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codeName="ThisWorkbook" defaultThemeVersion="124226"/>
  <mc:AlternateContent xmlns:mc="http://schemas.openxmlformats.org/markup-compatibility/2006">
    <mc:Choice Requires="x15">
      <x15ac:absPath xmlns:x15ac="http://schemas.microsoft.com/office/spreadsheetml/2010/11/ac" url="D:\PPP\PPP 2023\SPA-034\SPA-034 FINAL SHOW\"/>
    </mc:Choice>
  </mc:AlternateContent>
  <xr:revisionPtr revIDLastSave="0" documentId="13_ncr:1_{6F25D3EC-4ABF-428C-AE3E-A5DEB3B8C9C8}" xr6:coauthVersionLast="47" xr6:coauthVersionMax="47" xr10:uidLastSave="{00000000-0000-0000-0000-000000000000}"/>
  <bookViews>
    <workbookView xWindow="-108" yWindow="-108" windowWidth="23256" windowHeight="12456" tabRatio="751" xr2:uid="{00000000-000D-0000-FFFF-FFFF00000000}"/>
  </bookViews>
  <sheets>
    <sheet name="Detail Cost" sheetId="12" r:id="rId1"/>
    <sheet name="Input Budget DSR" sheetId="14" r:id="rId2"/>
    <sheet name="DCR- only 4 Print Out" sheetId="13" r:id="rId3"/>
    <sheet name="DCR- OPEN WELL" sheetId="19" r:id="rId4"/>
    <sheet name="SCM Material Price" sheetId="18" r:id="rId5"/>
    <sheet name="How to Insert Form Rows" sheetId="16"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s>
  <definedNames>
    <definedName name="_" localSheetId="3">#REF!</definedName>
    <definedName name="_">#REF!</definedName>
    <definedName name="_\0" localSheetId="3">[1]BHCT!#REF!</definedName>
    <definedName name="_\A" localSheetId="3">#REF!</definedName>
    <definedName name="_\B" localSheetId="3">#REF!</definedName>
    <definedName name="_\g" localSheetId="3">#REF!</definedName>
    <definedName name="_\JNLKSJDFKSD">#N/A</definedName>
    <definedName name="_\m">[1]BHCT!$M$25:$IV$16384</definedName>
    <definedName name="_\MAIN" localSheetId="3">[2]Chemreq!#REF!</definedName>
    <definedName name="_\n">[1]BHCT!$M$13</definedName>
    <definedName name="_\P" localSheetId="3">#REF!</definedName>
    <definedName name="_\q" localSheetId="3">#REF!</definedName>
    <definedName name="_\r" localSheetId="3">#REF!</definedName>
    <definedName name="_\s" localSheetId="3">#REF!</definedName>
    <definedName name="_\z" localSheetId="3">#REF!</definedName>
    <definedName name="__\0">[1]BHCT!#REF!</definedName>
    <definedName name="__\A" localSheetId="4">#REF!</definedName>
    <definedName name="__\B" localSheetId="4">#REF!</definedName>
    <definedName name="__\g">#REF!</definedName>
    <definedName name="__\MAIN">[2]Chemreq!#REF!</definedName>
    <definedName name="__\P">#REF!</definedName>
    <definedName name="__\q">#REF!</definedName>
    <definedName name="__\r">#REF!</definedName>
    <definedName name="__\s">#REF!</definedName>
    <definedName name="__\z">#REF!</definedName>
    <definedName name="___\A">#REF!</definedName>
    <definedName name="___\B">#REF!</definedName>
    <definedName name="_________________SIR11210" localSheetId="3">#REF!</definedName>
    <definedName name="_________________SIR11210">#REF!</definedName>
    <definedName name="_________________SIR11320" localSheetId="3">#REF!</definedName>
    <definedName name="_________________SIR11320">#REF!</definedName>
    <definedName name="________________sir11110" localSheetId="3">#REF!</definedName>
    <definedName name="________________sir11110">#REF!</definedName>
    <definedName name="_______________int1">#N/A</definedName>
    <definedName name="_______________pt1">#N/A</definedName>
    <definedName name="_______________pt2">#N/A</definedName>
    <definedName name="______________SIR11210" localSheetId="4">#REF!</definedName>
    <definedName name="______________SIR11320" localSheetId="4">#REF!</definedName>
    <definedName name="_____________sir11110" localSheetId="4">#REF!</definedName>
    <definedName name="___________int1">#N/A</definedName>
    <definedName name="___________pt1">#N/A</definedName>
    <definedName name="___________pt2">#N/A</definedName>
    <definedName name="__________SIR11210" localSheetId="3">#REF!</definedName>
    <definedName name="__________SIR11210">#REF!</definedName>
    <definedName name="__________SIR11320" localSheetId="3">#REF!</definedName>
    <definedName name="__________SIR11320">#REF!</definedName>
    <definedName name="_________sir11110" localSheetId="3">#REF!</definedName>
    <definedName name="_________sir11110">#REF!</definedName>
    <definedName name="_________SIR11210" localSheetId="3">#REF!</definedName>
    <definedName name="_________SIR11210">#REF!</definedName>
    <definedName name="_________SIR11320" localSheetId="3">#REF!</definedName>
    <definedName name="_________SIR11320">#REF!</definedName>
    <definedName name="________sir11110" localSheetId="3">#REF!</definedName>
    <definedName name="________sir11110">#REF!</definedName>
    <definedName name="________SIR11210" localSheetId="3">#REF!</definedName>
    <definedName name="________SIR11210">#REF!</definedName>
    <definedName name="________SIR11320" localSheetId="3">#REF!</definedName>
    <definedName name="________SIR11320">#REF!</definedName>
    <definedName name="_______HAL1" localSheetId="3">#REF!</definedName>
    <definedName name="_______HAL1">#REF!</definedName>
    <definedName name="_______HAL2" localSheetId="3">#REF!</definedName>
    <definedName name="_______HAL2">#REF!</definedName>
    <definedName name="_______HAL3" localSheetId="3">#REF!</definedName>
    <definedName name="_______HAL3">#REF!</definedName>
    <definedName name="_______HAL4">'[3]B-1001_19 '!$A$188:$AN$254</definedName>
    <definedName name="_______rig01" localSheetId="3">#REF!</definedName>
    <definedName name="_______rig01">#REF!</definedName>
    <definedName name="_______sir11110" localSheetId="3">#REF!</definedName>
    <definedName name="_______sir11110">#REF!</definedName>
    <definedName name="_______SIR11210" localSheetId="3">#REF!</definedName>
    <definedName name="_______SIR11210">#REF!</definedName>
    <definedName name="_______SIR11320" localSheetId="3">#REF!</definedName>
    <definedName name="_______SIR11320">#REF!</definedName>
    <definedName name="_______sml3">'[4]rms mek'!$D$20</definedName>
    <definedName name="______gor10">[5]LOKASI!$AG$1687</definedName>
    <definedName name="______GOR12">[5]LOKASI!$AG$82</definedName>
    <definedName name="______HAL1" localSheetId="3">#REF!</definedName>
    <definedName name="______HAL1">#REF!</definedName>
    <definedName name="______HAL2" localSheetId="3">#REF!</definedName>
    <definedName name="______HAL2">#REF!</definedName>
    <definedName name="______HAL3" localSheetId="3">#REF!</definedName>
    <definedName name="______HAL3">#REF!</definedName>
    <definedName name="______HAL4" localSheetId="3">#REF!</definedName>
    <definedName name="______HAL4">#REF!</definedName>
    <definedName name="______rig01" localSheetId="3">#REF!</definedName>
    <definedName name="______rig01">#REF!</definedName>
    <definedName name="______sir11110" localSheetId="3">#REF!</definedName>
    <definedName name="______sir11110">#REF!</definedName>
    <definedName name="______SIR11210" localSheetId="3">#REF!</definedName>
    <definedName name="______SIR11210">#REF!</definedName>
    <definedName name="______SIR11320" localSheetId="3">#REF!</definedName>
    <definedName name="______SIR11320">#REF!</definedName>
    <definedName name="______sml3">'[4]rms mek'!$D$20</definedName>
    <definedName name="_____BOT1338" localSheetId="3">#REF!</definedName>
    <definedName name="_____BOT1338">#REF!</definedName>
    <definedName name="_____BOT16" localSheetId="3">#REF!</definedName>
    <definedName name="_____BOT16">#REF!</definedName>
    <definedName name="_____BOT20" localSheetId="3">#REF!</definedName>
    <definedName name="_____BOT20">#REF!</definedName>
    <definedName name="_____BOT30" localSheetId="3">#REF!</definedName>
    <definedName name="_____BOT30">#REF!</definedName>
    <definedName name="_____BOT5" localSheetId="3">#REF!</definedName>
    <definedName name="_____BOT5">#REF!</definedName>
    <definedName name="_____BOT7" localSheetId="3">#REF!</definedName>
    <definedName name="_____BOT7">#REF!</definedName>
    <definedName name="_____BOT958" localSheetId="3">#REF!</definedName>
    <definedName name="_____BOT958">#REF!</definedName>
    <definedName name="_____COM1" localSheetId="3">#REF!</definedName>
    <definedName name="_____COM1">#REF!</definedName>
    <definedName name="_____COM10" localSheetId="3">#REF!</definedName>
    <definedName name="_____COM10">#REF!</definedName>
    <definedName name="_____COM11" localSheetId="3">#REF!</definedName>
    <definedName name="_____COM11">#REF!</definedName>
    <definedName name="_____COM12" localSheetId="3">#REF!</definedName>
    <definedName name="_____COM12">#REF!</definedName>
    <definedName name="_____COM13" localSheetId="3">#REF!</definedName>
    <definedName name="_____COM13">#REF!</definedName>
    <definedName name="_____COM14" localSheetId="3">#REF!</definedName>
    <definedName name="_____COM14">#REF!</definedName>
    <definedName name="_____COM15" localSheetId="3">#REF!</definedName>
    <definedName name="_____COM15">#REF!</definedName>
    <definedName name="_____COM16" localSheetId="3">#REF!</definedName>
    <definedName name="_____COM16">#REF!</definedName>
    <definedName name="_____COM17" localSheetId="3">#REF!</definedName>
    <definedName name="_____COM17">#REF!</definedName>
    <definedName name="_____COM18" localSheetId="3">#REF!</definedName>
    <definedName name="_____COM18">#REF!</definedName>
    <definedName name="_____COM19" localSheetId="3">#REF!</definedName>
    <definedName name="_____COM19">#REF!</definedName>
    <definedName name="_____COM2" localSheetId="3">#REF!</definedName>
    <definedName name="_____COM2">#REF!</definedName>
    <definedName name="_____COM20" localSheetId="3">#REF!</definedName>
    <definedName name="_____COM20">#REF!</definedName>
    <definedName name="_____COM21" localSheetId="3">#REF!</definedName>
    <definedName name="_____COM21">#REF!</definedName>
    <definedName name="_____COM22" localSheetId="3">#REF!</definedName>
    <definedName name="_____COM22">#REF!</definedName>
    <definedName name="_____COM3" localSheetId="3">#REF!</definedName>
    <definedName name="_____COM3">#REF!</definedName>
    <definedName name="_____COM4" localSheetId="3">#REF!</definedName>
    <definedName name="_____COM4">#REF!</definedName>
    <definedName name="_____COM5" localSheetId="3">#REF!</definedName>
    <definedName name="_____COM5">#REF!</definedName>
    <definedName name="_____COM6" localSheetId="3">#REF!</definedName>
    <definedName name="_____COM6">#REF!</definedName>
    <definedName name="_____COM7" localSheetId="3">#REF!</definedName>
    <definedName name="_____COM7">#REF!</definedName>
    <definedName name="_____COM8" localSheetId="3">#REF!</definedName>
    <definedName name="_____COM8">#REF!</definedName>
    <definedName name="_____COM9" localSheetId="3">#REF!</definedName>
    <definedName name="_____COM9">#REF!</definedName>
    <definedName name="_____CSG1" localSheetId="3">#REF!</definedName>
    <definedName name="_____CSG1">#REF!</definedName>
    <definedName name="_____CSG2" localSheetId="3">#REF!</definedName>
    <definedName name="_____CSG2">#REF!</definedName>
    <definedName name="_____CSG3" localSheetId="3">#REF!</definedName>
    <definedName name="_____CSG3">#REF!</definedName>
    <definedName name="_____CSG4" localSheetId="3">#REF!</definedName>
    <definedName name="_____CSG4">#REF!</definedName>
    <definedName name="_____CSG5" localSheetId="3">#REF!</definedName>
    <definedName name="_____CSG5">#REF!</definedName>
    <definedName name="_____CSG6" localSheetId="3">#REF!</definedName>
    <definedName name="_____CSG6">#REF!</definedName>
    <definedName name="_____cum1" localSheetId="3">#REF!</definedName>
    <definedName name="_____cum1">#REF!</definedName>
    <definedName name="_____cum2" localSheetId="3">#REF!</definedName>
    <definedName name="_____cum2">#REF!</definedName>
    <definedName name="_____DAY1" localSheetId="3">#REF!</definedName>
    <definedName name="_____DAY1">#REF!</definedName>
    <definedName name="_____DAY10" localSheetId="3">#REF!</definedName>
    <definedName name="_____DAY10">#REF!</definedName>
    <definedName name="_____DAY11" localSheetId="3">#REF!</definedName>
    <definedName name="_____DAY11">#REF!</definedName>
    <definedName name="_____DAY12" localSheetId="3">#REF!</definedName>
    <definedName name="_____DAY12">#REF!</definedName>
    <definedName name="_____DAY13" localSheetId="3">#REF!</definedName>
    <definedName name="_____DAY13">#REF!</definedName>
    <definedName name="_____DAY14" localSheetId="3">#REF!</definedName>
    <definedName name="_____DAY14">#REF!</definedName>
    <definedName name="_____DAY15" localSheetId="3">#REF!</definedName>
    <definedName name="_____DAY15">#REF!</definedName>
    <definedName name="_____DAY16" localSheetId="3">#REF!</definedName>
    <definedName name="_____DAY16">#REF!</definedName>
    <definedName name="_____DAY17" localSheetId="3">#REF!</definedName>
    <definedName name="_____DAY17">#REF!</definedName>
    <definedName name="_____DAY18" localSheetId="3">#REF!</definedName>
    <definedName name="_____DAY18">#REF!</definedName>
    <definedName name="_____DAY19" localSheetId="3">#REF!</definedName>
    <definedName name="_____DAY19">#REF!</definedName>
    <definedName name="_____DAY2" localSheetId="3">#REF!</definedName>
    <definedName name="_____DAY2">#REF!</definedName>
    <definedName name="_____DAY20" localSheetId="3">#REF!</definedName>
    <definedName name="_____DAY20">#REF!</definedName>
    <definedName name="_____DAY21" localSheetId="3">#REF!</definedName>
    <definedName name="_____DAY21">#REF!</definedName>
    <definedName name="_____DAY22" localSheetId="3">#REF!</definedName>
    <definedName name="_____DAY22">#REF!</definedName>
    <definedName name="_____DAY3" localSheetId="3">#REF!</definedName>
    <definedName name="_____DAY3">#REF!</definedName>
    <definedName name="_____DAY4" localSheetId="3">#REF!</definedName>
    <definedName name="_____DAY4">#REF!</definedName>
    <definedName name="_____DAY5" localSheetId="3">#REF!</definedName>
    <definedName name="_____DAY5">#REF!</definedName>
    <definedName name="_____DAY6" localSheetId="3">#REF!</definedName>
    <definedName name="_____DAY6">#REF!</definedName>
    <definedName name="_____DAY7" localSheetId="3">#REF!</definedName>
    <definedName name="_____DAY7">#REF!</definedName>
    <definedName name="_____DAY8" localSheetId="3">#REF!</definedName>
    <definedName name="_____DAY8">#REF!</definedName>
    <definedName name="_____DAY9" localSheetId="3">#REF!</definedName>
    <definedName name="_____DAY9">#REF!</definedName>
    <definedName name="_____DPI10" localSheetId="3">#REF!</definedName>
    <definedName name="_____DPI10">#REF!</definedName>
    <definedName name="_____gor10">[5]LOKASI!$AG$1687</definedName>
    <definedName name="_____GOR12">[5]LOKASI!$AG$82</definedName>
    <definedName name="_____Gun1" localSheetId="3">#REF!</definedName>
    <definedName name="_____Gun1">#REF!</definedName>
    <definedName name="_____Gun10" localSheetId="3">#REF!</definedName>
    <definedName name="_____Gun10">#REF!</definedName>
    <definedName name="_____Gun11" localSheetId="3">#REF!</definedName>
    <definedName name="_____Gun11">#REF!</definedName>
    <definedName name="_____Gun12" localSheetId="3">#REF!</definedName>
    <definedName name="_____Gun12">#REF!</definedName>
    <definedName name="_____Gun2" localSheetId="3">#REF!</definedName>
    <definedName name="_____Gun2">#REF!</definedName>
    <definedName name="_____Gun3" localSheetId="3">#REF!</definedName>
    <definedName name="_____Gun3">#REF!</definedName>
    <definedName name="_____Gun4" localSheetId="3">#REF!</definedName>
    <definedName name="_____Gun4">#REF!</definedName>
    <definedName name="_____Gun5" localSheetId="3">#REF!</definedName>
    <definedName name="_____Gun5">#REF!</definedName>
    <definedName name="_____Gun6" localSheetId="3">#REF!</definedName>
    <definedName name="_____Gun6">#REF!</definedName>
    <definedName name="_____Gun7" localSheetId="3">#REF!</definedName>
    <definedName name="_____Gun7">#REF!</definedName>
    <definedName name="_____Gun8" localSheetId="3">#REF!</definedName>
    <definedName name="_____Gun8">#REF!</definedName>
    <definedName name="_____Gun9" localSheetId="3">#REF!</definedName>
    <definedName name="_____Gun9">#REF!</definedName>
    <definedName name="_____HAL1" localSheetId="3">#REF!</definedName>
    <definedName name="_____HAL1">#REF!</definedName>
    <definedName name="_____HAL2" localSheetId="3">#REF!</definedName>
    <definedName name="_____HAL2">#REF!</definedName>
    <definedName name="_____HAL3" localSheetId="3">#REF!</definedName>
    <definedName name="_____HAL3">#REF!</definedName>
    <definedName name="_____HAL4" localSheetId="3">#REF!</definedName>
    <definedName name="_____HAL4">#REF!</definedName>
    <definedName name="_____LS1" localSheetId="3">'[6]BHA Cal'!#REF!</definedName>
    <definedName name="_____LS1">'[6]BHA Cal'!#REF!</definedName>
    <definedName name="_____NPV10" localSheetId="3">#REF!</definedName>
    <definedName name="_____NPV10">#REF!</definedName>
    <definedName name="_____OGN23" localSheetId="3">#REF!</definedName>
    <definedName name="_____OGN23">#REF!</definedName>
    <definedName name="_____rig01" localSheetId="3">#REF!</definedName>
    <definedName name="_____rig01">#REF!</definedName>
    <definedName name="_____Run1" localSheetId="3">#REF!</definedName>
    <definedName name="_____Run1">#REF!</definedName>
    <definedName name="_____sir11110" localSheetId="3">#REF!</definedName>
    <definedName name="_____sir11110">#REF!</definedName>
    <definedName name="_____SIR11210" localSheetId="3">#REF!</definedName>
    <definedName name="_____SIR11210">#REF!</definedName>
    <definedName name="_____SIR11320" localSheetId="3">#REF!</definedName>
    <definedName name="_____SIR11320">#REF!</definedName>
    <definedName name="_____sml3">'[4]rms mek'!$D$20</definedName>
    <definedName name="_____TOP1338" localSheetId="3">#REF!</definedName>
    <definedName name="_____TOP1338">#REF!</definedName>
    <definedName name="_____TOP16" localSheetId="3">#REF!</definedName>
    <definedName name="_____TOP16">#REF!</definedName>
    <definedName name="_____TOP20" localSheetId="3">#REF!</definedName>
    <definedName name="_____TOP20">#REF!</definedName>
    <definedName name="_____TOP30" localSheetId="3">#REF!</definedName>
    <definedName name="_____TOP30">#REF!</definedName>
    <definedName name="_____TOP5" localSheetId="3">#REF!</definedName>
    <definedName name="_____TOP5">#REF!</definedName>
    <definedName name="_____TOP7" localSheetId="3">#REF!</definedName>
    <definedName name="_____TOP7">#REF!</definedName>
    <definedName name="_____TOP958" localSheetId="3">#REF!</definedName>
    <definedName name="_____TOP958">#REF!</definedName>
    <definedName name="____BOT1338" localSheetId="3">#REF!</definedName>
    <definedName name="____BOT1338">#REF!</definedName>
    <definedName name="____BOT16" localSheetId="3">#REF!</definedName>
    <definedName name="____BOT16">#REF!</definedName>
    <definedName name="____BOT20" localSheetId="3">#REF!</definedName>
    <definedName name="____BOT20">#REF!</definedName>
    <definedName name="____BOT30" localSheetId="3">#REF!</definedName>
    <definedName name="____BOT30">#REF!</definedName>
    <definedName name="____BOT5" localSheetId="3">#REF!</definedName>
    <definedName name="____BOT5">#REF!</definedName>
    <definedName name="____BOT7" localSheetId="3">#REF!</definedName>
    <definedName name="____BOT7">#REF!</definedName>
    <definedName name="____BOT958" localSheetId="3">#REF!</definedName>
    <definedName name="____BOT958">#REF!</definedName>
    <definedName name="____COM1" localSheetId="3">#REF!</definedName>
    <definedName name="____COM1">#REF!</definedName>
    <definedName name="____COM10" localSheetId="3">#REF!</definedName>
    <definedName name="____COM10">#REF!</definedName>
    <definedName name="____COM11" localSheetId="3">#REF!</definedName>
    <definedName name="____COM11">#REF!</definedName>
    <definedName name="____COM12" localSheetId="3">#REF!</definedName>
    <definedName name="____COM12">#REF!</definedName>
    <definedName name="____COM13" localSheetId="3">#REF!</definedName>
    <definedName name="____COM13">#REF!</definedName>
    <definedName name="____COM14" localSheetId="3">#REF!</definedName>
    <definedName name="____COM14">#REF!</definedName>
    <definedName name="____COM15" localSheetId="3">#REF!</definedName>
    <definedName name="____COM15">#REF!</definedName>
    <definedName name="____COM16" localSheetId="3">#REF!</definedName>
    <definedName name="____COM16">#REF!</definedName>
    <definedName name="____COM17" localSheetId="3">#REF!</definedName>
    <definedName name="____COM17">#REF!</definedName>
    <definedName name="____COM18" localSheetId="3">#REF!</definedName>
    <definedName name="____COM18">#REF!</definedName>
    <definedName name="____COM19" localSheetId="3">#REF!</definedName>
    <definedName name="____COM19">#REF!</definedName>
    <definedName name="____COM2" localSheetId="3">#REF!</definedName>
    <definedName name="____COM2">#REF!</definedName>
    <definedName name="____COM20" localSheetId="3">#REF!</definedName>
    <definedName name="____COM20">#REF!</definedName>
    <definedName name="____COM21" localSheetId="3">#REF!</definedName>
    <definedName name="____COM21">#REF!</definedName>
    <definedName name="____COM22" localSheetId="3">#REF!</definedName>
    <definedName name="____COM22">#REF!</definedName>
    <definedName name="____COM3" localSheetId="3">#REF!</definedName>
    <definedName name="____COM3">#REF!</definedName>
    <definedName name="____COM4" localSheetId="3">#REF!</definedName>
    <definedName name="____COM4">#REF!</definedName>
    <definedName name="____COM5" localSheetId="3">#REF!</definedName>
    <definedName name="____COM5">#REF!</definedName>
    <definedName name="____COM6" localSheetId="3">#REF!</definedName>
    <definedName name="____COM6">#REF!</definedName>
    <definedName name="____COM7" localSheetId="3">#REF!</definedName>
    <definedName name="____COM7">#REF!</definedName>
    <definedName name="____COM8" localSheetId="3">#REF!</definedName>
    <definedName name="____COM8">#REF!</definedName>
    <definedName name="____COM9" localSheetId="3">#REF!</definedName>
    <definedName name="____COM9">#REF!</definedName>
    <definedName name="____CSG1" localSheetId="3">#REF!</definedName>
    <definedName name="____CSG1">#REF!</definedName>
    <definedName name="____CSG2" localSheetId="3">#REF!</definedName>
    <definedName name="____CSG2">#REF!</definedName>
    <definedName name="____CSG3" localSheetId="3">#REF!</definedName>
    <definedName name="____CSG3">#REF!</definedName>
    <definedName name="____CSG4" localSheetId="3">#REF!</definedName>
    <definedName name="____CSG4">#REF!</definedName>
    <definedName name="____CSG5" localSheetId="3">#REF!</definedName>
    <definedName name="____CSG5">#REF!</definedName>
    <definedName name="____CSG6" localSheetId="3">#REF!</definedName>
    <definedName name="____CSG6">#REF!</definedName>
    <definedName name="____CSL1">[7]INPUT!$C$23</definedName>
    <definedName name="____cum1" localSheetId="3">#REF!</definedName>
    <definedName name="____cum1">#REF!</definedName>
    <definedName name="____cum2" localSheetId="3">#REF!</definedName>
    <definedName name="____cum2">#REF!</definedName>
    <definedName name="____DAY1" localSheetId="3">#REF!</definedName>
    <definedName name="____DAY1">#REF!</definedName>
    <definedName name="____DAY10" localSheetId="3">#REF!</definedName>
    <definedName name="____DAY10">#REF!</definedName>
    <definedName name="____DAY11" localSheetId="3">#REF!</definedName>
    <definedName name="____DAY11">#REF!</definedName>
    <definedName name="____DAY12" localSheetId="3">#REF!</definedName>
    <definedName name="____DAY12">#REF!</definedName>
    <definedName name="____DAY13" localSheetId="3">#REF!</definedName>
    <definedName name="____DAY13">#REF!</definedName>
    <definedName name="____DAY14" localSheetId="3">#REF!</definedName>
    <definedName name="____DAY14">#REF!</definedName>
    <definedName name="____DAY15" localSheetId="3">#REF!</definedName>
    <definedName name="____DAY15">#REF!</definedName>
    <definedName name="____DAY16" localSheetId="3">#REF!</definedName>
    <definedName name="____DAY16">#REF!</definedName>
    <definedName name="____DAY17" localSheetId="3">#REF!</definedName>
    <definedName name="____DAY17">#REF!</definedName>
    <definedName name="____DAY18" localSheetId="3">#REF!</definedName>
    <definedName name="____DAY18">#REF!</definedName>
    <definedName name="____DAY19" localSheetId="3">#REF!</definedName>
    <definedName name="____DAY19">#REF!</definedName>
    <definedName name="____DAY2" localSheetId="3">#REF!</definedName>
    <definedName name="____DAY2">#REF!</definedName>
    <definedName name="____DAY20" localSheetId="3">#REF!</definedName>
    <definedName name="____DAY20">#REF!</definedName>
    <definedName name="____DAY21" localSheetId="3">#REF!</definedName>
    <definedName name="____DAY21">#REF!</definedName>
    <definedName name="____DAY22" localSheetId="3">#REF!</definedName>
    <definedName name="____DAY22">#REF!</definedName>
    <definedName name="____DAY3" localSheetId="3">#REF!</definedName>
    <definedName name="____DAY3">#REF!</definedName>
    <definedName name="____DAY4" localSheetId="3">#REF!</definedName>
    <definedName name="____DAY4">#REF!</definedName>
    <definedName name="____DAY5" localSheetId="3">#REF!</definedName>
    <definedName name="____DAY5">#REF!</definedName>
    <definedName name="____DAY6" localSheetId="3">#REF!</definedName>
    <definedName name="____DAY6">#REF!</definedName>
    <definedName name="____DAY7" localSheetId="3">#REF!</definedName>
    <definedName name="____DAY7">#REF!</definedName>
    <definedName name="____DAY8" localSheetId="3">#REF!</definedName>
    <definedName name="____DAY8">#REF!</definedName>
    <definedName name="____DAY9" localSheetId="3">#REF!</definedName>
    <definedName name="____DAY9">#REF!</definedName>
    <definedName name="____des20">'[8]Tool Recommendation'!$D$20</definedName>
    <definedName name="____des21">'[8]Tool Recommendation'!$D$21</definedName>
    <definedName name="____des23">'[8]Tool Recommendation'!$D$23</definedName>
    <definedName name="____des26">'[8]Tool Recommendation'!$D$26</definedName>
    <definedName name="____des29">'[8]Tool Recommendation'!$D$29</definedName>
    <definedName name="____des31">'[8]Tool Recommendation'!$D$31</definedName>
    <definedName name="____des33">'[8]Tool Recommendation'!$D$33</definedName>
    <definedName name="____des35">'[8]Tool Recommendation'!$D$35</definedName>
    <definedName name="____des37">'[8]Tool Recommendation'!$D$37</definedName>
    <definedName name="____des38">'[8]Tool Recommendation'!$D$38</definedName>
    <definedName name="____des40">'[8]Tool Recommendation'!$D$40</definedName>
    <definedName name="____des41" localSheetId="3">'[9]Tool Recommendation'!#REF!</definedName>
    <definedName name="____des41">'[9]Tool Recommendation'!#REF!</definedName>
    <definedName name="____des42" localSheetId="3">'[9]Tool Recommendation'!#REF!</definedName>
    <definedName name="____des42">'[9]Tool Recommendation'!#REF!</definedName>
    <definedName name="____des43" localSheetId="3">'[9]Tool Recommendation'!#REF!</definedName>
    <definedName name="____des43">'[9]Tool Recommendation'!#REF!</definedName>
    <definedName name="____des44" localSheetId="3">'[9]Tool Recommendation'!#REF!</definedName>
    <definedName name="____des44">'[9]Tool Recommendation'!#REF!</definedName>
    <definedName name="____des45" localSheetId="3">'[9]Tool Recommendation'!#REF!</definedName>
    <definedName name="____des45">'[9]Tool Recommendation'!#REF!</definedName>
    <definedName name="____des46" localSheetId="3">'[9]Tool Recommendation'!#REF!</definedName>
    <definedName name="____des46">'[9]Tool Recommendation'!#REF!</definedName>
    <definedName name="____des47" localSheetId="3">'[9]Tool Recommendation'!#REF!</definedName>
    <definedName name="____des47">'[9]Tool Recommendation'!#REF!</definedName>
    <definedName name="____des48" localSheetId="3">'[9]Tool Recommendation'!#REF!</definedName>
    <definedName name="____des48">'[9]Tool Recommendation'!#REF!</definedName>
    <definedName name="____des49" localSheetId="3">'[9]Tool Recommendation'!#REF!</definedName>
    <definedName name="____des49">'[9]Tool Recommendation'!#REF!</definedName>
    <definedName name="____des50" localSheetId="3">'[9]Tool Recommendation'!#REF!</definedName>
    <definedName name="____des50">'[9]Tool Recommendation'!#REF!</definedName>
    <definedName name="____des51" localSheetId="3">'[9]Tool Recommendation'!#REF!</definedName>
    <definedName name="____des51">'[9]Tool Recommendation'!#REF!</definedName>
    <definedName name="____des52" localSheetId="3">'[9]Tool Recommendation'!#REF!</definedName>
    <definedName name="____des52">'[9]Tool Recommendation'!#REF!</definedName>
    <definedName name="____des53" localSheetId="3">'[9]Tool Recommendation'!#REF!</definedName>
    <definedName name="____des53">'[9]Tool Recommendation'!#REF!</definedName>
    <definedName name="____des54" localSheetId="3">'[9]Tool Recommendation'!#REF!</definedName>
    <definedName name="____des54">'[9]Tool Recommendation'!#REF!</definedName>
    <definedName name="____des55" localSheetId="3">'[9]Tool Recommendation'!#REF!</definedName>
    <definedName name="____des55">'[9]Tool Recommendation'!#REF!</definedName>
    <definedName name="____des56" localSheetId="3">'[9]Tool Recommendation'!#REF!</definedName>
    <definedName name="____des56">'[9]Tool Recommendation'!#REF!</definedName>
    <definedName name="____des57" localSheetId="3">'[9]Tool Recommendation'!#REF!</definedName>
    <definedName name="____des57">'[9]Tool Recommendation'!#REF!</definedName>
    <definedName name="____des58" localSheetId="3">'[9]Tool Recommendation'!#REF!</definedName>
    <definedName name="____des58">'[9]Tool Recommendation'!#REF!</definedName>
    <definedName name="____des59" localSheetId="3">'[9]Tool Recommendation'!#REF!</definedName>
    <definedName name="____des59">'[9]Tool Recommendation'!#REF!</definedName>
    <definedName name="____des60" localSheetId="3">'[9]Tool Recommendation'!#REF!</definedName>
    <definedName name="____des60">'[9]Tool Recommendation'!#REF!</definedName>
    <definedName name="____des61" localSheetId="3">'[9]Tool Recommendation'!#REF!</definedName>
    <definedName name="____des61">'[9]Tool Recommendation'!#REF!</definedName>
    <definedName name="____des62" localSheetId="3">'[9]Tool Recommendation'!#REF!</definedName>
    <definedName name="____des62">'[9]Tool Recommendation'!#REF!</definedName>
    <definedName name="____des63" localSheetId="3">'[9]Tool Recommendation'!#REF!</definedName>
    <definedName name="____des63">'[9]Tool Recommendation'!#REF!</definedName>
    <definedName name="____des64" localSheetId="3">'[9]Tool Recommendation'!#REF!</definedName>
    <definedName name="____des64">'[9]Tool Recommendation'!#REF!</definedName>
    <definedName name="____des65" localSheetId="3">'[9]Tool Recommendation'!#REF!</definedName>
    <definedName name="____des65">'[9]Tool Recommendation'!#REF!</definedName>
    <definedName name="____des66" localSheetId="3">'[9]Tool Recommendation'!#REF!</definedName>
    <definedName name="____des66">'[9]Tool Recommendation'!#REF!</definedName>
    <definedName name="____des67" localSheetId="3">'[9]Tool Recommendation'!#REF!</definedName>
    <definedName name="____des67">'[9]Tool Recommendation'!#REF!</definedName>
    <definedName name="____des68" localSheetId="3">'[9]Tool Recommendation'!#REF!</definedName>
    <definedName name="____des68">'[9]Tool Recommendation'!#REF!</definedName>
    <definedName name="____des69" localSheetId="3">'[9]Tool Recommendation'!#REF!</definedName>
    <definedName name="____des69">'[9]Tool Recommendation'!#REF!</definedName>
    <definedName name="____des70" localSheetId="3">'[9]Tool Recommendation'!#REF!</definedName>
    <definedName name="____des70">'[9]Tool Recommendation'!#REF!</definedName>
    <definedName name="____des71" localSheetId="3">'[9]Tool Recommendation'!#REF!</definedName>
    <definedName name="____des71">'[9]Tool Recommendation'!#REF!</definedName>
    <definedName name="____des72" localSheetId="3">'[9]Tool Recommendation'!#REF!</definedName>
    <definedName name="____des72">'[9]Tool Recommendation'!#REF!</definedName>
    <definedName name="____des73" localSheetId="3">'[9]Tool Recommendation'!#REF!</definedName>
    <definedName name="____des73">'[9]Tool Recommendation'!#REF!</definedName>
    <definedName name="____des74" localSheetId="3">'[9]Tool Recommendation'!#REF!</definedName>
    <definedName name="____des74">'[9]Tool Recommendation'!#REF!</definedName>
    <definedName name="____des75" localSheetId="3">'[9]Tool Recommendation'!#REF!</definedName>
    <definedName name="____des75">'[9]Tool Recommendation'!#REF!</definedName>
    <definedName name="____des76" localSheetId="3">'[9]Tool Recommendation'!#REF!</definedName>
    <definedName name="____des76">'[9]Tool Recommendation'!#REF!</definedName>
    <definedName name="____des77" localSheetId="3">'[9]Tool Recommendation'!#REF!</definedName>
    <definedName name="____des77">'[9]Tool Recommendation'!#REF!</definedName>
    <definedName name="____des78" localSheetId="3">'[9]Tool Recommendation'!#REF!</definedName>
    <definedName name="____des78">'[9]Tool Recommendation'!#REF!</definedName>
    <definedName name="____des79" localSheetId="3">'[9]Tool Recommendation'!#REF!</definedName>
    <definedName name="____des79">'[9]Tool Recommendation'!#REF!</definedName>
    <definedName name="____des80" localSheetId="3">'[9]Tool Recommendation'!#REF!</definedName>
    <definedName name="____des80">'[9]Tool Recommendation'!#REF!</definedName>
    <definedName name="____des81" localSheetId="3">'[9]Tool Recommendation'!#REF!</definedName>
    <definedName name="____des81">'[9]Tool Recommendation'!#REF!</definedName>
    <definedName name="____des82" localSheetId="3">'[9]Tool Recommendation'!#REF!</definedName>
    <definedName name="____des82">'[9]Tool Recommendation'!#REF!</definedName>
    <definedName name="____des83" localSheetId="3">'[9]Tool Recommendation'!#REF!</definedName>
    <definedName name="____des83">'[9]Tool Recommendation'!#REF!</definedName>
    <definedName name="____DPI10" localSheetId="3">#REF!</definedName>
    <definedName name="____DPI10">#REF!</definedName>
    <definedName name="____DWT1">[7]INPUT!$D$35</definedName>
    <definedName name="____DWT2">[7]INPUT!$G$35</definedName>
    <definedName name="____gor10">[5]LOKASI!$AG$1687</definedName>
    <definedName name="____GOR12">[5]LOKASI!$AG$82</definedName>
    <definedName name="____Gun1" localSheetId="3">#REF!</definedName>
    <definedName name="____Gun1">#REF!</definedName>
    <definedName name="____Gun10" localSheetId="3">#REF!</definedName>
    <definedName name="____Gun10">#REF!</definedName>
    <definedName name="____Gun11" localSheetId="3">#REF!</definedName>
    <definedName name="____Gun11">#REF!</definedName>
    <definedName name="____Gun12" localSheetId="3">#REF!</definedName>
    <definedName name="____Gun12">#REF!</definedName>
    <definedName name="____Gun2" localSheetId="3">#REF!</definedName>
    <definedName name="____Gun2">#REF!</definedName>
    <definedName name="____Gun3" localSheetId="3">#REF!</definedName>
    <definedName name="____Gun3">#REF!</definedName>
    <definedName name="____Gun4" localSheetId="3">#REF!</definedName>
    <definedName name="____Gun4">#REF!</definedName>
    <definedName name="____Gun5" localSheetId="3">#REF!</definedName>
    <definedName name="____Gun5">#REF!</definedName>
    <definedName name="____Gun6" localSheetId="3">#REF!</definedName>
    <definedName name="____Gun6">#REF!</definedName>
    <definedName name="____Gun7" localSheetId="3">#REF!</definedName>
    <definedName name="____Gun7">#REF!</definedName>
    <definedName name="____Gun8" localSheetId="3">#REF!</definedName>
    <definedName name="____Gun8">#REF!</definedName>
    <definedName name="____Gun9" localSheetId="3">#REF!</definedName>
    <definedName name="____Gun9">#REF!</definedName>
    <definedName name="____HAL1" localSheetId="3">#REF!</definedName>
    <definedName name="____HAL1">#REF!</definedName>
    <definedName name="____HAL10" localSheetId="3">#REF!</definedName>
    <definedName name="____HAL10">#REF!</definedName>
    <definedName name="____HAL11" localSheetId="3">#REF!</definedName>
    <definedName name="____HAL11">#REF!</definedName>
    <definedName name="____HAL12" localSheetId="3">#REF!</definedName>
    <definedName name="____HAL12">#REF!</definedName>
    <definedName name="____HAL13" localSheetId="3">#REF!</definedName>
    <definedName name="____HAL13">#REF!</definedName>
    <definedName name="____HAL14" localSheetId="3">#REF!</definedName>
    <definedName name="____HAL14">#REF!</definedName>
    <definedName name="____HAL15" localSheetId="3">#REF!</definedName>
    <definedName name="____HAL15">#REF!</definedName>
    <definedName name="____HAL16" localSheetId="3">#REF!</definedName>
    <definedName name="____HAL16">#REF!</definedName>
    <definedName name="____HAL17" localSheetId="3">#REF!</definedName>
    <definedName name="____HAL17">#REF!</definedName>
    <definedName name="____HAL2" localSheetId="3">#REF!</definedName>
    <definedName name="____HAL2">#REF!</definedName>
    <definedName name="____HAL3" localSheetId="3">#REF!</definedName>
    <definedName name="____HAL3">#REF!</definedName>
    <definedName name="____HAL4" localSheetId="3">#REF!</definedName>
    <definedName name="____HAL4">#REF!</definedName>
    <definedName name="____HAL6" localSheetId="3">#REF!</definedName>
    <definedName name="____HAL6">#REF!</definedName>
    <definedName name="____HAL7" localSheetId="3">#REF!</definedName>
    <definedName name="____HAL7">#REF!</definedName>
    <definedName name="____HAL8" localSheetId="3">#REF!</definedName>
    <definedName name="____HAL8">#REF!</definedName>
    <definedName name="____HAL9" localSheetId="3">#REF!</definedName>
    <definedName name="____HAL9">#REF!</definedName>
    <definedName name="____int1">#N/A</definedName>
    <definedName name="____LHT1">[7]INPUT!$B$33</definedName>
    <definedName name="____LHT2">[7]INPUT!$E$33</definedName>
    <definedName name="____LS1" localSheetId="3">'[6]BHA Cal'!#REF!</definedName>
    <definedName name="____LS1">'[6]BHA Cal'!#REF!</definedName>
    <definedName name="____LWT1">[7]INPUT!$D$33</definedName>
    <definedName name="____LWT2">[7]INPUT!$G$33</definedName>
    <definedName name="____MHT1">[7]INPUT!$B$32</definedName>
    <definedName name="____MHT2">[7]INPUT!$E$32</definedName>
    <definedName name="____MWT1">[7]INPUT!$D$32</definedName>
    <definedName name="____MWT2">[7]INPUT!$G$32</definedName>
    <definedName name="____NPV10" localSheetId="3">#REF!</definedName>
    <definedName name="____NPV10">#REF!</definedName>
    <definedName name="____OGN23" localSheetId="3">#REF!</definedName>
    <definedName name="____OGN23">#REF!</definedName>
    <definedName name="____pt1">#N/A</definedName>
    <definedName name="____pt15">'[8]Tool Recommendation'!$C$15</definedName>
    <definedName name="____pt16">'[8]Tool Recommendation'!$C$16</definedName>
    <definedName name="____pt17">'[8]Tool Recommendation'!$C$17</definedName>
    <definedName name="____pt18">'[8]Tool Recommendation'!$C$18</definedName>
    <definedName name="____pt2">#N/A</definedName>
    <definedName name="____pt20">'[8]Tool Recommendation'!$C$20</definedName>
    <definedName name="____pt21">'[8]Tool Recommendation'!$C$21</definedName>
    <definedName name="____pt22">'[8]Tool Recommendation'!$C$22</definedName>
    <definedName name="____pt23">'[8]Tool Recommendation'!$C$23</definedName>
    <definedName name="____pt25">'[8]Tool Recommendation'!$C$25</definedName>
    <definedName name="____pt26">'[8]Tool Recommendation'!$C$26</definedName>
    <definedName name="____pt28">'[8]Tool Recommendation'!$C$28</definedName>
    <definedName name="____pt29">'[8]Tool Recommendation'!$C$29</definedName>
    <definedName name="____pt31">'[8]Tool Recommendation'!$C$31</definedName>
    <definedName name="____pt32">'[8]Tool Recommendation'!$C$32</definedName>
    <definedName name="____pt33">'[8]Tool Recommendation'!$C$33</definedName>
    <definedName name="____pt34">'[8]Tool Recommendation'!$C$34</definedName>
    <definedName name="____pt35">'[8]Tool Recommendation'!$C$35</definedName>
    <definedName name="____pt36">'[8]Tool Recommendation'!$C$36</definedName>
    <definedName name="____pt37">'[8]Tool Recommendation'!$C$37</definedName>
    <definedName name="____pt38">'[8]Tool Recommendation'!$C$38</definedName>
    <definedName name="____pt39">'[8]Tool Recommendation'!$C$39</definedName>
    <definedName name="____pt40">'[8]Tool Recommendation'!$C$40</definedName>
    <definedName name="____pt41" localSheetId="3">'[9]Tool Recommendation'!#REF!</definedName>
    <definedName name="____pt41">'[9]Tool Recommendation'!#REF!</definedName>
    <definedName name="____pt42" localSheetId="3">'[9]Tool Recommendation'!#REF!</definedName>
    <definedName name="____pt42">'[9]Tool Recommendation'!#REF!</definedName>
    <definedName name="____pt43" localSheetId="3">'[9]Tool Recommendation'!#REF!</definedName>
    <definedName name="____pt43">'[9]Tool Recommendation'!#REF!</definedName>
    <definedName name="____pt44" localSheetId="3">'[9]Tool Recommendation'!#REF!</definedName>
    <definedName name="____pt44">'[9]Tool Recommendation'!#REF!</definedName>
    <definedName name="____pt45" localSheetId="3">'[9]Tool Recommendation'!#REF!</definedName>
    <definedName name="____pt45">'[9]Tool Recommendation'!#REF!</definedName>
    <definedName name="____pt46" localSheetId="3">'[9]Tool Recommendation'!#REF!</definedName>
    <definedName name="____pt46">'[9]Tool Recommendation'!#REF!</definedName>
    <definedName name="____pt47" localSheetId="3">'[9]Tool Recommendation'!#REF!</definedName>
    <definedName name="____pt47">'[9]Tool Recommendation'!#REF!</definedName>
    <definedName name="____pt48" localSheetId="3">'[9]Tool Recommendation'!#REF!</definedName>
    <definedName name="____pt48">'[9]Tool Recommendation'!#REF!</definedName>
    <definedName name="____pt49" localSheetId="3">'[9]Tool Recommendation'!#REF!</definedName>
    <definedName name="____pt49">'[9]Tool Recommendation'!#REF!</definedName>
    <definedName name="____pt50" localSheetId="3">'[9]Tool Recommendation'!#REF!</definedName>
    <definedName name="____pt50">'[9]Tool Recommendation'!#REF!</definedName>
    <definedName name="____pt51" localSheetId="3">'[9]Tool Recommendation'!#REF!</definedName>
    <definedName name="____pt51">'[9]Tool Recommendation'!#REF!</definedName>
    <definedName name="____pt52" localSheetId="3">'[9]Tool Recommendation'!#REF!</definedName>
    <definedName name="____pt52">'[9]Tool Recommendation'!#REF!</definedName>
    <definedName name="____pt53" localSheetId="3">'[9]Tool Recommendation'!#REF!</definedName>
    <definedName name="____pt53">'[9]Tool Recommendation'!#REF!</definedName>
    <definedName name="____pt54" localSheetId="3">'[9]Tool Recommendation'!#REF!</definedName>
    <definedName name="____pt54">'[9]Tool Recommendation'!#REF!</definedName>
    <definedName name="____pt55" localSheetId="3">'[9]Tool Recommendation'!#REF!</definedName>
    <definedName name="____pt55">'[9]Tool Recommendation'!#REF!</definedName>
    <definedName name="____pt56" localSheetId="3">'[9]Tool Recommendation'!#REF!</definedName>
    <definedName name="____pt56">'[9]Tool Recommendation'!#REF!</definedName>
    <definedName name="____pt57" localSheetId="3">'[9]Tool Recommendation'!#REF!</definedName>
    <definedName name="____pt57">'[9]Tool Recommendation'!#REF!</definedName>
    <definedName name="____pt58" localSheetId="3">'[9]Tool Recommendation'!#REF!</definedName>
    <definedName name="____pt58">'[9]Tool Recommendation'!#REF!</definedName>
    <definedName name="____pt59" localSheetId="3">'[9]Tool Recommendation'!#REF!</definedName>
    <definedName name="____pt59">'[9]Tool Recommendation'!#REF!</definedName>
    <definedName name="____pt60" localSheetId="3">'[9]Tool Recommendation'!#REF!</definedName>
    <definedName name="____pt60">'[9]Tool Recommendation'!#REF!</definedName>
    <definedName name="____pt61" localSheetId="3">'[9]Tool Recommendation'!#REF!</definedName>
    <definedName name="____pt61">'[9]Tool Recommendation'!#REF!</definedName>
    <definedName name="____pt62" localSheetId="3">'[9]Tool Recommendation'!#REF!</definedName>
    <definedName name="____pt62">'[9]Tool Recommendation'!#REF!</definedName>
    <definedName name="____pt63" localSheetId="3">'[9]Tool Recommendation'!#REF!</definedName>
    <definedName name="____pt63">'[9]Tool Recommendation'!#REF!</definedName>
    <definedName name="____pt64" localSheetId="3">'[9]Tool Recommendation'!#REF!</definedName>
    <definedName name="____pt64">'[9]Tool Recommendation'!#REF!</definedName>
    <definedName name="____pt65" localSheetId="3">'[9]Tool Recommendation'!#REF!</definedName>
    <definedName name="____pt65">'[9]Tool Recommendation'!#REF!</definedName>
    <definedName name="____pt66" localSheetId="3">'[9]Tool Recommendation'!#REF!</definedName>
    <definedName name="____pt66">'[9]Tool Recommendation'!#REF!</definedName>
    <definedName name="____pt67" localSheetId="3">'[9]Tool Recommendation'!#REF!</definedName>
    <definedName name="____pt67">'[9]Tool Recommendation'!#REF!</definedName>
    <definedName name="____pt68" localSheetId="3">'[9]Tool Recommendation'!#REF!</definedName>
    <definedName name="____pt68">'[9]Tool Recommendation'!#REF!</definedName>
    <definedName name="____pt69" localSheetId="3">'[9]Tool Recommendation'!#REF!</definedName>
    <definedName name="____pt69">'[9]Tool Recommendation'!#REF!</definedName>
    <definedName name="____pt70" localSheetId="3">'[9]Tool Recommendation'!#REF!</definedName>
    <definedName name="____pt70">'[9]Tool Recommendation'!#REF!</definedName>
    <definedName name="____pt71" localSheetId="3">'[9]Tool Recommendation'!#REF!</definedName>
    <definedName name="____pt71">'[9]Tool Recommendation'!#REF!</definedName>
    <definedName name="____pt72" localSheetId="3">'[9]Tool Recommendation'!#REF!</definedName>
    <definedName name="____pt72">'[9]Tool Recommendation'!#REF!</definedName>
    <definedName name="____pt73" localSheetId="3">'[9]Tool Recommendation'!#REF!</definedName>
    <definedName name="____pt73">'[9]Tool Recommendation'!#REF!</definedName>
    <definedName name="____pt74" localSheetId="3">'[9]Tool Recommendation'!#REF!</definedName>
    <definedName name="____pt74">'[9]Tool Recommendation'!#REF!</definedName>
    <definedName name="____pt75" localSheetId="3">'[9]Tool Recommendation'!#REF!</definedName>
    <definedName name="____pt75">'[9]Tool Recommendation'!#REF!</definedName>
    <definedName name="____pt76" localSheetId="3">'[9]Tool Recommendation'!#REF!</definedName>
    <definedName name="____pt76">'[9]Tool Recommendation'!#REF!</definedName>
    <definedName name="____pt77" localSheetId="3">'[9]Tool Recommendation'!#REF!</definedName>
    <definedName name="____pt77">'[9]Tool Recommendation'!#REF!</definedName>
    <definedName name="____pt78" localSheetId="3">'[9]Tool Recommendation'!#REF!</definedName>
    <definedName name="____pt78">'[9]Tool Recommendation'!#REF!</definedName>
    <definedName name="____pt79" localSheetId="3">'[9]Tool Recommendation'!#REF!</definedName>
    <definedName name="____pt79">'[9]Tool Recommendation'!#REF!</definedName>
    <definedName name="____pt80" localSheetId="3">'[9]Tool Recommendation'!#REF!</definedName>
    <definedName name="____pt80">'[9]Tool Recommendation'!#REF!</definedName>
    <definedName name="____pt81" localSheetId="3">'[9]Tool Recommendation'!#REF!</definedName>
    <definedName name="____pt81">'[9]Tool Recommendation'!#REF!</definedName>
    <definedName name="____pt82" localSheetId="3">'[9]Tool Recommendation'!#REF!</definedName>
    <definedName name="____pt82">'[9]Tool Recommendation'!#REF!</definedName>
    <definedName name="____pt83" localSheetId="3">'[9]Tool Recommendation'!#REF!</definedName>
    <definedName name="____pt83">'[9]Tool Recommendation'!#REF!</definedName>
    <definedName name="____qry70" localSheetId="3">'[9]Tool Recommendation'!#REF!</definedName>
    <definedName name="____qry70">'[9]Tool Recommendation'!#REF!</definedName>
    <definedName name="____qry72" localSheetId="3">'[9]Tool Recommendation'!#REF!</definedName>
    <definedName name="____qry72">'[9]Tool Recommendation'!#REF!</definedName>
    <definedName name="____qty41" localSheetId="3">'[9]Tool Recommendation'!#REF!</definedName>
    <definedName name="____qty41">'[9]Tool Recommendation'!#REF!</definedName>
    <definedName name="____qty42" localSheetId="3">'[9]Tool Recommendation'!#REF!</definedName>
    <definedName name="____qty42">'[9]Tool Recommendation'!#REF!</definedName>
    <definedName name="____qty43" localSheetId="3">'[9]Tool Recommendation'!#REF!</definedName>
    <definedName name="____qty43">'[9]Tool Recommendation'!#REF!</definedName>
    <definedName name="____qty44" localSheetId="3">'[9]Tool Recommendation'!#REF!</definedName>
    <definedName name="____qty44">'[9]Tool Recommendation'!#REF!</definedName>
    <definedName name="____qty45" localSheetId="3">'[9]Tool Recommendation'!#REF!</definedName>
    <definedName name="____qty45">'[9]Tool Recommendation'!#REF!</definedName>
    <definedName name="____qty46" localSheetId="3">'[9]Tool Recommendation'!#REF!</definedName>
    <definedName name="____qty46">'[9]Tool Recommendation'!#REF!</definedName>
    <definedName name="____qty47" localSheetId="3">'[9]Tool Recommendation'!#REF!</definedName>
    <definedName name="____qty47">'[9]Tool Recommendation'!#REF!</definedName>
    <definedName name="____qty48" localSheetId="3">'[9]Tool Recommendation'!#REF!</definedName>
    <definedName name="____qty48">'[9]Tool Recommendation'!#REF!</definedName>
    <definedName name="____qty49" localSheetId="3">'[9]Tool Recommendation'!#REF!</definedName>
    <definedName name="____qty49">'[9]Tool Recommendation'!#REF!</definedName>
    <definedName name="____qty50" localSheetId="3">'[9]Tool Recommendation'!#REF!</definedName>
    <definedName name="____qty50">'[9]Tool Recommendation'!#REF!</definedName>
    <definedName name="____qty51" localSheetId="3">'[9]Tool Recommendation'!#REF!</definedName>
    <definedName name="____qty51">'[9]Tool Recommendation'!#REF!</definedName>
    <definedName name="____qty52" localSheetId="3">'[9]Tool Recommendation'!#REF!</definedName>
    <definedName name="____qty52">'[9]Tool Recommendation'!#REF!</definedName>
    <definedName name="____qty53" localSheetId="3">'[9]Tool Recommendation'!#REF!</definedName>
    <definedName name="____qty53">'[9]Tool Recommendation'!#REF!</definedName>
    <definedName name="____qty54" localSheetId="3">'[9]Tool Recommendation'!#REF!</definedName>
    <definedName name="____qty54">'[9]Tool Recommendation'!#REF!</definedName>
    <definedName name="____qty55" localSheetId="3">'[9]Tool Recommendation'!#REF!</definedName>
    <definedName name="____qty55">'[9]Tool Recommendation'!#REF!</definedName>
    <definedName name="____qty56" localSheetId="3">'[9]Tool Recommendation'!#REF!</definedName>
    <definedName name="____qty56">'[9]Tool Recommendation'!#REF!</definedName>
    <definedName name="____qty57" localSheetId="3">'[9]Tool Recommendation'!#REF!</definedName>
    <definedName name="____qty57">'[9]Tool Recommendation'!#REF!</definedName>
    <definedName name="____qty58" localSheetId="3">'[9]Tool Recommendation'!#REF!</definedName>
    <definedName name="____qty58">'[9]Tool Recommendation'!#REF!</definedName>
    <definedName name="____qty59" localSheetId="3">'[9]Tool Recommendation'!#REF!</definedName>
    <definedName name="____qty59">'[9]Tool Recommendation'!#REF!</definedName>
    <definedName name="____qty60" localSheetId="3">'[9]Tool Recommendation'!#REF!</definedName>
    <definedName name="____qty60">'[9]Tool Recommendation'!#REF!</definedName>
    <definedName name="____qty61" localSheetId="3">'[9]Tool Recommendation'!#REF!</definedName>
    <definedName name="____qty61">'[9]Tool Recommendation'!#REF!</definedName>
    <definedName name="____qty62" localSheetId="3">'[9]Tool Recommendation'!#REF!</definedName>
    <definedName name="____qty62">'[9]Tool Recommendation'!#REF!</definedName>
    <definedName name="____qty63" localSheetId="3">'[9]Tool Recommendation'!#REF!</definedName>
    <definedName name="____qty63">'[9]Tool Recommendation'!#REF!</definedName>
    <definedName name="____qty64" localSheetId="3">'[9]Tool Recommendation'!#REF!</definedName>
    <definedName name="____qty64">'[9]Tool Recommendation'!#REF!</definedName>
    <definedName name="____qty65" localSheetId="3">'[9]Tool Recommendation'!#REF!</definedName>
    <definedName name="____qty65">'[9]Tool Recommendation'!#REF!</definedName>
    <definedName name="____qty66" localSheetId="3">'[9]Tool Recommendation'!#REF!</definedName>
    <definedName name="____qty66">'[9]Tool Recommendation'!#REF!</definedName>
    <definedName name="____qty67" localSheetId="3">'[9]Tool Recommendation'!#REF!</definedName>
    <definedName name="____qty67">'[9]Tool Recommendation'!#REF!</definedName>
    <definedName name="____qty68" localSheetId="3">'[9]Tool Recommendation'!#REF!</definedName>
    <definedName name="____qty68">'[9]Tool Recommendation'!#REF!</definedName>
    <definedName name="____qty69" localSheetId="3">'[9]Tool Recommendation'!#REF!</definedName>
    <definedName name="____qty69">'[9]Tool Recommendation'!#REF!</definedName>
    <definedName name="____qty71" localSheetId="3">'[9]Tool Recommendation'!#REF!</definedName>
    <definedName name="____qty71">'[9]Tool Recommendation'!#REF!</definedName>
    <definedName name="____qty73" localSheetId="3">'[9]Tool Recommendation'!#REF!</definedName>
    <definedName name="____qty73">'[9]Tool Recommendation'!#REF!</definedName>
    <definedName name="____qty74" localSheetId="3">'[9]Tool Recommendation'!#REF!</definedName>
    <definedName name="____qty74">'[9]Tool Recommendation'!#REF!</definedName>
    <definedName name="____qty75" localSheetId="3">'[9]Tool Recommendation'!#REF!</definedName>
    <definedName name="____qty75">'[9]Tool Recommendation'!#REF!</definedName>
    <definedName name="____qty76" localSheetId="3">'[9]Tool Recommendation'!#REF!</definedName>
    <definedName name="____qty76">'[9]Tool Recommendation'!#REF!</definedName>
    <definedName name="____qty77" localSheetId="3">'[9]Tool Recommendation'!#REF!</definedName>
    <definedName name="____qty77">'[9]Tool Recommendation'!#REF!</definedName>
    <definedName name="____qty78" localSheetId="3">'[9]Tool Recommendation'!#REF!</definedName>
    <definedName name="____qty78">'[9]Tool Recommendation'!#REF!</definedName>
    <definedName name="____qty79" localSheetId="3">'[9]Tool Recommendation'!#REF!</definedName>
    <definedName name="____qty79">'[9]Tool Recommendation'!#REF!</definedName>
    <definedName name="____qty80" localSheetId="3">'[9]Tool Recommendation'!#REF!</definedName>
    <definedName name="____qty80">'[9]Tool Recommendation'!#REF!</definedName>
    <definedName name="____qty81" localSheetId="3">'[9]Tool Recommendation'!#REF!</definedName>
    <definedName name="____qty81">'[9]Tool Recommendation'!#REF!</definedName>
    <definedName name="____qty82" localSheetId="3">'[9]Tool Recommendation'!#REF!</definedName>
    <definedName name="____qty82">'[9]Tool Recommendation'!#REF!</definedName>
    <definedName name="____qty83" localSheetId="3">'[9]Tool Recommendation'!#REF!</definedName>
    <definedName name="____qty83">'[9]Tool Recommendation'!#REF!</definedName>
    <definedName name="____rig01" localSheetId="3">#REF!</definedName>
    <definedName name="____rig01">#REF!</definedName>
    <definedName name="____Run1" localSheetId="3">#REF!</definedName>
    <definedName name="____Run1">#REF!</definedName>
    <definedName name="____sir11110" localSheetId="3">#REF!</definedName>
    <definedName name="____sir11110">#REF!</definedName>
    <definedName name="____SIR11210" localSheetId="3">#REF!</definedName>
    <definedName name="____SIR11210">#REF!</definedName>
    <definedName name="____SIR11320" localSheetId="3">#REF!</definedName>
    <definedName name="____SIR11320">#REF!</definedName>
    <definedName name="____sml3">'[4]rms mek'!$D$20</definedName>
    <definedName name="____THT1">[7]INPUT!$B$34</definedName>
    <definedName name="____THT2">[7]INPUT!$E$34</definedName>
    <definedName name="____TOP1338" localSheetId="3">#REF!</definedName>
    <definedName name="____TOP1338">#REF!</definedName>
    <definedName name="____TOP16" localSheetId="3">#REF!</definedName>
    <definedName name="____TOP16">#REF!</definedName>
    <definedName name="____TOP20" localSheetId="3">#REF!</definedName>
    <definedName name="____TOP20">#REF!</definedName>
    <definedName name="____TOP30" localSheetId="3">#REF!</definedName>
    <definedName name="____TOP30">#REF!</definedName>
    <definedName name="____TOP5" localSheetId="3">#REF!</definedName>
    <definedName name="____TOP5">#REF!</definedName>
    <definedName name="____TOP7" localSheetId="3">#REF!</definedName>
    <definedName name="____TOP7">#REF!</definedName>
    <definedName name="____TOP958" localSheetId="3">#REF!</definedName>
    <definedName name="____TOP958">#REF!</definedName>
    <definedName name="____TWT1">[7]INPUT!$D$34</definedName>
    <definedName name="____TWT2">[7]INPUT!$G$34</definedName>
    <definedName name="___BOT1338" localSheetId="3">#REF!</definedName>
    <definedName name="___BOT1338">#REF!</definedName>
    <definedName name="___BOT16" localSheetId="3">#REF!</definedName>
    <definedName name="___BOT16">#REF!</definedName>
    <definedName name="___BOT20" localSheetId="3">#REF!</definedName>
    <definedName name="___BOT20">#REF!</definedName>
    <definedName name="___BOT30" localSheetId="3">#REF!</definedName>
    <definedName name="___BOT30">#REF!</definedName>
    <definedName name="___BOT5" localSheetId="3">#REF!</definedName>
    <definedName name="___BOT5">#REF!</definedName>
    <definedName name="___BOT7" localSheetId="3">#REF!</definedName>
    <definedName name="___BOT7">#REF!</definedName>
    <definedName name="___BOT958" localSheetId="3">#REF!</definedName>
    <definedName name="___BOT958">#REF!</definedName>
    <definedName name="___COM1" localSheetId="3">#REF!</definedName>
    <definedName name="___COM1">#REF!</definedName>
    <definedName name="___COM10" localSheetId="3">#REF!</definedName>
    <definedName name="___COM10">#REF!</definedName>
    <definedName name="___COM11" localSheetId="3">#REF!</definedName>
    <definedName name="___COM11">#REF!</definedName>
    <definedName name="___COM12" localSheetId="3">#REF!</definedName>
    <definedName name="___COM12">#REF!</definedName>
    <definedName name="___COM13" localSheetId="3">#REF!</definedName>
    <definedName name="___COM13">#REF!</definedName>
    <definedName name="___COM14" localSheetId="3">#REF!</definedName>
    <definedName name="___COM14">#REF!</definedName>
    <definedName name="___COM15" localSheetId="3">#REF!</definedName>
    <definedName name="___COM15">#REF!</definedName>
    <definedName name="___COM16" localSheetId="3">#REF!</definedName>
    <definedName name="___COM16">#REF!</definedName>
    <definedName name="___COM17" localSheetId="3">#REF!</definedName>
    <definedName name="___COM17">#REF!</definedName>
    <definedName name="___COM18" localSheetId="3">#REF!</definedName>
    <definedName name="___COM18">#REF!</definedName>
    <definedName name="___COM19" localSheetId="3">#REF!</definedName>
    <definedName name="___COM19">#REF!</definedName>
    <definedName name="___COM2" localSheetId="3">#REF!</definedName>
    <definedName name="___COM2">#REF!</definedName>
    <definedName name="___COM20" localSheetId="3">#REF!</definedName>
    <definedName name="___COM20">#REF!</definedName>
    <definedName name="___COM21" localSheetId="3">#REF!</definedName>
    <definedName name="___COM21">#REF!</definedName>
    <definedName name="___COM22" localSheetId="3">#REF!</definedName>
    <definedName name="___COM22">#REF!</definedName>
    <definedName name="___COM3" localSheetId="3">#REF!</definedName>
    <definedName name="___COM3">#REF!</definedName>
    <definedName name="___COM4" localSheetId="3">#REF!</definedName>
    <definedName name="___COM4">#REF!</definedName>
    <definedName name="___COM5" localSheetId="3">#REF!</definedName>
    <definedName name="___COM5">#REF!</definedName>
    <definedName name="___COM6" localSheetId="3">#REF!</definedName>
    <definedName name="___COM6">#REF!</definedName>
    <definedName name="___COM7" localSheetId="3">#REF!</definedName>
    <definedName name="___COM7">#REF!</definedName>
    <definedName name="___COM8" localSheetId="3">#REF!</definedName>
    <definedName name="___COM8">#REF!</definedName>
    <definedName name="___COM9" localSheetId="3">#REF!</definedName>
    <definedName name="___COM9">#REF!</definedName>
    <definedName name="___CSG1" localSheetId="3">#REF!</definedName>
    <definedName name="___CSG1">#REF!</definedName>
    <definedName name="___CSG2" localSheetId="3">#REF!</definedName>
    <definedName name="___CSG2">#REF!</definedName>
    <definedName name="___CSG3" localSheetId="3">#REF!</definedName>
    <definedName name="___CSG3">#REF!</definedName>
    <definedName name="___CSG4" localSheetId="3">#REF!</definedName>
    <definedName name="___CSG4">#REF!</definedName>
    <definedName name="___CSG5" localSheetId="3">#REF!</definedName>
    <definedName name="___CSG5">#REF!</definedName>
    <definedName name="___CSG6" localSheetId="3">#REF!</definedName>
    <definedName name="___CSG6">#REF!</definedName>
    <definedName name="___CSL1">[7]INPUT!$C$23</definedName>
    <definedName name="___cum1" localSheetId="3">#REF!</definedName>
    <definedName name="___cum1">#REF!</definedName>
    <definedName name="___cum2" localSheetId="3">#REF!</definedName>
    <definedName name="___cum2">#REF!</definedName>
    <definedName name="___DAY1" localSheetId="3">#REF!</definedName>
    <definedName name="___DAY1">#REF!</definedName>
    <definedName name="___DAY10" localSheetId="3">#REF!</definedName>
    <definedName name="___DAY10">#REF!</definedName>
    <definedName name="___DAY11" localSheetId="3">#REF!</definedName>
    <definedName name="___DAY11">#REF!</definedName>
    <definedName name="___DAY12" localSheetId="3">#REF!</definedName>
    <definedName name="___DAY12">#REF!</definedName>
    <definedName name="___DAY13" localSheetId="3">#REF!</definedName>
    <definedName name="___DAY13">#REF!</definedName>
    <definedName name="___DAY14" localSheetId="3">#REF!</definedName>
    <definedName name="___DAY14">#REF!</definedName>
    <definedName name="___DAY15" localSheetId="3">#REF!</definedName>
    <definedName name="___DAY15">#REF!</definedName>
    <definedName name="___DAY16" localSheetId="3">#REF!</definedName>
    <definedName name="___DAY16">#REF!</definedName>
    <definedName name="___DAY17" localSheetId="3">#REF!</definedName>
    <definedName name="___DAY17">#REF!</definedName>
    <definedName name="___DAY18" localSheetId="3">#REF!</definedName>
    <definedName name="___DAY18">#REF!</definedName>
    <definedName name="___DAY19" localSheetId="3">#REF!</definedName>
    <definedName name="___DAY19">#REF!</definedName>
    <definedName name="___DAY2" localSheetId="3">#REF!</definedName>
    <definedName name="___DAY2">#REF!</definedName>
    <definedName name="___DAY20" localSheetId="3">#REF!</definedName>
    <definedName name="___DAY20">#REF!</definedName>
    <definedName name="___DAY21" localSheetId="3">#REF!</definedName>
    <definedName name="___DAY21">#REF!</definedName>
    <definedName name="___DAY22" localSheetId="3">#REF!</definedName>
    <definedName name="___DAY22">#REF!</definedName>
    <definedName name="___DAY3" localSheetId="3">#REF!</definedName>
    <definedName name="___DAY3">#REF!</definedName>
    <definedName name="___DAY4" localSheetId="3">#REF!</definedName>
    <definedName name="___DAY4">#REF!</definedName>
    <definedName name="___DAY5" localSheetId="3">#REF!</definedName>
    <definedName name="___DAY5">#REF!</definedName>
    <definedName name="___DAY6" localSheetId="3">#REF!</definedName>
    <definedName name="___DAY6">#REF!</definedName>
    <definedName name="___DAY7" localSheetId="3">#REF!</definedName>
    <definedName name="___DAY7">#REF!</definedName>
    <definedName name="___DAY8" localSheetId="3">#REF!</definedName>
    <definedName name="___DAY8">#REF!</definedName>
    <definedName name="___DAY9" localSheetId="3">#REF!</definedName>
    <definedName name="___DAY9">#REF!</definedName>
    <definedName name="___des20">'[8]Tool Recommendation'!$D$20</definedName>
    <definedName name="___des21">'[8]Tool Recommendation'!$D$21</definedName>
    <definedName name="___des23">'[8]Tool Recommendation'!$D$23</definedName>
    <definedName name="___des26">'[8]Tool Recommendation'!$D$26</definedName>
    <definedName name="___des29">'[8]Tool Recommendation'!$D$29</definedName>
    <definedName name="___des31">'[8]Tool Recommendation'!$D$31</definedName>
    <definedName name="___des33">'[8]Tool Recommendation'!$D$33</definedName>
    <definedName name="___des35">'[8]Tool Recommendation'!$D$35</definedName>
    <definedName name="___des37">'[8]Tool Recommendation'!$D$37</definedName>
    <definedName name="___des38">'[8]Tool Recommendation'!$D$38</definedName>
    <definedName name="___des40">'[8]Tool Recommendation'!$D$40</definedName>
    <definedName name="___des41" localSheetId="3">'[9]Tool Recommendation'!#REF!</definedName>
    <definedName name="___des41">'[9]Tool Recommendation'!#REF!</definedName>
    <definedName name="___des42" localSheetId="3">'[9]Tool Recommendation'!#REF!</definedName>
    <definedName name="___des42">'[9]Tool Recommendation'!#REF!</definedName>
    <definedName name="___des43" localSheetId="3">'[9]Tool Recommendation'!#REF!</definedName>
    <definedName name="___des43">'[9]Tool Recommendation'!#REF!</definedName>
    <definedName name="___des44" localSheetId="3">'[9]Tool Recommendation'!#REF!</definedName>
    <definedName name="___des44">'[9]Tool Recommendation'!#REF!</definedName>
    <definedName name="___des45" localSheetId="3">'[9]Tool Recommendation'!#REF!</definedName>
    <definedName name="___des45">'[9]Tool Recommendation'!#REF!</definedName>
    <definedName name="___des46" localSheetId="3">'[9]Tool Recommendation'!#REF!</definedName>
    <definedName name="___des46">'[9]Tool Recommendation'!#REF!</definedName>
    <definedName name="___des47" localSheetId="3">'[9]Tool Recommendation'!#REF!</definedName>
    <definedName name="___des47">'[9]Tool Recommendation'!#REF!</definedName>
    <definedName name="___des48" localSheetId="3">'[9]Tool Recommendation'!#REF!</definedName>
    <definedName name="___des48">'[9]Tool Recommendation'!#REF!</definedName>
    <definedName name="___des49" localSheetId="3">'[9]Tool Recommendation'!#REF!</definedName>
    <definedName name="___des49">'[9]Tool Recommendation'!#REF!</definedName>
    <definedName name="___des50" localSheetId="3">'[9]Tool Recommendation'!#REF!</definedName>
    <definedName name="___des50">'[9]Tool Recommendation'!#REF!</definedName>
    <definedName name="___des51" localSheetId="3">'[9]Tool Recommendation'!#REF!</definedName>
    <definedName name="___des51">'[9]Tool Recommendation'!#REF!</definedName>
    <definedName name="___des52" localSheetId="3">'[9]Tool Recommendation'!#REF!</definedName>
    <definedName name="___des52">'[9]Tool Recommendation'!#REF!</definedName>
    <definedName name="___des53" localSheetId="3">'[9]Tool Recommendation'!#REF!</definedName>
    <definedName name="___des53">'[9]Tool Recommendation'!#REF!</definedName>
    <definedName name="___des54" localSheetId="3">'[9]Tool Recommendation'!#REF!</definedName>
    <definedName name="___des54">'[9]Tool Recommendation'!#REF!</definedName>
    <definedName name="___des55" localSheetId="3">'[9]Tool Recommendation'!#REF!</definedName>
    <definedName name="___des55">'[9]Tool Recommendation'!#REF!</definedName>
    <definedName name="___des56" localSheetId="3">'[9]Tool Recommendation'!#REF!</definedName>
    <definedName name="___des56">'[9]Tool Recommendation'!#REF!</definedName>
    <definedName name="___des57" localSheetId="3">'[9]Tool Recommendation'!#REF!</definedName>
    <definedName name="___des57">'[9]Tool Recommendation'!#REF!</definedName>
    <definedName name="___des58" localSheetId="3">'[9]Tool Recommendation'!#REF!</definedName>
    <definedName name="___des58">'[9]Tool Recommendation'!#REF!</definedName>
    <definedName name="___des59" localSheetId="3">'[9]Tool Recommendation'!#REF!</definedName>
    <definedName name="___des59">'[9]Tool Recommendation'!#REF!</definedName>
    <definedName name="___des60" localSheetId="3">'[9]Tool Recommendation'!#REF!</definedName>
    <definedName name="___des60">'[9]Tool Recommendation'!#REF!</definedName>
    <definedName name="___des61" localSheetId="3">'[9]Tool Recommendation'!#REF!</definedName>
    <definedName name="___des61">'[9]Tool Recommendation'!#REF!</definedName>
    <definedName name="___des62" localSheetId="3">'[9]Tool Recommendation'!#REF!</definedName>
    <definedName name="___des62">'[9]Tool Recommendation'!#REF!</definedName>
    <definedName name="___des63" localSheetId="3">'[9]Tool Recommendation'!#REF!</definedName>
    <definedName name="___des63">'[9]Tool Recommendation'!#REF!</definedName>
    <definedName name="___des64" localSheetId="3">'[9]Tool Recommendation'!#REF!</definedName>
    <definedName name="___des64">'[9]Tool Recommendation'!#REF!</definedName>
    <definedName name="___des65" localSheetId="3">'[9]Tool Recommendation'!#REF!</definedName>
    <definedName name="___des65">'[9]Tool Recommendation'!#REF!</definedName>
    <definedName name="___des66" localSheetId="3">'[9]Tool Recommendation'!#REF!</definedName>
    <definedName name="___des66">'[9]Tool Recommendation'!#REF!</definedName>
    <definedName name="___des67" localSheetId="3">'[9]Tool Recommendation'!#REF!</definedName>
    <definedName name="___des67">'[9]Tool Recommendation'!#REF!</definedName>
    <definedName name="___des68" localSheetId="3">'[9]Tool Recommendation'!#REF!</definedName>
    <definedName name="___des68">'[9]Tool Recommendation'!#REF!</definedName>
    <definedName name="___des69" localSheetId="3">'[9]Tool Recommendation'!#REF!</definedName>
    <definedName name="___des69">'[9]Tool Recommendation'!#REF!</definedName>
    <definedName name="___des70" localSheetId="3">'[9]Tool Recommendation'!#REF!</definedName>
    <definedName name="___des70">'[9]Tool Recommendation'!#REF!</definedName>
    <definedName name="___des71" localSheetId="3">'[9]Tool Recommendation'!#REF!</definedName>
    <definedName name="___des71">'[9]Tool Recommendation'!#REF!</definedName>
    <definedName name="___des72" localSheetId="3">'[9]Tool Recommendation'!#REF!</definedName>
    <definedName name="___des72">'[9]Tool Recommendation'!#REF!</definedName>
    <definedName name="___des73" localSheetId="3">'[9]Tool Recommendation'!#REF!</definedName>
    <definedName name="___des73">'[9]Tool Recommendation'!#REF!</definedName>
    <definedName name="___des74" localSheetId="3">'[9]Tool Recommendation'!#REF!</definedName>
    <definedName name="___des74">'[9]Tool Recommendation'!#REF!</definedName>
    <definedName name="___des75" localSheetId="3">'[9]Tool Recommendation'!#REF!</definedName>
    <definedName name="___des75">'[9]Tool Recommendation'!#REF!</definedName>
    <definedName name="___des76" localSheetId="3">'[9]Tool Recommendation'!#REF!</definedName>
    <definedName name="___des76">'[9]Tool Recommendation'!#REF!</definedName>
    <definedName name="___des77" localSheetId="3">'[9]Tool Recommendation'!#REF!</definedName>
    <definedName name="___des77">'[9]Tool Recommendation'!#REF!</definedName>
    <definedName name="___des78" localSheetId="3">'[9]Tool Recommendation'!#REF!</definedName>
    <definedName name="___des78">'[9]Tool Recommendation'!#REF!</definedName>
    <definedName name="___des79" localSheetId="3">'[9]Tool Recommendation'!#REF!</definedName>
    <definedName name="___des79">'[9]Tool Recommendation'!#REF!</definedName>
    <definedName name="___des80" localSheetId="3">'[9]Tool Recommendation'!#REF!</definedName>
    <definedName name="___des80">'[9]Tool Recommendation'!#REF!</definedName>
    <definedName name="___des81" localSheetId="3">'[9]Tool Recommendation'!#REF!</definedName>
    <definedName name="___des81">'[9]Tool Recommendation'!#REF!</definedName>
    <definedName name="___des82" localSheetId="3">'[9]Tool Recommendation'!#REF!</definedName>
    <definedName name="___des82">'[9]Tool Recommendation'!#REF!</definedName>
    <definedName name="___des83" localSheetId="3">'[9]Tool Recommendation'!#REF!</definedName>
    <definedName name="___des83">'[9]Tool Recommendation'!#REF!</definedName>
    <definedName name="___DIV11" localSheetId="3">#REF!</definedName>
    <definedName name="___DIV11">#REF!</definedName>
    <definedName name="___DPI10" localSheetId="3">#REF!</definedName>
    <definedName name="___DPI10">#REF!</definedName>
    <definedName name="___DWT1">[7]INPUT!$D$35</definedName>
    <definedName name="___DWT2">[7]INPUT!$G$35</definedName>
    <definedName name="___gor10">[5]LOKASI!$AG$1687</definedName>
    <definedName name="___GOR12">[5]LOKASI!$AG$82</definedName>
    <definedName name="___Gun1" localSheetId="3">#REF!</definedName>
    <definedName name="___Gun1">#REF!</definedName>
    <definedName name="___Gun10" localSheetId="3">#REF!</definedName>
    <definedName name="___Gun10">#REF!</definedName>
    <definedName name="___Gun11" localSheetId="3">#REF!</definedName>
    <definedName name="___Gun11">#REF!</definedName>
    <definedName name="___Gun12" localSheetId="3">#REF!</definedName>
    <definedName name="___Gun12">#REF!</definedName>
    <definedName name="___Gun2" localSheetId="3">#REF!</definedName>
    <definedName name="___Gun2">#REF!</definedName>
    <definedName name="___Gun3" localSheetId="3">#REF!</definedName>
    <definedName name="___Gun3">#REF!</definedName>
    <definedName name="___Gun4" localSheetId="3">#REF!</definedName>
    <definedName name="___Gun4">#REF!</definedName>
    <definedName name="___Gun5" localSheetId="3">#REF!</definedName>
    <definedName name="___Gun5">#REF!</definedName>
    <definedName name="___Gun6" localSheetId="3">#REF!</definedName>
    <definedName name="___Gun6">#REF!</definedName>
    <definedName name="___Gun7" localSheetId="3">#REF!</definedName>
    <definedName name="___Gun7">#REF!</definedName>
    <definedName name="___Gun8" localSheetId="3">#REF!</definedName>
    <definedName name="___Gun8">#REF!</definedName>
    <definedName name="___Gun9" localSheetId="3">#REF!</definedName>
    <definedName name="___Gun9">#REF!</definedName>
    <definedName name="___HAL1" localSheetId="3">#REF!</definedName>
    <definedName name="___HAL1">#REF!</definedName>
    <definedName name="___HAL10" localSheetId="3">#REF!</definedName>
    <definedName name="___HAL10">#REF!</definedName>
    <definedName name="___HAL11" localSheetId="3">#REF!</definedName>
    <definedName name="___HAL11">#REF!</definedName>
    <definedName name="___HAL12" localSheetId="3">#REF!</definedName>
    <definedName name="___HAL12">#REF!</definedName>
    <definedName name="___HAL13" localSheetId="3">#REF!</definedName>
    <definedName name="___HAL13">#REF!</definedName>
    <definedName name="___HAL14" localSheetId="3">#REF!</definedName>
    <definedName name="___HAL14">#REF!</definedName>
    <definedName name="___HAL15" localSheetId="3">#REF!</definedName>
    <definedName name="___HAL15">#REF!</definedName>
    <definedName name="___HAL16" localSheetId="3">#REF!</definedName>
    <definedName name="___HAL16">#REF!</definedName>
    <definedName name="___HAL17" localSheetId="3">#REF!</definedName>
    <definedName name="___HAL17">#REF!</definedName>
    <definedName name="___HAL2" localSheetId="3">#REF!</definedName>
    <definedName name="___HAL2">#REF!</definedName>
    <definedName name="___HAL3" localSheetId="3">#REF!</definedName>
    <definedName name="___HAL3">#REF!</definedName>
    <definedName name="___HAL4" localSheetId="3">#REF!</definedName>
    <definedName name="___HAL4">#REF!</definedName>
    <definedName name="___HAL5" localSheetId="3">#REF!</definedName>
    <definedName name="___HAL5">#REF!</definedName>
    <definedName name="___HAL6" localSheetId="3">#REF!</definedName>
    <definedName name="___HAL6">#REF!</definedName>
    <definedName name="___HAL7" localSheetId="3">#REF!</definedName>
    <definedName name="___HAL7">#REF!</definedName>
    <definedName name="___HAL8" localSheetId="3">#REF!</definedName>
    <definedName name="___HAL8">#REF!</definedName>
    <definedName name="___HAL9" localSheetId="3">#REF!</definedName>
    <definedName name="___HAL9">#REF!</definedName>
    <definedName name="___LHT1">[7]INPUT!$B$33</definedName>
    <definedName name="___LHT2">[7]INPUT!$E$33</definedName>
    <definedName name="___LS1" localSheetId="3">'[6]BHA Cal'!#REF!</definedName>
    <definedName name="___LS1">'[6]BHA Cal'!#REF!</definedName>
    <definedName name="___LWT1">[7]INPUT!$D$33</definedName>
    <definedName name="___LWT2">[7]INPUT!$G$33</definedName>
    <definedName name="___MHT1">[7]INPUT!$B$32</definedName>
    <definedName name="___MHT2">[7]INPUT!$E$32</definedName>
    <definedName name="___MWT1">[7]INPUT!$D$32</definedName>
    <definedName name="___MWT2">[7]INPUT!$G$32</definedName>
    <definedName name="___NPV10" localSheetId="3">#REF!</definedName>
    <definedName name="___NPV10">#REF!</definedName>
    <definedName name="___OGN23" localSheetId="3">#REF!</definedName>
    <definedName name="___OGN23">#REF!</definedName>
    <definedName name="___pt15">'[8]Tool Recommendation'!$C$15</definedName>
    <definedName name="___pt16">'[8]Tool Recommendation'!$C$16</definedName>
    <definedName name="___pt17">'[8]Tool Recommendation'!$C$17</definedName>
    <definedName name="___pt18">'[8]Tool Recommendation'!$C$18</definedName>
    <definedName name="___pt20">'[8]Tool Recommendation'!$C$20</definedName>
    <definedName name="___pt21">'[8]Tool Recommendation'!$C$21</definedName>
    <definedName name="___pt22">'[8]Tool Recommendation'!$C$22</definedName>
    <definedName name="___pt23">'[8]Tool Recommendation'!$C$23</definedName>
    <definedName name="___pt25">'[8]Tool Recommendation'!$C$25</definedName>
    <definedName name="___pt26">'[8]Tool Recommendation'!$C$26</definedName>
    <definedName name="___pt28">'[8]Tool Recommendation'!$C$28</definedName>
    <definedName name="___pt29">'[8]Tool Recommendation'!$C$29</definedName>
    <definedName name="___pt31">'[8]Tool Recommendation'!$C$31</definedName>
    <definedName name="___pt32">'[8]Tool Recommendation'!$C$32</definedName>
    <definedName name="___pt33">'[8]Tool Recommendation'!$C$33</definedName>
    <definedName name="___pt34">'[8]Tool Recommendation'!$C$34</definedName>
    <definedName name="___pt35">'[8]Tool Recommendation'!$C$35</definedName>
    <definedName name="___pt36">'[8]Tool Recommendation'!$C$36</definedName>
    <definedName name="___pt37">'[8]Tool Recommendation'!$C$37</definedName>
    <definedName name="___pt38">'[8]Tool Recommendation'!$C$38</definedName>
    <definedName name="___pt39">'[8]Tool Recommendation'!$C$39</definedName>
    <definedName name="___pt40">'[8]Tool Recommendation'!$C$40</definedName>
    <definedName name="___pt41" localSheetId="3">'[9]Tool Recommendation'!#REF!</definedName>
    <definedName name="___pt41">'[9]Tool Recommendation'!#REF!</definedName>
    <definedName name="___pt42" localSheetId="3">'[9]Tool Recommendation'!#REF!</definedName>
    <definedName name="___pt42">'[9]Tool Recommendation'!#REF!</definedName>
    <definedName name="___pt43" localSheetId="3">'[9]Tool Recommendation'!#REF!</definedName>
    <definedName name="___pt43">'[9]Tool Recommendation'!#REF!</definedName>
    <definedName name="___pt44" localSheetId="3">'[9]Tool Recommendation'!#REF!</definedName>
    <definedName name="___pt44">'[9]Tool Recommendation'!#REF!</definedName>
    <definedName name="___pt45" localSheetId="3">'[9]Tool Recommendation'!#REF!</definedName>
    <definedName name="___pt45">'[9]Tool Recommendation'!#REF!</definedName>
    <definedName name="___pt46" localSheetId="3">'[9]Tool Recommendation'!#REF!</definedName>
    <definedName name="___pt46">'[9]Tool Recommendation'!#REF!</definedName>
    <definedName name="___pt47" localSheetId="3">'[9]Tool Recommendation'!#REF!</definedName>
    <definedName name="___pt47">'[9]Tool Recommendation'!#REF!</definedName>
    <definedName name="___pt48" localSheetId="3">'[9]Tool Recommendation'!#REF!</definedName>
    <definedName name="___pt48">'[9]Tool Recommendation'!#REF!</definedName>
    <definedName name="___pt49" localSheetId="3">'[9]Tool Recommendation'!#REF!</definedName>
    <definedName name="___pt49">'[9]Tool Recommendation'!#REF!</definedName>
    <definedName name="___pt50" localSheetId="3">'[9]Tool Recommendation'!#REF!</definedName>
    <definedName name="___pt50">'[9]Tool Recommendation'!#REF!</definedName>
    <definedName name="___pt51" localSheetId="3">'[9]Tool Recommendation'!#REF!</definedName>
    <definedName name="___pt51">'[9]Tool Recommendation'!#REF!</definedName>
    <definedName name="___pt52" localSheetId="3">'[9]Tool Recommendation'!#REF!</definedName>
    <definedName name="___pt52">'[9]Tool Recommendation'!#REF!</definedName>
    <definedName name="___pt53" localSheetId="3">'[9]Tool Recommendation'!#REF!</definedName>
    <definedName name="___pt53">'[9]Tool Recommendation'!#REF!</definedName>
    <definedName name="___pt54" localSheetId="3">'[9]Tool Recommendation'!#REF!</definedName>
    <definedName name="___pt54">'[9]Tool Recommendation'!#REF!</definedName>
    <definedName name="___pt55" localSheetId="3">'[9]Tool Recommendation'!#REF!</definedName>
    <definedName name="___pt55">'[9]Tool Recommendation'!#REF!</definedName>
    <definedName name="___pt56" localSheetId="3">'[9]Tool Recommendation'!#REF!</definedName>
    <definedName name="___pt56">'[9]Tool Recommendation'!#REF!</definedName>
    <definedName name="___pt57" localSheetId="3">'[9]Tool Recommendation'!#REF!</definedName>
    <definedName name="___pt57">'[9]Tool Recommendation'!#REF!</definedName>
    <definedName name="___pt58" localSheetId="3">'[9]Tool Recommendation'!#REF!</definedName>
    <definedName name="___pt58">'[9]Tool Recommendation'!#REF!</definedName>
    <definedName name="___pt59" localSheetId="3">'[9]Tool Recommendation'!#REF!</definedName>
    <definedName name="___pt59">'[9]Tool Recommendation'!#REF!</definedName>
    <definedName name="___pt60" localSheetId="3">'[9]Tool Recommendation'!#REF!</definedName>
    <definedName name="___pt60">'[9]Tool Recommendation'!#REF!</definedName>
    <definedName name="___pt61" localSheetId="3">'[9]Tool Recommendation'!#REF!</definedName>
    <definedName name="___pt61">'[9]Tool Recommendation'!#REF!</definedName>
    <definedName name="___pt62" localSheetId="3">'[9]Tool Recommendation'!#REF!</definedName>
    <definedName name="___pt62">'[9]Tool Recommendation'!#REF!</definedName>
    <definedName name="___pt63" localSheetId="3">'[9]Tool Recommendation'!#REF!</definedName>
    <definedName name="___pt63">'[9]Tool Recommendation'!#REF!</definedName>
    <definedName name="___pt64" localSheetId="3">'[9]Tool Recommendation'!#REF!</definedName>
    <definedName name="___pt64">'[9]Tool Recommendation'!#REF!</definedName>
    <definedName name="___pt65" localSheetId="3">'[9]Tool Recommendation'!#REF!</definedName>
    <definedName name="___pt65">'[9]Tool Recommendation'!#REF!</definedName>
    <definedName name="___pt66" localSheetId="3">'[9]Tool Recommendation'!#REF!</definedName>
    <definedName name="___pt66">'[9]Tool Recommendation'!#REF!</definedName>
    <definedName name="___pt67" localSheetId="3">'[9]Tool Recommendation'!#REF!</definedName>
    <definedName name="___pt67">'[9]Tool Recommendation'!#REF!</definedName>
    <definedName name="___pt68" localSheetId="3">'[9]Tool Recommendation'!#REF!</definedName>
    <definedName name="___pt68">'[9]Tool Recommendation'!#REF!</definedName>
    <definedName name="___pt69" localSheetId="3">'[9]Tool Recommendation'!#REF!</definedName>
    <definedName name="___pt69">'[9]Tool Recommendation'!#REF!</definedName>
    <definedName name="___pt70" localSheetId="3">'[9]Tool Recommendation'!#REF!</definedName>
    <definedName name="___pt70">'[9]Tool Recommendation'!#REF!</definedName>
    <definedName name="___pt71" localSheetId="3">'[9]Tool Recommendation'!#REF!</definedName>
    <definedName name="___pt71">'[9]Tool Recommendation'!#REF!</definedName>
    <definedName name="___pt72" localSheetId="3">'[9]Tool Recommendation'!#REF!</definedName>
    <definedName name="___pt72">'[9]Tool Recommendation'!#REF!</definedName>
    <definedName name="___pt73" localSheetId="3">'[9]Tool Recommendation'!#REF!</definedName>
    <definedName name="___pt73">'[9]Tool Recommendation'!#REF!</definedName>
    <definedName name="___pt74" localSheetId="3">'[9]Tool Recommendation'!#REF!</definedName>
    <definedName name="___pt74">'[9]Tool Recommendation'!#REF!</definedName>
    <definedName name="___pt75" localSheetId="3">'[9]Tool Recommendation'!#REF!</definedName>
    <definedName name="___pt75">'[9]Tool Recommendation'!#REF!</definedName>
    <definedName name="___pt76" localSheetId="3">'[9]Tool Recommendation'!#REF!</definedName>
    <definedName name="___pt76">'[9]Tool Recommendation'!#REF!</definedName>
    <definedName name="___pt77" localSheetId="3">'[9]Tool Recommendation'!#REF!</definedName>
    <definedName name="___pt77">'[9]Tool Recommendation'!#REF!</definedName>
    <definedName name="___pt78" localSheetId="3">'[9]Tool Recommendation'!#REF!</definedName>
    <definedName name="___pt78">'[9]Tool Recommendation'!#REF!</definedName>
    <definedName name="___pt79" localSheetId="3">'[9]Tool Recommendation'!#REF!</definedName>
    <definedName name="___pt79">'[9]Tool Recommendation'!#REF!</definedName>
    <definedName name="___pt80" localSheetId="3">'[9]Tool Recommendation'!#REF!</definedName>
    <definedName name="___pt80">'[9]Tool Recommendation'!#REF!</definedName>
    <definedName name="___pt81" localSheetId="3">'[9]Tool Recommendation'!#REF!</definedName>
    <definedName name="___pt81">'[9]Tool Recommendation'!#REF!</definedName>
    <definedName name="___pt82" localSheetId="3">'[9]Tool Recommendation'!#REF!</definedName>
    <definedName name="___pt82">'[9]Tool Recommendation'!#REF!</definedName>
    <definedName name="___pt83" localSheetId="3">'[9]Tool Recommendation'!#REF!</definedName>
    <definedName name="___pt83">'[9]Tool Recommendation'!#REF!</definedName>
    <definedName name="___qry70" localSheetId="3">'[9]Tool Recommendation'!#REF!</definedName>
    <definedName name="___qry70">'[9]Tool Recommendation'!#REF!</definedName>
    <definedName name="___qry72" localSheetId="3">'[9]Tool Recommendation'!#REF!</definedName>
    <definedName name="___qry72">'[9]Tool Recommendation'!#REF!</definedName>
    <definedName name="___qty41" localSheetId="3">'[9]Tool Recommendation'!#REF!</definedName>
    <definedName name="___qty41">'[9]Tool Recommendation'!#REF!</definedName>
    <definedName name="___qty42" localSheetId="3">'[9]Tool Recommendation'!#REF!</definedName>
    <definedName name="___qty42">'[9]Tool Recommendation'!#REF!</definedName>
    <definedName name="___qty43" localSheetId="3">'[9]Tool Recommendation'!#REF!</definedName>
    <definedName name="___qty43">'[9]Tool Recommendation'!#REF!</definedName>
    <definedName name="___qty44" localSheetId="3">'[9]Tool Recommendation'!#REF!</definedName>
    <definedName name="___qty44">'[9]Tool Recommendation'!#REF!</definedName>
    <definedName name="___qty45" localSheetId="3">'[9]Tool Recommendation'!#REF!</definedName>
    <definedName name="___qty45">'[9]Tool Recommendation'!#REF!</definedName>
    <definedName name="___qty46" localSheetId="3">'[9]Tool Recommendation'!#REF!</definedName>
    <definedName name="___qty46">'[9]Tool Recommendation'!#REF!</definedName>
    <definedName name="___qty47" localSheetId="3">'[9]Tool Recommendation'!#REF!</definedName>
    <definedName name="___qty47">'[9]Tool Recommendation'!#REF!</definedName>
    <definedName name="___qty48" localSheetId="3">'[9]Tool Recommendation'!#REF!</definedName>
    <definedName name="___qty48">'[9]Tool Recommendation'!#REF!</definedName>
    <definedName name="___qty49" localSheetId="3">'[9]Tool Recommendation'!#REF!</definedName>
    <definedName name="___qty49">'[9]Tool Recommendation'!#REF!</definedName>
    <definedName name="___qty50" localSheetId="3">'[9]Tool Recommendation'!#REF!</definedName>
    <definedName name="___qty50">'[9]Tool Recommendation'!#REF!</definedName>
    <definedName name="___qty51" localSheetId="3">'[9]Tool Recommendation'!#REF!</definedName>
    <definedName name="___qty51">'[9]Tool Recommendation'!#REF!</definedName>
    <definedName name="___qty52" localSheetId="3">'[9]Tool Recommendation'!#REF!</definedName>
    <definedName name="___qty52">'[9]Tool Recommendation'!#REF!</definedName>
    <definedName name="___qty53" localSheetId="3">'[9]Tool Recommendation'!#REF!</definedName>
    <definedName name="___qty53">'[9]Tool Recommendation'!#REF!</definedName>
    <definedName name="___qty54" localSheetId="3">'[9]Tool Recommendation'!#REF!</definedName>
    <definedName name="___qty54">'[9]Tool Recommendation'!#REF!</definedName>
    <definedName name="___qty55" localSheetId="3">'[9]Tool Recommendation'!#REF!</definedName>
    <definedName name="___qty55">'[9]Tool Recommendation'!#REF!</definedName>
    <definedName name="___qty56" localSheetId="3">'[9]Tool Recommendation'!#REF!</definedName>
    <definedName name="___qty56">'[9]Tool Recommendation'!#REF!</definedName>
    <definedName name="___qty57" localSheetId="3">'[9]Tool Recommendation'!#REF!</definedName>
    <definedName name="___qty57">'[9]Tool Recommendation'!#REF!</definedName>
    <definedName name="___qty58" localSheetId="3">'[9]Tool Recommendation'!#REF!</definedName>
    <definedName name="___qty58">'[9]Tool Recommendation'!#REF!</definedName>
    <definedName name="___qty59" localSheetId="3">'[9]Tool Recommendation'!#REF!</definedName>
    <definedName name="___qty59">'[9]Tool Recommendation'!#REF!</definedName>
    <definedName name="___qty60" localSheetId="3">'[9]Tool Recommendation'!#REF!</definedName>
    <definedName name="___qty60">'[9]Tool Recommendation'!#REF!</definedName>
    <definedName name="___qty61" localSheetId="3">'[9]Tool Recommendation'!#REF!</definedName>
    <definedName name="___qty61">'[9]Tool Recommendation'!#REF!</definedName>
    <definedName name="___qty62" localSheetId="3">'[9]Tool Recommendation'!#REF!</definedName>
    <definedName name="___qty62">'[9]Tool Recommendation'!#REF!</definedName>
    <definedName name="___qty63" localSheetId="3">'[9]Tool Recommendation'!#REF!</definedName>
    <definedName name="___qty63">'[9]Tool Recommendation'!#REF!</definedName>
    <definedName name="___qty64" localSheetId="3">'[9]Tool Recommendation'!#REF!</definedName>
    <definedName name="___qty64">'[9]Tool Recommendation'!#REF!</definedName>
    <definedName name="___qty65" localSheetId="3">'[9]Tool Recommendation'!#REF!</definedName>
    <definedName name="___qty65">'[9]Tool Recommendation'!#REF!</definedName>
    <definedName name="___qty66" localSheetId="3">'[9]Tool Recommendation'!#REF!</definedName>
    <definedName name="___qty66">'[9]Tool Recommendation'!#REF!</definedName>
    <definedName name="___qty67" localSheetId="3">'[9]Tool Recommendation'!#REF!</definedName>
    <definedName name="___qty67">'[9]Tool Recommendation'!#REF!</definedName>
    <definedName name="___qty68" localSheetId="3">'[9]Tool Recommendation'!#REF!</definedName>
    <definedName name="___qty68">'[9]Tool Recommendation'!#REF!</definedName>
    <definedName name="___qty69" localSheetId="3">'[9]Tool Recommendation'!#REF!</definedName>
    <definedName name="___qty69">'[9]Tool Recommendation'!#REF!</definedName>
    <definedName name="___qty71" localSheetId="3">'[9]Tool Recommendation'!#REF!</definedName>
    <definedName name="___qty71">'[9]Tool Recommendation'!#REF!</definedName>
    <definedName name="___qty73" localSheetId="3">'[9]Tool Recommendation'!#REF!</definedName>
    <definedName name="___qty73">'[9]Tool Recommendation'!#REF!</definedName>
    <definedName name="___qty74" localSheetId="3">'[9]Tool Recommendation'!#REF!</definedName>
    <definedName name="___qty74">'[9]Tool Recommendation'!#REF!</definedName>
    <definedName name="___qty75" localSheetId="3">'[9]Tool Recommendation'!#REF!</definedName>
    <definedName name="___qty75">'[9]Tool Recommendation'!#REF!</definedName>
    <definedName name="___qty76" localSheetId="3">'[9]Tool Recommendation'!#REF!</definedName>
    <definedName name="___qty76">'[9]Tool Recommendation'!#REF!</definedName>
    <definedName name="___qty77" localSheetId="3">'[9]Tool Recommendation'!#REF!</definedName>
    <definedName name="___qty77">'[9]Tool Recommendation'!#REF!</definedName>
    <definedName name="___qty78" localSheetId="3">'[9]Tool Recommendation'!#REF!</definedName>
    <definedName name="___qty78">'[9]Tool Recommendation'!#REF!</definedName>
    <definedName name="___qty79" localSheetId="3">'[9]Tool Recommendation'!#REF!</definedName>
    <definedName name="___qty79">'[9]Tool Recommendation'!#REF!</definedName>
    <definedName name="___qty80" localSheetId="3">'[9]Tool Recommendation'!#REF!</definedName>
    <definedName name="___qty80">'[9]Tool Recommendation'!#REF!</definedName>
    <definedName name="___qty81" localSheetId="3">'[9]Tool Recommendation'!#REF!</definedName>
    <definedName name="___qty81">'[9]Tool Recommendation'!#REF!</definedName>
    <definedName name="___qty82" localSheetId="3">'[9]Tool Recommendation'!#REF!</definedName>
    <definedName name="___qty82">'[9]Tool Recommendation'!#REF!</definedName>
    <definedName name="___qty83" localSheetId="3">'[9]Tool Recommendation'!#REF!</definedName>
    <definedName name="___qty83">'[9]Tool Recommendation'!#REF!</definedName>
    <definedName name="___rig01" localSheetId="3">#REF!</definedName>
    <definedName name="___rig01">#REF!</definedName>
    <definedName name="___Run1" localSheetId="3">#REF!</definedName>
    <definedName name="___Run1">#REF!</definedName>
    <definedName name="___sir11110" localSheetId="3">#REF!</definedName>
    <definedName name="___sir11110">#REF!</definedName>
    <definedName name="___SIR11210" localSheetId="3">#REF!</definedName>
    <definedName name="___SIR11210">#REF!</definedName>
    <definedName name="___SIR11320" localSheetId="3">#REF!</definedName>
    <definedName name="___SIR11320">#REF!</definedName>
    <definedName name="___sml3">'[4]rms mek'!$D$20</definedName>
    <definedName name="___THT1">[7]INPUT!$B$34</definedName>
    <definedName name="___THT2">[7]INPUT!$E$34</definedName>
    <definedName name="___TOP1338" localSheetId="3">#REF!</definedName>
    <definedName name="___TOP1338">#REF!</definedName>
    <definedName name="___TOP16" localSheetId="3">#REF!</definedName>
    <definedName name="___TOP16">#REF!</definedName>
    <definedName name="___TOP20" localSheetId="3">#REF!</definedName>
    <definedName name="___TOP20">#REF!</definedName>
    <definedName name="___TOP30" localSheetId="3">#REF!</definedName>
    <definedName name="___TOP30">#REF!</definedName>
    <definedName name="___TOP5" localSheetId="3">#REF!</definedName>
    <definedName name="___TOP5">#REF!</definedName>
    <definedName name="___TOP7" localSheetId="3">#REF!</definedName>
    <definedName name="___TOP7">#REF!</definedName>
    <definedName name="___TOP958" localSheetId="3">#REF!</definedName>
    <definedName name="___TOP958">#REF!</definedName>
    <definedName name="___TWT1">[7]INPUT!$D$34</definedName>
    <definedName name="___TWT2">[7]INPUT!$G$34</definedName>
    <definedName name="__123Graph_A" localSheetId="3" hidden="1">#REF!</definedName>
    <definedName name="__123Graph_A" localSheetId="4" hidden="1">'[10]PERHITUNGAN  KEEKONOMIAN'!$C$7:$C$19</definedName>
    <definedName name="__123Graph_A" hidden="1">#REF!</definedName>
    <definedName name="__123Graph_AACTUEL" localSheetId="3" hidden="1">'[11]STAT"D"'!#REF!</definedName>
    <definedName name="__123Graph_AACTUEL" hidden="1">'[11]STAT"D"'!#REF!</definedName>
    <definedName name="__123Graph_ACHART1" localSheetId="3" hidden="1">'[11]STAT"D"'!#REF!</definedName>
    <definedName name="__123Graph_ACHART1" hidden="1">'[11]STAT"D"'!#REF!</definedName>
    <definedName name="__123Graph_ACHART2" localSheetId="3" hidden="1">'[11]STAT"D"'!#REF!</definedName>
    <definedName name="__123Graph_ACHART2" hidden="1">'[11]STAT"D"'!#REF!</definedName>
    <definedName name="__123Graph_ACHART3" localSheetId="3" hidden="1">'[11]STAT"D"'!#REF!</definedName>
    <definedName name="__123Graph_ACHART3" hidden="1">'[11]STAT"D"'!#REF!</definedName>
    <definedName name="__123Graph_ACURRENT" localSheetId="3" hidden="1">'[11]STAT"D"'!#REF!</definedName>
    <definedName name="__123Graph_ACURRENT" hidden="1">'[11]STAT"D"'!#REF!</definedName>
    <definedName name="__123Graph_AOA16MMBO" localSheetId="3" hidden="1">#REF!</definedName>
    <definedName name="__123Graph_AOA16MMBO" hidden="1">#REF!</definedName>
    <definedName name="__123Graph_B" localSheetId="3" hidden="1">#REF!</definedName>
    <definedName name="__123Graph_B" localSheetId="4" hidden="1">'[10]PERHITUNGAN  KEEKONOMIAN'!$D$7:$D$19</definedName>
    <definedName name="__123Graph_B" hidden="1">#REF!</definedName>
    <definedName name="__123Graph_BOA16MMBO" localSheetId="3" hidden="1">#REF!</definedName>
    <definedName name="__123Graph_BOA16MMBO" hidden="1">#REF!</definedName>
    <definedName name="__123Graph_C" hidden="1">'[10]PERHITUNGAN  KEEKONOMIAN'!$E$7:$E$19</definedName>
    <definedName name="__123Graph_CACTUEL" localSheetId="3" hidden="1">'[11]STAT"D"'!#REF!</definedName>
    <definedName name="__123Graph_CACTUEL" hidden="1">'[11]STAT"D"'!#REF!</definedName>
    <definedName name="__123Graph_CCHART1" localSheetId="3" hidden="1">'[11]STAT"D"'!#REF!</definedName>
    <definedName name="__123Graph_CCHART1" hidden="1">'[11]STAT"D"'!#REF!</definedName>
    <definedName name="__123Graph_CCHART10" localSheetId="3" hidden="1">'[12]Trading Statement'!#REF!</definedName>
    <definedName name="__123Graph_CCHART10" hidden="1">'[12]Trading Statement'!#REF!</definedName>
    <definedName name="__123Graph_CCHART11" localSheetId="3" hidden="1">'[12]Trading Statement'!#REF!</definedName>
    <definedName name="__123Graph_CCHART11" hidden="1">'[12]Trading Statement'!#REF!</definedName>
    <definedName name="__123Graph_CCHART12" localSheetId="3" hidden="1">'[12]Trading Statement'!#REF!</definedName>
    <definedName name="__123Graph_CCHART12" hidden="1">'[12]Trading Statement'!#REF!</definedName>
    <definedName name="__123Graph_CCHART13" localSheetId="3" hidden="1">'[12]Trading Statement'!#REF!</definedName>
    <definedName name="__123Graph_CCHART13" hidden="1">'[12]Trading Statement'!#REF!</definedName>
    <definedName name="__123Graph_CCHART14" localSheetId="3" hidden="1">'[12]Trading Statement'!#REF!</definedName>
    <definedName name="__123Graph_CCHART14" hidden="1">'[12]Trading Statement'!#REF!</definedName>
    <definedName name="__123Graph_CCHART15" localSheetId="3" hidden="1">'[12]Trading Statement'!#REF!</definedName>
    <definedName name="__123Graph_CCHART15" hidden="1">'[12]Trading Statement'!#REF!</definedName>
    <definedName name="__123Graph_CCHART16" localSheetId="3" hidden="1">'[12]Trading Statement'!#REF!</definedName>
    <definedName name="__123Graph_CCHART16" hidden="1">'[12]Trading Statement'!#REF!</definedName>
    <definedName name="__123Graph_CCHART17" localSheetId="3" hidden="1">'[12]Trading Statement'!#REF!</definedName>
    <definedName name="__123Graph_CCHART17" hidden="1">'[12]Trading Statement'!#REF!</definedName>
    <definedName name="__123Graph_CCHART18" localSheetId="3" hidden="1">'[12]Trading Statement'!#REF!</definedName>
    <definedName name="__123Graph_CCHART18" hidden="1">'[12]Trading Statement'!#REF!</definedName>
    <definedName name="__123Graph_CCHART19" localSheetId="3" hidden="1">'[12]Trading Statement'!#REF!</definedName>
    <definedName name="__123Graph_CCHART19" hidden="1">'[12]Trading Statement'!#REF!</definedName>
    <definedName name="__123Graph_CCHART2" localSheetId="3" hidden="1">'[11]STAT"D"'!#REF!</definedName>
    <definedName name="__123Graph_CCHART2" hidden="1">'[11]STAT"D"'!#REF!</definedName>
    <definedName name="__123Graph_CCHART20" localSheetId="3" hidden="1">'[12]Trading Statement'!#REF!</definedName>
    <definedName name="__123Graph_CCHART20" hidden="1">'[12]Trading Statement'!#REF!</definedName>
    <definedName name="__123Graph_CCHART21" localSheetId="3" hidden="1">'[12]Trading Statement'!#REF!</definedName>
    <definedName name="__123Graph_CCHART21" hidden="1">'[12]Trading Statement'!#REF!</definedName>
    <definedName name="__123Graph_CCHART22" localSheetId="3" hidden="1">'[12]Trading Statement'!#REF!</definedName>
    <definedName name="__123Graph_CCHART22" hidden="1">'[12]Trading Statement'!#REF!</definedName>
    <definedName name="__123Graph_CCHART23" localSheetId="3" hidden="1">'[12]Trading Statement'!#REF!</definedName>
    <definedName name="__123Graph_CCHART23" hidden="1">'[12]Trading Statement'!#REF!</definedName>
    <definedName name="__123Graph_CCHART24" localSheetId="3" hidden="1">'[12]Trading Statement'!#REF!</definedName>
    <definedName name="__123Graph_CCHART24" hidden="1">'[12]Trading Statement'!#REF!</definedName>
    <definedName name="__123Graph_CCHART25" localSheetId="3" hidden="1">'[12]Trading Statement'!#REF!</definedName>
    <definedName name="__123Graph_CCHART25" hidden="1">'[12]Trading Statement'!#REF!</definedName>
    <definedName name="__123Graph_CCHART26" localSheetId="3" hidden="1">'[12]Trading Statement'!#REF!</definedName>
    <definedName name="__123Graph_CCHART26" hidden="1">'[12]Trading Statement'!#REF!</definedName>
    <definedName name="__123Graph_CCHART27" localSheetId="3" hidden="1">'[12]Trading Statement'!#REF!</definedName>
    <definedName name="__123Graph_CCHART27" hidden="1">'[12]Trading Statement'!#REF!</definedName>
    <definedName name="__123Graph_CCHART28" localSheetId="3" hidden="1">'[12]Trading Statement'!#REF!</definedName>
    <definedName name="__123Graph_CCHART28" hidden="1">'[12]Trading Statement'!#REF!</definedName>
    <definedName name="__123Graph_CCHART29" localSheetId="3" hidden="1">'[12]Trading Statement'!#REF!</definedName>
    <definedName name="__123Graph_CCHART29" hidden="1">'[12]Trading Statement'!#REF!</definedName>
    <definedName name="__123Graph_CCHART3" localSheetId="3" hidden="1">'[11]STAT"D"'!#REF!</definedName>
    <definedName name="__123Graph_CCHART3" hidden="1">'[11]STAT"D"'!#REF!</definedName>
    <definedName name="__123Graph_CCHART30" localSheetId="3" hidden="1">'[12]Trading Statement'!#REF!</definedName>
    <definedName name="__123Graph_CCHART30" hidden="1">'[12]Trading Statement'!#REF!</definedName>
    <definedName name="__123Graph_CCHART31" localSheetId="3" hidden="1">'[12]Trading Statement'!#REF!</definedName>
    <definedName name="__123Graph_CCHART31" hidden="1">'[12]Trading Statement'!#REF!</definedName>
    <definedName name="__123Graph_CCHART32" localSheetId="3" hidden="1">'[12]Trading Statement'!#REF!</definedName>
    <definedName name="__123Graph_CCHART32" hidden="1">'[12]Trading Statement'!#REF!</definedName>
    <definedName name="__123Graph_CCHART33" localSheetId="3" hidden="1">'[12]Trading Statement'!#REF!</definedName>
    <definedName name="__123Graph_CCHART33" hidden="1">'[12]Trading Statement'!#REF!</definedName>
    <definedName name="__123Graph_CCHART34" localSheetId="3" hidden="1">'[12]Trading Statement'!#REF!</definedName>
    <definedName name="__123Graph_CCHART34" hidden="1">'[12]Trading Statement'!#REF!</definedName>
    <definedName name="__123Graph_CCHART35" localSheetId="3" hidden="1">'[12]Trading Statement'!#REF!</definedName>
    <definedName name="__123Graph_CCHART35" hidden="1">'[12]Trading Statement'!#REF!</definedName>
    <definedName name="__123Graph_CCHART36" localSheetId="3" hidden="1">'[12]Trading Statement'!#REF!</definedName>
    <definedName name="__123Graph_CCHART36" hidden="1">'[12]Trading Statement'!#REF!</definedName>
    <definedName name="__123Graph_CCHART37" localSheetId="3" hidden="1">'[12]Trading Statement'!#REF!</definedName>
    <definedName name="__123Graph_CCHART37" hidden="1">'[12]Trading Statement'!#REF!</definedName>
    <definedName name="__123Graph_CCHART38" localSheetId="3" hidden="1">'[12]Trading Statement'!#REF!</definedName>
    <definedName name="__123Graph_CCHART38" hidden="1">'[12]Trading Statement'!#REF!</definedName>
    <definedName name="__123Graph_CCHART39" localSheetId="3" hidden="1">'[12]Trading Statement'!#REF!</definedName>
    <definedName name="__123Graph_CCHART39" hidden="1">'[12]Trading Statement'!#REF!</definedName>
    <definedName name="__123Graph_CCHART4" localSheetId="3" hidden="1">'[12]Trading Statement'!#REF!</definedName>
    <definedName name="__123Graph_CCHART4" hidden="1">'[12]Trading Statement'!#REF!</definedName>
    <definedName name="__123Graph_CCHART40" localSheetId="3" hidden="1">'[12]Trading Statement'!#REF!</definedName>
    <definedName name="__123Graph_CCHART40" hidden="1">'[12]Trading Statement'!#REF!</definedName>
    <definedName name="__123Graph_CCHART41" localSheetId="3" hidden="1">'[12]Trading Statement'!#REF!</definedName>
    <definedName name="__123Graph_CCHART41" hidden="1">'[12]Trading Statement'!#REF!</definedName>
    <definedName name="__123Graph_CCHART42" localSheetId="3" hidden="1">'[12]Trading Statement'!#REF!</definedName>
    <definedName name="__123Graph_CCHART42" hidden="1">'[12]Trading Statement'!#REF!</definedName>
    <definedName name="__123Graph_CCHART47" localSheetId="3" hidden="1">'[12]Trading Statement'!#REF!</definedName>
    <definedName name="__123Graph_CCHART47" hidden="1">'[12]Trading Statement'!#REF!</definedName>
    <definedName name="__123Graph_CCHART48" localSheetId="3" hidden="1">'[12]Trading Statement'!#REF!</definedName>
    <definedName name="__123Graph_CCHART48" hidden="1">'[12]Trading Statement'!#REF!</definedName>
    <definedName name="__123Graph_CCHART49" localSheetId="3" hidden="1">'[12]Trading Statement'!#REF!</definedName>
    <definedName name="__123Graph_CCHART49" hidden="1">'[12]Trading Statement'!#REF!</definedName>
    <definedName name="__123Graph_CCHART5" localSheetId="3" hidden="1">'[12]Trading Statement'!#REF!</definedName>
    <definedName name="__123Graph_CCHART5" hidden="1">'[12]Trading Statement'!#REF!</definedName>
    <definedName name="__123Graph_CCHART50" localSheetId="3" hidden="1">'[12]Trading Statement'!#REF!</definedName>
    <definedName name="__123Graph_CCHART50" hidden="1">'[12]Trading Statement'!#REF!</definedName>
    <definedName name="__123Graph_CCHART51" localSheetId="3" hidden="1">'[12]Trading Statement'!#REF!</definedName>
    <definedName name="__123Graph_CCHART51" hidden="1">'[12]Trading Statement'!#REF!</definedName>
    <definedName name="__123Graph_CCHART52" localSheetId="3" hidden="1">'[12]Trading Statement'!#REF!</definedName>
    <definedName name="__123Graph_CCHART52" hidden="1">'[12]Trading Statement'!#REF!</definedName>
    <definedName name="__123Graph_CCHART53" localSheetId="3" hidden="1">'[12]Trading Statement'!#REF!</definedName>
    <definedName name="__123Graph_CCHART53" hidden="1">'[12]Trading Statement'!#REF!</definedName>
    <definedName name="__123Graph_CCHART54" localSheetId="3" hidden="1">'[12]Trading Statement'!#REF!</definedName>
    <definedName name="__123Graph_CCHART54" hidden="1">'[12]Trading Statement'!#REF!</definedName>
    <definedName name="__123Graph_CCHART55" localSheetId="3" hidden="1">'[12]Trading Statement'!#REF!</definedName>
    <definedName name="__123Graph_CCHART55" hidden="1">'[12]Trading Statement'!#REF!</definedName>
    <definedName name="__123Graph_CCHART56" localSheetId="3" hidden="1">'[12]Trading Statement'!#REF!</definedName>
    <definedName name="__123Graph_CCHART56" hidden="1">'[12]Trading Statement'!#REF!</definedName>
    <definedName name="__123Graph_CCHART57" localSheetId="3" hidden="1">'[12]Trading Statement'!#REF!</definedName>
    <definedName name="__123Graph_CCHART57" hidden="1">'[12]Trading Statement'!#REF!</definedName>
    <definedName name="__123Graph_CCHART58" localSheetId="3" hidden="1">'[12]Trading Statement'!#REF!</definedName>
    <definedName name="__123Graph_CCHART58" hidden="1">'[12]Trading Statement'!#REF!</definedName>
    <definedName name="__123Graph_CCHART59" localSheetId="3" hidden="1">'[12]Trading Statement'!#REF!</definedName>
    <definedName name="__123Graph_CCHART59" hidden="1">'[12]Trading Statement'!#REF!</definedName>
    <definedName name="__123Graph_CCHART6" localSheetId="3" hidden="1">'[12]Trading Statement'!#REF!</definedName>
    <definedName name="__123Graph_CCHART6" hidden="1">'[12]Trading Statement'!#REF!</definedName>
    <definedName name="__123Graph_CCHART60" localSheetId="3" hidden="1">'[12]Trading Statement'!#REF!</definedName>
    <definedName name="__123Graph_CCHART60" hidden="1">'[12]Trading Statement'!#REF!</definedName>
    <definedName name="__123Graph_CCHART7" localSheetId="3" hidden="1">'[12]Trading Statement'!#REF!</definedName>
    <definedName name="__123Graph_CCHART7" hidden="1">'[12]Trading Statement'!#REF!</definedName>
    <definedName name="__123Graph_CCHART8" localSheetId="3" hidden="1">'[12]Trading Statement'!#REF!</definedName>
    <definedName name="__123Graph_CCHART8" hidden="1">'[12]Trading Statement'!#REF!</definedName>
    <definedName name="__123Graph_CCHART9" localSheetId="3" hidden="1">'[12]Trading Statement'!#REF!</definedName>
    <definedName name="__123Graph_CCHART9" hidden="1">'[12]Trading Statement'!#REF!</definedName>
    <definedName name="__123Graph_CCURRENT" localSheetId="3" hidden="1">'[11]STAT"D"'!#REF!</definedName>
    <definedName name="__123Graph_CCURRENT" hidden="1">'[11]STAT"D"'!#REF!</definedName>
    <definedName name="__123Graph_D" localSheetId="3" hidden="1">'[10]PERHITUNGAN  KEEKONOMIAN'!#REF!</definedName>
    <definedName name="__123Graph_D" hidden="1">'[10]PERHITUNGAN  KEEKONOMIAN'!#REF!</definedName>
    <definedName name="__123Graph_E" localSheetId="3" hidden="1">'[10]PERHITUNGAN  KEEKONOMIAN'!#REF!</definedName>
    <definedName name="__123Graph_E" hidden="1">'[10]PERHITUNGAN  KEEKONOMIAN'!#REF!</definedName>
    <definedName name="__123Graph_EACTUEL" localSheetId="3" hidden="1">'[11]STAT"D"'!#REF!</definedName>
    <definedName name="__123Graph_EACTUEL" hidden="1">'[11]STAT"D"'!#REF!</definedName>
    <definedName name="__123Graph_ECHART1" localSheetId="3" hidden="1">'[11]STAT"D"'!#REF!</definedName>
    <definedName name="__123Graph_ECHART1" hidden="1">'[11]STAT"D"'!#REF!</definedName>
    <definedName name="__123Graph_ECHART2" localSheetId="3" hidden="1">'[11]STAT"D"'!#REF!</definedName>
    <definedName name="__123Graph_ECHART2" hidden="1">'[11]STAT"D"'!#REF!</definedName>
    <definedName name="__123Graph_ECHART3" localSheetId="3" hidden="1">'[11]STAT"D"'!#REF!</definedName>
    <definedName name="__123Graph_ECHART3" hidden="1">'[11]STAT"D"'!#REF!</definedName>
    <definedName name="__123Graph_ECURRENT" localSheetId="3" hidden="1">'[11]STAT"D"'!#REF!</definedName>
    <definedName name="__123Graph_ECURRENT" hidden="1">'[11]STAT"D"'!#REF!</definedName>
    <definedName name="__123Graph_F" hidden="1">'[10]PERHITUNGAN  KEEKONOMIAN'!$H$7:$H$19</definedName>
    <definedName name="__123Graph_X" localSheetId="3" hidden="1">#REF!</definedName>
    <definedName name="__123Graph_X" localSheetId="4" hidden="1">'[10]PERHITUNGAN  KEEKONOMIAN'!#REF!</definedName>
    <definedName name="__123Graph_X" hidden="1">#REF!</definedName>
    <definedName name="__BOT1338" localSheetId="3">#REF!</definedName>
    <definedName name="__BOT1338">#REF!</definedName>
    <definedName name="__BOT16" localSheetId="3">#REF!</definedName>
    <definedName name="__BOT16">#REF!</definedName>
    <definedName name="__BOT20" localSheetId="3">#REF!</definedName>
    <definedName name="__BOT20">#REF!</definedName>
    <definedName name="__BOT30" localSheetId="3">#REF!</definedName>
    <definedName name="__BOT30">#REF!</definedName>
    <definedName name="__BOT5" localSheetId="3">#REF!</definedName>
    <definedName name="__BOT5">#REF!</definedName>
    <definedName name="__BOT7" localSheetId="3">#REF!</definedName>
    <definedName name="__BOT7">#REF!</definedName>
    <definedName name="__BOT958" localSheetId="3">#REF!</definedName>
    <definedName name="__BOT958">#REF!</definedName>
    <definedName name="__COM1" localSheetId="3">#REF!</definedName>
    <definedName name="__COM1">#REF!</definedName>
    <definedName name="__COM10" localSheetId="3">#REF!</definedName>
    <definedName name="__COM10">#REF!</definedName>
    <definedName name="__COM11" localSheetId="3">#REF!</definedName>
    <definedName name="__COM11">#REF!</definedName>
    <definedName name="__COM12" localSheetId="3">#REF!</definedName>
    <definedName name="__COM12">#REF!</definedName>
    <definedName name="__COM13" localSheetId="3">#REF!</definedName>
    <definedName name="__COM13">#REF!</definedName>
    <definedName name="__COM14" localSheetId="3">#REF!</definedName>
    <definedName name="__COM14">#REF!</definedName>
    <definedName name="__COM15" localSheetId="3">#REF!</definedName>
    <definedName name="__COM15">#REF!</definedName>
    <definedName name="__COM16" localSheetId="3">#REF!</definedName>
    <definedName name="__COM16">#REF!</definedName>
    <definedName name="__COM17" localSheetId="3">#REF!</definedName>
    <definedName name="__COM17">#REF!</definedName>
    <definedName name="__COM18" localSheetId="3">#REF!</definedName>
    <definedName name="__COM18">#REF!</definedName>
    <definedName name="__COM19" localSheetId="3">#REF!</definedName>
    <definedName name="__COM19">#REF!</definedName>
    <definedName name="__COM2" localSheetId="3">#REF!</definedName>
    <definedName name="__COM2">#REF!</definedName>
    <definedName name="__COM20" localSheetId="3">#REF!</definedName>
    <definedName name="__COM20">#REF!</definedName>
    <definedName name="__COM21" localSheetId="3">#REF!</definedName>
    <definedName name="__COM21">#REF!</definedName>
    <definedName name="__COM22" localSheetId="3">#REF!</definedName>
    <definedName name="__COM22">#REF!</definedName>
    <definedName name="__COM3" localSheetId="3">#REF!</definedName>
    <definedName name="__COM3">#REF!</definedName>
    <definedName name="__COM4" localSheetId="3">#REF!</definedName>
    <definedName name="__COM4">#REF!</definedName>
    <definedName name="__COM5" localSheetId="3">#REF!</definedName>
    <definedName name="__COM5">#REF!</definedName>
    <definedName name="__COM6" localSheetId="3">#REF!</definedName>
    <definedName name="__COM6">#REF!</definedName>
    <definedName name="__COM7" localSheetId="3">#REF!</definedName>
    <definedName name="__COM7">#REF!</definedName>
    <definedName name="__COM8" localSheetId="3">#REF!</definedName>
    <definedName name="__COM8">#REF!</definedName>
    <definedName name="__COM9" localSheetId="3">#REF!</definedName>
    <definedName name="__COM9">#REF!</definedName>
    <definedName name="__CSG1" localSheetId="3">#REF!</definedName>
    <definedName name="__CSG1">#REF!</definedName>
    <definedName name="__CSG2" localSheetId="3">#REF!</definedName>
    <definedName name="__CSG2">#REF!</definedName>
    <definedName name="__CSG3" localSheetId="3">#REF!</definedName>
    <definedName name="__CSG3">#REF!</definedName>
    <definedName name="__CSG4" localSheetId="3">#REF!</definedName>
    <definedName name="__CSG4">#REF!</definedName>
    <definedName name="__CSG5" localSheetId="3">#REF!</definedName>
    <definedName name="__CSG5">#REF!</definedName>
    <definedName name="__CSG6" localSheetId="3">#REF!</definedName>
    <definedName name="__CSG6">#REF!</definedName>
    <definedName name="__CSL1">[7]INPUT!$C$23</definedName>
    <definedName name="__cum1" localSheetId="3">#REF!</definedName>
    <definedName name="__cum1">#REF!</definedName>
    <definedName name="__cum2" localSheetId="3">#REF!</definedName>
    <definedName name="__cum2">#REF!</definedName>
    <definedName name="__DAY1" localSheetId="3">#REF!</definedName>
    <definedName name="__DAY1">#REF!</definedName>
    <definedName name="__DAY10" localSheetId="3">#REF!</definedName>
    <definedName name="__DAY10">#REF!</definedName>
    <definedName name="__DAY11" localSheetId="3">#REF!</definedName>
    <definedName name="__DAY11">#REF!</definedName>
    <definedName name="__DAY12" localSheetId="3">#REF!</definedName>
    <definedName name="__DAY12">#REF!</definedName>
    <definedName name="__DAY13" localSheetId="3">#REF!</definedName>
    <definedName name="__DAY13">#REF!</definedName>
    <definedName name="__DAY14" localSheetId="3">#REF!</definedName>
    <definedName name="__DAY14">#REF!</definedName>
    <definedName name="__DAY15" localSheetId="3">#REF!</definedName>
    <definedName name="__DAY15">#REF!</definedName>
    <definedName name="__DAY16" localSheetId="3">#REF!</definedName>
    <definedName name="__DAY16">#REF!</definedName>
    <definedName name="__DAY17" localSheetId="3">#REF!</definedName>
    <definedName name="__DAY17">#REF!</definedName>
    <definedName name="__DAY18" localSheetId="3">#REF!</definedName>
    <definedName name="__DAY18">#REF!</definedName>
    <definedName name="__DAY19" localSheetId="3">#REF!</definedName>
    <definedName name="__DAY19">#REF!</definedName>
    <definedName name="__DAY2" localSheetId="3">#REF!</definedName>
    <definedName name="__DAY2">#REF!</definedName>
    <definedName name="__DAY20" localSheetId="3">#REF!</definedName>
    <definedName name="__DAY20">#REF!</definedName>
    <definedName name="__DAY21" localSheetId="3">#REF!</definedName>
    <definedName name="__DAY21">#REF!</definedName>
    <definedName name="__DAY22" localSheetId="3">#REF!</definedName>
    <definedName name="__DAY22">#REF!</definedName>
    <definedName name="__DAY3" localSheetId="3">#REF!</definedName>
    <definedName name="__DAY3">#REF!</definedName>
    <definedName name="__DAY4" localSheetId="3">#REF!</definedName>
    <definedName name="__DAY4">#REF!</definedName>
    <definedName name="__DAY5" localSheetId="3">#REF!</definedName>
    <definedName name="__DAY5">#REF!</definedName>
    <definedName name="__DAY6" localSheetId="3">#REF!</definedName>
    <definedName name="__DAY6">#REF!</definedName>
    <definedName name="__DAY7" localSheetId="3">#REF!</definedName>
    <definedName name="__DAY7">#REF!</definedName>
    <definedName name="__DAY8" localSheetId="3">#REF!</definedName>
    <definedName name="__DAY8">#REF!</definedName>
    <definedName name="__DAY9" localSheetId="3">#REF!</definedName>
    <definedName name="__DAY9">#REF!</definedName>
    <definedName name="__des20">'[8]Tool Recommendation'!$D$20</definedName>
    <definedName name="__des21">'[8]Tool Recommendation'!$D$21</definedName>
    <definedName name="__des23">'[8]Tool Recommendation'!$D$23</definedName>
    <definedName name="__des26">'[8]Tool Recommendation'!$D$26</definedName>
    <definedName name="__des29">'[8]Tool Recommendation'!$D$29</definedName>
    <definedName name="__des31">'[8]Tool Recommendation'!$D$31</definedName>
    <definedName name="__des33">'[8]Tool Recommendation'!$D$33</definedName>
    <definedName name="__des35">'[8]Tool Recommendation'!$D$35</definedName>
    <definedName name="__des37">'[8]Tool Recommendation'!$D$37</definedName>
    <definedName name="__des38">'[8]Tool Recommendation'!$D$38</definedName>
    <definedName name="__des40">'[8]Tool Recommendation'!$D$40</definedName>
    <definedName name="__des41" localSheetId="3">'[9]Tool Recommendation'!#REF!</definedName>
    <definedName name="__des41">'[9]Tool Recommendation'!#REF!</definedName>
    <definedName name="__des42" localSheetId="3">'[9]Tool Recommendation'!#REF!</definedName>
    <definedName name="__des42">'[9]Tool Recommendation'!#REF!</definedName>
    <definedName name="__des43" localSheetId="3">'[9]Tool Recommendation'!#REF!</definedName>
    <definedName name="__des43">'[9]Tool Recommendation'!#REF!</definedName>
    <definedName name="__des44" localSheetId="3">'[9]Tool Recommendation'!#REF!</definedName>
    <definedName name="__des44">'[9]Tool Recommendation'!#REF!</definedName>
    <definedName name="__des45" localSheetId="3">'[9]Tool Recommendation'!#REF!</definedName>
    <definedName name="__des45">'[9]Tool Recommendation'!#REF!</definedName>
    <definedName name="__des46" localSheetId="3">'[9]Tool Recommendation'!#REF!</definedName>
    <definedName name="__des46">'[9]Tool Recommendation'!#REF!</definedName>
    <definedName name="__des47" localSheetId="3">'[9]Tool Recommendation'!#REF!</definedName>
    <definedName name="__des47">'[9]Tool Recommendation'!#REF!</definedName>
    <definedName name="__des48" localSheetId="3">'[9]Tool Recommendation'!#REF!</definedName>
    <definedName name="__des48">'[9]Tool Recommendation'!#REF!</definedName>
    <definedName name="__des49" localSheetId="3">'[9]Tool Recommendation'!#REF!</definedName>
    <definedName name="__des49">'[9]Tool Recommendation'!#REF!</definedName>
    <definedName name="__des50" localSheetId="3">'[9]Tool Recommendation'!#REF!</definedName>
    <definedName name="__des50">'[9]Tool Recommendation'!#REF!</definedName>
    <definedName name="__des51" localSheetId="3">'[9]Tool Recommendation'!#REF!</definedName>
    <definedName name="__des51">'[9]Tool Recommendation'!#REF!</definedName>
    <definedName name="__des52" localSheetId="3">'[9]Tool Recommendation'!#REF!</definedName>
    <definedName name="__des52">'[9]Tool Recommendation'!#REF!</definedName>
    <definedName name="__des53" localSheetId="3">'[9]Tool Recommendation'!#REF!</definedName>
    <definedName name="__des53">'[9]Tool Recommendation'!#REF!</definedName>
    <definedName name="__des54" localSheetId="3">'[9]Tool Recommendation'!#REF!</definedName>
    <definedName name="__des54">'[9]Tool Recommendation'!#REF!</definedName>
    <definedName name="__des55" localSheetId="3">'[9]Tool Recommendation'!#REF!</definedName>
    <definedName name="__des55">'[9]Tool Recommendation'!#REF!</definedName>
    <definedName name="__des56" localSheetId="3">'[9]Tool Recommendation'!#REF!</definedName>
    <definedName name="__des56">'[9]Tool Recommendation'!#REF!</definedName>
    <definedName name="__des57" localSheetId="3">'[9]Tool Recommendation'!#REF!</definedName>
    <definedName name="__des57">'[9]Tool Recommendation'!#REF!</definedName>
    <definedName name="__des58" localSheetId="3">'[9]Tool Recommendation'!#REF!</definedName>
    <definedName name="__des58">'[9]Tool Recommendation'!#REF!</definedName>
    <definedName name="__des59" localSheetId="3">'[9]Tool Recommendation'!#REF!</definedName>
    <definedName name="__des59">'[9]Tool Recommendation'!#REF!</definedName>
    <definedName name="__des60" localSheetId="3">'[9]Tool Recommendation'!#REF!</definedName>
    <definedName name="__des60">'[9]Tool Recommendation'!#REF!</definedName>
    <definedName name="__des61" localSheetId="3">'[9]Tool Recommendation'!#REF!</definedName>
    <definedName name="__des61">'[9]Tool Recommendation'!#REF!</definedName>
    <definedName name="__des62" localSheetId="3">'[9]Tool Recommendation'!#REF!</definedName>
    <definedName name="__des62">'[9]Tool Recommendation'!#REF!</definedName>
    <definedName name="__des63" localSheetId="3">'[9]Tool Recommendation'!#REF!</definedName>
    <definedName name="__des63">'[9]Tool Recommendation'!#REF!</definedName>
    <definedName name="__des64" localSheetId="3">'[9]Tool Recommendation'!#REF!</definedName>
    <definedName name="__des64">'[9]Tool Recommendation'!#REF!</definedName>
    <definedName name="__des65" localSheetId="3">'[9]Tool Recommendation'!#REF!</definedName>
    <definedName name="__des65">'[9]Tool Recommendation'!#REF!</definedName>
    <definedName name="__des66" localSheetId="3">'[9]Tool Recommendation'!#REF!</definedName>
    <definedName name="__des66">'[9]Tool Recommendation'!#REF!</definedName>
    <definedName name="__des67" localSheetId="3">'[9]Tool Recommendation'!#REF!</definedName>
    <definedName name="__des67">'[9]Tool Recommendation'!#REF!</definedName>
    <definedName name="__des68" localSheetId="3">'[9]Tool Recommendation'!#REF!</definedName>
    <definedName name="__des68">'[9]Tool Recommendation'!#REF!</definedName>
    <definedName name="__des69" localSheetId="3">'[9]Tool Recommendation'!#REF!</definedName>
    <definedName name="__des69">'[9]Tool Recommendation'!#REF!</definedName>
    <definedName name="__des70" localSheetId="3">'[9]Tool Recommendation'!#REF!</definedName>
    <definedName name="__des70">'[9]Tool Recommendation'!#REF!</definedName>
    <definedName name="__des71" localSheetId="3">'[9]Tool Recommendation'!#REF!</definedName>
    <definedName name="__des71">'[9]Tool Recommendation'!#REF!</definedName>
    <definedName name="__des72" localSheetId="3">'[9]Tool Recommendation'!#REF!</definedName>
    <definedName name="__des72">'[9]Tool Recommendation'!#REF!</definedName>
    <definedName name="__des73" localSheetId="3">'[9]Tool Recommendation'!#REF!</definedName>
    <definedName name="__des73">'[9]Tool Recommendation'!#REF!</definedName>
    <definedName name="__des74" localSheetId="3">'[9]Tool Recommendation'!#REF!</definedName>
    <definedName name="__des74">'[9]Tool Recommendation'!#REF!</definedName>
    <definedName name="__des75" localSheetId="3">'[9]Tool Recommendation'!#REF!</definedName>
    <definedName name="__des75">'[9]Tool Recommendation'!#REF!</definedName>
    <definedName name="__des76" localSheetId="3">'[9]Tool Recommendation'!#REF!</definedName>
    <definedName name="__des76">'[9]Tool Recommendation'!#REF!</definedName>
    <definedName name="__des77" localSheetId="3">'[9]Tool Recommendation'!#REF!</definedName>
    <definedName name="__des77">'[9]Tool Recommendation'!#REF!</definedName>
    <definedName name="__des78" localSheetId="3">'[9]Tool Recommendation'!#REF!</definedName>
    <definedName name="__des78">'[9]Tool Recommendation'!#REF!</definedName>
    <definedName name="__des79" localSheetId="3">'[9]Tool Recommendation'!#REF!</definedName>
    <definedName name="__des79">'[9]Tool Recommendation'!#REF!</definedName>
    <definedName name="__des80" localSheetId="3">'[9]Tool Recommendation'!#REF!</definedName>
    <definedName name="__des80">'[9]Tool Recommendation'!#REF!</definedName>
    <definedName name="__des81" localSheetId="3">'[9]Tool Recommendation'!#REF!</definedName>
    <definedName name="__des81">'[9]Tool Recommendation'!#REF!</definedName>
    <definedName name="__des82" localSheetId="3">'[9]Tool Recommendation'!#REF!</definedName>
    <definedName name="__des82">'[9]Tool Recommendation'!#REF!</definedName>
    <definedName name="__des83" localSheetId="3">'[9]Tool Recommendation'!#REF!</definedName>
    <definedName name="__des83">'[9]Tool Recommendation'!#REF!</definedName>
    <definedName name="__DIV11" localSheetId="3">#REF!</definedName>
    <definedName name="__DIV11">#REF!</definedName>
    <definedName name="__DPI10" localSheetId="3">#REF!</definedName>
    <definedName name="__DPI10">#REF!</definedName>
    <definedName name="__DWT1">[7]INPUT!$D$35</definedName>
    <definedName name="__DWT2">[7]INPUT!$G$35</definedName>
    <definedName name="__gor10">[5]LOKASI!$AG$1687</definedName>
    <definedName name="__GOR12">[5]LOKASI!$AG$82</definedName>
    <definedName name="__Gun1" localSheetId="3">#REF!</definedName>
    <definedName name="__Gun1">#REF!</definedName>
    <definedName name="__Gun10" localSheetId="3">#REF!</definedName>
    <definedName name="__Gun10">#REF!</definedName>
    <definedName name="__Gun11" localSheetId="3">#REF!</definedName>
    <definedName name="__Gun11">#REF!</definedName>
    <definedName name="__Gun12" localSheetId="3">#REF!</definedName>
    <definedName name="__Gun12">#REF!</definedName>
    <definedName name="__Gun2" localSheetId="3">#REF!</definedName>
    <definedName name="__Gun2">#REF!</definedName>
    <definedName name="__Gun3" localSheetId="3">#REF!</definedName>
    <definedName name="__Gun3">#REF!</definedName>
    <definedName name="__Gun4" localSheetId="3">#REF!</definedName>
    <definedName name="__Gun4">#REF!</definedName>
    <definedName name="__Gun5" localSheetId="3">#REF!</definedName>
    <definedName name="__Gun5">#REF!</definedName>
    <definedName name="__Gun6" localSheetId="3">#REF!</definedName>
    <definedName name="__Gun6">#REF!</definedName>
    <definedName name="__Gun7" localSheetId="3">#REF!</definedName>
    <definedName name="__Gun7">#REF!</definedName>
    <definedName name="__Gun8" localSheetId="3">#REF!</definedName>
    <definedName name="__Gun8">#REF!</definedName>
    <definedName name="__Gun9" localSheetId="3">#REF!</definedName>
    <definedName name="__Gun9">#REF!</definedName>
    <definedName name="__HAL1" localSheetId="3">#REF!</definedName>
    <definedName name="__HAL1">#REF!</definedName>
    <definedName name="__HAL2" localSheetId="3">#REF!</definedName>
    <definedName name="__HAL2">#REF!</definedName>
    <definedName name="__HAL3" localSheetId="3">#REF!</definedName>
    <definedName name="__HAL3">#REF!</definedName>
    <definedName name="__HAL4" localSheetId="3">#REF!</definedName>
    <definedName name="__HAL4">#REF!</definedName>
    <definedName name="__HAL5" localSheetId="3">#REF!</definedName>
    <definedName name="__HAL5">#REF!</definedName>
    <definedName name="__HAL6" localSheetId="3">#REF!</definedName>
    <definedName name="__HAL6">#REF!</definedName>
    <definedName name="__HAL7" localSheetId="3">#REF!</definedName>
    <definedName name="__HAL7">#REF!</definedName>
    <definedName name="__HAL8" localSheetId="3">#REF!</definedName>
    <definedName name="__HAL8">#REF!</definedName>
    <definedName name="__LHT1">[7]INPUT!$B$33</definedName>
    <definedName name="__LHT2">[7]INPUT!$E$33</definedName>
    <definedName name="__LS1" localSheetId="3">'[6]BHA Cal'!#REF!</definedName>
    <definedName name="__LS1">'[6]BHA Cal'!#REF!</definedName>
    <definedName name="__LWT1">[7]INPUT!$D$33</definedName>
    <definedName name="__LWT2">[7]INPUT!$G$33</definedName>
    <definedName name="__MHT1">[7]INPUT!$B$32</definedName>
    <definedName name="__MHT2">[7]INPUT!$E$32</definedName>
    <definedName name="__MWT1">[7]INPUT!$D$32</definedName>
    <definedName name="__MWT2">[7]INPUT!$G$32</definedName>
    <definedName name="__NPV10" localSheetId="3">#REF!</definedName>
    <definedName name="__NPV10">#REF!</definedName>
    <definedName name="__OGN23" localSheetId="3">#REF!</definedName>
    <definedName name="__OGN23">#REF!</definedName>
    <definedName name="__pt15">'[8]Tool Recommendation'!$C$15</definedName>
    <definedName name="__pt16">'[8]Tool Recommendation'!$C$16</definedName>
    <definedName name="__pt17">'[8]Tool Recommendation'!$C$17</definedName>
    <definedName name="__pt18">'[8]Tool Recommendation'!$C$18</definedName>
    <definedName name="__pt20">'[8]Tool Recommendation'!$C$20</definedName>
    <definedName name="__pt21">'[8]Tool Recommendation'!$C$21</definedName>
    <definedName name="__pt22">'[8]Tool Recommendation'!$C$22</definedName>
    <definedName name="__pt23">'[8]Tool Recommendation'!$C$23</definedName>
    <definedName name="__pt25">'[8]Tool Recommendation'!$C$25</definedName>
    <definedName name="__pt26">'[8]Tool Recommendation'!$C$26</definedName>
    <definedName name="__pt28">'[8]Tool Recommendation'!$C$28</definedName>
    <definedName name="__pt29">'[8]Tool Recommendation'!$C$29</definedName>
    <definedName name="__pt31">'[8]Tool Recommendation'!$C$31</definedName>
    <definedName name="__pt32">'[8]Tool Recommendation'!$C$32</definedName>
    <definedName name="__pt33">'[8]Tool Recommendation'!$C$33</definedName>
    <definedName name="__pt34">'[8]Tool Recommendation'!$C$34</definedName>
    <definedName name="__pt35">'[8]Tool Recommendation'!$C$35</definedName>
    <definedName name="__pt36">'[8]Tool Recommendation'!$C$36</definedName>
    <definedName name="__pt37">'[8]Tool Recommendation'!$C$37</definedName>
    <definedName name="__pt38">'[8]Tool Recommendation'!$C$38</definedName>
    <definedName name="__pt39">'[8]Tool Recommendation'!$C$39</definedName>
    <definedName name="__pt40">'[8]Tool Recommendation'!$C$40</definedName>
    <definedName name="__pt41" localSheetId="3">'[9]Tool Recommendation'!#REF!</definedName>
    <definedName name="__pt41">'[9]Tool Recommendation'!#REF!</definedName>
    <definedName name="__pt42" localSheetId="3">'[9]Tool Recommendation'!#REF!</definedName>
    <definedName name="__pt42">'[9]Tool Recommendation'!#REF!</definedName>
    <definedName name="__pt43" localSheetId="3">'[9]Tool Recommendation'!#REF!</definedName>
    <definedName name="__pt43">'[9]Tool Recommendation'!#REF!</definedName>
    <definedName name="__pt44" localSheetId="3">'[9]Tool Recommendation'!#REF!</definedName>
    <definedName name="__pt44">'[9]Tool Recommendation'!#REF!</definedName>
    <definedName name="__pt45" localSheetId="3">'[9]Tool Recommendation'!#REF!</definedName>
    <definedName name="__pt45">'[9]Tool Recommendation'!#REF!</definedName>
    <definedName name="__pt46" localSheetId="3">'[9]Tool Recommendation'!#REF!</definedName>
    <definedName name="__pt46">'[9]Tool Recommendation'!#REF!</definedName>
    <definedName name="__pt47" localSheetId="3">'[9]Tool Recommendation'!#REF!</definedName>
    <definedName name="__pt47">'[9]Tool Recommendation'!#REF!</definedName>
    <definedName name="__pt48" localSheetId="3">'[9]Tool Recommendation'!#REF!</definedName>
    <definedName name="__pt48">'[9]Tool Recommendation'!#REF!</definedName>
    <definedName name="__pt49" localSheetId="3">'[9]Tool Recommendation'!#REF!</definedName>
    <definedName name="__pt49">'[9]Tool Recommendation'!#REF!</definedName>
    <definedName name="__pt50" localSheetId="3">'[9]Tool Recommendation'!#REF!</definedName>
    <definedName name="__pt50">'[9]Tool Recommendation'!#REF!</definedName>
    <definedName name="__pt51" localSheetId="3">'[9]Tool Recommendation'!#REF!</definedName>
    <definedName name="__pt51">'[9]Tool Recommendation'!#REF!</definedName>
    <definedName name="__pt52" localSheetId="3">'[9]Tool Recommendation'!#REF!</definedName>
    <definedName name="__pt52">'[9]Tool Recommendation'!#REF!</definedName>
    <definedName name="__pt53" localSheetId="3">'[9]Tool Recommendation'!#REF!</definedName>
    <definedName name="__pt53">'[9]Tool Recommendation'!#REF!</definedName>
    <definedName name="__pt54" localSheetId="3">'[9]Tool Recommendation'!#REF!</definedName>
    <definedName name="__pt54">'[9]Tool Recommendation'!#REF!</definedName>
    <definedName name="__pt55" localSheetId="3">'[9]Tool Recommendation'!#REF!</definedName>
    <definedName name="__pt55">'[9]Tool Recommendation'!#REF!</definedName>
    <definedName name="__pt56" localSheetId="3">'[9]Tool Recommendation'!#REF!</definedName>
    <definedName name="__pt56">'[9]Tool Recommendation'!#REF!</definedName>
    <definedName name="__pt57" localSheetId="3">'[9]Tool Recommendation'!#REF!</definedName>
    <definedName name="__pt57">'[9]Tool Recommendation'!#REF!</definedName>
    <definedName name="__pt58" localSheetId="3">'[9]Tool Recommendation'!#REF!</definedName>
    <definedName name="__pt58">'[9]Tool Recommendation'!#REF!</definedName>
    <definedName name="__pt59" localSheetId="3">'[9]Tool Recommendation'!#REF!</definedName>
    <definedName name="__pt59">'[9]Tool Recommendation'!#REF!</definedName>
    <definedName name="__pt60" localSheetId="3">'[9]Tool Recommendation'!#REF!</definedName>
    <definedName name="__pt60">'[9]Tool Recommendation'!#REF!</definedName>
    <definedName name="__pt61" localSheetId="3">'[9]Tool Recommendation'!#REF!</definedName>
    <definedName name="__pt61">'[9]Tool Recommendation'!#REF!</definedName>
    <definedName name="__pt62" localSheetId="3">'[9]Tool Recommendation'!#REF!</definedName>
    <definedName name="__pt62">'[9]Tool Recommendation'!#REF!</definedName>
    <definedName name="__pt63" localSheetId="3">'[9]Tool Recommendation'!#REF!</definedName>
    <definedName name="__pt63">'[9]Tool Recommendation'!#REF!</definedName>
    <definedName name="__pt64" localSheetId="3">'[9]Tool Recommendation'!#REF!</definedName>
    <definedName name="__pt64">'[9]Tool Recommendation'!#REF!</definedName>
    <definedName name="__pt65" localSheetId="3">'[9]Tool Recommendation'!#REF!</definedName>
    <definedName name="__pt65">'[9]Tool Recommendation'!#REF!</definedName>
    <definedName name="__pt66" localSheetId="3">'[9]Tool Recommendation'!#REF!</definedName>
    <definedName name="__pt66">'[9]Tool Recommendation'!#REF!</definedName>
    <definedName name="__pt67" localSheetId="3">'[9]Tool Recommendation'!#REF!</definedName>
    <definedName name="__pt67">'[9]Tool Recommendation'!#REF!</definedName>
    <definedName name="__pt68" localSheetId="3">'[9]Tool Recommendation'!#REF!</definedName>
    <definedName name="__pt68">'[9]Tool Recommendation'!#REF!</definedName>
    <definedName name="__pt69" localSheetId="3">'[9]Tool Recommendation'!#REF!</definedName>
    <definedName name="__pt69">'[9]Tool Recommendation'!#REF!</definedName>
    <definedName name="__pt70" localSheetId="3">'[9]Tool Recommendation'!#REF!</definedName>
    <definedName name="__pt70">'[9]Tool Recommendation'!#REF!</definedName>
    <definedName name="__pt71" localSheetId="3">'[9]Tool Recommendation'!#REF!</definedName>
    <definedName name="__pt71">'[9]Tool Recommendation'!#REF!</definedName>
    <definedName name="__pt72" localSheetId="3">'[9]Tool Recommendation'!#REF!</definedName>
    <definedName name="__pt72">'[9]Tool Recommendation'!#REF!</definedName>
    <definedName name="__pt73" localSheetId="3">'[9]Tool Recommendation'!#REF!</definedName>
    <definedName name="__pt73">'[9]Tool Recommendation'!#REF!</definedName>
    <definedName name="__pt74" localSheetId="3">'[9]Tool Recommendation'!#REF!</definedName>
    <definedName name="__pt74">'[9]Tool Recommendation'!#REF!</definedName>
    <definedName name="__pt75" localSheetId="3">'[9]Tool Recommendation'!#REF!</definedName>
    <definedName name="__pt75">'[9]Tool Recommendation'!#REF!</definedName>
    <definedName name="__pt76" localSheetId="3">'[9]Tool Recommendation'!#REF!</definedName>
    <definedName name="__pt76">'[9]Tool Recommendation'!#REF!</definedName>
    <definedName name="__pt77" localSheetId="3">'[9]Tool Recommendation'!#REF!</definedName>
    <definedName name="__pt77">'[9]Tool Recommendation'!#REF!</definedName>
    <definedName name="__pt78" localSheetId="3">'[9]Tool Recommendation'!#REF!</definedName>
    <definedName name="__pt78">'[9]Tool Recommendation'!#REF!</definedName>
    <definedName name="__pt79" localSheetId="3">'[9]Tool Recommendation'!#REF!</definedName>
    <definedName name="__pt79">'[9]Tool Recommendation'!#REF!</definedName>
    <definedName name="__pt80" localSheetId="3">'[9]Tool Recommendation'!#REF!</definedName>
    <definedName name="__pt80">'[9]Tool Recommendation'!#REF!</definedName>
    <definedName name="__pt81" localSheetId="3">'[9]Tool Recommendation'!#REF!</definedName>
    <definedName name="__pt81">'[9]Tool Recommendation'!#REF!</definedName>
    <definedName name="__pt82" localSheetId="3">'[9]Tool Recommendation'!#REF!</definedName>
    <definedName name="__pt82">'[9]Tool Recommendation'!#REF!</definedName>
    <definedName name="__pt83" localSheetId="3">'[9]Tool Recommendation'!#REF!</definedName>
    <definedName name="__pt83">'[9]Tool Recommendation'!#REF!</definedName>
    <definedName name="__qry70" localSheetId="3">'[9]Tool Recommendation'!#REF!</definedName>
    <definedName name="__qry70">'[9]Tool Recommendation'!#REF!</definedName>
    <definedName name="__qry72" localSheetId="3">'[9]Tool Recommendation'!#REF!</definedName>
    <definedName name="__qry72">'[9]Tool Recommendation'!#REF!</definedName>
    <definedName name="__qty41" localSheetId="3">'[9]Tool Recommendation'!#REF!</definedName>
    <definedName name="__qty41">'[9]Tool Recommendation'!#REF!</definedName>
    <definedName name="__qty42" localSheetId="3">'[9]Tool Recommendation'!#REF!</definedName>
    <definedName name="__qty42">'[9]Tool Recommendation'!#REF!</definedName>
    <definedName name="__qty43" localSheetId="3">'[9]Tool Recommendation'!#REF!</definedName>
    <definedName name="__qty43">'[9]Tool Recommendation'!#REF!</definedName>
    <definedName name="__qty44" localSheetId="3">'[9]Tool Recommendation'!#REF!</definedName>
    <definedName name="__qty44">'[9]Tool Recommendation'!#REF!</definedName>
    <definedName name="__qty45" localSheetId="3">'[9]Tool Recommendation'!#REF!</definedName>
    <definedName name="__qty45">'[9]Tool Recommendation'!#REF!</definedName>
    <definedName name="__qty46" localSheetId="3">'[9]Tool Recommendation'!#REF!</definedName>
    <definedName name="__qty46">'[9]Tool Recommendation'!#REF!</definedName>
    <definedName name="__qty47" localSheetId="3">'[9]Tool Recommendation'!#REF!</definedName>
    <definedName name="__qty47">'[9]Tool Recommendation'!#REF!</definedName>
    <definedName name="__qty48" localSheetId="3">'[9]Tool Recommendation'!#REF!</definedName>
    <definedName name="__qty48">'[9]Tool Recommendation'!#REF!</definedName>
    <definedName name="__qty49" localSheetId="3">'[9]Tool Recommendation'!#REF!</definedName>
    <definedName name="__qty49">'[9]Tool Recommendation'!#REF!</definedName>
    <definedName name="__qty50" localSheetId="3">'[9]Tool Recommendation'!#REF!</definedName>
    <definedName name="__qty50">'[9]Tool Recommendation'!#REF!</definedName>
    <definedName name="__qty51" localSheetId="3">'[9]Tool Recommendation'!#REF!</definedName>
    <definedName name="__qty51">'[9]Tool Recommendation'!#REF!</definedName>
    <definedName name="__qty52" localSheetId="3">'[9]Tool Recommendation'!#REF!</definedName>
    <definedName name="__qty52">'[9]Tool Recommendation'!#REF!</definedName>
    <definedName name="__qty53" localSheetId="3">'[9]Tool Recommendation'!#REF!</definedName>
    <definedName name="__qty53">'[9]Tool Recommendation'!#REF!</definedName>
    <definedName name="__qty54" localSheetId="3">'[9]Tool Recommendation'!#REF!</definedName>
    <definedName name="__qty54">'[9]Tool Recommendation'!#REF!</definedName>
    <definedName name="__qty55" localSheetId="3">'[9]Tool Recommendation'!#REF!</definedName>
    <definedName name="__qty55">'[9]Tool Recommendation'!#REF!</definedName>
    <definedName name="__qty56" localSheetId="3">'[9]Tool Recommendation'!#REF!</definedName>
    <definedName name="__qty56">'[9]Tool Recommendation'!#REF!</definedName>
    <definedName name="__qty57" localSheetId="3">'[9]Tool Recommendation'!#REF!</definedName>
    <definedName name="__qty57">'[9]Tool Recommendation'!#REF!</definedName>
    <definedName name="__qty58" localSheetId="3">'[9]Tool Recommendation'!#REF!</definedName>
    <definedName name="__qty58">'[9]Tool Recommendation'!#REF!</definedName>
    <definedName name="__qty59" localSheetId="3">'[9]Tool Recommendation'!#REF!</definedName>
    <definedName name="__qty59">'[9]Tool Recommendation'!#REF!</definedName>
    <definedName name="__qty60" localSheetId="3">'[9]Tool Recommendation'!#REF!</definedName>
    <definedName name="__qty60">'[9]Tool Recommendation'!#REF!</definedName>
    <definedName name="__qty61" localSheetId="3">'[9]Tool Recommendation'!#REF!</definedName>
    <definedName name="__qty61">'[9]Tool Recommendation'!#REF!</definedName>
    <definedName name="__qty62" localSheetId="3">'[9]Tool Recommendation'!#REF!</definedName>
    <definedName name="__qty62">'[9]Tool Recommendation'!#REF!</definedName>
    <definedName name="__qty63" localSheetId="3">'[9]Tool Recommendation'!#REF!</definedName>
    <definedName name="__qty63">'[9]Tool Recommendation'!#REF!</definedName>
    <definedName name="__qty64" localSheetId="3">'[9]Tool Recommendation'!#REF!</definedName>
    <definedName name="__qty64">'[9]Tool Recommendation'!#REF!</definedName>
    <definedName name="__qty65" localSheetId="3">'[9]Tool Recommendation'!#REF!</definedName>
    <definedName name="__qty65">'[9]Tool Recommendation'!#REF!</definedName>
    <definedName name="__qty66" localSheetId="3">'[9]Tool Recommendation'!#REF!</definedName>
    <definedName name="__qty66">'[9]Tool Recommendation'!#REF!</definedName>
    <definedName name="__qty67" localSheetId="3">'[9]Tool Recommendation'!#REF!</definedName>
    <definedName name="__qty67">'[9]Tool Recommendation'!#REF!</definedName>
    <definedName name="__qty68" localSheetId="3">'[9]Tool Recommendation'!#REF!</definedName>
    <definedName name="__qty68">'[9]Tool Recommendation'!#REF!</definedName>
    <definedName name="__qty69" localSheetId="3">'[9]Tool Recommendation'!#REF!</definedName>
    <definedName name="__qty69">'[9]Tool Recommendation'!#REF!</definedName>
    <definedName name="__qty71" localSheetId="3">'[9]Tool Recommendation'!#REF!</definedName>
    <definedName name="__qty71">'[9]Tool Recommendation'!#REF!</definedName>
    <definedName name="__qty73" localSheetId="3">'[9]Tool Recommendation'!#REF!</definedName>
    <definedName name="__qty73">'[9]Tool Recommendation'!#REF!</definedName>
    <definedName name="__qty74" localSheetId="3">'[9]Tool Recommendation'!#REF!</definedName>
    <definedName name="__qty74">'[9]Tool Recommendation'!#REF!</definedName>
    <definedName name="__qty75" localSheetId="3">'[9]Tool Recommendation'!#REF!</definedName>
    <definedName name="__qty75">'[9]Tool Recommendation'!#REF!</definedName>
    <definedName name="__qty76" localSheetId="3">'[9]Tool Recommendation'!#REF!</definedName>
    <definedName name="__qty76">'[9]Tool Recommendation'!#REF!</definedName>
    <definedName name="__qty77" localSheetId="3">'[9]Tool Recommendation'!#REF!</definedName>
    <definedName name="__qty77">'[9]Tool Recommendation'!#REF!</definedName>
    <definedName name="__qty78" localSheetId="3">'[9]Tool Recommendation'!#REF!</definedName>
    <definedName name="__qty78">'[9]Tool Recommendation'!#REF!</definedName>
    <definedName name="__qty79" localSheetId="3">'[9]Tool Recommendation'!#REF!</definedName>
    <definedName name="__qty79">'[9]Tool Recommendation'!#REF!</definedName>
    <definedName name="__qty80" localSheetId="3">'[9]Tool Recommendation'!#REF!</definedName>
    <definedName name="__qty80">'[9]Tool Recommendation'!#REF!</definedName>
    <definedName name="__qty81" localSheetId="3">'[9]Tool Recommendation'!#REF!</definedName>
    <definedName name="__qty81">'[9]Tool Recommendation'!#REF!</definedName>
    <definedName name="__qty82" localSheetId="3">'[9]Tool Recommendation'!#REF!</definedName>
    <definedName name="__qty82">'[9]Tool Recommendation'!#REF!</definedName>
    <definedName name="__qty83" localSheetId="3">'[9]Tool Recommendation'!#REF!</definedName>
    <definedName name="__qty83">'[9]Tool Recommendation'!#REF!</definedName>
    <definedName name="__rig01" localSheetId="3">#REF!</definedName>
    <definedName name="__rig01">#REF!</definedName>
    <definedName name="__Run1" localSheetId="3">#REF!</definedName>
    <definedName name="__Run1">#REF!</definedName>
    <definedName name="__sir11110" localSheetId="3">#REF!</definedName>
    <definedName name="__sir11110">#REF!</definedName>
    <definedName name="__SIR11210" localSheetId="3">#REF!</definedName>
    <definedName name="__SIR11210">#REF!</definedName>
    <definedName name="__SIR11320" localSheetId="3">#REF!</definedName>
    <definedName name="__SIR11320">#REF!</definedName>
    <definedName name="__sml3">'[4]rms mek'!$D$20</definedName>
    <definedName name="__THT1">[7]INPUT!$B$34</definedName>
    <definedName name="__THT2">[7]INPUT!$E$34</definedName>
    <definedName name="__TOP1338" localSheetId="3">#REF!</definedName>
    <definedName name="__TOP1338">#REF!</definedName>
    <definedName name="__TOP16" localSheetId="3">#REF!</definedName>
    <definedName name="__TOP16">#REF!</definedName>
    <definedName name="__TOP20" localSheetId="3">#REF!</definedName>
    <definedName name="__TOP20">#REF!</definedName>
    <definedName name="__TOP30" localSheetId="3">#REF!</definedName>
    <definedName name="__TOP30">#REF!</definedName>
    <definedName name="__TOP5" localSheetId="3">#REF!</definedName>
    <definedName name="__TOP5">#REF!</definedName>
    <definedName name="__TOP7" localSheetId="3">#REF!</definedName>
    <definedName name="__TOP7">#REF!</definedName>
    <definedName name="__TOP958" localSheetId="3">#REF!</definedName>
    <definedName name="__TOP958">#REF!</definedName>
    <definedName name="__TWT1">[7]INPUT!$D$34</definedName>
    <definedName name="__TWT2">[7]INPUT!$G$34</definedName>
    <definedName name="_00.RIG_NAMe">'[13]21_RIG'!$P$39:$P$74</definedName>
    <definedName name="_00.USDperHP">[13]Link!$J$28:$J$29</definedName>
    <definedName name="_00.Vendor_Directional" localSheetId="3">#REF!</definedName>
    <definedName name="_00.Vendor_Directional">#REF!</definedName>
    <definedName name="_02.CASING">[13]Link!$D$89:$D$116</definedName>
    <definedName name="_03.CASING_ACCESSORIS">[13]Link!$D$118:$D$144</definedName>
    <definedName name="_04.TUBING">[13]Link!$D$146:$D$153</definedName>
    <definedName name="_05.WELL_EQUIPMENT_SURFACE">[13]Link!$D$155:$D$166</definedName>
    <definedName name="_06.WELL_EQUIPMENT_SUB_SURFACE">[13]Link!$D$168:$D$181</definedName>
    <definedName name="_07.OTHER">[13]Link!$D$183:$D$193</definedName>
    <definedName name="_1" localSheetId="3">#REF!</definedName>
    <definedName name="_1">#REF!</definedName>
    <definedName name="_1__123Graph_AChart_1A" localSheetId="3" hidden="1">'[14]PRP-05'!#REF!</definedName>
    <definedName name="_1__123Graph_AChart_1A" hidden="1">'[14]PRP-05'!#REF!</definedName>
    <definedName name="_1__123Graph_ACHART_2" hidden="1">[10]SENSITIVITAS!$C$9:$C$15</definedName>
    <definedName name="_11__123Graph_XChart_1A" localSheetId="3" hidden="1">'[14]PRP-05'!#REF!</definedName>
    <definedName name="_11__123Graph_XChart_1A" hidden="1">'[14]PRP-05'!#REF!</definedName>
    <definedName name="_11338" localSheetId="3">#REF!</definedName>
    <definedName name="_11338" localSheetId="4">#REF!</definedName>
    <definedName name="_11338">#REF!</definedName>
    <definedName name="_11845" localSheetId="3">#REF!</definedName>
    <definedName name="_11845" localSheetId="4">#REF!</definedName>
    <definedName name="_11845">#REF!</definedName>
    <definedName name="_11851" localSheetId="3">#REF!</definedName>
    <definedName name="_11851" localSheetId="4">#REF!</definedName>
    <definedName name="_11851">#REF!</definedName>
    <definedName name="_12__123Graph_XCHART_2" hidden="1">[15]A!$P$31:$P$56</definedName>
    <definedName name="_14347" localSheetId="3">#REF!</definedName>
    <definedName name="_14347" localSheetId="4">#REF!</definedName>
    <definedName name="_14347">#REF!</definedName>
    <definedName name="_15.SERVICE_LINE___COMMUNICATION">[13]Link!$D$195:$D$202</definedName>
    <definedName name="_2" localSheetId="3">#REF!</definedName>
    <definedName name="_2">#REF!</definedName>
    <definedName name="_2__123Graph_AChart_1A" localSheetId="3" hidden="1">'[14]PRP-05'!#REF!</definedName>
    <definedName name="_2__123Graph_AChart_1A" hidden="1">'[14]PRP-05'!#REF!</definedName>
    <definedName name="_2__123Graph_ACHART_2" hidden="1">[16]SENSITIVITAS!$C$9:$C$15</definedName>
    <definedName name="_2__123Graph_BChart_1A" localSheetId="3" hidden="1">'[14]PRP-05'!#REF!</definedName>
    <definedName name="_2__123Graph_BChart_1A" hidden="1">'[14]PRP-05'!#REF!</definedName>
    <definedName name="_2__123Graph_BCHART_2" hidden="1">[10]SENSITIVITAS!$D$9:$D$15</definedName>
    <definedName name="_2__123Graph_XCHART_2" hidden="1">[15]A!$P$31:$P$56</definedName>
    <definedName name="_22113" localSheetId="3">#REF!</definedName>
    <definedName name="_22113" localSheetId="4">#REF!</definedName>
    <definedName name="_22113">#REF!</definedName>
    <definedName name="_2217" localSheetId="3">#REF!</definedName>
    <definedName name="_2217" localSheetId="4">#REF!</definedName>
    <definedName name="_2217">#REF!</definedName>
    <definedName name="_2219" localSheetId="3">#REF!</definedName>
    <definedName name="_2219" localSheetId="4">#REF!</definedName>
    <definedName name="_2219">#REF!</definedName>
    <definedName name="_23.MUD__CHEMICAL">[13]Link!$D$246:$D$266</definedName>
    <definedName name="_25.BITS__REAMERS_AND_CORE_HEADS">[17]Link!$D$268:$D$284</definedName>
    <definedName name="_26.EQUIPMENT_RENTAL">[13]Link!$D$286:$D$292</definedName>
    <definedName name="_27.DIRECTIONAL_DRILLING_AND_SURVEYS">[13]Link!$D$294:$D$301</definedName>
    <definedName name="_29.CASING_INSTALATION">[13]Link!$D$302:$D$308</definedName>
    <definedName name="_3" localSheetId="3">#REF!</definedName>
    <definedName name="_3">#REF!</definedName>
    <definedName name="_3__123Graph_ACHART_2" hidden="1">[15]A!$M$31:$M$56</definedName>
    <definedName name="_3__123Graph_CChart_1A" localSheetId="3" hidden="1">'[14]PRP-05'!#REF!</definedName>
    <definedName name="_3__123Graph_CChart_1A" hidden="1">'[14]PRP-05'!#REF!</definedName>
    <definedName name="_3__123Graph_CCHART_2" hidden="1">[10]SENSITIVITAS!$E$9:$E$15</definedName>
    <definedName name="_30.CEMENT__CEMENTING_AND_PUMP_FEES">[13]Link!$D$310:$D$358</definedName>
    <definedName name="_34._CORING">[13]Link!$D$360:$D$364</definedName>
    <definedName name="_35._MUD_LOGGING_UNIT">[13]Link!$D$366:$D$372</definedName>
    <definedName name="_36._DRILLSTEM_TEST">[13]Link!$D$373:$D$378</definedName>
    <definedName name="_37.43.44._LOGGING">[13]Link!$D$380:$D$420</definedName>
    <definedName name="_4" localSheetId="3">#REF!</definedName>
    <definedName name="_4">#REF!</definedName>
    <definedName name="_4__123Graph_BCHART_2" hidden="1">[16]SENSITIVITAS!$D$9:$D$15</definedName>
    <definedName name="_4__123Graph_DChart_1A" localSheetId="3" hidden="1">'[14]PRP-05'!#REF!</definedName>
    <definedName name="_4__123Graph_DChart_1A" hidden="1">'[14]PRP-05'!#REF!</definedName>
    <definedName name="_4__123Graph_DCHART_2" hidden="1">[10]SENSITIVITAS!$F$9:$F$15</definedName>
    <definedName name="_45._STIMULATION">[13]Link!$D$422:$D$431</definedName>
    <definedName name="_5" localSheetId="3">#REF!</definedName>
    <definedName name="_5">#REF!</definedName>
    <definedName name="_5__123Graph_BChart_1A" localSheetId="3" hidden="1">'[14]PRP-05'!#REF!</definedName>
    <definedName name="_5__123Graph_BChart_1A" hidden="1">'[14]PRP-05'!#REF!</definedName>
    <definedName name="_5__123Graph_XChart_1A" localSheetId="3" hidden="1">'[14]PRP-05'!#REF!</definedName>
    <definedName name="_5__123Graph_XChart_1A" hidden="1">'[14]PRP-05'!#REF!</definedName>
    <definedName name="_525___DAY" localSheetId="3">#REF!</definedName>
    <definedName name="_525___DAY">#REF!</definedName>
    <definedName name="_57.FUEL_AND_LUBRICANTS">[13]Link!$D$433:$D$451</definedName>
    <definedName name="_6__123Graph_CCHART_2" hidden="1">[16]SENSITIVITAS!$E$9:$E$15</definedName>
    <definedName name="_7__123Graph_CChart_1A" localSheetId="3" hidden="1">'[14]PRP-05'!#REF!</definedName>
    <definedName name="_7__123Graph_CChart_1A" hidden="1">'[14]PRP-05'!#REF!</definedName>
    <definedName name="_8__123Graph_DCHART_2" hidden="1">[16]SENSITIVITAS!$F$9:$F$15</definedName>
    <definedName name="_9__123Graph_DChart_1A" localSheetId="3" hidden="1">'[14]PRP-05'!#REF!</definedName>
    <definedName name="_9__123Graph_DChart_1A" hidden="1">'[14]PRP-05'!#REF!</definedName>
    <definedName name="_A20000" localSheetId="3">#REF!</definedName>
    <definedName name="_A20000">#REF!</definedName>
    <definedName name="_ATPAnova1_Dlg_Types" hidden="1">{"EXCELHLP.HLP!1781";5;10;5;10;5;11;112;112;13;5;8;1;2;24}</definedName>
    <definedName name="_ATPAnova1_Range2" hidden="1">"="</definedName>
    <definedName name="_BOT1338" localSheetId="3">#REF!</definedName>
    <definedName name="_BOT1338">#REF!</definedName>
    <definedName name="_BOT16" localSheetId="3">#REF!</definedName>
    <definedName name="_BOT16">#REF!</definedName>
    <definedName name="_BOT20" localSheetId="3">#REF!</definedName>
    <definedName name="_BOT20">#REF!</definedName>
    <definedName name="_BOT30" localSheetId="3">#REF!</definedName>
    <definedName name="_BOT30">#REF!</definedName>
    <definedName name="_BOT5" localSheetId="3">#REF!</definedName>
    <definedName name="_BOT5">#REF!</definedName>
    <definedName name="_BOT7" localSheetId="3">#REF!</definedName>
    <definedName name="_BOT7">#REF!</definedName>
    <definedName name="_BOT958" localSheetId="3">#REF!</definedName>
    <definedName name="_BOT958">#REF!</definedName>
    <definedName name="_C1" localSheetId="3">[1]BHCT!#REF!</definedName>
    <definedName name="_C1">[1]BHCT!#REF!</definedName>
    <definedName name="_C2">[1]BHCT!$C$13</definedName>
    <definedName name="_C3">[1]BHCT!$C$14</definedName>
    <definedName name="_C4">[1]BHCT!$C$15</definedName>
    <definedName name="_COM1" localSheetId="3">#REF!</definedName>
    <definedName name="_COM1">#REF!</definedName>
    <definedName name="_COM10" localSheetId="3">#REF!</definedName>
    <definedName name="_COM10">#REF!</definedName>
    <definedName name="_COM11" localSheetId="3">#REF!</definedName>
    <definedName name="_COM11">#REF!</definedName>
    <definedName name="_COM12" localSheetId="3">#REF!</definedName>
    <definedName name="_COM12">#REF!</definedName>
    <definedName name="_COM13" localSheetId="3">#REF!</definedName>
    <definedName name="_COM13">#REF!</definedName>
    <definedName name="_COM14" localSheetId="3">#REF!</definedName>
    <definedName name="_COM14">#REF!</definedName>
    <definedName name="_COM15" localSheetId="3">#REF!</definedName>
    <definedName name="_COM15">#REF!</definedName>
    <definedName name="_COM16" localSheetId="3">#REF!</definedName>
    <definedName name="_COM16">#REF!</definedName>
    <definedName name="_COM17" localSheetId="3">#REF!</definedName>
    <definedName name="_COM17">#REF!</definedName>
    <definedName name="_COM18" localSheetId="3">#REF!</definedName>
    <definedName name="_COM18">#REF!</definedName>
    <definedName name="_COM19" localSheetId="3">#REF!</definedName>
    <definedName name="_COM19">#REF!</definedName>
    <definedName name="_COM2" localSheetId="3">#REF!</definedName>
    <definedName name="_COM2">#REF!</definedName>
    <definedName name="_COM20" localSheetId="3">#REF!</definedName>
    <definedName name="_COM20">#REF!</definedName>
    <definedName name="_COM21" localSheetId="3">#REF!</definedName>
    <definedName name="_COM21">#REF!</definedName>
    <definedName name="_COM22" localSheetId="3">#REF!</definedName>
    <definedName name="_COM22">#REF!</definedName>
    <definedName name="_COM3" localSheetId="3">#REF!</definedName>
    <definedName name="_COM3">#REF!</definedName>
    <definedName name="_COM4" localSheetId="3">#REF!</definedName>
    <definedName name="_COM4">#REF!</definedName>
    <definedName name="_COM5" localSheetId="3">#REF!</definedName>
    <definedName name="_COM5">#REF!</definedName>
    <definedName name="_COM6" localSheetId="3">#REF!</definedName>
    <definedName name="_COM6">#REF!</definedName>
    <definedName name="_COM7" localSheetId="3">#REF!</definedName>
    <definedName name="_COM7">#REF!</definedName>
    <definedName name="_COM8" localSheetId="3">#REF!</definedName>
    <definedName name="_COM8">#REF!</definedName>
    <definedName name="_COM9" localSheetId="3">#REF!</definedName>
    <definedName name="_COM9">#REF!</definedName>
    <definedName name="_CSG1" localSheetId="3">#REF!</definedName>
    <definedName name="_CSG1">#REF!</definedName>
    <definedName name="_CSG2" localSheetId="3">#REF!</definedName>
    <definedName name="_CSG2">#REF!</definedName>
    <definedName name="_CSG3" localSheetId="3">#REF!</definedName>
    <definedName name="_CSG3">#REF!</definedName>
    <definedName name="_CSG4" localSheetId="3">#REF!</definedName>
    <definedName name="_CSG4">#REF!</definedName>
    <definedName name="_CSG5" localSheetId="3">#REF!</definedName>
    <definedName name="_CSG5">#REF!</definedName>
    <definedName name="_CSG6" localSheetId="3">#REF!</definedName>
    <definedName name="_CSG6">#REF!</definedName>
    <definedName name="_CSL1">[7]INPUT!$C$23</definedName>
    <definedName name="_cum1" localSheetId="3">#REF!</definedName>
    <definedName name="_cum1">#REF!</definedName>
    <definedName name="_cum2" localSheetId="3">#REF!</definedName>
    <definedName name="_cum2">#REF!</definedName>
    <definedName name="_DAT1" localSheetId="3">#REF!</definedName>
    <definedName name="_DAT1">#REF!</definedName>
    <definedName name="_DAT10" localSheetId="3">#REF!</definedName>
    <definedName name="_DAT10">#REF!</definedName>
    <definedName name="_DAT11" localSheetId="3">#REF!</definedName>
    <definedName name="_DAT11">#REF!</definedName>
    <definedName name="_DAT12" localSheetId="3">#REF!</definedName>
    <definedName name="_DAT12">#REF!</definedName>
    <definedName name="_DAT13" localSheetId="3">#REF!</definedName>
    <definedName name="_DAT13">#REF!</definedName>
    <definedName name="_DAT14" localSheetId="3">#REF!</definedName>
    <definedName name="_DAT14">#REF!</definedName>
    <definedName name="_DAT15" localSheetId="3">#REF!</definedName>
    <definedName name="_DAT15">#REF!</definedName>
    <definedName name="_DAT16" localSheetId="3">#REF!</definedName>
    <definedName name="_DAT16">#REF!</definedName>
    <definedName name="_DAT17" localSheetId="3">#REF!</definedName>
    <definedName name="_DAT17">#REF!</definedName>
    <definedName name="_DAT18" localSheetId="3">#REF!</definedName>
    <definedName name="_DAT18">#REF!</definedName>
    <definedName name="_DAT19" localSheetId="3">#REF!</definedName>
    <definedName name="_DAT19">#REF!</definedName>
    <definedName name="_DAT2" localSheetId="3">#REF!</definedName>
    <definedName name="_DAT2">#REF!</definedName>
    <definedName name="_DAT20" localSheetId="3">#REF!</definedName>
    <definedName name="_DAT20">#REF!</definedName>
    <definedName name="_DAT21" localSheetId="3">#REF!</definedName>
    <definedName name="_DAT21">#REF!</definedName>
    <definedName name="_DAT22" localSheetId="3">#REF!</definedName>
    <definedName name="_DAT22">#REF!</definedName>
    <definedName name="_DAT23" localSheetId="3">#REF!</definedName>
    <definedName name="_DAT23">#REF!</definedName>
    <definedName name="_DAT24" localSheetId="3">#REF!</definedName>
    <definedName name="_DAT24">#REF!</definedName>
    <definedName name="_DAT25" localSheetId="3">#REF!</definedName>
    <definedName name="_DAT25">#REF!</definedName>
    <definedName name="_DAT26" localSheetId="3">#REF!</definedName>
    <definedName name="_DAT26">#REF!</definedName>
    <definedName name="_DAT27" localSheetId="3">#REF!</definedName>
    <definedName name="_DAT27">#REF!</definedName>
    <definedName name="_DAT28" localSheetId="3">#REF!</definedName>
    <definedName name="_DAT28">#REF!</definedName>
    <definedName name="_DAT29" localSheetId="3">#REF!</definedName>
    <definedName name="_DAT29">#REF!</definedName>
    <definedName name="_DAT3" localSheetId="3">#REF!</definedName>
    <definedName name="_DAT3">#REF!</definedName>
    <definedName name="_DAT30" localSheetId="3">#REF!</definedName>
    <definedName name="_DAT30">#REF!</definedName>
    <definedName name="_DAT31" localSheetId="3">#REF!</definedName>
    <definedName name="_DAT31">#REF!</definedName>
    <definedName name="_DAT32" localSheetId="3">#REF!</definedName>
    <definedName name="_DAT32">#REF!</definedName>
    <definedName name="_DAT33" localSheetId="3">#REF!</definedName>
    <definedName name="_DAT33">#REF!</definedName>
    <definedName name="_DAT34" localSheetId="3">#REF!</definedName>
    <definedName name="_DAT34">#REF!</definedName>
    <definedName name="_DAT35" localSheetId="3">#REF!</definedName>
    <definedName name="_DAT35">#REF!</definedName>
    <definedName name="_DAT36" localSheetId="3">#REF!</definedName>
    <definedName name="_DAT36">#REF!</definedName>
    <definedName name="_DAT4" localSheetId="3">#REF!</definedName>
    <definedName name="_DAT4">#REF!</definedName>
    <definedName name="_DAT5" localSheetId="3">#REF!</definedName>
    <definedName name="_DAT5">#REF!</definedName>
    <definedName name="_DAT6" localSheetId="3">#REF!</definedName>
    <definedName name="_DAT6">#REF!</definedName>
    <definedName name="_DAT7" localSheetId="3">#REF!</definedName>
    <definedName name="_DAT7">#REF!</definedName>
    <definedName name="_DAT8" localSheetId="3">#REF!</definedName>
    <definedName name="_DAT8">#REF!</definedName>
    <definedName name="_DAT9" localSheetId="3">#REF!</definedName>
    <definedName name="_DAT9">#REF!</definedName>
    <definedName name="_DAY1" localSheetId="3">#REF!</definedName>
    <definedName name="_DAY1">#REF!</definedName>
    <definedName name="_DAY10" localSheetId="3">#REF!</definedName>
    <definedName name="_DAY10">#REF!</definedName>
    <definedName name="_DAY11" localSheetId="3">#REF!</definedName>
    <definedName name="_DAY11">#REF!</definedName>
    <definedName name="_DAY12" localSheetId="3">#REF!</definedName>
    <definedName name="_DAY12">#REF!</definedName>
    <definedName name="_DAY13" localSheetId="3">#REF!</definedName>
    <definedName name="_DAY13">#REF!</definedName>
    <definedName name="_DAY14" localSheetId="3">#REF!</definedName>
    <definedName name="_DAY14">#REF!</definedName>
    <definedName name="_DAY15" localSheetId="3">#REF!</definedName>
    <definedName name="_DAY15">#REF!</definedName>
    <definedName name="_DAY16" localSheetId="3">#REF!</definedName>
    <definedName name="_DAY16">#REF!</definedName>
    <definedName name="_DAY17" localSheetId="3">#REF!</definedName>
    <definedName name="_DAY17">#REF!</definedName>
    <definedName name="_DAY18" localSheetId="3">#REF!</definedName>
    <definedName name="_DAY18">#REF!</definedName>
    <definedName name="_DAY19" localSheetId="3">#REF!</definedName>
    <definedName name="_DAY19">#REF!</definedName>
    <definedName name="_DAY2" localSheetId="3">#REF!</definedName>
    <definedName name="_DAY2">#REF!</definedName>
    <definedName name="_DAY20" localSheetId="3">#REF!</definedName>
    <definedName name="_DAY20">#REF!</definedName>
    <definedName name="_DAY21" localSheetId="3">#REF!</definedName>
    <definedName name="_DAY21">#REF!</definedName>
    <definedName name="_DAY22" localSheetId="3">#REF!</definedName>
    <definedName name="_DAY22">#REF!</definedName>
    <definedName name="_DAY3" localSheetId="3">#REF!</definedName>
    <definedName name="_DAY3">#REF!</definedName>
    <definedName name="_DAY4" localSheetId="3">#REF!</definedName>
    <definedName name="_DAY4">#REF!</definedName>
    <definedName name="_DAY5" localSheetId="3">#REF!</definedName>
    <definedName name="_DAY5">#REF!</definedName>
    <definedName name="_DAY6" localSheetId="3">#REF!</definedName>
    <definedName name="_DAY6">#REF!</definedName>
    <definedName name="_DAY7" localSheetId="3">#REF!</definedName>
    <definedName name="_DAY7">#REF!</definedName>
    <definedName name="_DAY8" localSheetId="3">#REF!</definedName>
    <definedName name="_DAY8">#REF!</definedName>
    <definedName name="_DAY9" localSheetId="3">#REF!</definedName>
    <definedName name="_DAY9">#REF!</definedName>
    <definedName name="_DEP3" localSheetId="3">#REF!</definedName>
    <definedName name="_DEP3">#REF!</definedName>
    <definedName name="_des20">'[8]Tool Recommendation'!$D$20</definedName>
    <definedName name="_des21">'[8]Tool Recommendation'!$D$21</definedName>
    <definedName name="_des23">'[8]Tool Recommendation'!$D$23</definedName>
    <definedName name="_des26">'[8]Tool Recommendation'!$D$26</definedName>
    <definedName name="_des29">'[8]Tool Recommendation'!$D$29</definedName>
    <definedName name="_des31">'[8]Tool Recommendation'!$D$31</definedName>
    <definedName name="_des33">'[8]Tool Recommendation'!$D$33</definedName>
    <definedName name="_des35">'[8]Tool Recommendation'!$D$35</definedName>
    <definedName name="_des37">'[8]Tool Recommendation'!$D$37</definedName>
    <definedName name="_des38">'[8]Tool Recommendation'!$D$38</definedName>
    <definedName name="_des40">'[8]Tool Recommendation'!$D$40</definedName>
    <definedName name="_des41" localSheetId="3">'[9]Tool Recommendation'!#REF!</definedName>
    <definedName name="_des41">'[9]Tool Recommendation'!#REF!</definedName>
    <definedName name="_des42" localSheetId="3">'[9]Tool Recommendation'!#REF!</definedName>
    <definedName name="_des42">'[9]Tool Recommendation'!#REF!</definedName>
    <definedName name="_des43" localSheetId="3">'[9]Tool Recommendation'!#REF!</definedName>
    <definedName name="_des43">'[9]Tool Recommendation'!#REF!</definedName>
    <definedName name="_des44" localSheetId="3">'[9]Tool Recommendation'!#REF!</definedName>
    <definedName name="_des44">'[9]Tool Recommendation'!#REF!</definedName>
    <definedName name="_des45" localSheetId="3">'[9]Tool Recommendation'!#REF!</definedName>
    <definedName name="_des45">'[9]Tool Recommendation'!#REF!</definedName>
    <definedName name="_des46" localSheetId="3">'[9]Tool Recommendation'!#REF!</definedName>
    <definedName name="_des46">'[9]Tool Recommendation'!#REF!</definedName>
    <definedName name="_des47" localSheetId="3">'[9]Tool Recommendation'!#REF!</definedName>
    <definedName name="_des47">'[9]Tool Recommendation'!#REF!</definedName>
    <definedName name="_des48" localSheetId="3">'[9]Tool Recommendation'!#REF!</definedName>
    <definedName name="_des48">'[9]Tool Recommendation'!#REF!</definedName>
    <definedName name="_des49" localSheetId="3">'[9]Tool Recommendation'!#REF!</definedName>
    <definedName name="_des49">'[9]Tool Recommendation'!#REF!</definedName>
    <definedName name="_des50" localSheetId="3">'[9]Tool Recommendation'!#REF!</definedName>
    <definedName name="_des50">'[9]Tool Recommendation'!#REF!</definedName>
    <definedName name="_des51" localSheetId="3">'[9]Tool Recommendation'!#REF!</definedName>
    <definedName name="_des51">'[9]Tool Recommendation'!#REF!</definedName>
    <definedName name="_des52" localSheetId="3">'[9]Tool Recommendation'!#REF!</definedName>
    <definedName name="_des52">'[9]Tool Recommendation'!#REF!</definedName>
    <definedName name="_des53" localSheetId="3">'[9]Tool Recommendation'!#REF!</definedName>
    <definedName name="_des53">'[9]Tool Recommendation'!#REF!</definedName>
    <definedName name="_des54" localSheetId="3">'[9]Tool Recommendation'!#REF!</definedName>
    <definedName name="_des54">'[9]Tool Recommendation'!#REF!</definedName>
    <definedName name="_des55" localSheetId="3">'[9]Tool Recommendation'!#REF!</definedName>
    <definedName name="_des55">'[9]Tool Recommendation'!#REF!</definedName>
    <definedName name="_des56" localSheetId="3">'[9]Tool Recommendation'!#REF!</definedName>
    <definedName name="_des56">'[9]Tool Recommendation'!#REF!</definedName>
    <definedName name="_des57" localSheetId="3">'[9]Tool Recommendation'!#REF!</definedName>
    <definedName name="_des57">'[9]Tool Recommendation'!#REF!</definedName>
    <definedName name="_des58" localSheetId="3">'[9]Tool Recommendation'!#REF!</definedName>
    <definedName name="_des58">'[9]Tool Recommendation'!#REF!</definedName>
    <definedName name="_des59" localSheetId="3">'[9]Tool Recommendation'!#REF!</definedName>
    <definedName name="_des59">'[9]Tool Recommendation'!#REF!</definedName>
    <definedName name="_des60" localSheetId="3">'[9]Tool Recommendation'!#REF!</definedName>
    <definedName name="_des60">'[9]Tool Recommendation'!#REF!</definedName>
    <definedName name="_des61" localSheetId="3">'[9]Tool Recommendation'!#REF!</definedName>
    <definedName name="_des61">'[9]Tool Recommendation'!#REF!</definedName>
    <definedName name="_des62" localSheetId="3">'[9]Tool Recommendation'!#REF!</definedName>
    <definedName name="_des62">'[9]Tool Recommendation'!#REF!</definedName>
    <definedName name="_des63" localSheetId="3">'[9]Tool Recommendation'!#REF!</definedName>
    <definedName name="_des63">'[9]Tool Recommendation'!#REF!</definedName>
    <definedName name="_des64" localSheetId="3">'[9]Tool Recommendation'!#REF!</definedName>
    <definedName name="_des64">'[9]Tool Recommendation'!#REF!</definedName>
    <definedName name="_des65" localSheetId="3">'[9]Tool Recommendation'!#REF!</definedName>
    <definedName name="_des65">'[9]Tool Recommendation'!#REF!</definedName>
    <definedName name="_des66" localSheetId="3">'[9]Tool Recommendation'!#REF!</definedName>
    <definedName name="_des66">'[9]Tool Recommendation'!#REF!</definedName>
    <definedName name="_des67" localSheetId="3">'[9]Tool Recommendation'!#REF!</definedName>
    <definedName name="_des67">'[9]Tool Recommendation'!#REF!</definedName>
    <definedName name="_des68" localSheetId="3">'[9]Tool Recommendation'!#REF!</definedName>
    <definedName name="_des68">'[9]Tool Recommendation'!#REF!</definedName>
    <definedName name="_des69" localSheetId="3">'[9]Tool Recommendation'!#REF!</definedName>
    <definedName name="_des69">'[9]Tool Recommendation'!#REF!</definedName>
    <definedName name="_des70" localSheetId="3">'[9]Tool Recommendation'!#REF!</definedName>
    <definedName name="_des70">'[9]Tool Recommendation'!#REF!</definedName>
    <definedName name="_des71" localSheetId="3">'[9]Tool Recommendation'!#REF!</definedName>
    <definedName name="_des71">'[9]Tool Recommendation'!#REF!</definedName>
    <definedName name="_des72" localSheetId="3">'[9]Tool Recommendation'!#REF!</definedName>
    <definedName name="_des72">'[9]Tool Recommendation'!#REF!</definedName>
    <definedName name="_des73" localSheetId="3">'[9]Tool Recommendation'!#REF!</definedName>
    <definedName name="_des73">'[9]Tool Recommendation'!#REF!</definedName>
    <definedName name="_des74" localSheetId="3">'[9]Tool Recommendation'!#REF!</definedName>
    <definedName name="_des74">'[9]Tool Recommendation'!#REF!</definedName>
    <definedName name="_des75" localSheetId="3">'[9]Tool Recommendation'!#REF!</definedName>
    <definedName name="_des75">'[9]Tool Recommendation'!#REF!</definedName>
    <definedName name="_des76" localSheetId="3">'[9]Tool Recommendation'!#REF!</definedName>
    <definedName name="_des76">'[9]Tool Recommendation'!#REF!</definedName>
    <definedName name="_des77" localSheetId="3">'[9]Tool Recommendation'!#REF!</definedName>
    <definedName name="_des77">'[9]Tool Recommendation'!#REF!</definedName>
    <definedName name="_des78" localSheetId="3">'[9]Tool Recommendation'!#REF!</definedName>
    <definedName name="_des78">'[9]Tool Recommendation'!#REF!</definedName>
    <definedName name="_des79" localSheetId="3">'[9]Tool Recommendation'!#REF!</definedName>
    <definedName name="_des79">'[9]Tool Recommendation'!#REF!</definedName>
    <definedName name="_des80" localSheetId="3">'[9]Tool Recommendation'!#REF!</definedName>
    <definedName name="_des80">'[9]Tool Recommendation'!#REF!</definedName>
    <definedName name="_des81" localSheetId="3">'[9]Tool Recommendation'!#REF!</definedName>
    <definedName name="_des81">'[9]Tool Recommendation'!#REF!</definedName>
    <definedName name="_des82" localSheetId="3">'[9]Tool Recommendation'!#REF!</definedName>
    <definedName name="_des82">'[9]Tool Recommendation'!#REF!</definedName>
    <definedName name="_des83" localSheetId="3">'[9]Tool Recommendation'!#REF!</definedName>
    <definedName name="_des83">'[9]Tool Recommendation'!#REF!</definedName>
    <definedName name="_DIV1" localSheetId="3">#REF!</definedName>
    <definedName name="_DIV1">#REF!</definedName>
    <definedName name="_DIV11" localSheetId="3">#REF!</definedName>
    <definedName name="_DIV11">#REF!</definedName>
    <definedName name="_DIV2" localSheetId="3">#REF!</definedName>
    <definedName name="_DIV2">#REF!</definedName>
    <definedName name="_DIV3" localSheetId="3">#REF!</definedName>
    <definedName name="_DIV3">#REF!</definedName>
    <definedName name="_DIV4" localSheetId="3">#REF!</definedName>
    <definedName name="_DIV4">#REF!</definedName>
    <definedName name="_DIV5" localSheetId="3">#REF!</definedName>
    <definedName name="_DIV5">#REF!</definedName>
    <definedName name="_DIV6" localSheetId="3">#REF!</definedName>
    <definedName name="_DIV6">#REF!</definedName>
    <definedName name="_DIV7" localSheetId="3">#REF!</definedName>
    <definedName name="_DIV7">#REF!</definedName>
    <definedName name="_DIV8" localSheetId="3">#REF!</definedName>
    <definedName name="_DIV8">#REF!</definedName>
    <definedName name="_DIV9" localSheetId="3">#REF!</definedName>
    <definedName name="_DIV9">#REF!</definedName>
    <definedName name="_DPI10" localSheetId="3">#REF!</definedName>
    <definedName name="_DPI10">#REF!</definedName>
    <definedName name="_Dry0110">[18]Detail!$G$81</definedName>
    <definedName name="_DRY02">[18]Detail!$E$84</definedName>
    <definedName name="_Dry0205">[18]Detail!$G$91</definedName>
    <definedName name="_Dry0210">[18]Detail!$G$102</definedName>
    <definedName name="_Dry0215">[18]Detail!$G$124</definedName>
    <definedName name="_Dry0225">[18]Detail!$G$138</definedName>
    <definedName name="_Dry0230">[18]Detail!$G$146</definedName>
    <definedName name="_Dry0305">[18]Detail!$G$163</definedName>
    <definedName name="_Dry0306">[18]Detail!$G$172</definedName>
    <definedName name="_Dry0310">[18]Detail!$G$182</definedName>
    <definedName name="_Dry0315">[18]Detail!$G$226</definedName>
    <definedName name="_Dry0320">[18]Detail!$G$240</definedName>
    <definedName name="_Dry0325">[18]Detail!$G$263</definedName>
    <definedName name="_Dry0330">[18]Detail!$G$286</definedName>
    <definedName name="_Dry0335">[18]Detail!$G$312</definedName>
    <definedName name="_Dry0345">[18]Detail!$G$366</definedName>
    <definedName name="_Dry0350">[18]Detail!$G$407</definedName>
    <definedName name="_Dry0360">[18]Detail!$G$441</definedName>
    <definedName name="_Dry0375">[18]Detail!$G$505</definedName>
    <definedName name="_Dry0385">[18]Detail!$G$516</definedName>
    <definedName name="_Dry0405">[18]Detail!$G$528</definedName>
    <definedName name="_Dry0410">[18]Detail!$G$569</definedName>
    <definedName name="_Dry0415">[18]Detail!$G$580</definedName>
    <definedName name="_Dry0420">[18]Detail!$G$597</definedName>
    <definedName name="_Dry0425">[18]Detail!$G$615</definedName>
    <definedName name="_Dry0435">[18]Detail!$G$624</definedName>
    <definedName name="_Dry0440">[18]Detail!$G$654</definedName>
    <definedName name="_Dry0445">[18]Detail!$G$667</definedName>
    <definedName name="_Dry0450">[18]Detail!$G$676</definedName>
    <definedName name="_Dry0455">[18]Detail!$G$687</definedName>
    <definedName name="_Dry0460">[18]Detail!$G$703</definedName>
    <definedName name="_Dry0465">[18]Detail!$G$811</definedName>
    <definedName name="_Dry0475">[18]Detail!$G$824</definedName>
    <definedName name="_DRY05">[18]Detail!$E$827</definedName>
    <definedName name="_Dry0505">[18]Detail!$G$837</definedName>
    <definedName name="_Dry0515">[18]Detail!$G$863</definedName>
    <definedName name="_Dry0520">[18]Detail!$G$873</definedName>
    <definedName name="_Dry0525">[18]Detail!$G$882</definedName>
    <definedName name="_Dry0530">[18]Detail!$G$891</definedName>
    <definedName name="_Dry0535">[18]Detail!$G$899</definedName>
    <definedName name="_Dry0540">[18]Detail!$G$907</definedName>
    <definedName name="_Dry0545">[18]Detail!$G$915</definedName>
    <definedName name="_Dry0550">[18]Detail!$G$924</definedName>
    <definedName name="_Dry0555">[18]Detail!$G$933</definedName>
    <definedName name="_Dry0560">[18]Detail!$G$940</definedName>
    <definedName name="_Dry0565">[18]Detail!$G$945</definedName>
    <definedName name="_Dry0580">[18]Detail!$G$950</definedName>
    <definedName name="_Dry0585">[18]Detail!$G$955</definedName>
    <definedName name="_Dry0590">[18]Detail!$G$960</definedName>
    <definedName name="_Dry0595">[18]Detail!$G$964</definedName>
    <definedName name="_DRY06">[18]Detail!$E$966</definedName>
    <definedName name="_Dry0605">[18]Detail!$G$974</definedName>
    <definedName name="_Dry0610">[18]Detail!$G$981</definedName>
    <definedName name="_Dry0620">[18]Detail!$G$1019</definedName>
    <definedName name="_Dry0625">[18]Detail!$G$1026</definedName>
    <definedName name="_Dry0650">[18]Detail!$G$1032</definedName>
    <definedName name="_Dry0665">[18]Detail!$G$1040</definedName>
    <definedName name="_Dry0805">[18]Detail!$G$1080</definedName>
    <definedName name="_Dry0810">[18]Detail!$G$1099</definedName>
    <definedName name="_Dry0816">[18]Detail!$G$1111</definedName>
    <definedName name="_Dry0820">[18]Detail!$G$1118</definedName>
    <definedName name="_Dry0835">[18]Detail!$G$1125</definedName>
    <definedName name="_Dry0840">[18]Detail!$G$1132</definedName>
    <definedName name="_DWT1">[7]INPUT!$D$35</definedName>
    <definedName name="_DWT2">[7]INPUT!$G$35</definedName>
    <definedName name="_file" localSheetId="3" hidden="1">#REF!</definedName>
    <definedName name="_file" hidden="1">#REF!</definedName>
    <definedName name="_Fill" localSheetId="3" hidden="1">'[19]FctGas(1)'!#REF!</definedName>
    <definedName name="_Fill" localSheetId="4" hidden="1">#REF!</definedName>
    <definedName name="_Fill" hidden="1">'[19]FctGas(1)'!#REF!</definedName>
    <definedName name="_xlnm._FilterDatabase" localSheetId="0" hidden="1">'Detail Cost'!$A$17:$E$18</definedName>
    <definedName name="_gor10">[5]LOKASI!$AG$1687</definedName>
    <definedName name="_GOR12">[5]LOKASI!$AG$82</definedName>
    <definedName name="_Gun1" localSheetId="3">#REF!</definedName>
    <definedName name="_Gun1">#REF!</definedName>
    <definedName name="_Gun10" localSheetId="3">#REF!</definedName>
    <definedName name="_Gun10">#REF!</definedName>
    <definedName name="_Gun11" localSheetId="3">#REF!</definedName>
    <definedName name="_Gun11">#REF!</definedName>
    <definedName name="_Gun12" localSheetId="3">#REF!</definedName>
    <definedName name="_Gun12">#REF!</definedName>
    <definedName name="_Gun2" localSheetId="3">#REF!</definedName>
    <definedName name="_Gun2">#REF!</definedName>
    <definedName name="_Gun3" localSheetId="3">#REF!</definedName>
    <definedName name="_Gun3">#REF!</definedName>
    <definedName name="_Gun4" localSheetId="3">#REF!</definedName>
    <definedName name="_Gun4">#REF!</definedName>
    <definedName name="_Gun5" localSheetId="3">#REF!</definedName>
    <definedName name="_Gun5">#REF!</definedName>
    <definedName name="_Gun6" localSheetId="3">#REF!</definedName>
    <definedName name="_Gun6">#REF!</definedName>
    <definedName name="_Gun7" localSheetId="3">#REF!</definedName>
    <definedName name="_Gun7">#REF!</definedName>
    <definedName name="_Gun8" localSheetId="3">#REF!</definedName>
    <definedName name="_Gun8">#REF!</definedName>
    <definedName name="_Gun9" localSheetId="3">#REF!</definedName>
    <definedName name="_Gun9">#REF!</definedName>
    <definedName name="_HAL1" localSheetId="3">#REF!</definedName>
    <definedName name="_HAL1">#REF!</definedName>
    <definedName name="_HAL10" localSheetId="3">#REF!</definedName>
    <definedName name="_HAL10">#REF!</definedName>
    <definedName name="_HAL11" localSheetId="3">#REF!</definedName>
    <definedName name="_HAL11">#REF!</definedName>
    <definedName name="_HAL12" localSheetId="3">#REF!</definedName>
    <definedName name="_HAL12">#REF!</definedName>
    <definedName name="_HAL13" localSheetId="3">#REF!</definedName>
    <definedName name="_HAL13">#REF!</definedName>
    <definedName name="_HAL14" localSheetId="3">#REF!</definedName>
    <definedName name="_HAL14">#REF!</definedName>
    <definedName name="_HAL15" localSheetId="3">#REF!</definedName>
    <definedName name="_HAL15">#REF!</definedName>
    <definedName name="_HAL16" localSheetId="3">#REF!</definedName>
    <definedName name="_HAL16">#REF!</definedName>
    <definedName name="_HAL17" localSheetId="3">#REF!</definedName>
    <definedName name="_HAL17">#REF!</definedName>
    <definedName name="_HAL2" localSheetId="3">#REF!</definedName>
    <definedName name="_HAL2">#REF!</definedName>
    <definedName name="_HAL3" localSheetId="3">#REF!</definedName>
    <definedName name="_HAL3">#REF!</definedName>
    <definedName name="_HAL4" localSheetId="3">#REF!</definedName>
    <definedName name="_HAL4">#REF!</definedName>
    <definedName name="_HAL5" localSheetId="3">#REF!</definedName>
    <definedName name="_HAL5">#REF!</definedName>
    <definedName name="_HAL6" localSheetId="3">#REF!</definedName>
    <definedName name="_HAL6">#REF!</definedName>
    <definedName name="_HAL7" localSheetId="3">#REF!</definedName>
    <definedName name="_HAL7">#REF!</definedName>
    <definedName name="_HAL8" localSheetId="3">#REF!</definedName>
    <definedName name="_HAL8">#REF!</definedName>
    <definedName name="_HAL9" localSheetId="3">#REF!</definedName>
    <definedName name="_HAL9">#REF!</definedName>
    <definedName name="_int1">#N/A</definedName>
    <definedName name="_j14210" localSheetId="3">#REF!</definedName>
    <definedName name="_j14210" localSheetId="4">#REF!</definedName>
    <definedName name="_j14210">#REF!</definedName>
    <definedName name="_j14347" localSheetId="3">#REF!</definedName>
    <definedName name="_j14347" localSheetId="4">#REF!</definedName>
    <definedName name="_j14347">#REF!</definedName>
    <definedName name="_j14349" localSheetId="3">#REF!</definedName>
    <definedName name="_j14349" localSheetId="4">#REF!</definedName>
    <definedName name="_j14349">#REF!</definedName>
    <definedName name="_j14445" localSheetId="3">#REF!</definedName>
    <definedName name="_j14445" localSheetId="4">#REF!</definedName>
    <definedName name="_j14445">#REF!</definedName>
    <definedName name="_j14447" localSheetId="3">#REF!</definedName>
    <definedName name="_j14447" localSheetId="4">#REF!</definedName>
    <definedName name="_j14447">#REF!</definedName>
    <definedName name="_j14449" localSheetId="3">#REF!</definedName>
    <definedName name="_j14449" localSheetId="4">#REF!</definedName>
    <definedName name="_j14449">#REF!</definedName>
    <definedName name="_J166" localSheetId="3">#REF!</definedName>
    <definedName name="_J166" localSheetId="4">#REF!</definedName>
    <definedName name="_J166">#REF!</definedName>
    <definedName name="_j237" localSheetId="3">#REF!</definedName>
    <definedName name="_j237" localSheetId="4">#REF!</definedName>
    <definedName name="_j237">#REF!</definedName>
    <definedName name="_J347" localSheetId="3">#REF!</definedName>
    <definedName name="_J347" localSheetId="4">#REF!</definedName>
    <definedName name="_J347">#REF!</definedName>
    <definedName name="_Key1" localSheetId="3" hidden="1">#REF!</definedName>
    <definedName name="_Key1" hidden="1">#REF!</definedName>
    <definedName name="_Key2" localSheetId="3" hidden="1">'[20]1246199'!#REF!</definedName>
    <definedName name="_Key2" hidden="1">'[20]1246199'!#REF!</definedName>
    <definedName name="_KOH" localSheetId="3">#REF!</definedName>
    <definedName name="_KOH" localSheetId="4">#REF!</definedName>
    <definedName name="_KOH">#REF!</definedName>
    <definedName name="_L041" localSheetId="3">#REF!</definedName>
    <definedName name="_L041" localSheetId="4">#REF!</definedName>
    <definedName name="_L041">#REF!</definedName>
    <definedName name="_LHT1">[7]INPUT!$B$33</definedName>
    <definedName name="_LHT2">[7]INPUT!$E$33</definedName>
    <definedName name="_LS1" localSheetId="3">[21]BHA!#REF!</definedName>
    <definedName name="_LS1">[21]BHA!#REF!</definedName>
    <definedName name="_LWT1">[7]INPUT!$D$33</definedName>
    <definedName name="_LWT2">[7]INPUT!$G$33</definedName>
    <definedName name="_M117" localSheetId="3">#REF!</definedName>
    <definedName name="_M117" localSheetId="4">#REF!</definedName>
    <definedName name="_M117">#REF!</definedName>
    <definedName name="_MHT1">[7]INPUT!$B$32</definedName>
    <definedName name="_MHT2">[7]INPUT!$E$32</definedName>
    <definedName name="_MWT1">[7]INPUT!$D$32</definedName>
    <definedName name="_MWT2">[7]INPUT!$G$32</definedName>
    <definedName name="_N002" localSheetId="3">#REF!</definedName>
    <definedName name="_N002" localSheetId="4">#REF!</definedName>
    <definedName name="_N002">#REF!</definedName>
    <definedName name="_NPV10" localSheetId="3">#REF!</definedName>
    <definedName name="_NPV10">#REF!</definedName>
    <definedName name="_OGN23" localSheetId="3">#REF!</definedName>
    <definedName name="_OGN23">#REF!</definedName>
    <definedName name="_OILBASE" localSheetId="3">#REF!</definedName>
    <definedName name="_OILBASE" localSheetId="4">#REF!</definedName>
    <definedName name="_OILBASE">#REF!</definedName>
    <definedName name="_OILBASEFLUID" localSheetId="3">#REF!</definedName>
    <definedName name="_OILBASEFLUID" localSheetId="4">#REF!</definedName>
    <definedName name="_OILBASEFLUID">#REF!</definedName>
    <definedName name="_OILBASEFRAC" localSheetId="3">#REF!</definedName>
    <definedName name="_OILBASEFRAC" localSheetId="4">#REF!</definedName>
    <definedName name="_OILBASEFRAC">#REF!</definedName>
    <definedName name="_Order1" localSheetId="4" hidden="1">255</definedName>
    <definedName name="_Order1" hidden="1">0</definedName>
    <definedName name="_Order2" hidden="1">0</definedName>
    <definedName name="_pt1">#N/A</definedName>
    <definedName name="_pt15">'[8]Tool Recommendation'!$C$15</definedName>
    <definedName name="_pt16">'[8]Tool Recommendation'!$C$16</definedName>
    <definedName name="_pt17">'[8]Tool Recommendation'!$C$17</definedName>
    <definedName name="_pt18">'[8]Tool Recommendation'!$C$18</definedName>
    <definedName name="_pt2">#N/A</definedName>
    <definedName name="_pt20">'[8]Tool Recommendation'!$C$20</definedName>
    <definedName name="_pt21">'[8]Tool Recommendation'!$C$21</definedName>
    <definedName name="_pt22">'[8]Tool Recommendation'!$C$22</definedName>
    <definedName name="_pt23">'[8]Tool Recommendation'!$C$23</definedName>
    <definedName name="_pt25">'[8]Tool Recommendation'!$C$25</definedName>
    <definedName name="_pt26">'[8]Tool Recommendation'!$C$26</definedName>
    <definedName name="_pt28">'[8]Tool Recommendation'!$C$28</definedName>
    <definedName name="_pt29">'[8]Tool Recommendation'!$C$29</definedName>
    <definedName name="_pt31">'[8]Tool Recommendation'!$C$31</definedName>
    <definedName name="_pt32">'[8]Tool Recommendation'!$C$32</definedName>
    <definedName name="_pt33">'[8]Tool Recommendation'!$C$33</definedName>
    <definedName name="_pt34">'[8]Tool Recommendation'!$C$34</definedName>
    <definedName name="_pt35">'[8]Tool Recommendation'!$C$35</definedName>
    <definedName name="_pt36">'[8]Tool Recommendation'!$C$36</definedName>
    <definedName name="_pt37">'[8]Tool Recommendation'!$C$37</definedName>
    <definedName name="_pt38">'[8]Tool Recommendation'!$C$38</definedName>
    <definedName name="_pt39">'[8]Tool Recommendation'!$C$39</definedName>
    <definedName name="_pt40">'[8]Tool Recommendation'!$C$40</definedName>
    <definedName name="_pt41" localSheetId="3">'[9]Tool Recommendation'!#REF!</definedName>
    <definedName name="_pt41">'[9]Tool Recommendation'!#REF!</definedName>
    <definedName name="_pt42" localSheetId="3">'[9]Tool Recommendation'!#REF!</definedName>
    <definedName name="_pt42">'[9]Tool Recommendation'!#REF!</definedName>
    <definedName name="_pt43" localSheetId="3">'[9]Tool Recommendation'!#REF!</definedName>
    <definedName name="_pt43">'[9]Tool Recommendation'!#REF!</definedName>
    <definedName name="_pt44" localSheetId="3">'[9]Tool Recommendation'!#REF!</definedName>
    <definedName name="_pt44">'[9]Tool Recommendation'!#REF!</definedName>
    <definedName name="_pt45" localSheetId="3">'[9]Tool Recommendation'!#REF!</definedName>
    <definedName name="_pt45">'[9]Tool Recommendation'!#REF!</definedName>
    <definedName name="_pt46" localSheetId="3">'[9]Tool Recommendation'!#REF!</definedName>
    <definedName name="_pt46">'[9]Tool Recommendation'!#REF!</definedName>
    <definedName name="_pt47" localSheetId="3">'[9]Tool Recommendation'!#REF!</definedName>
    <definedName name="_pt47">'[9]Tool Recommendation'!#REF!</definedName>
    <definedName name="_pt48" localSheetId="3">'[9]Tool Recommendation'!#REF!</definedName>
    <definedName name="_pt48">'[9]Tool Recommendation'!#REF!</definedName>
    <definedName name="_pt49" localSheetId="3">'[9]Tool Recommendation'!#REF!</definedName>
    <definedName name="_pt49">'[9]Tool Recommendation'!#REF!</definedName>
    <definedName name="_pt50" localSheetId="3">'[9]Tool Recommendation'!#REF!</definedName>
    <definedName name="_pt50">'[9]Tool Recommendation'!#REF!</definedName>
    <definedName name="_pt51" localSheetId="3">'[9]Tool Recommendation'!#REF!</definedName>
    <definedName name="_pt51">'[9]Tool Recommendation'!#REF!</definedName>
    <definedName name="_pt52" localSheetId="3">'[9]Tool Recommendation'!#REF!</definedName>
    <definedName name="_pt52">'[9]Tool Recommendation'!#REF!</definedName>
    <definedName name="_pt53" localSheetId="3">'[9]Tool Recommendation'!#REF!</definedName>
    <definedName name="_pt53">'[9]Tool Recommendation'!#REF!</definedName>
    <definedName name="_pt54" localSheetId="3">'[9]Tool Recommendation'!#REF!</definedName>
    <definedName name="_pt54">'[9]Tool Recommendation'!#REF!</definedName>
    <definedName name="_pt55" localSheetId="3">'[9]Tool Recommendation'!#REF!</definedName>
    <definedName name="_pt55">'[9]Tool Recommendation'!#REF!</definedName>
    <definedName name="_pt56" localSheetId="3">'[9]Tool Recommendation'!#REF!</definedName>
    <definedName name="_pt56">'[9]Tool Recommendation'!#REF!</definedName>
    <definedName name="_pt57" localSheetId="3">'[9]Tool Recommendation'!#REF!</definedName>
    <definedName name="_pt57">'[9]Tool Recommendation'!#REF!</definedName>
    <definedName name="_pt58" localSheetId="3">'[9]Tool Recommendation'!#REF!</definedName>
    <definedName name="_pt58">'[9]Tool Recommendation'!#REF!</definedName>
    <definedName name="_pt59" localSheetId="3">'[9]Tool Recommendation'!#REF!</definedName>
    <definedName name="_pt59">'[9]Tool Recommendation'!#REF!</definedName>
    <definedName name="_pt60" localSheetId="3">'[9]Tool Recommendation'!#REF!</definedName>
    <definedName name="_pt60">'[9]Tool Recommendation'!#REF!</definedName>
    <definedName name="_pt61" localSheetId="3">'[9]Tool Recommendation'!#REF!</definedName>
    <definedName name="_pt61">'[9]Tool Recommendation'!#REF!</definedName>
    <definedName name="_pt62" localSheetId="3">'[9]Tool Recommendation'!#REF!</definedName>
    <definedName name="_pt62">'[9]Tool Recommendation'!#REF!</definedName>
    <definedName name="_pt63" localSheetId="3">'[9]Tool Recommendation'!#REF!</definedName>
    <definedName name="_pt63">'[9]Tool Recommendation'!#REF!</definedName>
    <definedName name="_pt64" localSheetId="3">'[9]Tool Recommendation'!#REF!</definedName>
    <definedName name="_pt64">'[9]Tool Recommendation'!#REF!</definedName>
    <definedName name="_pt65" localSheetId="3">'[9]Tool Recommendation'!#REF!</definedName>
    <definedName name="_pt65">'[9]Tool Recommendation'!#REF!</definedName>
    <definedName name="_pt66" localSheetId="3">'[9]Tool Recommendation'!#REF!</definedName>
    <definedName name="_pt66">'[9]Tool Recommendation'!#REF!</definedName>
    <definedName name="_pt67" localSheetId="3">'[9]Tool Recommendation'!#REF!</definedName>
    <definedName name="_pt67">'[9]Tool Recommendation'!#REF!</definedName>
    <definedName name="_pt68" localSheetId="3">'[9]Tool Recommendation'!#REF!</definedName>
    <definedName name="_pt68">'[9]Tool Recommendation'!#REF!</definedName>
    <definedName name="_pt69" localSheetId="3">'[9]Tool Recommendation'!#REF!</definedName>
    <definedName name="_pt69">'[9]Tool Recommendation'!#REF!</definedName>
    <definedName name="_pt70" localSheetId="3">'[9]Tool Recommendation'!#REF!</definedName>
    <definedName name="_pt70">'[9]Tool Recommendation'!#REF!</definedName>
    <definedName name="_pt71" localSheetId="3">'[9]Tool Recommendation'!#REF!</definedName>
    <definedName name="_pt71">'[9]Tool Recommendation'!#REF!</definedName>
    <definedName name="_pt72" localSheetId="3">'[9]Tool Recommendation'!#REF!</definedName>
    <definedName name="_pt72">'[9]Tool Recommendation'!#REF!</definedName>
    <definedName name="_pt73" localSheetId="3">'[9]Tool Recommendation'!#REF!</definedName>
    <definedName name="_pt73">'[9]Tool Recommendation'!#REF!</definedName>
    <definedName name="_pt74" localSheetId="3">'[9]Tool Recommendation'!#REF!</definedName>
    <definedName name="_pt74">'[9]Tool Recommendation'!#REF!</definedName>
    <definedName name="_pt75" localSheetId="3">'[9]Tool Recommendation'!#REF!</definedName>
    <definedName name="_pt75">'[9]Tool Recommendation'!#REF!</definedName>
    <definedName name="_pt76" localSheetId="3">'[9]Tool Recommendation'!#REF!</definedName>
    <definedName name="_pt76">'[9]Tool Recommendation'!#REF!</definedName>
    <definedName name="_pt77" localSheetId="3">'[9]Tool Recommendation'!#REF!</definedName>
    <definedName name="_pt77">'[9]Tool Recommendation'!#REF!</definedName>
    <definedName name="_pt78" localSheetId="3">'[9]Tool Recommendation'!#REF!</definedName>
    <definedName name="_pt78">'[9]Tool Recommendation'!#REF!</definedName>
    <definedName name="_pt79" localSheetId="3">'[9]Tool Recommendation'!#REF!</definedName>
    <definedName name="_pt79">'[9]Tool Recommendation'!#REF!</definedName>
    <definedName name="_pt80" localSheetId="3">'[9]Tool Recommendation'!#REF!</definedName>
    <definedName name="_pt80">'[9]Tool Recommendation'!#REF!</definedName>
    <definedName name="_pt81" localSheetId="3">'[9]Tool Recommendation'!#REF!</definedName>
    <definedName name="_pt81">'[9]Tool Recommendation'!#REF!</definedName>
    <definedName name="_pt82" localSheetId="3">'[9]Tool Recommendation'!#REF!</definedName>
    <definedName name="_pt82">'[9]Tool Recommendation'!#REF!</definedName>
    <definedName name="_pt83" localSheetId="3">'[9]Tool Recommendation'!#REF!</definedName>
    <definedName name="_pt83">'[9]Tool Recommendation'!#REF!</definedName>
    <definedName name="_qry70" localSheetId="3">'[9]Tool Recommendation'!#REF!</definedName>
    <definedName name="_qry70">'[9]Tool Recommendation'!#REF!</definedName>
    <definedName name="_qry72" localSheetId="3">'[9]Tool Recommendation'!#REF!</definedName>
    <definedName name="_qry72">'[9]Tool Recommendation'!#REF!</definedName>
    <definedName name="_qty41" localSheetId="3">'[9]Tool Recommendation'!#REF!</definedName>
    <definedName name="_qty41">'[9]Tool Recommendation'!#REF!</definedName>
    <definedName name="_qty42" localSheetId="3">'[9]Tool Recommendation'!#REF!</definedName>
    <definedName name="_qty42">'[9]Tool Recommendation'!#REF!</definedName>
    <definedName name="_qty43" localSheetId="3">'[9]Tool Recommendation'!#REF!</definedName>
    <definedName name="_qty43">'[9]Tool Recommendation'!#REF!</definedName>
    <definedName name="_qty44" localSheetId="3">'[9]Tool Recommendation'!#REF!</definedName>
    <definedName name="_qty44">'[9]Tool Recommendation'!#REF!</definedName>
    <definedName name="_qty45" localSheetId="3">'[9]Tool Recommendation'!#REF!</definedName>
    <definedName name="_qty45">'[9]Tool Recommendation'!#REF!</definedName>
    <definedName name="_qty46" localSheetId="3">'[9]Tool Recommendation'!#REF!</definedName>
    <definedName name="_qty46">'[9]Tool Recommendation'!#REF!</definedName>
    <definedName name="_qty47" localSheetId="3">'[9]Tool Recommendation'!#REF!</definedName>
    <definedName name="_qty47">'[9]Tool Recommendation'!#REF!</definedName>
    <definedName name="_qty48" localSheetId="3">'[9]Tool Recommendation'!#REF!</definedName>
    <definedName name="_qty48">'[9]Tool Recommendation'!#REF!</definedName>
    <definedName name="_qty49" localSheetId="3">'[9]Tool Recommendation'!#REF!</definedName>
    <definedName name="_qty49">'[9]Tool Recommendation'!#REF!</definedName>
    <definedName name="_qty50" localSheetId="3">'[9]Tool Recommendation'!#REF!</definedName>
    <definedName name="_qty50">'[9]Tool Recommendation'!#REF!</definedName>
    <definedName name="_qty51" localSheetId="3">'[9]Tool Recommendation'!#REF!</definedName>
    <definedName name="_qty51">'[9]Tool Recommendation'!#REF!</definedName>
    <definedName name="_qty52" localSheetId="3">'[9]Tool Recommendation'!#REF!</definedName>
    <definedName name="_qty52">'[9]Tool Recommendation'!#REF!</definedName>
    <definedName name="_qty53" localSheetId="3">'[9]Tool Recommendation'!#REF!</definedName>
    <definedName name="_qty53">'[9]Tool Recommendation'!#REF!</definedName>
    <definedName name="_qty54" localSheetId="3">'[9]Tool Recommendation'!#REF!</definedName>
    <definedName name="_qty54">'[9]Tool Recommendation'!#REF!</definedName>
    <definedName name="_qty55" localSheetId="3">'[9]Tool Recommendation'!#REF!</definedName>
    <definedName name="_qty55">'[9]Tool Recommendation'!#REF!</definedName>
    <definedName name="_qty56" localSheetId="3">'[9]Tool Recommendation'!#REF!</definedName>
    <definedName name="_qty56">'[9]Tool Recommendation'!#REF!</definedName>
    <definedName name="_qty57" localSheetId="3">'[9]Tool Recommendation'!#REF!</definedName>
    <definedName name="_qty57">'[9]Tool Recommendation'!#REF!</definedName>
    <definedName name="_qty58" localSheetId="3">'[9]Tool Recommendation'!#REF!</definedName>
    <definedName name="_qty58">'[9]Tool Recommendation'!#REF!</definedName>
    <definedName name="_qty59" localSheetId="3">'[9]Tool Recommendation'!#REF!</definedName>
    <definedName name="_qty59">'[9]Tool Recommendation'!#REF!</definedName>
    <definedName name="_qty60" localSheetId="3">'[9]Tool Recommendation'!#REF!</definedName>
    <definedName name="_qty60">'[9]Tool Recommendation'!#REF!</definedName>
    <definedName name="_qty61" localSheetId="3">'[9]Tool Recommendation'!#REF!</definedName>
    <definedName name="_qty61">'[9]Tool Recommendation'!#REF!</definedName>
    <definedName name="_qty62" localSheetId="3">'[9]Tool Recommendation'!#REF!</definedName>
    <definedName name="_qty62">'[9]Tool Recommendation'!#REF!</definedName>
    <definedName name="_qty63" localSheetId="3">'[9]Tool Recommendation'!#REF!</definedName>
    <definedName name="_qty63">'[9]Tool Recommendation'!#REF!</definedName>
    <definedName name="_qty64" localSheetId="3">'[9]Tool Recommendation'!#REF!</definedName>
    <definedName name="_qty64">'[9]Tool Recommendation'!#REF!</definedName>
    <definedName name="_qty65" localSheetId="3">'[9]Tool Recommendation'!#REF!</definedName>
    <definedName name="_qty65">'[9]Tool Recommendation'!#REF!</definedName>
    <definedName name="_qty66" localSheetId="3">'[9]Tool Recommendation'!#REF!</definedName>
    <definedName name="_qty66">'[9]Tool Recommendation'!#REF!</definedName>
    <definedName name="_qty67" localSheetId="3">'[9]Tool Recommendation'!#REF!</definedName>
    <definedName name="_qty67">'[9]Tool Recommendation'!#REF!</definedName>
    <definedName name="_qty68" localSheetId="3">'[9]Tool Recommendation'!#REF!</definedName>
    <definedName name="_qty68">'[9]Tool Recommendation'!#REF!</definedName>
    <definedName name="_qty69" localSheetId="3">'[9]Tool Recommendation'!#REF!</definedName>
    <definedName name="_qty69">'[9]Tool Recommendation'!#REF!</definedName>
    <definedName name="_qty71" localSheetId="3">'[9]Tool Recommendation'!#REF!</definedName>
    <definedName name="_qty71">'[9]Tool Recommendation'!#REF!</definedName>
    <definedName name="_qty73" localSheetId="3">'[9]Tool Recommendation'!#REF!</definedName>
    <definedName name="_qty73">'[9]Tool Recommendation'!#REF!</definedName>
    <definedName name="_qty74" localSheetId="3">'[9]Tool Recommendation'!#REF!</definedName>
    <definedName name="_qty74">'[9]Tool Recommendation'!#REF!</definedName>
    <definedName name="_qty75" localSheetId="3">'[9]Tool Recommendation'!#REF!</definedName>
    <definedName name="_qty75">'[9]Tool Recommendation'!#REF!</definedName>
    <definedName name="_qty76" localSheetId="3">'[9]Tool Recommendation'!#REF!</definedName>
    <definedName name="_qty76">'[9]Tool Recommendation'!#REF!</definedName>
    <definedName name="_qty77" localSheetId="3">'[9]Tool Recommendation'!#REF!</definedName>
    <definedName name="_qty77">'[9]Tool Recommendation'!#REF!</definedName>
    <definedName name="_qty78" localSheetId="3">'[9]Tool Recommendation'!#REF!</definedName>
    <definedName name="_qty78">'[9]Tool Recommendation'!#REF!</definedName>
    <definedName name="_qty79" localSheetId="3">'[9]Tool Recommendation'!#REF!</definedName>
    <definedName name="_qty79">'[9]Tool Recommendation'!#REF!</definedName>
    <definedName name="_qty80" localSheetId="3">'[9]Tool Recommendation'!#REF!</definedName>
    <definedName name="_qty80">'[9]Tool Recommendation'!#REF!</definedName>
    <definedName name="_qty81" localSheetId="3">'[9]Tool Recommendation'!#REF!</definedName>
    <definedName name="_qty81">'[9]Tool Recommendation'!#REF!</definedName>
    <definedName name="_qty82" localSheetId="3">'[9]Tool Recommendation'!#REF!</definedName>
    <definedName name="_qty82">'[9]Tool Recommendation'!#REF!</definedName>
    <definedName name="_qty83" localSheetId="3">'[9]Tool Recommendation'!#REF!</definedName>
    <definedName name="_qty83">'[9]Tool Recommendation'!#REF!</definedName>
    <definedName name="_Regression_Int" hidden="1">1</definedName>
    <definedName name="_rig01" localSheetId="3">#REF!</definedName>
    <definedName name="_rig01">#REF!</definedName>
    <definedName name="_Run1" localSheetId="3">#REF!</definedName>
    <definedName name="_Run1">#REF!</definedName>
    <definedName name="_s11110" localSheetId="3">#REF!</definedName>
    <definedName name="_s11110" localSheetId="4">#REF!</definedName>
    <definedName name="_s11110">#REF!</definedName>
    <definedName name="_s11120" localSheetId="3">#REF!</definedName>
    <definedName name="_s11120" localSheetId="4">#REF!</definedName>
    <definedName name="_s11120">#REF!</definedName>
    <definedName name="_S11210" localSheetId="3">#REF!</definedName>
    <definedName name="_S11210" localSheetId="4">#REF!</definedName>
    <definedName name="_S11210">#REF!</definedName>
    <definedName name="_s11220" localSheetId="3">#REF!</definedName>
    <definedName name="_s11220" localSheetId="4">#REF!</definedName>
    <definedName name="_s11220">#REF!</definedName>
    <definedName name="_S11310" localSheetId="3">#REF!</definedName>
    <definedName name="_S11310" localSheetId="4">#REF!</definedName>
    <definedName name="_S11310">#REF!</definedName>
    <definedName name="_s11318" localSheetId="3">#REF!</definedName>
    <definedName name="_s11318" localSheetId="4">#REF!</definedName>
    <definedName name="_s11318">#REF!</definedName>
    <definedName name="_s11320" localSheetId="3">#REF!</definedName>
    <definedName name="_s11320" localSheetId="4">#REF!</definedName>
    <definedName name="_s11320">#REF!</definedName>
    <definedName name="_S11328" localSheetId="3">#REF!</definedName>
    <definedName name="_S11328" localSheetId="4">#REF!</definedName>
    <definedName name="_S11328">#REF!</definedName>
    <definedName name="_S11330" localSheetId="3">#REF!</definedName>
    <definedName name="_S11330" localSheetId="4">#REF!</definedName>
    <definedName name="_S11330">#REF!</definedName>
    <definedName name="_S11338" localSheetId="3">#REF!</definedName>
    <definedName name="_S11338" localSheetId="4">#REF!</definedName>
    <definedName name="_S11338">#REF!</definedName>
    <definedName name="_S11410" localSheetId="3">#REF!</definedName>
    <definedName name="_S11410" localSheetId="4">#REF!</definedName>
    <definedName name="_S11410">#REF!</definedName>
    <definedName name="_s11420" localSheetId="3">#REF!</definedName>
    <definedName name="_s11420" localSheetId="4">#REF!</definedName>
    <definedName name="_s11420">#REF!</definedName>
    <definedName name="_S11430" localSheetId="3">#REF!</definedName>
    <definedName name="_S11430" localSheetId="4">#REF!</definedName>
    <definedName name="_S11430">#REF!</definedName>
    <definedName name="_S11510" localSheetId="3">#REF!</definedName>
    <definedName name="_S11510" localSheetId="4">#REF!</definedName>
    <definedName name="_S11510">#REF!</definedName>
    <definedName name="_S11520" localSheetId="3">#REF!</definedName>
    <definedName name="_S11520" localSheetId="4">#REF!</definedName>
    <definedName name="_S11520">#REF!</definedName>
    <definedName name="_S11538" localSheetId="3">#REF!</definedName>
    <definedName name="_S11538" localSheetId="4">#REF!</definedName>
    <definedName name="_S11538">#REF!</definedName>
    <definedName name="_S11720" localSheetId="3">#REF!</definedName>
    <definedName name="_S11720" localSheetId="4">#REF!</definedName>
    <definedName name="_S11720">#REF!</definedName>
    <definedName name="_S11810" localSheetId="3">#REF!</definedName>
    <definedName name="_S11810" localSheetId="4">#REF!</definedName>
    <definedName name="_S11810">#REF!</definedName>
    <definedName name="_S1210" localSheetId="3">#REF!</definedName>
    <definedName name="_S1210" localSheetId="4">#REF!</definedName>
    <definedName name="_S1210">#REF!</definedName>
    <definedName name="_S12110" localSheetId="3">#REF!</definedName>
    <definedName name="_S12110" localSheetId="4">#REF!</definedName>
    <definedName name="_S12110">#REF!</definedName>
    <definedName name="_S12145" localSheetId="3">#REF!</definedName>
    <definedName name="_S12145" localSheetId="4">#REF!</definedName>
    <definedName name="_S12145">#REF!</definedName>
    <definedName name="_S12147" localSheetId="3">#REF!</definedName>
    <definedName name="_S12147" localSheetId="4">#REF!</definedName>
    <definedName name="_S12147">#REF!</definedName>
    <definedName name="_S12149" localSheetId="3">#REF!</definedName>
    <definedName name="_S12149" localSheetId="4">#REF!</definedName>
    <definedName name="_S12149">#REF!</definedName>
    <definedName name="_S12151" localSheetId="3">#REF!</definedName>
    <definedName name="_S12151" localSheetId="4">#REF!</definedName>
    <definedName name="_S12151">#REF!</definedName>
    <definedName name="_S12152" localSheetId="3">#REF!</definedName>
    <definedName name="_S12152" localSheetId="4">#REF!</definedName>
    <definedName name="_S12152">#REF!</definedName>
    <definedName name="_S12165" localSheetId="3">#REF!</definedName>
    <definedName name="_S12165" localSheetId="4">#REF!</definedName>
    <definedName name="_S12165">#REF!</definedName>
    <definedName name="_S12167" localSheetId="3">#REF!</definedName>
    <definedName name="_S12167" localSheetId="4">#REF!</definedName>
    <definedName name="_S12167">#REF!</definedName>
    <definedName name="_S12169" localSheetId="3">#REF!</definedName>
    <definedName name="_S12169" localSheetId="4">#REF!</definedName>
    <definedName name="_S12169">#REF!</definedName>
    <definedName name="_S12210" localSheetId="3">#REF!</definedName>
    <definedName name="_S12210" localSheetId="4">#REF!</definedName>
    <definedName name="_S12210">#REF!</definedName>
    <definedName name="_S12220" localSheetId="3">#REF!</definedName>
    <definedName name="_S12220" localSheetId="4">#REF!</definedName>
    <definedName name="_S12220">#REF!</definedName>
    <definedName name="_S12245" localSheetId="3">#REF!</definedName>
    <definedName name="_S12245" localSheetId="4">#REF!</definedName>
    <definedName name="_S12245">#REF!</definedName>
    <definedName name="_S12247" localSheetId="3">#REF!</definedName>
    <definedName name="_S12247" localSheetId="4">#REF!</definedName>
    <definedName name="_S12247">#REF!</definedName>
    <definedName name="_S12249" localSheetId="3">#REF!</definedName>
    <definedName name="_S12249" localSheetId="4">#REF!</definedName>
    <definedName name="_S12249">#REF!</definedName>
    <definedName name="_S12251" localSheetId="3">#REF!</definedName>
    <definedName name="_S12251" localSheetId="4">#REF!</definedName>
    <definedName name="_S12251">#REF!</definedName>
    <definedName name="_S12252" localSheetId="3">#REF!</definedName>
    <definedName name="_S12252" localSheetId="4">#REF!</definedName>
    <definedName name="_S12252">#REF!</definedName>
    <definedName name="_S12310" localSheetId="3">#REF!</definedName>
    <definedName name="_S12310" localSheetId="4">#REF!</definedName>
    <definedName name="_S12310">#REF!</definedName>
    <definedName name="_S12320" localSheetId="3">#REF!</definedName>
    <definedName name="_S12320" localSheetId="4">#REF!</definedName>
    <definedName name="_S12320">#REF!</definedName>
    <definedName name="_s12345" localSheetId="3">#REF!</definedName>
    <definedName name="_s12345" localSheetId="4">#REF!</definedName>
    <definedName name="_s12345">#REF!</definedName>
    <definedName name="_S12347" localSheetId="3">#REF!</definedName>
    <definedName name="_S12347" localSheetId="4">#REF!</definedName>
    <definedName name="_S12347">#REF!</definedName>
    <definedName name="_S12349" localSheetId="3">#REF!</definedName>
    <definedName name="_S12349" localSheetId="4">#REF!</definedName>
    <definedName name="_S12349">#REF!</definedName>
    <definedName name="_s12410" localSheetId="3">#REF!</definedName>
    <definedName name="_s12410" localSheetId="4">#REF!</definedName>
    <definedName name="_s12410">#REF!</definedName>
    <definedName name="_s12420" localSheetId="3">#REF!</definedName>
    <definedName name="_s12420" localSheetId="4">#REF!</definedName>
    <definedName name="_s12420">#REF!</definedName>
    <definedName name="_s12445" localSheetId="3">#REF!</definedName>
    <definedName name="_s12445" localSheetId="4">#REF!</definedName>
    <definedName name="_s12445">#REF!</definedName>
    <definedName name="_s12447" localSheetId="3">#REF!</definedName>
    <definedName name="_s12447" localSheetId="4">#REF!</definedName>
    <definedName name="_s12447">#REF!</definedName>
    <definedName name="_s12449" localSheetId="3">#REF!</definedName>
    <definedName name="_s12449" localSheetId="4">#REF!</definedName>
    <definedName name="_s12449">#REF!</definedName>
    <definedName name="_s13110" localSheetId="3">#REF!</definedName>
    <definedName name="_s13110" localSheetId="4">#REF!</definedName>
    <definedName name="_s13110">#REF!</definedName>
    <definedName name="_s13113" localSheetId="3">#REF!</definedName>
    <definedName name="_s13113" localSheetId="4">#REF!</definedName>
    <definedName name="_s13113">#REF!</definedName>
    <definedName name="_s13120" localSheetId="3">#REF!</definedName>
    <definedName name="_s13120" localSheetId="4">#REF!</definedName>
    <definedName name="_s13120">#REF!</definedName>
    <definedName name="_s13123" localSheetId="3">#REF!</definedName>
    <definedName name="_s13123" localSheetId="4">#REF!</definedName>
    <definedName name="_s13123">#REF!</definedName>
    <definedName name="_s13124" localSheetId="3">#REF!</definedName>
    <definedName name="_s13124" localSheetId="4">#REF!</definedName>
    <definedName name="_s13124">#REF!</definedName>
    <definedName name="_s13126" localSheetId="3">#REF!</definedName>
    <definedName name="_s13126" localSheetId="4">#REF!</definedName>
    <definedName name="_s13126">#REF!</definedName>
    <definedName name="_s13144" localSheetId="3">#REF!</definedName>
    <definedName name="_s13144" localSheetId="4">#REF!</definedName>
    <definedName name="_s13144">#REF!</definedName>
    <definedName name="_s13145" localSheetId="3">#REF!</definedName>
    <definedName name="_s13145" localSheetId="4">#REF!</definedName>
    <definedName name="_s13145">#REF!</definedName>
    <definedName name="_s13147" localSheetId="3">#REF!</definedName>
    <definedName name="_s13147" localSheetId="4">#REF!</definedName>
    <definedName name="_s13147">#REF!</definedName>
    <definedName name="_s13151" localSheetId="3">#REF!</definedName>
    <definedName name="_s13151" localSheetId="4">#REF!</definedName>
    <definedName name="_s13151">#REF!</definedName>
    <definedName name="_s13152" localSheetId="3">#REF!</definedName>
    <definedName name="_s13152" localSheetId="4">#REF!</definedName>
    <definedName name="_s13152">#REF!</definedName>
    <definedName name="_s13154" localSheetId="3">#REF!</definedName>
    <definedName name="_s13154" localSheetId="4">#REF!</definedName>
    <definedName name="_s13154">#REF!</definedName>
    <definedName name="_S13210" localSheetId="3">#REF!</definedName>
    <definedName name="_S13210" localSheetId="4">#REF!</definedName>
    <definedName name="_S13210">#REF!</definedName>
    <definedName name="_S13220" localSheetId="3">#REF!</definedName>
    <definedName name="_S13220" localSheetId="4">#REF!</definedName>
    <definedName name="_S13220">#REF!</definedName>
    <definedName name="_S13245" localSheetId="3">#REF!</definedName>
    <definedName name="_S13245" localSheetId="4">#REF!</definedName>
    <definedName name="_S13245">#REF!</definedName>
    <definedName name="_S13247" localSheetId="3">#REF!</definedName>
    <definedName name="_S13247" localSheetId="4">#REF!</definedName>
    <definedName name="_S13247">#REF!</definedName>
    <definedName name="_S13249" localSheetId="3">#REF!</definedName>
    <definedName name="_S13249" localSheetId="4">#REF!</definedName>
    <definedName name="_S13249">#REF!</definedName>
    <definedName name="_S13251" localSheetId="3">#REF!</definedName>
    <definedName name="_S13251" localSheetId="4">#REF!</definedName>
    <definedName name="_S13251">#REF!</definedName>
    <definedName name="_S13252" localSheetId="3">#REF!</definedName>
    <definedName name="_S13252" localSheetId="4">#REF!</definedName>
    <definedName name="_S13252">#REF!</definedName>
    <definedName name="_S13253" localSheetId="3">#REF!</definedName>
    <definedName name="_S13253" localSheetId="4">#REF!</definedName>
    <definedName name="_S13253">#REF!</definedName>
    <definedName name="_s13310" localSheetId="3">#REF!</definedName>
    <definedName name="_s13310" localSheetId="4">#REF!</definedName>
    <definedName name="_s13310">#REF!</definedName>
    <definedName name="_s13451" localSheetId="3">#REF!</definedName>
    <definedName name="_s13451" localSheetId="4">#REF!</definedName>
    <definedName name="_s13451">#REF!</definedName>
    <definedName name="_s13452" localSheetId="3">#REF!</definedName>
    <definedName name="_s13452" localSheetId="4">#REF!</definedName>
    <definedName name="_s13452">#REF!</definedName>
    <definedName name="_s13553" localSheetId="3">#REF!</definedName>
    <definedName name="_s13553" localSheetId="4">#REF!</definedName>
    <definedName name="_s13553">#REF!</definedName>
    <definedName name="_s14110" localSheetId="3">#REF!</definedName>
    <definedName name="_s14110" localSheetId="4">#REF!</definedName>
    <definedName name="_s14110">#REF!</definedName>
    <definedName name="_s14120" localSheetId="3">#REF!</definedName>
    <definedName name="_s14120" localSheetId="4">#REF!</definedName>
    <definedName name="_s14120">#REF!</definedName>
    <definedName name="_s14145" localSheetId="3">#REF!</definedName>
    <definedName name="_s14145" localSheetId="4">#REF!</definedName>
    <definedName name="_s14145">#REF!</definedName>
    <definedName name="_s14147" localSheetId="3">#REF!</definedName>
    <definedName name="_s14147" localSheetId="4">#REF!</definedName>
    <definedName name="_s14147">#REF!</definedName>
    <definedName name="_s14149" localSheetId="3">#REF!</definedName>
    <definedName name="_s14149" localSheetId="4">#REF!</definedName>
    <definedName name="_s14149">#REF!</definedName>
    <definedName name="_s14210" localSheetId="3">#REF!</definedName>
    <definedName name="_s14210" localSheetId="4">#REF!</definedName>
    <definedName name="_s14210">#REF!</definedName>
    <definedName name="_s14345" localSheetId="3">#REF!</definedName>
    <definedName name="_s14345" localSheetId="4">#REF!</definedName>
    <definedName name="_s14345">#REF!</definedName>
    <definedName name="_s14347" localSheetId="3">#REF!</definedName>
    <definedName name="_s14347" localSheetId="4">#REF!</definedName>
    <definedName name="_s14347">#REF!</definedName>
    <definedName name="_s14349" localSheetId="3">#REF!</definedName>
    <definedName name="_s14349" localSheetId="4">#REF!</definedName>
    <definedName name="_s14349">#REF!</definedName>
    <definedName name="_s14445" localSheetId="3">#REF!</definedName>
    <definedName name="_s14445" localSheetId="4">#REF!</definedName>
    <definedName name="_s14445">#REF!</definedName>
    <definedName name="_s14447" localSheetId="3">#REF!</definedName>
    <definedName name="_s14447" localSheetId="4">#REF!</definedName>
    <definedName name="_s14447">#REF!</definedName>
    <definedName name="_s14449" localSheetId="3">#REF!</definedName>
    <definedName name="_s14449" localSheetId="4">#REF!</definedName>
    <definedName name="_s14449">#REF!</definedName>
    <definedName name="_sir11110" localSheetId="3">#REF!</definedName>
    <definedName name="_sir11110">#REF!</definedName>
    <definedName name="_sir11120" localSheetId="3">#REF!</definedName>
    <definedName name="_sir11120" localSheetId="4">#REF!</definedName>
    <definedName name="_sir11120">#REF!</definedName>
    <definedName name="_sir11210" localSheetId="3">#REF!</definedName>
    <definedName name="_sir11210" localSheetId="4">#REF!</definedName>
    <definedName name="_sir11210">#REF!</definedName>
    <definedName name="_sir11220" localSheetId="3">#REF!</definedName>
    <definedName name="_sir11220" localSheetId="4">#REF!</definedName>
    <definedName name="_sir11220">#REF!</definedName>
    <definedName name="_SIR11310" localSheetId="3">#REF!</definedName>
    <definedName name="_SIR11310" localSheetId="4">#REF!</definedName>
    <definedName name="_SIR11310">#REF!</definedName>
    <definedName name="_sir11320" localSheetId="3">#REF!</definedName>
    <definedName name="_sir11320" localSheetId="4">#REF!</definedName>
    <definedName name="_sir11320">#REF!</definedName>
    <definedName name="_sir11410" localSheetId="3">#REF!</definedName>
    <definedName name="_sir11410" localSheetId="4">#REF!</definedName>
    <definedName name="_sir11410">#REF!</definedName>
    <definedName name="_sir11420" localSheetId="3">#REF!</definedName>
    <definedName name="_sir11420" localSheetId="4">#REF!</definedName>
    <definedName name="_sir11420">#REF!</definedName>
    <definedName name="_sir11510" localSheetId="3">#REF!</definedName>
    <definedName name="_sir11510" localSheetId="4">#REF!</definedName>
    <definedName name="_sir11510">#REF!</definedName>
    <definedName name="_SIR11520" localSheetId="3">#REF!</definedName>
    <definedName name="_SIR11520" localSheetId="4">#REF!</definedName>
    <definedName name="_SIR11520">#REF!</definedName>
    <definedName name="_sir11720" localSheetId="3">#REF!</definedName>
    <definedName name="_sir11720" localSheetId="4">#REF!</definedName>
    <definedName name="_sir11720">#REF!</definedName>
    <definedName name="_SIR11810" localSheetId="3">#REF!</definedName>
    <definedName name="_SIR11810" localSheetId="4">#REF!</definedName>
    <definedName name="_SIR11810">#REF!</definedName>
    <definedName name="_SIR12110" localSheetId="3">#REF!</definedName>
    <definedName name="_SIR12110" localSheetId="4">#REF!</definedName>
    <definedName name="_SIR12110">#REF!</definedName>
    <definedName name="_SIR12210" localSheetId="3">#REF!</definedName>
    <definedName name="_SIR12210" localSheetId="4">#REF!</definedName>
    <definedName name="_SIR12210">#REF!</definedName>
    <definedName name="_SIR12310" localSheetId="3">#REF!</definedName>
    <definedName name="_SIR12310" localSheetId="4">#REF!</definedName>
    <definedName name="_SIR12310">#REF!</definedName>
    <definedName name="_SIR13120" localSheetId="3">#REF!</definedName>
    <definedName name="_SIR13120" localSheetId="4">#REF!</definedName>
    <definedName name="_SIR13120">#REF!</definedName>
    <definedName name="_SIR13120DF" localSheetId="3">#REF!</definedName>
    <definedName name="_SIR13120DF" localSheetId="4">#REF!</definedName>
    <definedName name="_SIR13120DF">#REF!</definedName>
    <definedName name="_SIR13123" localSheetId="3">#REF!</definedName>
    <definedName name="_SIR13123" localSheetId="4">#REF!</definedName>
    <definedName name="_SIR13123">#REF!</definedName>
    <definedName name="_SIR13151" localSheetId="3">#REF!</definedName>
    <definedName name="_SIR13151" localSheetId="4">#REF!</definedName>
    <definedName name="_SIR13151">#REF!</definedName>
    <definedName name="_sml3">'[4]rms mek'!$D$20</definedName>
    <definedName name="_Sort" localSheetId="3" hidden="1">#REF!</definedName>
    <definedName name="_Sort" hidden="1">#REF!</definedName>
    <definedName name="_Table1_In1" localSheetId="3" hidden="1">#REF!</definedName>
    <definedName name="_Table1_In1" hidden="1">#REF!</definedName>
    <definedName name="_Table1_Out" localSheetId="3" hidden="1">#REF!</definedName>
    <definedName name="_Table1_Out" hidden="1">#REF!</definedName>
    <definedName name="_THN1" localSheetId="3">#REF!</definedName>
    <definedName name="_THN1">#REF!</definedName>
    <definedName name="_THT1">[7]INPUT!$B$34</definedName>
    <definedName name="_THT2">[7]INPUT!$E$34</definedName>
    <definedName name="_TOP1338" localSheetId="3">#REF!</definedName>
    <definedName name="_TOP1338">#REF!</definedName>
    <definedName name="_TOP16" localSheetId="3">#REF!</definedName>
    <definedName name="_TOP16">#REF!</definedName>
    <definedName name="_TOP20" localSheetId="3">#REF!</definedName>
    <definedName name="_TOP20">#REF!</definedName>
    <definedName name="_TOP30" localSheetId="3">#REF!</definedName>
    <definedName name="_TOP30">#REF!</definedName>
    <definedName name="_TOP5" localSheetId="3">#REF!</definedName>
    <definedName name="_TOP5">#REF!</definedName>
    <definedName name="_TOP7" localSheetId="3">#REF!</definedName>
    <definedName name="_TOP7">#REF!</definedName>
    <definedName name="_TOP958" localSheetId="3">#REF!</definedName>
    <definedName name="_TOP958">#REF!</definedName>
    <definedName name="_TWT1">[7]INPUT!$D$34</definedName>
    <definedName name="_TWT2">[7]INPUT!$G$34</definedName>
    <definedName name="_U066" localSheetId="3">#REF!</definedName>
    <definedName name="_U066" localSheetId="4">#REF!</definedName>
    <definedName name="_U066">#REF!</definedName>
    <definedName name="_XCPOLYMER" localSheetId="3">#REF!</definedName>
    <definedName name="_XCPOLYMER" localSheetId="4">#REF!</definedName>
    <definedName name="_XCPOLYMER">#REF!</definedName>
    <definedName name="A_10" localSheetId="3">#REF!</definedName>
    <definedName name="A_10">#REF!</definedName>
    <definedName name="a_material_2x_cat_kilap">[22]Analisa!$H$588</definedName>
    <definedName name="a_material_mengecat_tembok_plafond_termasuk_memplamur">[22]Analisa!$H$597</definedName>
    <definedName name="a_material_pasangan_batu_bata_1_4">[22]Analisa!$H$83</definedName>
    <definedName name="a_material_pekerjaan_kasau_reeng_lanan">[22]Analisa!$H$363</definedName>
    <definedName name="a_material_pekerjaan_kusen_pintu_dan_jendela_ulin">[22]Analisa!$H$489</definedName>
    <definedName name="a_material_pekerjaan_lantai_keramik_20_20">[22]Analisa!$H$259</definedName>
    <definedName name="a_material_pekerjaan_lisplank_ulin">[22]Analisa!$H$527</definedName>
    <definedName name="a_material_pekerjaan_plafond_plywood">[22]Analisa!$H$454</definedName>
    <definedName name="a_material_pekerjaan_rangka_kuda_kuda_ulin_bentang_7m">[22]Analisa!$H$338</definedName>
    <definedName name="a_material_pekerjaan_tulangan_besi_100">[23]Analisa!$H$149</definedName>
    <definedName name="a_material_plesteran_tebal_10mm_campuran_1_4">[22]Analisa!$H$217</definedName>
    <definedName name="a_upah_2x_cat_kilap">[22]Analisa!$G$588</definedName>
    <definedName name="a_upah_mengecat_tembok_plafond_termasuk_memplamur">[22]Analisa!$G$597</definedName>
    <definedName name="a_upah_pasangan_batu_bata_1_4">[22]Analisa!$G$83</definedName>
    <definedName name="a_upah_pekerjaan_kasau_reeng_lanan">[22]Analisa!$G$363</definedName>
    <definedName name="a_upah_pekerjaan_kusen_pintu_dan_jendela_ulin">[22]Analisa!$G$489</definedName>
    <definedName name="a_upah_pekerjaan_lantai_keramik_20_20">[22]Analisa!$G$259</definedName>
    <definedName name="a_upah_pekerjaan_lisplank_ulin">[22]Analisa!$G$527</definedName>
    <definedName name="a_upah_pekerjaan_plafond_plywood">[22]Analisa!$G$454</definedName>
    <definedName name="a_upah_pekerjaan_rangka_kuda_kuda_ulin_bentang_7m">[22]Analisa!$G$338</definedName>
    <definedName name="a_upah_pekerjaan_tulangan_besi_100">[23]Analisa!$G$149</definedName>
    <definedName name="a_upah_plesteran_tebal_10mm_campuran_1_4">[22]Analisa!$G$217</definedName>
    <definedName name="aaa" localSheetId="3">#REF!</definedName>
    <definedName name="aaa" localSheetId="4">#REF!</definedName>
    <definedName name="aaa">#REF!</definedName>
    <definedName name="aaaaaaa" localSheetId="3">'[24]Page 1'!#REF!</definedName>
    <definedName name="aaaaaaa">'[24]Page 1'!#REF!</definedName>
    <definedName name="aaaas" localSheetId="3">#REF!</definedName>
    <definedName name="aaaas">#REF!</definedName>
    <definedName name="ABABABBA">#N/A</definedName>
    <definedName name="AccessDatabase" hidden="1">"C:\My Documents\BL20000808.mdb"</definedName>
    <definedName name="ACDRILL" localSheetId="3">#REF!</definedName>
    <definedName name="ACDRILL">#REF!</definedName>
    <definedName name="ACOPDAYS" localSheetId="3">#REF!</definedName>
    <definedName name="ACOPDAYS">#REF!</definedName>
    <definedName name="ACOPR" localSheetId="3">#REF!</definedName>
    <definedName name="ACOPR">#REF!</definedName>
    <definedName name="ACTDRILLDAYS" localSheetId="3">#REF!</definedName>
    <definedName name="ACTDRILLDAYS">#REF!</definedName>
    <definedName name="Activity.Comments" localSheetId="3">'[25]Well Plan 1'!#REF!</definedName>
    <definedName name="Activity.Comments" localSheetId="0">'[26]Well Plan 1'!#REF!</definedName>
    <definedName name="Activity.Comments">'[25]Well Plan 1'!#REF!</definedName>
    <definedName name="Activity.Cummulative.Days" localSheetId="3">'[25]Well Plan 1'!#REF!</definedName>
    <definedName name="Activity.Cummulative.Days" localSheetId="0">'[26]Well Plan 1'!#REF!</definedName>
    <definedName name="Activity.Cummulative.Days">'[25]Well Plan 1'!#REF!</definedName>
    <definedName name="Activity.Duration.Days" localSheetId="0">'[26]Well Plan 1'!$H$161</definedName>
    <definedName name="Activity.Duration.Days">'[25]Well Plan 1'!$H$161</definedName>
    <definedName name="Activity.Duration.Hours" localSheetId="0">'[26]Well Plan 1'!$G$161</definedName>
    <definedName name="Activity.Duration.Hours">'[25]Well Plan 1'!$G$161</definedName>
    <definedName name="Activity.HoleSection" localSheetId="3">'[25]Well Plan 1'!#REF!</definedName>
    <definedName name="Activity.HoleSection" localSheetId="0">'[26]Well Plan 1'!#REF!</definedName>
    <definedName name="Activity.HoleSection">'[25]Well Plan 1'!#REF!</definedName>
    <definedName name="Activity.HoleSection.Unit" localSheetId="3">'[25]Well Plan 1'!#REF!</definedName>
    <definedName name="Activity.HoleSection.Unit" localSheetId="0">'[26]Well Plan 1'!#REF!</definedName>
    <definedName name="Activity.HoleSection.Unit">'[25]Well Plan 1'!#REF!</definedName>
    <definedName name="Activity.Name" localSheetId="0">'[26]Well Plan 1'!$E$161</definedName>
    <definedName name="Activity.Name">'[25]Well Plan 1'!$E$161</definedName>
    <definedName name="Activity.NPT" localSheetId="3">'[25]Well Plan 1'!#REF!</definedName>
    <definedName name="Activity.NPT" localSheetId="0">'[26]Well Plan 1'!#REF!</definedName>
    <definedName name="Activity.NPT">'[25]Well Plan 1'!#REF!</definedName>
    <definedName name="Activity.StopDepth" localSheetId="0">'[26]Well Plan 1'!$J$161</definedName>
    <definedName name="Activity.StopDepth">'[25]Well Plan 1'!$J$161</definedName>
    <definedName name="Activity.StopDepth.Unit" localSheetId="0">'[26]Well Plan 1'!$J$18</definedName>
    <definedName name="Activity.StopDepth.Unit">'[25]Well Plan 1'!$J$18</definedName>
    <definedName name="actuadays">'[27]Day Curve Forecast'!$C$7:$C$200</definedName>
    <definedName name="Actual_Cost" localSheetId="3">#REF!</definedName>
    <definedName name="Actual_Cost">#REF!</definedName>
    <definedName name="Actual_Days">'[27]Day Curve Forecast'!$C$7:$C$200</definedName>
    <definedName name="Actual_Depth">'[27]Day Curve Forecast'!$D$7:$D$200</definedName>
    <definedName name="actualdepth">'[27]Day Curve Forecast'!$D$7:$D$200</definedName>
    <definedName name="ad" localSheetId="3">#REF!</definedName>
    <definedName name="ad">#REF!</definedName>
    <definedName name="af" localSheetId="3">#REF!</definedName>
    <definedName name="af">#REF!</definedName>
    <definedName name="AFE_Cost" localSheetId="3">#REF!</definedName>
    <definedName name="AFE_Cost">#REF!</definedName>
    <definedName name="AFE_Pertamina" localSheetId="3">#REF!</definedName>
    <definedName name="AFE_Pertamina">#REF!</definedName>
    <definedName name="AFE_Unocal" localSheetId="3">#REF!</definedName>
    <definedName name="AFE_Unocal">#REF!</definedName>
    <definedName name="AFEFORM" localSheetId="3">#REF!</definedName>
    <definedName name="AFEFORM">#REF!</definedName>
    <definedName name="AGREGATKLASB">[5]LOKASI!$AG$744</definedName>
    <definedName name="AGRGATB">#N/A</definedName>
    <definedName name="ahs" localSheetId="3">#REF!</definedName>
    <definedName name="ahs">#REF!</definedName>
    <definedName name="AHS.Rev1">'[28]BQ-E20-02(Rp)'!$B$14:$I$230</definedName>
    <definedName name="alatbantu">#N/A</definedName>
    <definedName name="alatsirtu20">[5]LOKASI!$AD$205</definedName>
    <definedName name="ALL" localSheetId="3">#REF!</definedName>
    <definedName name="ALL" localSheetId="4">#REF!</definedName>
    <definedName name="ALL">#REF!</definedName>
    <definedName name="Alpha1" localSheetId="3">#REF!</definedName>
    <definedName name="Alpha1">#REF!</definedName>
    <definedName name="Alpha10" localSheetId="3">#REF!</definedName>
    <definedName name="Alpha10">#REF!</definedName>
    <definedName name="Alpha11" localSheetId="3">#REF!</definedName>
    <definedName name="Alpha11">#REF!</definedName>
    <definedName name="Alpha12" localSheetId="3">#REF!</definedName>
    <definedName name="Alpha12">#REF!</definedName>
    <definedName name="Alpha2" localSheetId="3">#REF!</definedName>
    <definedName name="Alpha2">#REF!</definedName>
    <definedName name="Alpha3" localSheetId="3">#REF!</definedName>
    <definedName name="Alpha3">#REF!</definedName>
    <definedName name="Alpha4" localSheetId="3">#REF!</definedName>
    <definedName name="Alpha4">#REF!</definedName>
    <definedName name="Alpha5" localSheetId="3">#REF!</definedName>
    <definedName name="Alpha5">#REF!</definedName>
    <definedName name="Alpha6" localSheetId="3">#REF!</definedName>
    <definedName name="Alpha6">#REF!</definedName>
    <definedName name="Alpha7" localSheetId="3">#REF!</definedName>
    <definedName name="Alpha7">#REF!</definedName>
    <definedName name="Alpha8" localSheetId="3">#REF!</definedName>
    <definedName name="Alpha8">#REF!</definedName>
    <definedName name="Alpha9" localSheetId="3">#REF!</definedName>
    <definedName name="Alpha9">#REF!</definedName>
    <definedName name="AMERICAS" localSheetId="3">#REF!</definedName>
    <definedName name="AMERICAS">#REF!</definedName>
    <definedName name="amp">#N/A</definedName>
    <definedName name="Analisa">'[29]AHSP (2)'!$L$10</definedName>
    <definedName name="ANKERLABTON">[5]LOKASI!$AG$821</definedName>
    <definedName name="ANT">[30]DIV.1!$A$69:$I$112</definedName>
    <definedName name="API_Number" localSheetId="3">#REF!</definedName>
    <definedName name="API_Number">#REF!</definedName>
    <definedName name="APPROVED" localSheetId="3">#REF!</definedName>
    <definedName name="APPROVED">#REF!</definedName>
    <definedName name="Approver">[31]Cover!$K$25</definedName>
    <definedName name="AR" localSheetId="3">#REF!</definedName>
    <definedName name="AR">#REF!</definedName>
    <definedName name="ARAMCO1X1X12KEPALA">[5]LOKASI!$AG$1379</definedName>
    <definedName name="ARAMCODIA1M">[5]LOKASI!$AG$488</definedName>
    <definedName name="ARAMCODIA1P15">[5]LOKASI!$AG$976</definedName>
    <definedName name="arc" localSheetId="3">#REF!</definedName>
    <definedName name="arc">#REF!</definedName>
    <definedName name="ArriveWellDate" localSheetId="3">#REF!</definedName>
    <definedName name="ArriveWellDate">#REF!</definedName>
    <definedName name="ArriveWellTime" localSheetId="3">#REF!</definedName>
    <definedName name="ArriveWellTime">#REF!</definedName>
    <definedName name="As" localSheetId="3">#REF!</definedName>
    <definedName name="As">#REF!</definedName>
    <definedName name="AS2DocOpenMode" hidden="1">"AS2DocumentEdit"</definedName>
    <definedName name="AS2NamedRange" hidden="1">24</definedName>
    <definedName name="AS2ReportLS" hidden="1">1</definedName>
    <definedName name="AS2StaticLS" localSheetId="3" hidden="1">#REF!</definedName>
    <definedName name="AS2StaticLS" hidden="1">#REF!</definedName>
    <definedName name="AS2SyncStepLS" hidden="1">0</definedName>
    <definedName name="AS2TickmarkLS" localSheetId="3" hidden="1">#REF!</definedName>
    <definedName name="AS2TickmarkLS" hidden="1">#REF!</definedName>
    <definedName name="AS2VersionLS" hidden="1">300</definedName>
    <definedName name="asd" localSheetId="3">#REF!</definedName>
    <definedName name="asd">#REF!</definedName>
    <definedName name="aspal">#N/A</definedName>
    <definedName name="assss">'[24]Page 1'!$J$7</definedName>
    <definedName name="ATM">[32]Harga!$T$15</definedName>
    <definedName name="ATM_5" localSheetId="3">#REF!</definedName>
    <definedName name="ATM_5">#REF!</definedName>
    <definedName name="ATM_6" localSheetId="3">#REF!</definedName>
    <definedName name="ATM_6">#REF!</definedName>
    <definedName name="ATM_7" localSheetId="3">#REF!</definedName>
    <definedName name="ATM_7">#REF!</definedName>
    <definedName name="az">'[24]Page 1'!$K$21</definedName>
    <definedName name="AzimColumn" localSheetId="3">!#REF!</definedName>
    <definedName name="AzimColumn">!#REF!</definedName>
    <definedName name="B" localSheetId="3">#REF!</definedName>
    <definedName name="B">#REF!</definedName>
    <definedName name="B16_" localSheetId="3">[1]BHCT!#REF!</definedName>
    <definedName name="B16_">[1]BHCT!#REF!</definedName>
    <definedName name="B17_">[1]BHCT!$C$13</definedName>
    <definedName name="B18_">[1]BHCT!$C$14</definedName>
    <definedName name="B19_">[1]BHCT!$C$15</definedName>
    <definedName name="back">#N/A</definedName>
    <definedName name="BackBaseDate" localSheetId="3">#REF!</definedName>
    <definedName name="BackBaseDate">#REF!</definedName>
    <definedName name="BackBaseTime" localSheetId="3">#REF!</definedName>
    <definedName name="BackBaseTime">#REF!</definedName>
    <definedName name="bahansirtu20">[5]LOKASI!$AC$205</definedName>
    <definedName name="BAHRO" localSheetId="3">#REF!</definedName>
    <definedName name="BAHRO">#REF!</definedName>
    <definedName name="base" localSheetId="3">#REF!</definedName>
    <definedName name="base">#REF!</definedName>
    <definedName name="Basin" localSheetId="3">#REF!</definedName>
    <definedName name="Basin">#REF!</definedName>
    <definedName name="basinplay">[33]Source!$A$4:$A$33</definedName>
    <definedName name="BATUBATAGNK55">[5]LOKASI!$AG$1655</definedName>
    <definedName name="BBL_BLN" localSheetId="3">#REF!</definedName>
    <definedName name="BBL_BLN">#REF!</definedName>
    <definedName name="BblsPerTon" localSheetId="3">#REF!</definedName>
    <definedName name="BblsPerTon">#REF!</definedName>
    <definedName name="bbm" localSheetId="3">#REF!</definedName>
    <definedName name="bbm">#REF!</definedName>
    <definedName name="bbmt">'[34]Reff Haraga'!$T$35</definedName>
    <definedName name="BESICANAL">'[35]BESI CANAL'!$G$7</definedName>
    <definedName name="bg">'[4]rms mek'!$D$14</definedName>
    <definedName name="BG_Del" hidden="1">15</definedName>
    <definedName name="BG_Ins" hidden="1">4</definedName>
    <definedName name="BG_Mod" hidden="1">6</definedName>
    <definedName name="BGAN" localSheetId="3">#REF!</definedName>
    <definedName name="BGAN">#REF!</definedName>
    <definedName name="BHC" localSheetId="3">#REF!</definedName>
    <definedName name="BHC">#REF!</definedName>
    <definedName name="BHFP" localSheetId="3">#REF!</definedName>
    <definedName name="BHFP">#REF!</definedName>
    <definedName name="bhp" localSheetId="3">#REF!</definedName>
    <definedName name="bhp">#REF!</definedName>
    <definedName name="bib">#N/A</definedName>
    <definedName name="BIT">'[36]SCH 20'!$N$239</definedName>
    <definedName name="Bit_Size" localSheetId="3">#REF!</definedName>
    <definedName name="Bit_Size">#REF!</definedName>
    <definedName name="blank_area" localSheetId="3">#REF!</definedName>
    <definedName name="blank_area">#REF!</definedName>
    <definedName name="block10">#N/A</definedName>
    <definedName name="block11">#N/A</definedName>
    <definedName name="block12">#N/A</definedName>
    <definedName name="block13">#N/A</definedName>
    <definedName name="block14">#N/A</definedName>
    <definedName name="block15">#N/A</definedName>
    <definedName name="block16">#N/A</definedName>
    <definedName name="block17">#N/A</definedName>
    <definedName name="block18">#N/A</definedName>
    <definedName name="block19">#N/A</definedName>
    <definedName name="block2">#N/A</definedName>
    <definedName name="block20">#N/A</definedName>
    <definedName name="block21">#N/A</definedName>
    <definedName name="block22">#N/A</definedName>
    <definedName name="block23">#N/A</definedName>
    <definedName name="block24">#N/A</definedName>
    <definedName name="block25">#N/A</definedName>
    <definedName name="block26">#N/A</definedName>
    <definedName name="block27">#N/A</definedName>
    <definedName name="block28">#N/A</definedName>
    <definedName name="block29">#N/A</definedName>
    <definedName name="block3">#N/A</definedName>
    <definedName name="block30">#N/A</definedName>
    <definedName name="block31">#N/A</definedName>
    <definedName name="block4">#N/A</definedName>
    <definedName name="block5">#N/A</definedName>
    <definedName name="block6">#N/A</definedName>
    <definedName name="block7">#N/A</definedName>
    <definedName name="block8">#N/A</definedName>
    <definedName name="block9">#N/A</definedName>
    <definedName name="blockout">#N/A</definedName>
    <definedName name="bn" localSheetId="3">#REF!</definedName>
    <definedName name="bn">#REF!</definedName>
    <definedName name="BNR_USUL" localSheetId="3">#REF!</definedName>
    <definedName name="BNR_USUL">#REF!</definedName>
    <definedName name="bOB">[37]Volumes!$K$1:$Y$76</definedName>
    <definedName name="Bonus_Discount" localSheetId="3">#REF!</definedName>
    <definedName name="Bonus_Discount">#REF!</definedName>
    <definedName name="Bonus_Payment" localSheetId="3">#REF!</definedName>
    <definedName name="Bonus_Payment">#REF!</definedName>
    <definedName name="Bonus_Percentage" localSheetId="3">#REF!</definedName>
    <definedName name="Bonus_Percentage">#REF!</definedName>
    <definedName name="Bonus_Received" localSheetId="3">#REF!</definedName>
    <definedName name="Bonus_Received">#REF!</definedName>
    <definedName name="BOPD" localSheetId="3">#REF!</definedName>
    <definedName name="BOPD">#REF!</definedName>
    <definedName name="BoreholeName" localSheetId="3">'[25]Well Plan 1'!#REF!</definedName>
    <definedName name="BoreholeName" localSheetId="0">'[26]Well Plan 1'!#REF!</definedName>
    <definedName name="BoreholeName">'[25]Well Plan 1'!#REF!</definedName>
    <definedName name="Bottom_Page_1_Bonus" localSheetId="3">#REF!</definedName>
    <definedName name="Bottom_Page_1_Bonus">#REF!</definedName>
    <definedName name="Bottom_Page_1_Service" localSheetId="3">#REF!</definedName>
    <definedName name="Bottom_Page_1_Service">#REF!</definedName>
    <definedName name="Bottom_Page_2_Bonus" localSheetId="3">#REF!</definedName>
    <definedName name="Bottom_Page_2_Bonus">#REF!</definedName>
    <definedName name="Bottom_Page_2_Service" localSheetId="3">#REF!</definedName>
    <definedName name="Bottom_Page_2_Service">#REF!</definedName>
    <definedName name="Bottom_Page_3_Bonus" localSheetId="3">#REF!</definedName>
    <definedName name="Bottom_Page_3_Bonus">#REF!</definedName>
    <definedName name="Bottom_Page_3_Service" localSheetId="3">#REF!</definedName>
    <definedName name="Bottom_Page_3_Service">#REF!</definedName>
    <definedName name="bracccc" localSheetId="3">#REF!</definedName>
    <definedName name="bracccc">#REF!</definedName>
    <definedName name="bracccccc" localSheetId="3">#REF!</definedName>
    <definedName name="bracccccc">#REF!</definedName>
    <definedName name="braccccccc" localSheetId="3">#REF!</definedName>
    <definedName name="braccccccc">#REF!</definedName>
    <definedName name="brancehissss" localSheetId="3">#REF!</definedName>
    <definedName name="brancehissss">#REF!</definedName>
    <definedName name="brancehssss" localSheetId="3">#REF!</definedName>
    <definedName name="brancehssss">#REF!</definedName>
    <definedName name="branch" localSheetId="3">#REF!</definedName>
    <definedName name="branch">#REF!</definedName>
    <definedName name="brancheineesss" localSheetId="3">#REF!</definedName>
    <definedName name="brancheineesss">#REF!</definedName>
    <definedName name="branchenissss" localSheetId="3">#REF!</definedName>
    <definedName name="branchenissss">#REF!</definedName>
    <definedName name="branchesss" localSheetId="3">#REF!</definedName>
    <definedName name="branchesss">#REF!</definedName>
    <definedName name="branchise" localSheetId="3">#REF!</definedName>
    <definedName name="branchise">#REF!</definedName>
    <definedName name="branchiseeeee" localSheetId="3">#REF!</definedName>
    <definedName name="branchiseeeee">#REF!</definedName>
    <definedName name="branchisssss" localSheetId="3">#REF!</definedName>
    <definedName name="branchisssss">#REF!</definedName>
    <definedName name="branchsessssss" localSheetId="3">#REF!</definedName>
    <definedName name="branchsessssss">#REF!</definedName>
    <definedName name="branchss" localSheetId="3">#REF!</definedName>
    <definedName name="branchss">#REF!</definedName>
    <definedName name="branqkduc" localSheetId="3">#REF!</definedName>
    <definedName name="branqkduc">#REF!</definedName>
    <definedName name="braqnccche" localSheetId="3">#REF!</definedName>
    <definedName name="braqnccche">#REF!</definedName>
    <definedName name="brdkxkckfkedd" localSheetId="3">#REF!</definedName>
    <definedName name="brdkxkckfkedd">#REF!</definedName>
    <definedName name="bridge">'[38]Day Curve Forecast'!$C$7:$C$200</definedName>
    <definedName name="Buffer_Data" localSheetId="3">#REF!</definedName>
    <definedName name="Buffer_Data">#REF!</definedName>
    <definedName name="By_Instalasi">[39]Harga!$C$40</definedName>
    <definedName name="By_Instalasi_6" localSheetId="3">#REF!</definedName>
    <definedName name="By_Instalasi_6">#REF!</definedName>
    <definedName name="BY_TYPE" localSheetId="3">#REF!</definedName>
    <definedName name="BY_TYPE">#REF!</definedName>
    <definedName name="BY_TYPE1">[40]FA!$B$39:$F$49</definedName>
    <definedName name="C_" localSheetId="3">#REF!</definedName>
    <definedName name="C_">#REF!</definedName>
    <definedName name="CA" localSheetId="3">#REF!</definedName>
    <definedName name="CA">#REF!</definedName>
    <definedName name="CABANG">[41]Cabang!$A$1:$B$348</definedName>
    <definedName name="Cable_No" localSheetId="3">#REF!</definedName>
    <definedName name="Cable_No">#REF!</definedName>
    <definedName name="Cable_Type" localSheetId="3">#REF!</definedName>
    <definedName name="Cable_Type">#REF!</definedName>
    <definedName name="CARBONAT" localSheetId="3">#REF!</definedName>
    <definedName name="CARBONAT">#REF!</definedName>
    <definedName name="casing">'[25]Well Plan 1'!$E$11:$E$11</definedName>
    <definedName name="Casing.ID" localSheetId="0">'[26]Well Plan 1'!$H$11</definedName>
    <definedName name="Casing.ID">'[25]Well Plan 1'!$H$11</definedName>
    <definedName name="Casing.ID.Unit" localSheetId="0">'[26]Well Plan 1'!$H$10</definedName>
    <definedName name="Casing.ID.Unit">'[25]Well Plan 1'!$H$10</definedName>
    <definedName name="Casing.Length" localSheetId="3">'[25]Well Plan 1'!#REF!</definedName>
    <definedName name="Casing.Length" localSheetId="0">'[26]Well Plan 1'!#REF!</definedName>
    <definedName name="Casing.Length">'[25]Well Plan 1'!#REF!</definedName>
    <definedName name="Casing.Length.Unit" localSheetId="3">'[25]Well Plan 1'!#REF!</definedName>
    <definedName name="Casing.Length.Unit" localSheetId="0">'[26]Well Plan 1'!#REF!</definedName>
    <definedName name="Casing.Length.Unit">'[25]Well Plan 1'!#REF!</definedName>
    <definedName name="Casing.Name" localSheetId="0">'[26]Well Plan 1'!$C$11</definedName>
    <definedName name="Casing.Name">'[25]Well Plan 1'!$C$11</definedName>
    <definedName name="Casing.OD" localSheetId="0">'[26]Well Plan 1'!$G$11</definedName>
    <definedName name="Casing.OD">'[25]Well Plan 1'!$G$11</definedName>
    <definedName name="Casing.OD.Unit" localSheetId="0">'[26]Well Plan 1'!$G$10</definedName>
    <definedName name="Casing.OD.Unit">'[25]Well Plan 1'!$G$10</definedName>
    <definedName name="Casing.SettingDepth" localSheetId="0">'[26]Well Plan 1'!$I$11:$J$11</definedName>
    <definedName name="Casing.SettingDepth">'[25]Well Plan 1'!$I$11:$J$11</definedName>
    <definedName name="Casing.SettingDepth.Unit" localSheetId="0">'[26]Well Plan 1'!$I$10:$J$10</definedName>
    <definedName name="Casing.SettingDepth.Unit">'[25]Well Plan 1'!$I$10:$J$10</definedName>
    <definedName name="Casing.Type" localSheetId="0">'[26]Well Plan 1'!$E$11:$E$11</definedName>
    <definedName name="Casing.Type">'[25]Well Plan 1'!$E$11:$E$11</definedName>
    <definedName name="CASING_ACC">'[36]SCH 20'!$N$91</definedName>
    <definedName name="Casing_Driller">'[42]Service Report'!$AV$10</definedName>
    <definedName name="Casing_Logger">'[42]Service Report'!$BA$10</definedName>
    <definedName name="causeway" localSheetId="3">#REF!</definedName>
    <definedName name="causeway">#REF!</definedName>
    <definedName name="CB">#N/A</definedName>
    <definedName name="CC" localSheetId="3">#REF!</definedName>
    <definedName name="CC">#REF!</definedName>
    <definedName name="CCC" localSheetId="3">#REF!</definedName>
    <definedName name="CCC">#REF!</definedName>
    <definedName name="CDAY1" localSheetId="3">#REF!</definedName>
    <definedName name="CDAY1">#REF!</definedName>
    <definedName name="CDAY10" localSheetId="3">#REF!</definedName>
    <definedName name="CDAY10">#REF!</definedName>
    <definedName name="CDAY11" localSheetId="3">#REF!</definedName>
    <definedName name="CDAY11">#REF!</definedName>
    <definedName name="CDAY12" localSheetId="3">#REF!</definedName>
    <definedName name="CDAY12">#REF!</definedName>
    <definedName name="CDAY13" localSheetId="3">#REF!</definedName>
    <definedName name="CDAY13">#REF!</definedName>
    <definedName name="CDAY14" localSheetId="3">#REF!</definedName>
    <definedName name="CDAY14">#REF!</definedName>
    <definedName name="CDAY15" localSheetId="3">#REF!</definedName>
    <definedName name="CDAY15">#REF!</definedName>
    <definedName name="CDAY16" localSheetId="3">#REF!</definedName>
    <definedName name="CDAY16">#REF!</definedName>
    <definedName name="CDAY17" localSheetId="3">#REF!</definedName>
    <definedName name="CDAY17">#REF!</definedName>
    <definedName name="CDAY18" localSheetId="3">#REF!</definedName>
    <definedName name="CDAY18">#REF!</definedName>
    <definedName name="CDAY19" localSheetId="3">#REF!</definedName>
    <definedName name="CDAY19">#REF!</definedName>
    <definedName name="CDAY2" localSheetId="3">#REF!</definedName>
    <definedName name="CDAY2">#REF!</definedName>
    <definedName name="CDAY20" localSheetId="3">#REF!</definedName>
    <definedName name="CDAY20">#REF!</definedName>
    <definedName name="CDAY21" localSheetId="3">#REF!</definedName>
    <definedName name="CDAY21">#REF!</definedName>
    <definedName name="CDAY22" localSheetId="3">#REF!</definedName>
    <definedName name="CDAY22">#REF!</definedName>
    <definedName name="CDAY3" localSheetId="3">#REF!</definedName>
    <definedName name="CDAY3">#REF!</definedName>
    <definedName name="CDAY4" localSheetId="3">#REF!</definedName>
    <definedName name="CDAY4">#REF!</definedName>
    <definedName name="CDAY5" localSheetId="3">#REF!</definedName>
    <definedName name="CDAY5">#REF!</definedName>
    <definedName name="CDAY6" localSheetId="3">#REF!</definedName>
    <definedName name="CDAY6">#REF!</definedName>
    <definedName name="CDAY7" localSheetId="3">#REF!</definedName>
    <definedName name="CDAY7">#REF!</definedName>
    <definedName name="CDAY8" localSheetId="3">#REF!</definedName>
    <definedName name="CDAY8">#REF!</definedName>
    <definedName name="CDAY9" localSheetId="3">#REF!</definedName>
    <definedName name="CDAY9">#REF!</definedName>
    <definedName name="CDD" localSheetId="3">#REF!</definedName>
    <definedName name="CDD">#REF!</definedName>
    <definedName name="CDL" localSheetId="3">#REF!</definedName>
    <definedName name="CDL">#REF!</definedName>
    <definedName name="CELLARRIGN55">[5]LOKASI!$AG$1404</definedName>
    <definedName name="CELRIGN55GNK55DEEP">[5]LOKASI!$AG$1609</definedName>
    <definedName name="CELUNSPEC1">[5]LOKASI!$AG$1194</definedName>
    <definedName name="CELUNSPEC2">[5]LOKASI!$AG$1280</definedName>
    <definedName name="Cement" localSheetId="3">'[36]SCH 20'!#REF!</definedName>
    <definedName name="Cement">'[36]SCH 20'!#REF!</definedName>
    <definedName name="CF_Day" localSheetId="3">[43]Income!#REF!</definedName>
    <definedName name="CF_Day">[43]Income!#REF!</definedName>
    <definedName name="CHART" localSheetId="3">#REF!</definedName>
    <definedName name="CHART">#REF!</definedName>
    <definedName name="CHART2" localSheetId="3">#REF!</definedName>
    <definedName name="CHART2">#REF!</definedName>
    <definedName name="CHECKED" localSheetId="3">#REF!</definedName>
    <definedName name="CHECKED">#REF!</definedName>
    <definedName name="chemical" localSheetId="3">#REF!</definedName>
    <definedName name="chemical" localSheetId="4">#REF!</definedName>
    <definedName name="chemical">#REF!</definedName>
    <definedName name="ChevShare" localSheetId="3">#REF!</definedName>
    <definedName name="ChevShare">#REF!</definedName>
    <definedName name="CICTaxRate" localSheetId="3">#REF!</definedName>
    <definedName name="CICTaxRate">#REF!</definedName>
    <definedName name="Client" localSheetId="3">#REF!</definedName>
    <definedName name="Client">#REF!</definedName>
    <definedName name="Client.Representatif">[44]D.B!$Q$6:$Q$11</definedName>
    <definedName name="Client_Payment" localSheetId="3">#REF!</definedName>
    <definedName name="Client_Payment">#REF!</definedName>
    <definedName name="cmdCancel">"Button 7"</definedName>
    <definedName name="cmdOK">"Button 6"</definedName>
    <definedName name="CNOOCShare" localSheetId="3">#REF!</definedName>
    <definedName name="CNOOCShare">#REF!</definedName>
    <definedName name="Code" localSheetId="3">#REF!</definedName>
    <definedName name="Code">#REF!</definedName>
    <definedName name="Code1" localSheetId="3">#REF!</definedName>
    <definedName name="Code1">#REF!</definedName>
    <definedName name="Code10" localSheetId="3">#REF!</definedName>
    <definedName name="Code10">#REF!</definedName>
    <definedName name="Code11" localSheetId="3">#REF!</definedName>
    <definedName name="Code11">#REF!</definedName>
    <definedName name="Code1100" localSheetId="3">#REF!</definedName>
    <definedName name="Code1100">#REF!</definedName>
    <definedName name="Code12" localSheetId="3">#REF!</definedName>
    <definedName name="Code12">#REF!</definedName>
    <definedName name="Code2" localSheetId="3">#REF!</definedName>
    <definedName name="Code2">#REF!</definedName>
    <definedName name="Code3" localSheetId="3">#REF!</definedName>
    <definedName name="Code3">#REF!</definedName>
    <definedName name="Code4" localSheetId="3">#REF!</definedName>
    <definedName name="Code4">#REF!</definedName>
    <definedName name="Code5" localSheetId="3">#REF!</definedName>
    <definedName name="Code5">#REF!</definedName>
    <definedName name="Code6" localSheetId="3">#REF!</definedName>
    <definedName name="Code6">#REF!</definedName>
    <definedName name="Code7" localSheetId="3">#REF!</definedName>
    <definedName name="Code7">#REF!</definedName>
    <definedName name="Code8" localSheetId="3">#REF!</definedName>
    <definedName name="Code8">#REF!</definedName>
    <definedName name="Code9" localSheetId="3">#REF!</definedName>
    <definedName name="Code9">#REF!</definedName>
    <definedName name="codelist" localSheetId="3">[45]Data!#REF!</definedName>
    <definedName name="codelist">[45]Data!#REF!</definedName>
    <definedName name="COEF" localSheetId="3">#REF!</definedName>
    <definedName name="COEF" localSheetId="4">#REF!</definedName>
    <definedName name="COEF">#REF!</definedName>
    <definedName name="coeff" localSheetId="3">#REF!</definedName>
    <definedName name="coeff" localSheetId="4">#REF!</definedName>
    <definedName name="coeff">#REF!</definedName>
    <definedName name="COLUMN1" localSheetId="3">#REF!</definedName>
    <definedName name="COLUMN1">#REF!</definedName>
    <definedName name="COLUMN2" localSheetId="3">#REF!</definedName>
    <definedName name="COLUMN2">#REF!</definedName>
    <definedName name="COLUMN3" localSheetId="3">#REF!</definedName>
    <definedName name="COLUMN3">#REF!</definedName>
    <definedName name="COLUMN4" localSheetId="3">#REF!</definedName>
    <definedName name="COLUMN4">#REF!</definedName>
    <definedName name="COLUMN5" localSheetId="3">#REF!</definedName>
    <definedName name="COLUMN5">#REF!</definedName>
    <definedName name="Comb1" localSheetId="3">#REF!</definedName>
    <definedName name="Comb1">#REF!</definedName>
    <definedName name="Comb10" localSheetId="3">#REF!</definedName>
    <definedName name="Comb10">#REF!</definedName>
    <definedName name="Comb11" localSheetId="3">#REF!</definedName>
    <definedName name="Comb11">#REF!</definedName>
    <definedName name="Comb12" localSheetId="3">#REF!</definedName>
    <definedName name="Comb12">#REF!</definedName>
    <definedName name="Comb2" localSheetId="3">#REF!</definedName>
    <definedName name="Comb2">#REF!</definedName>
    <definedName name="Comb3" localSheetId="3">#REF!</definedName>
    <definedName name="Comb3">#REF!</definedName>
    <definedName name="Comb4" localSheetId="3">#REF!</definedName>
    <definedName name="Comb4">#REF!</definedName>
    <definedName name="Comb5" localSheetId="3">#REF!</definedName>
    <definedName name="Comb5">#REF!</definedName>
    <definedName name="Comb6" localSheetId="3">#REF!</definedName>
    <definedName name="Comb6">#REF!</definedName>
    <definedName name="Comb7" localSheetId="3">#REF!</definedName>
    <definedName name="Comb7">#REF!</definedName>
    <definedName name="Comb8" localSheetId="3">#REF!</definedName>
    <definedName name="Comb8">#REF!</definedName>
    <definedName name="Comb9" localSheetId="3">#REF!</definedName>
    <definedName name="Comb9">#REF!</definedName>
    <definedName name="Combination.1to6" localSheetId="3">#REF!</definedName>
    <definedName name="Combination.1to6">#REF!</definedName>
    <definedName name="COMMENT" localSheetId="3">#REF!</definedName>
    <definedName name="COMMENT">#REF!</definedName>
    <definedName name="CommentColumn" localSheetId="3">!#REF!</definedName>
    <definedName name="CommentColumn">!#REF!</definedName>
    <definedName name="Comments.Width" localSheetId="3">'[25]Well Plan 1'!#REF!</definedName>
    <definedName name="Comments.Width" localSheetId="0">'[26]Well Plan 1'!#REF!</definedName>
    <definedName name="Comments.Width">'[25]Well Plan 1'!#REF!</definedName>
    <definedName name="Company_12" localSheetId="3">#REF!</definedName>
    <definedName name="Company_12">#REF!</definedName>
    <definedName name="compresor">#N/A</definedName>
    <definedName name="COMPRESSOR" localSheetId="3">#REF!</definedName>
    <definedName name="COMPRESSOR">#REF!</definedName>
    <definedName name="COND_EMW">'[46]Pore Press &amp; FG'!$O$6:$O$7</definedName>
    <definedName name="COND_MD">'[46]Pore Press &amp; FG'!$N$6:$N$7</definedName>
    <definedName name="Contr_IRR" localSheetId="3">#REF!</definedName>
    <definedName name="Contr_IRR">#REF!</definedName>
    <definedName name="Contr_NPV_12prcent" localSheetId="3">#REF!</definedName>
    <definedName name="Contr_NPV_12prcent">#REF!</definedName>
    <definedName name="CoordinateReference" localSheetId="3">#REF!</definedName>
    <definedName name="CoordinateReference">#REF!</definedName>
    <definedName name="CoordinateSystem" localSheetId="3">#REF!</definedName>
    <definedName name="CoordinateSystem">#REF!</definedName>
    <definedName name="COP_AFE" localSheetId="3">#REF!</definedName>
    <definedName name="COP_AFE">#REF!</definedName>
    <definedName name="COPY" localSheetId="3">#REF!</definedName>
    <definedName name="COPY">#REF!</definedName>
    <definedName name="COPY1" localSheetId="3">#REF!</definedName>
    <definedName name="COPY1">#REF!</definedName>
    <definedName name="Coring" localSheetId="3">#REF!</definedName>
    <definedName name="Coring">#REF!</definedName>
    <definedName name="corner">'[36]SCH 20'!$C$20</definedName>
    <definedName name="COST" localSheetId="3">#REF!</definedName>
    <definedName name="COST" localSheetId="4">#REF!</definedName>
    <definedName name="COST">#REF!</definedName>
    <definedName name="Cost_Rec" localSheetId="3">#REF!</definedName>
    <definedName name="Cost_Rec">#REF!</definedName>
    <definedName name="COST1" localSheetId="3">#REF!</definedName>
    <definedName name="COST1" localSheetId="4">#REF!</definedName>
    <definedName name="COST1">#REF!</definedName>
    <definedName name="COST2" localSheetId="3">#REF!</definedName>
    <definedName name="COST2" localSheetId="4">#REF!</definedName>
    <definedName name="COST2">#REF!</definedName>
    <definedName name="COST3" localSheetId="3">#REF!</definedName>
    <definedName name="COST3" localSheetId="4">#REF!</definedName>
    <definedName name="COST3">#REF!</definedName>
    <definedName name="costintang">'[36]Work Notes'!$H$390</definedName>
    <definedName name="CostOilLimit" localSheetId="3">#REF!</definedName>
    <definedName name="CostOilLimit">#REF!</definedName>
    <definedName name="costperday">'[36]Work Notes'!$H$398</definedName>
    <definedName name="costperfoot">'[36]Work Notes'!$H$397</definedName>
    <definedName name="costtang">'[36]Work Notes'!$H$391</definedName>
    <definedName name="costtotal">'[36]Work Notes'!$H$392</definedName>
    <definedName name="COUNTER" localSheetId="3">[1]BHCT!#REF!</definedName>
    <definedName name="COUNTER">[1]BHCT!#REF!</definedName>
    <definedName name="Country" localSheetId="3">#REF!</definedName>
    <definedName name="Country">#REF!</definedName>
    <definedName name="CPI" localSheetId="3">#REF!</definedName>
    <definedName name="CPI">#REF!</definedName>
    <definedName name="_xlnm.Criteria" localSheetId="3">#REF!</definedName>
    <definedName name="_xlnm.Criteria">#REF!</definedName>
    <definedName name="CSG" localSheetId="3">#REF!</definedName>
    <definedName name="CSG">#REF!</definedName>
    <definedName name="Csg_Annulus" localSheetId="3">#REF!</definedName>
    <definedName name="Csg_Annulus">#REF!</definedName>
    <definedName name="CSG_Driller" localSheetId="3">#REF!</definedName>
    <definedName name="CSG_Driller">#REF!</definedName>
    <definedName name="CSG_GRD">[47]PipeData!$G$5:$J$601</definedName>
    <definedName name="Csg_Hole_Size">[48]INPUT!$G$9</definedName>
    <definedName name="CSG_Logger" localSheetId="3">#REF!</definedName>
    <definedName name="CSG_Logger">#REF!</definedName>
    <definedName name="Csg_Size">[48]INPUT!$G$8</definedName>
    <definedName name="CSGDEPTH" localSheetId="3">#REF!</definedName>
    <definedName name="CSGDEPTH">#REF!</definedName>
    <definedName name="CTVD1">[7]INPUT!$C$22</definedName>
    <definedName name="CUMM._DRLG._TOTAL" localSheetId="3">#REF!</definedName>
    <definedName name="CUMM._DRLG._TOTAL">#REF!</definedName>
    <definedName name="Cummulative_Cost">'[27]Day Curve Forecast'!$M$6:$M$25</definedName>
    <definedName name="Curr" localSheetId="3">#REF!</definedName>
    <definedName name="Curr">#REF!</definedName>
    <definedName name="Curr.Day" localSheetId="3">#REF!</definedName>
    <definedName name="Curr.Day">#REF!</definedName>
    <definedName name="Curr.Month.E" localSheetId="3">#REF!</definedName>
    <definedName name="Curr.Month.E">#REF!</definedName>
    <definedName name="Curr.Month.E.C">[49]Scr.Pad!$A$7</definedName>
    <definedName name="Curr.Month.N" localSheetId="3">#REF!</definedName>
    <definedName name="Curr.Month.N">#REF!</definedName>
    <definedName name="Curr.Year" localSheetId="3">#REF!</definedName>
    <definedName name="Curr.Year">#REF!</definedName>
    <definedName name="currency">[50]Sheet3!$D$2:$D$47</definedName>
    <definedName name="Customer" localSheetId="3">#REF!</definedName>
    <definedName name="Customer">#REF!</definedName>
    <definedName name="Customer_Code" localSheetId="3">#REF!</definedName>
    <definedName name="Customer_Code">#REF!</definedName>
    <definedName name="Customer_Name" localSheetId="3">#REF!</definedName>
    <definedName name="Customer_Name">#REF!</definedName>
    <definedName name="Customer_Name_3">'[51]Service Report'!$K$7</definedName>
    <definedName name="CVX_Share" localSheetId="3">#REF!</definedName>
    <definedName name="CVX_Share">#REF!</definedName>
    <definedName name="CY" localSheetId="3">#REF!</definedName>
    <definedName name="CY">#REF!</definedName>
    <definedName name="D_C1" localSheetId="3">#REF!</definedName>
    <definedName name="D_C1">#REF!</definedName>
    <definedName name="D_C2" localSheetId="3">#REF!</definedName>
    <definedName name="D_C2">#REF!</definedName>
    <definedName name="D_Cost_Drill" localSheetId="3">#REF!</definedName>
    <definedName name="D_Cost_Drill">#REF!</definedName>
    <definedName name="D_Cost_Fee" localSheetId="3">#REF!</definedName>
    <definedName name="D_Cost_Fee">#REF!</definedName>
    <definedName name="D_Pipe" localSheetId="3">#REF!</definedName>
    <definedName name="D_Pipe">#REF!</definedName>
    <definedName name="D_Pipe1" localSheetId="3">#REF!</definedName>
    <definedName name="D_Pipe1">#REF!</definedName>
    <definedName name="D_Pipe2" localSheetId="3">#REF!</definedName>
    <definedName name="D_Pipe2">#REF!</definedName>
    <definedName name="DAFTAR_INVESTASI_PROYEK_PERTAMINA__DIPP">[52]lk!$C$24:$C$34</definedName>
    <definedName name="DAFWC">'[53]3 HSE &amp;Well Control'!$E$2:$E$130</definedName>
    <definedName name="DAILYMUD_COST" localSheetId="3">#REF!</definedName>
    <definedName name="DAILYMUD_COST">#REF!</definedName>
    <definedName name="_xlnm.Database" localSheetId="3">#REF!</definedName>
    <definedName name="_xlnm.Database">#REF!</definedName>
    <definedName name="DataStart" localSheetId="3">!#REF!</definedName>
    <definedName name="DataStart">!#REF!</definedName>
    <definedName name="Date" localSheetId="0">'[26]Well Plan 1'!$K$7</definedName>
    <definedName name="Date">'[25]Well Plan 1'!$K$7</definedName>
    <definedName name="DATE_APPROVE" localSheetId="3">#REF!</definedName>
    <definedName name="DATE_APPROVE">#REF!</definedName>
    <definedName name="DATE_CHECKED" localSheetId="3">#REF!</definedName>
    <definedName name="DATE_CHECKED">#REF!</definedName>
    <definedName name="DATE_DRAWN" localSheetId="3">#REF!</definedName>
    <definedName name="DATE_DRAWN">#REF!</definedName>
    <definedName name="Date_Pertamina" localSheetId="3">#REF!</definedName>
    <definedName name="Date_Pertamina">#REF!</definedName>
    <definedName name="Date_Unocal" localSheetId="3">#REF!</definedName>
    <definedName name="Date_Unocal">#REF!</definedName>
    <definedName name="DATEAPPROVED" localSheetId="3">#REF!</definedName>
    <definedName name="DATEAPPROVED">#REF!</definedName>
    <definedName name="DATECHECKED" localSheetId="3">#REF!</definedName>
    <definedName name="DATECHECKED">#REF!</definedName>
    <definedName name="DATEDRAWN" localSheetId="3">#REF!</definedName>
    <definedName name="DATEDRAWN">#REF!</definedName>
    <definedName name="Dates">'[24]Page 1'!$Q$6</definedName>
    <definedName name="datNumberOfActivities">"Edit Box 5"</definedName>
    <definedName name="DAY_TOTAL" localSheetId="3">#REF!</definedName>
    <definedName name="DAY_TOTAL">#REF!</definedName>
    <definedName name="Days" localSheetId="3">#REF!</definedName>
    <definedName name="Days">#REF!</definedName>
    <definedName name="DaysTested">[18]Detail!$E$5</definedName>
    <definedName name="DaysTotal">[18]Detail!$E$6</definedName>
    <definedName name="dcode3">'[36]SCH 20'!$N$91</definedName>
    <definedName name="DDDD">'[24]Page 1'!$K$12:$M$12</definedName>
    <definedName name="ddddd" localSheetId="3">#REF!</definedName>
    <definedName name="ddddd">#REF!</definedName>
    <definedName name="DDRev" localSheetId="3">#REF!</definedName>
    <definedName name="DDRev">#REF!</definedName>
    <definedName name="DDRev2" localSheetId="3">#REF!</definedName>
    <definedName name="DDRev2">#REF!</definedName>
    <definedName name="deg" localSheetId="3">#REF!</definedName>
    <definedName name="deg">#REF!</definedName>
    <definedName name="density" localSheetId="3">#REF!</definedName>
    <definedName name="density">#REF!</definedName>
    <definedName name="DEP" localSheetId="3">#REF!</definedName>
    <definedName name="DEP">#REF!</definedName>
    <definedName name="Depth">'[27]Drag Per Length Vs. Depth'!$A$5:$A$71</definedName>
    <definedName name="Depth_Driller">'[42]Service Report'!$AV$9</definedName>
    <definedName name="Depth_Logger">'[42]Service Report'!$BA$9</definedName>
    <definedName name="Depth_Unit" localSheetId="3">#REF!</definedName>
    <definedName name="Depth_Unit">#REF!</definedName>
    <definedName name="DEPTH1" localSheetId="3">#REF!</definedName>
    <definedName name="DEPTH1">#REF!</definedName>
    <definedName name="DEPTH10" localSheetId="3">#REF!</definedName>
    <definedName name="DEPTH10">#REF!</definedName>
    <definedName name="DEPTH11" localSheetId="3">#REF!</definedName>
    <definedName name="DEPTH11">#REF!</definedName>
    <definedName name="DEPTH12" localSheetId="3">#REF!</definedName>
    <definedName name="DEPTH12">#REF!</definedName>
    <definedName name="DEPTH13" localSheetId="3">#REF!</definedName>
    <definedName name="DEPTH13">#REF!</definedName>
    <definedName name="DEPTH14" localSheetId="3">#REF!</definedName>
    <definedName name="DEPTH14">#REF!</definedName>
    <definedName name="DEPTH15" localSheetId="3">#REF!</definedName>
    <definedName name="DEPTH15">#REF!</definedName>
    <definedName name="DEPTH16" localSheetId="3">#REF!</definedName>
    <definedName name="DEPTH16">#REF!</definedName>
    <definedName name="DEPTH17" localSheetId="3">#REF!</definedName>
    <definedName name="DEPTH17">#REF!</definedName>
    <definedName name="DEPTH18" localSheetId="3">#REF!</definedName>
    <definedName name="DEPTH18">#REF!</definedName>
    <definedName name="DEPTH19" localSheetId="3">#REF!</definedName>
    <definedName name="DEPTH19">#REF!</definedName>
    <definedName name="DEPTH2" localSheetId="3">#REF!</definedName>
    <definedName name="DEPTH2">#REF!</definedName>
    <definedName name="DEPTH20" localSheetId="3">#REF!</definedName>
    <definedName name="DEPTH20">#REF!</definedName>
    <definedName name="DEPTH21" localSheetId="3">#REF!</definedName>
    <definedName name="DEPTH21">#REF!</definedName>
    <definedName name="DEPTH22" localSheetId="3">#REF!</definedName>
    <definedName name="DEPTH22">#REF!</definedName>
    <definedName name="DEPTH3" localSheetId="3">#REF!</definedName>
    <definedName name="DEPTH3">#REF!</definedName>
    <definedName name="DEPTH4" localSheetId="3">#REF!</definedName>
    <definedName name="DEPTH4">#REF!</definedName>
    <definedName name="DEPTH5" localSheetId="3">#REF!</definedName>
    <definedName name="DEPTH5">#REF!</definedName>
    <definedName name="DEPTH6" localSheetId="3">#REF!</definedName>
    <definedName name="DEPTH6">#REF!</definedName>
    <definedName name="DEPTH7" localSheetId="3">#REF!</definedName>
    <definedName name="DEPTH7">#REF!</definedName>
    <definedName name="DEPTH8" localSheetId="3">#REF!</definedName>
    <definedName name="DEPTH8">#REF!</definedName>
    <definedName name="DEPTH9" localSheetId="3">#REF!</definedName>
    <definedName name="DEPTH9">#REF!</definedName>
    <definedName name="DepthUnit" localSheetId="3">#REF!</definedName>
    <definedName name="DepthUnit">#REF!</definedName>
    <definedName name="ders" localSheetId="3">'[13]21_RIG'!#REF!</definedName>
    <definedName name="ders">'[13]21_RIG'!#REF!</definedName>
    <definedName name="df" localSheetId="3">#REF!</definedName>
    <definedName name="df">#REF!</definedName>
    <definedName name="dfg" localSheetId="3">#REF!</definedName>
    <definedName name="dfg">#REF!</definedName>
    <definedName name="dg" localSheetId="3">#REF!</definedName>
    <definedName name="dg">#REF!</definedName>
    <definedName name="dgr" localSheetId="3">#REF!</definedName>
    <definedName name="dgr">#REF!</definedName>
    <definedName name="DipAngle" localSheetId="3">#REF!</definedName>
    <definedName name="DipAngle">#REF!</definedName>
    <definedName name="DiscCapex" localSheetId="3">#REF!</definedName>
    <definedName name="DiscCapex">#REF!</definedName>
    <definedName name="DisCOD" localSheetId="3">#REF!</definedName>
    <definedName name="DisCOD">#REF!</definedName>
    <definedName name="DisCOH" localSheetId="3">#REF!</definedName>
    <definedName name="DisCOH">#REF!</definedName>
    <definedName name="DisCOM" localSheetId="3">#REF!</definedName>
    <definedName name="DisCOM">#REF!</definedName>
    <definedName name="DisCOS" localSheetId="3">#REF!</definedName>
    <definedName name="DisCOS">#REF!</definedName>
    <definedName name="DisMM" localSheetId="3">#REF!</definedName>
    <definedName name="DisMM">#REF!</definedName>
    <definedName name="DisMR" localSheetId="3">#REF!</definedName>
    <definedName name="DisMR">#REF!</definedName>
    <definedName name="DisMRD" localSheetId="3">#REF!</definedName>
    <definedName name="DisMRD">#REF!</definedName>
    <definedName name="DisMRH" localSheetId="3">#REF!</definedName>
    <definedName name="DisMRH">#REF!</definedName>
    <definedName name="DisPer" localSheetId="3">#REF!</definedName>
    <definedName name="DisPer">#REF!</definedName>
    <definedName name="DISTRICT" localSheetId="3">#REF!</definedName>
    <definedName name="DISTRICT">#REF!</definedName>
    <definedName name="Diversion">'[54]CONTROL (2)'!$B$20:$M$31</definedName>
    <definedName name="dkddkldkfkdadakda" localSheetId="3">#REF!</definedName>
    <definedName name="dkddkldkfkdadakda">#REF!</definedName>
    <definedName name="dkdkldakdkadkdsa" localSheetId="3">#REF!</definedName>
    <definedName name="dkdkldakdkadkdsa">#REF!</definedName>
    <definedName name="dkkdkskdd" localSheetId="3">#REF!</definedName>
    <definedName name="dkkdkskdd">#REF!</definedName>
    <definedName name="dldkdkdkdkdkd" localSheetId="3">#REF!</definedName>
    <definedName name="dldkdkdkdkdkd">#REF!</definedName>
    <definedName name="dldldsaldldldsaad" localSheetId="3">#REF!</definedName>
    <definedName name="dldldsaldldldsaad">#REF!</definedName>
    <definedName name="DLS_Column" localSheetId="3">!#REF!</definedName>
    <definedName name="DLS_Column">!#REF!</definedName>
    <definedName name="DLS_CompMethod" localSheetId="3">#REF!</definedName>
    <definedName name="DLS_CompMethod">#REF!</definedName>
    <definedName name="DLS_Unit" localSheetId="3">#REF!</definedName>
    <definedName name="DLS_Unit">#REF!</definedName>
    <definedName name="dn" localSheetId="3">'[55]166 32 01'!#REF!</definedName>
    <definedName name="dn">'[55]166 32 01'!#REF!</definedName>
    <definedName name="DOMSALES" localSheetId="3">#REF!</definedName>
    <definedName name="DOMSALES">#REF!</definedName>
    <definedName name="DP_Wt" localSheetId="3">#REF!</definedName>
    <definedName name="DP_Wt">#REF!</definedName>
    <definedName name="Drag">'[27]Drag Per Length Vs. Depth'!$E$5:$E$71</definedName>
    <definedName name="draw_blank" localSheetId="3">[56]!draw_blank</definedName>
    <definedName name="draw_blank">[56]!draw_blank</definedName>
    <definedName name="draw_blanks">#N/A</definedName>
    <definedName name="draw_bottom" localSheetId="3">[56]!draw_bottom</definedName>
    <definedName name="draw_bottom">[56]!draw_bottom</definedName>
    <definedName name="draw_liner1" localSheetId="3">[56]!draw_liner1</definedName>
    <definedName name="draw_liner1">[56]!draw_liner1</definedName>
    <definedName name="draw_liner2" localSheetId="3">[56]!draw_liner2</definedName>
    <definedName name="draw_liner2">[56]!draw_liner2</definedName>
    <definedName name="draw_linerfirst">#N/A</definedName>
    <definedName name="draw_linersecond">#N/A</definedName>
    <definedName name="draw_misc" localSheetId="3">[56]!draw_misc</definedName>
    <definedName name="draw_misc">[56]!draw_misc</definedName>
    <definedName name="draw_miscellaneous">#N/A</definedName>
    <definedName name="draw_production1" localSheetId="3">[56]!draw_production1</definedName>
    <definedName name="draw_production1">[56]!draw_production1</definedName>
    <definedName name="draw_production2" localSheetId="3">[56]!draw_production2</definedName>
    <definedName name="draw_production2">[56]!draw_production2</definedName>
    <definedName name="draw_productionfirst">#N/A</definedName>
    <definedName name="draw_productionsecond">#N/A</definedName>
    <definedName name="draw_quantum">#N/A</definedName>
    <definedName name="draw_quantum_gp" localSheetId="3">[56]!draw_quantum_gp</definedName>
    <definedName name="draw_quantum_gp">[56]!draw_quantum_gp</definedName>
    <definedName name="draw_screen" localSheetId="3">[56]!draw_screen</definedName>
    <definedName name="draw_screen">[56]!draw_screen</definedName>
    <definedName name="draw_screens">#N/A</definedName>
    <definedName name="draw_shearsub" localSheetId="3">[56]!draw_shearsub</definedName>
    <definedName name="draw_shearsub">[56]!draw_shearsub</definedName>
    <definedName name="draw_shearsubs">#N/A</definedName>
    <definedName name="draw_sump">#N/A</definedName>
    <definedName name="drawblanks">#N/A</definedName>
    <definedName name="drawlinerfirst">#N/A</definedName>
    <definedName name="drawlinersecond">#N/A</definedName>
    <definedName name="drawmiscellaneous">#N/A</definedName>
    <definedName name="DRAWN" localSheetId="3">#REF!</definedName>
    <definedName name="DRAWN">#REF!</definedName>
    <definedName name="drawproductionfirst">#N/A</definedName>
    <definedName name="drawproductionsecond">#N/A</definedName>
    <definedName name="drawquantum">#N/A</definedName>
    <definedName name="drawscreens">#N/A</definedName>
    <definedName name="drawshearsubs">#N/A</definedName>
    <definedName name="drawsump">#N/A</definedName>
    <definedName name="drill">'[24]Page 1'!$O$21</definedName>
    <definedName name="DRILLPIPE">[47]PipeData!$N$5:$O$78</definedName>
    <definedName name="DrillSiteOrWellPad" localSheetId="3">#REF!</definedName>
    <definedName name="DrillSiteOrWellPad">#REF!</definedName>
    <definedName name="DRLG_EQUIP_COST" localSheetId="3">#REF!</definedName>
    <definedName name="DRLG_EQUIP_COST">#REF!</definedName>
    <definedName name="dsssds" localSheetId="3">#REF!</definedName>
    <definedName name="dsssds">#REF!</definedName>
    <definedName name="dssss" localSheetId="3">'[57]spek router'!#REF!</definedName>
    <definedName name="dssss">'[57]spek router'!#REF!</definedName>
    <definedName name="DTCDAYAC" localSheetId="3">#REF!</definedName>
    <definedName name="DTCDAYAC">#REF!</definedName>
    <definedName name="DTCDAYPLAN" localSheetId="3">#REF!</definedName>
    <definedName name="DTCDAYPLAN">#REF!</definedName>
    <definedName name="DTCDEPTHAC" localSheetId="3">#REF!</definedName>
    <definedName name="DTCDEPTHAC">#REF!</definedName>
    <definedName name="Dual_or_Single" localSheetId="3">#REF!</definedName>
    <definedName name="Dual_or_Single">#REF!</definedName>
    <definedName name="DUIKER10P15">[5]LOKASI!$AG$455</definedName>
    <definedName name="DUIKER10P20">[5]LOKASI!$AG$460</definedName>
    <definedName name="duiker12p25">[5]LOKASI!$AG$1697</definedName>
    <definedName name="DUIKERDIA10P12">[5]LOKASI!$AG$1468</definedName>
    <definedName name="DUIKERDIA10P20">[5]LOKASI!$AG$1484</definedName>
    <definedName name="DUIKERDIA16P25">[5]LOKASI!$AG$1678</definedName>
    <definedName name="DUIKERPERM">[5]LOKASI!$AG$1586</definedName>
    <definedName name="dumptruck">#N/A</definedName>
    <definedName name="East">[46]Directional!$F$6:$F$48</definedName>
    <definedName name="EastingColumn" localSheetId="3">!#REF!</definedName>
    <definedName name="EastingColumn">!#REF!</definedName>
    <definedName name="EastingUnit" localSheetId="3">#REF!</definedName>
    <definedName name="EastingUnit">#REF!</definedName>
    <definedName name="ee" localSheetId="3">#REF!</definedName>
    <definedName name="ee">#REF!</definedName>
    <definedName name="EEE06REV">'[58]5-Peralatan'!$AW$13</definedName>
    <definedName name="EEE09REV1">'[58]5-Peralatan'!$AW$16</definedName>
    <definedName name="EEE17REV">'[58]5-Peralatan'!$AW$24</definedName>
    <definedName name="EEE17REV1">'[58]5-Peralatan'!$AW$24</definedName>
    <definedName name="EJCS">[59]Tally!$A$247:$B$846</definedName>
    <definedName name="EKON" localSheetId="3">#REF!</definedName>
    <definedName name="EKON">#REF!</definedName>
    <definedName name="EKON_NEW" localSheetId="3">#REF!</definedName>
    <definedName name="EKON_NEW">#REF!</definedName>
    <definedName name="Elevation" localSheetId="3">#REF!</definedName>
    <definedName name="Elevation">#REF!</definedName>
    <definedName name="ElevationReference" localSheetId="3">#REF!</definedName>
    <definedName name="ElevationReference">#REF!</definedName>
    <definedName name="EmpRel_Y1Tot" localSheetId="3">[43]Personnel!#REF!</definedName>
    <definedName name="EmpRel_Y1Tot">[43]Personnel!#REF!</definedName>
    <definedName name="ENd">[31]Cover!$I$13</definedName>
    <definedName name="Eng_All" localSheetId="3">#REF!</definedName>
    <definedName name="Eng_All">#REF!</definedName>
    <definedName name="Eng_Code" localSheetId="3">#REF!</definedName>
    <definedName name="Eng_Code">#REF!</definedName>
    <definedName name="Eng_Init_Code">[60]List!$D$1:$E$65536</definedName>
    <definedName name="Eng_Initial" localSheetId="3">#REF!</definedName>
    <definedName name="Eng_Initial">#REF!</definedName>
    <definedName name="Eng_Name" localSheetId="3">#REF!</definedName>
    <definedName name="Eng_Name">#REF!</definedName>
    <definedName name="Engineer" localSheetId="3">#REF!</definedName>
    <definedName name="Engineer">#REF!</definedName>
    <definedName name="Engineer.Code1">[44]D.B!$V$6:$V$16</definedName>
    <definedName name="Engineer.Initial1">[44]D.B!$U$6:$U$16</definedName>
    <definedName name="Engineer_Name" localSheetId="3">#REF!</definedName>
    <definedName name="Engineer_Name">#REF!</definedName>
    <definedName name="EngineerInitial">[44]D.B!$B$10</definedName>
    <definedName name="EqLU" localSheetId="3">#REF!</definedName>
    <definedName name="EqLU">#REF!</definedName>
    <definedName name="Equipment_Days">1</definedName>
    <definedName name="ER" localSheetId="3">#REF!</definedName>
    <definedName name="ER">#REF!</definedName>
    <definedName name="ESTDRILL" localSheetId="3">#REF!</definedName>
    <definedName name="ESTDRILL">#REF!</definedName>
    <definedName name="ESTDRILLDAYS" localSheetId="3">#REF!</definedName>
    <definedName name="ESTDRILLDAYS">#REF!</definedName>
    <definedName name="ESTOPDAYS" localSheetId="3">#REF!</definedName>
    <definedName name="ESTOPDAYS">#REF!</definedName>
    <definedName name="ESTOPR" localSheetId="3">#REF!</definedName>
    <definedName name="ESTOPR">#REF!</definedName>
    <definedName name="EV" localSheetId="3">#REF!</definedName>
    <definedName name="EV">#REF!</definedName>
    <definedName name="EV__LASTREFTIME__" hidden="1">40514.5784259259</definedName>
    <definedName name="EW_Column" localSheetId="3">!#REF!</definedName>
    <definedName name="EW_Column">!#REF!</definedName>
    <definedName name="EW_Unit" localSheetId="3">#REF!</definedName>
    <definedName name="EW_Unit">#REF!</definedName>
    <definedName name="EXACT" localSheetId="3">#REF!</definedName>
    <definedName name="EXACT">#REF!</definedName>
    <definedName name="Excel_BuiltIn__FilterDatabase_1" localSheetId="3">#REF!</definedName>
    <definedName name="Excel_BuiltIn__FilterDatabase_1">#REF!</definedName>
    <definedName name="Exchange" localSheetId="3">#REF!</definedName>
    <definedName name="Exchange">#REF!</definedName>
    <definedName name="ExchRt" localSheetId="3">#REF!</definedName>
    <definedName name="ExchRt">#REF!</definedName>
    <definedName name="expense2">#N/A</definedName>
    <definedName name="EXPLAIN">#N/A</definedName>
    <definedName name="explain2">#N/A</definedName>
    <definedName name="ExplSunkCosts" localSheetId="3">#REF!</definedName>
    <definedName name="ExplSunkCosts">#REF!</definedName>
    <definedName name="_xlnm.Extract" localSheetId="3">#REF!</definedName>
    <definedName name="_xlnm.Extract">#REF!</definedName>
    <definedName name="eyt" localSheetId="3">#REF!</definedName>
    <definedName name="eyt">#REF!</definedName>
    <definedName name="fa" localSheetId="3">'[55]166 32 01'!#REF!</definedName>
    <definedName name="fa">'[55]166 32 01'!#REF!</definedName>
    <definedName name="factor1" localSheetId="3">#REF!</definedName>
    <definedName name="factor1">#REF!</definedName>
    <definedName name="factor2" localSheetId="3">#REF!</definedName>
    <definedName name="factor2">#REF!</definedName>
    <definedName name="factor3" localSheetId="3">#REF!</definedName>
    <definedName name="factor3">#REF!</definedName>
    <definedName name="FAI4_UB" localSheetId="3">#REF!</definedName>
    <definedName name="FAI4_UB">#REF!</definedName>
    <definedName name="FBT" localSheetId="3">#REF!</definedName>
    <definedName name="FBT">#REF!</definedName>
    <definedName name="FE_Init" localSheetId="3">#REF!</definedName>
    <definedName name="FE_Init">#REF!</definedName>
    <definedName name="fffff" localSheetId="3">'[55]166 32 01'!#REF!</definedName>
    <definedName name="fffff">'[55]166 32 01'!#REF!</definedName>
    <definedName name="FG">[48]INPUT!$G$20</definedName>
    <definedName name="FG_EMW">'[46]Pore Press &amp; FG'!$K$6:$K$16</definedName>
    <definedName name="FG_MD">'[46]Pore Press &amp; FG'!$J$6:$J$16</definedName>
    <definedName name="fgdhfgh">[61]MATERIAL!$G$6</definedName>
    <definedName name="FGH">#N/A</definedName>
    <definedName name="FH" localSheetId="3">#REF!</definedName>
    <definedName name="FH">#REF!</definedName>
    <definedName name="Field" localSheetId="3">#REF!</definedName>
    <definedName name="Field">#REF!</definedName>
    <definedName name="Field_Name">[48]INPUT!$G$6</definedName>
    <definedName name="FieldName" localSheetId="0">'[26]Well Plan 1'!$E$7</definedName>
    <definedName name="FieldName">'[25]Well Plan 1'!$E$7</definedName>
    <definedName name="FieldStrength" localSheetId="3">#REF!</definedName>
    <definedName name="FieldStrength">#REF!</definedName>
    <definedName name="file" localSheetId="3">#REF!</definedName>
    <definedName name="file">#REF!</definedName>
    <definedName name="finisher">#N/A</definedName>
    <definedName name="fldldleleickdfkdc" localSheetId="3">#REF!</definedName>
    <definedName name="fldldleleickdfkdc">#REF!</definedName>
    <definedName name="Fluid_Dens" localSheetId="3">#REF!</definedName>
    <definedName name="Fluid_Dens">#REF!</definedName>
    <definedName name="Fluid_Type" localSheetId="3">#REF!</definedName>
    <definedName name="Fluid_Type">#REF!</definedName>
    <definedName name="Fluid_Unit" localSheetId="3">#REF!</definedName>
    <definedName name="Fluid_Unit">#REF!</definedName>
    <definedName name="FluidDensity" localSheetId="3">#REF!</definedName>
    <definedName name="FluidDensity">#REF!</definedName>
    <definedName name="FluidType" localSheetId="3">#REF!</definedName>
    <definedName name="FluidType">#REF!</definedName>
    <definedName name="FluidUnit" localSheetId="3">#REF!</definedName>
    <definedName name="FluidUnit">#REF!</definedName>
    <definedName name="fm" localSheetId="3">#REF!</definedName>
    <definedName name="fm">#REF!</definedName>
    <definedName name="FORM21">'[62]3-DIV2'!$L$1:$V$61</definedName>
    <definedName name="FORM22E" localSheetId="3">'[62]3-DIV2'!#REF!</definedName>
    <definedName name="FORM22E">'[62]3-DIV2'!#REF!</definedName>
    <definedName name="FORM22L">'[62]3-DIV2'!$L$121:$V$121</definedName>
    <definedName name="FORM231">'[62]3-DIV2'!$L$123:$V$183</definedName>
    <definedName name="FORM232">'[62]3-DIV2'!$L$243:$V$303</definedName>
    <definedName name="FORM233">'[62]3-DIV2'!$L$363:$V$423</definedName>
    <definedName name="Form234">'[62]3-DIV2'!$L$483:$V$543</definedName>
    <definedName name="Form235">'[62]3-DIV2'!$L$603:$V$663</definedName>
    <definedName name="Form236">'[62]3-DIV2'!$L$854:$V$914</definedName>
    <definedName name="FORM241" localSheetId="3">'[62]3-DIV2'!#REF!</definedName>
    <definedName name="FORM241">'[62]3-DIV2'!#REF!</definedName>
    <definedName name="FORM242">'[62]3-DIV2'!$L$978:$V$1038</definedName>
    <definedName name="FORM243">'[62]3-DIV2'!$L$1039:$V$1100</definedName>
    <definedName name="FORM311">'[63]3-DIV3'!$L$1:$V$61</definedName>
    <definedName name="FORM312">'[63]3-DIV3'!$L$121:$V$181</definedName>
    <definedName name="FORM313">'[63]3-DIV3'!$L$255:$V$315</definedName>
    <definedName name="FORM314">'[63]3-DIV3'!$L$375:$V$435</definedName>
    <definedName name="FORM315">'[63]3-DIV3'!$L$1766:$V$1826</definedName>
    <definedName name="FORM319">'[63]3-DIV3'!$L$1886:$V$1946</definedName>
    <definedName name="FORM322">'[63]3-DIV3'!$L$1947:$V$2007</definedName>
    <definedName name="FORM323">'[63]3-DIV3'!$L$2126:$V$2186</definedName>
    <definedName name="FORM323L" localSheetId="3">#REF!</definedName>
    <definedName name="FORM323L">#REF!</definedName>
    <definedName name="FORM324">'[63]3-DIV3'!$L$2305:$V$2365</definedName>
    <definedName name="FORM331">'[63]3-DIV3'!$L$2427:$V$2487</definedName>
    <definedName name="FORM346">'[63]3-DIV3'!$L$2547:$V$2607</definedName>
    <definedName name="FORM421">'[64]3-DIV4'!$L$1:$V$61</definedName>
    <definedName name="FORM422">'[64]3-DIV4'!$L$180:$V$240</definedName>
    <definedName name="FORM423">'[64]3-DIV4'!$L$479:$V$539</definedName>
    <definedName name="FORM424">'[64]3-DIV4'!$L$359:$V$419</definedName>
    <definedName name="FORM425">'[64]3-DIV4'!$L$718:$V$778</definedName>
    <definedName name="FORM426">'[64]3-DIV4'!$L$897:$V$957</definedName>
    <definedName name="FORM427">'[64]3-DIV4'!$L$1017:$V$1077</definedName>
    <definedName name="FORM511">'[65]3-DIV5'!$L$1:$V$61</definedName>
    <definedName name="FORM512">'[65]3-DIV5'!$L$180:$V$240</definedName>
    <definedName name="FORM521">'[65]3-DIV5'!$L$359:$V$419</definedName>
    <definedName name="FORM522">'[65]3-DIV5'!$L$3075:$V$3135</definedName>
    <definedName name="FORM541">'[65]3-DIV5'!$L$3254:$V$3314</definedName>
    <definedName name="FORM542">'[65]3-DIV5'!$L$3374:$V$3434</definedName>
    <definedName name="FORM611" localSheetId="3">#REF!</definedName>
    <definedName name="FORM611">#REF!</definedName>
    <definedName name="FORM612" localSheetId="3">#REF!</definedName>
    <definedName name="FORM612">#REF!</definedName>
    <definedName name="FORM621" localSheetId="3">#REF!</definedName>
    <definedName name="FORM621">#REF!</definedName>
    <definedName name="FORM622" localSheetId="3">#REF!</definedName>
    <definedName name="FORM622">#REF!</definedName>
    <definedName name="FORM623" localSheetId="3">#REF!</definedName>
    <definedName name="FORM623">#REF!</definedName>
    <definedName name="FORM631" localSheetId="3">#REF!</definedName>
    <definedName name="FORM631">#REF!</definedName>
    <definedName name="FORM632" localSheetId="3">#REF!</definedName>
    <definedName name="FORM632">#REF!</definedName>
    <definedName name="FORM633" localSheetId="3">#REF!</definedName>
    <definedName name="FORM633">#REF!</definedName>
    <definedName name="FORM634" localSheetId="3">#REF!</definedName>
    <definedName name="FORM634">#REF!</definedName>
    <definedName name="FORM635" localSheetId="3">#REF!</definedName>
    <definedName name="FORM635">#REF!</definedName>
    <definedName name="FORM635A" localSheetId="3">#REF!</definedName>
    <definedName name="FORM635A">#REF!</definedName>
    <definedName name="FORM636" localSheetId="3">#REF!</definedName>
    <definedName name="FORM636">#REF!</definedName>
    <definedName name="FORM641L" localSheetId="3">#REF!</definedName>
    <definedName name="FORM641L">#REF!</definedName>
    <definedName name="FORM642" localSheetId="3">#REF!</definedName>
    <definedName name="FORM642">#REF!</definedName>
    <definedName name="FORM65" localSheetId="3">#REF!</definedName>
    <definedName name="FORM65">#REF!</definedName>
    <definedName name="FORM66PERATA" localSheetId="3">#REF!</definedName>
    <definedName name="FORM66PERATA">#REF!</definedName>
    <definedName name="FORM66PERMUKAAN" localSheetId="3">#REF!</definedName>
    <definedName name="FORM66PERMUKAAN">#REF!</definedName>
    <definedName name="FORM7101" localSheetId="3">#REF!</definedName>
    <definedName name="FORM7101">#REF!</definedName>
    <definedName name="FORM7102" localSheetId="3">#REF!</definedName>
    <definedName name="FORM7102">#REF!</definedName>
    <definedName name="FORM7103" localSheetId="3">#REF!</definedName>
    <definedName name="FORM7103">#REF!</definedName>
    <definedName name="FORM711" localSheetId="3">#REF!</definedName>
    <definedName name="FORM711">#REF!</definedName>
    <definedName name="FORM712" localSheetId="3">#REF!</definedName>
    <definedName name="FORM712">#REF!</definedName>
    <definedName name="FORM713" localSheetId="3">#REF!</definedName>
    <definedName name="FORM713">#REF!</definedName>
    <definedName name="FORM714" localSheetId="3">#REF!</definedName>
    <definedName name="FORM714">#REF!</definedName>
    <definedName name="FORM715" localSheetId="3">#REF!</definedName>
    <definedName name="FORM715">#REF!</definedName>
    <definedName name="FORM716" localSheetId="3">#REF!</definedName>
    <definedName name="FORM716">#REF!</definedName>
    <definedName name="FORM717" localSheetId="3">#REF!</definedName>
    <definedName name="FORM717">#REF!</definedName>
    <definedName name="FORM718" localSheetId="3">#REF!</definedName>
    <definedName name="FORM718">#REF!</definedName>
    <definedName name="FORM721" localSheetId="3">#REF!</definedName>
    <definedName name="FORM721">#REF!</definedName>
    <definedName name="FORM731" localSheetId="3">#REF!</definedName>
    <definedName name="FORM731">#REF!</definedName>
    <definedName name="FORM732" localSheetId="3">#REF!</definedName>
    <definedName name="FORM732">#REF!</definedName>
    <definedName name="FORM733" localSheetId="3">#REF!</definedName>
    <definedName name="FORM733">#REF!</definedName>
    <definedName name="FORM734" localSheetId="3">#REF!</definedName>
    <definedName name="FORM734">#REF!</definedName>
    <definedName name="FORM735" localSheetId="3">#REF!</definedName>
    <definedName name="FORM735">#REF!</definedName>
    <definedName name="FORM744" localSheetId="3">#REF!</definedName>
    <definedName name="FORM744">#REF!</definedName>
    <definedName name="FORM745" localSheetId="3">#REF!</definedName>
    <definedName name="FORM745">#REF!</definedName>
    <definedName name="FORM7610" localSheetId="3">#REF!</definedName>
    <definedName name="FORM7610">#REF!</definedName>
    <definedName name="FORM7612a" localSheetId="3">#REF!</definedName>
    <definedName name="FORM7612a">#REF!</definedName>
    <definedName name="FORM7612b" localSheetId="3">#REF!</definedName>
    <definedName name="FORM7612b">#REF!</definedName>
    <definedName name="FORM7612c" localSheetId="3">#REF!</definedName>
    <definedName name="FORM7612c">#REF!</definedName>
    <definedName name="FORM7613a" localSheetId="3">#REF!</definedName>
    <definedName name="FORM7613a">#REF!</definedName>
    <definedName name="FORM7613b" localSheetId="3">#REF!</definedName>
    <definedName name="FORM7613b">#REF!</definedName>
    <definedName name="FORM7613c" localSheetId="3">#REF!</definedName>
    <definedName name="FORM7613c">#REF!</definedName>
    <definedName name="FORM7614a" localSheetId="3">#REF!</definedName>
    <definedName name="FORM7614a">#REF!</definedName>
    <definedName name="FORM7614b" localSheetId="3">#REF!</definedName>
    <definedName name="FORM7614b">#REF!</definedName>
    <definedName name="FORM7614c" localSheetId="3">#REF!</definedName>
    <definedName name="FORM7614c">#REF!</definedName>
    <definedName name="FORM7614d" localSheetId="3">#REF!</definedName>
    <definedName name="FORM7614d">#REF!</definedName>
    <definedName name="FORM7614e" localSheetId="3">#REF!</definedName>
    <definedName name="FORM7614e">#REF!</definedName>
    <definedName name="FORM7618" localSheetId="3">#REF!</definedName>
    <definedName name="FORM7618">#REF!</definedName>
    <definedName name="FORM7619" localSheetId="3">#REF!</definedName>
    <definedName name="FORM7619">#REF!</definedName>
    <definedName name="FORM768" localSheetId="3">#REF!</definedName>
    <definedName name="FORM768">#REF!</definedName>
    <definedName name="FORM769" localSheetId="3">#REF!</definedName>
    <definedName name="FORM769">#REF!</definedName>
    <definedName name="FORM76X" localSheetId="3">#REF!</definedName>
    <definedName name="FORM76X">#REF!</definedName>
    <definedName name="FORM771a" localSheetId="3">#REF!</definedName>
    <definedName name="FORM771a">#REF!</definedName>
    <definedName name="FORM771b" localSheetId="3">#REF!</definedName>
    <definedName name="FORM771b">#REF!</definedName>
    <definedName name="FORM771c" localSheetId="3">#REF!</definedName>
    <definedName name="FORM771c">#REF!</definedName>
    <definedName name="FORM771d" localSheetId="3">#REF!</definedName>
    <definedName name="FORM771d">#REF!</definedName>
    <definedName name="FORM772a" localSheetId="3">#REF!</definedName>
    <definedName name="FORM772a">#REF!</definedName>
    <definedName name="FORM772b" localSheetId="3">#REF!</definedName>
    <definedName name="FORM772b">#REF!</definedName>
    <definedName name="FORM772c" localSheetId="3">#REF!</definedName>
    <definedName name="FORM772c">#REF!</definedName>
    <definedName name="FORM772d" localSheetId="3">#REF!</definedName>
    <definedName name="FORM772d">#REF!</definedName>
    <definedName name="FORM79manual" localSheetId="3">#REF!</definedName>
    <definedName name="FORM79manual">#REF!</definedName>
    <definedName name="FORM79mekanis" localSheetId="3">#REF!</definedName>
    <definedName name="FORM79mekanis">#REF!</definedName>
    <definedName name="FORM811" localSheetId="3">#REF!</definedName>
    <definedName name="FORM811">#REF!</definedName>
    <definedName name="FORM812" localSheetId="3">#REF!</definedName>
    <definedName name="FORM812">#REF!</definedName>
    <definedName name="FORM813" localSheetId="3">#REF!</definedName>
    <definedName name="FORM813">#REF!</definedName>
    <definedName name="FORM814" localSheetId="3">#REF!</definedName>
    <definedName name="FORM814">#REF!</definedName>
    <definedName name="FORM815" localSheetId="3">#REF!</definedName>
    <definedName name="FORM815">#REF!</definedName>
    <definedName name="FORM817" localSheetId="3">#REF!</definedName>
    <definedName name="FORM817">#REF!</definedName>
    <definedName name="FORM818" localSheetId="3">#REF!</definedName>
    <definedName name="FORM818">#REF!</definedName>
    <definedName name="FORM819" localSheetId="3">#REF!</definedName>
    <definedName name="FORM819">#REF!</definedName>
    <definedName name="FORM82" localSheetId="3">#REF!</definedName>
    <definedName name="FORM82">#REF!</definedName>
    <definedName name="FORM841" localSheetId="3">#REF!</definedName>
    <definedName name="FORM841">#REF!</definedName>
    <definedName name="FORM8410" localSheetId="3">#REF!</definedName>
    <definedName name="FORM8410">#REF!</definedName>
    <definedName name="FORM842" localSheetId="3">#REF!</definedName>
    <definedName name="FORM842">#REF!</definedName>
    <definedName name="FORM844" localSheetId="3">#REF!</definedName>
    <definedName name="FORM844">#REF!</definedName>
    <definedName name="FORM845" localSheetId="3">#REF!</definedName>
    <definedName name="FORM845">#REF!</definedName>
    <definedName name="FORM846" localSheetId="3">#REF!</definedName>
    <definedName name="FORM846">#REF!</definedName>
    <definedName name="FORM847" localSheetId="3">#REF!</definedName>
    <definedName name="FORM847">#REF!</definedName>
    <definedName name="FORMGEOTEKSTIL" localSheetId="3">#REF!</definedName>
    <definedName name="FORMGEOTEKSTIL">#REF!</definedName>
    <definedName name="fr" localSheetId="3">#REF!</definedName>
    <definedName name="fr">#REF!</definedName>
    <definedName name="FRAI1" localSheetId="3">#REF!</definedName>
    <definedName name="FRAI1">#REF!</definedName>
    <definedName name="FRAI21" localSheetId="3">#REF!</definedName>
    <definedName name="FRAI21">#REF!</definedName>
    <definedName name="FRAI22" localSheetId="3">#REF!</definedName>
    <definedName name="FRAI22">#REF!</definedName>
    <definedName name="FRAI31" localSheetId="3">#REF!</definedName>
    <definedName name="FRAI31">#REF!</definedName>
    <definedName name="FRAI4" localSheetId="3">#REF!</definedName>
    <definedName name="FRAI4">#REF!</definedName>
    <definedName name="FRAI5" localSheetId="3">#REF!</definedName>
    <definedName name="FRAI5">#REF!</definedName>
    <definedName name="frmInsertRows">"Dialog Frame 1"</definedName>
    <definedName name="FRRDS" localSheetId="3">#REF!</definedName>
    <definedName name="FRRDS">#REF!</definedName>
    <definedName name="Ftg_GP_7" localSheetId="3">#REF!</definedName>
    <definedName name="Ftg_GP_7">#REF!</definedName>
    <definedName name="Ftg_GP_958" localSheetId="3">#REF!</definedName>
    <definedName name="Ftg_GP_958">#REF!</definedName>
    <definedName name="ftmtrs" localSheetId="3">#REF!</definedName>
    <definedName name="ftmtrs">#REF!</definedName>
    <definedName name="Gas_Price_Factor" localSheetId="3">#REF!</definedName>
    <definedName name="Gas_Price_Factor">#REF!</definedName>
    <definedName name="Gas_Reserve_Factor" localSheetId="3">#REF!</definedName>
    <definedName name="Gas_Reserve_Factor">#REF!</definedName>
    <definedName name="Gas2Eq" localSheetId="3">#REF!</definedName>
    <definedName name="Gas2Eq">#REF!</definedName>
    <definedName name="gb">'[66]Analisa PEP'!$K$7</definedName>
    <definedName name="gc">'[66]Analisa PEP'!$K$8</definedName>
    <definedName name="gd">'[66]Analisa PEP'!$K$9</definedName>
    <definedName name="ge">'[66]Analisa PEP'!$K$10</definedName>
    <definedName name="GENSET">#N/A</definedName>
    <definedName name="GeodeticLocation" localSheetId="3">#REF!</definedName>
    <definedName name="GeodeticLocation">#REF!</definedName>
    <definedName name="gf">'[66]Analisa PEP'!$K$11</definedName>
    <definedName name="gh" localSheetId="3">#REF!</definedName>
    <definedName name="gh">#REF!</definedName>
    <definedName name="GOI_PV_12prcent" localSheetId="3">#REF!</definedName>
    <definedName name="GOI_PV_12prcent">#REF!</definedName>
    <definedName name="GOR0_5X0_5X20">[5]LOKASI!$AG$1504</definedName>
    <definedName name="GOR12TW">[5]LOKASI!$AG$389</definedName>
    <definedName name="GORARAMCO1X1X12">[5]LOKASI!$AG$1385</definedName>
    <definedName name="Grand_Total_Bonus" localSheetId="3">#REF!</definedName>
    <definedName name="Grand_Total_Bonus">#REF!</definedName>
    <definedName name="Grand_Total_Service" localSheetId="3">#REF!</definedName>
    <definedName name="Grand_Total_Service">#REF!</definedName>
    <definedName name="Graph_1">"Chart 1"</definedName>
    <definedName name="GridConvergence" localSheetId="3">#REF!</definedName>
    <definedName name="GridConvergence">#REF!</definedName>
    <definedName name="GridLocation" localSheetId="3">#REF!</definedName>
    <definedName name="GridLocation">#REF!</definedName>
    <definedName name="Gross_Ftg_Perf" localSheetId="3">#REF!</definedName>
    <definedName name="Gross_Ftg_Perf">#REF!</definedName>
    <definedName name="GROSS_PAYE">#N/A</definedName>
    <definedName name="GroundLevelElevation" localSheetId="3">#REF!</definedName>
    <definedName name="GroundLevelElevation">#REF!</definedName>
    <definedName name="gs" localSheetId="3">#REF!</definedName>
    <definedName name="gs">#REF!</definedName>
    <definedName name="GUDANG">[5]LOKASI!$AG$11</definedName>
    <definedName name="h_amplas" localSheetId="3">[23]Harga!#REF!</definedName>
    <definedName name="h_amplas">[23]Harga!#REF!</definedName>
    <definedName name="h_asbes_pemuung" localSheetId="3">[23]Harga!#REF!</definedName>
    <definedName name="h_asbes_pemuung">[23]Harga!#REF!</definedName>
    <definedName name="h_aspal" localSheetId="3">[23]Harga!#REF!</definedName>
    <definedName name="h_aspal">[23]Harga!#REF!</definedName>
    <definedName name="h_atap_asbes_gelombang" localSheetId="3">[23]Harga!#REF!</definedName>
    <definedName name="h_atap_asbes_gelombang">[23]Harga!#REF!</definedName>
    <definedName name="h_atap_asbes_gelombang_kecil" localSheetId="3">[23]Harga!#REF!</definedName>
    <definedName name="h_atap_asbes_gelombang_kecil">[23]Harga!#REF!</definedName>
    <definedName name="h_bak_cuci_piring" localSheetId="3">[23]Harga!#REF!</definedName>
    <definedName name="h_bak_cuci_piring">[23]Harga!#REF!</definedName>
    <definedName name="h_balok_bangkirai" localSheetId="3">'[29]HS 2014'!#REF!</definedName>
    <definedName name="h_balok_bangkirai">'[29]HS 2014'!#REF!</definedName>
    <definedName name="h_balok_keruing" localSheetId="3">'[29]HS 2014'!#REF!</definedName>
    <definedName name="h_balok_keruing">'[29]HS 2014'!#REF!</definedName>
    <definedName name="h_balok_lanan_merah" localSheetId="3">'[29]HS 2014'!#REF!</definedName>
    <definedName name="h_balok_lanan_merah">'[29]HS 2014'!#REF!</definedName>
    <definedName name="h_balok_lanan_putih" localSheetId="3">'[29]HS 2014'!#REF!</definedName>
    <definedName name="h_balok_lanan_putih">'[29]HS 2014'!#REF!</definedName>
    <definedName name="h_balok_sintuk" localSheetId="3">'[29]HS 2014'!#REF!</definedName>
    <definedName name="h_balok_sintuk">'[29]HS 2014'!#REF!</definedName>
    <definedName name="h_balok_ulin" localSheetId="3">'[29]HS 2014'!#REF!</definedName>
    <definedName name="h_balok_ulin">'[29]HS 2014'!#REF!</definedName>
    <definedName name="h_bataco" localSheetId="3">[23]Harga!#REF!</definedName>
    <definedName name="h_bataco">[23]Harga!#REF!</definedName>
    <definedName name="h_batu_bata" localSheetId="3">[23]Harga!#REF!</definedName>
    <definedName name="h_batu_bata">[23]Harga!#REF!</definedName>
    <definedName name="h_batu_gunung" localSheetId="3">[23]Harga!#REF!</definedName>
    <definedName name="h_batu_gunung">[23]Harga!#REF!</definedName>
    <definedName name="h_batu_gunung_batu_butok" localSheetId="3">[23]Harga!#REF!</definedName>
    <definedName name="h_batu_gunung_batu_butok">[23]Harga!#REF!</definedName>
    <definedName name="h_batu_pecah" localSheetId="3">[23]Harga!#REF!</definedName>
    <definedName name="h_batu_pecah">[23]Harga!#REF!</definedName>
    <definedName name="h_batu_split" localSheetId="3">[23]Harga!#REF!</definedName>
    <definedName name="h_batu_split">[23]Harga!#REF!</definedName>
    <definedName name="h_cat_dasar" localSheetId="3">[23]Harga!#REF!</definedName>
    <definedName name="h_cat_dasar">[23]Harga!#REF!</definedName>
    <definedName name="h_cat_genteng" localSheetId="3">[23]Harga!#REF!</definedName>
    <definedName name="h_cat_genteng">[23]Harga!#REF!</definedName>
    <definedName name="h_cat_kilap_danalac" localSheetId="3">[23]Harga!#REF!</definedName>
    <definedName name="h_cat_kilap_danalac">[23]Harga!#REF!</definedName>
    <definedName name="h_cat_menie" localSheetId="3">[23]Harga!#REF!</definedName>
    <definedName name="h_cat_menie">[23]Harga!#REF!</definedName>
    <definedName name="h_cat_tembok_danabrite" localSheetId="3">[23]Harga!#REF!</definedName>
    <definedName name="h_cat_tembok_danabrite">[23]Harga!#REF!</definedName>
    <definedName name="h_dempul" localSheetId="3">[23]Harga!#REF!</definedName>
    <definedName name="h_dempul">[23]Harga!#REF!</definedName>
    <definedName name="h_engsel_jendela" localSheetId="3">[23]Harga!#REF!</definedName>
    <definedName name="h_engsel_jendela">[23]Harga!#REF!</definedName>
    <definedName name="h_engsel_pintu" localSheetId="3">[23]Harga!#REF!</definedName>
    <definedName name="h_engsel_pintu">[23]Harga!#REF!</definedName>
    <definedName name="h_galam" localSheetId="3">[23]Harga!#REF!</definedName>
    <definedName name="h_galam">[23]Harga!#REF!</definedName>
    <definedName name="h_genteng_metal_multi_roof" localSheetId="3">[23]Harga!#REF!</definedName>
    <definedName name="h_genteng_metal_multi_roof">[23]Harga!#REF!</definedName>
    <definedName name="h_genteng_metal_sakura" localSheetId="3">[23]Harga!#REF!</definedName>
    <definedName name="h_genteng_metal_sakura">[23]Harga!#REF!</definedName>
    <definedName name="h_gorong_gorong_100cm" localSheetId="3">[23]Harga!#REF!</definedName>
    <definedName name="h_gorong_gorong_100cm">[23]Harga!#REF!</definedName>
    <definedName name="h_gorong_gorong_40cm" localSheetId="3">[23]Harga!#REF!</definedName>
    <definedName name="h_gorong_gorong_40cm">[23]Harga!#REF!</definedName>
    <definedName name="h_gorong_gorong_80cm" localSheetId="3">[23]Harga!#REF!</definedName>
    <definedName name="h_gorong_gorong_80cm">[23]Harga!#REF!</definedName>
    <definedName name="h_grendel" localSheetId="3">[23]Harga!#REF!</definedName>
    <definedName name="h_grendel">[23]Harga!#REF!</definedName>
    <definedName name="h_gypsum" localSheetId="3">[23]Harga!#REF!</definedName>
    <definedName name="h_gypsum">[23]Harga!#REF!</definedName>
    <definedName name="h_ijuk" localSheetId="3">[23]Harga!#REF!</definedName>
    <definedName name="h_ijuk">[23]Harga!#REF!</definedName>
    <definedName name="h_jendela_pabrikasi_sintuk" localSheetId="3">[23]Harga!#REF!</definedName>
    <definedName name="h_jendela_pabrikasi_sintuk">[23]Harga!#REF!</definedName>
    <definedName name="h_jendela_pabrikasi_ulin" localSheetId="3">[23]Harga!#REF!</definedName>
    <definedName name="h_jendela_pabrikasi_ulin">[23]Harga!#REF!</definedName>
    <definedName name="h_kaca_clear_3mm" localSheetId="3">[23]Harga!#REF!</definedName>
    <definedName name="h_kaca_clear_3mm">[23]Harga!#REF!</definedName>
    <definedName name="h_kaca_clear_5mm" localSheetId="3">'[29]HS 2014'!#REF!</definedName>
    <definedName name="h_kaca_clear_5mm">'[29]HS 2014'!#REF!</definedName>
    <definedName name="h_kaca_rayband_3mm" localSheetId="3">[23]Harga!#REF!</definedName>
    <definedName name="h_kaca_rayband_3mm">[23]Harga!#REF!</definedName>
    <definedName name="h_kaca_rayband_5mm" localSheetId="3">'[29]HS 2014'!#REF!</definedName>
    <definedName name="h_kaca_rayband_5mm">'[29]HS 2014'!#REF!</definedName>
    <definedName name="h_kaitan_angin" localSheetId="3">[23]Harga!#REF!</definedName>
    <definedName name="h_kaitan_angin">[23]Harga!#REF!</definedName>
    <definedName name="h_kawat_bendrat" localSheetId="3">[23]Harga!#REF!</definedName>
    <definedName name="h_kawat_bendrat">[23]Harga!#REF!</definedName>
    <definedName name="h_kayu_bakar" localSheetId="3">[23]Harga!#REF!</definedName>
    <definedName name="h_kayu_bakar">[23]Harga!#REF!</definedName>
    <definedName name="h_kayu_perancah" localSheetId="3">[23]Harga!#REF!</definedName>
    <definedName name="h_kayu_perancah">[23]Harga!#REF!</definedName>
    <definedName name="h_kepala_tukang" localSheetId="3">[23]Harga!#REF!</definedName>
    <definedName name="h_kepala_tukang">[23]Harga!#REF!</definedName>
    <definedName name="h_keramik_20_20" localSheetId="3">[23]Harga!#REF!</definedName>
    <definedName name="h_keramik_20_20">[23]Harga!#REF!</definedName>
    <definedName name="h_keramik_20_25" localSheetId="3">[23]Harga!#REF!</definedName>
    <definedName name="h_keramik_20_25">[23]Harga!#REF!</definedName>
    <definedName name="h_keramik_30_30" localSheetId="3">[23]Harga!#REF!</definedName>
    <definedName name="h_keramik_30_30">[23]Harga!#REF!</definedName>
    <definedName name="h_keramik_40_40" localSheetId="3">[23]Harga!#REF!</definedName>
    <definedName name="h_keramik_40_40">[23]Harga!#REF!</definedName>
    <definedName name="h_kerikil_cor" localSheetId="3">[23]Harga!#REF!</definedName>
    <definedName name="h_kerikil_cor">[23]Harga!#REF!</definedName>
    <definedName name="h_kerikil_cor_batu_butok" localSheetId="3">[23]Harga!#REF!</definedName>
    <definedName name="h_kerikil_cor_batu_butok">[23]Harga!#REF!</definedName>
    <definedName name="h_klosed_duduk" localSheetId="3">[23]Harga!#REF!</definedName>
    <definedName name="h_klosed_duduk">[23]Harga!#REF!</definedName>
    <definedName name="h_klosed_jongkok" localSheetId="3">[23]Harga!#REF!</definedName>
    <definedName name="h_klosed_jongkok">[23]Harga!#REF!</definedName>
    <definedName name="h_kran_air_sanei" localSheetId="3">[23]Harga!#REF!</definedName>
    <definedName name="h_kran_air_sanei">[23]Harga!#REF!</definedName>
    <definedName name="h_kunci_tanam_2_slag" localSheetId="3">[23]Harga!#REF!</definedName>
    <definedName name="h_kunci_tanam_2_slag">[23]Harga!#REF!</definedName>
    <definedName name="h_mandor" localSheetId="3">[23]Harga!#REF!</definedName>
    <definedName name="h_mandor">[23]Harga!#REF!</definedName>
    <definedName name="h_paku_rupa_rupa" localSheetId="3">[23]Harga!#REF!</definedName>
    <definedName name="h_paku_rupa_rupa">[23]Harga!#REF!</definedName>
    <definedName name="h_paku_seng" localSheetId="3">[23]Harga!#REF!</definedName>
    <definedName name="h_paku_seng">[23]Harga!#REF!</definedName>
    <definedName name="h_paku_sirap" localSheetId="3">[23]Harga!#REF!</definedName>
    <definedName name="h_paku_sirap">[23]Harga!#REF!</definedName>
    <definedName name="h_paku_ulin" localSheetId="3">[23]Harga!#REF!</definedName>
    <definedName name="h_paku_ulin">[23]Harga!#REF!</definedName>
    <definedName name="h_paku_ulir" localSheetId="3">[23]Harga!#REF!</definedName>
    <definedName name="h_paku_ulir">[23]Harga!#REF!</definedName>
    <definedName name="h_papan_bangkirai" localSheetId="3">'[29]HS 2014'!#REF!</definedName>
    <definedName name="h_papan_bangkirai">'[29]HS 2014'!#REF!</definedName>
    <definedName name="h_papan_keruing" localSheetId="3">[23]Harga!#REF!</definedName>
    <definedName name="h_papan_keruing">[23]Harga!#REF!</definedName>
    <definedName name="h_papan_lanan_merah" localSheetId="3">'[29]HS 2014'!#REF!</definedName>
    <definedName name="h_papan_lanan_merah">'[29]HS 2014'!#REF!</definedName>
    <definedName name="h_papan_lanan_putih" localSheetId="3">'[29]HS 2014'!#REF!</definedName>
    <definedName name="h_papan_lanan_putih">'[29]HS 2014'!#REF!</definedName>
    <definedName name="h_papan_sintuk" localSheetId="3">'[29]HS 2014'!#REF!</definedName>
    <definedName name="h_papan_sintuk">'[29]HS 2014'!#REF!</definedName>
    <definedName name="h_papan_ulin" localSheetId="3">'[29]HS 2014'!#REF!</definedName>
    <definedName name="h_papan_ulin">'[29]HS 2014'!#REF!</definedName>
    <definedName name="h_pasir_cor" localSheetId="3">[23]Harga!#REF!</definedName>
    <definedName name="h_pasir_cor">[23]Harga!#REF!</definedName>
    <definedName name="h_pasir_cor_batu_butok" localSheetId="3">[23]Harga!#REF!</definedName>
    <definedName name="h_pasir_cor_batu_butok">[23]Harga!#REF!</definedName>
    <definedName name="h_pasir_urug" localSheetId="3">[23]Harga!#REF!</definedName>
    <definedName name="h_pasir_urug">[23]Harga!#REF!</definedName>
    <definedName name="h_paving_beton" localSheetId="3">[23]Harga!#REF!</definedName>
    <definedName name="h_paving_beton">[23]Harga!#REF!</definedName>
    <definedName name="h_pegangan_jendela" localSheetId="3">[23]Harga!#REF!</definedName>
    <definedName name="h_pegangan_jendela">[23]Harga!#REF!</definedName>
    <definedName name="h_pekerja" localSheetId="3">[23]Harga!#REF!</definedName>
    <definedName name="h_pekerja">[23]Harga!#REF!</definedName>
    <definedName name="h_pemasangan_titik_lampu" localSheetId="3">[23]Harga!#REF!</definedName>
    <definedName name="h_pemasangan_titik_lampu">[23]Harga!#REF!</definedName>
    <definedName name="h_pemuung_genteng_metal" localSheetId="3">[23]Harga!#REF!</definedName>
    <definedName name="h_pemuung_genteng_metal">[23]Harga!#REF!</definedName>
    <definedName name="h_pintu_pabrikasi_sintuk" localSheetId="3">[23]Harga!#REF!</definedName>
    <definedName name="h_pintu_pabrikasi_sintuk">[23]Harga!#REF!</definedName>
    <definedName name="h_pintu_pabrikasi_ulin" localSheetId="3">[23]Harga!#REF!</definedName>
    <definedName name="h_pintu_pabrikasi_ulin">[23]Harga!#REF!</definedName>
    <definedName name="h_pipa_galv_0.5" localSheetId="3">[23]Harga!#REF!</definedName>
    <definedName name="h_pipa_galv_0.5">[23]Harga!#REF!</definedName>
    <definedName name="h_pipa_galv_0.75" localSheetId="3">[23]Harga!#REF!</definedName>
    <definedName name="h_pipa_galv_0.75">[23]Harga!#REF!</definedName>
    <definedName name="h_pipa_galv_1" localSheetId="3">[23]Harga!#REF!</definedName>
    <definedName name="h_pipa_galv_1">[23]Harga!#REF!</definedName>
    <definedName name="h_pipa_pvc_0.5" localSheetId="3">[23]Harga!#REF!</definedName>
    <definedName name="h_pipa_pvc_0.5">[23]Harga!#REF!</definedName>
    <definedName name="h_pipa_pvc_0.75" localSheetId="3">[23]Harga!#REF!</definedName>
    <definedName name="h_pipa_pvc_0.75">[23]Harga!#REF!</definedName>
    <definedName name="h_pipa_pvc_1" localSheetId="3">[23]Harga!#REF!</definedName>
    <definedName name="h_pipa_pvc_1">[23]Harga!#REF!</definedName>
    <definedName name="h_pipa_pvc_1.5" localSheetId="3">[23]Harga!#REF!</definedName>
    <definedName name="h_pipa_pvc_1.5">[23]Harga!#REF!</definedName>
    <definedName name="h_pipa_pvc_2" localSheetId="3">[23]Harga!#REF!</definedName>
    <definedName name="h_pipa_pvc_2">[23]Harga!#REF!</definedName>
    <definedName name="h_pipa_pvc_3" localSheetId="3">[23]Harga!#REF!</definedName>
    <definedName name="h_pipa_pvc_3">[23]Harga!#REF!</definedName>
    <definedName name="h_pipa_pvc_4" localSheetId="3">[23]Harga!#REF!</definedName>
    <definedName name="h_pipa_pvc_4">[23]Harga!#REF!</definedName>
    <definedName name="h_plint_keramik_10_20" localSheetId="3">[23]Harga!#REF!</definedName>
    <definedName name="h_plint_keramik_10_20">[23]Harga!#REF!</definedName>
    <definedName name="h_plywood_10_mm" localSheetId="3">[23]Harga!#REF!</definedName>
    <definedName name="h_plywood_10_mm">[23]Harga!#REF!</definedName>
    <definedName name="h_plywood_12_mm" localSheetId="3">[23]Harga!#REF!</definedName>
    <definedName name="h_plywood_12_mm">[23]Harga!#REF!</definedName>
    <definedName name="h_plywood_18_mm" localSheetId="3">[23]Harga!#REF!</definedName>
    <definedName name="h_plywood_18_mm">[23]Harga!#REF!</definedName>
    <definedName name="h_plywood_3_mm" localSheetId="3">[23]Harga!#REF!</definedName>
    <definedName name="h_plywood_3_mm">[23]Harga!#REF!</definedName>
    <definedName name="h_plywood_4_mm" localSheetId="3">[23]Harga!#REF!</definedName>
    <definedName name="h_plywood_4_mm">[23]Harga!#REF!</definedName>
    <definedName name="h_plywood_6_mm" localSheetId="3">[23]Harga!#REF!</definedName>
    <definedName name="h_plywood_6_mm">[23]Harga!#REF!</definedName>
    <definedName name="h_plywood_9_mm" localSheetId="3">[23]Harga!#REF!</definedName>
    <definedName name="h_plywood_9_mm">[23]Harga!#REF!</definedName>
    <definedName name="h_plywood_alumunium" localSheetId="3">[23]Harga!#REF!</definedName>
    <definedName name="h_plywood_alumunium">[23]Harga!#REF!</definedName>
    <definedName name="h_roster_beton" localSheetId="3">[23]Harga!#REF!</definedName>
    <definedName name="h_roster_beton">[23]Harga!#REF!</definedName>
    <definedName name="h_semen_gresik" localSheetId="3">[23]Harga!#REF!</definedName>
    <definedName name="h_semen_gresik">[23]Harga!#REF!</definedName>
    <definedName name="h_semen_warna" localSheetId="3">[23]Harga!#REF!</definedName>
    <definedName name="h_semen_warna">[23]Harga!#REF!</definedName>
    <definedName name="h_seng_gelombang_besar" localSheetId="3">[23]Harga!#REF!</definedName>
    <definedName name="h_seng_gelombang_besar">[23]Harga!#REF!</definedName>
    <definedName name="h_seng_gelombang_kecil" localSheetId="3">[23]Harga!#REF!</definedName>
    <definedName name="h_seng_gelombang_kecil">[23]Harga!#REF!</definedName>
    <definedName name="h_seng_pemuung_lebar_30" localSheetId="3">[23]Harga!#REF!</definedName>
    <definedName name="h_seng_pemuung_lebar_30">[23]Harga!#REF!</definedName>
    <definedName name="h_seng_pemuung_lebar_40" localSheetId="3">[23]Harga!#REF!</definedName>
    <definedName name="h_seng_pemuung_lebar_40">[23]Harga!#REF!</definedName>
    <definedName name="h_sirap" localSheetId="3">[23]Harga!#REF!</definedName>
    <definedName name="h_sirap">[23]Harga!#REF!</definedName>
    <definedName name="h_sirtu" localSheetId="3">[23]Harga!#REF!</definedName>
    <definedName name="h_sirtu">[23]Harga!#REF!</definedName>
    <definedName name="h_tanah_urug" localSheetId="3">[23]Harga!#REF!</definedName>
    <definedName name="h_tanah_urug">[23]Harga!#REF!</definedName>
    <definedName name="h_tanah_urug_batu_butok" localSheetId="3">[23]Harga!#REF!</definedName>
    <definedName name="h_tanah_urug_batu_butok">[23]Harga!#REF!</definedName>
    <definedName name="h_teakwood" localSheetId="3">[23]Harga!#REF!</definedName>
    <definedName name="h_teakwood">[23]Harga!#REF!</definedName>
    <definedName name="h_thinner_a" localSheetId="3">[23]Harga!#REF!</definedName>
    <definedName name="h_thinner_a">[23]Harga!#REF!</definedName>
    <definedName name="h_thinner_b" localSheetId="3">[23]Harga!#REF!</definedName>
    <definedName name="h_thinner_b">[23]Harga!#REF!</definedName>
    <definedName name="h_tukang" localSheetId="3">[23]Harga!#REF!</definedName>
    <definedName name="h_tukang">[23]Harga!#REF!</definedName>
    <definedName name="h_tulangan_besi_beton" localSheetId="3">[23]Harga!#REF!</definedName>
    <definedName name="h_tulangan_besi_beton">[23]Harga!#REF!</definedName>
    <definedName name="h_urinoir_keramik" localSheetId="3">[23]Harga!#REF!</definedName>
    <definedName name="h_urinoir_keramik">[23]Harga!#REF!</definedName>
    <definedName name="h_washtafel" localSheetId="3">[23]Harga!#REF!</definedName>
    <definedName name="h_washtafel">[23]Harga!#REF!</definedName>
    <definedName name="h2o_depth">'[67]Input tvd porepressure'!$B$2</definedName>
    <definedName name="HAL_01" localSheetId="3">#REF!</definedName>
    <definedName name="HAL_01">#REF!</definedName>
    <definedName name="HAL_AFE" localSheetId="3">#REF!</definedName>
    <definedName name="HAL_AFE">#REF!</definedName>
    <definedName name="HARI" localSheetId="3">#REF!</definedName>
    <definedName name="HARI">#REF!</definedName>
    <definedName name="hbbm">'[34]Harga Pasar'!$G$13</definedName>
    <definedName name="hd" localSheetId="3">#REF!</definedName>
    <definedName name="hd">#REF!</definedName>
    <definedName name="head" localSheetId="3">#REF!</definedName>
    <definedName name="head">#REF!</definedName>
    <definedName name="HEAD_WELL">[68]Input!$S$12</definedName>
    <definedName name="HFG" localSheetId="3">#REF!</definedName>
    <definedName name="HFG">#REF!</definedName>
    <definedName name="hg" localSheetId="3">#REF!</definedName>
    <definedName name="hg">#REF!</definedName>
    <definedName name="hgjgjg">'[24]Page 1'!$P$21</definedName>
    <definedName name="HJHSD">#N/A</definedName>
    <definedName name="Hoist_Days">'[69]Prog-3'!$C$31</definedName>
    <definedName name="Hole_ID">[48]INPUT!$G$15</definedName>
    <definedName name="HOUSTON">#N/A</definedName>
    <definedName name="HRS" localSheetId="3">[45]Data!#REF!</definedName>
    <definedName name="HRS">[45]Data!#REF!</definedName>
    <definedName name="i" localSheetId="3">#REF!</definedName>
    <definedName name="i">#REF!</definedName>
    <definedName name="In_Mud" localSheetId="3">#REF!</definedName>
    <definedName name="In_Mud">#REF!</definedName>
    <definedName name="InclColumn" localSheetId="3">!#REF!</definedName>
    <definedName name="InclColumn">!#REF!</definedName>
    <definedName name="Inflation" localSheetId="3">#REF!</definedName>
    <definedName name="Inflation">#REF!</definedName>
    <definedName name="Initial">'[36]GEN INPUT'!$G$46</definedName>
    <definedName name="input_depths">'[67]Input tvd porepressure'!$A$6:$A$283</definedName>
    <definedName name="INT_EMW">'[46]Pore Press &amp; FG'!$O$12:$O$13</definedName>
    <definedName name="INT_MD">'[46]Pore Press &amp; FG'!$N$12:$N$13</definedName>
    <definedName name="INTANG" localSheetId="3">#REF!</definedName>
    <definedName name="INTANG">#REF!</definedName>
    <definedName name="intermediate">#N/A</definedName>
    <definedName name="IntRate" localSheetId="3">#REF!</definedName>
    <definedName name="IntRate">#REF!</definedName>
    <definedName name="Investment_Factor" localSheetId="3">#REF!</definedName>
    <definedName name="Investment_Factor">#REF!</definedName>
    <definedName name="Invoice_No" localSheetId="3">#REF!</definedName>
    <definedName name="Invoice_No">#REF!</definedName>
    <definedName name="Invoice_on_client" localSheetId="3">#REF!</definedName>
    <definedName name="Invoice_on_client">#REF!</definedName>
    <definedName name="Invoice_on_Finance" localSheetId="3">#REF!</definedName>
    <definedName name="Invoice_on_Finance">#REF!</definedName>
    <definedName name="IRR" localSheetId="3">#REF!</definedName>
    <definedName name="IRR">#REF!</definedName>
    <definedName name="ITEM_2">'[36]Work Notes'!$H$27</definedName>
    <definedName name="ITEM_21">'[36]Work Notes'!$H$171</definedName>
    <definedName name="ITEM_23">'[36]Work Notes'!$H$180</definedName>
    <definedName name="ITEM_25">'[36]Work Notes'!$H$204</definedName>
    <definedName name="ITEM_26">'[36]Work Notes'!$H$209</definedName>
    <definedName name="ITEM_27">'[36]Work Notes'!$H$217</definedName>
    <definedName name="ITEM_28">'[36]Work Notes'!$H$220</definedName>
    <definedName name="ITEM_29">'[36]Work Notes'!$H$233</definedName>
    <definedName name="ITEM_3">'[36]Work Notes'!$H$29</definedName>
    <definedName name="ITEM_30">'[36]Work Notes'!$H$259</definedName>
    <definedName name="ITEM_34">'[36]Work Notes'!$H$263</definedName>
    <definedName name="ITEM_35">'[36]Work Notes'!$H$267</definedName>
    <definedName name="ITEM_36">'[36]Work Notes'!$H$273</definedName>
    <definedName name="ITEM_37">'[36]Work Notes'!$H$310</definedName>
    <definedName name="ITEM_4">'[36]Work Notes'!$H$88</definedName>
    <definedName name="ITEM_41" localSheetId="3">'[36]Work Notes'!#REF!</definedName>
    <definedName name="ITEM_41">'[36]Work Notes'!#REF!</definedName>
    <definedName name="ITEM_43">'[36]Work Notes'!$H$333</definedName>
    <definedName name="ITEM_44">'[36]Work Notes'!$H$344</definedName>
    <definedName name="ITEM_45">'[36]Work Notes'!$H$349</definedName>
    <definedName name="ITEM_5">'[36]Work Notes'!$H$103</definedName>
    <definedName name="ITEM_50">'[36]Work Notes'!$H$352</definedName>
    <definedName name="ITEM_51">'[36]Work Notes'!$H$355</definedName>
    <definedName name="ITEM_53">'[36]Work Notes'!$H$370</definedName>
    <definedName name="ITEM_54">'[36]Work Notes'!$H$373</definedName>
    <definedName name="ITEM_57">'[36]Work Notes'!$H$382</definedName>
    <definedName name="ITEM_58" localSheetId="3">'[36]Work Notes'!#REF!</definedName>
    <definedName name="ITEM_58">'[36]Work Notes'!#REF!</definedName>
    <definedName name="ITEM_59">'[36]Work Notes'!$H$386</definedName>
    <definedName name="ITEM_6">'[36]Work Notes'!$H$139</definedName>
    <definedName name="item14">'[8]Tool Recommendation'!$A$14</definedName>
    <definedName name="item15">'[8]Tool Recommendation'!$A$15</definedName>
    <definedName name="item41" localSheetId="3">'[9]Tool Recommendation'!#REF!</definedName>
    <definedName name="item41">'[9]Tool Recommendation'!#REF!</definedName>
    <definedName name="item42" localSheetId="3">'[9]Tool Recommendation'!#REF!</definedName>
    <definedName name="item42">'[9]Tool Recommendation'!#REF!</definedName>
    <definedName name="item43" localSheetId="3">'[9]Tool Recommendation'!#REF!</definedName>
    <definedName name="item43">'[9]Tool Recommendation'!#REF!</definedName>
    <definedName name="item44" localSheetId="3">'[9]Tool Recommendation'!#REF!</definedName>
    <definedName name="item44">'[9]Tool Recommendation'!#REF!</definedName>
    <definedName name="item45" localSheetId="3">'[9]Tool Recommendation'!#REF!</definedName>
    <definedName name="item45">'[9]Tool Recommendation'!#REF!</definedName>
    <definedName name="item46" localSheetId="3">'[9]Tool Recommendation'!#REF!</definedName>
    <definedName name="item46">'[9]Tool Recommendation'!#REF!</definedName>
    <definedName name="item47" localSheetId="3">'[9]Tool Recommendation'!#REF!</definedName>
    <definedName name="item47">'[9]Tool Recommendation'!#REF!</definedName>
    <definedName name="item48" localSheetId="3">'[9]Tool Recommendation'!#REF!</definedName>
    <definedName name="item48">'[9]Tool Recommendation'!#REF!</definedName>
    <definedName name="item49" localSheetId="3">'[9]Tool Recommendation'!#REF!</definedName>
    <definedName name="item49">'[9]Tool Recommendation'!#REF!</definedName>
    <definedName name="item50" localSheetId="3">'[9]Tool Recommendation'!#REF!</definedName>
    <definedName name="item50">'[9]Tool Recommendation'!#REF!</definedName>
    <definedName name="item51" localSheetId="3">'[9]Tool Recommendation'!#REF!</definedName>
    <definedName name="item51">'[9]Tool Recommendation'!#REF!</definedName>
    <definedName name="item52" localSheetId="3">'[9]Tool Recommendation'!#REF!</definedName>
    <definedName name="item52">'[9]Tool Recommendation'!#REF!</definedName>
    <definedName name="item53" localSheetId="3">'[9]Tool Recommendation'!#REF!</definedName>
    <definedName name="item53">'[9]Tool Recommendation'!#REF!</definedName>
    <definedName name="item54" localSheetId="3">'[9]Tool Recommendation'!#REF!</definedName>
    <definedName name="item54">'[9]Tool Recommendation'!#REF!</definedName>
    <definedName name="item55" localSheetId="3">'[9]Tool Recommendation'!#REF!</definedName>
    <definedName name="item55">'[9]Tool Recommendation'!#REF!</definedName>
    <definedName name="item56" localSheetId="3">'[9]Tool Recommendation'!#REF!</definedName>
    <definedName name="item56">'[9]Tool Recommendation'!#REF!</definedName>
    <definedName name="item57" localSheetId="3">'[9]Tool Recommendation'!#REF!</definedName>
    <definedName name="item57">'[9]Tool Recommendation'!#REF!</definedName>
    <definedName name="item58" localSheetId="3">'[9]Tool Recommendation'!#REF!</definedName>
    <definedName name="item58">'[9]Tool Recommendation'!#REF!</definedName>
    <definedName name="item59" localSheetId="3">'[9]Tool Recommendation'!#REF!</definedName>
    <definedName name="item59">'[9]Tool Recommendation'!#REF!</definedName>
    <definedName name="item60" localSheetId="3">'[9]Tool Recommendation'!#REF!</definedName>
    <definedName name="item60">'[9]Tool Recommendation'!#REF!</definedName>
    <definedName name="item61" localSheetId="3">'[9]Tool Recommendation'!#REF!</definedName>
    <definedName name="item61">'[9]Tool Recommendation'!#REF!</definedName>
    <definedName name="item62" localSheetId="3">'[9]Tool Recommendation'!#REF!</definedName>
    <definedName name="item62">'[9]Tool Recommendation'!#REF!</definedName>
    <definedName name="item63" localSheetId="3">'[9]Tool Recommendation'!#REF!</definedName>
    <definedName name="item63">'[9]Tool Recommendation'!#REF!</definedName>
    <definedName name="item64" localSheetId="3">'[9]Tool Recommendation'!#REF!</definedName>
    <definedName name="item64">'[9]Tool Recommendation'!#REF!</definedName>
    <definedName name="item65" localSheetId="3">'[9]Tool Recommendation'!#REF!</definedName>
    <definedName name="item65">'[9]Tool Recommendation'!#REF!</definedName>
    <definedName name="item66" localSheetId="3">'[9]Tool Recommendation'!#REF!</definedName>
    <definedName name="item66">'[9]Tool Recommendation'!#REF!</definedName>
    <definedName name="item67" localSheetId="3">'[9]Tool Recommendation'!#REF!</definedName>
    <definedName name="item67">'[9]Tool Recommendation'!#REF!</definedName>
    <definedName name="item68" localSheetId="3">'[9]Tool Recommendation'!#REF!</definedName>
    <definedName name="item68">'[9]Tool Recommendation'!#REF!</definedName>
    <definedName name="item69" localSheetId="3">'[9]Tool Recommendation'!#REF!</definedName>
    <definedName name="item69">'[9]Tool Recommendation'!#REF!</definedName>
    <definedName name="item70" localSheetId="3">'[9]Tool Recommendation'!#REF!</definedName>
    <definedName name="item70">'[9]Tool Recommendation'!#REF!</definedName>
    <definedName name="item71" localSheetId="3">'[9]Tool Recommendation'!#REF!</definedName>
    <definedName name="item71">'[9]Tool Recommendation'!#REF!</definedName>
    <definedName name="item72" localSheetId="3">'[9]Tool Recommendation'!#REF!</definedName>
    <definedName name="item72">'[9]Tool Recommendation'!#REF!</definedName>
    <definedName name="item73" localSheetId="3">'[9]Tool Recommendation'!#REF!</definedName>
    <definedName name="item73">'[9]Tool Recommendation'!#REF!</definedName>
    <definedName name="item74" localSheetId="3">'[9]Tool Recommendation'!#REF!</definedName>
    <definedName name="item74">'[9]Tool Recommendation'!#REF!</definedName>
    <definedName name="item75" localSheetId="3">'[9]Tool Recommendation'!#REF!</definedName>
    <definedName name="item75">'[9]Tool Recommendation'!#REF!</definedName>
    <definedName name="item76" localSheetId="3">'[9]Tool Recommendation'!#REF!</definedName>
    <definedName name="item76">'[9]Tool Recommendation'!#REF!</definedName>
    <definedName name="item77" localSheetId="3">'[9]Tool Recommendation'!#REF!</definedName>
    <definedName name="item77">'[9]Tool Recommendation'!#REF!</definedName>
    <definedName name="item78" localSheetId="3">'[9]Tool Recommendation'!#REF!</definedName>
    <definedName name="item78">'[9]Tool Recommendation'!#REF!</definedName>
    <definedName name="item79" localSheetId="3">'[9]Tool Recommendation'!#REF!</definedName>
    <definedName name="item79">'[9]Tool Recommendation'!#REF!</definedName>
    <definedName name="item80" localSheetId="3">'[9]Tool Recommendation'!#REF!</definedName>
    <definedName name="item80">'[9]Tool Recommendation'!#REF!</definedName>
    <definedName name="item81" localSheetId="3">'[9]Tool Recommendation'!#REF!</definedName>
    <definedName name="item81">'[9]Tool Recommendation'!#REF!</definedName>
    <definedName name="item82" localSheetId="3">'[9]Tool Recommendation'!#REF!</definedName>
    <definedName name="item82">'[9]Tool Recommendation'!#REF!</definedName>
    <definedName name="item83" localSheetId="3">'[9]Tool Recommendation'!#REF!</definedName>
    <definedName name="item83">'[9]Tool Recommendation'!#REF!</definedName>
    <definedName name="j" localSheetId="3">#REF!</definedName>
    <definedName name="j">#REF!</definedName>
    <definedName name="JALURPIPA">[5]LOKASI!$AG$641</definedName>
    <definedName name="JALURPIPA4P10M">[5]LOKASI!$AG$854</definedName>
    <definedName name="Jam">'[34]Rinc Sewa A2B'!$R$15</definedName>
    <definedName name="JBT25X5">[5]LOKASI!$AG$1367</definedName>
    <definedName name="JBT5X10">[5]LOKASI!$AG$524</definedName>
    <definedName name="JBT5X20">[5]LOKASI!$AG$636</definedName>
    <definedName name="JBT5X5">[5]LOKASI!$AG$506</definedName>
    <definedName name="jh" localSheetId="3">#REF!</definedName>
    <definedName name="jh">#REF!</definedName>
    <definedName name="JJK">#N/A</definedName>
    <definedName name="jk" localSheetId="3">#REF!</definedName>
    <definedName name="jk">#REF!</definedName>
    <definedName name="jkdkdkdkdkdsads" localSheetId="3">#REF!</definedName>
    <definedName name="jkdkdkdkdkdsads">#REF!</definedName>
    <definedName name="jkl">#N/A</definedName>
    <definedName name="JLSKDJFKLSD">#N/A</definedName>
    <definedName name="Job.Alpha">[44]D.B!$C$6:$C$112</definedName>
    <definedName name="Job_Code_Bonus" localSheetId="3">#REF!</definedName>
    <definedName name="Job_Code_Bonus">#REF!</definedName>
    <definedName name="Job_Code_Service" localSheetId="3">#REF!</definedName>
    <definedName name="Job_Code_Service">#REF!</definedName>
    <definedName name="Job_Date" localSheetId="3">#REF!</definedName>
    <definedName name="Job_Date">#REF!</definedName>
    <definedName name="Job_Date_3">'[51]Service Report'!$K$15</definedName>
    <definedName name="KANCA">[32]Harga!$T$19</definedName>
    <definedName name="KANCA_5" localSheetId="3">#REF!</definedName>
    <definedName name="KANCA_5">#REF!</definedName>
    <definedName name="KANCA_6" localSheetId="3">#REF!</definedName>
    <definedName name="KANCA_6">#REF!</definedName>
    <definedName name="KANCA_7" localSheetId="3">#REF!</definedName>
    <definedName name="KANCA_7">#REF!</definedName>
    <definedName name="karosen">#N/A</definedName>
    <definedName name="katu" localSheetId="3">#REF!</definedName>
    <definedName name="katu">#REF!</definedName>
    <definedName name="kb">'[67]Input tvd porepressure'!$B$3</definedName>
    <definedName name="KC_MPLS">[32]Harga!$T$17</definedName>
    <definedName name="KC_MPLS_5" localSheetId="3">#REF!</definedName>
    <definedName name="KC_MPLS_5">#REF!</definedName>
    <definedName name="KC_MPLS_7" localSheetId="3">#REF!</definedName>
    <definedName name="KC_MPLS_7">#REF!</definedName>
    <definedName name="KCP">[32]Harga!$T$14</definedName>
    <definedName name="KCP_5" localSheetId="3">#REF!</definedName>
    <definedName name="KCP_5">#REF!</definedName>
    <definedName name="KCP_6" localSheetId="3">#REF!</definedName>
    <definedName name="KCP_6">#REF!</definedName>
    <definedName name="KCP_7" localSheetId="3">#REF!</definedName>
    <definedName name="KCP_7">#REF!</definedName>
    <definedName name="kddksdskdska" localSheetId="3">#REF!</definedName>
    <definedName name="kddksdskdska">#REF!</definedName>
    <definedName name="kdkakaddas" localSheetId="3">#REF!</definedName>
    <definedName name="kdkakaddas">#REF!</definedName>
    <definedName name="kdkakdsad" localSheetId="3">#REF!</definedName>
    <definedName name="kdkakdsad">#REF!</definedName>
    <definedName name="kdkdkas" localSheetId="3">#REF!</definedName>
    <definedName name="kdkdkas">#REF!</definedName>
    <definedName name="kdkdkda" localSheetId="3">#REF!</definedName>
    <definedName name="kdkdkda">#REF!</definedName>
    <definedName name="kdkdkdkdd" localSheetId="3">#REF!</definedName>
    <definedName name="kdkdkdkdd">#REF!</definedName>
    <definedName name="kdkdkdkddkdkddsd" localSheetId="3">#REF!</definedName>
    <definedName name="kdkdkdkddkdkddsd">#REF!</definedName>
    <definedName name="kdkdkdsakdsakdsad" localSheetId="3">#REF!</definedName>
    <definedName name="kdkdkdsakdsakdsad">#REF!</definedName>
    <definedName name="kdkdsksa" localSheetId="3">#REF!</definedName>
    <definedName name="kdkdsksa">#REF!</definedName>
    <definedName name="kdskdakdakadskfad" localSheetId="3">#REF!</definedName>
    <definedName name="kdskdakdakadskfad">#REF!</definedName>
    <definedName name="kdudueduduyds" localSheetId="3">#REF!</definedName>
    <definedName name="kdudueduduyds">#REF!</definedName>
    <definedName name="kEqLRU" localSheetId="3">#REF!</definedName>
    <definedName name="kEqLRU">#REF!</definedName>
    <definedName name="KERAMIK30X30" localSheetId="3">#REF!</definedName>
    <definedName name="KERAMIK30X30">#REF!</definedName>
    <definedName name="keyz" localSheetId="3" hidden="1">#REF!</definedName>
    <definedName name="keyz" hidden="1">#REF!</definedName>
    <definedName name="kGasLRU" localSheetId="3">#REF!</definedName>
    <definedName name="kGasLRU">#REF!</definedName>
    <definedName name="Kick_Tol">[48]INPUT!$G$21</definedName>
    <definedName name="KK_5" localSheetId="3">#REF!</definedName>
    <definedName name="KK_5">#REF!</definedName>
    <definedName name="KK_7" localSheetId="3">#REF!</definedName>
    <definedName name="KK_7">#REF!</definedName>
    <definedName name="kkdkkdkdkdkad" localSheetId="3">#REF!</definedName>
    <definedName name="kkdkkdkdkdkad">#REF!</definedName>
    <definedName name="kkkddksdkds" localSheetId="3">#REF!</definedName>
    <definedName name="kkkddksdkds">#REF!</definedName>
    <definedName name="kkkdkddsfkdkaakdskdkda" localSheetId="3">#REF!</definedName>
    <definedName name="kkkdkddsfkdkaakdskdkda">#REF!</definedName>
    <definedName name="kl" localSheetId="3">#REF!</definedName>
    <definedName name="kl">#REF!</definedName>
    <definedName name="kli">'[4]rms mek'!$D$21</definedName>
    <definedName name="kLiqLRU" localSheetId="3">#REF!</definedName>
    <definedName name="kLiqLRU">#REF!</definedName>
    <definedName name="KOA">[5]LOKASI!$AG$57</definedName>
    <definedName name="KOATANPADRUM">[5]LOKASI!$AG$1479</definedName>
    <definedName name="KPI" localSheetId="3">#REF!</definedName>
    <definedName name="KPI">#REF!</definedName>
    <definedName name="kskskskskei3kxdkd" localSheetId="3">#REF!</definedName>
    <definedName name="kskskskskei3kxdkd">#REF!</definedName>
    <definedName name="KSO">[70]Kwit!$V$9</definedName>
    <definedName name="KUANTITAS" localSheetId="3">#REF!</definedName>
    <definedName name="KUANTITAS">#REF!</definedName>
    <definedName name="KUBUSBETON">[5]LOKASI!$AJ$2</definedName>
    <definedName name="KURS" localSheetId="3">#REF!</definedName>
    <definedName name="KURS">#REF!</definedName>
    <definedName name="kurs_5" localSheetId="3">#REF!</definedName>
    <definedName name="kurs_5">#REF!</definedName>
    <definedName name="kurs_6" localSheetId="3">#REF!</definedName>
    <definedName name="kurs_6">#REF!</definedName>
    <definedName name="kurs_7" localSheetId="3">#REF!</definedName>
    <definedName name="kurs_7">#REF!</definedName>
    <definedName name="kursa">'[71]ALL AKUN'!$C$3</definedName>
    <definedName name="L5A224" localSheetId="3">#REF!</definedName>
    <definedName name="L5A224" localSheetId="4">#REF!</definedName>
    <definedName name="L5A224">#REF!</definedName>
    <definedName name="LABTON2X2X1_5">[5]LOKASI!$AG$1271</definedName>
    <definedName name="LAINLAIN" localSheetId="3">#REF!</definedName>
    <definedName name="LAINLAIN">#REF!</definedName>
    <definedName name="lam_32" localSheetId="3">'[72]lamp-3.1'!#REF!</definedName>
    <definedName name="lam_32">'[72]lamp-3.1'!#REF!</definedName>
    <definedName name="lam_33" localSheetId="3">#REF!</definedName>
    <definedName name="lam_33" localSheetId="4">#REF!</definedName>
    <definedName name="lam_33">#REF!</definedName>
    <definedName name="lamp_33" localSheetId="3">#REF!</definedName>
    <definedName name="lamp_33" localSheetId="4">#REF!</definedName>
    <definedName name="lamp_33">#REF!</definedName>
    <definedName name="Last.Month.E" localSheetId="3">#REF!</definedName>
    <definedName name="Last.Month.E">#REF!</definedName>
    <definedName name="Last.Month.E.C">[49]Scr.Pad!$A$5</definedName>
    <definedName name="Last.Month.N" localSheetId="3">#REF!</definedName>
    <definedName name="Last.Month.N">#REF!</definedName>
    <definedName name="Last_safety__Drill">'[73]3 HSE &amp;Well Control'!$G$2:$G$126</definedName>
    <definedName name="Last_Safety_Drill">'[53]3 HSE &amp;Well Control'!$F$2:$F$130</definedName>
    <definedName name="Last_Safety_meeting">'[53]3 HSE &amp;Well Control'!$G$2:$G$130</definedName>
    <definedName name="LatColumn" localSheetId="3">!#REF!</definedName>
    <definedName name="LatColumn">!#REF!</definedName>
    <definedName name="LC" localSheetId="3">#REF!</definedName>
    <definedName name="LC">#REF!</definedName>
    <definedName name="LCN" localSheetId="3">#REF!</definedName>
    <definedName name="LCN">#REF!</definedName>
    <definedName name="LCT" localSheetId="3">#REF!</definedName>
    <definedName name="LCT">#REF!</definedName>
    <definedName name="leaf1" localSheetId="3">#REF!</definedName>
    <definedName name="leaf1">#REF!</definedName>
    <definedName name="leaf2" localSheetId="3">#REF!</definedName>
    <definedName name="leaf2">#REF!</definedName>
    <definedName name="leaf3" localSheetId="3">#REF!</definedName>
    <definedName name="leaf3">#REF!</definedName>
    <definedName name="leaf4" localSheetId="3">#REF!</definedName>
    <definedName name="leaf4">#REF!</definedName>
    <definedName name="LeftBaseDate" localSheetId="3">#REF!</definedName>
    <definedName name="LeftBaseDate">#REF!</definedName>
    <definedName name="LeftBaseTime" localSheetId="3">#REF!</definedName>
    <definedName name="LeftBaseTime">#REF!</definedName>
    <definedName name="LEGENDAC" localSheetId="3">#REF!</definedName>
    <definedName name="LEGENDAC">#REF!</definedName>
    <definedName name="LEGENDPL" localSheetId="3">#REF!</definedName>
    <definedName name="LEGENDPL">#REF!</definedName>
    <definedName name="LEVEL1" localSheetId="3">#REF!</definedName>
    <definedName name="LEVEL1">#REF!</definedName>
    <definedName name="LEVEL10" localSheetId="3">#REF!</definedName>
    <definedName name="LEVEL10">#REF!</definedName>
    <definedName name="LEVEL11" localSheetId="3">#REF!</definedName>
    <definedName name="LEVEL11">#REF!</definedName>
    <definedName name="LEVEL12" localSheetId="3">#REF!</definedName>
    <definedName name="LEVEL12">#REF!</definedName>
    <definedName name="LEVEL13" localSheetId="3">#REF!</definedName>
    <definedName name="LEVEL13">#REF!</definedName>
    <definedName name="LEVEL14" localSheetId="3">#REF!</definedName>
    <definedName name="LEVEL14">#REF!</definedName>
    <definedName name="LEVEL15" localSheetId="3">#REF!</definedName>
    <definedName name="LEVEL15">#REF!</definedName>
    <definedName name="LEVEL16" localSheetId="3">#REF!</definedName>
    <definedName name="LEVEL16">#REF!</definedName>
    <definedName name="LEVEL17" localSheetId="3">#REF!</definedName>
    <definedName name="LEVEL17">#REF!</definedName>
    <definedName name="LEVEL18" localSheetId="3">#REF!</definedName>
    <definedName name="LEVEL18">#REF!</definedName>
    <definedName name="LEVEL19" localSheetId="3">#REF!</definedName>
    <definedName name="LEVEL19">#REF!</definedName>
    <definedName name="LEVEL2" localSheetId="3">#REF!</definedName>
    <definedName name="LEVEL2">#REF!</definedName>
    <definedName name="LEVEL20" localSheetId="3">#REF!</definedName>
    <definedName name="LEVEL20">#REF!</definedName>
    <definedName name="LEVEL21" localSheetId="3">#REF!</definedName>
    <definedName name="LEVEL21">#REF!</definedName>
    <definedName name="LEVEL22" localSheetId="3">#REF!</definedName>
    <definedName name="LEVEL22">#REF!</definedName>
    <definedName name="LEVEL3" localSheetId="3">#REF!</definedName>
    <definedName name="LEVEL3">#REF!</definedName>
    <definedName name="LEVEL4" localSheetId="3">#REF!</definedName>
    <definedName name="LEVEL4">#REF!</definedName>
    <definedName name="LEVEL5" localSheetId="3">#REF!</definedName>
    <definedName name="LEVEL5">#REF!</definedName>
    <definedName name="LEVEL6" localSheetId="3">#REF!</definedName>
    <definedName name="LEVEL6">#REF!</definedName>
    <definedName name="LEVEL7" localSheetId="3">#REF!</definedName>
    <definedName name="LEVEL7">#REF!</definedName>
    <definedName name="LEVEL8" localSheetId="3">#REF!</definedName>
    <definedName name="LEVEL8">#REF!</definedName>
    <definedName name="LEVEL9" localSheetId="3">#REF!</definedName>
    <definedName name="LEVEL9">#REF!</definedName>
    <definedName name="Liner" localSheetId="3">#REF!</definedName>
    <definedName name="Liner">#REF!</definedName>
    <definedName name="Liner_from" localSheetId="3">#REF!</definedName>
    <definedName name="Liner_from">#REF!</definedName>
    <definedName name="Liner_to" localSheetId="3">#REF!</definedName>
    <definedName name="Liner_to">#REF!</definedName>
    <definedName name="Liq2Eq" localSheetId="3">#REF!</definedName>
    <definedName name="Liq2Eq">#REF!</definedName>
    <definedName name="lisplang" localSheetId="3">#REF!</definedName>
    <definedName name="lisplang">#REF!</definedName>
    <definedName name="LIST_CLIENT">[74]DB!$C$3:$C$8</definedName>
    <definedName name="List_of_Customer">[75]List!$A$2:$A$13</definedName>
    <definedName name="List_of_Engineer">[75]List!$C$2:$C$18</definedName>
    <definedName name="listcode">[45]Data!$J$1:$J$58</definedName>
    <definedName name="lk" localSheetId="3">#REF!</definedName>
    <definedName name="lk">#REF!</definedName>
    <definedName name="loader">#N/A</definedName>
    <definedName name="Loc">[76]List!$G$2:$G$65536</definedName>
    <definedName name="Loc_Code">[75]List!$G$2:$G$11</definedName>
    <definedName name="Loc_Name" localSheetId="3">#REF!</definedName>
    <definedName name="Loc_Name">#REF!</definedName>
    <definedName name="LOCAL" localSheetId="3">[77]IR66N!#REF!</definedName>
    <definedName name="LOCAL">[77]IR66N!#REF!</definedName>
    <definedName name="location">[33]Source!$B$4:$B$6</definedName>
    <definedName name="Location.Code">[44]D.B!$O$6:$O$11</definedName>
    <definedName name="Location.Discount">[44]D.B!$P$6:$P$11</definedName>
    <definedName name="Log" localSheetId="3">#REF!</definedName>
    <definedName name="Log">#REF!</definedName>
    <definedName name="LongColumn" localSheetId="3">!#REF!</definedName>
    <definedName name="LongColumn">!#REF!</definedName>
    <definedName name="Longlead" localSheetId="3">#REF!</definedName>
    <definedName name="Longlead">#REF!</definedName>
    <definedName name="lp" localSheetId="3">#REF!</definedName>
    <definedName name="lp">#REF!</definedName>
    <definedName name="LS" localSheetId="3">#REF!</definedName>
    <definedName name="LS">#REF!</definedName>
    <definedName name="LTOP1">[7]INPUT!$C$33</definedName>
    <definedName name="LTOP2">[7]INPUT!$F$33</definedName>
    <definedName name="LUN" localSheetId="3">#REF!</definedName>
    <definedName name="LUN">#REF!</definedName>
    <definedName name="LUT" localSheetId="3">#REF!</definedName>
    <definedName name="LUT">#REF!</definedName>
    <definedName name="LWDMemRev" localSheetId="3">#REF!</definedName>
    <definedName name="LWDMemRev">#REF!</definedName>
    <definedName name="LWDRev" localSheetId="3">#REF!</definedName>
    <definedName name="LWDRev">#REF!</definedName>
    <definedName name="LWDRev2" localSheetId="3">#REF!</definedName>
    <definedName name="LWDRev2">#REF!</definedName>
    <definedName name="M" localSheetId="3">#REF!</definedName>
    <definedName name="M">#REF!</definedName>
    <definedName name="M_Cost_Drill" localSheetId="3">#REF!</definedName>
    <definedName name="M_Cost_Drill">#REF!</definedName>
    <definedName name="M_Cost_Fee" localSheetId="3">#REF!</definedName>
    <definedName name="M_Cost_Fee">#REF!</definedName>
    <definedName name="M3_BLN" localSheetId="3">#REF!</definedName>
    <definedName name="M3_BLN">#REF!</definedName>
    <definedName name="M3_H" localSheetId="3">#REF!</definedName>
    <definedName name="M3_H">#REF!</definedName>
    <definedName name="Macro4">#N/A</definedName>
    <definedName name="MACROS" localSheetId="3">[78]SUMMARY!#REF!</definedName>
    <definedName name="MACROS">[78]SUMMARY!#REF!</definedName>
    <definedName name="MagneticDeclDate" localSheetId="3">#REF!</definedName>
    <definedName name="MagneticDeclDate">#REF!</definedName>
    <definedName name="MagneticDeclination" localSheetId="3">#REF!</definedName>
    <definedName name="MagneticDeclination">#REF!</definedName>
    <definedName name="MagneticDeclModel" localSheetId="3">#REF!</definedName>
    <definedName name="MagneticDeclModel">#REF!</definedName>
    <definedName name="MAIN">#N/A</definedName>
    <definedName name="main1">#N/A</definedName>
    <definedName name="mainm">#N/A</definedName>
    <definedName name="man" localSheetId="3">#REF!</definedName>
    <definedName name="man">#REF!</definedName>
    <definedName name="mandorjam">#N/A</definedName>
    <definedName name="mark" localSheetId="3">#REF!</definedName>
    <definedName name="mark">#REF!</definedName>
    <definedName name="mark1" localSheetId="3">#REF!</definedName>
    <definedName name="mark1">#REF!</definedName>
    <definedName name="mark2" localSheetId="3">#REF!</definedName>
    <definedName name="mark2">#REF!</definedName>
    <definedName name="MATERIAL" localSheetId="3">#REF!</definedName>
    <definedName name="MATERIAL">#REF!</definedName>
    <definedName name="MATERIALAGTB">[5]LOKASI!$AG$739</definedName>
    <definedName name="MATTYPE1EMSCOD2">[5]LOKASI!$AG$1161</definedName>
    <definedName name="MATTYPE1RIGN55">[5]LOKASI!$AG$1427</definedName>
    <definedName name="MATTYPE1UNSPEC1">[5]LOKASI!$AG$1219</definedName>
    <definedName name="MATTYPE1UNSPEC2">[5]LOKASI!$AG$1305</definedName>
    <definedName name="MATTYPE2EMSCOD2">[5]LOKASI!$AG$1173</definedName>
    <definedName name="MATTYPE2RIGN55">[5]LOKASI!$AG$1439</definedName>
    <definedName name="MATTYPE2UNSPEC1">[5]LOKASI!$AG$1232</definedName>
    <definedName name="MATTYPE2UNSPEC2">[5]LOKASI!$AG$1318</definedName>
    <definedName name="MATTYPE3EMSCOD2">[5]LOKASI!$AG$1185</definedName>
    <definedName name="MATTYPE3RIGN55">[5]LOKASI!$AG$1451</definedName>
    <definedName name="MATTYPE3UNSPEC1">[5]LOKASI!$AG$1245</definedName>
    <definedName name="MATTYPE3UNSPEC2">[5]LOKASI!$AG$1331</definedName>
    <definedName name="MATTYPE4RIGN55">[5]LOKASI!$AG$1463</definedName>
    <definedName name="MATTYPE4UNSPEC1">[5]LOKASI!$AG$1258</definedName>
    <definedName name="MAX_MW_EMW">'[46]Pore Press &amp; FG'!$H$6:$H$17</definedName>
    <definedName name="MAX_MW_MD">'[46]Pore Press &amp; FG'!$G$6:$G$17</definedName>
    <definedName name="MD_Actual" localSheetId="3">#REF!</definedName>
    <definedName name="MD_Actual">#REF!</definedName>
    <definedName name="MD_Column" localSheetId="3">!#REF!</definedName>
    <definedName name="MD_Column">!#REF!</definedName>
    <definedName name="MD_Plan" localSheetId="3">#REF!</definedName>
    <definedName name="MD_Plan">#REF!</definedName>
    <definedName name="MD_Unit" localSheetId="3">#REF!</definedName>
    <definedName name="MD_Unit">#REF!</definedName>
    <definedName name="MENU">#N/A</definedName>
    <definedName name="menu1">#N/A</definedName>
    <definedName name="MEqLU" localSheetId="3">#REF!</definedName>
    <definedName name="MEqLU">#REF!</definedName>
    <definedName name="MGasLU" localSheetId="3">#REF!</definedName>
    <definedName name="MGasLU">#REF!</definedName>
    <definedName name="MIN_MW_EMW">'[46]Pore Press &amp; FG'!$E$6:$E$16</definedName>
    <definedName name="MIN_MW_MD">'[46]Pore Press &amp; FG'!$D$6:$D$16</definedName>
    <definedName name="MINOR" localSheetId="3">#REF!</definedName>
    <definedName name="MINOR">#REF!</definedName>
    <definedName name="MLC" localSheetId="3">#REF!</definedName>
    <definedName name="MLC">#REF!</definedName>
    <definedName name="MLiqLU" localSheetId="3">#REF!</definedName>
    <definedName name="MLiqLU">#REF!</definedName>
    <definedName name="MMS_Limit">#N/A</definedName>
    <definedName name="mn" localSheetId="3">#REF!</definedName>
    <definedName name="mn">#REF!</definedName>
    <definedName name="MOBILISASI" localSheetId="3">#REF!</definedName>
    <definedName name="MOBILISASI">#REF!</definedName>
    <definedName name="Model" localSheetId="3">#REF!</definedName>
    <definedName name="Model">#REF!</definedName>
    <definedName name="Module1.draw_productionfirst">#N/A</definedName>
    <definedName name="Module1.draw_productionsecond">#N/A</definedName>
    <definedName name="Module4.drawblanks">#N/A</definedName>
    <definedName name="Module4.drawlinerfirst">#N/A</definedName>
    <definedName name="Module4.drawlinersecond">#N/A</definedName>
    <definedName name="Module4.drawmiscellaneous">#N/A</definedName>
    <definedName name="Module4.drawproductionfirst">#N/A</definedName>
    <definedName name="Module4.drawproductionsecond">#N/A</definedName>
    <definedName name="Module4.drawquantum">#N/A</definedName>
    <definedName name="Module4.drawscreens">#N/A</definedName>
    <definedName name="Module4.drawshearsubs">#N/A</definedName>
    <definedName name="Module4.drawsump">#N/A</definedName>
    <definedName name="Module4.textfive">#N/A</definedName>
    <definedName name="Module4.textfivehalf">#N/A</definedName>
    <definedName name="Module4.textninefiveeightfourfirst">#N/A</definedName>
    <definedName name="Module4.textninefiveeightfoursecond">#N/A</definedName>
    <definedName name="Module4.textninefiveeightsixfirst">#N/A</definedName>
    <definedName name="Module4.textninefiveeightsixsecond">#N/A</definedName>
    <definedName name="Module4.textsevenfiveeightfour">#N/A</definedName>
    <definedName name="Module4.textsevenfiveeightthree">#N/A</definedName>
    <definedName name="Module4.textsevenfour">#N/A</definedName>
    <definedName name="Module4.textseventhree">#N/A</definedName>
    <definedName name="MOVE" localSheetId="3">[78]SUMMARY!#REF!</definedName>
    <definedName name="MOVE">[78]SUMMARY!#REF!</definedName>
    <definedName name="Move_in_and_RU" localSheetId="3">#REF!</definedName>
    <definedName name="Move_in_and_RU">#REF!</definedName>
    <definedName name="Mud" localSheetId="3">'[36]SCH 20'!#REF!</definedName>
    <definedName name="Mud">'[36]SCH 20'!#REF!</definedName>
    <definedName name="mudtype" localSheetId="3">#REF!</definedName>
    <definedName name="mudtype">#REF!</definedName>
    <definedName name="MW">[48]INPUT!$G$19</definedName>
    <definedName name="MWAC" localSheetId="3">#REF!</definedName>
    <definedName name="MWAC">#REF!</definedName>
    <definedName name="MWD" localSheetId="3">#REF!</definedName>
    <definedName name="MWD">#REF!</definedName>
    <definedName name="MWDEPTHAC" localSheetId="3">#REF!</definedName>
    <definedName name="MWDEPTHAC">#REF!</definedName>
    <definedName name="MWDRev" localSheetId="3">#REF!</definedName>
    <definedName name="MWDRev">#REF!</definedName>
    <definedName name="MWDRev2" localSheetId="3">#REF!</definedName>
    <definedName name="MWDRev2">#REF!</definedName>
    <definedName name="MWPLAN" localSheetId="3">#REF!</definedName>
    <definedName name="MWPLAN">#REF!</definedName>
    <definedName name="nb" localSheetId="3">#REF!</definedName>
    <definedName name="nb">#REF!</definedName>
    <definedName name="new" localSheetId="3">#REF!</definedName>
    <definedName name="new">#REF!</definedName>
    <definedName name="nm" localSheetId="3">#REF!</definedName>
    <definedName name="nm">#REF!</definedName>
    <definedName name="NMSNDFMNSD">#N/A</definedName>
    <definedName name="No.Blank.Charge">[44]D.B!$B$6</definedName>
    <definedName name="North">[46]Directional!$E$6:$E$48</definedName>
    <definedName name="NorthingColumn" localSheetId="3">!#REF!</definedName>
    <definedName name="NorthingColumn">!#REF!</definedName>
    <definedName name="NorthingUnit" localSheetId="3">#REF!</definedName>
    <definedName name="NorthingUnit">#REF!</definedName>
    <definedName name="NorthReference" localSheetId="3">#REF!</definedName>
    <definedName name="NorthReference">#REF!</definedName>
    <definedName name="NosOfTubing" localSheetId="3">#REF!</definedName>
    <definedName name="NosOfTubing">#REF!</definedName>
    <definedName name="Note1" localSheetId="3">#REF!</definedName>
    <definedName name="Note1">#REF!</definedName>
    <definedName name="Note2" localSheetId="3">#REF!</definedName>
    <definedName name="Note2">#REF!</definedName>
    <definedName name="Notes" localSheetId="3">#REF!</definedName>
    <definedName name="Notes">#REF!</definedName>
    <definedName name="NOTES1" localSheetId="3">#REF!</definedName>
    <definedName name="NOTES1">#REF!</definedName>
    <definedName name="NOTES2" localSheetId="3">#REF!</definedName>
    <definedName name="NOTES2">#REF!</definedName>
    <definedName name="NOTIFY" localSheetId="3">#REF!</definedName>
    <definedName name="NOTIFY">#REF!</definedName>
    <definedName name="NPT" localSheetId="3">#REF!</definedName>
    <definedName name="NPT">#REF!</definedName>
    <definedName name="NPV" localSheetId="3">#REF!</definedName>
    <definedName name="NPV">#REF!</definedName>
    <definedName name="NPV_Contr_10percent" localSheetId="3">#REF!</definedName>
    <definedName name="NPV_Contr_10percent">#REF!</definedName>
    <definedName name="NPV10BEL" localSheetId="3">#REF!</definedName>
    <definedName name="NPV10BEL">#REF!</definedName>
    <definedName name="NS_Column" localSheetId="3">!#REF!</definedName>
    <definedName name="NS_Column">!#REF!</definedName>
    <definedName name="NS_Unit" localSheetId="3">#REF!</definedName>
    <definedName name="NS_Unit">#REF!</definedName>
    <definedName name="Number_of_ASA">'[53]3 HSE &amp;Well Control'!$D$2:$D$130</definedName>
    <definedName name="nv" localSheetId="3">#REF!</definedName>
    <definedName name="nv">#REF!</definedName>
    <definedName name="o" localSheetId="3">'[25]Well Plan 1'!#REF!</definedName>
    <definedName name="o" localSheetId="0">'[25]Well Plan 1'!#REF!</definedName>
    <definedName name="o">'[25]Well Plan 1'!#REF!</definedName>
    <definedName name="OHAVGID">[7]INPUT!$C$11</definedName>
    <definedName name="Oil_Price_Factor" localSheetId="3">#REF!</definedName>
    <definedName name="Oil_Price_Factor">#REF!</definedName>
    <definedName name="Oil_Reserve_Factor" localSheetId="3">#REF!</definedName>
    <definedName name="Oil_Reserve_Factor">#REF!</definedName>
    <definedName name="OILCAT">[5]LOKASI!$AG$45</definedName>
    <definedName name="OilPrice" localSheetId="3">#REF!</definedName>
    <definedName name="OilPrice">#REF!</definedName>
    <definedName name="OK" localSheetId="3">#REF!</definedName>
    <definedName name="OK">#REF!</definedName>
    <definedName name="Operasi" localSheetId="3">#REF!</definedName>
    <definedName name="Operasi">#REF!</definedName>
    <definedName name="Operasi2" localSheetId="3">#REF!</definedName>
    <definedName name="Operasi2">#REF!</definedName>
    <definedName name="Operator.Name" localSheetId="0">'[26]Well Plan 1'!$H$5</definedName>
    <definedName name="Operator.Name">'[25]Well Plan 1'!$H$5</definedName>
    <definedName name="OPERATORA2B">[5]UPAH!$E$18</definedName>
    <definedName name="Opex_Factor" localSheetId="3">#REF!</definedName>
    <definedName name="Opex_Factor">#REF!</definedName>
    <definedName name="OpNo">[79]SO!$B$23,[79]SO!$B$32,[79]SO!$B$41,[79]SO!$G$23,[79]SO!$G$32,[79]SO!$G$41,[79]SO!$L$23,[79]SO!$L$32,[79]SO!$L$41,[79]SO!$A$51:$A$58</definedName>
    <definedName name="Orig_Amps">'[27]Torque Vs. Depth'!$E$3:$E$809</definedName>
    <definedName name="OUTPUT" localSheetId="3">#REF!</definedName>
    <definedName name="OUTPUT">#REF!</definedName>
    <definedName name="P" localSheetId="3">#REF!</definedName>
    <definedName name="P">#REF!</definedName>
    <definedName name="P_LIST" localSheetId="3">#REF!</definedName>
    <definedName name="P_LIST" localSheetId="4">#REF!</definedName>
    <definedName name="P_LIST">#REF!</definedName>
    <definedName name="Packer_Depth" localSheetId="3">#REF!</definedName>
    <definedName name="Packer_Depth">#REF!</definedName>
    <definedName name="PAGE" localSheetId="3">#REF!</definedName>
    <definedName name="PAGE">#REF!</definedName>
    <definedName name="Page.1.LineNum" localSheetId="3">'[25]Well Plan 1'!#REF!</definedName>
    <definedName name="Page.1.LineNum" localSheetId="0">'[26]Well Plan 1'!#REF!</definedName>
    <definedName name="Page.1.LineNum">'[25]Well Plan 1'!#REF!</definedName>
    <definedName name="Page.2.LineNum" localSheetId="0">'[26]Well Plan 1'!$H$159</definedName>
    <definedName name="Page.2.LineNum">'[25]Well Plan 1'!$H$159</definedName>
    <definedName name="Page_1" localSheetId="3">#REF!</definedName>
    <definedName name="Page_1">#REF!</definedName>
    <definedName name="Page_2" localSheetId="3">#REF!</definedName>
    <definedName name="Page_2">#REF!</definedName>
    <definedName name="Page_2_3_Bonus" localSheetId="3">#REF!</definedName>
    <definedName name="Page_2_3_Bonus">#REF!</definedName>
    <definedName name="Page_2_3_Service" localSheetId="3">#REF!</definedName>
    <definedName name="Page_2_3_Service">#REF!</definedName>
    <definedName name="Page_3" localSheetId="3">#REF!</definedName>
    <definedName name="Page_3">#REF!</definedName>
    <definedName name="Page_3_Bonus" localSheetId="3">#REF!</definedName>
    <definedName name="Page_3_Bonus">#REF!</definedName>
    <definedName name="Page_3_Service" localSheetId="3">#REF!</definedName>
    <definedName name="Page_3_Service">#REF!</definedName>
    <definedName name="Page_Total_1_Bonus" localSheetId="3">#REF!</definedName>
    <definedName name="Page_Total_1_Bonus">#REF!</definedName>
    <definedName name="Page_Total_1_Service" localSheetId="3">#REF!</definedName>
    <definedName name="Page_Total_1_Service">#REF!</definedName>
    <definedName name="Page_Total_2_Bonus" localSheetId="3">#REF!</definedName>
    <definedName name="Page_Total_2_Bonus">#REF!</definedName>
    <definedName name="Page_Total_2_Service" localSheetId="3">#REF!</definedName>
    <definedName name="Page_Total_2_Service">#REF!</definedName>
    <definedName name="Page_Total_3_Bonus" localSheetId="3">#REF!</definedName>
    <definedName name="Page_Total_3_Bonus">#REF!</definedName>
    <definedName name="Page_Total_3_Service" localSheetId="3">#REF!</definedName>
    <definedName name="Page_Total_3_Service">#REF!</definedName>
    <definedName name="PAGE1" localSheetId="3">#REF!</definedName>
    <definedName name="PAGE1">#REF!</definedName>
    <definedName name="PAGE2" localSheetId="3">#REF!</definedName>
    <definedName name="PAGE2">#REF!</definedName>
    <definedName name="PAGE3" localSheetId="3">#REF!</definedName>
    <definedName name="PAGE3">#REF!</definedName>
    <definedName name="PAGE4" localSheetId="3">#REF!</definedName>
    <definedName name="PAGE4">#REF!</definedName>
    <definedName name="PAGE5" localSheetId="3">#REF!</definedName>
    <definedName name="PAGE5">#REF!</definedName>
    <definedName name="PARITBATUKALI0_5X0_5X1">[5]LOKASI!$AG$1575</definedName>
    <definedName name="Parts" localSheetId="3">#REF!</definedName>
    <definedName name="Parts">#REF!</definedName>
    <definedName name="PASIRCELLAR">[5]LOKASI!$AG$1725</definedName>
    <definedName name="Pb" localSheetId="3">#REF!</definedName>
    <definedName name="Pb">#REF!</definedName>
    <definedName name="pek" localSheetId="3">#REF!</definedName>
    <definedName name="pek">#REF!</definedName>
    <definedName name="pekerjajam">#N/A</definedName>
    <definedName name="PENETRASI">[5]LOKASI!$AG$1495</definedName>
    <definedName name="PERBJBT10X5">[5]LOKASI!$AG$1525</definedName>
    <definedName name="PERBJBT20X5OGAN20">[5]LOKASI!$AG$1628</definedName>
    <definedName name="PERBJBT6X5OGAN22">[5]LOKASI!$AG$1637</definedName>
    <definedName name="PERBJBT6X5PMT_X2">[5]LOKASI!$AG$964</definedName>
    <definedName name="PERBKOABRNB">[5]LOKASI!$AG$1543</definedName>
    <definedName name="PERBOILCATBRNB">[5]LOKASI!$AG$1534</definedName>
    <definedName name="PERBOILCATGNKP1">[5]LOKASI!$AG$1715</definedName>
    <definedName name="Percent_Contractor" localSheetId="3">#REF!</definedName>
    <definedName name="Percent_Contractor">#REF!</definedName>
    <definedName name="Percent_Cost_Rec" localSheetId="3">#REF!</definedName>
    <definedName name="Percent_Cost_Rec">#REF!</definedName>
    <definedName name="Percent_GOI" localSheetId="3">#REF!</definedName>
    <definedName name="Percent_GOI">#REF!</definedName>
    <definedName name="Percent_GrossRev_Contr." localSheetId="3">#REF!</definedName>
    <definedName name="Percent_GrossRev_Contr.">#REF!</definedName>
    <definedName name="Percent_GrossRev_Gov." localSheetId="3">#REF!</definedName>
    <definedName name="Percent_GrossRev_Gov.">#REF!</definedName>
    <definedName name="PERKEPALAGOR">[5]LOKASI!$AG$1515</definedName>
    <definedName name="permeability" localSheetId="3">#REF!</definedName>
    <definedName name="permeability">#REF!</definedName>
    <definedName name="PERSARBRNB">[5]LOKASI!$AG$1558</definedName>
    <definedName name="Personnel_Days">1</definedName>
    <definedName name="Pf" localSheetId="3">#REF!</definedName>
    <definedName name="Pf">#REF!</definedName>
    <definedName name="Pform">[48]INPUT!$G$18</definedName>
    <definedName name="pi">3.14159265</definedName>
    <definedName name="pick_5_system">#N/A</definedName>
    <definedName name="pick_512_system">#N/A</definedName>
    <definedName name="pick_758x314_system">#N/A</definedName>
    <definedName name="pick_758x4_system">#N/A</definedName>
    <definedName name="pick_7x314_system">#N/A</definedName>
    <definedName name="pick_7x4_system">#N/A</definedName>
    <definedName name="pick_blanks">#N/A</definedName>
    <definedName name="pick_liner">#N/A</definedName>
    <definedName name="pick_liner2">#N/A</definedName>
    <definedName name="pick_miscellaneous">#N/A</definedName>
    <definedName name="pick_quantum">#N/A</definedName>
    <definedName name="pick_screens">#N/A</definedName>
    <definedName name="pick_shearsubs">#N/A</definedName>
    <definedName name="pick_sump">#N/A</definedName>
    <definedName name="pick1_958x475_system">#N/A</definedName>
    <definedName name="pick1_958x6_system">#N/A</definedName>
    <definedName name="pick1_production">#N/A</definedName>
    <definedName name="pick2_958x475_system">#N/A</definedName>
    <definedName name="pick2_958x6_system">#N/A</definedName>
    <definedName name="pick2_production">#N/A</definedName>
    <definedName name="PICKUP">[5]ALAT!$E$22</definedName>
    <definedName name="pintcmt">#N/A</definedName>
    <definedName name="PIPAT">[5]LOKASI!$AG$34</definedName>
    <definedName name="pird">3.14159265/180</definedName>
    <definedName name="Plan.Date" localSheetId="0">'[26]Well Plan 1'!$K$5</definedName>
    <definedName name="Plan.Date">'[25]Well Plan 1'!$K$5</definedName>
    <definedName name="Plan.Name" localSheetId="0">'[26]Well Plan 1'!$K$6</definedName>
    <definedName name="Plan.Name">'[25]Well Plan 1'!$K$6</definedName>
    <definedName name="Plan.Total.Depth" localSheetId="0">'[26]Well Plan 1'!$H$6</definedName>
    <definedName name="Plan.Total.Depth">'[25]Well Plan 1'!$H$6</definedName>
    <definedName name="Plan.Total.Depth.Unit" localSheetId="3">'[25]Well Plan 1'!#REF!</definedName>
    <definedName name="Plan.Total.Depth.Unit" localSheetId="0">'[26]Well Plan 1'!#REF!</definedName>
    <definedName name="Plan.Total.Depth.Unit">'[25]Well Plan 1'!#REF!</definedName>
    <definedName name="Plan.Total.Time" localSheetId="0">'[26]Well Plan 1'!$H$7</definedName>
    <definedName name="Plan.Total.Time">'[25]Well Plan 1'!$H$7</definedName>
    <definedName name="PLANNED" localSheetId="3">#REF!</definedName>
    <definedName name="PLANNED">#REF!</definedName>
    <definedName name="PLASTIKBAKLUM">[5]LOKASI!$AG$1647</definedName>
    <definedName name="PLASTIKBAKLUMBARU">[5]LOKASI!$AG$1707</definedName>
    <definedName name="PLASTIKHDPE1MM">[5]LOKASI!$AG$1730</definedName>
    <definedName name="Platform" localSheetId="3">#REF!</definedName>
    <definedName name="Platform">#REF!</definedName>
    <definedName name="Plg" localSheetId="3">#REF!</definedName>
    <definedName name="Plg">#REF!</definedName>
    <definedName name="PLO" localSheetId="3">#REF!</definedName>
    <definedName name="PLO">#REF!</definedName>
    <definedName name="PLOTDTCDAYAC" localSheetId="3">#REF!</definedName>
    <definedName name="PLOTDTCDAYAC">#REF!</definedName>
    <definedName name="PLOTDTCDAYPLAN" localSheetId="3">#REF!</definedName>
    <definedName name="PLOTDTCDAYPLAN">#REF!</definedName>
    <definedName name="PLOTDTCDEPTHAC" localSheetId="3">#REF!</definedName>
    <definedName name="PLOTDTCDEPTHAC">#REF!</definedName>
    <definedName name="PLOTMWAC" localSheetId="3">#REF!</definedName>
    <definedName name="PLOTMWAC">#REF!</definedName>
    <definedName name="PLOTMWDEPTHAC" localSheetId="3">#REF!</definedName>
    <definedName name="PLOTMWDEPTHAC">#REF!</definedName>
    <definedName name="PLOTMWPLAN" localSheetId="3">#REF!</definedName>
    <definedName name="PLOTMWPLAN">#REF!</definedName>
    <definedName name="plug">#N/A</definedName>
    <definedName name="plug1">#N/A</definedName>
    <definedName name="Pm" localSheetId="3">#REF!</definedName>
    <definedName name="Pm">#REF!</definedName>
    <definedName name="Po" localSheetId="3">#REF!</definedName>
    <definedName name="Po">#REF!</definedName>
    <definedName name="POD" localSheetId="3">#REF!</definedName>
    <definedName name="POD">#REF!</definedName>
    <definedName name="POND353">[5]LOKASI!$AG$29</definedName>
    <definedName name="POND353UP">[5]LOKASI!$AG$881</definedName>
    <definedName name="PONDRIGCINA">[5]LOKASI!$AG$1134</definedName>
    <definedName name="PONDTPS17SDD">[5]LOKASI!$AG$1348</definedName>
    <definedName name="POT" localSheetId="3">#REF!</definedName>
    <definedName name="POT" localSheetId="4">#REF!</definedName>
    <definedName name="POT">#REF!</definedName>
    <definedName name="PowerPak" localSheetId="3">#REF!</definedName>
    <definedName name="PowerPak">#REF!</definedName>
    <definedName name="PP_EMW">'[46]Pore Press &amp; FG'!$B$6:$B$16</definedName>
    <definedName name="PP_MD">'[46]Pore Press &amp; FG'!$A$6:$A$16</definedName>
    <definedName name="PPD">[32]Harga!$T$12</definedName>
    <definedName name="PPD_5" localSheetId="3">#REF!</definedName>
    <definedName name="PPD_5">#REF!</definedName>
    <definedName name="PPD_7" localSheetId="3">#REF!</definedName>
    <definedName name="PPD_7">#REF!</definedName>
    <definedName name="PPS_031215" localSheetId="3">#REF!</definedName>
    <definedName name="PPS_031215">#REF!</definedName>
    <definedName name="Predriven_30" localSheetId="3">#REF!</definedName>
    <definedName name="Predriven_30">#REF!</definedName>
    <definedName name="Preparer">[31]Cover!$K$23</definedName>
    <definedName name="pressure" localSheetId="3">#REF!</definedName>
    <definedName name="pressure">#REF!</definedName>
    <definedName name="Price_Bonus" localSheetId="3">#REF!</definedName>
    <definedName name="Price_Bonus">#REF!</definedName>
    <definedName name="Price_Bonus_RP" localSheetId="3">#REF!</definedName>
    <definedName name="Price_Bonus_RP">#REF!</definedName>
    <definedName name="Price_Bonus_US" localSheetId="3">#REF!</definedName>
    <definedName name="Price_Bonus_US">#REF!</definedName>
    <definedName name="Price_Service" localSheetId="3">#REF!</definedName>
    <definedName name="Price_Service">#REF!</definedName>
    <definedName name="price14" localSheetId="3">#REF!</definedName>
    <definedName name="price14">#REF!</definedName>
    <definedName name="price15" localSheetId="3">#REF!</definedName>
    <definedName name="price15">#REF!</definedName>
    <definedName name="price16" localSheetId="3">#REF!</definedName>
    <definedName name="price16">#REF!</definedName>
    <definedName name="price17" localSheetId="3">#REF!</definedName>
    <definedName name="price17">#REF!</definedName>
    <definedName name="price18" localSheetId="3">#REF!</definedName>
    <definedName name="price18">#REF!</definedName>
    <definedName name="price19" localSheetId="3">#REF!</definedName>
    <definedName name="price19">#REF!</definedName>
    <definedName name="price20" localSheetId="3">#REF!</definedName>
    <definedName name="price20">#REF!</definedName>
    <definedName name="price21" localSheetId="3">#REF!</definedName>
    <definedName name="price21">#REF!</definedName>
    <definedName name="price22" localSheetId="3">#REF!</definedName>
    <definedName name="price22">#REF!</definedName>
    <definedName name="price23" localSheetId="3">#REF!</definedName>
    <definedName name="price23">#REF!</definedName>
    <definedName name="price24" localSheetId="3">#REF!</definedName>
    <definedName name="price24">#REF!</definedName>
    <definedName name="price25" localSheetId="3">#REF!</definedName>
    <definedName name="price25">#REF!</definedName>
    <definedName name="price26" localSheetId="3">#REF!</definedName>
    <definedName name="price26">#REF!</definedName>
    <definedName name="price27" localSheetId="3">#REF!</definedName>
    <definedName name="price27">#REF!</definedName>
    <definedName name="price28" localSheetId="3">#REF!</definedName>
    <definedName name="price28">#REF!</definedName>
    <definedName name="price29" localSheetId="3">#REF!</definedName>
    <definedName name="price29">#REF!</definedName>
    <definedName name="price30" localSheetId="3">#REF!</definedName>
    <definedName name="price30">#REF!</definedName>
    <definedName name="price31" localSheetId="3">#REF!</definedName>
    <definedName name="price31">#REF!</definedName>
    <definedName name="price32" localSheetId="3">#REF!</definedName>
    <definedName name="price32">#REF!</definedName>
    <definedName name="price33" localSheetId="3">#REF!</definedName>
    <definedName name="price33">#REF!</definedName>
    <definedName name="price34" localSheetId="3">#REF!</definedName>
    <definedName name="price34">#REF!</definedName>
    <definedName name="price35" localSheetId="3">#REF!</definedName>
    <definedName name="price35">#REF!</definedName>
    <definedName name="price36" localSheetId="3">#REF!</definedName>
    <definedName name="price36">#REF!</definedName>
    <definedName name="price37" localSheetId="3">#REF!</definedName>
    <definedName name="price37">#REF!</definedName>
    <definedName name="price38" localSheetId="3">#REF!</definedName>
    <definedName name="price38">#REF!</definedName>
    <definedName name="price39" localSheetId="3">#REF!</definedName>
    <definedName name="price39">#REF!</definedName>
    <definedName name="price40" localSheetId="3">#REF!</definedName>
    <definedName name="price40">#REF!</definedName>
    <definedName name="price41" localSheetId="3">#REF!</definedName>
    <definedName name="price41">#REF!</definedName>
    <definedName name="price42" localSheetId="3">#REF!</definedName>
    <definedName name="price42">#REF!</definedName>
    <definedName name="price43" localSheetId="3">#REF!</definedName>
    <definedName name="price43">#REF!</definedName>
    <definedName name="price44" localSheetId="3">#REF!</definedName>
    <definedName name="price44">#REF!</definedName>
    <definedName name="price45" localSheetId="3">#REF!</definedName>
    <definedName name="price45">#REF!</definedName>
    <definedName name="price46" localSheetId="3">#REF!</definedName>
    <definedName name="price46">#REF!</definedName>
    <definedName name="price47" localSheetId="3">#REF!</definedName>
    <definedName name="price47">#REF!</definedName>
    <definedName name="price48" localSheetId="3">#REF!</definedName>
    <definedName name="price48">#REF!</definedName>
    <definedName name="price49" localSheetId="3">#REF!</definedName>
    <definedName name="price49">#REF!</definedName>
    <definedName name="price50" localSheetId="3">#REF!</definedName>
    <definedName name="price50">#REF!</definedName>
    <definedName name="price51" localSheetId="3">#REF!</definedName>
    <definedName name="price51">#REF!</definedName>
    <definedName name="price52" localSheetId="3">#REF!</definedName>
    <definedName name="price52">#REF!</definedName>
    <definedName name="price53" localSheetId="3">#REF!</definedName>
    <definedName name="price53">#REF!</definedName>
    <definedName name="price54" localSheetId="3">#REF!</definedName>
    <definedName name="price54">#REF!</definedName>
    <definedName name="price55" localSheetId="3">#REF!</definedName>
    <definedName name="price55">#REF!</definedName>
    <definedName name="price56" localSheetId="3">#REF!</definedName>
    <definedName name="price56">#REF!</definedName>
    <definedName name="price57" localSheetId="3">#REF!</definedName>
    <definedName name="price57">#REF!</definedName>
    <definedName name="price58" localSheetId="3">#REF!</definedName>
    <definedName name="price58">#REF!</definedName>
    <definedName name="price59" localSheetId="3">#REF!</definedName>
    <definedName name="price59">#REF!</definedName>
    <definedName name="price60" localSheetId="3">#REF!</definedName>
    <definedName name="price60">#REF!</definedName>
    <definedName name="price61" localSheetId="3">#REF!</definedName>
    <definedName name="price61">#REF!</definedName>
    <definedName name="price62" localSheetId="3">#REF!</definedName>
    <definedName name="price62">#REF!</definedName>
    <definedName name="price63" localSheetId="3">#REF!</definedName>
    <definedName name="price63">#REF!</definedName>
    <definedName name="price64" localSheetId="3">#REF!</definedName>
    <definedName name="price64">#REF!</definedName>
    <definedName name="price65" localSheetId="3">#REF!</definedName>
    <definedName name="price65">#REF!</definedName>
    <definedName name="price66" localSheetId="3">#REF!</definedName>
    <definedName name="price66">#REF!</definedName>
    <definedName name="price67" localSheetId="3">#REF!</definedName>
    <definedName name="price67">#REF!</definedName>
    <definedName name="price68" localSheetId="3">#REF!</definedName>
    <definedName name="price68">#REF!</definedName>
    <definedName name="price69" localSheetId="3">#REF!</definedName>
    <definedName name="price69">#REF!</definedName>
    <definedName name="price70" localSheetId="3">#REF!</definedName>
    <definedName name="price70">#REF!</definedName>
    <definedName name="price71" localSheetId="3">#REF!</definedName>
    <definedName name="price71">#REF!</definedName>
    <definedName name="price72" localSheetId="3">#REF!</definedName>
    <definedName name="price72">#REF!</definedName>
    <definedName name="price73" localSheetId="3">#REF!</definedName>
    <definedName name="price73">#REF!</definedName>
    <definedName name="price74" localSheetId="3">#REF!</definedName>
    <definedName name="price74">#REF!</definedName>
    <definedName name="price75" localSheetId="3">#REF!</definedName>
    <definedName name="price75">#REF!</definedName>
    <definedName name="price76" localSheetId="3">#REF!</definedName>
    <definedName name="price76">#REF!</definedName>
    <definedName name="price77" localSheetId="3">#REF!</definedName>
    <definedName name="price77">#REF!</definedName>
    <definedName name="price78" localSheetId="3">#REF!</definedName>
    <definedName name="price78">#REF!</definedName>
    <definedName name="price79" localSheetId="3">#REF!</definedName>
    <definedName name="price79">#REF!</definedName>
    <definedName name="price80" localSheetId="3">#REF!</definedName>
    <definedName name="price80">#REF!</definedName>
    <definedName name="price81" localSheetId="3">#REF!</definedName>
    <definedName name="price81">#REF!</definedName>
    <definedName name="price82" localSheetId="3">#REF!</definedName>
    <definedName name="price82">#REF!</definedName>
    <definedName name="price83" localSheetId="3">#REF!</definedName>
    <definedName name="price83">#REF!</definedName>
    <definedName name="PRINT">#N/A</definedName>
    <definedName name="_xlnm.Print_Area" localSheetId="2">'DCR- only 4 Print Out'!$B$1:$K$74</definedName>
    <definedName name="_xlnm.Print_Area" localSheetId="3">'DCR- OPEN WELL'!$B$1:$M$482</definedName>
    <definedName name="_xlnm.Print_Area" localSheetId="0">'Detail Cost'!$A$1:$CE$222</definedName>
    <definedName name="_xlnm.Print_Area" localSheetId="4">#REF!</definedName>
    <definedName name="_xlnm.Print_Area">#REF!</definedName>
    <definedName name="PRINT_AREA_MI" localSheetId="3">#REF!</definedName>
    <definedName name="PRINT_AREA_MI" localSheetId="4">#REF!</definedName>
    <definedName name="PRINT_AREA_MI">#REF!</definedName>
    <definedName name="PRINT_AREA_MI1" localSheetId="3">#REF!</definedName>
    <definedName name="PRINT_AREA_MI1">#REF!</definedName>
    <definedName name="Print_Area1" localSheetId="3">#REF!</definedName>
    <definedName name="Print_Area1">#REF!</definedName>
    <definedName name="print_DJT" localSheetId="3">#REF!</definedName>
    <definedName name="print_DJT">#REF!</definedName>
    <definedName name="print_DTM" localSheetId="3">#REF!</definedName>
    <definedName name="print_DTM">#REF!</definedName>
    <definedName name="_xlnm.Print_Titles" localSheetId="3">#REF!</definedName>
    <definedName name="_xlnm.Print_Titles" localSheetId="0">'Detail Cost'!$A:$B,'Detail Cost'!$12:$15</definedName>
    <definedName name="_xlnm.Print_Titles" localSheetId="4">#REF!</definedName>
    <definedName name="_xlnm.Print_Titles">#REF!</definedName>
    <definedName name="PRINT_TITLES_MI" localSheetId="3">#REF!</definedName>
    <definedName name="PRINT_TITLES_MI">#REF!</definedName>
    <definedName name="print_titles_mI1" localSheetId="3">#REF!</definedName>
    <definedName name="print_titles_mI1">#REF!</definedName>
    <definedName name="print1">#N/A</definedName>
    <definedName name="print3">#N/A</definedName>
    <definedName name="PRINTER" localSheetId="3">#REF!</definedName>
    <definedName name="PRINTER">#REF!</definedName>
    <definedName name="PRINTMENU" localSheetId="3">[78]SUMMARY!#REF!</definedName>
    <definedName name="PRINTMENU">[78]SUMMARY!#REF!</definedName>
    <definedName name="prnint">#N/A</definedName>
    <definedName name="prnplug">#N/A</definedName>
    <definedName name="prnprodtally">#N/A</definedName>
    <definedName name="prnschematic">#N/A</definedName>
    <definedName name="prnsurf">#N/A</definedName>
    <definedName name="PROD_EMW">'[46]Pore Press &amp; FG'!$O$15:$O$16</definedName>
    <definedName name="PROD_MD">'[46]Pore Press &amp; FG'!$N$15:$N$16</definedName>
    <definedName name="ProdConcessionYrs" localSheetId="3">#REF!</definedName>
    <definedName name="ProdConcessionYrs">#REF!</definedName>
    <definedName name="ProdLastYr" localSheetId="3">#REF!</definedName>
    <definedName name="ProdLastYr">#REF!</definedName>
    <definedName name="ProdStartYr" localSheetId="3">#REF!</definedName>
    <definedName name="ProdStartYr">#REF!</definedName>
    <definedName name="product">[33]Source!$C$4:$C$7</definedName>
    <definedName name="PRODUCT_LIST">[68]PriceList!$B$6:$I$118</definedName>
    <definedName name="Product_Revenue" localSheetId="3">#REF!</definedName>
    <definedName name="Product_Revenue">#REF!</definedName>
    <definedName name="production">#N/A</definedName>
    <definedName name="program" localSheetId="3">#REF!</definedName>
    <definedName name="program">#REF!</definedName>
    <definedName name="PROJAZI" localSheetId="3">[80]trajectory!#REF!</definedName>
    <definedName name="PROJAZI">[80]trajectory!#REF!</definedName>
    <definedName name="project" localSheetId="3">#REF!</definedName>
    <definedName name="project">#REF!</definedName>
    <definedName name="PROTEKTOR1_5X20">[5]LOKASI!$AG$1619</definedName>
    <definedName name="PROTPIPA15X5">[5]LOKASI!$AG$1044</definedName>
    <definedName name="PROTPIPA25X5">[5]LOKASI!$AG$849</definedName>
    <definedName name="PROTPIPA25X8">[5]LOKASI!$AG$1054</definedName>
    <definedName name="PROTPIPA4X20">[5]LOKASI!$AG$162</definedName>
    <definedName name="PROTPIPA5X10">[5]LOKASI!$AG$864</definedName>
    <definedName name="PRTPIPA50X1">[5]LOKASI!$AG$1395</definedName>
    <definedName name="PTJW" localSheetId="3">#REF!</definedName>
    <definedName name="PTJW">#REF!</definedName>
    <definedName name="PUSAT" localSheetId="3">#REF!</definedName>
    <definedName name="PUSAT">#REF!</definedName>
    <definedName name="PV_Contr_10percent" localSheetId="3">#REF!</definedName>
    <definedName name="PV_Contr_10percent">#REF!</definedName>
    <definedName name="PV_Ratio_12percent" localSheetId="3">#REF!</definedName>
    <definedName name="PV_Ratio_12percent">#REF!</definedName>
    <definedName name="pweek1">#N/A</definedName>
    <definedName name="pweek2">#N/A</definedName>
    <definedName name="pws">'[4]rms mek'!$D$16</definedName>
    <definedName name="q" localSheetId="3">#REF!</definedName>
    <definedName name="q">#REF!</definedName>
    <definedName name="qr" localSheetId="3">#REF!</definedName>
    <definedName name="qr">#REF!</definedName>
    <definedName name="qt" localSheetId="3">#REF!</definedName>
    <definedName name="qt">#REF!</definedName>
    <definedName name="quotenum" localSheetId="3">#REF!</definedName>
    <definedName name="quotenum">#REF!</definedName>
    <definedName name="qw" localSheetId="3">#REF!</definedName>
    <definedName name="qw">#REF!</definedName>
    <definedName name="qwq" localSheetId="3">#REF!</definedName>
    <definedName name="qwq">#REF!</definedName>
    <definedName name="rad" localSheetId="3">#REF!</definedName>
    <definedName name="rad">#REF!</definedName>
    <definedName name="RAMSES" localSheetId="3" hidden="1">[81]DESBT!#REF!</definedName>
    <definedName name="RAMSES" hidden="1">[81]DESBT!#REF!</definedName>
    <definedName name="RAND" localSheetId="3">#REF!</definedName>
    <definedName name="RAND">#REF!</definedName>
    <definedName name="Range" localSheetId="3">#REF!</definedName>
    <definedName name="Range">#REF!</definedName>
    <definedName name="Range2" localSheetId="3">#REF!</definedName>
    <definedName name="Range2">#REF!</definedName>
    <definedName name="RATE">[31]Cover!$K$20</definedName>
    <definedName name="Rate_Bonus" localSheetId="3">#REF!</definedName>
    <definedName name="Rate_Bonus">#REF!</definedName>
    <definedName name="Rate_Service" localSheetId="3">#REF!</definedName>
    <definedName name="Rate_Service">#REF!</definedName>
    <definedName name="RATES" localSheetId="3">#REF!</definedName>
    <definedName name="RATES">#REF!</definedName>
    <definedName name="rd" localSheetId="3">#REF!</definedName>
    <definedName name="rd">#REF!</definedName>
    <definedName name="RD1D" localSheetId="3">#REF!</definedName>
    <definedName name="RD1D">#REF!</definedName>
    <definedName name="RD1T" localSheetId="3">#REF!</definedName>
    <definedName name="RD1T">#REF!</definedName>
    <definedName name="RD2D" localSheetId="3">#REF!</definedName>
    <definedName name="RD2D">#REF!</definedName>
    <definedName name="RD2T" localSheetId="3">#REF!</definedName>
    <definedName name="RD2T">#REF!</definedName>
    <definedName name="RD3D" localSheetId="3">#REF!</definedName>
    <definedName name="RD3D">#REF!</definedName>
    <definedName name="RD3T" localSheetId="3">#REF!</definedName>
    <definedName name="RD3T">#REF!</definedName>
    <definedName name="RD4D" localSheetId="3">#REF!</definedName>
    <definedName name="RD4D">#REF!</definedName>
    <definedName name="RD4T" localSheetId="3">#REF!</definedName>
    <definedName name="RD4T">#REF!</definedName>
    <definedName name="RD5D" localSheetId="3">#REF!</definedName>
    <definedName name="RD5D">#REF!</definedName>
    <definedName name="RD5T" localSheetId="3">#REF!</definedName>
    <definedName name="RD5T">#REF!</definedName>
    <definedName name="RD6D" localSheetId="3">#REF!</definedName>
    <definedName name="RD6D">#REF!</definedName>
    <definedName name="RD6T" localSheetId="3">#REF!</definedName>
    <definedName name="RD6T">#REF!</definedName>
    <definedName name="rdn" localSheetId="3">#REF!</definedName>
    <definedName name="rdn">#REF!</definedName>
    <definedName name="RE_TG">#N/A</definedName>
    <definedName name="Ready" localSheetId="3">#REF!</definedName>
    <definedName name="Ready">#REF!</definedName>
    <definedName name="RECON" localSheetId="3">#REF!</definedName>
    <definedName name="RECON">#REF!</definedName>
    <definedName name="_xlnm.Recorder" localSheetId="3">#REF!</definedName>
    <definedName name="_xlnm.Recorder">#REF!</definedName>
    <definedName name="Recorder_______mPM" localSheetId="3" hidden="1">#REF!</definedName>
    <definedName name="Recorder_______mPM" hidden="1">#REF!</definedName>
    <definedName name="rek">[61]MATERIAL!$G$5</definedName>
    <definedName name="REKAP" localSheetId="3">#REF!</definedName>
    <definedName name="REKAP">#REF!</definedName>
    <definedName name="RELEASE" localSheetId="3">#REF!</definedName>
    <definedName name="RELEASE">#REF!</definedName>
    <definedName name="RELEASEDATE" localSheetId="3">#REF!</definedName>
    <definedName name="RELEASEDATE">#REF!</definedName>
    <definedName name="Rental" localSheetId="3">#REF!</definedName>
    <definedName name="Rental">#REF!</definedName>
    <definedName name="ReportTitle" localSheetId="0">'[26]Well Plan 1'!$E$158</definedName>
    <definedName name="ReportTitle">'[25]Well Plan 1'!$E$158</definedName>
    <definedName name="REV" localSheetId="3">#REF!</definedName>
    <definedName name="REV">#REF!</definedName>
    <definedName name="Revenue_Bonus" localSheetId="3">#REF!</definedName>
    <definedName name="Revenue_Bonus">#REF!</definedName>
    <definedName name="Revenue_Received" localSheetId="3">#REF!</definedName>
    <definedName name="Revenue_Received">#REF!</definedName>
    <definedName name="Revenue_Service" localSheetId="3">#REF!</definedName>
    <definedName name="Revenue_Service">#REF!</definedName>
    <definedName name="REVISE" localSheetId="3">#REF!</definedName>
    <definedName name="REVISE">#REF!</definedName>
    <definedName name="REVISION" localSheetId="3">#REF!</definedName>
    <definedName name="REVISION">#REF!</definedName>
    <definedName name="Revision_Number" localSheetId="3">#REF!</definedName>
    <definedName name="Revision_Number">#REF!</definedName>
    <definedName name="RICA" localSheetId="3">#REF!</definedName>
    <definedName name="RICA">#REF!</definedName>
    <definedName name="Rig" localSheetId="3">#REF!</definedName>
    <definedName name="Rig">#REF!</definedName>
    <definedName name="Rig_Name">'[36]GEN INPUT'!$G$6</definedName>
    <definedName name="Rig_Name_3">'[51]Service Report'!$K$12</definedName>
    <definedName name="Rig_Type">'[36]GEN INPUT'!$G$7</definedName>
    <definedName name="Rigdays" localSheetId="3">'[36]DTC Data'!#REF!</definedName>
    <definedName name="Rigdays">'[36]DTC Data'!#REF!</definedName>
    <definedName name="RIGEMSCOD2">[5]LOKASI!$AG$1149</definedName>
    <definedName name="righp" localSheetId="3">#REF!</definedName>
    <definedName name="righp">#REF!</definedName>
    <definedName name="rigtype" localSheetId="3">#REF!</definedName>
    <definedName name="rigtype">#REF!</definedName>
    <definedName name="RiskAutoStopPercChange">1.5</definedName>
    <definedName name="RiskCollectDistributionSamples">2</definedName>
    <definedName name="RiskExcelReportsGoInNewWorkbook">TRUE</definedName>
    <definedName name="RiskExcelReportsToGenerate">2048</definedName>
    <definedName name="RiskFixedSeed">1</definedName>
    <definedName name="RiskGenerateExcelReportsAtEndOfSimulation">FALSE</definedName>
    <definedName name="RiskHasSettings">TRUE</definedName>
    <definedName name="RiskMinimizeOnStart">FALSE</definedName>
    <definedName name="RiskMonitorConvergence">FALSE</definedName>
    <definedName name="RiskNumIterations">2000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howRiskWindowAtEndOfSimulation">TRUE</definedName>
    <definedName name="RiskStandardRecalc">0</definedName>
    <definedName name="RiskTemplateSheetName">"myTemplate"</definedName>
    <definedName name="RiskUpdateDisplay">FALSE</definedName>
    <definedName name="RiskUseDifferentSeedForEachSim">FALSE</definedName>
    <definedName name="RiskUseFixedSeed">FALSE</definedName>
    <definedName name="RiskUseMultipleCPUs">FALSE</definedName>
    <definedName name="ROR" localSheetId="3">#REF!</definedName>
    <definedName name="ROR">#REF!</definedName>
    <definedName name="RORBEL" localSheetId="3">#REF!</definedName>
    <definedName name="RORBEL">#REF!</definedName>
    <definedName name="Rotary" localSheetId="3">#REF!</definedName>
    <definedName name="Rotary">#REF!</definedName>
    <definedName name="roughness" localSheetId="3">#REF!</definedName>
    <definedName name="roughness">#REF!</definedName>
    <definedName name="ROWBARU">[5]LOKASI!$AG$946</definedName>
    <definedName name="Royalty1" localSheetId="3">#REF!</definedName>
    <definedName name="Royalty1">#REF!</definedName>
    <definedName name="Royalty2" localSheetId="3">#REF!</definedName>
    <definedName name="Royalty2">#REF!</definedName>
    <definedName name="Royalty3" localSheetId="3">#REF!</definedName>
    <definedName name="Royalty3">#REF!</definedName>
    <definedName name="Royalty4" localSheetId="3">#REF!</definedName>
    <definedName name="Royalty4">#REF!</definedName>
    <definedName name="Royalty5" localSheetId="3">#REF!</definedName>
    <definedName name="Royalty5">#REF!</definedName>
    <definedName name="Royalty6" localSheetId="3">#REF!</definedName>
    <definedName name="Royalty6">#REF!</definedName>
    <definedName name="RPM">'[27]Rotate - Slide Spreadsheet'!$E$6:$E$131</definedName>
    <definedName name="RSLT" localSheetId="3">#REF!</definedName>
    <definedName name="RSLT">#REF!</definedName>
    <definedName name="RSS" localSheetId="3">#REF!</definedName>
    <definedName name="RSS">#REF!</definedName>
    <definedName name="rt" localSheetId="3">#REF!</definedName>
    <definedName name="rt">#REF!</definedName>
    <definedName name="rthstgshg">[61]MATERIAL!$G$27</definedName>
    <definedName name="rty" localSheetId="3">#REF!</definedName>
    <definedName name="rty">#REF!</definedName>
    <definedName name="RU1D" localSheetId="3">#REF!</definedName>
    <definedName name="RU1D">#REF!</definedName>
    <definedName name="RU1T" localSheetId="3">#REF!</definedName>
    <definedName name="RU1T">#REF!</definedName>
    <definedName name="RU2D" localSheetId="3">#REF!</definedName>
    <definedName name="RU2D">#REF!</definedName>
    <definedName name="RU2T" localSheetId="3">#REF!</definedName>
    <definedName name="RU2T">#REF!</definedName>
    <definedName name="RU3D" localSheetId="3">#REF!</definedName>
    <definedName name="RU3D">#REF!</definedName>
    <definedName name="RU3T" localSheetId="3">#REF!</definedName>
    <definedName name="RU3T">#REF!</definedName>
    <definedName name="RU4D" localSheetId="3">#REF!</definedName>
    <definedName name="RU4D">#REF!</definedName>
    <definedName name="RU4T" localSheetId="3">#REF!</definedName>
    <definedName name="RU4T">#REF!</definedName>
    <definedName name="RU5D" localSheetId="3">#REF!</definedName>
    <definedName name="RU5D">#REF!</definedName>
    <definedName name="RU5T" localSheetId="3">#REF!</definedName>
    <definedName name="RU5T">#REF!</definedName>
    <definedName name="RU6D" localSheetId="3">#REF!</definedName>
    <definedName name="RU6D">#REF!</definedName>
    <definedName name="RU6T" localSheetId="3">#REF!</definedName>
    <definedName name="RU6T">#REF!</definedName>
    <definedName name="RUNS" localSheetId="3">#REF!</definedName>
    <definedName name="RUNS">#REF!</definedName>
    <definedName name="RUTIN" localSheetId="3">#REF!</definedName>
    <definedName name="RUTIN">#REF!</definedName>
    <definedName name="Rw" localSheetId="3">#REF!</definedName>
    <definedName name="Rw">#REF!</definedName>
    <definedName name="S_11620" localSheetId="3">#REF!</definedName>
    <definedName name="S_11620" localSheetId="4">#REF!</definedName>
    <definedName name="S_11620">#REF!</definedName>
    <definedName name="saASs" localSheetId="3">#REF!</definedName>
    <definedName name="saASs">#REF!</definedName>
    <definedName name="SAP_base" localSheetId="3">#REF!</definedName>
    <definedName name="SAP_base">#REF!</definedName>
    <definedName name="SAP_Database" localSheetId="3">#REF!</definedName>
    <definedName name="SAP_Database">#REF!</definedName>
    <definedName name="SARINGAN">[5]LOKASI!$AG$73</definedName>
    <definedName name="sashi" localSheetId="3">#REF!</definedName>
    <definedName name="sashi">#REF!</definedName>
    <definedName name="sc">#N/A</definedName>
    <definedName name="ScaleFactor" localSheetId="3">#REF!</definedName>
    <definedName name="ScaleFactor">#REF!</definedName>
    <definedName name="SCHL.19">[82]SCHL20!$B$3:$U$254</definedName>
    <definedName name="SCHL.20">[82]SCHL20!$B$3:$U$254</definedName>
    <definedName name="SCHL19">[82]SCHL20!$B$3:$U$254</definedName>
    <definedName name="screen_area" localSheetId="3">#REF!</definedName>
    <definedName name="screen_area">#REF!</definedName>
    <definedName name="screen_length" localSheetId="3">#REF!</definedName>
    <definedName name="screen_length">#REF!</definedName>
    <definedName name="sdf" localSheetId="3">#REF!</definedName>
    <definedName name="sdf">#REF!</definedName>
    <definedName name="SEALLENGTH" localSheetId="3">#REF!</definedName>
    <definedName name="SEALLENGTH">#REF!</definedName>
    <definedName name="SERV_LIST" localSheetId="3">#REF!</definedName>
    <definedName name="SERV_LIST">#REF!</definedName>
    <definedName name="Service_Discount" localSheetId="3">#REF!</definedName>
    <definedName name="Service_Discount">#REF!</definedName>
    <definedName name="Service_Type" localSheetId="3">#REF!</definedName>
    <definedName name="Service_Type">#REF!</definedName>
    <definedName name="SFID" localSheetId="3">#REF!</definedName>
    <definedName name="SFID">#REF!</definedName>
    <definedName name="sh" localSheetId="3">#REF!</definedName>
    <definedName name="sh">#REF!</definedName>
    <definedName name="Shading" localSheetId="3">#REF!,#REF!,#REF!,#REF!,#REF!,#REF!,#REF!,#REF!,#REF!,#REF!,#REF!,#REF!,#REF!,#REF!,#REF!,#REF!,#REF!,#REF!,#REF!,#REF!,#REF!</definedName>
    <definedName name="Shading">#REF!,#REF!,#REF!,#REF!,#REF!,#REF!,#REF!,#REF!,#REF!,#REF!,#REF!,#REF!,#REF!,#REF!,#REF!,#REF!,#REF!,#REF!,#REF!,#REF!,#REF!</definedName>
    <definedName name="shearpin" localSheetId="3">#REF!</definedName>
    <definedName name="shearpin">#REF!</definedName>
    <definedName name="sheet">'[71]ALL AKUN'!$C$3</definedName>
    <definedName name="shmd">[7]INPUT!$C$17</definedName>
    <definedName name="Shoe_Max">[48]CALC!$G$257</definedName>
    <definedName name="Shoe_Min">[48]CALC!$D$128</definedName>
    <definedName name="SHTVD">[7]INPUT!$C$18</definedName>
    <definedName name="SIR" localSheetId="3">#REF!</definedName>
    <definedName name="SIR" localSheetId="4">#REF!</definedName>
    <definedName name="SIR">#REF!</definedName>
    <definedName name="SIR_SHEET" localSheetId="3">#REF!</definedName>
    <definedName name="SIR_SHEET" localSheetId="4">#REF!</definedName>
    <definedName name="SIR_SHEET">#REF!</definedName>
    <definedName name="SIRTU" localSheetId="3">#REF!</definedName>
    <definedName name="SIRTU">#REF!</definedName>
    <definedName name="sirtu10">[5]LOKASI!$AG$1720</definedName>
    <definedName name="SIRTU15">[5]LOKASI!$AG$811</definedName>
    <definedName name="SIRTUJLNMSK20">[5]LOKASI!$AG$213</definedName>
    <definedName name="SIRTULAPLOK20">[5]LOKASI!$AG$208</definedName>
    <definedName name="SIRTUPERMKUBIK">[5]LOKASI!$AG$1591</definedName>
    <definedName name="SIS" localSheetId="3">#REF!</definedName>
    <definedName name="SIS">#REF!</definedName>
    <definedName name="SKRUPALGNK55">[5]LOKASI!$AG$1673</definedName>
    <definedName name="SKRUPALRIGN55">[5]LOKASI!$AG$1415</definedName>
    <definedName name="SKRUPALTLJ41TWRIGN55">[5]LOKASI!$AG$1565</definedName>
    <definedName name="SKRUPALUNSPEC1">[5]LOKASI!$AG$1206</definedName>
    <definedName name="SKRUPALUNSPEC2">[5]LOKASI!$AG$1292</definedName>
    <definedName name="SL" localSheetId="3">#REF!</definedName>
    <definedName name="SL">#REF!</definedName>
    <definedName name="SLIM" localSheetId="3">#REF!</definedName>
    <definedName name="SLIM">#REF!</definedName>
    <definedName name="SLMAX" localSheetId="3">#REF!</definedName>
    <definedName name="SLMAX">#REF!</definedName>
    <definedName name="SLMIN" localSheetId="3">#REF!</definedName>
    <definedName name="SLMIN">#REF!</definedName>
    <definedName name="Slurry" localSheetId="3">#REF!</definedName>
    <definedName name="Slurry">#REF!</definedName>
    <definedName name="slurry_density" localSheetId="3">#REF!</definedName>
    <definedName name="slurry_density">#REF!</definedName>
    <definedName name="smg">'[4]rms mek'!$D$11</definedName>
    <definedName name="SOLAR" localSheetId="3">#REF!</definedName>
    <definedName name="SOLAR">#REF!</definedName>
    <definedName name="solver_adj" localSheetId="3" hidden="1">#REF!</definedName>
    <definedName name="solver_adj" hidden="1">#REF!</definedName>
    <definedName name="solver_lin" hidden="1">0</definedName>
    <definedName name="solver_num" hidden="1">0</definedName>
    <definedName name="solver_opt" localSheetId="3" hidden="1">#REF!</definedName>
    <definedName name="solver_opt" hidden="1">#REF!</definedName>
    <definedName name="solver_typ" hidden="1">3</definedName>
    <definedName name="solver_val" hidden="1">372000</definedName>
    <definedName name="SON" localSheetId="3">#REF!</definedName>
    <definedName name="SON">#REF!</definedName>
    <definedName name="sonic" localSheetId="3">#REF!</definedName>
    <definedName name="sonic">#REF!</definedName>
    <definedName name="SOPIR" localSheetId="3" hidden="1">#REF!</definedName>
    <definedName name="SOPIR" hidden="1">#REF!</definedName>
    <definedName name="sort" hidden="1">[83]Sheet1!$A$181:$H$210</definedName>
    <definedName name="SPG">#N/A</definedName>
    <definedName name="sprayer">#N/A</definedName>
    <definedName name="SPUD" localSheetId="3">#REF!</definedName>
    <definedName name="SPUD">#REF!</definedName>
    <definedName name="SPUDDATE" localSheetId="3">#REF!</definedName>
    <definedName name="SPUDDATE">#REF!</definedName>
    <definedName name="SR_No" localSheetId="3">#REF!</definedName>
    <definedName name="SR_No">#REF!</definedName>
    <definedName name="SR_on_client" localSheetId="3">#REF!</definedName>
    <definedName name="SR_on_client">#REF!</definedName>
    <definedName name="srtpondgnk55deep">[5]LOKASI!$AG$1598</definedName>
    <definedName name="SS">'[84]RMS List'!$A$2:$O$6925</definedName>
    <definedName name="sss" localSheetId="3">'[85]166 32 01(2)'!#REF!</definedName>
    <definedName name="sss">'[85]166 32 01(2)'!#REF!</definedName>
    <definedName name="ssssss" localSheetId="3">#REF!</definedName>
    <definedName name="ssssss">#REF!</definedName>
    <definedName name="ST1_Amps">'[27]Torque Vs. Depth'!$D$3:$D$809</definedName>
    <definedName name="ST2_Amps">'[27]Torque Vs. Depth'!$C$3:$C$809</definedName>
    <definedName name="ST2_Depth">'[27]Torque Vs. Depth'!$A$3:$A$809</definedName>
    <definedName name="st3drag">'[27]Drag Per Length Vs. Depth'!$E$73:$E$100</definedName>
    <definedName name="stage">'[54]CONTROL (2)'!$B$5:$M$15</definedName>
    <definedName name="START" localSheetId="3">#REF!</definedName>
    <definedName name="START">#REF!</definedName>
    <definedName name="STARTDATE" localSheetId="3">#REF!</definedName>
    <definedName name="STARTDATE">#REF!</definedName>
    <definedName name="statusafe">[33]Source!$O$4:$O$11</definedName>
    <definedName name="statusafe2" localSheetId="3">#REF!</definedName>
    <definedName name="statusafe2">#REF!</definedName>
    <definedName name="stetho" localSheetId="3">#REF!</definedName>
    <definedName name="stetho">#REF!</definedName>
    <definedName name="STOCK" localSheetId="3">#REF!</definedName>
    <definedName name="STOCK">#REF!</definedName>
    <definedName name="STOP_cards_for_the_day">'[53]3 HSE &amp;Well Control'!$C$2:$C$130</definedName>
    <definedName name="Structure.Name" localSheetId="0">'[26]Well Plan 1'!$E$6</definedName>
    <definedName name="Structure.Name">'[25]Well Plan 1'!$E$6</definedName>
    <definedName name="STRUKTUR" localSheetId="3">#REF!</definedName>
    <definedName name="STRUKTUR">#REF!</definedName>
    <definedName name="STTVD">[7]INPUT!$C$25</definedName>
    <definedName name="SUBSURF_EQP">'[36]SCH 20'!$N$171</definedName>
    <definedName name="SUM" localSheetId="3">#REF!</definedName>
    <definedName name="SUM">#REF!</definedName>
    <definedName name="Sum_Bonus_Price" localSheetId="3">#REF!</definedName>
    <definedName name="Sum_Bonus_Price">#REF!</definedName>
    <definedName name="Sum_Bonus_Received" localSheetId="3">#REF!</definedName>
    <definedName name="Sum_Bonus_Received">#REF!</definedName>
    <definedName name="Sum_Bonus_Transferred" localSheetId="3">#REF!</definedName>
    <definedName name="Sum_Bonus_Transferred">#REF!</definedName>
    <definedName name="Sum_Client_Payment" localSheetId="3">#REF!</definedName>
    <definedName name="Sum_Client_Payment">#REF!</definedName>
    <definedName name="Sum_Com" localSheetId="3">#REF!</definedName>
    <definedName name="Sum_Com">#REF!</definedName>
    <definedName name="Sum_Customer_Name" localSheetId="3">#REF!</definedName>
    <definedName name="Sum_Customer_Name">#REF!</definedName>
    <definedName name="Sum_Engineers" localSheetId="3">#REF!</definedName>
    <definedName name="Sum_Engineers">#REF!</definedName>
    <definedName name="Sum_FE" localSheetId="3">#REF!</definedName>
    <definedName name="Sum_FE">#REF!</definedName>
    <definedName name="Sum_Grand_Total_Bonus" localSheetId="3">#REF!</definedName>
    <definedName name="Sum_Grand_Total_Bonus">#REF!</definedName>
    <definedName name="Sum_Grand_Total_Bonus_Price" localSheetId="3">#REF!</definedName>
    <definedName name="Sum_Grand_Total_Bonus_Price">#REF!</definedName>
    <definedName name="Sum_Grand_Total_Bonus_Received" localSheetId="3">#REF!</definedName>
    <definedName name="Sum_Grand_Total_Bonus_Received">#REF!</definedName>
    <definedName name="Sum_Grand_Total_Service" localSheetId="3">#REF!</definedName>
    <definedName name="Sum_Grand_Total_Service">#REF!</definedName>
    <definedName name="Sum_Invoice_Client" localSheetId="3">#REF!</definedName>
    <definedName name="Sum_Invoice_Client">#REF!</definedName>
    <definedName name="Sum_Invoice_Date" localSheetId="3">#REF!</definedName>
    <definedName name="Sum_Invoice_Date">#REF!</definedName>
    <definedName name="Sum_Invoice_Finance" localSheetId="3">#REF!</definedName>
    <definedName name="Sum_Invoice_Finance">#REF!</definedName>
    <definedName name="Sum_Invoice_No" localSheetId="3">#REF!</definedName>
    <definedName name="Sum_Invoice_No">#REF!</definedName>
    <definedName name="Sum_J_Done" localSheetId="3">#REF!</definedName>
    <definedName name="Sum_J_Done">#REF!</definedName>
    <definedName name="Sum_J_Lost" localSheetId="3">#REF!</definedName>
    <definedName name="Sum_J_Lost">#REF!</definedName>
    <definedName name="Sum_J_Lost_Time" localSheetId="3">#REF!</definedName>
    <definedName name="Sum_J_Lost_Time">#REF!</definedName>
    <definedName name="Sum_Job_Code_Bonus" localSheetId="3">#REF!</definedName>
    <definedName name="Sum_Job_Code_Bonus">#REF!</definedName>
    <definedName name="Sum_Job_Code_Service" localSheetId="3">#REF!</definedName>
    <definedName name="Sum_Job_Code_Service">#REF!</definedName>
    <definedName name="Sum_Job_Date" localSheetId="3">#REF!</definedName>
    <definedName name="Sum_Job_Date">#REF!</definedName>
    <definedName name="Sum_JPP" localSheetId="3">#REF!</definedName>
    <definedName name="Sum_JPP">#REF!</definedName>
    <definedName name="Sum_Logging_Unit" localSheetId="3">#REF!</definedName>
    <definedName name="Sum_Logging_Unit">#REF!</definedName>
    <definedName name="Sum_Logging_Unit_No" localSheetId="3">#REF!</definedName>
    <definedName name="Sum_Logging_Unit_No">#REF!</definedName>
    <definedName name="Sum_Lost_Time" localSheetId="3">#REF!</definedName>
    <definedName name="Sum_Lost_Time">#REF!</definedName>
    <definedName name="Sum_OEF" localSheetId="3">#REF!</definedName>
    <definedName name="Sum_OEF">#REF!</definedName>
    <definedName name="Sum_Opr_Time" localSheetId="3">#REF!</definedName>
    <definedName name="Sum_Opr_Time">#REF!</definedName>
    <definedName name="Sum_Percentage" localSheetId="3">#REF!</definedName>
    <definedName name="Sum_Percentage">#REF!</definedName>
    <definedName name="Sum_Perfo_Misrun" localSheetId="3">#REF!</definedName>
    <definedName name="Sum_Perfo_Misrun">#REF!</definedName>
    <definedName name="Sum_Perfo_Run" localSheetId="3">#REF!</definedName>
    <definedName name="Sum_Perfo_Run">#REF!</definedName>
    <definedName name="Sum_PQD" localSheetId="3">#REF!</definedName>
    <definedName name="Sum_PQD">#REF!</definedName>
    <definedName name="Sum_Rate_Bonus" localSheetId="3">#REF!</definedName>
    <definedName name="Sum_Rate_Bonus">#REF!</definedName>
    <definedName name="Sum_Rate_Service" localSheetId="3">#REF!</definedName>
    <definedName name="Sum_Rate_Service">#REF!</definedName>
    <definedName name="Sum_Reff_Price_Bonus" localSheetId="3">#REF!</definedName>
    <definedName name="Sum_Reff_Price_Bonus">#REF!</definedName>
    <definedName name="Sum_Reff_Price_Service" localSheetId="3">#REF!</definedName>
    <definedName name="Sum_Reff_Price_Service">#REF!</definedName>
    <definedName name="Sum_Revenue_Bonus" localSheetId="3">#REF!</definedName>
    <definedName name="Sum_Revenue_Bonus">#REF!</definedName>
    <definedName name="Sum_Revenue_Service" localSheetId="3">#REF!</definedName>
    <definedName name="Sum_Revenue_Service">#REF!</definedName>
    <definedName name="Sum_Satisfaction" localSheetId="3">#REF!</definedName>
    <definedName name="Sum_Satisfaction">#REF!</definedName>
    <definedName name="Sum_Service_Name" localSheetId="3">#REF!</definedName>
    <definedName name="Sum_Service_Name">#REF!</definedName>
    <definedName name="Sum_Service_Quality" localSheetId="3">#REF!</definedName>
    <definedName name="Sum_Service_Quality">#REF!</definedName>
    <definedName name="Sum_Service_Type" localSheetId="3">#REF!</definedName>
    <definedName name="Sum_Service_Type">#REF!</definedName>
    <definedName name="Sum_SFT" localSheetId="3">#REF!</definedName>
    <definedName name="Sum_SFT">#REF!</definedName>
    <definedName name="Sum_SR_Client" localSheetId="3">#REF!</definedName>
    <definedName name="Sum_SR_Client">#REF!</definedName>
    <definedName name="Sum_SR_No" localSheetId="3">#REF!</definedName>
    <definedName name="Sum_SR_No">#REF!</definedName>
    <definedName name="Sum_TST" localSheetId="3">#REF!</definedName>
    <definedName name="Sum_TST">#REF!</definedName>
    <definedName name="Sum_Well_Name" localSheetId="3">#REF!</definedName>
    <definedName name="Sum_Well_Name">#REF!</definedName>
    <definedName name="SUMMARY" localSheetId="3">#REF!</definedName>
    <definedName name="SUMMARY">#REF!</definedName>
    <definedName name="SUPIR">[5]UPAH!$E$27</definedName>
    <definedName name="SURF_EMW">'[46]Pore Press &amp; FG'!$O$9:$O$10</definedName>
    <definedName name="SURF_EQP">'[36]SCH 20'!$N$121</definedName>
    <definedName name="SURF_EQPT">'[36]SCH 20'!$N$121</definedName>
    <definedName name="SURF_MD">'[46]Pore Press &amp; FG'!$N$9:$N$10</definedName>
    <definedName name="surface">#N/A</definedName>
    <definedName name="SurveyCompMethod" localSheetId="3">#REF!</definedName>
    <definedName name="SurveyCompMethod">#REF!</definedName>
    <definedName name="SurveyDate" localSheetId="3">#REF!</definedName>
    <definedName name="SurveyDate">#REF!</definedName>
    <definedName name="SurveyProgram" localSheetId="3">!#REF!</definedName>
    <definedName name="SurveyProgram">!#REF!</definedName>
    <definedName name="SurveySign">[44]D.B!$N$6:$N$112</definedName>
    <definedName name="SurveyStats" localSheetId="3">#REF!</definedName>
    <definedName name="SurveyStats">#REF!</definedName>
    <definedName name="SvyDLSCompMethod" localSheetId="3">#REF!</definedName>
    <definedName name="SvyDLSCompMethod">#REF!</definedName>
    <definedName name="TABELA2B">[5]ALAT!$K$57:$Q$64</definedName>
    <definedName name="TABELMATERIAL" localSheetId="3">#REF!</definedName>
    <definedName name="TABELMATERIAL">#REF!</definedName>
    <definedName name="TABLE" localSheetId="3">#REF!</definedName>
    <definedName name="TABLE">#REF!</definedName>
    <definedName name="tally1">#N/A</definedName>
    <definedName name="tally2">#N/A</definedName>
    <definedName name="TAMBAHANSIRTUTLJ_D2">[5]LOKASI!$AG$1581</definedName>
    <definedName name="TANAH" localSheetId="3">#REF!</definedName>
    <definedName name="TANAH">#REF!</definedName>
    <definedName name="tandem">#N/A</definedName>
    <definedName name="TANG" localSheetId="3">#REF!</definedName>
    <definedName name="TANG">#REF!</definedName>
    <definedName name="TARGET" localSheetId="3">#REF!</definedName>
    <definedName name="TARGET">#REF!</definedName>
    <definedName name="Target_Days">'[27]Day Curve Forecast'!$K$7:$K$25</definedName>
    <definedName name="Target_Depth">'[27]Day Curve Forecast'!$I$7:$I$25</definedName>
    <definedName name="TaxRate" localSheetId="3">#REF!</definedName>
    <definedName name="TaxRate">#REF!</definedName>
    <definedName name="TBG_1">[47]PipeData!$U$5:$AB$286</definedName>
    <definedName name="TBG_2">[47]PipeData!$V$5:$AB$286</definedName>
    <definedName name="TBG_3" localSheetId="3">#REF!</definedName>
    <definedName name="TBG_3">#REF!</definedName>
    <definedName name="TBG_4">[47]PipeData!$X$5:$AB$286</definedName>
    <definedName name="TBG_Driller" localSheetId="3">#REF!</definedName>
    <definedName name="TBG_Driller">#REF!</definedName>
    <definedName name="TBG_Logger" localSheetId="3">#REF!</definedName>
    <definedName name="TBG_Logger">#REF!</definedName>
    <definedName name="TBLSKILL">#N/A</definedName>
    <definedName name="tbot" localSheetId="3">#REF!</definedName>
    <definedName name="tbot">#REF!</definedName>
    <definedName name="TD" localSheetId="3">#REF!</definedName>
    <definedName name="TD">#REF!</definedName>
    <definedName name="TD_Driller" localSheetId="3">#REF!</definedName>
    <definedName name="TD_Driller">#REF!</definedName>
    <definedName name="TD_Logger" localSheetId="3">#REF!</definedName>
    <definedName name="TD_Logger">#REF!</definedName>
    <definedName name="TDD" localSheetId="3">#REF!</definedName>
    <definedName name="TDD">#REF!</definedName>
    <definedName name="TDL" localSheetId="3">#REF!</definedName>
    <definedName name="TDL">#REF!</definedName>
    <definedName name="te">[61]MATERIAL!$G$29</definedName>
    <definedName name="Temp_Unit" localSheetId="3">#REF!</definedName>
    <definedName name="Temp_Unit">#REF!</definedName>
    <definedName name="TemperatureUnit" localSheetId="3">#REF!</definedName>
    <definedName name="TemperatureUnit">#REF!</definedName>
    <definedName name="TENDA">[5]LOKASI!$AG$412</definedName>
    <definedName name="TERUS" localSheetId="3">#REF!</definedName>
    <definedName name="TERUS">#REF!</definedName>
    <definedName name="TEST0" localSheetId="3">#REF!</definedName>
    <definedName name="TEST0">#REF!</definedName>
    <definedName name="TEST01">[18]Detail!$F$21</definedName>
    <definedName name="Test0110">[18]Detail!$I$81</definedName>
    <definedName name="TEST02">[18]Detail!$G$84</definedName>
    <definedName name="Test0205">[18]Detail!$I$91</definedName>
    <definedName name="Test0210">[18]Detail!$I$102</definedName>
    <definedName name="Test0215">[18]Detail!$I$124</definedName>
    <definedName name="Test0225">[18]Detail!$I$138</definedName>
    <definedName name="Test0230">[18]Detail!$I$146</definedName>
    <definedName name="Test0305">[18]Detail!$I$163</definedName>
    <definedName name="Test0306">[18]Detail!$I$172</definedName>
    <definedName name="Test0310">[18]Detail!$I$182</definedName>
    <definedName name="Test0315">[18]Detail!$I$226</definedName>
    <definedName name="Test0320">[18]Detail!$I$240</definedName>
    <definedName name="Test0325">[18]Detail!$I$263</definedName>
    <definedName name="Test0330">[18]Detail!$I$286</definedName>
    <definedName name="Test0345">[18]Detail!$I$366</definedName>
    <definedName name="Test0350">[18]Detail!$I$407</definedName>
    <definedName name="Test0360">[18]Detail!$I$441</definedName>
    <definedName name="Test0375">[18]Detail!$I$505</definedName>
    <definedName name="Test0405">[18]Detail!$I$528</definedName>
    <definedName name="Test0410">[18]Detail!$I$569</definedName>
    <definedName name="Test0415">[18]Detail!$I$580</definedName>
    <definedName name="Test0420">[18]Detail!$I$597</definedName>
    <definedName name="Test0425">[18]Detail!$I$615</definedName>
    <definedName name="Test0435">[18]Detail!$I$624</definedName>
    <definedName name="Test0440">[18]Detail!$I$654</definedName>
    <definedName name="Test0445">[18]Detail!$I$667</definedName>
    <definedName name="Test0450">[18]Detail!$I$676</definedName>
    <definedName name="Test0455">[18]Detail!$I$687</definedName>
    <definedName name="Test0460">[18]Detail!$I$703</definedName>
    <definedName name="Test0475">[18]Detail!$I$824</definedName>
    <definedName name="Test0505">[18]Detail!$I$837</definedName>
    <definedName name="Test0515">[18]Detail!$I$863</definedName>
    <definedName name="Test0560">[18]Detail!$I$940</definedName>
    <definedName name="Test0565">[18]Detail!$I$945</definedName>
    <definedName name="Test0580">[18]Detail!$I$950</definedName>
    <definedName name="Test0585">[18]Detail!$I$955</definedName>
    <definedName name="Test0590">[18]Detail!$I$960</definedName>
    <definedName name="Test0595">[18]Detail!$I$964</definedName>
    <definedName name="TEST06">[18]Detail!$G$966</definedName>
    <definedName name="Test0605">[18]Detail!$I$974</definedName>
    <definedName name="Test0610">[18]Detail!$I$981</definedName>
    <definedName name="Test0620">[18]Detail!$I$1019</definedName>
    <definedName name="Test0625">[18]Detail!$I$1026</definedName>
    <definedName name="Test0650">[18]Detail!$I$1032</definedName>
    <definedName name="Test0665">[18]Detail!$I$1040</definedName>
    <definedName name="Test0816">[18]Detail!$I$1111</definedName>
    <definedName name="Test0820">[18]Detail!$I$1118</definedName>
    <definedName name="Test0835">[18]Detail!$I$1125</definedName>
    <definedName name="Test0840">[18]Detail!$I$1132</definedName>
    <definedName name="TEST1" localSheetId="3">#REF!</definedName>
    <definedName name="TEST1">#REF!</definedName>
    <definedName name="TEST2" localSheetId="3">#REF!</definedName>
    <definedName name="TEST2">#REF!</definedName>
    <definedName name="TESTHKEY" localSheetId="3">#REF!</definedName>
    <definedName name="TESTHKEY">#REF!</definedName>
    <definedName name="TESTKEYS" localSheetId="3">#REF!</definedName>
    <definedName name="TESTKEYS">#REF!</definedName>
    <definedName name="TESTLL">[18]Detail!$H$16</definedName>
    <definedName name="TESTVKEY" localSheetId="3">#REF!</definedName>
    <definedName name="TESTVKEY">#REF!</definedName>
    <definedName name="text_512300" localSheetId="3">[56]!text_512300</definedName>
    <definedName name="text_512300">[56]!text_512300</definedName>
    <definedName name="text_5x2688" localSheetId="3">[56]!text_5x2688</definedName>
    <definedName name="text_5x2688">[56]!text_5x2688</definedName>
    <definedName name="text_7325" localSheetId="3">[56]!text_7325</definedName>
    <definedName name="text_7325">[56]!text_7325</definedName>
    <definedName name="text_7400" localSheetId="3">[56]!text_7400</definedName>
    <definedName name="text_7400">[56]!text_7400</definedName>
    <definedName name="text_758325" localSheetId="3">[56]!text_758325</definedName>
    <definedName name="text_758325">[56]!text_758325</definedName>
    <definedName name="text_758400" localSheetId="3">[56]!text_758400</definedName>
    <definedName name="text_758400">[56]!text_758400</definedName>
    <definedName name="text_958475_1" localSheetId="3">[56]!text_958475_1</definedName>
    <definedName name="text_958475_1">[56]!text_958475_1</definedName>
    <definedName name="text_958475_2" localSheetId="3">[56]!text_958475_2</definedName>
    <definedName name="text_958475_2">[56]!text_958475_2</definedName>
    <definedName name="text_958600_1" localSheetId="3">[56]!text_958600_1</definedName>
    <definedName name="text_958600_1">[56]!text_958600_1</definedName>
    <definedName name="text_958600_2" localSheetId="3">[56]!text_958600_2</definedName>
    <definedName name="text_958600_2">[56]!text_958600_2</definedName>
    <definedName name="text_five">#N/A</definedName>
    <definedName name="text_fivehalf">#N/A</definedName>
    <definedName name="text_ninefiveeightfourfirst">#N/A</definedName>
    <definedName name="text_ninefiveeightfoursecond">#N/A</definedName>
    <definedName name="text_ninefiveeightsixfirst">#N/A</definedName>
    <definedName name="text_ninefiveeightsixsecond">#N/A</definedName>
    <definedName name="text_sevenfiveeightfour">#N/A</definedName>
    <definedName name="text_sevenfiveeightthree">#N/A</definedName>
    <definedName name="text_sevenfour">#N/A</definedName>
    <definedName name="text_seventhree">#N/A</definedName>
    <definedName name="textfive">#N/A</definedName>
    <definedName name="textfivehalf">#N/A</definedName>
    <definedName name="textninefiveeightfourfirst">#N/A</definedName>
    <definedName name="textninefiveeightfoursecond">#N/A</definedName>
    <definedName name="textninefiveeightsixfirst">#N/A</definedName>
    <definedName name="textninefiveeightsixsecond">#N/A</definedName>
    <definedName name="TextRefCopyRangeCount" hidden="1">1</definedName>
    <definedName name="textsevenfiveeightfour">#N/A</definedName>
    <definedName name="textsevenfiveeightthree">#N/A</definedName>
    <definedName name="textsevenfour">#N/A</definedName>
    <definedName name="textseventhree">#N/A</definedName>
    <definedName name="TFA_Jets_1" localSheetId="3">#REF!</definedName>
    <definedName name="TFA_Jets_1">#REF!</definedName>
    <definedName name="TFA_Jets_3" localSheetId="3">#REF!</definedName>
    <definedName name="TFA_Jets_3">#REF!</definedName>
    <definedName name="TFA_Jets_4" localSheetId="3">#REF!</definedName>
    <definedName name="TFA_Jets_4">#REF!</definedName>
    <definedName name="THM" localSheetId="3">#REF!</definedName>
    <definedName name="THM">#REF!</definedName>
    <definedName name="THO" localSheetId="3">#REF!</definedName>
    <definedName name="THO">#REF!</definedName>
    <definedName name="THP" localSheetId="3">#REF!</definedName>
    <definedName name="THP">#REF!</definedName>
    <definedName name="THS" localSheetId="3">#REF!</definedName>
    <definedName name="THS">#REF!</definedName>
    <definedName name="TIME" localSheetId="3">#REF!</definedName>
    <definedName name="TIME">#REF!</definedName>
    <definedName name="TIME1">#N/A</definedName>
    <definedName name="TIPE" localSheetId="3">[80]trajectory!#REF!</definedName>
    <definedName name="TIPE">[80]trajectory!#REF!</definedName>
    <definedName name="TIPN" localSheetId="3">[80]trajectory!#REF!</definedName>
    <definedName name="TIPN">[80]trajectory!#REF!</definedName>
    <definedName name="title">[86]Input!$E$19</definedName>
    <definedName name="tls">'[4]rms mek'!$D$18</definedName>
    <definedName name="TMMJ" localSheetId="3">#REF!</definedName>
    <definedName name="TMMJ">#REF!</definedName>
    <definedName name="TMMJ1" localSheetId="3">#REF!</definedName>
    <definedName name="TMMJ1">#REF!</definedName>
    <definedName name="TMMJ2" localSheetId="3">#REF!</definedName>
    <definedName name="TMMJ2">#REF!</definedName>
    <definedName name="TMMJ3" localSheetId="3">#REF!</definedName>
    <definedName name="TMMJ3">#REF!</definedName>
    <definedName name="tom" localSheetId="3">#REF!</definedName>
    <definedName name="tom">#REF!</definedName>
    <definedName name="topcenter" localSheetId="3">#REF!</definedName>
    <definedName name="topcenter">#REF!</definedName>
    <definedName name="TopDrive" localSheetId="3">#REF!</definedName>
    <definedName name="TopDrive">#REF!</definedName>
    <definedName name="TOTAL" localSheetId="3">#REF!</definedName>
    <definedName name="TOTAL">#REF!</definedName>
    <definedName name="Total_Revenue" localSheetId="3">#REF!</definedName>
    <definedName name="Total_Revenue">#REF!</definedName>
    <definedName name="TotalCorrection" localSheetId="3">#REF!</definedName>
    <definedName name="TotalCorrection">#REF!</definedName>
    <definedName name="TotalCorrectionLbl" localSheetId="3">#REF!</definedName>
    <definedName name="TotalCorrectionLbl">#REF!</definedName>
    <definedName name="TotCFMobDemob" localSheetId="3">[43]Income!#REF!</definedName>
    <definedName name="TotCFMobDemob">[43]Income!#REF!</definedName>
    <definedName name="TotNetMobDemob" localSheetId="3">[43]Income!#REF!</definedName>
    <definedName name="TotNetMobDemob">[43]Income!#REF!</definedName>
    <definedName name="tps">'[4]rms mek'!$D$17</definedName>
    <definedName name="tr" localSheetId="3">#REF!</definedName>
    <definedName name="tr">#REF!</definedName>
    <definedName name="trajectory" localSheetId="3">#REF!</definedName>
    <definedName name="trajectory">#REF!</definedName>
    <definedName name="TRG_YH">#N/A</definedName>
    <definedName name="TRPBATA6X6X1">[5]LOKASI!$AG$789</definedName>
    <definedName name="TRPBATA6X6X1_5">[5]LOKASI!$AG$937</definedName>
    <definedName name="Truck_No" localSheetId="3">#REF!</definedName>
    <definedName name="Truck_No">#REF!</definedName>
    <definedName name="Truck_Type" localSheetId="3">#REF!</definedName>
    <definedName name="Truck_Type">#REF!</definedName>
    <definedName name="TSD" localSheetId="3">#REF!</definedName>
    <definedName name="TSD">#REF!</definedName>
    <definedName name="TSL" localSheetId="3">#REF!</definedName>
    <definedName name="TSL">#REF!</definedName>
    <definedName name="tt" localSheetId="3">#REF!</definedName>
    <definedName name="tt">#REF!</definedName>
    <definedName name="ttop" localSheetId="3">#REF!</definedName>
    <definedName name="ttop">#REF!</definedName>
    <definedName name="TTOP1">[7]INPUT!$C$34</definedName>
    <definedName name="TTOP2">[7]INPUT!$F$34</definedName>
    <definedName name="tu" localSheetId="3">#REF!</definedName>
    <definedName name="tu">#REF!</definedName>
    <definedName name="TUBING">'[36]SCH 20'!$N$105</definedName>
    <definedName name="TubingLength" localSheetId="3">#REF!</definedName>
    <definedName name="TubingLength">#REF!</definedName>
    <definedName name="tuk" localSheetId="3">#REF!</definedName>
    <definedName name="tuk">#REF!</definedName>
    <definedName name="TURAP2_5m">[5]LOKASI!$AG$1702</definedName>
    <definedName name="TURAP2M">[5]LOKASI!$AG$1692</definedName>
    <definedName name="TURAP3M">[5]LOKASI!$AG$1642</definedName>
    <definedName name="TVD">[46]Directional!$D$6:$D$48</definedName>
    <definedName name="TVD_Column" localSheetId="3">!#REF!</definedName>
    <definedName name="TVD_Column">!#REF!</definedName>
    <definedName name="TVD_Unit" localSheetId="3">#REF!</definedName>
    <definedName name="TVD_Unit">#REF!</definedName>
    <definedName name="ty" localSheetId="3">#REF!</definedName>
    <definedName name="ty">#REF!</definedName>
    <definedName name="TYREROLLER">#N/A</definedName>
    <definedName name="tyu" localSheetId="3">#REF!</definedName>
    <definedName name="tyu">#REF!</definedName>
    <definedName name="TZ" localSheetId="3">[87]General!#REF!</definedName>
    <definedName name="TZ">[87]General!#REF!</definedName>
    <definedName name="u" localSheetId="3">#REF!</definedName>
    <definedName name="u">#REF!</definedName>
    <definedName name="udududud" localSheetId="3">#REF!</definedName>
    <definedName name="udududud">#REF!</definedName>
    <definedName name="UI" localSheetId="3">#REF!</definedName>
    <definedName name="UI">#REF!</definedName>
    <definedName name="unblock">#N/A</definedName>
    <definedName name="unit">[50]Sheet3!$A$2:$A$55</definedName>
    <definedName name="UNIT_5" localSheetId="3">#REF!</definedName>
    <definedName name="UNIT_5">#REF!</definedName>
    <definedName name="UNIT_6" localSheetId="3">#REF!</definedName>
    <definedName name="UNIT_6">#REF!</definedName>
    <definedName name="UNIT_7" localSheetId="3">#REF!</definedName>
    <definedName name="UNIT_7">#REF!</definedName>
    <definedName name="UNIT_MPLS">[32]Harga!$T$18</definedName>
    <definedName name="UNIT_MPLS_5" localSheetId="3">#REF!</definedName>
    <definedName name="UNIT_MPLS_5">#REF!</definedName>
    <definedName name="UNIT_MPLS_7" localSheetId="3">#REF!</definedName>
    <definedName name="UNIT_MPLS_7">#REF!</definedName>
    <definedName name="UNTUNG" localSheetId="3">'[57]spek router'!#REF!</definedName>
    <definedName name="UNTUNG">'[57]spek router'!#REF!</definedName>
    <definedName name="upahsirtu20">[5]LOKASI!$AB$205</definedName>
    <definedName name="upper">#N/A</definedName>
    <definedName name="Upper_Csg_Depth">[48]INPUT!$G$28</definedName>
    <definedName name="Upper_Csg_Size">[48]INPUT!$G$26</definedName>
    <definedName name="Upper_FG">[48]INPUT!$G$32</definedName>
    <definedName name="Upper_KT">[48]INPUT!$G$33</definedName>
    <definedName name="Upper_MW">[48]INPUT!$G$31</definedName>
    <definedName name="Upper_Pform">[48]INPUT!$G$30</definedName>
    <definedName name="URAIAN">'[62]3-DIV2'!$A$1:$J$1101</definedName>
    <definedName name="URAIAN21">'[62]3-DIV2'!$A$1:$J$121</definedName>
    <definedName name="URAIAN22E">'[62]3-DIV2'!$A$122:$J$123</definedName>
    <definedName name="URAIAN22L" localSheetId="3">'[62]3-DIV2'!#REF!</definedName>
    <definedName name="URAIAN22L">'[62]3-DIV2'!#REF!</definedName>
    <definedName name="URAIAN231">'[62]3-DIV2'!$A$124:$J$243</definedName>
    <definedName name="URAIAN232">'[62]3-DIV2'!$A$244:$J$363</definedName>
    <definedName name="URAIAN233">'[62]3-DIV2'!$A$364:$J$483</definedName>
    <definedName name="Uraian234">'[62]3-DIV2'!$A$484:$J$603</definedName>
    <definedName name="Uraian235">'[62]3-DIV2'!$A$604:$J$854</definedName>
    <definedName name="Uraian236">'[62]3-DIV2'!$A$855:$J$973</definedName>
    <definedName name="URAIAN241">'[62]3-DIV2'!$A$974:$J$978</definedName>
    <definedName name="URAIAN242">'[62]3-DIV2'!$A$979:$J$1039</definedName>
    <definedName name="URAIAN243">'[62]3-DIV2'!$A$1040:$J$1101</definedName>
    <definedName name="Uraian311">'[63]3-DIV3'!$A$1:$J$120</definedName>
    <definedName name="Uraian312">'[63]3-DIV3'!$A$121:$J$240</definedName>
    <definedName name="Uraian313">'[63]3-DIV3'!$A$255:$J$374</definedName>
    <definedName name="Uraian314">'[63]3-DIV3'!$A$375:$J$494</definedName>
    <definedName name="Uraian315">'[63]3-DIV3'!$A$1766:$J$1885</definedName>
    <definedName name="Uraian319">'[63]3-DIV3'!$A$1886:$J$1946</definedName>
    <definedName name="Uraian322">'[63]3-DIV3'!$A$1947:$J$2127</definedName>
    <definedName name="Uraian323">'[63]3-DIV3'!$A$2128:$J$2306</definedName>
    <definedName name="URAIAN323L" localSheetId="3">#REF!</definedName>
    <definedName name="URAIAN323L">#REF!</definedName>
    <definedName name="Uraian324">'[63]3-DIV3'!$A$2307:$J$2428</definedName>
    <definedName name="Uraian331">'[63]3-DIV3'!$A$2429:$J$2548</definedName>
    <definedName name="Uraian346">'[63]3-DIV3'!$A$2549:$J$2609</definedName>
    <definedName name="URAIAN421">'[64]3-DIV4'!$A$1:$J$179</definedName>
    <definedName name="URAIAN422">'[64]3-DIV4'!$A$180:$J$358</definedName>
    <definedName name="URAIAN423">'[64]3-DIV4'!$A$479:$J$717</definedName>
    <definedName name="URAIAN424">'[64]3-DIV4'!$A$359:$J$478</definedName>
    <definedName name="URAIAN425">'[64]3-DIV4'!$A$718:$J$896</definedName>
    <definedName name="URAIAN426">'[64]3-DIV4'!$A$897:$J$1016</definedName>
    <definedName name="URAIAN427">'[64]3-DIV4'!$A$1017:$J$1136</definedName>
    <definedName name="URAIAN511">'[65]3-DIV5'!$A$1:$J$179</definedName>
    <definedName name="URAIAN512">'[65]3-DIV5'!$A$180:$J$358</definedName>
    <definedName name="URAIAN521">'[65]3-DIV5'!$A$359:$J$537</definedName>
    <definedName name="URAIAN522">'[65]3-DIV5'!$A$3075:$J$3253</definedName>
    <definedName name="URAIAN541">'[65]3-DIV5'!$A$3254:$J$3373</definedName>
    <definedName name="URAIAN542">'[65]3-DIV5'!$A$3374:$J$3612</definedName>
    <definedName name="URAIAN611" localSheetId="3">#REF!</definedName>
    <definedName name="URAIAN611">#REF!</definedName>
    <definedName name="URAIAN612" localSheetId="3">#REF!</definedName>
    <definedName name="URAIAN612">#REF!</definedName>
    <definedName name="URAIAN621" localSheetId="3">#REF!</definedName>
    <definedName name="URAIAN621">#REF!</definedName>
    <definedName name="URAIAN622" localSheetId="3">#REF!</definedName>
    <definedName name="URAIAN622">#REF!</definedName>
    <definedName name="URAIAN623" localSheetId="3">#REF!</definedName>
    <definedName name="URAIAN623">#REF!</definedName>
    <definedName name="URAIAN631" localSheetId="3">#REF!</definedName>
    <definedName name="URAIAN631">#REF!</definedName>
    <definedName name="URAIAN632" localSheetId="3">#REF!</definedName>
    <definedName name="URAIAN632">#REF!</definedName>
    <definedName name="URAIAN633" localSheetId="3">#REF!</definedName>
    <definedName name="URAIAN633">#REF!</definedName>
    <definedName name="URAIAN634" localSheetId="3">#REF!</definedName>
    <definedName name="URAIAN634">#REF!</definedName>
    <definedName name="URAIAN635" localSheetId="3">#REF!</definedName>
    <definedName name="URAIAN635">#REF!</definedName>
    <definedName name="URAIAN635A" localSheetId="3">#REF!</definedName>
    <definedName name="URAIAN635A">#REF!</definedName>
    <definedName name="URAIAN636" localSheetId="3">#REF!</definedName>
    <definedName name="URAIAN636">#REF!</definedName>
    <definedName name="URAIAN641L" localSheetId="3">#REF!</definedName>
    <definedName name="URAIAN641L">#REF!</definedName>
    <definedName name="URAIAN642" localSheetId="3">#REF!</definedName>
    <definedName name="URAIAN642">#REF!</definedName>
    <definedName name="URAIAN65" localSheetId="3">#REF!</definedName>
    <definedName name="URAIAN65">#REF!</definedName>
    <definedName name="URAIAN66PERATA" localSheetId="3">#REF!</definedName>
    <definedName name="URAIAN66PERATA">#REF!</definedName>
    <definedName name="URAIAN66PERMUKAAN" localSheetId="3">#REF!</definedName>
    <definedName name="URAIAN66PERMUKAAN">#REF!</definedName>
    <definedName name="URAIAN7101" localSheetId="3">#REF!</definedName>
    <definedName name="URAIAN7101">#REF!</definedName>
    <definedName name="URAIAN7102" localSheetId="3">#REF!</definedName>
    <definedName name="URAIAN7102">#REF!</definedName>
    <definedName name="URAIAN7103" localSheetId="3">#REF!</definedName>
    <definedName name="URAIAN7103">#REF!</definedName>
    <definedName name="URAIAN711" localSheetId="3">#REF!</definedName>
    <definedName name="URAIAN711">#REF!</definedName>
    <definedName name="URAIAN712" localSheetId="3">#REF!</definedName>
    <definedName name="URAIAN712">#REF!</definedName>
    <definedName name="URAIAN713" localSheetId="3">#REF!</definedName>
    <definedName name="URAIAN713">#REF!</definedName>
    <definedName name="URAIAN714" localSheetId="3">#REF!</definedName>
    <definedName name="URAIAN714">#REF!</definedName>
    <definedName name="URAIAN715" localSheetId="3">#REF!</definedName>
    <definedName name="URAIAN715">#REF!</definedName>
    <definedName name="URAIAN716" localSheetId="3">#REF!</definedName>
    <definedName name="URAIAN716">#REF!</definedName>
    <definedName name="URAIAN717" localSheetId="3">#REF!</definedName>
    <definedName name="URAIAN717">#REF!</definedName>
    <definedName name="URAIAN718" localSheetId="3">#REF!</definedName>
    <definedName name="URAIAN718">#REF!</definedName>
    <definedName name="URAIAN721" localSheetId="3">#REF!</definedName>
    <definedName name="URAIAN721">#REF!</definedName>
    <definedName name="URAIAN731" localSheetId="3">#REF!</definedName>
    <definedName name="URAIAN731">#REF!</definedName>
    <definedName name="URAIAN732" localSheetId="3">#REF!</definedName>
    <definedName name="URAIAN732">#REF!</definedName>
    <definedName name="URAIAN733" localSheetId="3">#REF!</definedName>
    <definedName name="URAIAN733">#REF!</definedName>
    <definedName name="URAIAN734" localSheetId="3">#REF!</definedName>
    <definedName name="URAIAN734">#REF!</definedName>
    <definedName name="URAIAN735" localSheetId="3">#REF!</definedName>
    <definedName name="URAIAN735">#REF!</definedName>
    <definedName name="URAIAN744" localSheetId="3">#REF!</definedName>
    <definedName name="URAIAN744">#REF!</definedName>
    <definedName name="URAIAN745" localSheetId="3">#REF!</definedName>
    <definedName name="URAIAN745">#REF!</definedName>
    <definedName name="URAIAN7610" localSheetId="3">#REF!</definedName>
    <definedName name="URAIAN7610">#REF!</definedName>
    <definedName name="URAIAN7612a" localSheetId="3">#REF!</definedName>
    <definedName name="URAIAN7612a">#REF!</definedName>
    <definedName name="URAIAN7612b" localSheetId="3">#REF!</definedName>
    <definedName name="URAIAN7612b">#REF!</definedName>
    <definedName name="URAIAN7612c" localSheetId="3">#REF!</definedName>
    <definedName name="URAIAN7612c">#REF!</definedName>
    <definedName name="URAIAN7613a" localSheetId="3">#REF!</definedName>
    <definedName name="URAIAN7613a">#REF!</definedName>
    <definedName name="URAIAN7613b" localSheetId="3">#REF!</definedName>
    <definedName name="URAIAN7613b">#REF!</definedName>
    <definedName name="URAIAN7613c" localSheetId="3">#REF!</definedName>
    <definedName name="URAIAN7613c">#REF!</definedName>
    <definedName name="URAIAN7614a" localSheetId="3">#REF!</definedName>
    <definedName name="URAIAN7614a">#REF!</definedName>
    <definedName name="URAIAN7614b" localSheetId="3">#REF!</definedName>
    <definedName name="URAIAN7614b">#REF!</definedName>
    <definedName name="URAIAN7614d" localSheetId="3">#REF!</definedName>
    <definedName name="URAIAN7614d">#REF!</definedName>
    <definedName name="URAIAN7614e" localSheetId="3">#REF!</definedName>
    <definedName name="URAIAN7614e">#REF!</definedName>
    <definedName name="URAIAN7618" localSheetId="3">#REF!</definedName>
    <definedName name="URAIAN7618">#REF!</definedName>
    <definedName name="URAIAN7619" localSheetId="3">#REF!</definedName>
    <definedName name="URAIAN7619">#REF!</definedName>
    <definedName name="URAIAN768" localSheetId="3">#REF!</definedName>
    <definedName name="URAIAN768">#REF!</definedName>
    <definedName name="URAIAN769" localSheetId="3">#REF!</definedName>
    <definedName name="URAIAN769">#REF!</definedName>
    <definedName name="URAIAN76x" localSheetId="3">#REF!</definedName>
    <definedName name="URAIAN76x">#REF!</definedName>
    <definedName name="URAIAN771a" localSheetId="3">#REF!</definedName>
    <definedName name="URAIAN771a">#REF!</definedName>
    <definedName name="URAIAN771b" localSheetId="3">#REF!</definedName>
    <definedName name="URAIAN771b">#REF!</definedName>
    <definedName name="URAIAN771c" localSheetId="3">#REF!</definedName>
    <definedName name="URAIAN771c">#REF!</definedName>
    <definedName name="URAIAN771d" localSheetId="3">#REF!</definedName>
    <definedName name="URAIAN771d">#REF!</definedName>
    <definedName name="URAIAN772a" localSheetId="3">#REF!</definedName>
    <definedName name="URAIAN772a">#REF!</definedName>
    <definedName name="URAIAN772b" localSheetId="3">#REF!</definedName>
    <definedName name="URAIAN772b">#REF!</definedName>
    <definedName name="URAIAN772c" localSheetId="3">#REF!</definedName>
    <definedName name="URAIAN772c">#REF!</definedName>
    <definedName name="URAIAN772d" localSheetId="3">#REF!</definedName>
    <definedName name="URAIAN772d">#REF!</definedName>
    <definedName name="URAIAN79manual" localSheetId="3">#REF!</definedName>
    <definedName name="URAIAN79manual">#REF!</definedName>
    <definedName name="URAIAN79mekanis" localSheetId="3">#REF!</definedName>
    <definedName name="URAIAN79mekanis">#REF!</definedName>
    <definedName name="URAIAN811" localSheetId="3">#REF!</definedName>
    <definedName name="URAIAN811">#REF!</definedName>
    <definedName name="URAIAN812" localSheetId="3">#REF!</definedName>
    <definedName name="URAIAN812">#REF!</definedName>
    <definedName name="URAIAN813" localSheetId="3">#REF!</definedName>
    <definedName name="URAIAN813">#REF!</definedName>
    <definedName name="URAIAN814" localSheetId="3">#REF!</definedName>
    <definedName name="URAIAN814">#REF!</definedName>
    <definedName name="URAIAN815" localSheetId="3">#REF!</definedName>
    <definedName name="URAIAN815">#REF!</definedName>
    <definedName name="URAIAN817" localSheetId="3">#REF!</definedName>
    <definedName name="URAIAN817">#REF!</definedName>
    <definedName name="URAIAN818" localSheetId="3">#REF!</definedName>
    <definedName name="URAIAN818">#REF!</definedName>
    <definedName name="URAIAN819" localSheetId="3">#REF!</definedName>
    <definedName name="URAIAN819">#REF!</definedName>
    <definedName name="URAIAN82" localSheetId="3">#REF!</definedName>
    <definedName name="URAIAN82">#REF!</definedName>
    <definedName name="Uraian841" localSheetId="3">#REF!</definedName>
    <definedName name="Uraian841">#REF!</definedName>
    <definedName name="Uraian8410" localSheetId="3">#REF!</definedName>
    <definedName name="Uraian8410">#REF!</definedName>
    <definedName name="Uraian842" localSheetId="3">#REF!</definedName>
    <definedName name="Uraian842">#REF!</definedName>
    <definedName name="Uraian844" localSheetId="3">#REF!</definedName>
    <definedName name="Uraian844">#REF!</definedName>
    <definedName name="Uraian845" localSheetId="3">#REF!</definedName>
    <definedName name="Uraian845">#REF!</definedName>
    <definedName name="Uraian846" localSheetId="3">#REF!</definedName>
    <definedName name="Uraian846">#REF!</definedName>
    <definedName name="Uraian847" localSheetId="3">#REF!</definedName>
    <definedName name="Uraian847">#REF!</definedName>
    <definedName name="URAIANGEOTEKSTIL" localSheetId="3">#REF!</definedName>
    <definedName name="URAIANGEOTEKSTIL">#REF!</definedName>
    <definedName name="usd">'[34]Reff Haraga'!$V$19</definedName>
    <definedName name="UTA" localSheetId="3">#REF!</definedName>
    <definedName name="UTA">#REF!</definedName>
    <definedName name="UTAIAN7614c" localSheetId="3">#REF!</definedName>
    <definedName name="UTAIAN7614c">#REF!</definedName>
    <definedName name="uu" localSheetId="3">'[88]Work Notes'!#REF!</definedName>
    <definedName name="uu">'[88]Work Notes'!#REF!</definedName>
    <definedName name="v" localSheetId="3">[43]Personnel!#REF!</definedName>
    <definedName name="v">[43]Personnel!#REF!</definedName>
    <definedName name="V._Sect.">[46]Directional!$G$6:$G$48</definedName>
    <definedName name="VAT" localSheetId="3" hidden="1">#REF!</definedName>
    <definedName name="VAT" hidden="1">#REF!</definedName>
    <definedName name="vb" localSheetId="3">#REF!</definedName>
    <definedName name="vb">#REF!</definedName>
    <definedName name="vbcode.draw_blanks">#N/A</definedName>
    <definedName name="vbcode.draw_linerfirst">#N/A</definedName>
    <definedName name="vbcode.draw_linersecond">#N/A</definedName>
    <definedName name="vbcode.draw_miscellaneous">#N/A</definedName>
    <definedName name="vbcode.draw_productionfirst">#N/A</definedName>
    <definedName name="vbcode.draw_productionsecond">#N/A</definedName>
    <definedName name="vbcode.draw_quantum">#N/A</definedName>
    <definedName name="vbcode.draw_screens">#N/A</definedName>
    <definedName name="vbcode.draw_shearsubs">#N/A</definedName>
    <definedName name="vbcode.draw_sump">#N/A</definedName>
    <definedName name="vbcode.text_five">#N/A</definedName>
    <definedName name="vbcode.text_fivehalf">#N/A</definedName>
    <definedName name="vbcode.text_ninefiveeightfourfirst">#N/A</definedName>
    <definedName name="vbcode.text_ninefiveeightfoursecond">#N/A</definedName>
    <definedName name="vbcode.text_ninefiveeightsixfirst">#N/A</definedName>
    <definedName name="vbcode.text_ninefiveeightsixsecond">#N/A</definedName>
    <definedName name="vbcode.text_sevenfiveeightfour">#N/A</definedName>
    <definedName name="vbcode.text_sevenfiveeightthree">#N/A</definedName>
    <definedName name="vbcode.text_sevenfour">#N/A</definedName>
    <definedName name="vbcode.text_seventhree">#N/A</definedName>
    <definedName name="vdn" localSheetId="3">#REF!</definedName>
    <definedName name="vdn">#REF!</definedName>
    <definedName name="vfgthbjbj" localSheetId="3">[89]BHCT!#REF!</definedName>
    <definedName name="vfgthbjbj">[89]BHCT!#REF!</definedName>
    <definedName name="vibro">#N/A</definedName>
    <definedName name="viscosity" localSheetId="3">#REF!</definedName>
    <definedName name="viscosity">#REF!</definedName>
    <definedName name="Vo" localSheetId="3">#REF!</definedName>
    <definedName name="Vo">#REF!</definedName>
    <definedName name="VSEC_Azim" localSheetId="3">#REF!</definedName>
    <definedName name="VSEC_Azim">#REF!</definedName>
    <definedName name="VSEC_Column" localSheetId="3">!#REF!</definedName>
    <definedName name="VSEC_Column">!#REF!</definedName>
    <definedName name="VSEC_Origin" localSheetId="3">#REF!</definedName>
    <definedName name="VSEC_Origin">#REF!</definedName>
    <definedName name="VSEC_Unit" localSheetId="3">#REF!</definedName>
    <definedName name="VSEC_Unit">#REF!</definedName>
    <definedName name="VSP7X7">[5]LOKASI!$AG$1661</definedName>
    <definedName name="VSP9X9">[5]LOKASI!$AG$173</definedName>
    <definedName name="Vss" localSheetId="3">#REF!</definedName>
    <definedName name="Vss">#REF!</definedName>
    <definedName name="vssssss" localSheetId="3">#REF!</definedName>
    <definedName name="vssssss">#REF!</definedName>
    <definedName name="vvssss" localSheetId="3">#REF!</definedName>
    <definedName name="vvssss">#REF!</definedName>
    <definedName name="Vw" localSheetId="3">#REF!</definedName>
    <definedName name="Vw">#REF!</definedName>
    <definedName name="w">'[46]Pore Press &amp; FG'!$N$15:$N$16</definedName>
    <definedName name="wages">#N/A</definedName>
    <definedName name="watertank">#N/A</definedName>
    <definedName name="WBM_Dilution_Factor" localSheetId="3">#REF!</definedName>
    <definedName name="WBM_Dilution_Factor">#REF!</definedName>
    <definedName name="we" localSheetId="3">#REF!</definedName>
    <definedName name="we">#REF!</definedName>
    <definedName name="wedwdw" localSheetId="3">#REF!</definedName>
    <definedName name="wedwdw">#REF!</definedName>
    <definedName name="week1">#N/A</definedName>
    <definedName name="week2">#N/A</definedName>
    <definedName name="week3">#N/A</definedName>
    <definedName name="week4">#N/A</definedName>
    <definedName name="WELL" localSheetId="3">#REF!</definedName>
    <definedName name="WELL">#REF!</definedName>
    <definedName name="Well_Name" localSheetId="3">#REF!</definedName>
    <definedName name="Well_Name">#REF!</definedName>
    <definedName name="Well_Name_3">'[51]Service Report'!$K$10</definedName>
    <definedName name="Well_Type" localSheetId="3">#REF!</definedName>
    <definedName name="Well_Type">#REF!</definedName>
    <definedName name="WELLCOST">[90]REKAP!$B:$P</definedName>
    <definedName name="welldesign" localSheetId="3">#REF!</definedName>
    <definedName name="welldesign">#REF!</definedName>
    <definedName name="WellName" localSheetId="3">'[25]Well Plan 1'!#REF!</definedName>
    <definedName name="WellName" localSheetId="0">'[26]Well Plan 1'!#REF!</definedName>
    <definedName name="WellName">'[25]Well Plan 1'!#REF!</definedName>
    <definedName name="wellsubtype" localSheetId="3">#REF!</definedName>
    <definedName name="wellsubtype">#REF!</definedName>
    <definedName name="welltype" localSheetId="3">#REF!</definedName>
    <definedName name="welltype">#REF!</definedName>
    <definedName name="wenejkndoff">[91]TBLSKILL!$A$3:$B$9</definedName>
    <definedName name="wfd_UBD_SUP" localSheetId="3">#REF!</definedName>
    <definedName name="wfd_UBD_SUP">#REF!</definedName>
    <definedName name="WORKPAPER">#N/A</definedName>
    <definedName name="wqe" localSheetId="3">#REF!</definedName>
    <definedName name="wqe">#REF!</definedName>
    <definedName name="wr" localSheetId="3">#REF!</definedName>
    <definedName name="wr">#REF!</definedName>
    <definedName name="wt" localSheetId="3">#REF!</definedName>
    <definedName name="wt">#REF!</definedName>
    <definedName name="WTAX" localSheetId="3">[77]IR66N!#REF!</definedName>
    <definedName name="WTAX">[77]IR66N!#REF!</definedName>
    <definedName name="ww" localSheetId="3">#REF!</definedName>
    <definedName name="ww">#REF!</definedName>
    <definedName name="wwe" localSheetId="3">#REF!</definedName>
    <definedName name="wwe">#REF!</definedName>
    <definedName name="x" localSheetId="3">#REF!</definedName>
    <definedName name="x">#REF!</definedName>
    <definedName name="xc" localSheetId="3">#REF!</definedName>
    <definedName name="xc">#REF!</definedName>
    <definedName name="XFAC1" localSheetId="3">#REF!</definedName>
    <definedName name="XFAC1">#REF!</definedName>
    <definedName name="XFAC2" localSheetId="3">#REF!</definedName>
    <definedName name="XFAC2">#REF!</definedName>
    <definedName name="XFAC3" localSheetId="3">#REF!</definedName>
    <definedName name="XFAC3">#REF!</definedName>
    <definedName name="XFAC4" localSheetId="3">#REF!</definedName>
    <definedName name="XFAC4">#REF!</definedName>
    <definedName name="XFAC5" localSheetId="3">#REF!</definedName>
    <definedName name="XFAC5">#REF!</definedName>
    <definedName name="XFAC6" localSheetId="3">#REF!</definedName>
    <definedName name="XFAC6">#REF!</definedName>
    <definedName name="XFAC7" localSheetId="3">#REF!</definedName>
    <definedName name="XFAC7">#REF!</definedName>
    <definedName name="XFAC8" localSheetId="3">#REF!</definedName>
    <definedName name="XFAC8">#REF!</definedName>
    <definedName name="XFGH">#N/A</definedName>
    <definedName name="XMAX" localSheetId="3">#REF!</definedName>
    <definedName name="XMAX">#REF!</definedName>
    <definedName name="XREF_COLUMN_1" localSheetId="3" hidden="1">#REF!</definedName>
    <definedName name="XREF_COLUMN_1" hidden="1">#REF!</definedName>
    <definedName name="XREF_COLUMN_3" localSheetId="3" hidden="1">#REF!</definedName>
    <definedName name="XREF_COLUMN_3" hidden="1">#REF!</definedName>
    <definedName name="XREF_COLUMN_6" localSheetId="3" hidden="1">#REF!</definedName>
    <definedName name="XREF_COLUMN_6" hidden="1">#REF!</definedName>
    <definedName name="XRefActiveRow" localSheetId="3" hidden="1">#REF!</definedName>
    <definedName name="XRefActiveRow" hidden="1">#REF!</definedName>
    <definedName name="XRefColumnsCount" hidden="1">2</definedName>
    <definedName name="XRefCopy1" localSheetId="3" hidden="1">#REF!</definedName>
    <definedName name="XRefCopy1" hidden="1">#REF!</definedName>
    <definedName name="XRefCopy10" localSheetId="3" hidden="1">#REF!</definedName>
    <definedName name="XRefCopy10" hidden="1">#REF!</definedName>
    <definedName name="XRefCopy100" localSheetId="3" hidden="1">#REF!</definedName>
    <definedName name="XRefCopy100" hidden="1">#REF!</definedName>
    <definedName name="XRefCopy100Row" localSheetId="3" hidden="1">#REF!</definedName>
    <definedName name="XRefCopy100Row" hidden="1">#REF!</definedName>
    <definedName name="XRefCopy101" localSheetId="3" hidden="1">#REF!</definedName>
    <definedName name="XRefCopy101" hidden="1">#REF!</definedName>
    <definedName name="XRefCopy101Row" localSheetId="3" hidden="1">#REF!</definedName>
    <definedName name="XRefCopy101Row" hidden="1">#REF!</definedName>
    <definedName name="XRefCopy102" localSheetId="3" hidden="1">#REF!</definedName>
    <definedName name="XRefCopy102" hidden="1">#REF!</definedName>
    <definedName name="XRefCopy102Row" localSheetId="3" hidden="1">#REF!</definedName>
    <definedName name="XRefCopy102Row" hidden="1">#REF!</definedName>
    <definedName name="XRefCopy103" localSheetId="3" hidden="1">#REF!</definedName>
    <definedName name="XRefCopy103" hidden="1">#REF!</definedName>
    <definedName name="XRefCopy103Row" localSheetId="3" hidden="1">#REF!</definedName>
    <definedName name="XRefCopy103Row" hidden="1">#REF!</definedName>
    <definedName name="XRefCopy104" localSheetId="3" hidden="1">#REF!</definedName>
    <definedName name="XRefCopy104" hidden="1">#REF!</definedName>
    <definedName name="XRefCopy104Row" localSheetId="3" hidden="1">#REF!</definedName>
    <definedName name="XRefCopy104Row" hidden="1">#REF!</definedName>
    <definedName name="XRefCopy105" localSheetId="3" hidden="1">#REF!</definedName>
    <definedName name="XRefCopy105" hidden="1">#REF!</definedName>
    <definedName name="XRefCopy105Row" localSheetId="3" hidden="1">#REF!</definedName>
    <definedName name="XRefCopy105Row" hidden="1">#REF!</definedName>
    <definedName name="XRefCopy106" localSheetId="3" hidden="1">#REF!</definedName>
    <definedName name="XRefCopy106" hidden="1">#REF!</definedName>
    <definedName name="XRefCopy106Row" localSheetId="3" hidden="1">#REF!</definedName>
    <definedName name="XRefCopy106Row" hidden="1">#REF!</definedName>
    <definedName name="XRefCopy107" localSheetId="3" hidden="1">#REF!</definedName>
    <definedName name="XRefCopy107" hidden="1">#REF!</definedName>
    <definedName name="XRefCopy107Row" localSheetId="3" hidden="1">#REF!</definedName>
    <definedName name="XRefCopy107Row" hidden="1">#REF!</definedName>
    <definedName name="XRefCopy108" localSheetId="3" hidden="1">#REF!</definedName>
    <definedName name="XRefCopy108" hidden="1">#REF!</definedName>
    <definedName name="XRefCopy108Row" localSheetId="3" hidden="1">#REF!</definedName>
    <definedName name="XRefCopy108Row" hidden="1">#REF!</definedName>
    <definedName name="XRefCopy109" localSheetId="3" hidden="1">#REF!</definedName>
    <definedName name="XRefCopy109" hidden="1">#REF!</definedName>
    <definedName name="XRefCopy109Row" localSheetId="3" hidden="1">#REF!</definedName>
    <definedName name="XRefCopy109Row" hidden="1">#REF!</definedName>
    <definedName name="XRefCopy10Row" localSheetId="3" hidden="1">#REF!</definedName>
    <definedName name="XRefCopy10Row" hidden="1">#REF!</definedName>
    <definedName name="XRefCopy11" localSheetId="3" hidden="1">#REF!</definedName>
    <definedName name="XRefCopy11" hidden="1">#REF!</definedName>
    <definedName name="XRefCopy110" localSheetId="3" hidden="1">#REF!</definedName>
    <definedName name="XRefCopy110" hidden="1">#REF!</definedName>
    <definedName name="XRefCopy110Row" localSheetId="3" hidden="1">#REF!</definedName>
    <definedName name="XRefCopy110Row" hidden="1">#REF!</definedName>
    <definedName name="XRefCopy111" localSheetId="3" hidden="1">#REF!</definedName>
    <definedName name="XRefCopy111" hidden="1">#REF!</definedName>
    <definedName name="XRefCopy111Row" localSheetId="3" hidden="1">#REF!</definedName>
    <definedName name="XRefCopy111Row" hidden="1">#REF!</definedName>
    <definedName name="XRefCopy112" localSheetId="3" hidden="1">#REF!</definedName>
    <definedName name="XRefCopy112" hidden="1">#REF!</definedName>
    <definedName name="XRefCopy112Row" localSheetId="3" hidden="1">#REF!</definedName>
    <definedName name="XRefCopy112Row" hidden="1">#REF!</definedName>
    <definedName name="XRefCopy113" localSheetId="3" hidden="1">#REF!</definedName>
    <definedName name="XRefCopy113" hidden="1">#REF!</definedName>
    <definedName name="XRefCopy113Row" localSheetId="3" hidden="1">#REF!</definedName>
    <definedName name="XRefCopy113Row" hidden="1">#REF!</definedName>
    <definedName name="XRefCopy114" localSheetId="3" hidden="1">#REF!</definedName>
    <definedName name="XRefCopy114" hidden="1">#REF!</definedName>
    <definedName name="XRefCopy114Row" localSheetId="3" hidden="1">#REF!</definedName>
    <definedName name="XRefCopy114Row" hidden="1">#REF!</definedName>
    <definedName name="XRefCopy115" localSheetId="3" hidden="1">#REF!</definedName>
    <definedName name="XRefCopy115" hidden="1">#REF!</definedName>
    <definedName name="XRefCopy115Row" localSheetId="3" hidden="1">#REF!</definedName>
    <definedName name="XRefCopy115Row" hidden="1">#REF!</definedName>
    <definedName name="XRefCopy116" localSheetId="3" hidden="1">#REF!</definedName>
    <definedName name="XRefCopy116" hidden="1">#REF!</definedName>
    <definedName name="XRefCopy116Row" localSheetId="3" hidden="1">#REF!</definedName>
    <definedName name="XRefCopy116Row" hidden="1">#REF!</definedName>
    <definedName name="XRefCopy117" localSheetId="3" hidden="1">#REF!</definedName>
    <definedName name="XRefCopy117" hidden="1">#REF!</definedName>
    <definedName name="XRefCopy117Row" localSheetId="3" hidden="1">#REF!</definedName>
    <definedName name="XRefCopy117Row" hidden="1">#REF!</definedName>
    <definedName name="XRefCopy11Row" localSheetId="3" hidden="1">#REF!</definedName>
    <definedName name="XRefCopy11Row" hidden="1">#REF!</definedName>
    <definedName name="XRefCopy12" localSheetId="3" hidden="1">#REF!</definedName>
    <definedName name="XRefCopy12" hidden="1">#REF!</definedName>
    <definedName name="XRefCopy120" localSheetId="3" hidden="1">#REF!</definedName>
    <definedName name="XRefCopy120" hidden="1">#REF!</definedName>
    <definedName name="XRefCopy120Row" localSheetId="3" hidden="1">#REF!</definedName>
    <definedName name="XRefCopy120Row" hidden="1">#REF!</definedName>
    <definedName name="XRefCopy121" localSheetId="3" hidden="1">#REF!</definedName>
    <definedName name="XRefCopy121" hidden="1">#REF!</definedName>
    <definedName name="XRefCopy121Row" localSheetId="3" hidden="1">#REF!</definedName>
    <definedName name="XRefCopy121Row" hidden="1">#REF!</definedName>
    <definedName name="XRefCopy122" localSheetId="3" hidden="1">#REF!</definedName>
    <definedName name="XRefCopy122" hidden="1">#REF!</definedName>
    <definedName name="XRefCopy122Row" localSheetId="3" hidden="1">#REF!</definedName>
    <definedName name="XRefCopy122Row" hidden="1">#REF!</definedName>
    <definedName name="XRefCopy123" localSheetId="3" hidden="1">#REF!</definedName>
    <definedName name="XRefCopy123" hidden="1">#REF!</definedName>
    <definedName name="XRefCopy123Row" localSheetId="3" hidden="1">#REF!</definedName>
    <definedName name="XRefCopy123Row" hidden="1">#REF!</definedName>
    <definedName name="XRefCopy124" localSheetId="3" hidden="1">#REF!</definedName>
    <definedName name="XRefCopy124" hidden="1">#REF!</definedName>
    <definedName name="XRefCopy124Row" localSheetId="3" hidden="1">#REF!</definedName>
    <definedName name="XRefCopy124Row" hidden="1">#REF!</definedName>
    <definedName name="XRefCopy125Row" localSheetId="3" hidden="1">#REF!</definedName>
    <definedName name="XRefCopy125Row" hidden="1">#REF!</definedName>
    <definedName name="XRefCopy126Row" localSheetId="3" hidden="1">#REF!</definedName>
    <definedName name="XRefCopy126Row" hidden="1">#REF!</definedName>
    <definedName name="XRefCopy12Row" localSheetId="3" hidden="1">#REF!</definedName>
    <definedName name="XRefCopy12Row" hidden="1">#REF!</definedName>
    <definedName name="XRefCopy13Row" localSheetId="3" hidden="1">#REF!</definedName>
    <definedName name="XRefCopy13Row" hidden="1">#REF!</definedName>
    <definedName name="XRefCopy14" localSheetId="3" hidden="1">#REF!</definedName>
    <definedName name="XRefCopy14" hidden="1">#REF!</definedName>
    <definedName name="XRefCopy14Row" localSheetId="3" hidden="1">#REF!</definedName>
    <definedName name="XRefCopy14Row" hidden="1">#REF!</definedName>
    <definedName name="XRefCopy15Row" localSheetId="3" hidden="1">#REF!</definedName>
    <definedName name="XRefCopy15Row" hidden="1">#REF!</definedName>
    <definedName name="XRefCopy16" localSheetId="3" hidden="1">#REF!</definedName>
    <definedName name="XRefCopy16" hidden="1">#REF!</definedName>
    <definedName name="XRefCopy16Row" localSheetId="3" hidden="1">#REF!</definedName>
    <definedName name="XRefCopy16Row" hidden="1">#REF!</definedName>
    <definedName name="XRefCopy17" localSheetId="3" hidden="1">#REF!</definedName>
    <definedName name="XRefCopy17" hidden="1">#REF!</definedName>
    <definedName name="XRefCopy17Row" localSheetId="3" hidden="1">#REF!</definedName>
    <definedName name="XRefCopy17Row" hidden="1">#REF!</definedName>
    <definedName name="XRefCopy18" localSheetId="3" hidden="1">#REF!</definedName>
    <definedName name="XRefCopy18" hidden="1">#REF!</definedName>
    <definedName name="XRefCopy18Row" localSheetId="3" hidden="1">#REF!</definedName>
    <definedName name="XRefCopy18Row" hidden="1">#REF!</definedName>
    <definedName name="XRefCopy19" localSheetId="3" hidden="1">#REF!</definedName>
    <definedName name="XRefCopy19" hidden="1">#REF!</definedName>
    <definedName name="XRefCopy19Row" localSheetId="3" hidden="1">#REF!</definedName>
    <definedName name="XRefCopy19Row" hidden="1">#REF!</definedName>
    <definedName name="XRefCopy1Row" localSheetId="3" hidden="1">#REF!</definedName>
    <definedName name="XRefCopy1Row" hidden="1">#REF!</definedName>
    <definedName name="XRefCopy2" localSheetId="3" hidden="1">#REF!</definedName>
    <definedName name="XRefCopy2" hidden="1">#REF!</definedName>
    <definedName name="XRefCopy20" localSheetId="3" hidden="1">#REF!</definedName>
    <definedName name="XRefCopy20" hidden="1">#REF!</definedName>
    <definedName name="XRefCopy20Row" localSheetId="3" hidden="1">#REF!</definedName>
    <definedName name="XRefCopy20Row" hidden="1">#REF!</definedName>
    <definedName name="XRefCopy21" localSheetId="3" hidden="1">#REF!</definedName>
    <definedName name="XRefCopy21" hidden="1">#REF!</definedName>
    <definedName name="XRefCopy21Row" localSheetId="3" hidden="1">#REF!</definedName>
    <definedName name="XRefCopy21Row" hidden="1">#REF!</definedName>
    <definedName name="XRefCopy22" localSheetId="3" hidden="1">#REF!</definedName>
    <definedName name="XRefCopy22" hidden="1">#REF!</definedName>
    <definedName name="XRefCopy22Row" localSheetId="3" hidden="1">#REF!</definedName>
    <definedName name="XRefCopy22Row" hidden="1">#REF!</definedName>
    <definedName name="XRefCopy23" localSheetId="3" hidden="1">#REF!</definedName>
    <definedName name="XRefCopy23" hidden="1">#REF!</definedName>
    <definedName name="XRefCopy23Row" localSheetId="3" hidden="1">#REF!</definedName>
    <definedName name="XRefCopy23Row" hidden="1">#REF!</definedName>
    <definedName name="XRefCopy24" localSheetId="3" hidden="1">#REF!</definedName>
    <definedName name="XRefCopy24" hidden="1">#REF!</definedName>
    <definedName name="XRefCopy24Row" localSheetId="3" hidden="1">#REF!</definedName>
    <definedName name="XRefCopy24Row" hidden="1">#REF!</definedName>
    <definedName name="XRefCopy25" localSheetId="3" hidden="1">#REF!</definedName>
    <definedName name="XRefCopy25" hidden="1">#REF!</definedName>
    <definedName name="XRefCopy25Row" localSheetId="3" hidden="1">#REF!</definedName>
    <definedName name="XRefCopy25Row" hidden="1">#REF!</definedName>
    <definedName name="XRefCopy26" localSheetId="3" hidden="1">#REF!</definedName>
    <definedName name="XRefCopy26" hidden="1">#REF!</definedName>
    <definedName name="XRefCopy26Row" localSheetId="3" hidden="1">#REF!</definedName>
    <definedName name="XRefCopy26Row" hidden="1">#REF!</definedName>
    <definedName name="XRefCopy27" localSheetId="3" hidden="1">#REF!</definedName>
    <definedName name="XRefCopy27" hidden="1">#REF!</definedName>
    <definedName name="XRefCopy27Row" localSheetId="3" hidden="1">#REF!</definedName>
    <definedName name="XRefCopy27Row" hidden="1">#REF!</definedName>
    <definedName name="XRefCopy28" localSheetId="3" hidden="1">#REF!</definedName>
    <definedName name="XRefCopy28" hidden="1">#REF!</definedName>
    <definedName name="XRefCopy28Row" localSheetId="3" hidden="1">#REF!</definedName>
    <definedName name="XRefCopy28Row" hidden="1">#REF!</definedName>
    <definedName name="XRefCopy29" localSheetId="3" hidden="1">#REF!</definedName>
    <definedName name="XRefCopy29" hidden="1">#REF!</definedName>
    <definedName name="XRefCopy29Row" localSheetId="3" hidden="1">#REF!</definedName>
    <definedName name="XRefCopy29Row" hidden="1">#REF!</definedName>
    <definedName name="XRefCopy2Row" localSheetId="3" hidden="1">#REF!</definedName>
    <definedName name="XRefCopy2Row" hidden="1">#REF!</definedName>
    <definedName name="XRefCopy3" localSheetId="3" hidden="1">#REF!</definedName>
    <definedName name="XRefCopy3" hidden="1">#REF!</definedName>
    <definedName name="XRefCopy30" localSheetId="3" hidden="1">#REF!</definedName>
    <definedName name="XRefCopy30" hidden="1">#REF!</definedName>
    <definedName name="XRefCopy30Row" localSheetId="3" hidden="1">#REF!</definedName>
    <definedName name="XRefCopy30Row" hidden="1">#REF!</definedName>
    <definedName name="XRefCopy31" localSheetId="3" hidden="1">#REF!</definedName>
    <definedName name="XRefCopy31" hidden="1">#REF!</definedName>
    <definedName name="XRefCopy31Row" localSheetId="3" hidden="1">#REF!</definedName>
    <definedName name="XRefCopy31Row" hidden="1">#REF!</definedName>
    <definedName name="XRefCopy32" localSheetId="3" hidden="1">#REF!</definedName>
    <definedName name="XRefCopy32" hidden="1">#REF!</definedName>
    <definedName name="XRefCopy32Row" localSheetId="3" hidden="1">#REF!</definedName>
    <definedName name="XRefCopy32Row" hidden="1">#REF!</definedName>
    <definedName name="XRefCopy33" localSheetId="3" hidden="1">#REF!</definedName>
    <definedName name="XRefCopy33" hidden="1">#REF!</definedName>
    <definedName name="XRefCopy33Row" localSheetId="3" hidden="1">#REF!</definedName>
    <definedName name="XRefCopy33Row" hidden="1">#REF!</definedName>
    <definedName name="XRefCopy34" localSheetId="3" hidden="1">#REF!</definedName>
    <definedName name="XRefCopy34" hidden="1">#REF!</definedName>
    <definedName name="XRefCopy34Row" localSheetId="3" hidden="1">#REF!</definedName>
    <definedName name="XRefCopy34Row" hidden="1">#REF!</definedName>
    <definedName name="XRefCopy35" localSheetId="3" hidden="1">#REF!</definedName>
    <definedName name="XRefCopy35" hidden="1">#REF!</definedName>
    <definedName name="XRefCopy35Row" localSheetId="3" hidden="1">#REF!</definedName>
    <definedName name="XRefCopy35Row" hidden="1">#REF!</definedName>
    <definedName name="XRefCopy36" localSheetId="3" hidden="1">#REF!</definedName>
    <definedName name="XRefCopy36" hidden="1">#REF!</definedName>
    <definedName name="XRefCopy37" localSheetId="3" hidden="1">#REF!</definedName>
    <definedName name="XRefCopy37" hidden="1">#REF!</definedName>
    <definedName name="XRefCopy37Row" localSheetId="3" hidden="1">#REF!</definedName>
    <definedName name="XRefCopy37Row" hidden="1">#REF!</definedName>
    <definedName name="XRefCopy38" localSheetId="3" hidden="1">#REF!</definedName>
    <definedName name="XRefCopy38" hidden="1">#REF!</definedName>
    <definedName name="XRefCopy38Row" localSheetId="3" hidden="1">#REF!</definedName>
    <definedName name="XRefCopy38Row" hidden="1">#REF!</definedName>
    <definedName name="XRefCopy39" localSheetId="3" hidden="1">#REF!</definedName>
    <definedName name="XRefCopy39" hidden="1">#REF!</definedName>
    <definedName name="XRefCopy39Row" localSheetId="3" hidden="1">#REF!</definedName>
    <definedName name="XRefCopy39Row" hidden="1">#REF!</definedName>
    <definedName name="XRefCopy3Row" localSheetId="3" hidden="1">#REF!</definedName>
    <definedName name="XRefCopy3Row" hidden="1">#REF!</definedName>
    <definedName name="XRefCopy4" localSheetId="3" hidden="1">#REF!</definedName>
    <definedName name="XRefCopy4" hidden="1">#REF!</definedName>
    <definedName name="XRefCopy40" localSheetId="3" hidden="1">#REF!</definedName>
    <definedName name="XRefCopy40" hidden="1">#REF!</definedName>
    <definedName name="XRefCopy40Row" localSheetId="3" hidden="1">#REF!</definedName>
    <definedName name="XRefCopy40Row" hidden="1">#REF!</definedName>
    <definedName name="XRefCopy41" localSheetId="3" hidden="1">#REF!</definedName>
    <definedName name="XRefCopy41" hidden="1">#REF!</definedName>
    <definedName name="XRefCopy42" localSheetId="3" hidden="1">#REF!</definedName>
    <definedName name="XRefCopy42" hidden="1">#REF!</definedName>
    <definedName name="XRefCopy42Row" localSheetId="3" hidden="1">#REF!</definedName>
    <definedName name="XRefCopy42Row" hidden="1">#REF!</definedName>
    <definedName name="XRefCopy43" localSheetId="3" hidden="1">#REF!</definedName>
    <definedName name="XRefCopy43" hidden="1">#REF!</definedName>
    <definedName name="XRefCopy43Row" localSheetId="3" hidden="1">#REF!</definedName>
    <definedName name="XRefCopy43Row" hidden="1">#REF!</definedName>
    <definedName name="XRefCopy44" localSheetId="3" hidden="1">#REF!</definedName>
    <definedName name="XRefCopy44" hidden="1">#REF!</definedName>
    <definedName name="XRefCopy44Row" localSheetId="3" hidden="1">#REF!</definedName>
    <definedName name="XRefCopy44Row" hidden="1">#REF!</definedName>
    <definedName name="XRefCopy45" localSheetId="3" hidden="1">#REF!</definedName>
    <definedName name="XRefCopy45" hidden="1">#REF!</definedName>
    <definedName name="XRefCopy45Row" localSheetId="3" hidden="1">#REF!</definedName>
    <definedName name="XRefCopy45Row" hidden="1">#REF!</definedName>
    <definedName name="XRefCopy46" localSheetId="3" hidden="1">#REF!</definedName>
    <definedName name="XRefCopy46" hidden="1">#REF!</definedName>
    <definedName name="XRefCopy46Row" localSheetId="3" hidden="1">#REF!</definedName>
    <definedName name="XRefCopy46Row" hidden="1">#REF!</definedName>
    <definedName name="XRefCopy47" localSheetId="3" hidden="1">#REF!</definedName>
    <definedName name="XRefCopy47" hidden="1">#REF!</definedName>
    <definedName name="XRefCopy48" localSheetId="3" hidden="1">#REF!</definedName>
    <definedName name="XRefCopy48" hidden="1">#REF!</definedName>
    <definedName name="XRefCopy48Row" localSheetId="3" hidden="1">#REF!</definedName>
    <definedName name="XRefCopy48Row" hidden="1">#REF!</definedName>
    <definedName name="XRefCopy49" localSheetId="3" hidden="1">#REF!</definedName>
    <definedName name="XRefCopy49" hidden="1">#REF!</definedName>
    <definedName name="XRefCopy4Row" localSheetId="3" hidden="1">#REF!</definedName>
    <definedName name="XRefCopy4Row" hidden="1">#REF!</definedName>
    <definedName name="XRefCopy5" localSheetId="3" hidden="1">#REF!</definedName>
    <definedName name="XRefCopy5" hidden="1">#REF!</definedName>
    <definedName name="XRefCopy50" localSheetId="3" hidden="1">#REF!</definedName>
    <definedName name="XRefCopy50" hidden="1">#REF!</definedName>
    <definedName name="XRefCopy50Row" localSheetId="3" hidden="1">#REF!</definedName>
    <definedName name="XRefCopy50Row" hidden="1">#REF!</definedName>
    <definedName name="XRefCopy51" localSheetId="3" hidden="1">#REF!</definedName>
    <definedName name="XRefCopy51" hidden="1">#REF!</definedName>
    <definedName name="XRefCopy51Row" localSheetId="3" hidden="1">#REF!</definedName>
    <definedName name="XRefCopy51Row" hidden="1">#REF!</definedName>
    <definedName name="XRefCopy52" localSheetId="3" hidden="1">#REF!</definedName>
    <definedName name="XRefCopy52" hidden="1">#REF!</definedName>
    <definedName name="XRefCopy53" localSheetId="3" hidden="1">#REF!</definedName>
    <definedName name="XRefCopy53" hidden="1">#REF!</definedName>
    <definedName name="XRefCopy53Row" localSheetId="3" hidden="1">#REF!</definedName>
    <definedName name="XRefCopy53Row" hidden="1">#REF!</definedName>
    <definedName name="XRefCopy54" localSheetId="3" hidden="1">#REF!</definedName>
    <definedName name="XRefCopy54" hidden="1">#REF!</definedName>
    <definedName name="XRefCopy54Row" localSheetId="3" hidden="1">#REF!</definedName>
    <definedName name="XRefCopy54Row" hidden="1">#REF!</definedName>
    <definedName name="XRefCopy55" localSheetId="3" hidden="1">#REF!</definedName>
    <definedName name="XRefCopy55" hidden="1">#REF!</definedName>
    <definedName name="XRefCopy55Row" localSheetId="3" hidden="1">#REF!</definedName>
    <definedName name="XRefCopy55Row" hidden="1">#REF!</definedName>
    <definedName name="XRefCopy56" localSheetId="3" hidden="1">#REF!</definedName>
    <definedName name="XRefCopy56" hidden="1">#REF!</definedName>
    <definedName name="XRefCopy57" localSheetId="3" hidden="1">#REF!</definedName>
    <definedName name="XRefCopy57" hidden="1">#REF!</definedName>
    <definedName name="XRefCopy58" localSheetId="3" hidden="1">#REF!</definedName>
    <definedName name="XRefCopy58" hidden="1">#REF!</definedName>
    <definedName name="XRefCopy59" localSheetId="3" hidden="1">#REF!</definedName>
    <definedName name="XRefCopy59" hidden="1">#REF!</definedName>
    <definedName name="XRefCopy5Row" localSheetId="3" hidden="1">#REF!</definedName>
    <definedName name="XRefCopy5Row" hidden="1">#REF!</definedName>
    <definedName name="XRefCopy6" localSheetId="3" hidden="1">#REF!</definedName>
    <definedName name="XRefCopy6" hidden="1">#REF!</definedName>
    <definedName name="XRefCopy60" localSheetId="3" hidden="1">#REF!</definedName>
    <definedName name="XRefCopy60" hidden="1">#REF!</definedName>
    <definedName name="XRefCopy61" localSheetId="3" hidden="1">#REF!</definedName>
    <definedName name="XRefCopy61" hidden="1">#REF!</definedName>
    <definedName name="XRefCopy62" localSheetId="3" hidden="1">#REF!</definedName>
    <definedName name="XRefCopy62" hidden="1">#REF!</definedName>
    <definedName name="XRefCopy63" localSheetId="3" hidden="1">#REF!</definedName>
    <definedName name="XRefCopy63" hidden="1">#REF!</definedName>
    <definedName name="XRefCopy64" localSheetId="3" hidden="1">#REF!</definedName>
    <definedName name="XRefCopy64" hidden="1">#REF!</definedName>
    <definedName name="XRefCopy65" localSheetId="3" hidden="1">#REF!</definedName>
    <definedName name="XRefCopy65" hidden="1">#REF!</definedName>
    <definedName name="XRefCopy66" localSheetId="3" hidden="1">#REF!</definedName>
    <definedName name="XRefCopy66" hidden="1">#REF!</definedName>
    <definedName name="XRefCopy67" localSheetId="3" hidden="1">#REF!</definedName>
    <definedName name="XRefCopy67" hidden="1">#REF!</definedName>
    <definedName name="XRefCopy68" localSheetId="3" hidden="1">#REF!</definedName>
    <definedName name="XRefCopy68" hidden="1">#REF!</definedName>
    <definedName name="XRefCopy69" localSheetId="3" hidden="1">#REF!</definedName>
    <definedName name="XRefCopy69" hidden="1">#REF!</definedName>
    <definedName name="XRefCopy6Row" localSheetId="3" hidden="1">#REF!</definedName>
    <definedName name="XRefCopy6Row" hidden="1">#REF!</definedName>
    <definedName name="XRefCopy7" localSheetId="3" hidden="1">#REF!</definedName>
    <definedName name="XRefCopy7" hidden="1">#REF!</definedName>
    <definedName name="XRefCopy70" localSheetId="3" hidden="1">#REF!</definedName>
    <definedName name="XRefCopy70" hidden="1">#REF!</definedName>
    <definedName name="XRefCopy71" localSheetId="3" hidden="1">#REF!</definedName>
    <definedName name="XRefCopy71" hidden="1">#REF!</definedName>
    <definedName name="XRefCopy72" localSheetId="3" hidden="1">#REF!</definedName>
    <definedName name="XRefCopy72" hidden="1">#REF!</definedName>
    <definedName name="XRefCopy73" localSheetId="3" hidden="1">#REF!</definedName>
    <definedName name="XRefCopy73" hidden="1">#REF!</definedName>
    <definedName name="XRefCopy74" localSheetId="3" hidden="1">#REF!</definedName>
    <definedName name="XRefCopy74" hidden="1">#REF!</definedName>
    <definedName name="XRefCopy75" localSheetId="3" hidden="1">#REF!</definedName>
    <definedName name="XRefCopy75" hidden="1">#REF!</definedName>
    <definedName name="XRefCopy76" localSheetId="3" hidden="1">#REF!</definedName>
    <definedName name="XRefCopy76" hidden="1">#REF!</definedName>
    <definedName name="XRefCopy77" localSheetId="3" hidden="1">#REF!</definedName>
    <definedName name="XRefCopy77" hidden="1">#REF!</definedName>
    <definedName name="XRefCopy78" localSheetId="3" hidden="1">#REF!</definedName>
    <definedName name="XRefCopy78" hidden="1">#REF!</definedName>
    <definedName name="XRefCopy79" localSheetId="3" hidden="1">#REF!</definedName>
    <definedName name="XRefCopy79" hidden="1">#REF!</definedName>
    <definedName name="XRefCopy7Row" localSheetId="3" hidden="1">#REF!</definedName>
    <definedName name="XRefCopy7Row" hidden="1">#REF!</definedName>
    <definedName name="XRefCopy8" localSheetId="3" hidden="1">#REF!</definedName>
    <definedName name="XRefCopy8" hidden="1">#REF!</definedName>
    <definedName name="XRefCopy80" localSheetId="3" hidden="1">#REF!</definedName>
    <definedName name="XRefCopy80" hidden="1">#REF!</definedName>
    <definedName name="XRefCopy81" localSheetId="3" hidden="1">#REF!</definedName>
    <definedName name="XRefCopy81" hidden="1">#REF!</definedName>
    <definedName name="XRefCopy82" localSheetId="3" hidden="1">#REF!</definedName>
    <definedName name="XRefCopy82" hidden="1">#REF!</definedName>
    <definedName name="XRefCopy83" localSheetId="3" hidden="1">#REF!</definedName>
    <definedName name="XRefCopy83" hidden="1">#REF!</definedName>
    <definedName name="XRefCopy84" localSheetId="3" hidden="1">#REF!</definedName>
    <definedName name="XRefCopy84" hidden="1">#REF!</definedName>
    <definedName name="XRefCopy85" localSheetId="3" hidden="1">#REF!</definedName>
    <definedName name="XRefCopy85" hidden="1">#REF!</definedName>
    <definedName name="XRefCopy86" localSheetId="3" hidden="1">#REF!</definedName>
    <definedName name="XRefCopy86" hidden="1">#REF!</definedName>
    <definedName name="XRefCopy87" localSheetId="3" hidden="1">#REF!</definedName>
    <definedName name="XRefCopy87" hidden="1">#REF!</definedName>
    <definedName name="XRefCopy88" localSheetId="3" hidden="1">#REF!</definedName>
    <definedName name="XRefCopy88" hidden="1">#REF!</definedName>
    <definedName name="XRefCopy89" localSheetId="3" hidden="1">#REF!</definedName>
    <definedName name="XRefCopy89" hidden="1">#REF!</definedName>
    <definedName name="XRefCopy8Row" localSheetId="3" hidden="1">#REF!</definedName>
    <definedName name="XRefCopy8Row" hidden="1">#REF!</definedName>
    <definedName name="XRefCopy9" localSheetId="3" hidden="1">#REF!</definedName>
    <definedName name="XRefCopy9" hidden="1">#REF!</definedName>
    <definedName name="XRefCopy90" localSheetId="3" hidden="1">#REF!</definedName>
    <definedName name="XRefCopy90" hidden="1">#REF!</definedName>
    <definedName name="XRefCopy91" localSheetId="3" hidden="1">#REF!</definedName>
    <definedName name="XRefCopy91" hidden="1">#REF!</definedName>
    <definedName name="XRefCopy92" localSheetId="3" hidden="1">#REF!</definedName>
    <definedName name="XRefCopy92" hidden="1">#REF!</definedName>
    <definedName name="XRefCopy92Row" localSheetId="3" hidden="1">#REF!</definedName>
    <definedName name="XRefCopy92Row" hidden="1">#REF!</definedName>
    <definedName name="XRefCopy93" localSheetId="3" hidden="1">#REF!</definedName>
    <definedName name="XRefCopy93" hidden="1">#REF!</definedName>
    <definedName name="XRefCopy93Row" localSheetId="3" hidden="1">#REF!</definedName>
    <definedName name="XRefCopy93Row" hidden="1">#REF!</definedName>
    <definedName name="XRefCopy94" localSheetId="3" hidden="1">#REF!</definedName>
    <definedName name="XRefCopy94" hidden="1">#REF!</definedName>
    <definedName name="XRefCopy94Row" localSheetId="3" hidden="1">#REF!</definedName>
    <definedName name="XRefCopy94Row" hidden="1">#REF!</definedName>
    <definedName name="XRefCopy95" localSheetId="3" hidden="1">#REF!</definedName>
    <definedName name="XRefCopy95" hidden="1">#REF!</definedName>
    <definedName name="XRefCopy95Row" localSheetId="3" hidden="1">#REF!</definedName>
    <definedName name="XRefCopy95Row" hidden="1">#REF!</definedName>
    <definedName name="XRefCopy96" localSheetId="3" hidden="1">#REF!</definedName>
    <definedName name="XRefCopy96" hidden="1">#REF!</definedName>
    <definedName name="XRefCopy96Row" localSheetId="3" hidden="1">#REF!</definedName>
    <definedName name="XRefCopy96Row" hidden="1">#REF!</definedName>
    <definedName name="XRefCopy97" localSheetId="3" hidden="1">#REF!</definedName>
    <definedName name="XRefCopy97" hidden="1">#REF!</definedName>
    <definedName name="XRefCopy97Row" localSheetId="3" hidden="1">#REF!</definedName>
    <definedName name="XRefCopy97Row" hidden="1">#REF!</definedName>
    <definedName name="XRefCopy98" localSheetId="3" hidden="1">#REF!</definedName>
    <definedName name="XRefCopy98" hidden="1">#REF!</definedName>
    <definedName name="XRefCopy98Row" localSheetId="3" hidden="1">#REF!</definedName>
    <definedName name="XRefCopy98Row" hidden="1">#REF!</definedName>
    <definedName name="XRefCopy99" localSheetId="3" hidden="1">#REF!</definedName>
    <definedName name="XRefCopy99" hidden="1">#REF!</definedName>
    <definedName name="XRefCopy99Row" localSheetId="3" hidden="1">#REF!</definedName>
    <definedName name="XRefCopy99Row" hidden="1">#REF!</definedName>
    <definedName name="XRefCopy9Row" localSheetId="3" hidden="1">#REF!</definedName>
    <definedName name="XRefCopy9Row" hidden="1">#REF!</definedName>
    <definedName name="XRefCopyRangeCount" hidden="1">2</definedName>
    <definedName name="XRefPaste1" localSheetId="3" hidden="1">#REF!</definedName>
    <definedName name="XRefPaste1" hidden="1">#REF!</definedName>
    <definedName name="XRefPaste10" localSheetId="3" hidden="1">#REF!</definedName>
    <definedName name="XRefPaste10" hidden="1">#REF!</definedName>
    <definedName name="XRefPaste100" localSheetId="3" hidden="1">#REF!</definedName>
    <definedName name="XRefPaste100" hidden="1">#REF!</definedName>
    <definedName name="XRefPaste100Row" localSheetId="3" hidden="1">#REF!</definedName>
    <definedName name="XRefPaste100Row" hidden="1">#REF!</definedName>
    <definedName name="XRefPaste101" localSheetId="3" hidden="1">#REF!</definedName>
    <definedName name="XRefPaste101" hidden="1">#REF!</definedName>
    <definedName name="XRefPaste101Row" localSheetId="3" hidden="1">#REF!</definedName>
    <definedName name="XRefPaste101Row" hidden="1">#REF!</definedName>
    <definedName name="XRefPaste102" localSheetId="3" hidden="1">#REF!</definedName>
    <definedName name="XRefPaste102" hidden="1">#REF!</definedName>
    <definedName name="XRefPaste102Row" localSheetId="3" hidden="1">#REF!</definedName>
    <definedName name="XRefPaste102Row" hidden="1">#REF!</definedName>
    <definedName name="XRefPaste103" localSheetId="3" hidden="1">#REF!</definedName>
    <definedName name="XRefPaste103" hidden="1">#REF!</definedName>
    <definedName name="XRefPaste103Row" localSheetId="3" hidden="1">#REF!</definedName>
    <definedName name="XRefPaste103Row" hidden="1">#REF!</definedName>
    <definedName name="XRefPaste104" localSheetId="3" hidden="1">#REF!</definedName>
    <definedName name="XRefPaste104" hidden="1">#REF!</definedName>
    <definedName name="XRefPaste104Row" localSheetId="3" hidden="1">#REF!</definedName>
    <definedName name="XRefPaste104Row" hidden="1">#REF!</definedName>
    <definedName name="XRefPaste105" localSheetId="3" hidden="1">#REF!</definedName>
    <definedName name="XRefPaste105" hidden="1">#REF!</definedName>
    <definedName name="XRefPaste105Row" localSheetId="3" hidden="1">#REF!</definedName>
    <definedName name="XRefPaste105Row" hidden="1">#REF!</definedName>
    <definedName name="XRefPaste106" localSheetId="3" hidden="1">#REF!</definedName>
    <definedName name="XRefPaste106" hidden="1">#REF!</definedName>
    <definedName name="XRefPaste106Row" localSheetId="3" hidden="1">#REF!</definedName>
    <definedName name="XRefPaste106Row" hidden="1">#REF!</definedName>
    <definedName name="XRefPaste107" localSheetId="3" hidden="1">#REF!</definedName>
    <definedName name="XRefPaste107" hidden="1">#REF!</definedName>
    <definedName name="XRefPaste107Row" localSheetId="3" hidden="1">#REF!</definedName>
    <definedName name="XRefPaste107Row" hidden="1">#REF!</definedName>
    <definedName name="XRefPaste108" localSheetId="3" hidden="1">#REF!</definedName>
    <definedName name="XRefPaste108" hidden="1">#REF!</definedName>
    <definedName name="XRefPaste108Row" localSheetId="3" hidden="1">#REF!</definedName>
    <definedName name="XRefPaste108Row" hidden="1">#REF!</definedName>
    <definedName name="XRefPaste109" localSheetId="3" hidden="1">#REF!</definedName>
    <definedName name="XRefPaste109" hidden="1">#REF!</definedName>
    <definedName name="XRefPaste109Row" localSheetId="3" hidden="1">#REF!</definedName>
    <definedName name="XRefPaste109Row" hidden="1">#REF!</definedName>
    <definedName name="XRefPaste10Row" localSheetId="3" hidden="1">#REF!</definedName>
    <definedName name="XRefPaste10Row" hidden="1">#REF!</definedName>
    <definedName name="XRefPaste11" localSheetId="3" hidden="1">#REF!</definedName>
    <definedName name="XRefPaste11" hidden="1">#REF!</definedName>
    <definedName name="XRefPaste110" localSheetId="3" hidden="1">#REF!</definedName>
    <definedName name="XRefPaste110" hidden="1">#REF!</definedName>
    <definedName name="XRefPaste110Row" localSheetId="3" hidden="1">#REF!</definedName>
    <definedName name="XRefPaste110Row" hidden="1">#REF!</definedName>
    <definedName name="XRefPaste111" localSheetId="3" hidden="1">#REF!</definedName>
    <definedName name="XRefPaste111" hidden="1">#REF!</definedName>
    <definedName name="XRefPaste111Row" localSheetId="3" hidden="1">#REF!</definedName>
    <definedName name="XRefPaste111Row" hidden="1">#REF!</definedName>
    <definedName name="XRefPaste11Row" localSheetId="3" hidden="1">#REF!</definedName>
    <definedName name="XRefPaste11Row" hidden="1">#REF!</definedName>
    <definedName name="XRefPaste12" localSheetId="3" hidden="1">#REF!</definedName>
    <definedName name="XRefPaste12" hidden="1">#REF!</definedName>
    <definedName name="XRefPaste12Row" localSheetId="3" hidden="1">#REF!</definedName>
    <definedName name="XRefPaste12Row" hidden="1">#REF!</definedName>
    <definedName name="XRefPaste13" localSheetId="3" hidden="1">#REF!</definedName>
    <definedName name="XRefPaste13" hidden="1">#REF!</definedName>
    <definedName name="XRefPaste13Row" localSheetId="3" hidden="1">#REF!</definedName>
    <definedName name="XRefPaste13Row" hidden="1">#REF!</definedName>
    <definedName name="XRefPaste14Row" localSheetId="3" hidden="1">#REF!</definedName>
    <definedName name="XRefPaste14Row" hidden="1">#REF!</definedName>
    <definedName name="XRefPaste15" localSheetId="3" hidden="1">#REF!</definedName>
    <definedName name="XRefPaste15" hidden="1">#REF!</definedName>
    <definedName name="XRefPaste15Row" localSheetId="3" hidden="1">#REF!</definedName>
    <definedName name="XRefPaste15Row" hidden="1">#REF!</definedName>
    <definedName name="XRefPaste16" localSheetId="3" hidden="1">#REF!</definedName>
    <definedName name="XRefPaste16" hidden="1">#REF!</definedName>
    <definedName name="XRefPaste16Row" localSheetId="3" hidden="1">#REF!</definedName>
    <definedName name="XRefPaste16Row" hidden="1">#REF!</definedName>
    <definedName name="XRefPaste17" localSheetId="3" hidden="1">#REF!</definedName>
    <definedName name="XRefPaste17" hidden="1">#REF!</definedName>
    <definedName name="XRefPaste17Row" localSheetId="3" hidden="1">#REF!</definedName>
    <definedName name="XRefPaste17Row" hidden="1">#REF!</definedName>
    <definedName name="XRefPaste18" localSheetId="3" hidden="1">#REF!</definedName>
    <definedName name="XRefPaste18" hidden="1">#REF!</definedName>
    <definedName name="XRefPaste18Row" localSheetId="3" hidden="1">#REF!</definedName>
    <definedName name="XRefPaste18Row" hidden="1">#REF!</definedName>
    <definedName name="XRefPaste19" localSheetId="3" hidden="1">#REF!</definedName>
    <definedName name="XRefPaste19" hidden="1">#REF!</definedName>
    <definedName name="XRefPaste19Row" localSheetId="3" hidden="1">#REF!</definedName>
    <definedName name="XRefPaste19Row" hidden="1">#REF!</definedName>
    <definedName name="XRefPaste1Row" localSheetId="3" hidden="1">#REF!</definedName>
    <definedName name="XRefPaste1Row" hidden="1">#REF!</definedName>
    <definedName name="XRefPaste2" localSheetId="3" hidden="1">#REF!</definedName>
    <definedName name="XRefPaste2" hidden="1">#REF!</definedName>
    <definedName name="XRefPaste20" localSheetId="3" hidden="1">#REF!</definedName>
    <definedName name="XRefPaste20" hidden="1">#REF!</definedName>
    <definedName name="XRefPaste20Row" localSheetId="3" hidden="1">#REF!</definedName>
    <definedName name="XRefPaste20Row" hidden="1">#REF!</definedName>
    <definedName name="XRefPaste21" localSheetId="3" hidden="1">#REF!</definedName>
    <definedName name="XRefPaste21" hidden="1">#REF!</definedName>
    <definedName name="XRefPaste21Row" localSheetId="3" hidden="1">#REF!</definedName>
    <definedName name="XRefPaste21Row" hidden="1">#REF!</definedName>
    <definedName name="XRefPaste22" localSheetId="3" hidden="1">#REF!</definedName>
    <definedName name="XRefPaste22" hidden="1">#REF!</definedName>
    <definedName name="XRefPaste22Row" localSheetId="3" hidden="1">#REF!</definedName>
    <definedName name="XRefPaste22Row" hidden="1">#REF!</definedName>
    <definedName name="XRefPaste23" localSheetId="3" hidden="1">#REF!</definedName>
    <definedName name="XRefPaste23" hidden="1">#REF!</definedName>
    <definedName name="XRefPaste23Row" localSheetId="3" hidden="1">#REF!</definedName>
    <definedName name="XRefPaste23Row" hidden="1">#REF!</definedName>
    <definedName name="XRefPaste24" localSheetId="3" hidden="1">#REF!</definedName>
    <definedName name="XRefPaste24" hidden="1">#REF!</definedName>
    <definedName name="XRefPaste24Row" localSheetId="3" hidden="1">#REF!</definedName>
    <definedName name="XRefPaste24Row" hidden="1">#REF!</definedName>
    <definedName name="XRefPaste25" localSheetId="3" hidden="1">#REF!</definedName>
    <definedName name="XRefPaste25" hidden="1">#REF!</definedName>
    <definedName name="XRefPaste25Row" localSheetId="3" hidden="1">#REF!</definedName>
    <definedName name="XRefPaste25Row" hidden="1">#REF!</definedName>
    <definedName name="XRefPaste26" localSheetId="3" hidden="1">#REF!</definedName>
    <definedName name="XRefPaste26" hidden="1">#REF!</definedName>
    <definedName name="XRefPaste26Row" localSheetId="3" hidden="1">#REF!</definedName>
    <definedName name="XRefPaste26Row" hidden="1">#REF!</definedName>
    <definedName name="XRefPaste27" localSheetId="3" hidden="1">#REF!</definedName>
    <definedName name="XRefPaste27" hidden="1">#REF!</definedName>
    <definedName name="XRefPaste27Row" localSheetId="3" hidden="1">#REF!</definedName>
    <definedName name="XRefPaste27Row" hidden="1">#REF!</definedName>
    <definedName name="XRefPaste28" localSheetId="3" hidden="1">#REF!</definedName>
    <definedName name="XRefPaste28" hidden="1">#REF!</definedName>
    <definedName name="XRefPaste28Row" localSheetId="3" hidden="1">#REF!</definedName>
    <definedName name="XRefPaste28Row" hidden="1">#REF!</definedName>
    <definedName name="XRefPaste29" localSheetId="3" hidden="1">#REF!</definedName>
    <definedName name="XRefPaste29" hidden="1">#REF!</definedName>
    <definedName name="XRefPaste29Row" localSheetId="3" hidden="1">#REF!</definedName>
    <definedName name="XRefPaste29Row" hidden="1">#REF!</definedName>
    <definedName name="XRefPaste2Row" localSheetId="3" hidden="1">#REF!</definedName>
    <definedName name="XRefPaste2Row" hidden="1">#REF!</definedName>
    <definedName name="XRefPaste3" localSheetId="3" hidden="1">#REF!</definedName>
    <definedName name="XRefPaste3" hidden="1">#REF!</definedName>
    <definedName name="XRefPaste30" localSheetId="3" hidden="1">#REF!</definedName>
    <definedName name="XRefPaste30" hidden="1">#REF!</definedName>
    <definedName name="XRefPaste30Row" localSheetId="3" hidden="1">#REF!</definedName>
    <definedName name="XRefPaste30Row" hidden="1">#REF!</definedName>
    <definedName name="XRefPaste31" localSheetId="3" hidden="1">#REF!</definedName>
    <definedName name="XRefPaste31" hidden="1">#REF!</definedName>
    <definedName name="XRefPaste31Row" localSheetId="3" hidden="1">#REF!</definedName>
    <definedName name="XRefPaste31Row" hidden="1">#REF!</definedName>
    <definedName name="XRefPaste32" localSheetId="3" hidden="1">#REF!</definedName>
    <definedName name="XRefPaste32" hidden="1">#REF!</definedName>
    <definedName name="XRefPaste32Row" localSheetId="3" hidden="1">#REF!</definedName>
    <definedName name="XRefPaste32Row" hidden="1">#REF!</definedName>
    <definedName name="XRefPaste33" localSheetId="3" hidden="1">#REF!</definedName>
    <definedName name="XRefPaste33" hidden="1">#REF!</definedName>
    <definedName name="XRefPaste33Row" localSheetId="3" hidden="1">#REF!</definedName>
    <definedName name="XRefPaste33Row" hidden="1">#REF!</definedName>
    <definedName name="XRefPaste34" localSheetId="3" hidden="1">#REF!</definedName>
    <definedName name="XRefPaste34" hidden="1">#REF!</definedName>
    <definedName name="XRefPaste34Row" localSheetId="3" hidden="1">#REF!</definedName>
    <definedName name="XRefPaste34Row" hidden="1">#REF!</definedName>
    <definedName name="XRefPaste35" localSheetId="3" hidden="1">#REF!</definedName>
    <definedName name="XRefPaste35" hidden="1">#REF!</definedName>
    <definedName name="XRefPaste35Row" localSheetId="3" hidden="1">#REF!</definedName>
    <definedName name="XRefPaste35Row" hidden="1">#REF!</definedName>
    <definedName name="XRefPaste36" localSheetId="3" hidden="1">#REF!</definedName>
    <definedName name="XRefPaste36" hidden="1">#REF!</definedName>
    <definedName name="XRefPaste36Row" localSheetId="3" hidden="1">#REF!</definedName>
    <definedName name="XRefPaste36Row" hidden="1">#REF!</definedName>
    <definedName name="XRefPaste37" localSheetId="3" hidden="1">#REF!</definedName>
    <definedName name="XRefPaste37" hidden="1">#REF!</definedName>
    <definedName name="XRefPaste37Row" localSheetId="3" hidden="1">#REF!</definedName>
    <definedName name="XRefPaste37Row" hidden="1">#REF!</definedName>
    <definedName name="XRefPaste38" localSheetId="3" hidden="1">#REF!</definedName>
    <definedName name="XRefPaste38" hidden="1">#REF!</definedName>
    <definedName name="XRefPaste38Row" localSheetId="3" hidden="1">#REF!</definedName>
    <definedName name="XRefPaste38Row" hidden="1">#REF!</definedName>
    <definedName name="XRefPaste39" localSheetId="3" hidden="1">#REF!</definedName>
    <definedName name="XRefPaste39" hidden="1">#REF!</definedName>
    <definedName name="XRefPaste39Row" localSheetId="3" hidden="1">#REF!</definedName>
    <definedName name="XRefPaste39Row" hidden="1">#REF!</definedName>
    <definedName name="XRefPaste3Row" localSheetId="3" hidden="1">#REF!</definedName>
    <definedName name="XRefPaste3Row" hidden="1">#REF!</definedName>
    <definedName name="XRefPaste4" localSheetId="3" hidden="1">#REF!</definedName>
    <definedName name="XRefPaste4" hidden="1">#REF!</definedName>
    <definedName name="XRefPaste40" localSheetId="3" hidden="1">#REF!</definedName>
    <definedName name="XRefPaste40" hidden="1">#REF!</definedName>
    <definedName name="XRefPaste40Row" localSheetId="3" hidden="1">#REF!</definedName>
    <definedName name="XRefPaste40Row" hidden="1">#REF!</definedName>
    <definedName name="XRefPaste41" localSheetId="3" hidden="1">#REF!</definedName>
    <definedName name="XRefPaste41" hidden="1">#REF!</definedName>
    <definedName name="XRefPaste41Row" localSheetId="3" hidden="1">#REF!</definedName>
    <definedName name="XRefPaste41Row" hidden="1">#REF!</definedName>
    <definedName name="XRefPaste42" localSheetId="3" hidden="1">#REF!</definedName>
    <definedName name="XRefPaste42" hidden="1">#REF!</definedName>
    <definedName name="XRefPaste42Row" localSheetId="3" hidden="1">#REF!</definedName>
    <definedName name="XRefPaste42Row" hidden="1">#REF!</definedName>
    <definedName name="XRefPaste43" localSheetId="3" hidden="1">#REF!</definedName>
    <definedName name="XRefPaste43" hidden="1">#REF!</definedName>
    <definedName name="XRefPaste43Row" localSheetId="3" hidden="1">#REF!</definedName>
    <definedName name="XRefPaste43Row" hidden="1">#REF!</definedName>
    <definedName name="XRefPaste44" localSheetId="3" hidden="1">#REF!</definedName>
    <definedName name="XRefPaste44" hidden="1">#REF!</definedName>
    <definedName name="XRefPaste44Row" localSheetId="3" hidden="1">#REF!</definedName>
    <definedName name="XRefPaste44Row" hidden="1">#REF!</definedName>
    <definedName name="XRefPaste45" localSheetId="3" hidden="1">#REF!</definedName>
    <definedName name="XRefPaste45" hidden="1">#REF!</definedName>
    <definedName name="XRefPaste45Row" localSheetId="3" hidden="1">#REF!</definedName>
    <definedName name="XRefPaste45Row" hidden="1">#REF!</definedName>
    <definedName name="XRefPaste46" localSheetId="3" hidden="1">#REF!</definedName>
    <definedName name="XRefPaste46" hidden="1">#REF!</definedName>
    <definedName name="XRefPaste46Row" localSheetId="3" hidden="1">#REF!</definedName>
    <definedName name="XRefPaste46Row" hidden="1">#REF!</definedName>
    <definedName name="XRefPaste47" localSheetId="3" hidden="1">#REF!</definedName>
    <definedName name="XRefPaste47" hidden="1">#REF!</definedName>
    <definedName name="XRefPaste47Row" localSheetId="3" hidden="1">#REF!</definedName>
    <definedName name="XRefPaste47Row" hidden="1">#REF!</definedName>
    <definedName name="XRefPaste48" localSheetId="3" hidden="1">#REF!</definedName>
    <definedName name="XRefPaste48" hidden="1">#REF!</definedName>
    <definedName name="XRefPaste48Row" localSheetId="3" hidden="1">#REF!</definedName>
    <definedName name="XRefPaste48Row" hidden="1">#REF!</definedName>
    <definedName name="XRefPaste49" localSheetId="3" hidden="1">#REF!</definedName>
    <definedName name="XRefPaste49" hidden="1">#REF!</definedName>
    <definedName name="XRefPaste49Row" localSheetId="3" hidden="1">#REF!</definedName>
    <definedName name="XRefPaste49Row" hidden="1">#REF!</definedName>
    <definedName name="XRefPaste4Row" localSheetId="3" hidden="1">#REF!</definedName>
    <definedName name="XRefPaste4Row" hidden="1">#REF!</definedName>
    <definedName name="XRefPaste5" localSheetId="3" hidden="1">#REF!</definedName>
    <definedName name="XRefPaste5" hidden="1">#REF!</definedName>
    <definedName name="XRefPaste50" localSheetId="3" hidden="1">#REF!</definedName>
    <definedName name="XRefPaste50" hidden="1">#REF!</definedName>
    <definedName name="XRefPaste51" localSheetId="3" hidden="1">#REF!</definedName>
    <definedName name="XRefPaste51" hidden="1">#REF!</definedName>
    <definedName name="XRefPaste52" localSheetId="3" hidden="1">#REF!</definedName>
    <definedName name="XRefPaste52" hidden="1">#REF!</definedName>
    <definedName name="XRefPaste53" localSheetId="3" hidden="1">#REF!</definedName>
    <definedName name="XRefPaste53" hidden="1">#REF!</definedName>
    <definedName name="XRefPaste54" localSheetId="3" hidden="1">#REF!</definedName>
    <definedName name="XRefPaste54" hidden="1">#REF!</definedName>
    <definedName name="XRefPaste55" localSheetId="3" hidden="1">#REF!</definedName>
    <definedName name="XRefPaste55" hidden="1">#REF!</definedName>
    <definedName name="XRefPaste56" localSheetId="3" hidden="1">#REF!</definedName>
    <definedName name="XRefPaste56" hidden="1">#REF!</definedName>
    <definedName name="XRefPaste57" localSheetId="3" hidden="1">#REF!</definedName>
    <definedName name="XRefPaste57" hidden="1">#REF!</definedName>
    <definedName name="XRefPaste58" localSheetId="3" hidden="1">#REF!</definedName>
    <definedName name="XRefPaste58" hidden="1">#REF!</definedName>
    <definedName name="XRefPaste59" localSheetId="3" hidden="1">#REF!</definedName>
    <definedName name="XRefPaste59" hidden="1">#REF!</definedName>
    <definedName name="XRefPaste5Row" localSheetId="3" hidden="1">#REF!</definedName>
    <definedName name="XRefPaste5Row" hidden="1">#REF!</definedName>
    <definedName name="XRefPaste6" localSheetId="3" hidden="1">#REF!</definedName>
    <definedName name="XRefPaste6" hidden="1">#REF!</definedName>
    <definedName name="XRefPaste60" localSheetId="3" hidden="1">#REF!</definedName>
    <definedName name="XRefPaste60" hidden="1">#REF!</definedName>
    <definedName name="XRefPaste61" localSheetId="3" hidden="1">#REF!</definedName>
    <definedName name="XRefPaste61" hidden="1">#REF!</definedName>
    <definedName name="XRefPaste62" localSheetId="3" hidden="1">#REF!</definedName>
    <definedName name="XRefPaste62" hidden="1">#REF!</definedName>
    <definedName name="XRefPaste63" localSheetId="3" hidden="1">#REF!</definedName>
    <definedName name="XRefPaste63" hidden="1">#REF!</definedName>
    <definedName name="XRefPaste64" localSheetId="3" hidden="1">#REF!</definedName>
    <definedName name="XRefPaste64" hidden="1">#REF!</definedName>
    <definedName name="XRefPaste65" localSheetId="3" hidden="1">#REF!</definedName>
    <definedName name="XRefPaste65" hidden="1">#REF!</definedName>
    <definedName name="XRefPaste66" localSheetId="3" hidden="1">#REF!</definedName>
    <definedName name="XRefPaste66" hidden="1">#REF!</definedName>
    <definedName name="XRefPaste67" localSheetId="3" hidden="1">#REF!</definedName>
    <definedName name="XRefPaste67" hidden="1">#REF!</definedName>
    <definedName name="XRefPaste68" localSheetId="3" hidden="1">#REF!</definedName>
    <definedName name="XRefPaste68" hidden="1">#REF!</definedName>
    <definedName name="XRefPaste69" localSheetId="3" hidden="1">#REF!</definedName>
    <definedName name="XRefPaste69" hidden="1">#REF!</definedName>
    <definedName name="XRefPaste6Row" localSheetId="3" hidden="1">#REF!</definedName>
    <definedName name="XRefPaste6Row" hidden="1">#REF!</definedName>
    <definedName name="XRefPaste7" localSheetId="3" hidden="1">#REF!</definedName>
    <definedName name="XRefPaste7" hidden="1">#REF!</definedName>
    <definedName name="XRefPaste70" localSheetId="3" hidden="1">#REF!</definedName>
    <definedName name="XRefPaste70" hidden="1">#REF!</definedName>
    <definedName name="XRefPaste71" localSheetId="3" hidden="1">#REF!</definedName>
    <definedName name="XRefPaste71" hidden="1">#REF!</definedName>
    <definedName name="XRefPaste72" localSheetId="3" hidden="1">#REF!</definedName>
    <definedName name="XRefPaste72" hidden="1">#REF!</definedName>
    <definedName name="XRefPaste73" localSheetId="3" hidden="1">#REF!</definedName>
    <definedName name="XRefPaste73" hidden="1">#REF!</definedName>
    <definedName name="XRefPaste74" localSheetId="3" hidden="1">#REF!</definedName>
    <definedName name="XRefPaste74" hidden="1">#REF!</definedName>
    <definedName name="XRefPaste75" localSheetId="3" hidden="1">#REF!</definedName>
    <definedName name="XRefPaste75" hidden="1">#REF!</definedName>
    <definedName name="XRefPaste76" localSheetId="3" hidden="1">#REF!</definedName>
    <definedName name="XRefPaste76" hidden="1">#REF!</definedName>
    <definedName name="XRefPaste77" localSheetId="3" hidden="1">#REF!</definedName>
    <definedName name="XRefPaste77" hidden="1">#REF!</definedName>
    <definedName name="XRefPaste78" localSheetId="3" hidden="1">#REF!</definedName>
    <definedName name="XRefPaste78" hidden="1">#REF!</definedName>
    <definedName name="XRefPaste79" localSheetId="3" hidden="1">#REF!</definedName>
    <definedName name="XRefPaste79" hidden="1">#REF!</definedName>
    <definedName name="XRefPaste7Row" localSheetId="3" hidden="1">#REF!</definedName>
    <definedName name="XRefPaste7Row" hidden="1">#REF!</definedName>
    <definedName name="XRefPaste8" localSheetId="3" hidden="1">#REF!</definedName>
    <definedName name="XRefPaste8" hidden="1">#REF!</definedName>
    <definedName name="XRefPaste80" localSheetId="3" hidden="1">#REF!</definedName>
    <definedName name="XRefPaste80" hidden="1">#REF!</definedName>
    <definedName name="XRefPaste81" localSheetId="3" hidden="1">#REF!</definedName>
    <definedName name="XRefPaste81" hidden="1">#REF!</definedName>
    <definedName name="XRefPaste82" localSheetId="3" hidden="1">#REF!</definedName>
    <definedName name="XRefPaste82" hidden="1">#REF!</definedName>
    <definedName name="XRefPaste83" localSheetId="3" hidden="1">#REF!</definedName>
    <definedName name="XRefPaste83" hidden="1">#REF!</definedName>
    <definedName name="XRefPaste84" localSheetId="3" hidden="1">#REF!</definedName>
    <definedName name="XRefPaste84" hidden="1">#REF!</definedName>
    <definedName name="XRefPaste85" localSheetId="3" hidden="1">#REF!</definedName>
    <definedName name="XRefPaste85" hidden="1">#REF!</definedName>
    <definedName name="XRefPaste86" localSheetId="3" hidden="1">#REF!</definedName>
    <definedName name="XRefPaste86" hidden="1">#REF!</definedName>
    <definedName name="XRefPaste86Row" localSheetId="3" hidden="1">#REF!</definedName>
    <definedName name="XRefPaste86Row" hidden="1">#REF!</definedName>
    <definedName name="XRefPaste87" localSheetId="3" hidden="1">#REF!</definedName>
    <definedName name="XRefPaste87" hidden="1">#REF!</definedName>
    <definedName name="XRefPaste87Row" localSheetId="3" hidden="1">#REF!</definedName>
    <definedName name="XRefPaste87Row" hidden="1">#REF!</definedName>
    <definedName name="XRefPaste88" localSheetId="3" hidden="1">#REF!</definedName>
    <definedName name="XRefPaste88" hidden="1">#REF!</definedName>
    <definedName name="XRefPaste88Row" localSheetId="3" hidden="1">#REF!</definedName>
    <definedName name="XRefPaste88Row" hidden="1">#REF!</definedName>
    <definedName name="XRefPaste89" localSheetId="3" hidden="1">#REF!</definedName>
    <definedName name="XRefPaste89" hidden="1">#REF!</definedName>
    <definedName name="XRefPaste89Row" localSheetId="3" hidden="1">#REF!</definedName>
    <definedName name="XRefPaste89Row" hidden="1">#REF!</definedName>
    <definedName name="XRefPaste8Row" localSheetId="3" hidden="1">#REF!</definedName>
    <definedName name="XRefPaste8Row" hidden="1">#REF!</definedName>
    <definedName name="XRefPaste9" localSheetId="3" hidden="1">#REF!</definedName>
    <definedName name="XRefPaste9" hidden="1">#REF!</definedName>
    <definedName name="XRefPaste90" localSheetId="3" hidden="1">#REF!</definedName>
    <definedName name="XRefPaste90" hidden="1">#REF!</definedName>
    <definedName name="XRefPaste90Row" localSheetId="3" hidden="1">#REF!</definedName>
    <definedName name="XRefPaste90Row" hidden="1">#REF!</definedName>
    <definedName name="XRefPaste91" localSheetId="3" hidden="1">#REF!</definedName>
    <definedName name="XRefPaste91" hidden="1">#REF!</definedName>
    <definedName name="XRefPaste91Row" localSheetId="3" hidden="1">#REF!</definedName>
    <definedName name="XRefPaste91Row" hidden="1">#REF!</definedName>
    <definedName name="XRefPaste92" localSheetId="3" hidden="1">#REF!</definedName>
    <definedName name="XRefPaste92" hidden="1">#REF!</definedName>
    <definedName name="XRefPaste92Row" localSheetId="3" hidden="1">#REF!</definedName>
    <definedName name="XRefPaste92Row" hidden="1">#REF!</definedName>
    <definedName name="XRefPaste93" localSheetId="3" hidden="1">#REF!</definedName>
    <definedName name="XRefPaste93" hidden="1">#REF!</definedName>
    <definedName name="XRefPaste93Row" localSheetId="3" hidden="1">#REF!</definedName>
    <definedName name="XRefPaste93Row" hidden="1">#REF!</definedName>
    <definedName name="XRefPaste94" localSheetId="3" hidden="1">#REF!</definedName>
    <definedName name="XRefPaste94" hidden="1">#REF!</definedName>
    <definedName name="XRefPaste94Row" localSheetId="3" hidden="1">#REF!</definedName>
    <definedName name="XRefPaste94Row" hidden="1">#REF!</definedName>
    <definedName name="XRefPaste95" localSheetId="3" hidden="1">#REF!</definedName>
    <definedName name="XRefPaste95" hidden="1">#REF!</definedName>
    <definedName name="XRefPaste95Row" localSheetId="3" hidden="1">#REF!</definedName>
    <definedName name="XRefPaste95Row" hidden="1">#REF!</definedName>
    <definedName name="XRefPaste96" localSheetId="3" hidden="1">#REF!</definedName>
    <definedName name="XRefPaste96" hidden="1">#REF!</definedName>
    <definedName name="XRefPaste96Row" localSheetId="3" hidden="1">#REF!</definedName>
    <definedName name="XRefPaste96Row" hidden="1">#REF!</definedName>
    <definedName name="XRefPaste97" localSheetId="3" hidden="1">#REF!</definedName>
    <definedName name="XRefPaste97" hidden="1">#REF!</definedName>
    <definedName name="XRefPaste97Row" localSheetId="3" hidden="1">#REF!</definedName>
    <definedName name="XRefPaste97Row" hidden="1">#REF!</definedName>
    <definedName name="XRefPaste98" localSheetId="3" hidden="1">#REF!</definedName>
    <definedName name="XRefPaste98" hidden="1">#REF!</definedName>
    <definedName name="XRefPaste98Row" localSheetId="3" hidden="1">#REF!</definedName>
    <definedName name="XRefPaste98Row" hidden="1">#REF!</definedName>
    <definedName name="XRefPaste99" localSheetId="3" hidden="1">#REF!</definedName>
    <definedName name="XRefPaste99" hidden="1">#REF!</definedName>
    <definedName name="XRefPaste99Row" localSheetId="3" hidden="1">#REF!</definedName>
    <definedName name="XRefPaste99Row" hidden="1">#REF!</definedName>
    <definedName name="XRefPaste9Row" localSheetId="3" hidden="1">#REF!</definedName>
    <definedName name="XRefPaste9Row" hidden="1">#REF!</definedName>
    <definedName name="XRefPasteRangeCount" hidden="1">6</definedName>
    <definedName name="Y" localSheetId="3">OFFSET(#REF!,0,0,COUNTA(#REF!)-1,1)</definedName>
    <definedName name="Y">OFFSET(#REF!,0,0,COUNTA(#REF!)-1,1)</definedName>
    <definedName name="Year" localSheetId="3">#REF!</definedName>
    <definedName name="Year">#REF!</definedName>
    <definedName name="YMAX" localSheetId="3">#REF!</definedName>
    <definedName name="YMAX">#REF!</definedName>
    <definedName name="yt" localSheetId="3">#REF!</definedName>
    <definedName name="yt">#REF!</definedName>
    <definedName name="yu" localSheetId="3">#REF!</definedName>
    <definedName name="yu">#REF!</definedName>
    <definedName name="yyyy">'[88]Work Notes'!$H$382</definedName>
    <definedName name="z" localSheetId="3">#REF!</definedName>
    <definedName name="z">#REF!</definedName>
    <definedName name="ZA" localSheetId="3">[87]General!#REF!</definedName>
    <definedName name="ZA">[87]General!#REF!</definedName>
    <definedName name="zb" localSheetId="3">#REF!</definedName>
    <definedName name="zb">#REF!</definedName>
    <definedName name="Zones_7" localSheetId="3">#REF!</definedName>
    <definedName name="Zones_7">#REF!</definedName>
    <definedName name="Zones_958" localSheetId="3">#REF!</definedName>
    <definedName name="Zones_958">#REF!</definedName>
    <definedName name="Zones_GP_7" localSheetId="3">#REF!</definedName>
    <definedName name="Zones_GP_7">#REF!</definedName>
    <definedName name="Zones_GP_958" localSheetId="3">#REF!</definedName>
    <definedName name="Zones_GP_958">#REF!</definedName>
    <definedName name="zv" localSheetId="3">#REF!</definedName>
    <definedName name="zv">#REF!</definedName>
    <definedName name="zx" localSheetId="3">#REF!</definedName>
    <definedName name="zx">#REF!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E219" i="12" l="1"/>
  <c r="AK97" i="12"/>
  <c r="CF35" i="12"/>
  <c r="CF44" i="12"/>
  <c r="CF47" i="12"/>
  <c r="CF51" i="12"/>
  <c r="CF54" i="12"/>
  <c r="CF58" i="12"/>
  <c r="CF62" i="12"/>
  <c r="CF64" i="12"/>
  <c r="CF65" i="12"/>
  <c r="CF72" i="12"/>
  <c r="CF79" i="12"/>
  <c r="CF82" i="12"/>
  <c r="CF89" i="12"/>
  <c r="CF92" i="12"/>
  <c r="CB217" i="12" l="1"/>
  <c r="CA217" i="12"/>
  <c r="CB216" i="12"/>
  <c r="CA216" i="12"/>
  <c r="CB214" i="12"/>
  <c r="CB213" i="12" s="1"/>
  <c r="CA214" i="12"/>
  <c r="CA213" i="12" s="1"/>
  <c r="CB211" i="12"/>
  <c r="CB210" i="12" s="1"/>
  <c r="CA211" i="12"/>
  <c r="CA210" i="12" s="1"/>
  <c r="CB208" i="12"/>
  <c r="CB207" i="12" s="1"/>
  <c r="CA208" i="12"/>
  <c r="CA207" i="12" s="1"/>
  <c r="CB205" i="12"/>
  <c r="CA205" i="12"/>
  <c r="CB204" i="12"/>
  <c r="CA204" i="12"/>
  <c r="CB203" i="12"/>
  <c r="CB202" i="12" s="1"/>
  <c r="CA203" i="12"/>
  <c r="CA202" i="12" s="1"/>
  <c r="CB200" i="12"/>
  <c r="CA200" i="12"/>
  <c r="CB199" i="12"/>
  <c r="CA199" i="12"/>
  <c r="CB196" i="12"/>
  <c r="CA196" i="12"/>
  <c r="CB195" i="12"/>
  <c r="CB194" i="12" s="1"/>
  <c r="CA195" i="12"/>
  <c r="CA194" i="12" s="1"/>
  <c r="CB192" i="12"/>
  <c r="CB191" i="12" s="1"/>
  <c r="CA192" i="12"/>
  <c r="CA191" i="12" s="1"/>
  <c r="CB189" i="12"/>
  <c r="CA189" i="12"/>
  <c r="CB188" i="12"/>
  <c r="CA188" i="12"/>
  <c r="CB185" i="12"/>
  <c r="CB184" i="12" s="1"/>
  <c r="CB181" i="12" s="1"/>
  <c r="CA185" i="12"/>
  <c r="CA184" i="12" s="1"/>
  <c r="CA181" i="12" s="1"/>
  <c r="CB182" i="12"/>
  <c r="CA182" i="12"/>
  <c r="CB179" i="12"/>
  <c r="CA179" i="12"/>
  <c r="CB178" i="12"/>
  <c r="CA178" i="12"/>
  <c r="CB177" i="12"/>
  <c r="CA177" i="12"/>
  <c r="CB175" i="12"/>
  <c r="CA175" i="12"/>
  <c r="CB174" i="12"/>
  <c r="CB173" i="12" s="1"/>
  <c r="CA174" i="12"/>
  <c r="CA173" i="12" s="1"/>
  <c r="CB171" i="12"/>
  <c r="CB170" i="12"/>
  <c r="CB169" i="12"/>
  <c r="CA169" i="12"/>
  <c r="CB168" i="12"/>
  <c r="CA168" i="12"/>
  <c r="CB167" i="12"/>
  <c r="CA167" i="12"/>
  <c r="CB166" i="12"/>
  <c r="CA166" i="12"/>
  <c r="CB165" i="12"/>
  <c r="CA165" i="12"/>
  <c r="CB162" i="12"/>
  <c r="CA162" i="12"/>
  <c r="CB161" i="12"/>
  <c r="CA161" i="12"/>
  <c r="CB160" i="12"/>
  <c r="CA160" i="12"/>
  <c r="CB157" i="12"/>
  <c r="CA157" i="12"/>
  <c r="CB156" i="12"/>
  <c r="CA156" i="12"/>
  <c r="CB155" i="12"/>
  <c r="CA155" i="12"/>
  <c r="CB154" i="12"/>
  <c r="CA154" i="12"/>
  <c r="CB151" i="12"/>
  <c r="CA151" i="12"/>
  <c r="CB150" i="12"/>
  <c r="CA150" i="12"/>
  <c r="CB149" i="12"/>
  <c r="CA149" i="12"/>
  <c r="CB148" i="12"/>
  <c r="CA148" i="12"/>
  <c r="CB145" i="12"/>
  <c r="CA145" i="12"/>
  <c r="CB144" i="12"/>
  <c r="CA144" i="12"/>
  <c r="CB143" i="12"/>
  <c r="CA143" i="12"/>
  <c r="CB142" i="12"/>
  <c r="CA142" i="12"/>
  <c r="CB139" i="12"/>
  <c r="CA139" i="12"/>
  <c r="CB138" i="12"/>
  <c r="CA138" i="12"/>
  <c r="CB137" i="12"/>
  <c r="CA137" i="12"/>
  <c r="CB136" i="12"/>
  <c r="CA136" i="12"/>
  <c r="CB135" i="12"/>
  <c r="CA135" i="12"/>
  <c r="CB134" i="12"/>
  <c r="CA134" i="12"/>
  <c r="CB131" i="12"/>
  <c r="CB130" i="12" s="1"/>
  <c r="CA131" i="12"/>
  <c r="CA130" i="12" s="1"/>
  <c r="CB128" i="12"/>
  <c r="CB127" i="12" s="1"/>
  <c r="CA128" i="12"/>
  <c r="CA127" i="12" s="1"/>
  <c r="CB125" i="12"/>
  <c r="CB124" i="12" s="1"/>
  <c r="CA125" i="12"/>
  <c r="CA124" i="12" s="1"/>
  <c r="CB122" i="12"/>
  <c r="CA122" i="12"/>
  <c r="CB121" i="12"/>
  <c r="CA121" i="12"/>
  <c r="CB119" i="12"/>
  <c r="CB118" i="12" s="1"/>
  <c r="CA119" i="12"/>
  <c r="CA118" i="12" s="1"/>
  <c r="CB116" i="12"/>
  <c r="CB115" i="12" s="1"/>
  <c r="CA116" i="12"/>
  <c r="CA115" i="12" s="1"/>
  <c r="CB113" i="12"/>
  <c r="CA113" i="12"/>
  <c r="CB112" i="12"/>
  <c r="CA112" i="12"/>
  <c r="CB110" i="12"/>
  <c r="CB109" i="12" s="1"/>
  <c r="CA110" i="12"/>
  <c r="CA109" i="12" s="1"/>
  <c r="CB106" i="12"/>
  <c r="CA106" i="12"/>
  <c r="CB104" i="12"/>
  <c r="CB103" i="12" s="1"/>
  <c r="CA104" i="12"/>
  <c r="CA103" i="12" s="1"/>
  <c r="CB100" i="12"/>
  <c r="CA100" i="12"/>
  <c r="CB98" i="12"/>
  <c r="CA98" i="12"/>
  <c r="CB97" i="12"/>
  <c r="CA97" i="12"/>
  <c r="CB96" i="12"/>
  <c r="CA96" i="12"/>
  <c r="CB95" i="12"/>
  <c r="CA95" i="12"/>
  <c r="CB94" i="12"/>
  <c r="CA94" i="12"/>
  <c r="CB91" i="12"/>
  <c r="CB90" i="12" s="1"/>
  <c r="CA91" i="12"/>
  <c r="CA90" i="12" s="1"/>
  <c r="CB88" i="12"/>
  <c r="CA88" i="12"/>
  <c r="CB87" i="12"/>
  <c r="CA87" i="12"/>
  <c r="CB86" i="12"/>
  <c r="CA86" i="12"/>
  <c r="CB85" i="12"/>
  <c r="CA85" i="12"/>
  <c r="CB84" i="12"/>
  <c r="CA84" i="12"/>
  <c r="CB81" i="12"/>
  <c r="CA81" i="12"/>
  <c r="CB80" i="12"/>
  <c r="CA80" i="12"/>
  <c r="CB78" i="12"/>
  <c r="CA78" i="12"/>
  <c r="CB77" i="12"/>
  <c r="CB76" i="12"/>
  <c r="CB75" i="12"/>
  <c r="CB74" i="12"/>
  <c r="CB71" i="12"/>
  <c r="CA71" i="12"/>
  <c r="CB70" i="12"/>
  <c r="CA70" i="12"/>
  <c r="CB69" i="12"/>
  <c r="CB68" i="12"/>
  <c r="CB67" i="12"/>
  <c r="CB64" i="12"/>
  <c r="CB63" i="12" s="1"/>
  <c r="CA63" i="12"/>
  <c r="CB61" i="12"/>
  <c r="CA61" i="12"/>
  <c r="CA59" i="12" s="1"/>
  <c r="CB60" i="12"/>
  <c r="CA60" i="12"/>
  <c r="CB57" i="12"/>
  <c r="CA57" i="12"/>
  <c r="CB56" i="12"/>
  <c r="CA56" i="12"/>
  <c r="CA55" i="12" s="1"/>
  <c r="CB55" i="12"/>
  <c r="CB53" i="12"/>
  <c r="CA53" i="12"/>
  <c r="CB52" i="12"/>
  <c r="CA52" i="12"/>
  <c r="CB50" i="12"/>
  <c r="CA50" i="12"/>
  <c r="CB49" i="12"/>
  <c r="CB48" i="12" s="1"/>
  <c r="CA49" i="12"/>
  <c r="CB46" i="12"/>
  <c r="CB45" i="12" s="1"/>
  <c r="CA46" i="12"/>
  <c r="CA45" i="12" s="1"/>
  <c r="CB43" i="12"/>
  <c r="CA43" i="12"/>
  <c r="CB42" i="12"/>
  <c r="CA42" i="12"/>
  <c r="CB41" i="12"/>
  <c r="CA41" i="12"/>
  <c r="CB40" i="12"/>
  <c r="CA40" i="12"/>
  <c r="CB39" i="12"/>
  <c r="CA39" i="12"/>
  <c r="CB38" i="12"/>
  <c r="CB37" i="12"/>
  <c r="CB34" i="12"/>
  <c r="CA34" i="12"/>
  <c r="CB33" i="12"/>
  <c r="CA33" i="12"/>
  <c r="CB32" i="12"/>
  <c r="CA32" i="12"/>
  <c r="CB31" i="12"/>
  <c r="CA31" i="12"/>
  <c r="CB28" i="12"/>
  <c r="CA28" i="12"/>
  <c r="CB27" i="12"/>
  <c r="CA27" i="12"/>
  <c r="CB26" i="12"/>
  <c r="CA26" i="12"/>
  <c r="CB25" i="12"/>
  <c r="CA25" i="12"/>
  <c r="CB24" i="12"/>
  <c r="CA24" i="12"/>
  <c r="CB23" i="12"/>
  <c r="CA23" i="12"/>
  <c r="CB20" i="12"/>
  <c r="CA20" i="12"/>
  <c r="CB19" i="12"/>
  <c r="CA19" i="12"/>
  <c r="CB17" i="12"/>
  <c r="CB16" i="12" s="1"/>
  <c r="CA17" i="12"/>
  <c r="CA16" i="12"/>
  <c r="CA147" i="12" l="1"/>
  <c r="CB66" i="12"/>
  <c r="CA83" i="12"/>
  <c r="CA187" i="12"/>
  <c r="CB83" i="12"/>
  <c r="CB187" i="12"/>
  <c r="CA133" i="12"/>
  <c r="CA198" i="12"/>
  <c r="CB30" i="12"/>
  <c r="CA48" i="12"/>
  <c r="CB147" i="12"/>
  <c r="CB198" i="12"/>
  <c r="CB59" i="12"/>
  <c r="CA164" i="12"/>
  <c r="CB36" i="12"/>
  <c r="CA36" i="12"/>
  <c r="CB164" i="12"/>
  <c r="CB133" i="12"/>
  <c r="CA22" i="12"/>
  <c r="CA141" i="12"/>
  <c r="CB153" i="12"/>
  <c r="CB22" i="12"/>
  <c r="CB73" i="12"/>
  <c r="CA93" i="12"/>
  <c r="CB141" i="12"/>
  <c r="CA159" i="12"/>
  <c r="CA30" i="12"/>
  <c r="CB93" i="12"/>
  <c r="CB159" i="12"/>
  <c r="CA153" i="12"/>
  <c r="BY217" i="12" l="1"/>
  <c r="BX217" i="12"/>
  <c r="BY216" i="12"/>
  <c r="BX216" i="12"/>
  <c r="BY214" i="12"/>
  <c r="BY213" i="12" s="1"/>
  <c r="BX214" i="12"/>
  <c r="BX213" i="12" s="1"/>
  <c r="BY211" i="12"/>
  <c r="BY210" i="12" s="1"/>
  <c r="BX211" i="12"/>
  <c r="BX210" i="12" s="1"/>
  <c r="BY208" i="12"/>
  <c r="BY207" i="12" s="1"/>
  <c r="BX208" i="12"/>
  <c r="BX207" i="12" s="1"/>
  <c r="BY205" i="12"/>
  <c r="BX205" i="12"/>
  <c r="BY204" i="12"/>
  <c r="BX204" i="12"/>
  <c r="BY203" i="12"/>
  <c r="BY202" i="12" s="1"/>
  <c r="BX203" i="12"/>
  <c r="BY200" i="12"/>
  <c r="BX200" i="12"/>
  <c r="BY199" i="12"/>
  <c r="BY198" i="12" s="1"/>
  <c r="BX199" i="12"/>
  <c r="BY196" i="12"/>
  <c r="BX196" i="12"/>
  <c r="BY195" i="12"/>
  <c r="BY194" i="12" s="1"/>
  <c r="BX195" i="12"/>
  <c r="BY192" i="12"/>
  <c r="BX192" i="12"/>
  <c r="BX191" i="12" s="1"/>
  <c r="BY191" i="12"/>
  <c r="BY189" i="12"/>
  <c r="BX189" i="12"/>
  <c r="BY188" i="12"/>
  <c r="BX188" i="12"/>
  <c r="BY185" i="12"/>
  <c r="BY184" i="12" s="1"/>
  <c r="BX185" i="12"/>
  <c r="BX184" i="12" s="1"/>
  <c r="BY182" i="12"/>
  <c r="BX182" i="12"/>
  <c r="BY179" i="12"/>
  <c r="BX179" i="12"/>
  <c r="BY178" i="12"/>
  <c r="BY177" i="12" s="1"/>
  <c r="BX178" i="12"/>
  <c r="BX177" i="12" s="1"/>
  <c r="BY175" i="12"/>
  <c r="BX175" i="12"/>
  <c r="BY174" i="12"/>
  <c r="BX174" i="12"/>
  <c r="BY171" i="12"/>
  <c r="BY170" i="12"/>
  <c r="BY169" i="12"/>
  <c r="BX169" i="12"/>
  <c r="BY168" i="12"/>
  <c r="BX168" i="12"/>
  <c r="BY167" i="12"/>
  <c r="BX167" i="12"/>
  <c r="BY166" i="12"/>
  <c r="BX166" i="12"/>
  <c r="BY165" i="12"/>
  <c r="BX165" i="12"/>
  <c r="BY162" i="12"/>
  <c r="BX162" i="12"/>
  <c r="BY161" i="12"/>
  <c r="BX161" i="12"/>
  <c r="BY160" i="12"/>
  <c r="BX160" i="12"/>
  <c r="BX159" i="12" s="1"/>
  <c r="BY157" i="12"/>
  <c r="BX157" i="12"/>
  <c r="BY156" i="12"/>
  <c r="BX156" i="12"/>
  <c r="BY155" i="12"/>
  <c r="BX155" i="12"/>
  <c r="BY154" i="12"/>
  <c r="BX154" i="12"/>
  <c r="BY151" i="12"/>
  <c r="BX151" i="12"/>
  <c r="BY150" i="12"/>
  <c r="BX150" i="12"/>
  <c r="BY149" i="12"/>
  <c r="BX149" i="12"/>
  <c r="BY148" i="12"/>
  <c r="BX148" i="12"/>
  <c r="BY145" i="12"/>
  <c r="BX145" i="12"/>
  <c r="BY144" i="12"/>
  <c r="BX144" i="12"/>
  <c r="BY143" i="12"/>
  <c r="BX143" i="12"/>
  <c r="BY142" i="12"/>
  <c r="BX142" i="12"/>
  <c r="BY139" i="12"/>
  <c r="BX139" i="12"/>
  <c r="BY138" i="12"/>
  <c r="BX138" i="12"/>
  <c r="BY137" i="12"/>
  <c r="BX137" i="12"/>
  <c r="BY136" i="12"/>
  <c r="BX136" i="12"/>
  <c r="BY135" i="12"/>
  <c r="BX135" i="12"/>
  <c r="BY134" i="12"/>
  <c r="BX134" i="12"/>
  <c r="BY131" i="12"/>
  <c r="BY130" i="12" s="1"/>
  <c r="BX131" i="12"/>
  <c r="BX130" i="12" s="1"/>
  <c r="BY128" i="12"/>
  <c r="BY127" i="12" s="1"/>
  <c r="BX128" i="12"/>
  <c r="BX127" i="12" s="1"/>
  <c r="BY125" i="12"/>
  <c r="BY124" i="12" s="1"/>
  <c r="BX125" i="12"/>
  <c r="BX124" i="12" s="1"/>
  <c r="BY122" i="12"/>
  <c r="BY121" i="12" s="1"/>
  <c r="BX122" i="12"/>
  <c r="BX121" i="12"/>
  <c r="BY119" i="12"/>
  <c r="BY118" i="12" s="1"/>
  <c r="BX119" i="12"/>
  <c r="BX118" i="12" s="1"/>
  <c r="BY116" i="12"/>
  <c r="BX116" i="12"/>
  <c r="BX115" i="12" s="1"/>
  <c r="BY115" i="12"/>
  <c r="BY113" i="12"/>
  <c r="BX113" i="12"/>
  <c r="BY112" i="12"/>
  <c r="BX112" i="12"/>
  <c r="BY110" i="12"/>
  <c r="BY109" i="12" s="1"/>
  <c r="BX110" i="12"/>
  <c r="BX109" i="12" s="1"/>
  <c r="BY106" i="12"/>
  <c r="BX106" i="12"/>
  <c r="BY104" i="12"/>
  <c r="BY103" i="12" s="1"/>
  <c r="BX104" i="12"/>
  <c r="BX103" i="12" s="1"/>
  <c r="BY100" i="12"/>
  <c r="BX100" i="12"/>
  <c r="BY98" i="12"/>
  <c r="BX98" i="12"/>
  <c r="BY97" i="12"/>
  <c r="BX97" i="12"/>
  <c r="BY96" i="12"/>
  <c r="BX96" i="12"/>
  <c r="BY95" i="12"/>
  <c r="BX95" i="12"/>
  <c r="BY94" i="12"/>
  <c r="BX94" i="12"/>
  <c r="BY91" i="12"/>
  <c r="BY90" i="12" s="1"/>
  <c r="BX91" i="12"/>
  <c r="BX90" i="12" s="1"/>
  <c r="BY88" i="12"/>
  <c r="BX88" i="12"/>
  <c r="BY87" i="12"/>
  <c r="BX87" i="12"/>
  <c r="BY86" i="12"/>
  <c r="BX86" i="12"/>
  <c r="BY85" i="12"/>
  <c r="BX85" i="12"/>
  <c r="BY84" i="12"/>
  <c r="BX84" i="12"/>
  <c r="BY81" i="12"/>
  <c r="BY80" i="12" s="1"/>
  <c r="BX81" i="12"/>
  <c r="BX80" i="12" s="1"/>
  <c r="BY78" i="12"/>
  <c r="BX78" i="12"/>
  <c r="BY77" i="12"/>
  <c r="BY76" i="12"/>
  <c r="BY75" i="12"/>
  <c r="BW74" i="12"/>
  <c r="BY74" i="12" s="1"/>
  <c r="BY71" i="12"/>
  <c r="BX71" i="12"/>
  <c r="BY70" i="12"/>
  <c r="BX70" i="12"/>
  <c r="BY69" i="12"/>
  <c r="BY68" i="12"/>
  <c r="BY67" i="12"/>
  <c r="BY66" i="12" s="1"/>
  <c r="BY64" i="12"/>
  <c r="BY63" i="12" s="1"/>
  <c r="BX63" i="12"/>
  <c r="BY61" i="12"/>
  <c r="BY59" i="12" s="1"/>
  <c r="BX61" i="12"/>
  <c r="BY60" i="12"/>
  <c r="BX60" i="12"/>
  <c r="BY57" i="12"/>
  <c r="BX57" i="12"/>
  <c r="BY56" i="12"/>
  <c r="BY55" i="12" s="1"/>
  <c r="BX56" i="12"/>
  <c r="BX55" i="12" s="1"/>
  <c r="BY53" i="12"/>
  <c r="BX53" i="12"/>
  <c r="BY52" i="12"/>
  <c r="BX52" i="12"/>
  <c r="BY50" i="12"/>
  <c r="BX50" i="12"/>
  <c r="BY49" i="12"/>
  <c r="BX49" i="12"/>
  <c r="BY46" i="12"/>
  <c r="BY45" i="12" s="1"/>
  <c r="BX46" i="12"/>
  <c r="BX45" i="12" s="1"/>
  <c r="BY43" i="12"/>
  <c r="BX43" i="12"/>
  <c r="BY42" i="12"/>
  <c r="BX42" i="12"/>
  <c r="BY41" i="12"/>
  <c r="BX41" i="12"/>
  <c r="BY40" i="12"/>
  <c r="BX40" i="12"/>
  <c r="BY39" i="12"/>
  <c r="BX39" i="12"/>
  <c r="BY38" i="12"/>
  <c r="BY37" i="12"/>
  <c r="BY34" i="12"/>
  <c r="BX34" i="12"/>
  <c r="BY33" i="12"/>
  <c r="BX33" i="12"/>
  <c r="BY32" i="12"/>
  <c r="BX32" i="12"/>
  <c r="BY31" i="12"/>
  <c r="BX31" i="12"/>
  <c r="BX30" i="12" s="1"/>
  <c r="BY28" i="12"/>
  <c r="BX28" i="12"/>
  <c r="BY27" i="12"/>
  <c r="BX27" i="12"/>
  <c r="BY26" i="12"/>
  <c r="BX26" i="12"/>
  <c r="BY25" i="12"/>
  <c r="BX25" i="12"/>
  <c r="BY24" i="12"/>
  <c r="BX24" i="12"/>
  <c r="BY23" i="12"/>
  <c r="BX23" i="12"/>
  <c r="BY20" i="12"/>
  <c r="BY19" i="12" s="1"/>
  <c r="BX20" i="12"/>
  <c r="BX19" i="12" s="1"/>
  <c r="BY17" i="12"/>
  <c r="BY16" i="12" s="1"/>
  <c r="BX17" i="12"/>
  <c r="BX16" i="12" s="1"/>
  <c r="BX147" i="12" l="1"/>
  <c r="BY147" i="12"/>
  <c r="BX93" i="12"/>
  <c r="BX141" i="12"/>
  <c r="BY93" i="12"/>
  <c r="BY173" i="12"/>
  <c r="BY73" i="12"/>
  <c r="BX22" i="12"/>
  <c r="BY141" i="12"/>
  <c r="BY187" i="12"/>
  <c r="BY22" i="12"/>
  <c r="BX173" i="12"/>
  <c r="BY30" i="12"/>
  <c r="BY133" i="12"/>
  <c r="BX48" i="12"/>
  <c r="BX164" i="12"/>
  <c r="BY181" i="12"/>
  <c r="BY48" i="12"/>
  <c r="BY164" i="12"/>
  <c r="BX187" i="12"/>
  <c r="BX194" i="12"/>
  <c r="BX36" i="12"/>
  <c r="BX59" i="12"/>
  <c r="BY83" i="12"/>
  <c r="BX198" i="12"/>
  <c r="BY36" i="12"/>
  <c r="BX133" i="12"/>
  <c r="BY159" i="12"/>
  <c r="BX83" i="12"/>
  <c r="BX202" i="12"/>
  <c r="BX153" i="12"/>
  <c r="BY153" i="12"/>
  <c r="BX181" i="12"/>
  <c r="BV217" i="12" l="1"/>
  <c r="BU217" i="12"/>
  <c r="BV216" i="12"/>
  <c r="BU216" i="12"/>
  <c r="BV214" i="12"/>
  <c r="BV213" i="12" s="1"/>
  <c r="BU214" i="12"/>
  <c r="BU213" i="12" s="1"/>
  <c r="BV211" i="12"/>
  <c r="BV210" i="12" s="1"/>
  <c r="BU211" i="12"/>
  <c r="BU210" i="12" s="1"/>
  <c r="BV208" i="12"/>
  <c r="BV207" i="12" s="1"/>
  <c r="BU208" i="12"/>
  <c r="BU207" i="12" s="1"/>
  <c r="BV205" i="12"/>
  <c r="BU205" i="12"/>
  <c r="BV204" i="12"/>
  <c r="BU204" i="12"/>
  <c r="BV203" i="12"/>
  <c r="BU203" i="12"/>
  <c r="BV200" i="12"/>
  <c r="BU200" i="12"/>
  <c r="BV199" i="12"/>
  <c r="BU199" i="12"/>
  <c r="BV196" i="12"/>
  <c r="BU196" i="12"/>
  <c r="BV195" i="12"/>
  <c r="BU195" i="12"/>
  <c r="BV192" i="12"/>
  <c r="BV191" i="12" s="1"/>
  <c r="BU192" i="12"/>
  <c r="BU191" i="12" s="1"/>
  <c r="BV189" i="12"/>
  <c r="BU189" i="12"/>
  <c r="BV188" i="12"/>
  <c r="BU188" i="12"/>
  <c r="BV185" i="12"/>
  <c r="BV184" i="12" s="1"/>
  <c r="BU185" i="12"/>
  <c r="BU184" i="12" s="1"/>
  <c r="BV182" i="12"/>
  <c r="BU182" i="12"/>
  <c r="BV179" i="12"/>
  <c r="BU179" i="12"/>
  <c r="BV178" i="12"/>
  <c r="BV177" i="12" s="1"/>
  <c r="BU178" i="12"/>
  <c r="BU177" i="12" s="1"/>
  <c r="BV175" i="12"/>
  <c r="BV173" i="12" s="1"/>
  <c r="BU175" i="12"/>
  <c r="BV174" i="12"/>
  <c r="BU174" i="12"/>
  <c r="BV171" i="12"/>
  <c r="BV170" i="12"/>
  <c r="BV169" i="12"/>
  <c r="BU169" i="12"/>
  <c r="BV168" i="12"/>
  <c r="BU168" i="12"/>
  <c r="BV167" i="12"/>
  <c r="BU167" i="12"/>
  <c r="BV166" i="12"/>
  <c r="BU166" i="12"/>
  <c r="BV165" i="12"/>
  <c r="BU165" i="12"/>
  <c r="BV162" i="12"/>
  <c r="BU162" i="12"/>
  <c r="BV161" i="12"/>
  <c r="BU161" i="12"/>
  <c r="BV160" i="12"/>
  <c r="BU160" i="12"/>
  <c r="BV157" i="12"/>
  <c r="BU157" i="12"/>
  <c r="BV156" i="12"/>
  <c r="BU156" i="12"/>
  <c r="BV155" i="12"/>
  <c r="BU155" i="12"/>
  <c r="BV154" i="12"/>
  <c r="BU154" i="12"/>
  <c r="BV151" i="12"/>
  <c r="BU151" i="12"/>
  <c r="BV150" i="12"/>
  <c r="BU150" i="12"/>
  <c r="BV149" i="12"/>
  <c r="BU149" i="12"/>
  <c r="BV148" i="12"/>
  <c r="BU148" i="12"/>
  <c r="BV145" i="12"/>
  <c r="BU145" i="12"/>
  <c r="BV144" i="12"/>
  <c r="BU144" i="12"/>
  <c r="BV143" i="12"/>
  <c r="BU143" i="12"/>
  <c r="BV142" i="12"/>
  <c r="BU142" i="12"/>
  <c r="BV139" i="12"/>
  <c r="BU139" i="12"/>
  <c r="BV138" i="12"/>
  <c r="BU138" i="12"/>
  <c r="BV137" i="12"/>
  <c r="BU137" i="12"/>
  <c r="BV136" i="12"/>
  <c r="BU136" i="12"/>
  <c r="BV135" i="12"/>
  <c r="BU135" i="12"/>
  <c r="BV134" i="12"/>
  <c r="BU134" i="12"/>
  <c r="BV131" i="12"/>
  <c r="BV130" i="12" s="1"/>
  <c r="BU131" i="12"/>
  <c r="BU130" i="12" s="1"/>
  <c r="BV128" i="12"/>
  <c r="BV127" i="12" s="1"/>
  <c r="BU128" i="12"/>
  <c r="BU127" i="12" s="1"/>
  <c r="BV125" i="12"/>
  <c r="BV124" i="12" s="1"/>
  <c r="BU125" i="12"/>
  <c r="BU124" i="12"/>
  <c r="BV122" i="12"/>
  <c r="BV121" i="12" s="1"/>
  <c r="BU122" i="12"/>
  <c r="BU121" i="12" s="1"/>
  <c r="BV119" i="12"/>
  <c r="BV118" i="12" s="1"/>
  <c r="BU119" i="12"/>
  <c r="BU118" i="12" s="1"/>
  <c r="BV116" i="12"/>
  <c r="BV115" i="12" s="1"/>
  <c r="BU116" i="12"/>
  <c r="BU115" i="12" s="1"/>
  <c r="BV113" i="12"/>
  <c r="BU113" i="12"/>
  <c r="BV112" i="12"/>
  <c r="BU112" i="12"/>
  <c r="BV110" i="12"/>
  <c r="BV109" i="12" s="1"/>
  <c r="BU110" i="12"/>
  <c r="BU109" i="12" s="1"/>
  <c r="BV106" i="12"/>
  <c r="BU106" i="12"/>
  <c r="BV104" i="12"/>
  <c r="BV103" i="12" s="1"/>
  <c r="BU104" i="12"/>
  <c r="BU103" i="12" s="1"/>
  <c r="BV100" i="12"/>
  <c r="BU100" i="12"/>
  <c r="BV98" i="12"/>
  <c r="BU98" i="12"/>
  <c r="BV97" i="12"/>
  <c r="BU97" i="12"/>
  <c r="BV96" i="12"/>
  <c r="BU96" i="12"/>
  <c r="BV95" i="12"/>
  <c r="BU95" i="12"/>
  <c r="BV94" i="12"/>
  <c r="BU94" i="12"/>
  <c r="BV91" i="12"/>
  <c r="BV90" i="12" s="1"/>
  <c r="BU91" i="12"/>
  <c r="BU90" i="12" s="1"/>
  <c r="BV88" i="12"/>
  <c r="BU88" i="12"/>
  <c r="BV87" i="12"/>
  <c r="BU87" i="12"/>
  <c r="BV86" i="12"/>
  <c r="BU86" i="12"/>
  <c r="BV85" i="12"/>
  <c r="BU85" i="12"/>
  <c r="BV84" i="12"/>
  <c r="BU84" i="12"/>
  <c r="BV81" i="12"/>
  <c r="BV80" i="12" s="1"/>
  <c r="BU81" i="12"/>
  <c r="BU80" i="12" s="1"/>
  <c r="BV78" i="12"/>
  <c r="BU78" i="12"/>
  <c r="BV77" i="12"/>
  <c r="BV76" i="12"/>
  <c r="BV75" i="12"/>
  <c r="BT74" i="12"/>
  <c r="BV74" i="12" s="1"/>
  <c r="BV71" i="12"/>
  <c r="BU71" i="12"/>
  <c r="BV70" i="12"/>
  <c r="BU70" i="12"/>
  <c r="BV69" i="12"/>
  <c r="BV68" i="12"/>
  <c r="BV67" i="12"/>
  <c r="BV64" i="12"/>
  <c r="BV63" i="12" s="1"/>
  <c r="BU63" i="12"/>
  <c r="BV61" i="12"/>
  <c r="BU61" i="12"/>
  <c r="BV60" i="12"/>
  <c r="BU60" i="12"/>
  <c r="BV57" i="12"/>
  <c r="BU57" i="12"/>
  <c r="BV56" i="12"/>
  <c r="BV55" i="12" s="1"/>
  <c r="BU56" i="12"/>
  <c r="BU55" i="12" s="1"/>
  <c r="BV53" i="12"/>
  <c r="BU53" i="12"/>
  <c r="BV52" i="12"/>
  <c r="BU52" i="12"/>
  <c r="BV50" i="12"/>
  <c r="BU50" i="12"/>
  <c r="BV49" i="12"/>
  <c r="BV48" i="12" s="1"/>
  <c r="BU49" i="12"/>
  <c r="BV46" i="12"/>
  <c r="BV45" i="12" s="1"/>
  <c r="BU46" i="12"/>
  <c r="BU45" i="12" s="1"/>
  <c r="BV43" i="12"/>
  <c r="BU43" i="12"/>
  <c r="BV42" i="12"/>
  <c r="BU42" i="12"/>
  <c r="BV41" i="12"/>
  <c r="BU41" i="12"/>
  <c r="BV40" i="12"/>
  <c r="BU40" i="12"/>
  <c r="BV39" i="12"/>
  <c r="BU39" i="12"/>
  <c r="BV38" i="12"/>
  <c r="BV37" i="12"/>
  <c r="BV34" i="12"/>
  <c r="BU34" i="12"/>
  <c r="BV33" i="12"/>
  <c r="BU33" i="12"/>
  <c r="BV32" i="12"/>
  <c r="BU32" i="12"/>
  <c r="BV31" i="12"/>
  <c r="BU31" i="12"/>
  <c r="BV28" i="12"/>
  <c r="BU28" i="12"/>
  <c r="BV27" i="12"/>
  <c r="BU27" i="12"/>
  <c r="BV26" i="12"/>
  <c r="BU26" i="12"/>
  <c r="BV25" i="12"/>
  <c r="BU25" i="12"/>
  <c r="BV24" i="12"/>
  <c r="BU24" i="12"/>
  <c r="BV23" i="12"/>
  <c r="BU23" i="12"/>
  <c r="BV20" i="12"/>
  <c r="BV19" i="12" s="1"/>
  <c r="BU20" i="12"/>
  <c r="BU19" i="12" s="1"/>
  <c r="BV17" i="12"/>
  <c r="BU17" i="12"/>
  <c r="BU16" i="12" s="1"/>
  <c r="BV16" i="12"/>
  <c r="BU202" i="12" l="1"/>
  <c r="BU187" i="12"/>
  <c r="BV198" i="12"/>
  <c r="BU22" i="12"/>
  <c r="BU59" i="12"/>
  <c r="BU173" i="12"/>
  <c r="BU198" i="12"/>
  <c r="BV93" i="12"/>
  <c r="BV133" i="12"/>
  <c r="BV36" i="12"/>
  <c r="BU194" i="12"/>
  <c r="BV164" i="12"/>
  <c r="BV22" i="12"/>
  <c r="BV30" i="12"/>
  <c r="BV59" i="12"/>
  <c r="BU133" i="12"/>
  <c r="BU164" i="12"/>
  <c r="BV202" i="12"/>
  <c r="BU83" i="12"/>
  <c r="BV83" i="12"/>
  <c r="BU141" i="12"/>
  <c r="BU147" i="12"/>
  <c r="BV194" i="12"/>
  <c r="BU30" i="12"/>
  <c r="BU36" i="12"/>
  <c r="BU48" i="12"/>
  <c r="BV66" i="12"/>
  <c r="BV147" i="12"/>
  <c r="BV153" i="12"/>
  <c r="BV141" i="12"/>
  <c r="BV187" i="12"/>
  <c r="BU159" i="12"/>
  <c r="BU181" i="12"/>
  <c r="BV159" i="12"/>
  <c r="BV181" i="12"/>
  <c r="BV73" i="12"/>
  <c r="BU93" i="12"/>
  <c r="BU153" i="12"/>
  <c r="BS217" i="12"/>
  <c r="BS216" i="12" s="1"/>
  <c r="BR217" i="12"/>
  <c r="BR216" i="12" s="1"/>
  <c r="BS214" i="12"/>
  <c r="BS213" i="12" s="1"/>
  <c r="BR214" i="12"/>
  <c r="BR213" i="12" s="1"/>
  <c r="BS211" i="12"/>
  <c r="BS210" i="12" s="1"/>
  <c r="BR211" i="12"/>
  <c r="BR210" i="12" s="1"/>
  <c r="BS208" i="12"/>
  <c r="BS207" i="12" s="1"/>
  <c r="BR208" i="12"/>
  <c r="BR207" i="12" s="1"/>
  <c r="BS205" i="12"/>
  <c r="BR205" i="12"/>
  <c r="BS204" i="12"/>
  <c r="BR204" i="12"/>
  <c r="BS203" i="12"/>
  <c r="BR203" i="12"/>
  <c r="BS200" i="12"/>
  <c r="BR200" i="12"/>
  <c r="BS199" i="12"/>
  <c r="BR199" i="12"/>
  <c r="BS196" i="12"/>
  <c r="BR196" i="12"/>
  <c r="BS195" i="12"/>
  <c r="BR195" i="12"/>
  <c r="BS192" i="12"/>
  <c r="BS191" i="12" s="1"/>
  <c r="BR192" i="12"/>
  <c r="BR191" i="12" s="1"/>
  <c r="BS189" i="12"/>
  <c r="BR189" i="12"/>
  <c r="BS188" i="12"/>
  <c r="BR188" i="12"/>
  <c r="BS185" i="12"/>
  <c r="BS184" i="12" s="1"/>
  <c r="BR185" i="12"/>
  <c r="BR184" i="12" s="1"/>
  <c r="BS182" i="12"/>
  <c r="BR182" i="12"/>
  <c r="BS179" i="12"/>
  <c r="BR179" i="12"/>
  <c r="BS178" i="12"/>
  <c r="BS177" i="12" s="1"/>
  <c r="BR178" i="12"/>
  <c r="BR177" i="12" s="1"/>
  <c r="BS175" i="12"/>
  <c r="BR175" i="12"/>
  <c r="BS174" i="12"/>
  <c r="BR174" i="12"/>
  <c r="BS171" i="12"/>
  <c r="BS170" i="12"/>
  <c r="BS169" i="12"/>
  <c r="BR169" i="12"/>
  <c r="BS168" i="12"/>
  <c r="BR168" i="12"/>
  <c r="BS167" i="12"/>
  <c r="BR167" i="12"/>
  <c r="BS166" i="12"/>
  <c r="BR166" i="12"/>
  <c r="BS165" i="12"/>
  <c r="BR165" i="12"/>
  <c r="BS162" i="12"/>
  <c r="BR162" i="12"/>
  <c r="BS161" i="12"/>
  <c r="BR161" i="12"/>
  <c r="BS160" i="12"/>
  <c r="BR160" i="12"/>
  <c r="BS157" i="12"/>
  <c r="BR157" i="12"/>
  <c r="BS156" i="12"/>
  <c r="BR156" i="12"/>
  <c r="BS155" i="12"/>
  <c r="BR155" i="12"/>
  <c r="BS154" i="12"/>
  <c r="BR154" i="12"/>
  <c r="BS151" i="12"/>
  <c r="BR151" i="12"/>
  <c r="BS150" i="12"/>
  <c r="BR150" i="12"/>
  <c r="BS149" i="12"/>
  <c r="BR149" i="12"/>
  <c r="BS148" i="12"/>
  <c r="BR148" i="12"/>
  <c r="BS145" i="12"/>
  <c r="BR145" i="12"/>
  <c r="BS144" i="12"/>
  <c r="BR144" i="12"/>
  <c r="BS143" i="12"/>
  <c r="BR143" i="12"/>
  <c r="BS142" i="12"/>
  <c r="BR142" i="12"/>
  <c r="BS139" i="12"/>
  <c r="BR139" i="12"/>
  <c r="BS138" i="12"/>
  <c r="BR138" i="12"/>
  <c r="BS137" i="12"/>
  <c r="BR137" i="12"/>
  <c r="BS136" i="12"/>
  <c r="BR136" i="12"/>
  <c r="BS135" i="12"/>
  <c r="BR135" i="12"/>
  <c r="BS134" i="12"/>
  <c r="BR134" i="12"/>
  <c r="BS131" i="12"/>
  <c r="BS130" i="12" s="1"/>
  <c r="BR131" i="12"/>
  <c r="BR130" i="12" s="1"/>
  <c r="BS128" i="12"/>
  <c r="BS127" i="12" s="1"/>
  <c r="BR128" i="12"/>
  <c r="BR127" i="12" s="1"/>
  <c r="BS125" i="12"/>
  <c r="BS124" i="12" s="1"/>
  <c r="BR125" i="12"/>
  <c r="BR124" i="12" s="1"/>
  <c r="BS122" i="12"/>
  <c r="BS121" i="12" s="1"/>
  <c r="BR122" i="12"/>
  <c r="BR121" i="12" s="1"/>
  <c r="BS119" i="12"/>
  <c r="BS118" i="12" s="1"/>
  <c r="BR119" i="12"/>
  <c r="BR118" i="12" s="1"/>
  <c r="BS116" i="12"/>
  <c r="BS115" i="12" s="1"/>
  <c r="BR116" i="12"/>
  <c r="BR115" i="12" s="1"/>
  <c r="BS113" i="12"/>
  <c r="BR113" i="12"/>
  <c r="BS112" i="12"/>
  <c r="BR112" i="12"/>
  <c r="BS110" i="12"/>
  <c r="BS109" i="12" s="1"/>
  <c r="BR110" i="12"/>
  <c r="BR109" i="12" s="1"/>
  <c r="BS106" i="12"/>
  <c r="BR106" i="12"/>
  <c r="BS104" i="12"/>
  <c r="BS103" i="12" s="1"/>
  <c r="BR104" i="12"/>
  <c r="BR103" i="12" s="1"/>
  <c r="BS100" i="12"/>
  <c r="BR100" i="12"/>
  <c r="BS98" i="12"/>
  <c r="BR98" i="12"/>
  <c r="BS97" i="12"/>
  <c r="BR97" i="12"/>
  <c r="BS96" i="12"/>
  <c r="BR96" i="12"/>
  <c r="BS95" i="12"/>
  <c r="BR95" i="12"/>
  <c r="BS94" i="12"/>
  <c r="BR94" i="12"/>
  <c r="BS91" i="12"/>
  <c r="BS90" i="12" s="1"/>
  <c r="BR91" i="12"/>
  <c r="BR90" i="12" s="1"/>
  <c r="BS88" i="12"/>
  <c r="BR88" i="12"/>
  <c r="BS87" i="12"/>
  <c r="BR87" i="12"/>
  <c r="BS86" i="12"/>
  <c r="BR86" i="12"/>
  <c r="BS85" i="12"/>
  <c r="BR85" i="12"/>
  <c r="BS84" i="12"/>
  <c r="BR84" i="12"/>
  <c r="BS81" i="12"/>
  <c r="BS80" i="12" s="1"/>
  <c r="BR81" i="12"/>
  <c r="BR80" i="12" s="1"/>
  <c r="BS78" i="12"/>
  <c r="BR78" i="12"/>
  <c r="BS77" i="12"/>
  <c r="BS76" i="12"/>
  <c r="BS75" i="12"/>
  <c r="BQ74" i="12"/>
  <c r="BS74" i="12" s="1"/>
  <c r="BS71" i="12"/>
  <c r="BR71" i="12"/>
  <c r="BS70" i="12"/>
  <c r="BR70" i="12"/>
  <c r="BS69" i="12"/>
  <c r="BS68" i="12"/>
  <c r="BS67" i="12"/>
  <c r="BS64" i="12"/>
  <c r="BS63" i="12" s="1"/>
  <c r="BR63" i="12"/>
  <c r="BS61" i="12"/>
  <c r="BR61" i="12"/>
  <c r="BS60" i="12"/>
  <c r="BR60" i="12"/>
  <c r="BS57" i="12"/>
  <c r="BR57" i="12"/>
  <c r="BS56" i="12"/>
  <c r="BS55" i="12" s="1"/>
  <c r="BR56" i="12"/>
  <c r="BR55" i="12" s="1"/>
  <c r="BS53" i="12"/>
  <c r="BR53" i="12"/>
  <c r="BS52" i="12"/>
  <c r="BR52" i="12"/>
  <c r="BS50" i="12"/>
  <c r="BR50" i="12"/>
  <c r="BS49" i="12"/>
  <c r="BR49" i="12"/>
  <c r="BS46" i="12"/>
  <c r="BS45" i="12" s="1"/>
  <c r="BR46" i="12"/>
  <c r="BR45" i="12" s="1"/>
  <c r="BS43" i="12"/>
  <c r="BR43" i="12"/>
  <c r="BS42" i="12"/>
  <c r="BR42" i="12"/>
  <c r="BS41" i="12"/>
  <c r="BR41" i="12"/>
  <c r="BS40" i="12"/>
  <c r="BR40" i="12"/>
  <c r="BS39" i="12"/>
  <c r="BR39" i="12"/>
  <c r="BS38" i="12"/>
  <c r="BS37" i="12"/>
  <c r="BS34" i="12"/>
  <c r="BR34" i="12"/>
  <c r="BS33" i="12"/>
  <c r="BR33" i="12"/>
  <c r="BS32" i="12"/>
  <c r="BR32" i="12"/>
  <c r="BS31" i="12"/>
  <c r="BR31" i="12"/>
  <c r="BS28" i="12"/>
  <c r="BR28" i="12"/>
  <c r="BS27" i="12"/>
  <c r="BR27" i="12"/>
  <c r="BS26" i="12"/>
  <c r="BR26" i="12"/>
  <c r="BS25" i="12"/>
  <c r="BR25" i="12"/>
  <c r="BS24" i="12"/>
  <c r="BR24" i="12"/>
  <c r="BS23" i="12"/>
  <c r="BR23" i="12"/>
  <c r="BS20" i="12"/>
  <c r="BS19" i="12" s="1"/>
  <c r="BR20" i="12"/>
  <c r="BR19" i="12" s="1"/>
  <c r="BS17" i="12"/>
  <c r="BS16" i="12" s="1"/>
  <c r="BR17" i="12"/>
  <c r="BR16" i="12" s="1"/>
  <c r="CC150" i="12"/>
  <c r="BP150" i="12"/>
  <c r="BO150" i="12"/>
  <c r="BM150" i="12"/>
  <c r="BL150" i="12"/>
  <c r="BJ150" i="12"/>
  <c r="BI150" i="12"/>
  <c r="BG150" i="12"/>
  <c r="BF150" i="12"/>
  <c r="BD150" i="12"/>
  <c r="BC150" i="12"/>
  <c r="BA150" i="12"/>
  <c r="AZ150" i="12"/>
  <c r="AX150" i="12"/>
  <c r="AW150" i="12"/>
  <c r="AU150" i="12"/>
  <c r="AT150" i="12"/>
  <c r="AR150" i="12"/>
  <c r="AQ150" i="12"/>
  <c r="AO150" i="12"/>
  <c r="AN150" i="12"/>
  <c r="AL150" i="12"/>
  <c r="AK150" i="12"/>
  <c r="AI150" i="12"/>
  <c r="AH150" i="12"/>
  <c r="AF150" i="12"/>
  <c r="AE150" i="12"/>
  <c r="AC150" i="12"/>
  <c r="AB150" i="12"/>
  <c r="Z150" i="12"/>
  <c r="Y150" i="12"/>
  <c r="W150" i="12"/>
  <c r="V150" i="12"/>
  <c r="T150" i="12"/>
  <c r="S150" i="12"/>
  <c r="Q150" i="12"/>
  <c r="P150" i="12"/>
  <c r="N150" i="12"/>
  <c r="M150" i="12"/>
  <c r="K150" i="12"/>
  <c r="J150" i="12"/>
  <c r="H150" i="12"/>
  <c r="G150" i="12"/>
  <c r="BP217" i="12"/>
  <c r="BP216" i="12" s="1"/>
  <c r="BO217" i="12"/>
  <c r="BO216" i="12" s="1"/>
  <c r="BP214" i="12"/>
  <c r="BP213" i="12" s="1"/>
  <c r="BO214" i="12"/>
  <c r="BO213" i="12" s="1"/>
  <c r="BP211" i="12"/>
  <c r="BP210" i="12" s="1"/>
  <c r="BO211" i="12"/>
  <c r="BO210" i="12" s="1"/>
  <c r="BP208" i="12"/>
  <c r="BP207" i="12" s="1"/>
  <c r="BO208" i="12"/>
  <c r="BO207" i="12" s="1"/>
  <c r="BP205" i="12"/>
  <c r="BO205" i="12"/>
  <c r="BP204" i="12"/>
  <c r="BO204" i="12"/>
  <c r="BP203" i="12"/>
  <c r="BO203" i="12"/>
  <c r="BP200" i="12"/>
  <c r="BO200" i="12"/>
  <c r="BP199" i="12"/>
  <c r="BP198" i="12" s="1"/>
  <c r="BO199" i="12"/>
  <c r="BP196" i="12"/>
  <c r="BO196" i="12"/>
  <c r="BP195" i="12"/>
  <c r="BO195" i="12"/>
  <c r="BP192" i="12"/>
  <c r="BP191" i="12" s="1"/>
  <c r="BO192" i="12"/>
  <c r="BO191" i="12" s="1"/>
  <c r="BP189" i="12"/>
  <c r="BO189" i="12"/>
  <c r="BP188" i="12"/>
  <c r="BO188" i="12"/>
  <c r="BP185" i="12"/>
  <c r="BP184" i="12" s="1"/>
  <c r="BO185" i="12"/>
  <c r="BO184" i="12" s="1"/>
  <c r="BP182" i="12"/>
  <c r="BO182" i="12"/>
  <c r="BP179" i="12"/>
  <c r="BO179" i="12"/>
  <c r="BP178" i="12"/>
  <c r="BP177" i="12" s="1"/>
  <c r="BO178" i="12"/>
  <c r="BO177" i="12" s="1"/>
  <c r="BP175" i="12"/>
  <c r="BO175" i="12"/>
  <c r="BP174" i="12"/>
  <c r="BO174" i="12"/>
  <c r="BP171" i="12"/>
  <c r="BP170" i="12"/>
  <c r="BP169" i="12"/>
  <c r="BO169" i="12"/>
  <c r="BP168" i="12"/>
  <c r="BO168" i="12"/>
  <c r="BP167" i="12"/>
  <c r="BO167" i="12"/>
  <c r="BP166" i="12"/>
  <c r="BO166" i="12"/>
  <c r="BP165" i="12"/>
  <c r="BO165" i="12"/>
  <c r="BP162" i="12"/>
  <c r="BO162" i="12"/>
  <c r="BP161" i="12"/>
  <c r="BO161" i="12"/>
  <c r="BP160" i="12"/>
  <c r="BO160" i="12"/>
  <c r="BP157" i="12"/>
  <c r="BO157" i="12"/>
  <c r="BP156" i="12"/>
  <c r="BO156" i="12"/>
  <c r="BP155" i="12"/>
  <c r="BO155" i="12"/>
  <c r="BP154" i="12"/>
  <c r="BO154" i="12"/>
  <c r="BP151" i="12"/>
  <c r="BO151" i="12"/>
  <c r="BP149" i="12"/>
  <c r="BO149" i="12"/>
  <c r="BP148" i="12"/>
  <c r="BO148" i="12"/>
  <c r="BP145" i="12"/>
  <c r="BO145" i="12"/>
  <c r="BP144" i="12"/>
  <c r="BO144" i="12"/>
  <c r="BP143" i="12"/>
  <c r="BO143" i="12"/>
  <c r="BP142" i="12"/>
  <c r="BO142" i="12"/>
  <c r="BP139" i="12"/>
  <c r="BO139" i="12"/>
  <c r="BP138" i="12"/>
  <c r="BO138" i="12"/>
  <c r="BP137" i="12"/>
  <c r="BO137" i="12"/>
  <c r="BP136" i="12"/>
  <c r="BO136" i="12"/>
  <c r="BP135" i="12"/>
  <c r="BO135" i="12"/>
  <c r="BP134" i="12"/>
  <c r="BO134" i="12"/>
  <c r="BP131" i="12"/>
  <c r="BP130" i="12" s="1"/>
  <c r="BO131" i="12"/>
  <c r="BO130" i="12" s="1"/>
  <c r="BP128" i="12"/>
  <c r="BP127" i="12" s="1"/>
  <c r="BO128" i="12"/>
  <c r="BO127" i="12" s="1"/>
  <c r="BP125" i="12"/>
  <c r="BP124" i="12" s="1"/>
  <c r="BO125" i="12"/>
  <c r="BO124" i="12" s="1"/>
  <c r="BP122" i="12"/>
  <c r="BP121" i="12" s="1"/>
  <c r="BO122" i="12"/>
  <c r="BO121" i="12" s="1"/>
  <c r="BP119" i="12"/>
  <c r="BP118" i="12" s="1"/>
  <c r="BO119" i="12"/>
  <c r="BO118" i="12" s="1"/>
  <c r="BP116" i="12"/>
  <c r="BP115" i="12" s="1"/>
  <c r="BO116" i="12"/>
  <c r="BO115" i="12" s="1"/>
  <c r="BP113" i="12"/>
  <c r="BO113" i="12"/>
  <c r="BP112" i="12"/>
  <c r="BO112" i="12"/>
  <c r="BP110" i="12"/>
  <c r="BP109" i="12" s="1"/>
  <c r="BO110" i="12"/>
  <c r="BO109" i="12" s="1"/>
  <c r="BP106" i="12"/>
  <c r="BO106" i="12"/>
  <c r="BP104" i="12"/>
  <c r="BP103" i="12" s="1"/>
  <c r="BO104" i="12"/>
  <c r="BO103" i="12" s="1"/>
  <c r="BP100" i="12"/>
  <c r="BO100" i="12"/>
  <c r="BP98" i="12"/>
  <c r="BO98" i="12"/>
  <c r="BP97" i="12"/>
  <c r="BO97" i="12"/>
  <c r="BP96" i="12"/>
  <c r="BO96" i="12"/>
  <c r="BP95" i="12"/>
  <c r="BO95" i="12"/>
  <c r="BP94" i="12"/>
  <c r="BO94" i="12"/>
  <c r="BP91" i="12"/>
  <c r="BP90" i="12" s="1"/>
  <c r="BO91" i="12"/>
  <c r="BO90" i="12" s="1"/>
  <c r="BP88" i="12"/>
  <c r="BO88" i="12"/>
  <c r="BP87" i="12"/>
  <c r="BO87" i="12"/>
  <c r="BP86" i="12"/>
  <c r="BO86" i="12"/>
  <c r="BP85" i="12"/>
  <c r="BO85" i="12"/>
  <c r="BP84" i="12"/>
  <c r="BO84" i="12"/>
  <c r="BP81" i="12"/>
  <c r="BP80" i="12" s="1"/>
  <c r="BO81" i="12"/>
  <c r="BO80" i="12" s="1"/>
  <c r="BP78" i="12"/>
  <c r="BO78" i="12"/>
  <c r="BP77" i="12"/>
  <c r="BP76" i="12"/>
  <c r="BP75" i="12"/>
  <c r="BN74" i="12"/>
  <c r="BP74" i="12" s="1"/>
  <c r="BP71" i="12"/>
  <c r="BO71" i="12"/>
  <c r="BP70" i="12"/>
  <c r="BO70" i="12"/>
  <c r="BP69" i="12"/>
  <c r="BP68" i="12"/>
  <c r="BP67" i="12"/>
  <c r="BP64" i="12"/>
  <c r="BP63" i="12" s="1"/>
  <c r="BO63" i="12"/>
  <c r="BP61" i="12"/>
  <c r="BO61" i="12"/>
  <c r="BP60" i="12"/>
  <c r="BO60" i="12"/>
  <c r="BP57" i="12"/>
  <c r="BO57" i="12"/>
  <c r="BP56" i="12"/>
  <c r="BP55" i="12" s="1"/>
  <c r="BO56" i="12"/>
  <c r="BO55" i="12" s="1"/>
  <c r="BP53" i="12"/>
  <c r="BO53" i="12"/>
  <c r="BP52" i="12"/>
  <c r="BO52" i="12"/>
  <c r="BP50" i="12"/>
  <c r="BO50" i="12"/>
  <c r="BP49" i="12"/>
  <c r="BO49" i="12"/>
  <c r="BO48" i="12" s="1"/>
  <c r="BP46" i="12"/>
  <c r="BP45" i="12" s="1"/>
  <c r="BO46" i="12"/>
  <c r="BO45" i="12" s="1"/>
  <c r="BP43" i="12"/>
  <c r="BO43" i="12"/>
  <c r="BP42" i="12"/>
  <c r="BO42" i="12"/>
  <c r="BP41" i="12"/>
  <c r="BO41" i="12"/>
  <c r="BP40" i="12"/>
  <c r="BO40" i="12"/>
  <c r="BP39" i="12"/>
  <c r="BO39" i="12"/>
  <c r="BP38" i="12"/>
  <c r="BP37" i="12"/>
  <c r="BP34" i="12"/>
  <c r="BO34" i="12"/>
  <c r="BP33" i="12"/>
  <c r="BO33" i="12"/>
  <c r="BP32" i="12"/>
  <c r="BO32" i="12"/>
  <c r="BP31" i="12"/>
  <c r="BO31" i="12"/>
  <c r="BP28" i="12"/>
  <c r="BO28" i="12"/>
  <c r="BP27" i="12"/>
  <c r="BO27" i="12"/>
  <c r="BP26" i="12"/>
  <c r="BO26" i="12"/>
  <c r="BP25" i="12"/>
  <c r="BO25" i="12"/>
  <c r="BP24" i="12"/>
  <c r="BO24" i="12"/>
  <c r="BP23" i="12"/>
  <c r="BO23" i="12"/>
  <c r="BP20" i="12"/>
  <c r="BP19" i="12" s="1"/>
  <c r="BO20" i="12"/>
  <c r="BO19" i="12" s="1"/>
  <c r="BP17" i="12"/>
  <c r="BP16" i="12" s="1"/>
  <c r="BO17" i="12"/>
  <c r="BO16" i="12" s="1"/>
  <c r="BM217" i="12"/>
  <c r="BM216" i="12" s="1"/>
  <c r="BL217" i="12"/>
  <c r="BL216" i="12" s="1"/>
  <c r="BM214" i="12"/>
  <c r="BM213" i="12" s="1"/>
  <c r="BL214" i="12"/>
  <c r="BL213" i="12" s="1"/>
  <c r="BM211" i="12"/>
  <c r="BM210" i="12" s="1"/>
  <c r="BL211" i="12"/>
  <c r="BL210" i="12" s="1"/>
  <c r="BM208" i="12"/>
  <c r="BM207" i="12" s="1"/>
  <c r="BL208" i="12"/>
  <c r="BL207" i="12" s="1"/>
  <c r="BM205" i="12"/>
  <c r="BL205" i="12"/>
  <c r="BM204" i="12"/>
  <c r="BL204" i="12"/>
  <c r="BM203" i="12"/>
  <c r="BL203" i="12"/>
  <c r="BM200" i="12"/>
  <c r="BL200" i="12"/>
  <c r="BM199" i="12"/>
  <c r="BL199" i="12"/>
  <c r="BM196" i="12"/>
  <c r="BL196" i="12"/>
  <c r="BM195" i="12"/>
  <c r="BL195" i="12"/>
  <c r="BM192" i="12"/>
  <c r="BM191" i="12" s="1"/>
  <c r="BL192" i="12"/>
  <c r="BL191" i="12" s="1"/>
  <c r="BM189" i="12"/>
  <c r="BL189" i="12"/>
  <c r="BM188" i="12"/>
  <c r="BL188" i="12"/>
  <c r="BM185" i="12"/>
  <c r="BM184" i="12" s="1"/>
  <c r="BL185" i="12"/>
  <c r="BL184" i="12" s="1"/>
  <c r="BM182" i="12"/>
  <c r="BL182" i="12"/>
  <c r="BM179" i="12"/>
  <c r="BL179" i="12"/>
  <c r="BM178" i="12"/>
  <c r="BM177" i="12" s="1"/>
  <c r="BL178" i="12"/>
  <c r="BL177" i="12" s="1"/>
  <c r="BM175" i="12"/>
  <c r="BL175" i="12"/>
  <c r="BM174" i="12"/>
  <c r="BL174" i="12"/>
  <c r="BM171" i="12"/>
  <c r="BM170" i="12"/>
  <c r="BM169" i="12"/>
  <c r="BL169" i="12"/>
  <c r="BM168" i="12"/>
  <c r="BL168" i="12"/>
  <c r="BM167" i="12"/>
  <c r="BL167" i="12"/>
  <c r="BM166" i="12"/>
  <c r="BL166" i="12"/>
  <c r="BM165" i="12"/>
  <c r="BL165" i="12"/>
  <c r="BM162" i="12"/>
  <c r="BL162" i="12"/>
  <c r="BM161" i="12"/>
  <c r="BL161" i="12"/>
  <c r="BM160" i="12"/>
  <c r="BL160" i="12"/>
  <c r="BM157" i="12"/>
  <c r="BL157" i="12"/>
  <c r="BM156" i="12"/>
  <c r="BL156" i="12"/>
  <c r="BM155" i="12"/>
  <c r="BL155" i="12"/>
  <c r="BM154" i="12"/>
  <c r="BL154" i="12"/>
  <c r="BM151" i="12"/>
  <c r="BL151" i="12"/>
  <c r="BM149" i="12"/>
  <c r="BL149" i="12"/>
  <c r="BM148" i="12"/>
  <c r="BL148" i="12"/>
  <c r="BM145" i="12"/>
  <c r="BL145" i="12"/>
  <c r="BM144" i="12"/>
  <c r="BL144" i="12"/>
  <c r="BM143" i="12"/>
  <c r="BL143" i="12"/>
  <c r="BM142" i="12"/>
  <c r="BL142" i="12"/>
  <c r="BM139" i="12"/>
  <c r="BL139" i="12"/>
  <c r="BM138" i="12"/>
  <c r="BL138" i="12"/>
  <c r="BM137" i="12"/>
  <c r="BL137" i="12"/>
  <c r="BM136" i="12"/>
  <c r="BL136" i="12"/>
  <c r="BM135" i="12"/>
  <c r="BL135" i="12"/>
  <c r="BM134" i="12"/>
  <c r="BL134" i="12"/>
  <c r="BM131" i="12"/>
  <c r="BM130" i="12" s="1"/>
  <c r="BL131" i="12"/>
  <c r="BL130" i="12" s="1"/>
  <c r="BM128" i="12"/>
  <c r="BM127" i="12" s="1"/>
  <c r="BL128" i="12"/>
  <c r="BL127" i="12" s="1"/>
  <c r="BM125" i="12"/>
  <c r="BM124" i="12" s="1"/>
  <c r="BL125" i="12"/>
  <c r="BL124" i="12" s="1"/>
  <c r="BM122" i="12"/>
  <c r="BM121" i="12" s="1"/>
  <c r="BL122" i="12"/>
  <c r="BL121" i="12" s="1"/>
  <c r="BM119" i="12"/>
  <c r="BM118" i="12" s="1"/>
  <c r="BL119" i="12"/>
  <c r="BL118" i="12" s="1"/>
  <c r="BM116" i="12"/>
  <c r="BM115" i="12" s="1"/>
  <c r="BL116" i="12"/>
  <c r="BL115" i="12" s="1"/>
  <c r="BM113" i="12"/>
  <c r="BL113" i="12"/>
  <c r="BM112" i="12"/>
  <c r="BL112" i="12"/>
  <c r="BM110" i="12"/>
  <c r="BM109" i="12" s="1"/>
  <c r="BL110" i="12"/>
  <c r="BL109" i="12" s="1"/>
  <c r="BM106" i="12"/>
  <c r="BL106" i="12"/>
  <c r="BM104" i="12"/>
  <c r="BM103" i="12" s="1"/>
  <c r="BL104" i="12"/>
  <c r="BL103" i="12" s="1"/>
  <c r="BM100" i="12"/>
  <c r="BL100" i="12"/>
  <c r="BM98" i="12"/>
  <c r="BL98" i="12"/>
  <c r="BM97" i="12"/>
  <c r="BL97" i="12"/>
  <c r="BM96" i="12"/>
  <c r="BL96" i="12"/>
  <c r="BM95" i="12"/>
  <c r="BL95" i="12"/>
  <c r="BM94" i="12"/>
  <c r="BL94" i="12"/>
  <c r="BM91" i="12"/>
  <c r="BM90" i="12" s="1"/>
  <c r="BL91" i="12"/>
  <c r="BL90" i="12" s="1"/>
  <c r="BM88" i="12"/>
  <c r="BL88" i="12"/>
  <c r="BM87" i="12"/>
  <c r="BL87" i="12"/>
  <c r="BM86" i="12"/>
  <c r="BL86" i="12"/>
  <c r="BM85" i="12"/>
  <c r="BL85" i="12"/>
  <c r="BM84" i="12"/>
  <c r="BL84" i="12"/>
  <c r="BM81" i="12"/>
  <c r="BM80" i="12" s="1"/>
  <c r="BL81" i="12"/>
  <c r="BL80" i="12" s="1"/>
  <c r="BM78" i="12"/>
  <c r="BL78" i="12"/>
  <c r="BM77" i="12"/>
  <c r="BM76" i="12"/>
  <c r="BM75" i="12"/>
  <c r="BK74" i="12"/>
  <c r="BM74" i="12" s="1"/>
  <c r="BM71" i="12"/>
  <c r="BL71" i="12"/>
  <c r="BM70" i="12"/>
  <c r="BL70" i="12"/>
  <c r="BM69" i="12"/>
  <c r="BM68" i="12"/>
  <c r="BM67" i="12"/>
  <c r="BM64" i="12"/>
  <c r="BM63" i="12" s="1"/>
  <c r="BL63" i="12"/>
  <c r="BM61" i="12"/>
  <c r="BL61" i="12"/>
  <c r="BM60" i="12"/>
  <c r="BL60" i="12"/>
  <c r="BM57" i="12"/>
  <c r="BL57" i="12"/>
  <c r="BM56" i="12"/>
  <c r="BM55" i="12" s="1"/>
  <c r="BL56" i="12"/>
  <c r="BL55" i="12" s="1"/>
  <c r="BM53" i="12"/>
  <c r="BL53" i="12"/>
  <c r="BM52" i="12"/>
  <c r="BL52" i="12"/>
  <c r="BM50" i="12"/>
  <c r="BL50" i="12"/>
  <c r="BM49" i="12"/>
  <c r="BL49" i="12"/>
  <c r="BM46" i="12"/>
  <c r="BM45" i="12" s="1"/>
  <c r="BL46" i="12"/>
  <c r="BL45" i="12" s="1"/>
  <c r="BM43" i="12"/>
  <c r="BL43" i="12"/>
  <c r="BM42" i="12"/>
  <c r="BL42" i="12"/>
  <c r="BM41" i="12"/>
  <c r="BL41" i="12"/>
  <c r="BM40" i="12"/>
  <c r="BL40" i="12"/>
  <c r="BM39" i="12"/>
  <c r="BL39" i="12"/>
  <c r="BM38" i="12"/>
  <c r="BM37" i="12"/>
  <c r="BM34" i="12"/>
  <c r="BL34" i="12"/>
  <c r="BM33" i="12"/>
  <c r="BL33" i="12"/>
  <c r="BM32" i="12"/>
  <c r="BL32" i="12"/>
  <c r="BM31" i="12"/>
  <c r="BL31" i="12"/>
  <c r="BM28" i="12"/>
  <c r="BL28" i="12"/>
  <c r="BM27" i="12"/>
  <c r="BL27" i="12"/>
  <c r="BM26" i="12"/>
  <c r="BL26" i="12"/>
  <c r="BM25" i="12"/>
  <c r="BL25" i="12"/>
  <c r="BM24" i="12"/>
  <c r="BL24" i="12"/>
  <c r="BM23" i="12"/>
  <c r="BL23" i="12"/>
  <c r="BM20" i="12"/>
  <c r="BM19" i="12" s="1"/>
  <c r="BL20" i="12"/>
  <c r="BL19" i="12" s="1"/>
  <c r="BM17" i="12"/>
  <c r="BM16" i="12" s="1"/>
  <c r="BL17" i="12"/>
  <c r="BL16" i="12" s="1"/>
  <c r="BJ217" i="12"/>
  <c r="BJ216" i="12" s="1"/>
  <c r="BI217" i="12"/>
  <c r="BI216" i="12" s="1"/>
  <c r="BJ214" i="12"/>
  <c r="BJ213" i="12" s="1"/>
  <c r="BI214" i="12"/>
  <c r="BI213" i="12" s="1"/>
  <c r="BJ211" i="12"/>
  <c r="BJ210" i="12" s="1"/>
  <c r="BI211" i="12"/>
  <c r="BI210" i="12" s="1"/>
  <c r="BJ208" i="12"/>
  <c r="BJ207" i="12" s="1"/>
  <c r="BI208" i="12"/>
  <c r="BI207" i="12" s="1"/>
  <c r="BJ205" i="12"/>
  <c r="BI205" i="12"/>
  <c r="BJ204" i="12"/>
  <c r="BI204" i="12"/>
  <c r="BJ203" i="12"/>
  <c r="BI203" i="12"/>
  <c r="BJ200" i="12"/>
  <c r="BI200" i="12"/>
  <c r="BJ199" i="12"/>
  <c r="BI199" i="12"/>
  <c r="BJ196" i="12"/>
  <c r="BI196" i="12"/>
  <c r="BJ195" i="12"/>
  <c r="BI195" i="12"/>
  <c r="BJ192" i="12"/>
  <c r="BJ191" i="12" s="1"/>
  <c r="BI192" i="12"/>
  <c r="BI191" i="12" s="1"/>
  <c r="BJ189" i="12"/>
  <c r="BI189" i="12"/>
  <c r="BJ188" i="12"/>
  <c r="BI188" i="12"/>
  <c r="BJ185" i="12"/>
  <c r="BJ184" i="12" s="1"/>
  <c r="BI185" i="12"/>
  <c r="BI184" i="12" s="1"/>
  <c r="BJ182" i="12"/>
  <c r="BI182" i="12"/>
  <c r="BJ179" i="12"/>
  <c r="BI179" i="12"/>
  <c r="BJ178" i="12"/>
  <c r="BJ177" i="12" s="1"/>
  <c r="BI178" i="12"/>
  <c r="BI177" i="12" s="1"/>
  <c r="BJ175" i="12"/>
  <c r="BI175" i="12"/>
  <c r="BJ174" i="12"/>
  <c r="BI174" i="12"/>
  <c r="BJ171" i="12"/>
  <c r="BJ170" i="12"/>
  <c r="BJ169" i="12"/>
  <c r="BI169" i="12"/>
  <c r="BJ168" i="12"/>
  <c r="BI168" i="12"/>
  <c r="BJ167" i="12"/>
  <c r="BI167" i="12"/>
  <c r="BJ166" i="12"/>
  <c r="BI166" i="12"/>
  <c r="BJ165" i="12"/>
  <c r="BI165" i="12"/>
  <c r="BJ162" i="12"/>
  <c r="BI162" i="12"/>
  <c r="BJ161" i="12"/>
  <c r="BI161" i="12"/>
  <c r="BJ160" i="12"/>
  <c r="BI160" i="12"/>
  <c r="BJ157" i="12"/>
  <c r="BI157" i="12"/>
  <c r="BJ156" i="12"/>
  <c r="BI156" i="12"/>
  <c r="BJ155" i="12"/>
  <c r="BI155" i="12"/>
  <c r="BJ154" i="12"/>
  <c r="BI154" i="12"/>
  <c r="BJ151" i="12"/>
  <c r="BI151" i="12"/>
  <c r="BJ149" i="12"/>
  <c r="BI149" i="12"/>
  <c r="BJ148" i="12"/>
  <c r="BI148" i="12"/>
  <c r="BJ145" i="12"/>
  <c r="BI145" i="12"/>
  <c r="BJ144" i="12"/>
  <c r="BI144" i="12"/>
  <c r="BJ143" i="12"/>
  <c r="BI143" i="12"/>
  <c r="BJ142" i="12"/>
  <c r="BI142" i="12"/>
  <c r="BJ139" i="12"/>
  <c r="BI139" i="12"/>
  <c r="BJ138" i="12"/>
  <c r="BI138" i="12"/>
  <c r="BJ137" i="12"/>
  <c r="BI137" i="12"/>
  <c r="BJ136" i="12"/>
  <c r="BI136" i="12"/>
  <c r="BJ135" i="12"/>
  <c r="BI135" i="12"/>
  <c r="BJ134" i="12"/>
  <c r="BI134" i="12"/>
  <c r="BJ131" i="12"/>
  <c r="BJ130" i="12" s="1"/>
  <c r="BI131" i="12"/>
  <c r="BI130" i="12" s="1"/>
  <c r="BJ128" i="12"/>
  <c r="BJ127" i="12" s="1"/>
  <c r="BI128" i="12"/>
  <c r="BI127" i="12" s="1"/>
  <c r="BJ125" i="12"/>
  <c r="BJ124" i="12" s="1"/>
  <c r="BI125" i="12"/>
  <c r="BI124" i="12" s="1"/>
  <c r="BJ122" i="12"/>
  <c r="BJ121" i="12" s="1"/>
  <c r="BI122" i="12"/>
  <c r="BI121" i="12" s="1"/>
  <c r="BJ119" i="12"/>
  <c r="BJ118" i="12" s="1"/>
  <c r="BI119" i="12"/>
  <c r="BI118" i="12" s="1"/>
  <c r="BJ116" i="12"/>
  <c r="BJ115" i="12" s="1"/>
  <c r="BI116" i="12"/>
  <c r="BI115" i="12" s="1"/>
  <c r="BJ113" i="12"/>
  <c r="BI113" i="12"/>
  <c r="BJ112" i="12"/>
  <c r="BI112" i="12"/>
  <c r="BJ110" i="12"/>
  <c r="BJ109" i="12" s="1"/>
  <c r="BI110" i="12"/>
  <c r="BI109" i="12" s="1"/>
  <c r="BJ106" i="12"/>
  <c r="BI106" i="12"/>
  <c r="BJ104" i="12"/>
  <c r="BJ103" i="12" s="1"/>
  <c r="BI104" i="12"/>
  <c r="BI103" i="12" s="1"/>
  <c r="BJ100" i="12"/>
  <c r="BI100" i="12"/>
  <c r="BJ98" i="12"/>
  <c r="BI98" i="12"/>
  <c r="BJ97" i="12"/>
  <c r="BI97" i="12"/>
  <c r="BJ96" i="12"/>
  <c r="BI96" i="12"/>
  <c r="BJ95" i="12"/>
  <c r="BI95" i="12"/>
  <c r="BJ94" i="12"/>
  <c r="BI94" i="12"/>
  <c r="BJ91" i="12"/>
  <c r="BJ90" i="12" s="1"/>
  <c r="BI91" i="12"/>
  <c r="BI90" i="12" s="1"/>
  <c r="BJ88" i="12"/>
  <c r="BI88" i="12"/>
  <c r="BJ87" i="12"/>
  <c r="BI87" i="12"/>
  <c r="BJ86" i="12"/>
  <c r="BI86" i="12"/>
  <c r="BJ85" i="12"/>
  <c r="BI85" i="12"/>
  <c r="BJ84" i="12"/>
  <c r="BI84" i="12"/>
  <c r="BJ81" i="12"/>
  <c r="BJ80" i="12" s="1"/>
  <c r="BI81" i="12"/>
  <c r="BI80" i="12" s="1"/>
  <c r="BJ78" i="12"/>
  <c r="BI78" i="12"/>
  <c r="BJ77" i="12"/>
  <c r="BJ76" i="12"/>
  <c r="BJ75" i="12"/>
  <c r="BH74" i="12"/>
  <c r="BJ74" i="12" s="1"/>
  <c r="BJ71" i="12"/>
  <c r="BI71" i="12"/>
  <c r="BJ70" i="12"/>
  <c r="BI70" i="12"/>
  <c r="BJ69" i="12"/>
  <c r="BJ68" i="12"/>
  <c r="BJ67" i="12"/>
  <c r="BJ64" i="12"/>
  <c r="BJ63" i="12" s="1"/>
  <c r="BI63" i="12"/>
  <c r="BJ61" i="12"/>
  <c r="BI61" i="12"/>
  <c r="BJ60" i="12"/>
  <c r="BI60" i="12"/>
  <c r="BJ57" i="12"/>
  <c r="BI57" i="12"/>
  <c r="BJ56" i="12"/>
  <c r="BJ55" i="12" s="1"/>
  <c r="BI56" i="12"/>
  <c r="BI55" i="12" s="1"/>
  <c r="BJ53" i="12"/>
  <c r="BI53" i="12"/>
  <c r="BJ52" i="12"/>
  <c r="BI52" i="12"/>
  <c r="BJ50" i="12"/>
  <c r="BI50" i="12"/>
  <c r="BJ49" i="12"/>
  <c r="BI49" i="12"/>
  <c r="BJ46" i="12"/>
  <c r="BJ45" i="12" s="1"/>
  <c r="BI46" i="12"/>
  <c r="BI45" i="12" s="1"/>
  <c r="BJ43" i="12"/>
  <c r="BI43" i="12"/>
  <c r="BJ42" i="12"/>
  <c r="BI42" i="12"/>
  <c r="BJ41" i="12"/>
  <c r="BI41" i="12"/>
  <c r="BJ40" i="12"/>
  <c r="BI40" i="12"/>
  <c r="BJ39" i="12"/>
  <c r="BI39" i="12"/>
  <c r="BJ38" i="12"/>
  <c r="BJ37" i="12"/>
  <c r="BJ34" i="12"/>
  <c r="BI34" i="12"/>
  <c r="BJ33" i="12"/>
  <c r="BI33" i="12"/>
  <c r="BJ32" i="12"/>
  <c r="BI32" i="12"/>
  <c r="BJ31" i="12"/>
  <c r="BI31" i="12"/>
  <c r="BJ28" i="12"/>
  <c r="BI28" i="12"/>
  <c r="BJ27" i="12"/>
  <c r="BI27" i="12"/>
  <c r="BJ26" i="12"/>
  <c r="BI26" i="12"/>
  <c r="BJ25" i="12"/>
  <c r="BI25" i="12"/>
  <c r="BJ24" i="12"/>
  <c r="BI24" i="12"/>
  <c r="BJ23" i="12"/>
  <c r="BI23" i="12"/>
  <c r="BJ20" i="12"/>
  <c r="BJ19" i="12" s="1"/>
  <c r="BI20" i="12"/>
  <c r="BI19" i="12" s="1"/>
  <c r="BJ17" i="12"/>
  <c r="BJ16" i="12" s="1"/>
  <c r="BI17" i="12"/>
  <c r="BI16" i="12" s="1"/>
  <c r="CC156" i="12"/>
  <c r="CE156" i="12" s="1"/>
  <c r="BG156" i="12"/>
  <c r="BF156" i="12"/>
  <c r="BD156" i="12"/>
  <c r="BC156" i="12"/>
  <c r="BA156" i="12"/>
  <c r="AZ156" i="12"/>
  <c r="AX156" i="12"/>
  <c r="AW156" i="12"/>
  <c r="AU156" i="12"/>
  <c r="AT156" i="12"/>
  <c r="AR156" i="12"/>
  <c r="AQ156" i="12"/>
  <c r="AO156" i="12"/>
  <c r="AN156" i="12"/>
  <c r="AL156" i="12"/>
  <c r="AK156" i="12"/>
  <c r="AI156" i="12"/>
  <c r="AH156" i="12"/>
  <c r="AF156" i="12"/>
  <c r="AE156" i="12"/>
  <c r="AC156" i="12"/>
  <c r="AB156" i="12"/>
  <c r="Z156" i="12"/>
  <c r="Y156" i="12"/>
  <c r="W156" i="12"/>
  <c r="V156" i="12"/>
  <c r="T156" i="12"/>
  <c r="S156" i="12"/>
  <c r="Q156" i="12"/>
  <c r="P156" i="12"/>
  <c r="N156" i="12"/>
  <c r="M156" i="12"/>
  <c r="K156" i="12"/>
  <c r="J156" i="12"/>
  <c r="H156" i="12"/>
  <c r="G156" i="12"/>
  <c r="BG217" i="12"/>
  <c r="BG216" i="12" s="1"/>
  <c r="BF217" i="12"/>
  <c r="BF216" i="12" s="1"/>
  <c r="BG214" i="12"/>
  <c r="BG213" i="12" s="1"/>
  <c r="BF214" i="12"/>
  <c r="BF213" i="12" s="1"/>
  <c r="BG211" i="12"/>
  <c r="BG210" i="12" s="1"/>
  <c r="BF211" i="12"/>
  <c r="BF210" i="12" s="1"/>
  <c r="BG208" i="12"/>
  <c r="BG207" i="12" s="1"/>
  <c r="BF208" i="12"/>
  <c r="BF207" i="12" s="1"/>
  <c r="BG205" i="12"/>
  <c r="BF205" i="12"/>
  <c r="BG204" i="12"/>
  <c r="BF204" i="12"/>
  <c r="BG203" i="12"/>
  <c r="BF203" i="12"/>
  <c r="BG200" i="12"/>
  <c r="BF200" i="12"/>
  <c r="BG199" i="12"/>
  <c r="BF199" i="12"/>
  <c r="BG196" i="12"/>
  <c r="BF196" i="12"/>
  <c r="BG195" i="12"/>
  <c r="BF195" i="12"/>
  <c r="BG192" i="12"/>
  <c r="BG191" i="12" s="1"/>
  <c r="BF192" i="12"/>
  <c r="BF191" i="12" s="1"/>
  <c r="BG189" i="12"/>
  <c r="BF189" i="12"/>
  <c r="BG188" i="12"/>
  <c r="BF188" i="12"/>
  <c r="BG185" i="12"/>
  <c r="BG184" i="12" s="1"/>
  <c r="BF185" i="12"/>
  <c r="BF184" i="12" s="1"/>
  <c r="BG182" i="12"/>
  <c r="BF182" i="12"/>
  <c r="BG179" i="12"/>
  <c r="BF179" i="12"/>
  <c r="BG178" i="12"/>
  <c r="BG177" i="12" s="1"/>
  <c r="BF178" i="12"/>
  <c r="BF177" i="12" s="1"/>
  <c r="BG175" i="12"/>
  <c r="BF175" i="12"/>
  <c r="BG174" i="12"/>
  <c r="BF174" i="12"/>
  <c r="BG171" i="12"/>
  <c r="BG170" i="12"/>
  <c r="BG169" i="12"/>
  <c r="BF169" i="12"/>
  <c r="BG168" i="12"/>
  <c r="BF168" i="12"/>
  <c r="BG167" i="12"/>
  <c r="BF167" i="12"/>
  <c r="BG166" i="12"/>
  <c r="BF166" i="12"/>
  <c r="BG165" i="12"/>
  <c r="BF165" i="12"/>
  <c r="BG162" i="12"/>
  <c r="BF162" i="12"/>
  <c r="BG161" i="12"/>
  <c r="BF161" i="12"/>
  <c r="BG160" i="12"/>
  <c r="BF160" i="12"/>
  <c r="BG157" i="12"/>
  <c r="BF157" i="12"/>
  <c r="BG155" i="12"/>
  <c r="BF155" i="12"/>
  <c r="BG154" i="12"/>
  <c r="BF154" i="12"/>
  <c r="BG151" i="12"/>
  <c r="BF151" i="12"/>
  <c r="BG149" i="12"/>
  <c r="BF149" i="12"/>
  <c r="BG148" i="12"/>
  <c r="BF148" i="12"/>
  <c r="BG145" i="12"/>
  <c r="BF145" i="12"/>
  <c r="BG144" i="12"/>
  <c r="BF144" i="12"/>
  <c r="BG143" i="12"/>
  <c r="BF143" i="12"/>
  <c r="BG142" i="12"/>
  <c r="BF142" i="12"/>
  <c r="BG139" i="12"/>
  <c r="BF139" i="12"/>
  <c r="BG138" i="12"/>
  <c r="BF138" i="12"/>
  <c r="BG137" i="12"/>
  <c r="BF137" i="12"/>
  <c r="BG136" i="12"/>
  <c r="BF136" i="12"/>
  <c r="BG135" i="12"/>
  <c r="BF135" i="12"/>
  <c r="BG134" i="12"/>
  <c r="BF134" i="12"/>
  <c r="BG131" i="12"/>
  <c r="BG130" i="12" s="1"/>
  <c r="BF131" i="12"/>
  <c r="BF130" i="12" s="1"/>
  <c r="BG128" i="12"/>
  <c r="BG127" i="12" s="1"/>
  <c r="BF128" i="12"/>
  <c r="BF127" i="12" s="1"/>
  <c r="BG125" i="12"/>
  <c r="BG124" i="12" s="1"/>
  <c r="BF125" i="12"/>
  <c r="BF124" i="12" s="1"/>
  <c r="BG122" i="12"/>
  <c r="BG121" i="12" s="1"/>
  <c r="BF122" i="12"/>
  <c r="BF121" i="12" s="1"/>
  <c r="BG119" i="12"/>
  <c r="BG118" i="12" s="1"/>
  <c r="BF119" i="12"/>
  <c r="BF118" i="12" s="1"/>
  <c r="BG116" i="12"/>
  <c r="BG115" i="12" s="1"/>
  <c r="BF116" i="12"/>
  <c r="BF115" i="12" s="1"/>
  <c r="BG113" i="12"/>
  <c r="BF113" i="12"/>
  <c r="BG112" i="12"/>
  <c r="BF112" i="12"/>
  <c r="BG110" i="12"/>
  <c r="BG109" i="12" s="1"/>
  <c r="BF110" i="12"/>
  <c r="BF109" i="12" s="1"/>
  <c r="BG106" i="12"/>
  <c r="BF106" i="12"/>
  <c r="BG104" i="12"/>
  <c r="BG103" i="12" s="1"/>
  <c r="BF104" i="12"/>
  <c r="BF103" i="12" s="1"/>
  <c r="BG100" i="12"/>
  <c r="BF100" i="12"/>
  <c r="BG98" i="12"/>
  <c r="BF98" i="12"/>
  <c r="BG97" i="12"/>
  <c r="BF97" i="12"/>
  <c r="BG96" i="12"/>
  <c r="BF96" i="12"/>
  <c r="BG95" i="12"/>
  <c r="BF95" i="12"/>
  <c r="BG94" i="12"/>
  <c r="BF94" i="12"/>
  <c r="BG91" i="12"/>
  <c r="BG90" i="12" s="1"/>
  <c r="BF91" i="12"/>
  <c r="BF90" i="12" s="1"/>
  <c r="BG88" i="12"/>
  <c r="BF88" i="12"/>
  <c r="BG87" i="12"/>
  <c r="BF87" i="12"/>
  <c r="BG86" i="12"/>
  <c r="BF86" i="12"/>
  <c r="BG85" i="12"/>
  <c r="BF85" i="12"/>
  <c r="BG84" i="12"/>
  <c r="BF84" i="12"/>
  <c r="BG81" i="12"/>
  <c r="BG80" i="12" s="1"/>
  <c r="BF81" i="12"/>
  <c r="BF80" i="12" s="1"/>
  <c r="BG78" i="12"/>
  <c r="BF78" i="12"/>
  <c r="BG77" i="12"/>
  <c r="BG76" i="12"/>
  <c r="BG75" i="12"/>
  <c r="BE74" i="12"/>
  <c r="BG74" i="12" s="1"/>
  <c r="BG71" i="12"/>
  <c r="BF71" i="12"/>
  <c r="BG70" i="12"/>
  <c r="BF70" i="12"/>
  <c r="BG69" i="12"/>
  <c r="BG68" i="12"/>
  <c r="BG67" i="12"/>
  <c r="BG64" i="12"/>
  <c r="BG63" i="12" s="1"/>
  <c r="BF63" i="12"/>
  <c r="BG61" i="12"/>
  <c r="BF61" i="12"/>
  <c r="BG60" i="12"/>
  <c r="BF60" i="12"/>
  <c r="BG57" i="12"/>
  <c r="BF57" i="12"/>
  <c r="BG56" i="12"/>
  <c r="BG55" i="12" s="1"/>
  <c r="BF56" i="12"/>
  <c r="BF55" i="12" s="1"/>
  <c r="BG53" i="12"/>
  <c r="BF53" i="12"/>
  <c r="BG52" i="12"/>
  <c r="BF52" i="12"/>
  <c r="BG50" i="12"/>
  <c r="BF50" i="12"/>
  <c r="BG49" i="12"/>
  <c r="BF49" i="12"/>
  <c r="BG46" i="12"/>
  <c r="BG45" i="12" s="1"/>
  <c r="BF46" i="12"/>
  <c r="BF45" i="12" s="1"/>
  <c r="BG43" i="12"/>
  <c r="BF43" i="12"/>
  <c r="BG42" i="12"/>
  <c r="BF42" i="12"/>
  <c r="BG41" i="12"/>
  <c r="BF41" i="12"/>
  <c r="BG40" i="12"/>
  <c r="BF40" i="12"/>
  <c r="BG39" i="12"/>
  <c r="BF39" i="12"/>
  <c r="BG38" i="12"/>
  <c r="BG37" i="12"/>
  <c r="BG34" i="12"/>
  <c r="BF34" i="12"/>
  <c r="BG33" i="12"/>
  <c r="BF33" i="12"/>
  <c r="BG32" i="12"/>
  <c r="BF32" i="12"/>
  <c r="BG31" i="12"/>
  <c r="BF31" i="12"/>
  <c r="BG28" i="12"/>
  <c r="BF28" i="12"/>
  <c r="BG27" i="12"/>
  <c r="BF27" i="12"/>
  <c r="BG26" i="12"/>
  <c r="BF26" i="12"/>
  <c r="BG25" i="12"/>
  <c r="BF25" i="12"/>
  <c r="BG24" i="12"/>
  <c r="BF24" i="12"/>
  <c r="BG23" i="12"/>
  <c r="BF23" i="12"/>
  <c r="BG20" i="12"/>
  <c r="BG19" i="12" s="1"/>
  <c r="BF20" i="12"/>
  <c r="BF19" i="12" s="1"/>
  <c r="BG17" i="12"/>
  <c r="BG16" i="12" s="1"/>
  <c r="BF17" i="12"/>
  <c r="BF16" i="12" s="1"/>
  <c r="BD217" i="12"/>
  <c r="BD216" i="12" s="1"/>
  <c r="BC217" i="12"/>
  <c r="BC216" i="12" s="1"/>
  <c r="BD214" i="12"/>
  <c r="BD213" i="12" s="1"/>
  <c r="BC214" i="12"/>
  <c r="BC213" i="12" s="1"/>
  <c r="BD211" i="12"/>
  <c r="BD210" i="12" s="1"/>
  <c r="BC211" i="12"/>
  <c r="BC210" i="12" s="1"/>
  <c r="BD208" i="12"/>
  <c r="BD207" i="12" s="1"/>
  <c r="BC208" i="12"/>
  <c r="BC207" i="12" s="1"/>
  <c r="BD205" i="12"/>
  <c r="BC205" i="12"/>
  <c r="BD204" i="12"/>
  <c r="BC204" i="12"/>
  <c r="BD203" i="12"/>
  <c r="BC203" i="12"/>
  <c r="BD200" i="12"/>
  <c r="BC200" i="12"/>
  <c r="BD199" i="12"/>
  <c r="BC199" i="12"/>
  <c r="BD196" i="12"/>
  <c r="BC196" i="12"/>
  <c r="BD195" i="12"/>
  <c r="BC195" i="12"/>
  <c r="BD192" i="12"/>
  <c r="BD191" i="12" s="1"/>
  <c r="BC192" i="12"/>
  <c r="BC191" i="12" s="1"/>
  <c r="BD189" i="12"/>
  <c r="BC189" i="12"/>
  <c r="BD188" i="12"/>
  <c r="BC188" i="12"/>
  <c r="BD185" i="12"/>
  <c r="BD184" i="12" s="1"/>
  <c r="BC185" i="12"/>
  <c r="BC184" i="12" s="1"/>
  <c r="BD182" i="12"/>
  <c r="BC182" i="12"/>
  <c r="BD179" i="12"/>
  <c r="BC179" i="12"/>
  <c r="BD178" i="12"/>
  <c r="BD177" i="12" s="1"/>
  <c r="BC178" i="12"/>
  <c r="BC177" i="12" s="1"/>
  <c r="BD175" i="12"/>
  <c r="BC175" i="12"/>
  <c r="BD174" i="12"/>
  <c r="BC174" i="12"/>
  <c r="BD171" i="12"/>
  <c r="BD170" i="12"/>
  <c r="BD169" i="12"/>
  <c r="BC169" i="12"/>
  <c r="BD168" i="12"/>
  <c r="BC168" i="12"/>
  <c r="BD167" i="12"/>
  <c r="BC167" i="12"/>
  <c r="BD166" i="12"/>
  <c r="BC166" i="12"/>
  <c r="BD165" i="12"/>
  <c r="BC165" i="12"/>
  <c r="BD162" i="12"/>
  <c r="BC162" i="12"/>
  <c r="BD161" i="12"/>
  <c r="BC161" i="12"/>
  <c r="BD160" i="12"/>
  <c r="BC160" i="12"/>
  <c r="BD157" i="12"/>
  <c r="BC157" i="12"/>
  <c r="BD155" i="12"/>
  <c r="BC155" i="12"/>
  <c r="BD154" i="12"/>
  <c r="BC154" i="12"/>
  <c r="BD151" i="12"/>
  <c r="BC151" i="12"/>
  <c r="BD149" i="12"/>
  <c r="BC149" i="12"/>
  <c r="BD148" i="12"/>
  <c r="BC148" i="12"/>
  <c r="BD145" i="12"/>
  <c r="BC145" i="12"/>
  <c r="BD144" i="12"/>
  <c r="BC144" i="12"/>
  <c r="BD143" i="12"/>
  <c r="BC143" i="12"/>
  <c r="BD142" i="12"/>
  <c r="BC142" i="12"/>
  <c r="BD139" i="12"/>
  <c r="BC139" i="12"/>
  <c r="BD138" i="12"/>
  <c r="BC138" i="12"/>
  <c r="BD137" i="12"/>
  <c r="BC137" i="12"/>
  <c r="BD136" i="12"/>
  <c r="BC136" i="12"/>
  <c r="BD135" i="12"/>
  <c r="BC135" i="12"/>
  <c r="BD134" i="12"/>
  <c r="BC134" i="12"/>
  <c r="BD131" i="12"/>
  <c r="BD130" i="12" s="1"/>
  <c r="BC131" i="12"/>
  <c r="BC130" i="12" s="1"/>
  <c r="BD128" i="12"/>
  <c r="BD127" i="12" s="1"/>
  <c r="BC128" i="12"/>
  <c r="BC127" i="12" s="1"/>
  <c r="BD125" i="12"/>
  <c r="BD124" i="12" s="1"/>
  <c r="BC125" i="12"/>
  <c r="BC124" i="12" s="1"/>
  <c r="BD122" i="12"/>
  <c r="BD121" i="12" s="1"/>
  <c r="BC122" i="12"/>
  <c r="BC121" i="12" s="1"/>
  <c r="BD119" i="12"/>
  <c r="BD118" i="12" s="1"/>
  <c r="BC119" i="12"/>
  <c r="BC118" i="12" s="1"/>
  <c r="BD116" i="12"/>
  <c r="BD115" i="12" s="1"/>
  <c r="BC116" i="12"/>
  <c r="BC115" i="12" s="1"/>
  <c r="BD113" i="12"/>
  <c r="BC113" i="12"/>
  <c r="BD112" i="12"/>
  <c r="BC112" i="12"/>
  <c r="BD110" i="12"/>
  <c r="BD109" i="12" s="1"/>
  <c r="BC110" i="12"/>
  <c r="BC109" i="12" s="1"/>
  <c r="BD106" i="12"/>
  <c r="BC106" i="12"/>
  <c r="BD104" i="12"/>
  <c r="BD103" i="12" s="1"/>
  <c r="BC104" i="12"/>
  <c r="BC103" i="12" s="1"/>
  <c r="BD100" i="12"/>
  <c r="BC100" i="12"/>
  <c r="BD98" i="12"/>
  <c r="BC98" i="12"/>
  <c r="BD97" i="12"/>
  <c r="BC97" i="12"/>
  <c r="BD96" i="12"/>
  <c r="BC96" i="12"/>
  <c r="BD95" i="12"/>
  <c r="BC95" i="12"/>
  <c r="BD94" i="12"/>
  <c r="BC94" i="12"/>
  <c r="BD91" i="12"/>
  <c r="BD90" i="12" s="1"/>
  <c r="BC91" i="12"/>
  <c r="BC90" i="12" s="1"/>
  <c r="BD88" i="12"/>
  <c r="BC88" i="12"/>
  <c r="BD87" i="12"/>
  <c r="BC87" i="12"/>
  <c r="BD86" i="12"/>
  <c r="BC86" i="12"/>
  <c r="BD85" i="12"/>
  <c r="BC85" i="12"/>
  <c r="BD84" i="12"/>
  <c r="BC84" i="12"/>
  <c r="BD81" i="12"/>
  <c r="BD80" i="12" s="1"/>
  <c r="BC81" i="12"/>
  <c r="BC80" i="12" s="1"/>
  <c r="BD78" i="12"/>
  <c r="BC78" i="12"/>
  <c r="BD77" i="12"/>
  <c r="BD76" i="12"/>
  <c r="BD75" i="12"/>
  <c r="BB74" i="12"/>
  <c r="BD74" i="12" s="1"/>
  <c r="BD71" i="12"/>
  <c r="BC71" i="12"/>
  <c r="BD70" i="12"/>
  <c r="BC70" i="12"/>
  <c r="BD69" i="12"/>
  <c r="BD68" i="12"/>
  <c r="BD67" i="12"/>
  <c r="BD64" i="12"/>
  <c r="BD63" i="12" s="1"/>
  <c r="BC63" i="12"/>
  <c r="BD61" i="12"/>
  <c r="BC61" i="12"/>
  <c r="BD60" i="12"/>
  <c r="BC60" i="12"/>
  <c r="BD57" i="12"/>
  <c r="BC57" i="12"/>
  <c r="BD56" i="12"/>
  <c r="BD55" i="12" s="1"/>
  <c r="BC56" i="12"/>
  <c r="BC55" i="12" s="1"/>
  <c r="BD53" i="12"/>
  <c r="BC53" i="12"/>
  <c r="BD52" i="12"/>
  <c r="BC52" i="12"/>
  <c r="BD50" i="12"/>
  <c r="BC50" i="12"/>
  <c r="BD49" i="12"/>
  <c r="BC49" i="12"/>
  <c r="BD46" i="12"/>
  <c r="BD45" i="12" s="1"/>
  <c r="BC46" i="12"/>
  <c r="BC45" i="12" s="1"/>
  <c r="BD43" i="12"/>
  <c r="BC43" i="12"/>
  <c r="BD42" i="12"/>
  <c r="BC42" i="12"/>
  <c r="BD41" i="12"/>
  <c r="BC41" i="12"/>
  <c r="BD40" i="12"/>
  <c r="BC40" i="12"/>
  <c r="BD39" i="12"/>
  <c r="BC39" i="12"/>
  <c r="BD38" i="12"/>
  <c r="BD37" i="12"/>
  <c r="BD34" i="12"/>
  <c r="BC34" i="12"/>
  <c r="BD33" i="12"/>
  <c r="BC33" i="12"/>
  <c r="BD32" i="12"/>
  <c r="BC32" i="12"/>
  <c r="BD31" i="12"/>
  <c r="BC31" i="12"/>
  <c r="BD28" i="12"/>
  <c r="BC28" i="12"/>
  <c r="BD27" i="12"/>
  <c r="BC27" i="12"/>
  <c r="BD26" i="12"/>
  <c r="BC26" i="12"/>
  <c r="BD25" i="12"/>
  <c r="BC25" i="12"/>
  <c r="BD24" i="12"/>
  <c r="BC24" i="12"/>
  <c r="BD23" i="12"/>
  <c r="BC23" i="12"/>
  <c r="BD20" i="12"/>
  <c r="BD19" i="12" s="1"/>
  <c r="BC20" i="12"/>
  <c r="BC19" i="12" s="1"/>
  <c r="BD17" i="12"/>
  <c r="BD16" i="12" s="1"/>
  <c r="BC17" i="12"/>
  <c r="BC16" i="12" s="1"/>
  <c r="BA217" i="12"/>
  <c r="BA216" i="12" s="1"/>
  <c r="AZ217" i="12"/>
  <c r="AZ216" i="12" s="1"/>
  <c r="BA214" i="12"/>
  <c r="BA213" i="12" s="1"/>
  <c r="AZ214" i="12"/>
  <c r="AZ213" i="12" s="1"/>
  <c r="BA211" i="12"/>
  <c r="BA210" i="12" s="1"/>
  <c r="AZ211" i="12"/>
  <c r="AZ210" i="12" s="1"/>
  <c r="BA208" i="12"/>
  <c r="BA207" i="12" s="1"/>
  <c r="AZ208" i="12"/>
  <c r="AZ207" i="12" s="1"/>
  <c r="BA205" i="12"/>
  <c r="AZ205" i="12"/>
  <c r="BA204" i="12"/>
  <c r="AZ204" i="12"/>
  <c r="BA203" i="12"/>
  <c r="AZ203" i="12"/>
  <c r="BA200" i="12"/>
  <c r="AZ200" i="12"/>
  <c r="BA199" i="12"/>
  <c r="AZ199" i="12"/>
  <c r="BA196" i="12"/>
  <c r="AZ196" i="12"/>
  <c r="BA195" i="12"/>
  <c r="AZ195" i="12"/>
  <c r="BA192" i="12"/>
  <c r="BA191" i="12" s="1"/>
  <c r="AZ192" i="12"/>
  <c r="AZ191" i="12" s="1"/>
  <c r="BA189" i="12"/>
  <c r="AZ189" i="12"/>
  <c r="BA188" i="12"/>
  <c r="AZ188" i="12"/>
  <c r="BA185" i="12"/>
  <c r="BA184" i="12" s="1"/>
  <c r="AZ185" i="12"/>
  <c r="AZ184" i="12" s="1"/>
  <c r="BA182" i="12"/>
  <c r="AZ182" i="12"/>
  <c r="BA179" i="12"/>
  <c r="AZ179" i="12"/>
  <c r="BA178" i="12"/>
  <c r="BA177" i="12" s="1"/>
  <c r="AZ178" i="12"/>
  <c r="AZ177" i="12" s="1"/>
  <c r="BA175" i="12"/>
  <c r="AZ175" i="12"/>
  <c r="BA174" i="12"/>
  <c r="AZ174" i="12"/>
  <c r="BA171" i="12"/>
  <c r="BA170" i="12"/>
  <c r="BA169" i="12"/>
  <c r="AZ169" i="12"/>
  <c r="BA168" i="12"/>
  <c r="AZ168" i="12"/>
  <c r="BA167" i="12"/>
  <c r="AZ167" i="12"/>
  <c r="BA166" i="12"/>
  <c r="AZ166" i="12"/>
  <c r="BA165" i="12"/>
  <c r="AZ165" i="12"/>
  <c r="BA162" i="12"/>
  <c r="AZ162" i="12"/>
  <c r="BA161" i="12"/>
  <c r="AZ161" i="12"/>
  <c r="BA160" i="12"/>
  <c r="AZ160" i="12"/>
  <c r="BA157" i="12"/>
  <c r="AZ157" i="12"/>
  <c r="BA155" i="12"/>
  <c r="AZ155" i="12"/>
  <c r="BA154" i="12"/>
  <c r="AZ154" i="12"/>
  <c r="BA151" i="12"/>
  <c r="AZ151" i="12"/>
  <c r="BA149" i="12"/>
  <c r="AZ149" i="12"/>
  <c r="BA148" i="12"/>
  <c r="AZ148" i="12"/>
  <c r="BA145" i="12"/>
  <c r="AZ145" i="12"/>
  <c r="BA144" i="12"/>
  <c r="AZ144" i="12"/>
  <c r="BA143" i="12"/>
  <c r="AZ143" i="12"/>
  <c r="BA142" i="12"/>
  <c r="AZ142" i="12"/>
  <c r="BA139" i="12"/>
  <c r="AZ139" i="12"/>
  <c r="BA138" i="12"/>
  <c r="AZ138" i="12"/>
  <c r="BA137" i="12"/>
  <c r="AZ137" i="12"/>
  <c r="BA136" i="12"/>
  <c r="AZ136" i="12"/>
  <c r="BA135" i="12"/>
  <c r="AZ135" i="12"/>
  <c r="BA134" i="12"/>
  <c r="AZ134" i="12"/>
  <c r="BA131" i="12"/>
  <c r="BA130" i="12" s="1"/>
  <c r="AZ131" i="12"/>
  <c r="AZ130" i="12" s="1"/>
  <c r="BA128" i="12"/>
  <c r="BA127" i="12" s="1"/>
  <c r="AZ128" i="12"/>
  <c r="AZ127" i="12" s="1"/>
  <c r="BA125" i="12"/>
  <c r="BA124" i="12" s="1"/>
  <c r="AZ125" i="12"/>
  <c r="AZ124" i="12" s="1"/>
  <c r="BA122" i="12"/>
  <c r="BA121" i="12" s="1"/>
  <c r="AZ122" i="12"/>
  <c r="AZ121" i="12" s="1"/>
  <c r="BA119" i="12"/>
  <c r="BA118" i="12" s="1"/>
  <c r="AZ119" i="12"/>
  <c r="AZ118" i="12" s="1"/>
  <c r="BA116" i="12"/>
  <c r="BA115" i="12" s="1"/>
  <c r="AZ116" i="12"/>
  <c r="AZ115" i="12" s="1"/>
  <c r="BA113" i="12"/>
  <c r="AZ113" i="12"/>
  <c r="BA112" i="12"/>
  <c r="AZ112" i="12"/>
  <c r="BA110" i="12"/>
  <c r="BA109" i="12" s="1"/>
  <c r="AZ110" i="12"/>
  <c r="AZ109" i="12" s="1"/>
  <c r="BA106" i="12"/>
  <c r="AZ106" i="12"/>
  <c r="BA104" i="12"/>
  <c r="BA103" i="12" s="1"/>
  <c r="AZ104" i="12"/>
  <c r="AZ103" i="12" s="1"/>
  <c r="BA100" i="12"/>
  <c r="AZ100" i="12"/>
  <c r="BA98" i="12"/>
  <c r="AZ98" i="12"/>
  <c r="BA97" i="12"/>
  <c r="AZ97" i="12"/>
  <c r="BA96" i="12"/>
  <c r="AZ96" i="12"/>
  <c r="BA95" i="12"/>
  <c r="AZ95" i="12"/>
  <c r="BA94" i="12"/>
  <c r="AZ94" i="12"/>
  <c r="BA91" i="12"/>
  <c r="BA90" i="12" s="1"/>
  <c r="AZ91" i="12"/>
  <c r="AZ90" i="12" s="1"/>
  <c r="BA88" i="12"/>
  <c r="AZ88" i="12"/>
  <c r="BA87" i="12"/>
  <c r="AZ87" i="12"/>
  <c r="BA86" i="12"/>
  <c r="AZ86" i="12"/>
  <c r="BA85" i="12"/>
  <c r="AZ85" i="12"/>
  <c r="BA84" i="12"/>
  <c r="AZ84" i="12"/>
  <c r="BA81" i="12"/>
  <c r="BA80" i="12" s="1"/>
  <c r="AZ81" i="12"/>
  <c r="AZ80" i="12" s="1"/>
  <c r="BA78" i="12"/>
  <c r="AZ78" i="12"/>
  <c r="BA77" i="12"/>
  <c r="BA76" i="12"/>
  <c r="BA75" i="12"/>
  <c r="AY74" i="12"/>
  <c r="BA74" i="12" s="1"/>
  <c r="BA71" i="12"/>
  <c r="AZ71" i="12"/>
  <c r="BA70" i="12"/>
  <c r="AZ70" i="12"/>
  <c r="BA69" i="12"/>
  <c r="BA68" i="12"/>
  <c r="BA67" i="12"/>
  <c r="BA64" i="12"/>
  <c r="BA63" i="12" s="1"/>
  <c r="AZ63" i="12"/>
  <c r="BA61" i="12"/>
  <c r="AZ61" i="12"/>
  <c r="BA60" i="12"/>
  <c r="AZ60" i="12"/>
  <c r="BA57" i="12"/>
  <c r="AZ57" i="12"/>
  <c r="BA56" i="12"/>
  <c r="BA55" i="12" s="1"/>
  <c r="AZ56" i="12"/>
  <c r="AZ55" i="12" s="1"/>
  <c r="BA53" i="12"/>
  <c r="AZ53" i="12"/>
  <c r="BA52" i="12"/>
  <c r="AZ52" i="12"/>
  <c r="BA50" i="12"/>
  <c r="AZ50" i="12"/>
  <c r="BA49" i="12"/>
  <c r="AZ49" i="12"/>
  <c r="BA46" i="12"/>
  <c r="BA45" i="12" s="1"/>
  <c r="AZ46" i="12"/>
  <c r="AZ45" i="12" s="1"/>
  <c r="BA43" i="12"/>
  <c r="AZ43" i="12"/>
  <c r="BA42" i="12"/>
  <c r="AZ42" i="12"/>
  <c r="BA41" i="12"/>
  <c r="AZ41" i="12"/>
  <c r="BA40" i="12"/>
  <c r="AZ40" i="12"/>
  <c r="BA39" i="12"/>
  <c r="AZ39" i="12"/>
  <c r="BA38" i="12"/>
  <c r="BA37" i="12"/>
  <c r="BA34" i="12"/>
  <c r="AZ34" i="12"/>
  <c r="BA33" i="12"/>
  <c r="AZ33" i="12"/>
  <c r="BA32" i="12"/>
  <c r="AZ32" i="12"/>
  <c r="BA31" i="12"/>
  <c r="AZ31" i="12"/>
  <c r="BA28" i="12"/>
  <c r="AZ28" i="12"/>
  <c r="BA27" i="12"/>
  <c r="AZ27" i="12"/>
  <c r="BA26" i="12"/>
  <c r="AZ26" i="12"/>
  <c r="BA25" i="12"/>
  <c r="AZ25" i="12"/>
  <c r="BA24" i="12"/>
  <c r="AZ24" i="12"/>
  <c r="BA23" i="12"/>
  <c r="AZ23" i="12"/>
  <c r="BA20" i="12"/>
  <c r="BA19" i="12" s="1"/>
  <c r="AZ20" i="12"/>
  <c r="AZ19" i="12" s="1"/>
  <c r="BA17" i="12"/>
  <c r="BA16" i="12" s="1"/>
  <c r="AZ17" i="12"/>
  <c r="AZ16" i="12" s="1"/>
  <c r="CC138" i="12"/>
  <c r="AX138" i="12"/>
  <c r="AW138" i="12"/>
  <c r="AU138" i="12"/>
  <c r="AT138" i="12"/>
  <c r="AR138" i="12"/>
  <c r="AQ138" i="12"/>
  <c r="AO138" i="12"/>
  <c r="AN138" i="12"/>
  <c r="AL138" i="12"/>
  <c r="AK138" i="12"/>
  <c r="AI138" i="12"/>
  <c r="AH138" i="12"/>
  <c r="AF138" i="12"/>
  <c r="AE138" i="12"/>
  <c r="AC138" i="12"/>
  <c r="AB138" i="12"/>
  <c r="Z138" i="12"/>
  <c r="Y138" i="12"/>
  <c r="W138" i="12"/>
  <c r="V138" i="12"/>
  <c r="T138" i="12"/>
  <c r="S138" i="12"/>
  <c r="Q138" i="12"/>
  <c r="P138" i="12"/>
  <c r="N138" i="12"/>
  <c r="M138" i="12"/>
  <c r="K138" i="12"/>
  <c r="J138" i="12"/>
  <c r="H138" i="12"/>
  <c r="G138" i="12"/>
  <c r="AX217" i="12"/>
  <c r="AX216" i="12" s="1"/>
  <c r="AW217" i="12"/>
  <c r="AW216" i="12" s="1"/>
  <c r="AX214" i="12"/>
  <c r="AX213" i="12" s="1"/>
  <c r="AW214" i="12"/>
  <c r="AW213" i="12" s="1"/>
  <c r="AX211" i="12"/>
  <c r="AX210" i="12" s="1"/>
  <c r="AW211" i="12"/>
  <c r="AW210" i="12" s="1"/>
  <c r="AX208" i="12"/>
  <c r="AX207" i="12" s="1"/>
  <c r="AW208" i="12"/>
  <c r="AW207" i="12" s="1"/>
  <c r="AX205" i="12"/>
  <c r="AW205" i="12"/>
  <c r="AX204" i="12"/>
  <c r="AW204" i="12"/>
  <c r="AX203" i="12"/>
  <c r="AW203" i="12"/>
  <c r="AX200" i="12"/>
  <c r="AW200" i="12"/>
  <c r="AX199" i="12"/>
  <c r="AW199" i="12"/>
  <c r="AX196" i="12"/>
  <c r="AW196" i="12"/>
  <c r="AX195" i="12"/>
  <c r="AW195" i="12"/>
  <c r="AX192" i="12"/>
  <c r="AX191" i="12" s="1"/>
  <c r="AW192" i="12"/>
  <c r="AW191" i="12" s="1"/>
  <c r="AX189" i="12"/>
  <c r="AW189" i="12"/>
  <c r="AX188" i="12"/>
  <c r="AW188" i="12"/>
  <c r="AX185" i="12"/>
  <c r="AX184" i="12" s="1"/>
  <c r="AW185" i="12"/>
  <c r="AW184" i="12" s="1"/>
  <c r="AX182" i="12"/>
  <c r="AW182" i="12"/>
  <c r="AX179" i="12"/>
  <c r="AW179" i="12"/>
  <c r="AX178" i="12"/>
  <c r="AX177" i="12" s="1"/>
  <c r="AW178" i="12"/>
  <c r="AW177" i="12" s="1"/>
  <c r="AX175" i="12"/>
  <c r="AW175" i="12"/>
  <c r="AX174" i="12"/>
  <c r="AW174" i="12"/>
  <c r="AX171" i="12"/>
  <c r="AX170" i="12"/>
  <c r="AX169" i="12"/>
  <c r="AW169" i="12"/>
  <c r="AX168" i="12"/>
  <c r="AW168" i="12"/>
  <c r="AX167" i="12"/>
  <c r="AW167" i="12"/>
  <c r="AX166" i="12"/>
  <c r="AW166" i="12"/>
  <c r="AX165" i="12"/>
  <c r="AW165" i="12"/>
  <c r="AX162" i="12"/>
  <c r="AW162" i="12"/>
  <c r="AX161" i="12"/>
  <c r="AW161" i="12"/>
  <c r="AX160" i="12"/>
  <c r="AW160" i="12"/>
  <c r="AX157" i="12"/>
  <c r="AW157" i="12"/>
  <c r="AX155" i="12"/>
  <c r="AW155" i="12"/>
  <c r="AX154" i="12"/>
  <c r="AW154" i="12"/>
  <c r="AX151" i="12"/>
  <c r="AW151" i="12"/>
  <c r="AX149" i="12"/>
  <c r="AW149" i="12"/>
  <c r="AX148" i="12"/>
  <c r="AW148" i="12"/>
  <c r="AX145" i="12"/>
  <c r="AW145" i="12"/>
  <c r="AX144" i="12"/>
  <c r="AW144" i="12"/>
  <c r="AX143" i="12"/>
  <c r="AW143" i="12"/>
  <c r="AX142" i="12"/>
  <c r="AW142" i="12"/>
  <c r="AX139" i="12"/>
  <c r="AW139" i="12"/>
  <c r="AX137" i="12"/>
  <c r="AW137" i="12"/>
  <c r="AX136" i="12"/>
  <c r="AW136" i="12"/>
  <c r="AX135" i="12"/>
  <c r="AW135" i="12"/>
  <c r="AX134" i="12"/>
  <c r="AW134" i="12"/>
  <c r="AX131" i="12"/>
  <c r="AX130" i="12" s="1"/>
  <c r="AW131" i="12"/>
  <c r="AW130" i="12" s="1"/>
  <c r="AX128" i="12"/>
  <c r="AX127" i="12" s="1"/>
  <c r="AW128" i="12"/>
  <c r="AW127" i="12" s="1"/>
  <c r="AX125" i="12"/>
  <c r="AX124" i="12" s="1"/>
  <c r="AW125" i="12"/>
  <c r="AW124" i="12" s="1"/>
  <c r="AX122" i="12"/>
  <c r="AX121" i="12" s="1"/>
  <c r="AW122" i="12"/>
  <c r="AW121" i="12" s="1"/>
  <c r="AX119" i="12"/>
  <c r="AX118" i="12" s="1"/>
  <c r="AW119" i="12"/>
  <c r="AW118" i="12" s="1"/>
  <c r="AX116" i="12"/>
  <c r="AX115" i="12" s="1"/>
  <c r="AW116" i="12"/>
  <c r="AW115" i="12" s="1"/>
  <c r="AX113" i="12"/>
  <c r="AW113" i="12"/>
  <c r="AX112" i="12"/>
  <c r="AW112" i="12"/>
  <c r="AX110" i="12"/>
  <c r="AX109" i="12" s="1"/>
  <c r="AW110" i="12"/>
  <c r="AW109" i="12" s="1"/>
  <c r="AX106" i="12"/>
  <c r="AW106" i="12"/>
  <c r="AX104" i="12"/>
  <c r="AX103" i="12" s="1"/>
  <c r="AW104" i="12"/>
  <c r="AW103" i="12" s="1"/>
  <c r="AX100" i="12"/>
  <c r="AW100" i="12"/>
  <c r="AX98" i="12"/>
  <c r="AW98" i="12"/>
  <c r="AX97" i="12"/>
  <c r="AW97" i="12"/>
  <c r="AX96" i="12"/>
  <c r="AW96" i="12"/>
  <c r="AX95" i="12"/>
  <c r="AW95" i="12"/>
  <c r="AX94" i="12"/>
  <c r="AW94" i="12"/>
  <c r="AX91" i="12"/>
  <c r="AX90" i="12" s="1"/>
  <c r="AW91" i="12"/>
  <c r="AW90" i="12" s="1"/>
  <c r="AX88" i="12"/>
  <c r="AW88" i="12"/>
  <c r="AX87" i="12"/>
  <c r="AW87" i="12"/>
  <c r="AX86" i="12"/>
  <c r="AW86" i="12"/>
  <c r="AX85" i="12"/>
  <c r="AW85" i="12"/>
  <c r="AX84" i="12"/>
  <c r="AW84" i="12"/>
  <c r="AX81" i="12"/>
  <c r="AX80" i="12" s="1"/>
  <c r="AW81" i="12"/>
  <c r="AW80" i="12" s="1"/>
  <c r="AX78" i="12"/>
  <c r="AW78" i="12"/>
  <c r="AX77" i="12"/>
  <c r="AX76" i="12"/>
  <c r="AX75" i="12"/>
  <c r="AV74" i="12"/>
  <c r="AX74" i="12" s="1"/>
  <c r="AX71" i="12"/>
  <c r="AW71" i="12"/>
  <c r="AX70" i="12"/>
  <c r="AW70" i="12"/>
  <c r="AX69" i="12"/>
  <c r="AX68" i="12"/>
  <c r="AX67" i="12"/>
  <c r="AX64" i="12"/>
  <c r="AX63" i="12" s="1"/>
  <c r="AW63" i="12"/>
  <c r="AX61" i="12"/>
  <c r="AW61" i="12"/>
  <c r="AX60" i="12"/>
  <c r="AW60" i="12"/>
  <c r="AX57" i="12"/>
  <c r="AW57" i="12"/>
  <c r="AX56" i="12"/>
  <c r="AX55" i="12" s="1"/>
  <c r="AW56" i="12"/>
  <c r="AW55" i="12" s="1"/>
  <c r="AX53" i="12"/>
  <c r="AW53" i="12"/>
  <c r="AX52" i="12"/>
  <c r="AW52" i="12"/>
  <c r="AX50" i="12"/>
  <c r="AW50" i="12"/>
  <c r="AX49" i="12"/>
  <c r="AW49" i="12"/>
  <c r="AX46" i="12"/>
  <c r="AX45" i="12" s="1"/>
  <c r="AW46" i="12"/>
  <c r="AW45" i="12" s="1"/>
  <c r="AX43" i="12"/>
  <c r="AW43" i="12"/>
  <c r="AX42" i="12"/>
  <c r="AW42" i="12"/>
  <c r="AX41" i="12"/>
  <c r="AW41" i="12"/>
  <c r="AX40" i="12"/>
  <c r="AW40" i="12"/>
  <c r="AX39" i="12"/>
  <c r="AW39" i="12"/>
  <c r="AX38" i="12"/>
  <c r="AX37" i="12"/>
  <c r="AX34" i="12"/>
  <c r="AW34" i="12"/>
  <c r="AX33" i="12"/>
  <c r="AW33" i="12"/>
  <c r="AX32" i="12"/>
  <c r="AW32" i="12"/>
  <c r="AX31" i="12"/>
  <c r="AW31" i="12"/>
  <c r="AX28" i="12"/>
  <c r="AW28" i="12"/>
  <c r="AX27" i="12"/>
  <c r="AW27" i="12"/>
  <c r="AX26" i="12"/>
  <c r="AW26" i="12"/>
  <c r="AX25" i="12"/>
  <c r="AW25" i="12"/>
  <c r="AX24" i="12"/>
  <c r="AW24" i="12"/>
  <c r="AX23" i="12"/>
  <c r="AW23" i="12"/>
  <c r="AX20" i="12"/>
  <c r="AX19" i="12" s="1"/>
  <c r="AW20" i="12"/>
  <c r="AW19" i="12" s="1"/>
  <c r="AX17" i="12"/>
  <c r="AX16" i="12" s="1"/>
  <c r="AW17" i="12"/>
  <c r="AW16" i="12" s="1"/>
  <c r="AU217" i="12"/>
  <c r="AU216" i="12" s="1"/>
  <c r="AT217" i="12"/>
  <c r="AT216" i="12" s="1"/>
  <c r="AU214" i="12"/>
  <c r="AU213" i="12" s="1"/>
  <c r="AT214" i="12"/>
  <c r="AT213" i="12" s="1"/>
  <c r="AU211" i="12"/>
  <c r="AU210" i="12" s="1"/>
  <c r="AT211" i="12"/>
  <c r="AT210" i="12" s="1"/>
  <c r="AU208" i="12"/>
  <c r="AU207" i="12" s="1"/>
  <c r="AT208" i="12"/>
  <c r="AT207" i="12" s="1"/>
  <c r="AU205" i="12"/>
  <c r="AT205" i="12"/>
  <c r="AU204" i="12"/>
  <c r="AT204" i="12"/>
  <c r="AU203" i="12"/>
  <c r="AT203" i="12"/>
  <c r="AU200" i="12"/>
  <c r="AT200" i="12"/>
  <c r="AU199" i="12"/>
  <c r="AT199" i="12"/>
  <c r="AU196" i="12"/>
  <c r="AT196" i="12"/>
  <c r="AU195" i="12"/>
  <c r="AT195" i="12"/>
  <c r="AU192" i="12"/>
  <c r="AU191" i="12" s="1"/>
  <c r="AT192" i="12"/>
  <c r="AT191" i="12" s="1"/>
  <c r="AU189" i="12"/>
  <c r="AT189" i="12"/>
  <c r="AU188" i="12"/>
  <c r="AT188" i="12"/>
  <c r="AU185" i="12"/>
  <c r="AU184" i="12" s="1"/>
  <c r="AT185" i="12"/>
  <c r="AT184" i="12" s="1"/>
  <c r="AU182" i="12"/>
  <c r="AT182" i="12"/>
  <c r="AU179" i="12"/>
  <c r="AT179" i="12"/>
  <c r="AU178" i="12"/>
  <c r="AU177" i="12" s="1"/>
  <c r="AT178" i="12"/>
  <c r="AT177" i="12" s="1"/>
  <c r="AU175" i="12"/>
  <c r="AT175" i="12"/>
  <c r="AU174" i="12"/>
  <c r="AT174" i="12"/>
  <c r="AU171" i="12"/>
  <c r="AU170" i="12"/>
  <c r="AU169" i="12"/>
  <c r="AT169" i="12"/>
  <c r="AU168" i="12"/>
  <c r="AT168" i="12"/>
  <c r="AU167" i="12"/>
  <c r="AT167" i="12"/>
  <c r="AU166" i="12"/>
  <c r="AT166" i="12"/>
  <c r="AU165" i="12"/>
  <c r="AT165" i="12"/>
  <c r="AU162" i="12"/>
  <c r="AT162" i="12"/>
  <c r="AU161" i="12"/>
  <c r="AT161" i="12"/>
  <c r="AU160" i="12"/>
  <c r="AT160" i="12"/>
  <c r="AU157" i="12"/>
  <c r="AT157" i="12"/>
  <c r="AU155" i="12"/>
  <c r="AT155" i="12"/>
  <c r="AU154" i="12"/>
  <c r="AT154" i="12"/>
  <c r="AU151" i="12"/>
  <c r="AT151" i="12"/>
  <c r="AU149" i="12"/>
  <c r="AT149" i="12"/>
  <c r="AU148" i="12"/>
  <c r="AT148" i="12"/>
  <c r="AU145" i="12"/>
  <c r="AT145" i="12"/>
  <c r="AU144" i="12"/>
  <c r="AT144" i="12"/>
  <c r="AU143" i="12"/>
  <c r="AT143" i="12"/>
  <c r="AU142" i="12"/>
  <c r="AT142" i="12"/>
  <c r="AU139" i="12"/>
  <c r="AT139" i="12"/>
  <c r="AU137" i="12"/>
  <c r="AT137" i="12"/>
  <c r="AU136" i="12"/>
  <c r="AT136" i="12"/>
  <c r="AU135" i="12"/>
  <c r="AT135" i="12"/>
  <c r="AU134" i="12"/>
  <c r="AT134" i="12"/>
  <c r="AU131" i="12"/>
  <c r="AU130" i="12" s="1"/>
  <c r="AT131" i="12"/>
  <c r="AT130" i="12" s="1"/>
  <c r="AU128" i="12"/>
  <c r="AU127" i="12" s="1"/>
  <c r="AT128" i="12"/>
  <c r="AT127" i="12" s="1"/>
  <c r="AU125" i="12"/>
  <c r="AU124" i="12" s="1"/>
  <c r="AT125" i="12"/>
  <c r="AT124" i="12" s="1"/>
  <c r="AU122" i="12"/>
  <c r="AU121" i="12" s="1"/>
  <c r="AT122" i="12"/>
  <c r="AT121" i="12" s="1"/>
  <c r="AU119" i="12"/>
  <c r="AU118" i="12" s="1"/>
  <c r="AT119" i="12"/>
  <c r="AT118" i="12" s="1"/>
  <c r="AU116" i="12"/>
  <c r="AU115" i="12" s="1"/>
  <c r="AT116" i="12"/>
  <c r="AT115" i="12" s="1"/>
  <c r="AU113" i="12"/>
  <c r="AT113" i="12"/>
  <c r="AU112" i="12"/>
  <c r="AT112" i="12"/>
  <c r="AU110" i="12"/>
  <c r="AU109" i="12" s="1"/>
  <c r="AT110" i="12"/>
  <c r="AT109" i="12" s="1"/>
  <c r="AU106" i="12"/>
  <c r="AT106" i="12"/>
  <c r="AU104" i="12"/>
  <c r="AU103" i="12" s="1"/>
  <c r="AT104" i="12"/>
  <c r="AT103" i="12" s="1"/>
  <c r="AU100" i="12"/>
  <c r="AT100" i="12"/>
  <c r="AU98" i="12"/>
  <c r="AT98" i="12"/>
  <c r="AU97" i="12"/>
  <c r="AT97" i="12"/>
  <c r="AU96" i="12"/>
  <c r="AT96" i="12"/>
  <c r="AU95" i="12"/>
  <c r="AT95" i="12"/>
  <c r="AU94" i="12"/>
  <c r="AT94" i="12"/>
  <c r="AU91" i="12"/>
  <c r="AU90" i="12" s="1"/>
  <c r="AT91" i="12"/>
  <c r="AT90" i="12" s="1"/>
  <c r="AU88" i="12"/>
  <c r="AT88" i="12"/>
  <c r="AU87" i="12"/>
  <c r="AT87" i="12"/>
  <c r="AU86" i="12"/>
  <c r="AT86" i="12"/>
  <c r="AU85" i="12"/>
  <c r="AT85" i="12"/>
  <c r="AU84" i="12"/>
  <c r="AT84" i="12"/>
  <c r="AU81" i="12"/>
  <c r="AU80" i="12" s="1"/>
  <c r="AT81" i="12"/>
  <c r="AT80" i="12" s="1"/>
  <c r="AU78" i="12"/>
  <c r="AT78" i="12"/>
  <c r="AU77" i="12"/>
  <c r="AU76" i="12"/>
  <c r="AU75" i="12"/>
  <c r="AS74" i="12"/>
  <c r="AU74" i="12" s="1"/>
  <c r="AU71" i="12"/>
  <c r="AT71" i="12"/>
  <c r="AU70" i="12"/>
  <c r="AT70" i="12"/>
  <c r="AU69" i="12"/>
  <c r="AU68" i="12"/>
  <c r="AU67" i="12"/>
  <c r="AU64" i="12"/>
  <c r="AU63" i="12" s="1"/>
  <c r="AT63" i="12"/>
  <c r="AU61" i="12"/>
  <c r="AT61" i="12"/>
  <c r="AU60" i="12"/>
  <c r="AT60" i="12"/>
  <c r="AU57" i="12"/>
  <c r="AT57" i="12"/>
  <c r="AU56" i="12"/>
  <c r="AU55" i="12" s="1"/>
  <c r="AT56" i="12"/>
  <c r="AT55" i="12" s="1"/>
  <c r="AU53" i="12"/>
  <c r="AT53" i="12"/>
  <c r="AU52" i="12"/>
  <c r="AT52" i="12"/>
  <c r="AU50" i="12"/>
  <c r="AT50" i="12"/>
  <c r="AU49" i="12"/>
  <c r="AT49" i="12"/>
  <c r="AU46" i="12"/>
  <c r="AU45" i="12" s="1"/>
  <c r="AT46" i="12"/>
  <c r="AT45" i="12" s="1"/>
  <c r="AU43" i="12"/>
  <c r="AT43" i="12"/>
  <c r="AU42" i="12"/>
  <c r="AT42" i="12"/>
  <c r="AU41" i="12"/>
  <c r="AT41" i="12"/>
  <c r="AU40" i="12"/>
  <c r="AT40" i="12"/>
  <c r="AU39" i="12"/>
  <c r="AT39" i="12"/>
  <c r="AU38" i="12"/>
  <c r="AU37" i="12"/>
  <c r="AU34" i="12"/>
  <c r="AT34" i="12"/>
  <c r="AU33" i="12"/>
  <c r="AT33" i="12"/>
  <c r="AU32" i="12"/>
  <c r="AT32" i="12"/>
  <c r="AU31" i="12"/>
  <c r="AT31" i="12"/>
  <c r="AU28" i="12"/>
  <c r="AT28" i="12"/>
  <c r="AU27" i="12"/>
  <c r="AT27" i="12"/>
  <c r="AU26" i="12"/>
  <c r="AT26" i="12"/>
  <c r="AU25" i="12"/>
  <c r="AT25" i="12"/>
  <c r="AU24" i="12"/>
  <c r="AT24" i="12"/>
  <c r="AU23" i="12"/>
  <c r="AT23" i="12"/>
  <c r="AU20" i="12"/>
  <c r="AU19" i="12" s="1"/>
  <c r="AT20" i="12"/>
  <c r="AT19" i="12" s="1"/>
  <c r="AU17" i="12"/>
  <c r="AU16" i="12" s="1"/>
  <c r="AT17" i="12"/>
  <c r="AT16" i="12" s="1"/>
  <c r="BR181" i="12" l="1"/>
  <c r="BP194" i="12"/>
  <c r="BR173" i="12"/>
  <c r="BR59" i="12"/>
  <c r="BS173" i="12"/>
  <c r="BO59" i="12"/>
  <c r="BO22" i="12"/>
  <c r="BP173" i="12"/>
  <c r="BO194" i="12"/>
  <c r="BS202" i="12"/>
  <c r="BS147" i="12"/>
  <c r="BS164" i="12"/>
  <c r="BS48" i="12"/>
  <c r="BR133" i="12"/>
  <c r="BR141" i="12"/>
  <c r="BR159" i="12"/>
  <c r="BS194" i="12"/>
  <c r="BS198" i="12"/>
  <c r="BS22" i="12"/>
  <c r="BS30" i="12"/>
  <c r="BI198" i="12"/>
  <c r="BS59" i="12"/>
  <c r="BS133" i="12"/>
  <c r="BS141" i="12"/>
  <c r="BR202" i="12"/>
  <c r="BP83" i="12"/>
  <c r="BR198" i="12"/>
  <c r="BI187" i="12"/>
  <c r="BP48" i="12"/>
  <c r="BP59" i="12"/>
  <c r="BS187" i="12"/>
  <c r="BR194" i="12"/>
  <c r="BR48" i="12"/>
  <c r="BS36" i="12"/>
  <c r="BR83" i="12"/>
  <c r="BS159" i="12"/>
  <c r="BS181" i="12"/>
  <c r="BL133" i="12"/>
  <c r="BL153" i="12"/>
  <c r="BL194" i="12"/>
  <c r="BO141" i="12"/>
  <c r="BO159" i="12"/>
  <c r="BS83" i="12"/>
  <c r="BR153" i="12"/>
  <c r="BR30" i="12"/>
  <c r="BR36" i="12"/>
  <c r="BS73" i="12"/>
  <c r="BR93" i="12"/>
  <c r="BS153" i="12"/>
  <c r="BR22" i="12"/>
  <c r="BS66" i="12"/>
  <c r="BS93" i="12"/>
  <c r="BR147" i="12"/>
  <c r="BR187" i="12"/>
  <c r="BR164" i="12"/>
  <c r="BO173" i="12"/>
  <c r="BO198" i="12"/>
  <c r="BM133" i="12"/>
  <c r="BM153" i="12"/>
  <c r="BM194" i="12"/>
  <c r="BP36" i="12"/>
  <c r="BP141" i="12"/>
  <c r="BP159" i="12"/>
  <c r="CD150" i="12"/>
  <c r="CF150" i="12" s="1"/>
  <c r="BJ73" i="12"/>
  <c r="BJ83" i="12"/>
  <c r="BP22" i="12"/>
  <c r="BP30" i="12"/>
  <c r="BO181" i="12"/>
  <c r="CE150" i="12"/>
  <c r="BD48" i="12"/>
  <c r="BC59" i="12"/>
  <c r="BF198" i="12"/>
  <c r="BP181" i="12"/>
  <c r="BP202" i="12"/>
  <c r="BF93" i="12"/>
  <c r="BG181" i="12"/>
  <c r="BG187" i="12"/>
  <c r="BI59" i="12"/>
  <c r="BM22" i="12"/>
  <c r="BM48" i="12"/>
  <c r="BM173" i="12"/>
  <c r="BM198" i="12"/>
  <c r="BO30" i="12"/>
  <c r="BP147" i="12"/>
  <c r="BP164" i="12"/>
  <c r="BP187" i="12"/>
  <c r="BP66" i="12"/>
  <c r="BL36" i="12"/>
  <c r="BL93" i="12"/>
  <c r="BO93" i="12"/>
  <c r="BO133" i="12"/>
  <c r="BO153" i="12"/>
  <c r="BJ147" i="12"/>
  <c r="BM36" i="12"/>
  <c r="BM83" i="12"/>
  <c r="BM93" i="12"/>
  <c r="BM202" i="12"/>
  <c r="BP93" i="12"/>
  <c r="BP133" i="12"/>
  <c r="BP153" i="12"/>
  <c r="BO202" i="12"/>
  <c r="BP73" i="12"/>
  <c r="BC194" i="12"/>
  <c r="BF194" i="12"/>
  <c r="BI141" i="12"/>
  <c r="BI159" i="12"/>
  <c r="BL22" i="12"/>
  <c r="BL48" i="12"/>
  <c r="BL173" i="12"/>
  <c r="BL198" i="12"/>
  <c r="BL202" i="12"/>
  <c r="BO36" i="12"/>
  <c r="BO83" i="12"/>
  <c r="BO147" i="12"/>
  <c r="BO164" i="12"/>
  <c r="BO187" i="12"/>
  <c r="BJ66" i="12"/>
  <c r="BJ93" i="12"/>
  <c r="BI147" i="12"/>
  <c r="BJ187" i="12"/>
  <c r="BM59" i="12"/>
  <c r="BM66" i="12"/>
  <c r="BM73" i="12"/>
  <c r="BM141" i="12"/>
  <c r="BM159" i="12"/>
  <c r="BM181" i="12"/>
  <c r="BF59" i="12"/>
  <c r="BG83" i="12"/>
  <c r="BJ59" i="12"/>
  <c r="BL30" i="12"/>
  <c r="BL83" i="12"/>
  <c r="BL147" i="12"/>
  <c r="BL187" i="12"/>
  <c r="BA147" i="12"/>
  <c r="BA181" i="12"/>
  <c r="BI30" i="12"/>
  <c r="BI164" i="12"/>
  <c r="BJ202" i="12"/>
  <c r="BM30" i="12"/>
  <c r="BM147" i="12"/>
  <c r="BM187" i="12"/>
  <c r="AZ93" i="12"/>
  <c r="AZ173" i="12"/>
  <c r="BD83" i="12"/>
  <c r="BJ30" i="12"/>
  <c r="BI93" i="12"/>
  <c r="BJ164" i="12"/>
  <c r="BJ173" i="12"/>
  <c r="BI194" i="12"/>
  <c r="BL59" i="12"/>
  <c r="BL141" i="12"/>
  <c r="BL159" i="12"/>
  <c r="BL181" i="12"/>
  <c r="BL164" i="12"/>
  <c r="BM164" i="12"/>
  <c r="AZ181" i="12"/>
  <c r="BG48" i="12"/>
  <c r="BG173" i="12"/>
  <c r="BI22" i="12"/>
  <c r="BJ36" i="12"/>
  <c r="BI48" i="12"/>
  <c r="BJ153" i="12"/>
  <c r="BJ194" i="12"/>
  <c r="BF141" i="12"/>
  <c r="BJ22" i="12"/>
  <c r="BJ48" i="12"/>
  <c r="BI133" i="12"/>
  <c r="BJ141" i="12"/>
  <c r="BI153" i="12"/>
  <c r="BG133" i="12"/>
  <c r="BG141" i="12"/>
  <c r="BJ133" i="12"/>
  <c r="BJ181" i="12"/>
  <c r="BJ198" i="12"/>
  <c r="BD187" i="12"/>
  <c r="BF173" i="12"/>
  <c r="BI36" i="12"/>
  <c r="BI83" i="12"/>
  <c r="BJ159" i="12"/>
  <c r="BI173" i="12"/>
  <c r="BI202" i="12"/>
  <c r="BI181" i="12"/>
  <c r="AX141" i="12"/>
  <c r="AX153" i="12"/>
  <c r="AX159" i="12"/>
  <c r="BD159" i="12"/>
  <c r="BC187" i="12"/>
  <c r="BD36" i="12"/>
  <c r="BD66" i="12"/>
  <c r="BC141" i="12"/>
  <c r="BD181" i="12"/>
  <c r="BG36" i="12"/>
  <c r="BA173" i="12"/>
  <c r="BF30" i="12"/>
  <c r="BF159" i="12"/>
  <c r="AZ141" i="12"/>
  <c r="AZ198" i="12"/>
  <c r="BD22" i="12"/>
  <c r="BC173" i="12"/>
  <c r="BG22" i="12"/>
  <c r="BG30" i="12"/>
  <c r="BG59" i="12"/>
  <c r="BG73" i="12"/>
  <c r="BG159" i="12"/>
  <c r="BF153" i="12"/>
  <c r="AZ153" i="12"/>
  <c r="BC22" i="12"/>
  <c r="BC48" i="12"/>
  <c r="BC147" i="12"/>
  <c r="BF22" i="12"/>
  <c r="BF48" i="12"/>
  <c r="BG66" i="12"/>
  <c r="BF147" i="12"/>
  <c r="BG202" i="12"/>
  <c r="AW30" i="12"/>
  <c r="BA198" i="12"/>
  <c r="BF83" i="12"/>
  <c r="BG147" i="12"/>
  <c r="BF187" i="12"/>
  <c r="CD156" i="12"/>
  <c r="CF156" i="12" s="1"/>
  <c r="AZ30" i="12"/>
  <c r="BA48" i="12"/>
  <c r="AZ194" i="12"/>
  <c r="BD173" i="12"/>
  <c r="BC198" i="12"/>
  <c r="BG93" i="12"/>
  <c r="BG153" i="12"/>
  <c r="BF164" i="12"/>
  <c r="BF181" i="12"/>
  <c r="BG198" i="12"/>
  <c r="AT59" i="12"/>
  <c r="AX194" i="12"/>
  <c r="BA22" i="12"/>
  <c r="BC36" i="12"/>
  <c r="BC133" i="12"/>
  <c r="BC159" i="12"/>
  <c r="BD198" i="12"/>
  <c r="BF36" i="12"/>
  <c r="BF133" i="12"/>
  <c r="BG164" i="12"/>
  <c r="BG194" i="12"/>
  <c r="BF202" i="12"/>
  <c r="BA194" i="12"/>
  <c r="BD73" i="12"/>
  <c r="BD93" i="12"/>
  <c r="BD164" i="12"/>
  <c r="BC30" i="12"/>
  <c r="BC153" i="12"/>
  <c r="BD202" i="12"/>
  <c r="AX48" i="12"/>
  <c r="BA30" i="12"/>
  <c r="BA159" i="12"/>
  <c r="AZ187" i="12"/>
  <c r="BD30" i="12"/>
  <c r="BC93" i="12"/>
  <c r="BD141" i="12"/>
  <c r="AZ48" i="12"/>
  <c r="AZ59" i="12"/>
  <c r="BA66" i="12"/>
  <c r="AZ202" i="12"/>
  <c r="BD59" i="12"/>
  <c r="BC83" i="12"/>
  <c r="BD147" i="12"/>
  <c r="BD153" i="12"/>
  <c r="BC164" i="12"/>
  <c r="BC181" i="12"/>
  <c r="BD194" i="12"/>
  <c r="BC202" i="12"/>
  <c r="BD133" i="12"/>
  <c r="BA36" i="12"/>
  <c r="BA83" i="12"/>
  <c r="BA141" i="12"/>
  <c r="AZ159" i="12"/>
  <c r="AZ164" i="12"/>
  <c r="BA202" i="12"/>
  <c r="AW22" i="12"/>
  <c r="AX30" i="12"/>
  <c r="AW48" i="12"/>
  <c r="AW194" i="12"/>
  <c r="AZ36" i="12"/>
  <c r="BA73" i="12"/>
  <c r="AX22" i="12"/>
  <c r="AW159" i="12"/>
  <c r="BA59" i="12"/>
  <c r="BA93" i="12"/>
  <c r="BA133" i="12"/>
  <c r="BA153" i="12"/>
  <c r="AZ22" i="12"/>
  <c r="AZ83" i="12"/>
  <c r="AZ147" i="12"/>
  <c r="BA164" i="12"/>
  <c r="BA187" i="12"/>
  <c r="AZ133" i="12"/>
  <c r="AW133" i="12"/>
  <c r="AW181" i="12"/>
  <c r="AW202" i="12"/>
  <c r="AU194" i="12"/>
  <c r="AX93" i="12"/>
  <c r="AX181" i="12"/>
  <c r="AX59" i="12"/>
  <c r="AX66" i="12"/>
  <c r="AW173" i="12"/>
  <c r="AW198" i="12"/>
  <c r="AX173" i="12"/>
  <c r="AX198" i="12"/>
  <c r="CE138" i="12"/>
  <c r="CD138" i="12"/>
  <c r="CF138" i="12" s="1"/>
  <c r="AX36" i="12"/>
  <c r="AW36" i="12"/>
  <c r="AW59" i="12"/>
  <c r="AX73" i="12"/>
  <c r="AW93" i="12"/>
  <c r="AW141" i="12"/>
  <c r="AX164" i="12"/>
  <c r="AX187" i="12"/>
  <c r="AT173" i="12"/>
  <c r="AX133" i="12"/>
  <c r="AW153" i="12"/>
  <c r="AU66" i="12"/>
  <c r="AW83" i="12"/>
  <c r="AW147" i="12"/>
  <c r="AU153" i="12"/>
  <c r="AU48" i="12"/>
  <c r="AU59" i="12"/>
  <c r="AT198" i="12"/>
  <c r="AX83" i="12"/>
  <c r="AX147" i="12"/>
  <c r="AW164" i="12"/>
  <c r="AW187" i="12"/>
  <c r="AX202" i="12"/>
  <c r="AT187" i="12"/>
  <c r="AT194" i="12"/>
  <c r="AU173" i="12"/>
  <c r="AT133" i="12"/>
  <c r="AT141" i="12"/>
  <c r="AU198" i="12"/>
  <c r="AU141" i="12"/>
  <c r="AU147" i="12"/>
  <c r="AT153" i="12"/>
  <c r="AT159" i="12"/>
  <c r="AT164" i="12"/>
  <c r="AU181" i="12"/>
  <c r="AU202" i="12"/>
  <c r="AT30" i="12"/>
  <c r="AT36" i="12"/>
  <c r="AU133" i="12"/>
  <c r="AT202" i="12"/>
  <c r="AT83" i="12"/>
  <c r="AT93" i="12"/>
  <c r="AU187" i="12"/>
  <c r="AU83" i="12"/>
  <c r="AU93" i="12"/>
  <c r="AU22" i="12"/>
  <c r="AT48" i="12"/>
  <c r="AT147" i="12"/>
  <c r="AU36" i="12"/>
  <c r="AU159" i="12"/>
  <c r="AU164" i="12"/>
  <c r="AT181" i="12"/>
  <c r="AT22" i="12"/>
  <c r="AU30" i="12"/>
  <c r="AU73" i="12"/>
  <c r="H454" i="18"/>
  <c r="H453" i="18"/>
  <c r="H452" i="18"/>
  <c r="H451" i="18"/>
  <c r="H450" i="18"/>
  <c r="H449" i="18"/>
  <c r="H448" i="18"/>
  <c r="H447" i="18"/>
  <c r="H446" i="18"/>
  <c r="H445" i="18"/>
  <c r="D436" i="18"/>
  <c r="H436" i="18" s="1"/>
  <c r="D435" i="18"/>
  <c r="H435" i="18" s="1"/>
  <c r="D434" i="18"/>
  <c r="H434" i="18" s="1"/>
  <c r="D433" i="18"/>
  <c r="H433" i="18" s="1"/>
  <c r="D432" i="18"/>
  <c r="H432" i="18" s="1"/>
  <c r="D431" i="18"/>
  <c r="H431" i="18" s="1"/>
  <c r="D430" i="18"/>
  <c r="H430" i="18" s="1"/>
  <c r="H429" i="18"/>
  <c r="H428" i="18"/>
  <c r="H427" i="18"/>
  <c r="H426" i="18"/>
  <c r="H425" i="18"/>
  <c r="H424" i="18"/>
  <c r="H423" i="18"/>
  <c r="H422" i="18"/>
  <c r="H421" i="18"/>
  <c r="H420" i="18"/>
  <c r="B420" i="18"/>
  <c r="B421" i="18" s="1"/>
  <c r="B422" i="18" s="1"/>
  <c r="B423" i="18" s="1"/>
  <c r="B424" i="18" s="1"/>
  <c r="B425" i="18" s="1"/>
  <c r="B426" i="18" s="1"/>
  <c r="B427" i="18" s="1"/>
  <c r="B428" i="18" s="1"/>
  <c r="B429" i="18" s="1"/>
  <c r="B430" i="18" s="1"/>
  <c r="B431" i="18" s="1"/>
  <c r="B432" i="18" s="1"/>
  <c r="B433" i="18" s="1"/>
  <c r="B434" i="18" s="1"/>
  <c r="B435" i="18" s="1"/>
  <c r="B436" i="18" s="1"/>
  <c r="H419" i="18"/>
  <c r="H406" i="18"/>
  <c r="H403" i="18"/>
  <c r="H402" i="18"/>
  <c r="H401" i="18"/>
  <c r="H400" i="18"/>
  <c r="H399" i="18"/>
  <c r="H398" i="18"/>
  <c r="H392" i="18"/>
  <c r="H391" i="18"/>
  <c r="H390" i="18"/>
  <c r="H389" i="18"/>
  <c r="H388" i="18"/>
  <c r="H374" i="18"/>
  <c r="H373" i="18"/>
  <c r="H372" i="18"/>
  <c r="H371" i="18"/>
  <c r="H364" i="18"/>
  <c r="H363" i="18"/>
  <c r="H362" i="18"/>
  <c r="H361" i="18"/>
  <c r="H360" i="18"/>
  <c r="H353" i="18"/>
  <c r="H352" i="18"/>
  <c r="H346" i="18"/>
  <c r="H345" i="18"/>
  <c r="H344" i="18"/>
  <c r="H343" i="18"/>
  <c r="H342" i="18"/>
  <c r="H340" i="18"/>
  <c r="H338" i="18"/>
  <c r="H337" i="18"/>
  <c r="E331" i="18"/>
  <c r="H331" i="18" s="1"/>
  <c r="E330" i="18"/>
  <c r="H330" i="18" s="1"/>
  <c r="H329" i="18"/>
  <c r="H323" i="18"/>
  <c r="H316" i="18"/>
  <c r="H312" i="18"/>
  <c r="H309" i="18"/>
  <c r="H294" i="18"/>
  <c r="H293" i="18"/>
  <c r="H292" i="18"/>
  <c r="F291" i="18"/>
  <c r="H291" i="18" s="1"/>
  <c r="H290" i="18"/>
  <c r="H289" i="18"/>
  <c r="H288" i="18"/>
  <c r="H287" i="18"/>
  <c r="H286" i="18"/>
  <c r="H285" i="18"/>
  <c r="H284" i="18"/>
  <c r="H274" i="18"/>
  <c r="H273" i="18"/>
  <c r="H271" i="18"/>
  <c r="H270" i="18"/>
  <c r="H257" i="18"/>
  <c r="H256" i="18"/>
  <c r="H255" i="18"/>
  <c r="H254" i="18"/>
  <c r="H239" i="18"/>
  <c r="H238" i="18"/>
  <c r="H237" i="18"/>
  <c r="H236" i="18"/>
  <c r="H235" i="18"/>
  <c r="H234" i="18"/>
  <c r="H233" i="18"/>
  <c r="H232" i="18"/>
  <c r="H231" i="18"/>
  <c r="H230" i="18"/>
  <c r="H229" i="18"/>
  <c r="H228" i="18"/>
  <c r="H227" i="18"/>
  <c r="H226" i="18"/>
  <c r="H225" i="18"/>
  <c r="H224" i="18"/>
  <c r="H223" i="18"/>
  <c r="H222" i="18"/>
  <c r="H221" i="18"/>
  <c r="H220" i="18"/>
  <c r="H219" i="18"/>
  <c r="H218" i="18"/>
  <c r="H217" i="18"/>
  <c r="H205" i="18"/>
  <c r="H204" i="18"/>
  <c r="H203" i="18"/>
  <c r="H202" i="18"/>
  <c r="H188" i="18"/>
  <c r="H185" i="18"/>
  <c r="H171" i="18"/>
  <c r="H169" i="18"/>
  <c r="H167" i="18"/>
  <c r="H164" i="18"/>
  <c r="H162" i="18"/>
  <c r="H160" i="18"/>
  <c r="H154" i="18"/>
  <c r="H152" i="18"/>
  <c r="H150" i="18"/>
  <c r="H148" i="18"/>
  <c r="H146" i="18"/>
  <c r="H144" i="18"/>
  <c r="H142" i="18"/>
  <c r="H140" i="18"/>
  <c r="H138" i="18"/>
  <c r="H125" i="18"/>
  <c r="H124" i="18"/>
  <c r="H122" i="18"/>
  <c r="H121" i="18"/>
  <c r="H119" i="18"/>
  <c r="H118" i="18"/>
  <c r="H116" i="18"/>
  <c r="H115" i="18"/>
  <c r="H113" i="18"/>
  <c r="H112" i="18"/>
  <c r="H111" i="18"/>
  <c r="H110" i="18"/>
  <c r="H109" i="18"/>
  <c r="H108" i="18"/>
  <c r="H107" i="18"/>
  <c r="H106" i="18"/>
  <c r="H93" i="18"/>
  <c r="H92" i="18"/>
  <c r="H91" i="18"/>
  <c r="H90" i="18"/>
  <c r="H89" i="18"/>
  <c r="H88" i="18"/>
  <c r="H87" i="18"/>
  <c r="H86" i="18"/>
  <c r="H85" i="18"/>
  <c r="H84" i="18"/>
  <c r="H83" i="18"/>
  <c r="H82" i="18"/>
  <c r="H81" i="18"/>
  <c r="H80" i="18"/>
  <c r="H79" i="18"/>
  <c r="H78" i="18"/>
  <c r="H77" i="18"/>
  <c r="H76" i="18"/>
  <c r="H73" i="18"/>
  <c r="H72" i="18"/>
  <c r="H71" i="18"/>
  <c r="H70" i="18"/>
  <c r="H69" i="18"/>
  <c r="H68" i="18"/>
  <c r="H67" i="18"/>
  <c r="H66" i="18"/>
  <c r="H65" i="18"/>
  <c r="H64" i="18"/>
  <c r="H63" i="18"/>
  <c r="H62" i="18"/>
  <c r="H61" i="18"/>
  <c r="H60" i="18"/>
  <c r="H59" i="18"/>
  <c r="H58" i="18"/>
  <c r="H57" i="18"/>
  <c r="H56" i="18"/>
  <c r="H55" i="18"/>
  <c r="H54" i="18"/>
  <c r="H53" i="18"/>
  <c r="H52" i="18"/>
  <c r="H51" i="18"/>
  <c r="H50" i="18"/>
  <c r="H49" i="18"/>
  <c r="M36" i="18"/>
  <c r="H36" i="18"/>
  <c r="M35" i="18"/>
  <c r="H35" i="18"/>
  <c r="M34" i="18"/>
  <c r="H34" i="18"/>
  <c r="M33" i="18"/>
  <c r="H33" i="18"/>
  <c r="M32" i="18"/>
  <c r="H32" i="18"/>
  <c r="M31" i="18"/>
  <c r="H31" i="18"/>
  <c r="M30" i="18"/>
  <c r="H30" i="18"/>
  <c r="M29" i="18"/>
  <c r="H29" i="18"/>
  <c r="M28" i="18"/>
  <c r="H28" i="18"/>
  <c r="M27" i="18"/>
  <c r="H27" i="18"/>
  <c r="M26" i="18"/>
  <c r="H26" i="18"/>
  <c r="M25" i="18"/>
  <c r="H25" i="18"/>
  <c r="M24" i="18"/>
  <c r="H24" i="18"/>
  <c r="M23" i="18"/>
  <c r="H23" i="18"/>
  <c r="M22" i="18"/>
  <c r="H22" i="18"/>
  <c r="M21" i="18"/>
  <c r="H21" i="18"/>
  <c r="M20" i="18"/>
  <c r="H20" i="18"/>
  <c r="M19" i="18"/>
  <c r="H19" i="18"/>
  <c r="B19" i="18"/>
  <c r="B20" i="18" s="1"/>
  <c r="B21" i="18" s="1"/>
  <c r="B22" i="18" s="1"/>
  <c r="B23" i="18" s="1"/>
  <c r="B24" i="18" s="1"/>
  <c r="B25" i="18" s="1"/>
  <c r="B26" i="18" s="1"/>
  <c r="B27" i="18" s="1"/>
  <c r="B28" i="18" s="1"/>
  <c r="B29" i="18" s="1"/>
  <c r="B30" i="18" s="1"/>
  <c r="B31" i="18" s="1"/>
  <c r="B32" i="18" s="1"/>
  <c r="B33" i="18" s="1"/>
  <c r="B34" i="18" s="1"/>
  <c r="B35" i="18" s="1"/>
  <c r="B36" i="18" s="1"/>
  <c r="M18" i="18"/>
  <c r="H18" i="18"/>
  <c r="M17" i="18"/>
  <c r="H17" i="18"/>
  <c r="M16" i="18"/>
  <c r="H16" i="18"/>
  <c r="H480" i="19"/>
  <c r="G480" i="19"/>
  <c r="F480" i="19"/>
  <c r="E480" i="19"/>
  <c r="H479" i="19"/>
  <c r="G479" i="19"/>
  <c r="F479" i="19"/>
  <c r="E479" i="19"/>
  <c r="H478" i="19"/>
  <c r="G478" i="19"/>
  <c r="F478" i="19"/>
  <c r="E478" i="19"/>
  <c r="H477" i="19"/>
  <c r="G477" i="19"/>
  <c r="F477" i="19"/>
  <c r="E477" i="19"/>
  <c r="H476" i="19"/>
  <c r="G476" i="19"/>
  <c r="F476" i="19"/>
  <c r="E476" i="19"/>
  <c r="H475" i="19"/>
  <c r="G475" i="19"/>
  <c r="F475" i="19"/>
  <c r="E475" i="19"/>
  <c r="H474" i="19"/>
  <c r="G474" i="19"/>
  <c r="F474" i="19"/>
  <c r="E474" i="19"/>
  <c r="H473" i="19"/>
  <c r="G473" i="19"/>
  <c r="F473" i="19"/>
  <c r="E473" i="19"/>
  <c r="H472" i="19"/>
  <c r="G472" i="19"/>
  <c r="F472" i="19"/>
  <c r="E472" i="19"/>
  <c r="H471" i="19"/>
  <c r="G471" i="19"/>
  <c r="F471" i="19"/>
  <c r="E471" i="19"/>
  <c r="H470" i="19"/>
  <c r="G470" i="19"/>
  <c r="F470" i="19"/>
  <c r="E470" i="19"/>
  <c r="H469" i="19"/>
  <c r="G469" i="19"/>
  <c r="F469" i="19"/>
  <c r="E469" i="19"/>
  <c r="H468" i="19"/>
  <c r="G468" i="19"/>
  <c r="F468" i="19"/>
  <c r="E468" i="19"/>
  <c r="H467" i="19"/>
  <c r="G467" i="19"/>
  <c r="F467" i="19"/>
  <c r="E467" i="19"/>
  <c r="H466" i="19"/>
  <c r="G466" i="19"/>
  <c r="F466" i="19"/>
  <c r="E466" i="19"/>
  <c r="H465" i="19"/>
  <c r="G465" i="19"/>
  <c r="F465" i="19"/>
  <c r="E465" i="19"/>
  <c r="H464" i="19"/>
  <c r="G464" i="19"/>
  <c r="F464" i="19"/>
  <c r="E464" i="19"/>
  <c r="H463" i="19"/>
  <c r="G463" i="19"/>
  <c r="F463" i="19"/>
  <c r="E463" i="19"/>
  <c r="H462" i="19"/>
  <c r="G462" i="19"/>
  <c r="F462" i="19"/>
  <c r="E462" i="19"/>
  <c r="H461" i="19"/>
  <c r="G461" i="19"/>
  <c r="F461" i="19"/>
  <c r="E461" i="19"/>
  <c r="H460" i="19"/>
  <c r="G460" i="19"/>
  <c r="F460" i="19"/>
  <c r="E460" i="19"/>
  <c r="H459" i="19"/>
  <c r="G459" i="19"/>
  <c r="F459" i="19"/>
  <c r="E459" i="19"/>
  <c r="H458" i="19"/>
  <c r="G458" i="19"/>
  <c r="F458" i="19"/>
  <c r="E458" i="19"/>
  <c r="H457" i="19"/>
  <c r="G457" i="19"/>
  <c r="F457" i="19"/>
  <c r="E457" i="19"/>
  <c r="H456" i="19"/>
  <c r="G456" i="19"/>
  <c r="F456" i="19"/>
  <c r="E456" i="19"/>
  <c r="H455" i="19"/>
  <c r="G455" i="19"/>
  <c r="F455" i="19"/>
  <c r="E455" i="19"/>
  <c r="H454" i="19"/>
  <c r="G454" i="19"/>
  <c r="F454" i="19"/>
  <c r="E454" i="19"/>
  <c r="H453" i="19"/>
  <c r="G453" i="19"/>
  <c r="F453" i="19"/>
  <c r="E453" i="19"/>
  <c r="H452" i="19"/>
  <c r="G452" i="19"/>
  <c r="F452" i="19"/>
  <c r="E452" i="19"/>
  <c r="H451" i="19"/>
  <c r="G451" i="19"/>
  <c r="F451" i="19"/>
  <c r="E451" i="19"/>
  <c r="H450" i="19"/>
  <c r="G450" i="19"/>
  <c r="F450" i="19"/>
  <c r="E450" i="19"/>
  <c r="H449" i="19"/>
  <c r="G449" i="19"/>
  <c r="F449" i="19"/>
  <c r="E449" i="19"/>
  <c r="H448" i="19"/>
  <c r="G448" i="19"/>
  <c r="F448" i="19"/>
  <c r="E448" i="19"/>
  <c r="H447" i="19"/>
  <c r="G447" i="19"/>
  <c r="F447" i="19"/>
  <c r="E447" i="19"/>
  <c r="H446" i="19"/>
  <c r="G446" i="19"/>
  <c r="F446" i="19"/>
  <c r="E446" i="19"/>
  <c r="H445" i="19"/>
  <c r="G445" i="19"/>
  <c r="F445" i="19"/>
  <c r="E445" i="19"/>
  <c r="H444" i="19"/>
  <c r="G444" i="19"/>
  <c r="F444" i="19"/>
  <c r="E444" i="19"/>
  <c r="H443" i="19"/>
  <c r="G443" i="19"/>
  <c r="F443" i="19"/>
  <c r="E443" i="19"/>
  <c r="H442" i="19"/>
  <c r="G442" i="19"/>
  <c r="F442" i="19"/>
  <c r="E442" i="19"/>
  <c r="H441" i="19"/>
  <c r="G441" i="19"/>
  <c r="F441" i="19"/>
  <c r="E441" i="19"/>
  <c r="H440" i="19"/>
  <c r="G440" i="19"/>
  <c r="F440" i="19"/>
  <c r="E440" i="19"/>
  <c r="D440" i="19"/>
  <c r="D441" i="19" s="1"/>
  <c r="D442" i="19" s="1"/>
  <c r="D443" i="19" s="1"/>
  <c r="D444" i="19" s="1"/>
  <c r="D445" i="19" s="1"/>
  <c r="D446" i="19" s="1"/>
  <c r="D447" i="19" s="1"/>
  <c r="D448" i="19" s="1"/>
  <c r="D449" i="19" s="1"/>
  <c r="D450" i="19" s="1"/>
  <c r="D451" i="19" s="1"/>
  <c r="D452" i="19" s="1"/>
  <c r="D453" i="19" s="1"/>
  <c r="D454" i="19" s="1"/>
  <c r="D455" i="19" s="1"/>
  <c r="D456" i="19" s="1"/>
  <c r="D457" i="19" s="1"/>
  <c r="D458" i="19" s="1"/>
  <c r="D459" i="19" s="1"/>
  <c r="D460" i="19" s="1"/>
  <c r="D461" i="19" s="1"/>
  <c r="D462" i="19" s="1"/>
  <c r="D463" i="19" s="1"/>
  <c r="D464" i="19" s="1"/>
  <c r="D465" i="19" s="1"/>
  <c r="D466" i="19" s="1"/>
  <c r="D467" i="19" s="1"/>
  <c r="D468" i="19" s="1"/>
  <c r="D469" i="19" s="1"/>
  <c r="D470" i="19" s="1"/>
  <c r="D471" i="19" s="1"/>
  <c r="D472" i="19" s="1"/>
  <c r="D473" i="19" s="1"/>
  <c r="D474" i="19" s="1"/>
  <c r="D475" i="19" s="1"/>
  <c r="D476" i="19" s="1"/>
  <c r="D477" i="19" s="1"/>
  <c r="D478" i="19" s="1"/>
  <c r="D479" i="19" s="1"/>
  <c r="D480" i="19" s="1"/>
  <c r="H439" i="19"/>
  <c r="G439" i="19"/>
  <c r="F439" i="19"/>
  <c r="E439" i="19"/>
  <c r="H438" i="19"/>
  <c r="G438" i="19"/>
  <c r="F438" i="19"/>
  <c r="E438" i="19"/>
  <c r="H437" i="19"/>
  <c r="G437" i="19"/>
  <c r="F437" i="19"/>
  <c r="E437" i="19"/>
  <c r="D437" i="19"/>
  <c r="D438" i="19" s="1"/>
  <c r="H436" i="19"/>
  <c r="G436" i="19"/>
  <c r="F436" i="19"/>
  <c r="E436" i="19"/>
  <c r="H435" i="19"/>
  <c r="G435" i="19"/>
  <c r="F435" i="19"/>
  <c r="E435" i="19"/>
  <c r="H434" i="19"/>
  <c r="G434" i="19"/>
  <c r="F434" i="19"/>
  <c r="E434" i="19"/>
  <c r="D434" i="19"/>
  <c r="D435" i="19" s="1"/>
  <c r="H433" i="19"/>
  <c r="G433" i="19"/>
  <c r="F433" i="19"/>
  <c r="E433" i="19"/>
  <c r="H432" i="19"/>
  <c r="G432" i="19"/>
  <c r="F432" i="19"/>
  <c r="E432" i="19"/>
  <c r="H431" i="19"/>
  <c r="G431" i="19"/>
  <c r="F431" i="19"/>
  <c r="E431" i="19"/>
  <c r="D431" i="19"/>
  <c r="D432" i="19" s="1"/>
  <c r="H430" i="19"/>
  <c r="G430" i="19"/>
  <c r="F430" i="19"/>
  <c r="E430" i="19"/>
  <c r="H429" i="19"/>
  <c r="G429" i="19"/>
  <c r="F429" i="19"/>
  <c r="E429" i="19"/>
  <c r="H428" i="19"/>
  <c r="G428" i="19"/>
  <c r="F428" i="19"/>
  <c r="E428" i="19"/>
  <c r="H427" i="19"/>
  <c r="G427" i="19"/>
  <c r="F427" i="19"/>
  <c r="E427" i="19"/>
  <c r="D427" i="19"/>
  <c r="D428" i="19" s="1"/>
  <c r="D429" i="19" s="1"/>
  <c r="H426" i="19"/>
  <c r="G426" i="19"/>
  <c r="F426" i="19"/>
  <c r="E426" i="19"/>
  <c r="H425" i="19"/>
  <c r="G425" i="19"/>
  <c r="F425" i="19"/>
  <c r="E425" i="19"/>
  <c r="H424" i="19"/>
  <c r="G424" i="19"/>
  <c r="F424" i="19"/>
  <c r="K424" i="19" s="1"/>
  <c r="E424" i="19"/>
  <c r="H423" i="19"/>
  <c r="G423" i="19"/>
  <c r="F423" i="19"/>
  <c r="K423" i="19" s="1"/>
  <c r="E423" i="19"/>
  <c r="H422" i="19"/>
  <c r="G422" i="19"/>
  <c r="F422" i="19"/>
  <c r="E422" i="19"/>
  <c r="H421" i="19"/>
  <c r="G421" i="19"/>
  <c r="F421" i="19"/>
  <c r="E421" i="19"/>
  <c r="D421" i="19"/>
  <c r="D422" i="19" s="1"/>
  <c r="D423" i="19" s="1"/>
  <c r="D424" i="19" s="1"/>
  <c r="D425" i="19" s="1"/>
  <c r="H420" i="19"/>
  <c r="G420" i="19"/>
  <c r="F420" i="19"/>
  <c r="E420" i="19"/>
  <c r="H419" i="19"/>
  <c r="G419" i="19"/>
  <c r="F419" i="19"/>
  <c r="E419" i="19"/>
  <c r="H418" i="19"/>
  <c r="G418" i="19"/>
  <c r="F418" i="19"/>
  <c r="E418" i="19"/>
  <c r="H417" i="19"/>
  <c r="G417" i="19"/>
  <c r="F417" i="19"/>
  <c r="E417" i="19"/>
  <c r="D417" i="19"/>
  <c r="D418" i="19" s="1"/>
  <c r="D419" i="19" s="1"/>
  <c r="H416" i="19"/>
  <c r="G416" i="19"/>
  <c r="F416" i="19"/>
  <c r="E416" i="19"/>
  <c r="H415" i="19"/>
  <c r="G415" i="19"/>
  <c r="F415" i="19"/>
  <c r="E415" i="19"/>
  <c r="H414" i="19"/>
  <c r="G414" i="19"/>
  <c r="F414" i="19"/>
  <c r="K414" i="19" s="1"/>
  <c r="E414" i="19"/>
  <c r="H413" i="19"/>
  <c r="G413" i="19"/>
  <c r="F413" i="19"/>
  <c r="E413" i="19"/>
  <c r="D413" i="19"/>
  <c r="D414" i="19" s="1"/>
  <c r="D415" i="19" s="1"/>
  <c r="H412" i="19"/>
  <c r="G412" i="19"/>
  <c r="F412" i="19"/>
  <c r="E412" i="19"/>
  <c r="H411" i="19"/>
  <c r="G411" i="19"/>
  <c r="F411" i="19"/>
  <c r="E411" i="19"/>
  <c r="H410" i="19"/>
  <c r="G410" i="19"/>
  <c r="F410" i="19"/>
  <c r="E410" i="19"/>
  <c r="H409" i="19"/>
  <c r="G409" i="19"/>
  <c r="F409" i="19"/>
  <c r="E409" i="19"/>
  <c r="H408" i="19"/>
  <c r="G408" i="19"/>
  <c r="F408" i="19"/>
  <c r="E408" i="19"/>
  <c r="H407" i="19"/>
  <c r="G407" i="19"/>
  <c r="F407" i="19"/>
  <c r="E407" i="19"/>
  <c r="D407" i="19"/>
  <c r="D408" i="19" s="1"/>
  <c r="D409" i="19" s="1"/>
  <c r="D410" i="19" s="1"/>
  <c r="D411" i="19" s="1"/>
  <c r="H406" i="19"/>
  <c r="G406" i="19"/>
  <c r="F406" i="19"/>
  <c r="E406" i="19"/>
  <c r="H405" i="19"/>
  <c r="G405" i="19"/>
  <c r="F405" i="19"/>
  <c r="E405" i="19"/>
  <c r="H404" i="19"/>
  <c r="G404" i="19"/>
  <c r="F404" i="19"/>
  <c r="E404" i="19"/>
  <c r="D404" i="19"/>
  <c r="D405" i="19" s="1"/>
  <c r="H403" i="19"/>
  <c r="G403" i="19"/>
  <c r="F403" i="19"/>
  <c r="E403" i="19"/>
  <c r="H402" i="19"/>
  <c r="G402" i="19"/>
  <c r="F402" i="19"/>
  <c r="K402" i="19" s="1"/>
  <c r="E402" i="19"/>
  <c r="H401" i="19"/>
  <c r="G401" i="19"/>
  <c r="F401" i="19"/>
  <c r="E401" i="19"/>
  <c r="H400" i="19"/>
  <c r="G400" i="19"/>
  <c r="F400" i="19"/>
  <c r="E400" i="19"/>
  <c r="H399" i="19"/>
  <c r="G399" i="19"/>
  <c r="F399" i="19"/>
  <c r="E399" i="19"/>
  <c r="H398" i="19"/>
  <c r="G398" i="19"/>
  <c r="F398" i="19"/>
  <c r="E398" i="19"/>
  <c r="H397" i="19"/>
  <c r="G397" i="19"/>
  <c r="F397" i="19"/>
  <c r="E397" i="19"/>
  <c r="H396" i="19"/>
  <c r="G396" i="19"/>
  <c r="F396" i="19"/>
  <c r="E396" i="19"/>
  <c r="H395" i="19"/>
  <c r="G395" i="19"/>
  <c r="F395" i="19"/>
  <c r="E395" i="19"/>
  <c r="H394" i="19"/>
  <c r="G394" i="19"/>
  <c r="F394" i="19"/>
  <c r="E394" i="19"/>
  <c r="H393" i="19"/>
  <c r="G393" i="19"/>
  <c r="F393" i="19"/>
  <c r="E393" i="19"/>
  <c r="H392" i="19"/>
  <c r="G392" i="19"/>
  <c r="F392" i="19"/>
  <c r="K392" i="19" s="1"/>
  <c r="E392" i="19"/>
  <c r="D392" i="19"/>
  <c r="D393" i="19" s="1"/>
  <c r="D394" i="19" s="1"/>
  <c r="D395" i="19" s="1"/>
  <c r="D396" i="19" s="1"/>
  <c r="D397" i="19" s="1"/>
  <c r="D398" i="19" s="1"/>
  <c r="D399" i="19" s="1"/>
  <c r="D400" i="19" s="1"/>
  <c r="D401" i="19" s="1"/>
  <c r="D402" i="19" s="1"/>
  <c r="H391" i="19"/>
  <c r="G391" i="19"/>
  <c r="F391" i="19"/>
  <c r="E391" i="19"/>
  <c r="H390" i="19"/>
  <c r="G390" i="19"/>
  <c r="F390" i="19"/>
  <c r="J390" i="19" s="1"/>
  <c r="E390" i="19"/>
  <c r="H389" i="19"/>
  <c r="G389" i="19"/>
  <c r="F389" i="19"/>
  <c r="E389" i="19"/>
  <c r="H388" i="19"/>
  <c r="G388" i="19"/>
  <c r="F388" i="19"/>
  <c r="E388" i="19"/>
  <c r="H387" i="19"/>
  <c r="G387" i="19"/>
  <c r="F387" i="19"/>
  <c r="E387" i="19"/>
  <c r="H386" i="19"/>
  <c r="G386" i="19"/>
  <c r="F386" i="19"/>
  <c r="E386" i="19"/>
  <c r="D386" i="19"/>
  <c r="D387" i="19" s="1"/>
  <c r="D388" i="19" s="1"/>
  <c r="D389" i="19" s="1"/>
  <c r="D390" i="19" s="1"/>
  <c r="H385" i="19"/>
  <c r="G385" i="19"/>
  <c r="F385" i="19"/>
  <c r="E385" i="19"/>
  <c r="H384" i="19"/>
  <c r="G384" i="19"/>
  <c r="F384" i="19"/>
  <c r="E384" i="19"/>
  <c r="H383" i="19"/>
  <c r="G383" i="19"/>
  <c r="F383" i="19"/>
  <c r="E383" i="19"/>
  <c r="D383" i="19"/>
  <c r="D384" i="19" s="1"/>
  <c r="L382" i="19"/>
  <c r="H382" i="19"/>
  <c r="G382" i="19"/>
  <c r="F382" i="19"/>
  <c r="H381" i="19"/>
  <c r="G381" i="19"/>
  <c r="F381" i="19"/>
  <c r="E381" i="19"/>
  <c r="H380" i="19"/>
  <c r="G380" i="19"/>
  <c r="F380" i="19"/>
  <c r="E380" i="19"/>
  <c r="H379" i="19"/>
  <c r="G379" i="19"/>
  <c r="F379" i="19"/>
  <c r="E379" i="19"/>
  <c r="H378" i="19"/>
  <c r="G378" i="19"/>
  <c r="F378" i="19"/>
  <c r="E378" i="19"/>
  <c r="H377" i="19"/>
  <c r="G377" i="19"/>
  <c r="F377" i="19"/>
  <c r="E377" i="19"/>
  <c r="H376" i="19"/>
  <c r="G376" i="19"/>
  <c r="F376" i="19"/>
  <c r="E376" i="19"/>
  <c r="H375" i="19"/>
  <c r="G375" i="19"/>
  <c r="F375" i="19"/>
  <c r="E375" i="19"/>
  <c r="H374" i="19"/>
  <c r="G374" i="19"/>
  <c r="F374" i="19"/>
  <c r="E374" i="19"/>
  <c r="H373" i="19"/>
  <c r="G373" i="19"/>
  <c r="F373" i="19"/>
  <c r="E373" i="19"/>
  <c r="H372" i="19"/>
  <c r="G372" i="19"/>
  <c r="F372" i="19"/>
  <c r="K372" i="19" s="1"/>
  <c r="E372" i="19"/>
  <c r="H371" i="19"/>
  <c r="G371" i="19"/>
  <c r="F371" i="19"/>
  <c r="K371" i="19" s="1"/>
  <c r="E371" i="19"/>
  <c r="H370" i="19"/>
  <c r="G370" i="19"/>
  <c r="F370" i="19"/>
  <c r="E370" i="19"/>
  <c r="H369" i="19"/>
  <c r="G369" i="19"/>
  <c r="F369" i="19"/>
  <c r="K369" i="19" s="1"/>
  <c r="E369" i="19"/>
  <c r="H368" i="19"/>
  <c r="G368" i="19"/>
  <c r="F368" i="19"/>
  <c r="E368" i="19"/>
  <c r="H367" i="19"/>
  <c r="G367" i="19"/>
  <c r="F367" i="19"/>
  <c r="E367" i="19"/>
  <c r="H366" i="19"/>
  <c r="G366" i="19"/>
  <c r="F366" i="19"/>
  <c r="E366" i="19"/>
  <c r="H365" i="19"/>
  <c r="G365" i="19"/>
  <c r="F365" i="19"/>
  <c r="E365" i="19"/>
  <c r="H364" i="19"/>
  <c r="G364" i="19"/>
  <c r="F364" i="19"/>
  <c r="E364" i="19"/>
  <c r="H363" i="19"/>
  <c r="G363" i="19"/>
  <c r="F363" i="19"/>
  <c r="E363" i="19"/>
  <c r="H362" i="19"/>
  <c r="G362" i="19"/>
  <c r="F362" i="19"/>
  <c r="E362" i="19"/>
  <c r="H361" i="19"/>
  <c r="G361" i="19"/>
  <c r="F361" i="19"/>
  <c r="E361" i="19"/>
  <c r="D361" i="19"/>
  <c r="D362" i="19" s="1"/>
  <c r="D363" i="19" s="1"/>
  <c r="D364" i="19" s="1"/>
  <c r="D365" i="19" s="1"/>
  <c r="D366" i="19" s="1"/>
  <c r="D367" i="19" s="1"/>
  <c r="D368" i="19" s="1"/>
  <c r="D369" i="19" s="1"/>
  <c r="D370" i="19" s="1"/>
  <c r="D371" i="19" s="1"/>
  <c r="D372" i="19" s="1"/>
  <c r="D373" i="19" s="1"/>
  <c r="D374" i="19" s="1"/>
  <c r="D375" i="19" s="1"/>
  <c r="D376" i="19" s="1"/>
  <c r="D377" i="19" s="1"/>
  <c r="D378" i="19" s="1"/>
  <c r="D379" i="19" s="1"/>
  <c r="D380" i="19" s="1"/>
  <c r="D381" i="19" s="1"/>
  <c r="H360" i="19"/>
  <c r="G360" i="19"/>
  <c r="F360" i="19"/>
  <c r="E360" i="19"/>
  <c r="H359" i="19"/>
  <c r="G359" i="19"/>
  <c r="F359" i="19"/>
  <c r="E359" i="19"/>
  <c r="H358" i="19"/>
  <c r="G358" i="19"/>
  <c r="F358" i="19"/>
  <c r="E358" i="19"/>
  <c r="H357" i="19"/>
  <c r="G357" i="19"/>
  <c r="F357" i="19"/>
  <c r="E357" i="19"/>
  <c r="D357" i="19"/>
  <c r="D358" i="19" s="1"/>
  <c r="D359" i="19" s="1"/>
  <c r="H356" i="19"/>
  <c r="G356" i="19"/>
  <c r="F356" i="19"/>
  <c r="E356" i="19"/>
  <c r="H355" i="19"/>
  <c r="G355" i="19"/>
  <c r="F355" i="19"/>
  <c r="E355" i="19"/>
  <c r="H354" i="19"/>
  <c r="G354" i="19"/>
  <c r="F354" i="19"/>
  <c r="E354" i="19"/>
  <c r="H353" i="19"/>
  <c r="G353" i="19"/>
  <c r="F353" i="19"/>
  <c r="E353" i="19"/>
  <c r="H352" i="19"/>
  <c r="G352" i="19"/>
  <c r="F352" i="19"/>
  <c r="E352" i="19"/>
  <c r="D352" i="19"/>
  <c r="D353" i="19" s="1"/>
  <c r="D354" i="19" s="1"/>
  <c r="D355" i="19" s="1"/>
  <c r="H351" i="19"/>
  <c r="G351" i="19"/>
  <c r="F351" i="19"/>
  <c r="E351" i="19"/>
  <c r="H350" i="19"/>
  <c r="G350" i="19"/>
  <c r="F350" i="19"/>
  <c r="E350" i="19"/>
  <c r="H349" i="19"/>
  <c r="G349" i="19"/>
  <c r="F349" i="19"/>
  <c r="E349" i="19"/>
  <c r="H348" i="19"/>
  <c r="G348" i="19"/>
  <c r="F348" i="19"/>
  <c r="K348" i="19" s="1"/>
  <c r="E348" i="19"/>
  <c r="H347" i="19"/>
  <c r="G347" i="19"/>
  <c r="F347" i="19"/>
  <c r="E347" i="19"/>
  <c r="H346" i="19"/>
  <c r="G346" i="19"/>
  <c r="F346" i="19"/>
  <c r="E346" i="19"/>
  <c r="D346" i="19"/>
  <c r="D347" i="19" s="1"/>
  <c r="D348" i="19" s="1"/>
  <c r="D349" i="19" s="1"/>
  <c r="D350" i="19" s="1"/>
  <c r="H345" i="19"/>
  <c r="G345" i="19"/>
  <c r="F345" i="19"/>
  <c r="E345" i="19"/>
  <c r="H344" i="19"/>
  <c r="G344" i="19"/>
  <c r="F344" i="19"/>
  <c r="E344" i="19"/>
  <c r="H343" i="19"/>
  <c r="G343" i="19"/>
  <c r="F343" i="19"/>
  <c r="J343" i="19" s="1"/>
  <c r="E343" i="19"/>
  <c r="H342" i="19"/>
  <c r="G342" i="19"/>
  <c r="F342" i="19"/>
  <c r="J342" i="19" s="1"/>
  <c r="E342" i="19"/>
  <c r="H341" i="19"/>
  <c r="G341" i="19"/>
  <c r="F341" i="19"/>
  <c r="E341" i="19"/>
  <c r="H340" i="19"/>
  <c r="G340" i="19"/>
  <c r="F340" i="19"/>
  <c r="E340" i="19"/>
  <c r="H339" i="19"/>
  <c r="G339" i="19"/>
  <c r="F339" i="19"/>
  <c r="E339" i="19"/>
  <c r="D339" i="19"/>
  <c r="D340" i="19" s="1"/>
  <c r="D341" i="19" s="1"/>
  <c r="D342" i="19" s="1"/>
  <c r="D343" i="19" s="1"/>
  <c r="D344" i="19" s="1"/>
  <c r="H338" i="19"/>
  <c r="G338" i="19"/>
  <c r="F338" i="19"/>
  <c r="E338" i="19"/>
  <c r="H337" i="19"/>
  <c r="G337" i="19"/>
  <c r="F337" i="19"/>
  <c r="E337" i="19"/>
  <c r="H336" i="19"/>
  <c r="G336" i="19"/>
  <c r="F336" i="19"/>
  <c r="J336" i="19" s="1"/>
  <c r="E336" i="19"/>
  <c r="H335" i="19"/>
  <c r="G335" i="19"/>
  <c r="F335" i="19"/>
  <c r="E335" i="19"/>
  <c r="H334" i="19"/>
  <c r="G334" i="19"/>
  <c r="F334" i="19"/>
  <c r="K334" i="19" s="1"/>
  <c r="E334" i="19"/>
  <c r="H333" i="19"/>
  <c r="G333" i="19"/>
  <c r="F333" i="19"/>
  <c r="E333" i="19"/>
  <c r="H332" i="19"/>
  <c r="G332" i="19"/>
  <c r="F332" i="19"/>
  <c r="J332" i="19" s="1"/>
  <c r="E332" i="19"/>
  <c r="H331" i="19"/>
  <c r="G331" i="19"/>
  <c r="F331" i="19"/>
  <c r="K331" i="19" s="1"/>
  <c r="E331" i="19"/>
  <c r="H330" i="19"/>
  <c r="G330" i="19"/>
  <c r="F330" i="19"/>
  <c r="E330" i="19"/>
  <c r="H329" i="19"/>
  <c r="G329" i="19"/>
  <c r="F329" i="19"/>
  <c r="K329" i="19" s="1"/>
  <c r="E329" i="19"/>
  <c r="H328" i="19"/>
  <c r="G328" i="19"/>
  <c r="F328" i="19"/>
  <c r="K328" i="19" s="1"/>
  <c r="E328" i="19"/>
  <c r="H327" i="19"/>
  <c r="G327" i="19"/>
  <c r="F327" i="19"/>
  <c r="E327" i="19"/>
  <c r="H326" i="19"/>
  <c r="G326" i="19"/>
  <c r="F326" i="19"/>
  <c r="E326" i="19"/>
  <c r="H325" i="19"/>
  <c r="G325" i="19"/>
  <c r="F325" i="19"/>
  <c r="K325" i="19" s="1"/>
  <c r="E325" i="19"/>
  <c r="D325" i="19"/>
  <c r="D326" i="19" s="1"/>
  <c r="D327" i="19" s="1"/>
  <c r="D328" i="19" s="1"/>
  <c r="D329" i="19" s="1"/>
  <c r="D330" i="19" s="1"/>
  <c r="D331" i="19" s="1"/>
  <c r="D332" i="19" s="1"/>
  <c r="D333" i="19" s="1"/>
  <c r="D334" i="19" s="1"/>
  <c r="D335" i="19" s="1"/>
  <c r="D336" i="19" s="1"/>
  <c r="D337" i="19" s="1"/>
  <c r="H324" i="19"/>
  <c r="G324" i="19"/>
  <c r="F324" i="19"/>
  <c r="E324" i="19"/>
  <c r="H323" i="19"/>
  <c r="G323" i="19"/>
  <c r="F323" i="19"/>
  <c r="E323" i="19"/>
  <c r="H322" i="19"/>
  <c r="G322" i="19"/>
  <c r="F322" i="19"/>
  <c r="E322" i="19"/>
  <c r="D322" i="19"/>
  <c r="D323" i="19" s="1"/>
  <c r="H321" i="19"/>
  <c r="G321" i="19"/>
  <c r="F321" i="19"/>
  <c r="E321" i="19"/>
  <c r="H320" i="19"/>
  <c r="G320" i="19"/>
  <c r="F320" i="19"/>
  <c r="E320" i="19"/>
  <c r="H319" i="19"/>
  <c r="G319" i="19"/>
  <c r="F319" i="19"/>
  <c r="J319" i="19" s="1"/>
  <c r="E319" i="19"/>
  <c r="H318" i="19"/>
  <c r="G318" i="19"/>
  <c r="F318" i="19"/>
  <c r="K318" i="19" s="1"/>
  <c r="E318" i="19"/>
  <c r="H317" i="19"/>
  <c r="G317" i="19"/>
  <c r="F317" i="19"/>
  <c r="E317" i="19"/>
  <c r="D317" i="19"/>
  <c r="D318" i="19" s="1"/>
  <c r="D319" i="19" s="1"/>
  <c r="D320" i="19" s="1"/>
  <c r="H316" i="19"/>
  <c r="G316" i="19"/>
  <c r="F316" i="19"/>
  <c r="J316" i="19" s="1"/>
  <c r="E316" i="19"/>
  <c r="H315" i="19"/>
  <c r="G315" i="19"/>
  <c r="F315" i="19"/>
  <c r="E315" i="19"/>
  <c r="H314" i="19"/>
  <c r="G314" i="19"/>
  <c r="F314" i="19"/>
  <c r="J314" i="19" s="1"/>
  <c r="E314" i="19"/>
  <c r="H313" i="19"/>
  <c r="G313" i="19"/>
  <c r="F313" i="19"/>
  <c r="K313" i="19" s="1"/>
  <c r="E313" i="19"/>
  <c r="H312" i="19"/>
  <c r="G312" i="19"/>
  <c r="F312" i="19"/>
  <c r="E312" i="19"/>
  <c r="H311" i="19"/>
  <c r="G311" i="19"/>
  <c r="F311" i="19"/>
  <c r="E311" i="19"/>
  <c r="H310" i="19"/>
  <c r="G310" i="19"/>
  <c r="F310" i="19"/>
  <c r="K310" i="19" s="1"/>
  <c r="E310" i="19"/>
  <c r="H309" i="19"/>
  <c r="G309" i="19"/>
  <c r="F309" i="19"/>
  <c r="E309" i="19"/>
  <c r="H308" i="19"/>
  <c r="G308" i="19"/>
  <c r="F308" i="19"/>
  <c r="E308" i="19"/>
  <c r="H307" i="19"/>
  <c r="G307" i="19"/>
  <c r="F307" i="19"/>
  <c r="K307" i="19" s="1"/>
  <c r="E307" i="19"/>
  <c r="H306" i="19"/>
  <c r="G306" i="19"/>
  <c r="F306" i="19"/>
  <c r="E306" i="19"/>
  <c r="H305" i="19"/>
  <c r="G305" i="19"/>
  <c r="F305" i="19"/>
  <c r="K305" i="19" s="1"/>
  <c r="E305" i="19"/>
  <c r="D305" i="19"/>
  <c r="D306" i="19" s="1"/>
  <c r="D307" i="19" s="1"/>
  <c r="D308" i="19" s="1"/>
  <c r="D309" i="19" s="1"/>
  <c r="D310" i="19" s="1"/>
  <c r="D311" i="19" s="1"/>
  <c r="D312" i="19" s="1"/>
  <c r="D313" i="19" s="1"/>
  <c r="D314" i="19" s="1"/>
  <c r="D315" i="19" s="1"/>
  <c r="H304" i="19"/>
  <c r="G304" i="19"/>
  <c r="F304" i="19"/>
  <c r="E304" i="19"/>
  <c r="H303" i="19"/>
  <c r="G303" i="19"/>
  <c r="F303" i="19"/>
  <c r="E303" i="19"/>
  <c r="H302" i="19"/>
  <c r="G302" i="19"/>
  <c r="F302" i="19"/>
  <c r="K302" i="19" s="1"/>
  <c r="E302" i="19"/>
  <c r="H301" i="19"/>
  <c r="G301" i="19"/>
  <c r="F301" i="19"/>
  <c r="E301" i="19"/>
  <c r="D301" i="19"/>
  <c r="D302" i="19" s="1"/>
  <c r="D303" i="19" s="1"/>
  <c r="H300" i="19"/>
  <c r="G300" i="19"/>
  <c r="F300" i="19"/>
  <c r="E300" i="19"/>
  <c r="H299" i="19"/>
  <c r="G299" i="19"/>
  <c r="F299" i="19"/>
  <c r="E299" i="19"/>
  <c r="H298" i="19"/>
  <c r="G298" i="19"/>
  <c r="F298" i="19"/>
  <c r="E298" i="19"/>
  <c r="H297" i="19"/>
  <c r="G297" i="19"/>
  <c r="F297" i="19"/>
  <c r="K297" i="19" s="1"/>
  <c r="E297" i="19"/>
  <c r="H296" i="19"/>
  <c r="G296" i="19"/>
  <c r="F296" i="19"/>
  <c r="E296" i="19"/>
  <c r="H295" i="19"/>
  <c r="G295" i="19"/>
  <c r="F295" i="19"/>
  <c r="E295" i="19"/>
  <c r="H294" i="19"/>
  <c r="G294" i="19"/>
  <c r="F294" i="19"/>
  <c r="K294" i="19" s="1"/>
  <c r="E294" i="19"/>
  <c r="H293" i="19"/>
  <c r="G293" i="19"/>
  <c r="F293" i="19"/>
  <c r="E293" i="19"/>
  <c r="H292" i="19"/>
  <c r="G292" i="19"/>
  <c r="F292" i="19"/>
  <c r="J292" i="19" s="1"/>
  <c r="E292" i="19"/>
  <c r="H291" i="19"/>
  <c r="G291" i="19"/>
  <c r="F291" i="19"/>
  <c r="K291" i="19" s="1"/>
  <c r="E291" i="19"/>
  <c r="H290" i="19"/>
  <c r="G290" i="19"/>
  <c r="F290" i="19"/>
  <c r="E290" i="19"/>
  <c r="D290" i="19"/>
  <c r="D291" i="19" s="1"/>
  <c r="D292" i="19" s="1"/>
  <c r="D293" i="19" s="1"/>
  <c r="D294" i="19" s="1"/>
  <c r="D295" i="19" s="1"/>
  <c r="D296" i="19" s="1"/>
  <c r="D297" i="19" s="1"/>
  <c r="D298" i="19" s="1"/>
  <c r="D299" i="19" s="1"/>
  <c r="H289" i="19"/>
  <c r="G289" i="19"/>
  <c r="F289" i="19"/>
  <c r="E289" i="19"/>
  <c r="H288" i="19"/>
  <c r="G288" i="19"/>
  <c r="F288" i="19"/>
  <c r="E288" i="19"/>
  <c r="D288" i="19"/>
  <c r="H287" i="19"/>
  <c r="G287" i="19"/>
  <c r="F287" i="19"/>
  <c r="E287" i="19"/>
  <c r="H286" i="19"/>
  <c r="G286" i="19"/>
  <c r="F286" i="19"/>
  <c r="K286" i="19" s="1"/>
  <c r="E286" i="19"/>
  <c r="H285" i="19"/>
  <c r="G285" i="19"/>
  <c r="F285" i="19"/>
  <c r="E285" i="19"/>
  <c r="D285" i="19"/>
  <c r="D286" i="19" s="1"/>
  <c r="D287" i="19" s="1"/>
  <c r="H284" i="19"/>
  <c r="G284" i="19"/>
  <c r="F284" i="19"/>
  <c r="E284" i="19"/>
  <c r="H283" i="19"/>
  <c r="G283" i="19"/>
  <c r="F283" i="19"/>
  <c r="E283" i="19"/>
  <c r="H282" i="19"/>
  <c r="G282" i="19"/>
  <c r="F282" i="19"/>
  <c r="E282" i="19"/>
  <c r="H281" i="19"/>
  <c r="G281" i="19"/>
  <c r="F281" i="19"/>
  <c r="K281" i="19" s="1"/>
  <c r="E281" i="19"/>
  <c r="D281" i="19"/>
  <c r="D282" i="19" s="1"/>
  <c r="D283" i="19" s="1"/>
  <c r="H280" i="19"/>
  <c r="G280" i="19"/>
  <c r="F280" i="19"/>
  <c r="E280" i="19"/>
  <c r="H279" i="19"/>
  <c r="G279" i="19"/>
  <c r="F279" i="19"/>
  <c r="E279" i="19"/>
  <c r="H278" i="19"/>
  <c r="G278" i="19"/>
  <c r="F278" i="19"/>
  <c r="E278" i="19"/>
  <c r="H277" i="19"/>
  <c r="G277" i="19"/>
  <c r="F277" i="19"/>
  <c r="E277" i="19"/>
  <c r="H276" i="19"/>
  <c r="G276" i="19"/>
  <c r="F276" i="19"/>
  <c r="K276" i="19" s="1"/>
  <c r="E276" i="19"/>
  <c r="H275" i="19"/>
  <c r="G275" i="19"/>
  <c r="F275" i="19"/>
  <c r="J275" i="19" s="1"/>
  <c r="E275" i="19"/>
  <c r="H274" i="19"/>
  <c r="G274" i="19"/>
  <c r="F274" i="19"/>
  <c r="J274" i="19" s="1"/>
  <c r="E274" i="19"/>
  <c r="H273" i="19"/>
  <c r="G273" i="19"/>
  <c r="F273" i="19"/>
  <c r="K273" i="19" s="1"/>
  <c r="E273" i="19"/>
  <c r="H272" i="19"/>
  <c r="G272" i="19"/>
  <c r="F272" i="19"/>
  <c r="E272" i="19"/>
  <c r="H271" i="19"/>
  <c r="G271" i="19"/>
  <c r="F271" i="19"/>
  <c r="K271" i="19" s="1"/>
  <c r="E271" i="19"/>
  <c r="H270" i="19"/>
  <c r="G270" i="19"/>
  <c r="F270" i="19"/>
  <c r="E270" i="19"/>
  <c r="H269" i="19"/>
  <c r="G269" i="19"/>
  <c r="F269" i="19"/>
  <c r="E269" i="19"/>
  <c r="H268" i="19"/>
  <c r="G268" i="19"/>
  <c r="F268" i="19"/>
  <c r="K268" i="19" s="1"/>
  <c r="E268" i="19"/>
  <c r="H267" i="19"/>
  <c r="G267" i="19"/>
  <c r="F267" i="19"/>
  <c r="E267" i="19"/>
  <c r="H266" i="19"/>
  <c r="G266" i="19"/>
  <c r="F266" i="19"/>
  <c r="E266" i="19"/>
  <c r="H265" i="19"/>
  <c r="G265" i="19"/>
  <c r="F265" i="19"/>
  <c r="J265" i="19" s="1"/>
  <c r="E265" i="19"/>
  <c r="H264" i="19"/>
  <c r="G264" i="19"/>
  <c r="F264" i="19"/>
  <c r="E264" i="19"/>
  <c r="H263" i="19"/>
  <c r="G263" i="19"/>
  <c r="F263" i="19"/>
  <c r="J263" i="19" s="1"/>
  <c r="E263" i="19"/>
  <c r="H262" i="19"/>
  <c r="G262" i="19"/>
  <c r="F262" i="19"/>
  <c r="J262" i="19" s="1"/>
  <c r="E262" i="19"/>
  <c r="H261" i="19"/>
  <c r="G261" i="19"/>
  <c r="F261" i="19"/>
  <c r="E261" i="19"/>
  <c r="H260" i="19"/>
  <c r="G260" i="19"/>
  <c r="F260" i="19"/>
  <c r="K260" i="19" s="1"/>
  <c r="E260" i="19"/>
  <c r="H259" i="19"/>
  <c r="G259" i="19"/>
  <c r="F259" i="19"/>
  <c r="K259" i="19" s="1"/>
  <c r="E259" i="19"/>
  <c r="H258" i="19"/>
  <c r="G258" i="19"/>
  <c r="F258" i="19"/>
  <c r="E258" i="19"/>
  <c r="H257" i="19"/>
  <c r="G257" i="19"/>
  <c r="F257" i="19"/>
  <c r="K257" i="19" s="1"/>
  <c r="E257" i="19"/>
  <c r="H256" i="19"/>
  <c r="G256" i="19"/>
  <c r="F256" i="19"/>
  <c r="E256" i="19"/>
  <c r="H255" i="19"/>
  <c r="G255" i="19"/>
  <c r="F255" i="19"/>
  <c r="E255" i="19"/>
  <c r="H254" i="19"/>
  <c r="G254" i="19"/>
  <c r="F254" i="19"/>
  <c r="E254" i="19"/>
  <c r="H253" i="19"/>
  <c r="G253" i="19"/>
  <c r="F253" i="19"/>
  <c r="E253" i="19"/>
  <c r="H252" i="19"/>
  <c r="G252" i="19"/>
  <c r="F252" i="19"/>
  <c r="E252" i="19"/>
  <c r="H251" i="19"/>
  <c r="G251" i="19"/>
  <c r="F251" i="19"/>
  <c r="E251" i="19"/>
  <c r="H250" i="19"/>
  <c r="G250" i="19"/>
  <c r="F250" i="19"/>
  <c r="K250" i="19" s="1"/>
  <c r="E250" i="19"/>
  <c r="H249" i="19"/>
  <c r="G249" i="19"/>
  <c r="F249" i="19"/>
  <c r="E249" i="19"/>
  <c r="H248" i="19"/>
  <c r="G248" i="19"/>
  <c r="F248" i="19"/>
  <c r="E248" i="19"/>
  <c r="H247" i="19"/>
  <c r="G247" i="19"/>
  <c r="F247" i="19"/>
  <c r="E247" i="19"/>
  <c r="H246" i="19"/>
  <c r="G246" i="19"/>
  <c r="F246" i="19"/>
  <c r="E246" i="19"/>
  <c r="H245" i="19"/>
  <c r="G245" i="19"/>
  <c r="F245" i="19"/>
  <c r="J245" i="19" s="1"/>
  <c r="E245" i="19"/>
  <c r="H244" i="19"/>
  <c r="G244" i="19"/>
  <c r="F244" i="19"/>
  <c r="E244" i="19"/>
  <c r="H243" i="19"/>
  <c r="G243" i="19"/>
  <c r="F243" i="19"/>
  <c r="E243" i="19"/>
  <c r="H242" i="19"/>
  <c r="G242" i="19"/>
  <c r="F242" i="19"/>
  <c r="E242" i="19"/>
  <c r="D242" i="19"/>
  <c r="D243" i="19" s="1"/>
  <c r="D244" i="19" s="1"/>
  <c r="D245" i="19" s="1"/>
  <c r="D246" i="19" s="1"/>
  <c r="D247" i="19" s="1"/>
  <c r="D248" i="19" s="1"/>
  <c r="D249" i="19" s="1"/>
  <c r="D250" i="19" s="1"/>
  <c r="D251" i="19" s="1"/>
  <c r="D252" i="19" s="1"/>
  <c r="D253" i="19" s="1"/>
  <c r="D254" i="19" s="1"/>
  <c r="D255" i="19" s="1"/>
  <c r="D256" i="19" s="1"/>
  <c r="D257" i="19" s="1"/>
  <c r="D258" i="19" s="1"/>
  <c r="D259" i="19" s="1"/>
  <c r="D260" i="19" s="1"/>
  <c r="D261" i="19" s="1"/>
  <c r="D262" i="19" s="1"/>
  <c r="D263" i="19" s="1"/>
  <c r="D264" i="19" s="1"/>
  <c r="D265" i="19" s="1"/>
  <c r="D266" i="19" s="1"/>
  <c r="D267" i="19" s="1"/>
  <c r="D268" i="19" s="1"/>
  <c r="D269" i="19" s="1"/>
  <c r="D270" i="19" s="1"/>
  <c r="D271" i="19" s="1"/>
  <c r="D272" i="19" s="1"/>
  <c r="D273" i="19" s="1"/>
  <c r="D274" i="19" s="1"/>
  <c r="D275" i="19" s="1"/>
  <c r="D276" i="19" s="1"/>
  <c r="D277" i="19" s="1"/>
  <c r="D278" i="19" s="1"/>
  <c r="D279" i="19" s="1"/>
  <c r="H241" i="19"/>
  <c r="G241" i="19"/>
  <c r="F241" i="19"/>
  <c r="E241" i="19"/>
  <c r="H240" i="19"/>
  <c r="G240" i="19"/>
  <c r="F240" i="19"/>
  <c r="E240" i="19"/>
  <c r="H239" i="19"/>
  <c r="G239" i="19"/>
  <c r="F239" i="19"/>
  <c r="E239" i="19"/>
  <c r="H238" i="19"/>
  <c r="G238" i="19"/>
  <c r="F238" i="19"/>
  <c r="E238" i="19"/>
  <c r="H237" i="19"/>
  <c r="G237" i="19"/>
  <c r="F237" i="19"/>
  <c r="E237" i="19"/>
  <c r="D237" i="19"/>
  <c r="D238" i="19" s="1"/>
  <c r="D239" i="19" s="1"/>
  <c r="D240" i="19" s="1"/>
  <c r="H236" i="19"/>
  <c r="G236" i="19"/>
  <c r="F236" i="19"/>
  <c r="E236" i="19"/>
  <c r="H235" i="19"/>
  <c r="G235" i="19"/>
  <c r="F235" i="19"/>
  <c r="E235" i="19"/>
  <c r="H234" i="19"/>
  <c r="G234" i="19"/>
  <c r="F234" i="19"/>
  <c r="E234" i="19"/>
  <c r="H233" i="19"/>
  <c r="G233" i="19"/>
  <c r="F233" i="19"/>
  <c r="E233" i="19"/>
  <c r="H232" i="19"/>
  <c r="G232" i="19"/>
  <c r="F232" i="19"/>
  <c r="E232" i="19"/>
  <c r="H231" i="19"/>
  <c r="G231" i="19"/>
  <c r="F231" i="19"/>
  <c r="K231" i="19" s="1"/>
  <c r="E231" i="19"/>
  <c r="H230" i="19"/>
  <c r="G230" i="19"/>
  <c r="F230" i="19"/>
  <c r="E230" i="19"/>
  <c r="H229" i="19"/>
  <c r="G229" i="19"/>
  <c r="F229" i="19"/>
  <c r="E229" i="19"/>
  <c r="H228" i="19"/>
  <c r="G228" i="19"/>
  <c r="F228" i="19"/>
  <c r="K228" i="19" s="1"/>
  <c r="E228" i="19"/>
  <c r="H227" i="19"/>
  <c r="G227" i="19"/>
  <c r="F227" i="19"/>
  <c r="J227" i="19" s="1"/>
  <c r="E227" i="19"/>
  <c r="H226" i="19"/>
  <c r="G226" i="19"/>
  <c r="F226" i="19"/>
  <c r="J226" i="19" s="1"/>
  <c r="E226" i="19"/>
  <c r="H225" i="19"/>
  <c r="G225" i="19"/>
  <c r="F225" i="19"/>
  <c r="E225" i="19"/>
  <c r="D225" i="19"/>
  <c r="D226" i="19" s="1"/>
  <c r="D227" i="19" s="1"/>
  <c r="D228" i="19" s="1"/>
  <c r="D229" i="19" s="1"/>
  <c r="D230" i="19" s="1"/>
  <c r="D231" i="19" s="1"/>
  <c r="D232" i="19" s="1"/>
  <c r="D233" i="19" s="1"/>
  <c r="D234" i="19" s="1"/>
  <c r="D235" i="19" s="1"/>
  <c r="H224" i="19"/>
  <c r="G224" i="19"/>
  <c r="F224" i="19"/>
  <c r="E224" i="19"/>
  <c r="H223" i="19"/>
  <c r="G223" i="19"/>
  <c r="F223" i="19"/>
  <c r="E223" i="19"/>
  <c r="H222" i="19"/>
  <c r="G222" i="19"/>
  <c r="F222" i="19"/>
  <c r="E222" i="19"/>
  <c r="H221" i="19"/>
  <c r="G221" i="19"/>
  <c r="F221" i="19"/>
  <c r="E221" i="19"/>
  <c r="H220" i="19"/>
  <c r="G220" i="19"/>
  <c r="F220" i="19"/>
  <c r="E220" i="19"/>
  <c r="H219" i="19"/>
  <c r="G219" i="19"/>
  <c r="F219" i="19"/>
  <c r="E219" i="19"/>
  <c r="H218" i="19"/>
  <c r="G218" i="19"/>
  <c r="F218" i="19"/>
  <c r="J218" i="19" s="1"/>
  <c r="E218" i="19"/>
  <c r="H217" i="19"/>
  <c r="G217" i="19"/>
  <c r="F217" i="19"/>
  <c r="K217" i="19" s="1"/>
  <c r="E217" i="19"/>
  <c r="H216" i="19"/>
  <c r="G216" i="19"/>
  <c r="F216" i="19"/>
  <c r="E216" i="19"/>
  <c r="H215" i="19"/>
  <c r="G215" i="19"/>
  <c r="F215" i="19"/>
  <c r="J215" i="19" s="1"/>
  <c r="E215" i="19"/>
  <c r="H214" i="19"/>
  <c r="G214" i="19"/>
  <c r="F214" i="19"/>
  <c r="K214" i="19" s="1"/>
  <c r="E214" i="19"/>
  <c r="H213" i="19"/>
  <c r="G213" i="19"/>
  <c r="F213" i="19"/>
  <c r="E213" i="19"/>
  <c r="H212" i="19"/>
  <c r="G212" i="19"/>
  <c r="F212" i="19"/>
  <c r="E212" i="19"/>
  <c r="H211" i="19"/>
  <c r="G211" i="19"/>
  <c r="F211" i="19"/>
  <c r="K211" i="19" s="1"/>
  <c r="E211" i="19"/>
  <c r="H210" i="19"/>
  <c r="G210" i="19"/>
  <c r="F210" i="19"/>
  <c r="E210" i="19"/>
  <c r="H209" i="19"/>
  <c r="G209" i="19"/>
  <c r="F209" i="19"/>
  <c r="E209" i="19"/>
  <c r="H208" i="19"/>
  <c r="G208" i="19"/>
  <c r="F208" i="19"/>
  <c r="K208" i="19" s="1"/>
  <c r="E208" i="19"/>
  <c r="H207" i="19"/>
  <c r="G207" i="19"/>
  <c r="F207" i="19"/>
  <c r="E207" i="19"/>
  <c r="D207" i="19"/>
  <c r="D208" i="19" s="1"/>
  <c r="D209" i="19" s="1"/>
  <c r="D210" i="19" s="1"/>
  <c r="D211" i="19" s="1"/>
  <c r="D212" i="19" s="1"/>
  <c r="D213" i="19" s="1"/>
  <c r="D214" i="19" s="1"/>
  <c r="D215" i="19" s="1"/>
  <c r="D216" i="19" s="1"/>
  <c r="D217" i="19" s="1"/>
  <c r="D218" i="19" s="1"/>
  <c r="D219" i="19" s="1"/>
  <c r="D220" i="19" s="1"/>
  <c r="D221" i="19" s="1"/>
  <c r="D222" i="19" s="1"/>
  <c r="D223" i="19" s="1"/>
  <c r="H206" i="19"/>
  <c r="G206" i="19"/>
  <c r="F206" i="19"/>
  <c r="E206" i="19"/>
  <c r="H205" i="19"/>
  <c r="G205" i="19"/>
  <c r="F205" i="19"/>
  <c r="E205" i="19"/>
  <c r="H204" i="19"/>
  <c r="G204" i="19"/>
  <c r="F204" i="19"/>
  <c r="E204" i="19"/>
  <c r="H203" i="19"/>
  <c r="G203" i="19"/>
  <c r="F203" i="19"/>
  <c r="E203" i="19"/>
  <c r="H202" i="19"/>
  <c r="G202" i="19"/>
  <c r="F202" i="19"/>
  <c r="E202" i="19"/>
  <c r="H201" i="19"/>
  <c r="G201" i="19"/>
  <c r="F201" i="19"/>
  <c r="E201" i="19"/>
  <c r="H200" i="19"/>
  <c r="G200" i="19"/>
  <c r="F200" i="19"/>
  <c r="E200" i="19"/>
  <c r="H199" i="19"/>
  <c r="G199" i="19"/>
  <c r="F199" i="19"/>
  <c r="E199" i="19"/>
  <c r="H198" i="19"/>
  <c r="G198" i="19"/>
  <c r="F198" i="19"/>
  <c r="E198" i="19"/>
  <c r="H197" i="19"/>
  <c r="G197" i="19"/>
  <c r="F197" i="19"/>
  <c r="K197" i="19" s="1"/>
  <c r="E197" i="19"/>
  <c r="H196" i="19"/>
  <c r="G196" i="19"/>
  <c r="F196" i="19"/>
  <c r="E196" i="19"/>
  <c r="H195" i="19"/>
  <c r="G195" i="19"/>
  <c r="F195" i="19"/>
  <c r="J195" i="19" s="1"/>
  <c r="E195" i="19"/>
  <c r="H194" i="19"/>
  <c r="G194" i="19"/>
  <c r="F194" i="19"/>
  <c r="E194" i="19"/>
  <c r="H193" i="19"/>
  <c r="G193" i="19"/>
  <c r="F193" i="19"/>
  <c r="E193" i="19"/>
  <c r="H192" i="19"/>
  <c r="G192" i="19"/>
  <c r="F192" i="19"/>
  <c r="E192" i="19"/>
  <c r="H191" i="19"/>
  <c r="G191" i="19"/>
  <c r="F191" i="19"/>
  <c r="E191" i="19"/>
  <c r="H190" i="19"/>
  <c r="G190" i="19"/>
  <c r="F190" i="19"/>
  <c r="E190" i="19"/>
  <c r="H189" i="19"/>
  <c r="G189" i="19"/>
  <c r="F189" i="19"/>
  <c r="E189" i="19"/>
  <c r="D189" i="19"/>
  <c r="D190" i="19" s="1"/>
  <c r="D191" i="19" s="1"/>
  <c r="D192" i="19" s="1"/>
  <c r="D193" i="19" s="1"/>
  <c r="D194" i="19" s="1"/>
  <c r="D195" i="19" s="1"/>
  <c r="D196" i="19" s="1"/>
  <c r="D197" i="19" s="1"/>
  <c r="D198" i="19" s="1"/>
  <c r="D199" i="19" s="1"/>
  <c r="D200" i="19" s="1"/>
  <c r="D201" i="19" s="1"/>
  <c r="D202" i="19" s="1"/>
  <c r="D203" i="19" s="1"/>
  <c r="D204" i="19" s="1"/>
  <c r="D205" i="19" s="1"/>
  <c r="H188" i="19"/>
  <c r="G188" i="19"/>
  <c r="F188" i="19"/>
  <c r="E188" i="19"/>
  <c r="H187" i="19"/>
  <c r="G187" i="19"/>
  <c r="F187" i="19"/>
  <c r="E187" i="19"/>
  <c r="H186" i="19"/>
  <c r="G186" i="19"/>
  <c r="F186" i="19"/>
  <c r="E186" i="19"/>
  <c r="H185" i="19"/>
  <c r="G185" i="19"/>
  <c r="F185" i="19"/>
  <c r="E185" i="19"/>
  <c r="D185" i="19"/>
  <c r="D186" i="19" s="1"/>
  <c r="D187" i="19" s="1"/>
  <c r="H184" i="19"/>
  <c r="G184" i="19"/>
  <c r="F184" i="19"/>
  <c r="E184" i="19"/>
  <c r="H183" i="19"/>
  <c r="G183" i="19"/>
  <c r="F183" i="19"/>
  <c r="E183" i="19"/>
  <c r="H182" i="19"/>
  <c r="G182" i="19"/>
  <c r="F182" i="19"/>
  <c r="E182" i="19"/>
  <c r="H181" i="19"/>
  <c r="G181" i="19"/>
  <c r="F181" i="19"/>
  <c r="E181" i="19"/>
  <c r="H180" i="19"/>
  <c r="G180" i="19"/>
  <c r="F180" i="19"/>
  <c r="E180" i="19"/>
  <c r="H179" i="19"/>
  <c r="G179" i="19"/>
  <c r="F179" i="19"/>
  <c r="E179" i="19"/>
  <c r="H178" i="19"/>
  <c r="G178" i="19"/>
  <c r="F178" i="19"/>
  <c r="K178" i="19" s="1"/>
  <c r="E178" i="19"/>
  <c r="H177" i="19"/>
  <c r="G177" i="19"/>
  <c r="F177" i="19"/>
  <c r="E177" i="19"/>
  <c r="H176" i="19"/>
  <c r="G176" i="19"/>
  <c r="F176" i="19"/>
  <c r="K176" i="19" s="1"/>
  <c r="E176" i="19"/>
  <c r="H175" i="19"/>
  <c r="G175" i="19"/>
  <c r="F175" i="19"/>
  <c r="E175" i="19"/>
  <c r="H174" i="19"/>
  <c r="G174" i="19"/>
  <c r="F174" i="19"/>
  <c r="E174" i="19"/>
  <c r="H173" i="19"/>
  <c r="G173" i="19"/>
  <c r="F173" i="19"/>
  <c r="K173" i="19" s="1"/>
  <c r="E173" i="19"/>
  <c r="H172" i="19"/>
  <c r="G172" i="19"/>
  <c r="F172" i="19"/>
  <c r="E172" i="19"/>
  <c r="H171" i="19"/>
  <c r="G171" i="19"/>
  <c r="F171" i="19"/>
  <c r="E171" i="19"/>
  <c r="H170" i="19"/>
  <c r="G170" i="19"/>
  <c r="F170" i="19"/>
  <c r="E170" i="19"/>
  <c r="H169" i="19"/>
  <c r="G169" i="19"/>
  <c r="F169" i="19"/>
  <c r="E169" i="19"/>
  <c r="H168" i="19"/>
  <c r="G168" i="19"/>
  <c r="F168" i="19"/>
  <c r="E168" i="19"/>
  <c r="H167" i="19"/>
  <c r="G167" i="19"/>
  <c r="F167" i="19"/>
  <c r="J167" i="19" s="1"/>
  <c r="E167" i="19"/>
  <c r="H166" i="19"/>
  <c r="G166" i="19"/>
  <c r="F166" i="19"/>
  <c r="J166" i="19" s="1"/>
  <c r="E166" i="19"/>
  <c r="H165" i="19"/>
  <c r="G165" i="19"/>
  <c r="F165" i="19"/>
  <c r="E165" i="19"/>
  <c r="H164" i="19"/>
  <c r="G164" i="19"/>
  <c r="F164" i="19"/>
  <c r="E164" i="19"/>
  <c r="H163" i="19"/>
  <c r="G163" i="19"/>
  <c r="F163" i="19"/>
  <c r="J163" i="19" s="1"/>
  <c r="E163" i="19"/>
  <c r="H162" i="19"/>
  <c r="G162" i="19"/>
  <c r="F162" i="19"/>
  <c r="E162" i="19"/>
  <c r="H161" i="19"/>
  <c r="G161" i="19"/>
  <c r="F161" i="19"/>
  <c r="E161" i="19"/>
  <c r="H160" i="19"/>
  <c r="G160" i="19"/>
  <c r="F160" i="19"/>
  <c r="E160" i="19"/>
  <c r="H159" i="19"/>
  <c r="G159" i="19"/>
  <c r="F159" i="19"/>
  <c r="E159" i="19"/>
  <c r="H158" i="19"/>
  <c r="G158" i="19"/>
  <c r="F158" i="19"/>
  <c r="E158" i="19"/>
  <c r="H157" i="19"/>
  <c r="G157" i="19"/>
  <c r="F157" i="19"/>
  <c r="E157" i="19"/>
  <c r="H156" i="19"/>
  <c r="G156" i="19"/>
  <c r="F156" i="19"/>
  <c r="E156" i="19"/>
  <c r="H155" i="19"/>
  <c r="G155" i="19"/>
  <c r="F155" i="19"/>
  <c r="J155" i="19" s="1"/>
  <c r="E155" i="19"/>
  <c r="H154" i="19"/>
  <c r="G154" i="19"/>
  <c r="F154" i="19"/>
  <c r="J154" i="19" s="1"/>
  <c r="E154" i="19"/>
  <c r="H153" i="19"/>
  <c r="G153" i="19"/>
  <c r="F153" i="19"/>
  <c r="E153" i="19"/>
  <c r="H152" i="19"/>
  <c r="G152" i="19"/>
  <c r="F152" i="19"/>
  <c r="E152" i="19"/>
  <c r="H151" i="19"/>
  <c r="G151" i="19"/>
  <c r="F151" i="19"/>
  <c r="J151" i="19" s="1"/>
  <c r="E151" i="19"/>
  <c r="H150" i="19"/>
  <c r="G150" i="19"/>
  <c r="F150" i="19"/>
  <c r="E150" i="19"/>
  <c r="H149" i="19"/>
  <c r="G149" i="19"/>
  <c r="F149" i="19"/>
  <c r="J149" i="19" s="1"/>
  <c r="E149" i="19"/>
  <c r="H148" i="19"/>
  <c r="G148" i="19"/>
  <c r="F148" i="19"/>
  <c r="E148" i="19"/>
  <c r="H147" i="19"/>
  <c r="G147" i="19"/>
  <c r="F147" i="19"/>
  <c r="E147" i="19"/>
  <c r="H146" i="19"/>
  <c r="G146" i="19"/>
  <c r="F146" i="19"/>
  <c r="E146" i="19"/>
  <c r="H145" i="19"/>
  <c r="G145" i="19"/>
  <c r="F145" i="19"/>
  <c r="E145" i="19"/>
  <c r="H144" i="19"/>
  <c r="G144" i="19"/>
  <c r="F144" i="19"/>
  <c r="E144" i="19"/>
  <c r="H143" i="19"/>
  <c r="G143" i="19"/>
  <c r="F143" i="19"/>
  <c r="J143" i="19" s="1"/>
  <c r="E143" i="19"/>
  <c r="H142" i="19"/>
  <c r="G142" i="19"/>
  <c r="F142" i="19"/>
  <c r="J142" i="19" s="1"/>
  <c r="E142" i="19"/>
  <c r="H141" i="19"/>
  <c r="G141" i="19"/>
  <c r="F141" i="19"/>
  <c r="E141" i="19"/>
  <c r="H140" i="19"/>
  <c r="G140" i="19"/>
  <c r="F140" i="19"/>
  <c r="E140" i="19"/>
  <c r="H139" i="19"/>
  <c r="G139" i="19"/>
  <c r="F139" i="19"/>
  <c r="J139" i="19" s="1"/>
  <c r="E139" i="19"/>
  <c r="H138" i="19"/>
  <c r="G138" i="19"/>
  <c r="F138" i="19"/>
  <c r="E138" i="19"/>
  <c r="H137" i="19"/>
  <c r="G137" i="19"/>
  <c r="F137" i="19"/>
  <c r="J137" i="19" s="1"/>
  <c r="E137" i="19"/>
  <c r="H136" i="19"/>
  <c r="G136" i="19"/>
  <c r="F136" i="19"/>
  <c r="E136" i="19"/>
  <c r="H135" i="19"/>
  <c r="G135" i="19"/>
  <c r="F135" i="19"/>
  <c r="E135" i="19"/>
  <c r="H134" i="19"/>
  <c r="G134" i="19"/>
  <c r="F134" i="19"/>
  <c r="J134" i="19" s="1"/>
  <c r="E134" i="19"/>
  <c r="H133" i="19"/>
  <c r="G133" i="19"/>
  <c r="F133" i="19"/>
  <c r="E133" i="19"/>
  <c r="H132" i="19"/>
  <c r="G132" i="19"/>
  <c r="F132" i="19"/>
  <c r="E132" i="19"/>
  <c r="H131" i="19"/>
  <c r="G131" i="19"/>
  <c r="F131" i="19"/>
  <c r="E131" i="19"/>
  <c r="H130" i="19"/>
  <c r="G130" i="19"/>
  <c r="F130" i="19"/>
  <c r="J130" i="19" s="1"/>
  <c r="E130" i="19"/>
  <c r="H129" i="19"/>
  <c r="G129" i="19"/>
  <c r="F129" i="19"/>
  <c r="E129" i="19"/>
  <c r="H128" i="19"/>
  <c r="G128" i="19"/>
  <c r="F128" i="19"/>
  <c r="K128" i="19" s="1"/>
  <c r="E128" i="19"/>
  <c r="H127" i="19"/>
  <c r="G127" i="19"/>
  <c r="F127" i="19"/>
  <c r="J127" i="19" s="1"/>
  <c r="E127" i="19"/>
  <c r="H126" i="19"/>
  <c r="G126" i="19"/>
  <c r="F126" i="19"/>
  <c r="E126" i="19"/>
  <c r="D126" i="19"/>
  <c r="D127" i="19" s="1"/>
  <c r="D128" i="19" s="1"/>
  <c r="D129" i="19" s="1"/>
  <c r="D130" i="19" s="1"/>
  <c r="D131" i="19" s="1"/>
  <c r="D132" i="19" s="1"/>
  <c r="D133" i="19" s="1"/>
  <c r="D134" i="19" s="1"/>
  <c r="D135" i="19" s="1"/>
  <c r="D136" i="19" s="1"/>
  <c r="D137" i="19" s="1"/>
  <c r="D138" i="19" s="1"/>
  <c r="D139" i="19" s="1"/>
  <c r="D140" i="19" s="1"/>
  <c r="D141" i="19" s="1"/>
  <c r="D142" i="19" s="1"/>
  <c r="D143" i="19" s="1"/>
  <c r="D144" i="19" s="1"/>
  <c r="D145" i="19" s="1"/>
  <c r="D146" i="19" s="1"/>
  <c r="D147" i="19" s="1"/>
  <c r="D148" i="19" s="1"/>
  <c r="D149" i="19" s="1"/>
  <c r="D150" i="19" s="1"/>
  <c r="D151" i="19" s="1"/>
  <c r="D152" i="19" s="1"/>
  <c r="D153" i="19" s="1"/>
  <c r="D154" i="19" s="1"/>
  <c r="D155" i="19" s="1"/>
  <c r="D156" i="19" s="1"/>
  <c r="D157" i="19" s="1"/>
  <c r="D158" i="19" s="1"/>
  <c r="D159" i="19" s="1"/>
  <c r="D160" i="19" s="1"/>
  <c r="D161" i="19" s="1"/>
  <c r="D162" i="19" s="1"/>
  <c r="D163" i="19" s="1"/>
  <c r="D164" i="19" s="1"/>
  <c r="D165" i="19" s="1"/>
  <c r="D166" i="19" s="1"/>
  <c r="D167" i="19" s="1"/>
  <c r="D168" i="19" s="1"/>
  <c r="D169" i="19" s="1"/>
  <c r="D170" i="19" s="1"/>
  <c r="D171" i="19" s="1"/>
  <c r="D172" i="19" s="1"/>
  <c r="D173" i="19" s="1"/>
  <c r="D174" i="19" s="1"/>
  <c r="D175" i="19" s="1"/>
  <c r="D176" i="19" s="1"/>
  <c r="D177" i="19" s="1"/>
  <c r="D178" i="19" s="1"/>
  <c r="D179" i="19" s="1"/>
  <c r="D180" i="19" s="1"/>
  <c r="D181" i="19" s="1"/>
  <c r="D182" i="19" s="1"/>
  <c r="D183" i="19" s="1"/>
  <c r="H125" i="19"/>
  <c r="G125" i="19"/>
  <c r="F125" i="19"/>
  <c r="E125" i="19"/>
  <c r="H124" i="19"/>
  <c r="G124" i="19"/>
  <c r="F124" i="19"/>
  <c r="E124" i="19"/>
  <c r="H123" i="19"/>
  <c r="G123" i="19"/>
  <c r="F123" i="19"/>
  <c r="E123" i="19"/>
  <c r="D123" i="19"/>
  <c r="D124" i="19" s="1"/>
  <c r="H122" i="19"/>
  <c r="G122" i="19"/>
  <c r="F122" i="19"/>
  <c r="E122" i="19"/>
  <c r="H121" i="19"/>
  <c r="G121" i="19"/>
  <c r="F121" i="19"/>
  <c r="E121" i="19"/>
  <c r="H120" i="19"/>
  <c r="G120" i="19"/>
  <c r="F120" i="19"/>
  <c r="J120" i="19" s="1"/>
  <c r="E120" i="19"/>
  <c r="H119" i="19"/>
  <c r="G119" i="19"/>
  <c r="F119" i="19"/>
  <c r="J119" i="19" s="1"/>
  <c r="E119" i="19"/>
  <c r="H118" i="19"/>
  <c r="G118" i="19"/>
  <c r="F118" i="19"/>
  <c r="J118" i="19" s="1"/>
  <c r="E118" i="19"/>
  <c r="H117" i="19"/>
  <c r="G117" i="19"/>
  <c r="F117" i="19"/>
  <c r="E117" i="19"/>
  <c r="H116" i="19"/>
  <c r="F116" i="19"/>
  <c r="E116" i="19"/>
  <c r="H115" i="19"/>
  <c r="F115" i="19"/>
  <c r="E115" i="19"/>
  <c r="D115" i="19"/>
  <c r="D116" i="19" s="1"/>
  <c r="D117" i="19" s="1"/>
  <c r="D118" i="19" s="1"/>
  <c r="D119" i="19" s="1"/>
  <c r="D120" i="19" s="1"/>
  <c r="D121" i="19" s="1"/>
  <c r="H114" i="19"/>
  <c r="G114" i="19"/>
  <c r="F114" i="19"/>
  <c r="E114" i="19"/>
  <c r="H113" i="19"/>
  <c r="G113" i="19"/>
  <c r="F113" i="19"/>
  <c r="E113" i="19"/>
  <c r="H112" i="19"/>
  <c r="G112" i="19"/>
  <c r="F112" i="19"/>
  <c r="E112" i="19"/>
  <c r="H111" i="19"/>
  <c r="G111" i="19"/>
  <c r="F111" i="19"/>
  <c r="E111" i="19"/>
  <c r="H110" i="19"/>
  <c r="G110" i="19"/>
  <c r="F110" i="19"/>
  <c r="E110" i="19"/>
  <c r="H109" i="19"/>
  <c r="G109" i="19"/>
  <c r="F109" i="19"/>
  <c r="J109" i="19" s="1"/>
  <c r="E109" i="19"/>
  <c r="H108" i="19"/>
  <c r="F108" i="19"/>
  <c r="E108" i="19"/>
  <c r="D108" i="19"/>
  <c r="D109" i="19" s="1"/>
  <c r="D110" i="19" s="1"/>
  <c r="D111" i="19" s="1"/>
  <c r="D112" i="19" s="1"/>
  <c r="D113" i="19" s="1"/>
  <c r="H107" i="19"/>
  <c r="G107" i="19"/>
  <c r="F107" i="19"/>
  <c r="E107" i="19"/>
  <c r="H106" i="19"/>
  <c r="G106" i="19"/>
  <c r="F106" i="19"/>
  <c r="E106" i="19"/>
  <c r="H105" i="19"/>
  <c r="G105" i="19"/>
  <c r="F105" i="19"/>
  <c r="J105" i="19" s="1"/>
  <c r="E105" i="19"/>
  <c r="H104" i="19"/>
  <c r="G104" i="19"/>
  <c r="F104" i="19"/>
  <c r="E104" i="19"/>
  <c r="H103" i="19"/>
  <c r="G103" i="19"/>
  <c r="F103" i="19"/>
  <c r="J103" i="19" s="1"/>
  <c r="E103" i="19"/>
  <c r="H102" i="19"/>
  <c r="G102" i="19"/>
  <c r="F102" i="19"/>
  <c r="K102" i="19" s="1"/>
  <c r="E102" i="19"/>
  <c r="H101" i="19"/>
  <c r="G101" i="19"/>
  <c r="F101" i="19"/>
  <c r="K101" i="19" s="1"/>
  <c r="E101" i="19"/>
  <c r="H100" i="19"/>
  <c r="G100" i="19"/>
  <c r="F100" i="19"/>
  <c r="E100" i="19"/>
  <c r="H99" i="19"/>
  <c r="G99" i="19"/>
  <c r="F99" i="19"/>
  <c r="E99" i="19"/>
  <c r="H98" i="19"/>
  <c r="G98" i="19"/>
  <c r="F98" i="19"/>
  <c r="K98" i="19" s="1"/>
  <c r="E98" i="19"/>
  <c r="H97" i="19"/>
  <c r="G97" i="19"/>
  <c r="F97" i="19"/>
  <c r="J97" i="19" s="1"/>
  <c r="E97" i="19"/>
  <c r="H96" i="19"/>
  <c r="G96" i="19"/>
  <c r="F96" i="19"/>
  <c r="K96" i="19" s="1"/>
  <c r="E96" i="19"/>
  <c r="D96" i="19"/>
  <c r="D97" i="19" s="1"/>
  <c r="D98" i="19" s="1"/>
  <c r="D99" i="19" s="1"/>
  <c r="D100" i="19" s="1"/>
  <c r="D101" i="19" s="1"/>
  <c r="D102" i="19" s="1"/>
  <c r="D103" i="19" s="1"/>
  <c r="D104" i="19" s="1"/>
  <c r="D105" i="19" s="1"/>
  <c r="D106" i="19" s="1"/>
  <c r="H95" i="19"/>
  <c r="G95" i="19"/>
  <c r="F95" i="19"/>
  <c r="E95" i="19"/>
  <c r="H94" i="19"/>
  <c r="G94" i="19"/>
  <c r="F94" i="19"/>
  <c r="E94" i="19"/>
  <c r="H93" i="19"/>
  <c r="G93" i="19"/>
  <c r="F93" i="19"/>
  <c r="K93" i="19" s="1"/>
  <c r="E93" i="19"/>
  <c r="H92" i="19"/>
  <c r="G92" i="19"/>
  <c r="F92" i="19"/>
  <c r="J92" i="19" s="1"/>
  <c r="E92" i="19"/>
  <c r="H91" i="19"/>
  <c r="G91" i="19"/>
  <c r="F91" i="19"/>
  <c r="K91" i="19" s="1"/>
  <c r="E91" i="19"/>
  <c r="H90" i="19"/>
  <c r="G90" i="19"/>
  <c r="F90" i="19"/>
  <c r="J90" i="19" s="1"/>
  <c r="E90" i="19"/>
  <c r="H89" i="19"/>
  <c r="G89" i="19"/>
  <c r="F89" i="19"/>
  <c r="E89" i="19"/>
  <c r="H88" i="19"/>
  <c r="G88" i="19"/>
  <c r="F88" i="19"/>
  <c r="E88" i="19"/>
  <c r="H87" i="19"/>
  <c r="G87" i="19"/>
  <c r="F87" i="19"/>
  <c r="J87" i="19" s="1"/>
  <c r="E87" i="19"/>
  <c r="H86" i="19"/>
  <c r="G86" i="19"/>
  <c r="F86" i="19"/>
  <c r="E86" i="19"/>
  <c r="H85" i="19"/>
  <c r="G85" i="19"/>
  <c r="F85" i="19"/>
  <c r="E85" i="19"/>
  <c r="H84" i="19"/>
  <c r="G84" i="19"/>
  <c r="F84" i="19"/>
  <c r="K84" i="19" s="1"/>
  <c r="E84" i="19"/>
  <c r="D84" i="19"/>
  <c r="D85" i="19" s="1"/>
  <c r="D86" i="19" s="1"/>
  <c r="D87" i="19" s="1"/>
  <c r="D88" i="19" s="1"/>
  <c r="D89" i="19" s="1"/>
  <c r="D90" i="19" s="1"/>
  <c r="D91" i="19" s="1"/>
  <c r="D92" i="19" s="1"/>
  <c r="D93" i="19" s="1"/>
  <c r="D94" i="19" s="1"/>
  <c r="H83" i="19"/>
  <c r="G83" i="19"/>
  <c r="F83" i="19"/>
  <c r="E83" i="19"/>
  <c r="H82" i="19"/>
  <c r="G82" i="19"/>
  <c r="F82" i="19"/>
  <c r="E82" i="19"/>
  <c r="H81" i="19"/>
  <c r="G81" i="19"/>
  <c r="F81" i="19"/>
  <c r="E81" i="19"/>
  <c r="H80" i="19"/>
  <c r="G80" i="19"/>
  <c r="F80" i="19"/>
  <c r="K80" i="19" s="1"/>
  <c r="E80" i="19"/>
  <c r="H79" i="19"/>
  <c r="G79" i="19"/>
  <c r="F79" i="19"/>
  <c r="E79" i="19"/>
  <c r="H78" i="19"/>
  <c r="G78" i="19"/>
  <c r="F78" i="19"/>
  <c r="E78" i="19"/>
  <c r="H77" i="19"/>
  <c r="G77" i="19"/>
  <c r="F77" i="19"/>
  <c r="E77" i="19"/>
  <c r="H76" i="19"/>
  <c r="G76" i="19"/>
  <c r="F76" i="19"/>
  <c r="E76" i="19"/>
  <c r="H75" i="19"/>
  <c r="G75" i="19"/>
  <c r="F75" i="19"/>
  <c r="K75" i="19" s="1"/>
  <c r="E75" i="19"/>
  <c r="D75" i="19"/>
  <c r="D76" i="19" s="1"/>
  <c r="D77" i="19" s="1"/>
  <c r="D78" i="19" s="1"/>
  <c r="D79" i="19" s="1"/>
  <c r="D80" i="19" s="1"/>
  <c r="D81" i="19" s="1"/>
  <c r="D82" i="19" s="1"/>
  <c r="H74" i="19"/>
  <c r="G74" i="19"/>
  <c r="F74" i="19"/>
  <c r="E74" i="19"/>
  <c r="H73" i="19"/>
  <c r="G73" i="19"/>
  <c r="F73" i="19"/>
  <c r="E73" i="19"/>
  <c r="H72" i="19"/>
  <c r="G72" i="19"/>
  <c r="F72" i="19"/>
  <c r="E72" i="19"/>
  <c r="D72" i="19"/>
  <c r="D73" i="19" s="1"/>
  <c r="H71" i="19"/>
  <c r="G71" i="19"/>
  <c r="F71" i="19"/>
  <c r="E71" i="19"/>
  <c r="H70" i="19"/>
  <c r="G70" i="19"/>
  <c r="F70" i="19"/>
  <c r="E70" i="19"/>
  <c r="H69" i="19"/>
  <c r="G69" i="19"/>
  <c r="F69" i="19"/>
  <c r="J69" i="19" s="1"/>
  <c r="E69" i="19"/>
  <c r="H68" i="19"/>
  <c r="G68" i="19"/>
  <c r="F68" i="19"/>
  <c r="E68" i="19"/>
  <c r="D68" i="19"/>
  <c r="D69" i="19" s="1"/>
  <c r="D70" i="19" s="1"/>
  <c r="H67" i="19"/>
  <c r="G67" i="19"/>
  <c r="F67" i="19"/>
  <c r="E67" i="19"/>
  <c r="H66" i="19"/>
  <c r="G66" i="19"/>
  <c r="F66" i="19"/>
  <c r="E66" i="19"/>
  <c r="H65" i="19"/>
  <c r="G65" i="19"/>
  <c r="F65" i="19"/>
  <c r="E65" i="19"/>
  <c r="H64" i="19"/>
  <c r="G64" i="19"/>
  <c r="F64" i="19"/>
  <c r="E64" i="19"/>
  <c r="D64" i="19"/>
  <c r="D65" i="19" s="1"/>
  <c r="D66" i="19" s="1"/>
  <c r="H63" i="19"/>
  <c r="G63" i="19"/>
  <c r="F63" i="19"/>
  <c r="E63" i="19"/>
  <c r="H62" i="19"/>
  <c r="G62" i="19"/>
  <c r="F62" i="19"/>
  <c r="E62" i="19"/>
  <c r="H61" i="19"/>
  <c r="G61" i="19"/>
  <c r="F61" i="19"/>
  <c r="E61" i="19"/>
  <c r="H60" i="19"/>
  <c r="G60" i="19"/>
  <c r="F60" i="19"/>
  <c r="E60" i="19"/>
  <c r="H59" i="19"/>
  <c r="G59" i="19"/>
  <c r="F59" i="19"/>
  <c r="E59" i="19"/>
  <c r="H58" i="19"/>
  <c r="G58" i="19"/>
  <c r="F58" i="19"/>
  <c r="J58" i="19" s="1"/>
  <c r="E58" i="19"/>
  <c r="H57" i="19"/>
  <c r="G57" i="19"/>
  <c r="F57" i="19"/>
  <c r="E57" i="19"/>
  <c r="H56" i="19"/>
  <c r="G56" i="19"/>
  <c r="F56" i="19"/>
  <c r="E56" i="19"/>
  <c r="H55" i="19"/>
  <c r="G55" i="19"/>
  <c r="F55" i="19"/>
  <c r="E55" i="19"/>
  <c r="H54" i="19"/>
  <c r="G54" i="19"/>
  <c r="F54" i="19"/>
  <c r="K54" i="19" s="1"/>
  <c r="E54" i="19"/>
  <c r="H53" i="19"/>
  <c r="G53" i="19"/>
  <c r="F53" i="19"/>
  <c r="E53" i="19"/>
  <c r="D53" i="19"/>
  <c r="D54" i="19" s="1"/>
  <c r="D55" i="19" s="1"/>
  <c r="D56" i="19" s="1"/>
  <c r="D57" i="19" s="1"/>
  <c r="D58" i="19" s="1"/>
  <c r="D59" i="19" s="1"/>
  <c r="D60" i="19" s="1"/>
  <c r="D61" i="19" s="1"/>
  <c r="D62" i="19" s="1"/>
  <c r="H52" i="19"/>
  <c r="G52" i="19"/>
  <c r="F52" i="19"/>
  <c r="E52" i="19"/>
  <c r="H51" i="19"/>
  <c r="G51" i="19"/>
  <c r="F51" i="19"/>
  <c r="E51" i="19"/>
  <c r="H50" i="19"/>
  <c r="G50" i="19"/>
  <c r="F50" i="19"/>
  <c r="J50" i="19" s="1"/>
  <c r="E50" i="19"/>
  <c r="H49" i="19"/>
  <c r="G49" i="19"/>
  <c r="F49" i="19"/>
  <c r="E49" i="19"/>
  <c r="H48" i="19"/>
  <c r="G48" i="19"/>
  <c r="F48" i="19"/>
  <c r="E48" i="19"/>
  <c r="H47" i="19"/>
  <c r="G47" i="19"/>
  <c r="F47" i="19"/>
  <c r="J47" i="19" s="1"/>
  <c r="E47" i="19"/>
  <c r="H46" i="19"/>
  <c r="G46" i="19"/>
  <c r="F46" i="19"/>
  <c r="E46" i="19"/>
  <c r="D46" i="19"/>
  <c r="D47" i="19" s="1"/>
  <c r="D48" i="19" s="1"/>
  <c r="D49" i="19" s="1"/>
  <c r="D50" i="19" s="1"/>
  <c r="D51" i="19" s="1"/>
  <c r="H45" i="19"/>
  <c r="G45" i="19"/>
  <c r="F45" i="19"/>
  <c r="E45" i="19"/>
  <c r="H44" i="19"/>
  <c r="G44" i="19"/>
  <c r="F44" i="19"/>
  <c r="E44" i="19"/>
  <c r="H43" i="19"/>
  <c r="G43" i="19"/>
  <c r="F43" i="19"/>
  <c r="J43" i="19" s="1"/>
  <c r="E43" i="19"/>
  <c r="H42" i="19"/>
  <c r="G42" i="19"/>
  <c r="F42" i="19"/>
  <c r="E42" i="19"/>
  <c r="H41" i="19"/>
  <c r="G41" i="19"/>
  <c r="F41" i="19"/>
  <c r="E41" i="19"/>
  <c r="D41" i="19"/>
  <c r="D42" i="19" s="1"/>
  <c r="D43" i="19" s="1"/>
  <c r="D44" i="19" s="1"/>
  <c r="H40" i="19"/>
  <c r="G40" i="19"/>
  <c r="F40" i="19"/>
  <c r="E40" i="19"/>
  <c r="H39" i="19"/>
  <c r="G39" i="19"/>
  <c r="F39" i="19"/>
  <c r="E39" i="19"/>
  <c r="H38" i="19"/>
  <c r="G38" i="19"/>
  <c r="F38" i="19"/>
  <c r="E38" i="19"/>
  <c r="H37" i="19"/>
  <c r="G37" i="19"/>
  <c r="F37" i="19"/>
  <c r="K37" i="19" s="1"/>
  <c r="E37" i="19"/>
  <c r="H36" i="19"/>
  <c r="G36" i="19"/>
  <c r="F36" i="19"/>
  <c r="K36" i="19" s="1"/>
  <c r="E36" i="19"/>
  <c r="H35" i="19"/>
  <c r="G35" i="19"/>
  <c r="F35" i="19"/>
  <c r="E35" i="19"/>
  <c r="H34" i="19"/>
  <c r="G34" i="19"/>
  <c r="F34" i="19"/>
  <c r="J34" i="19" s="1"/>
  <c r="E34" i="19"/>
  <c r="H33" i="19"/>
  <c r="G33" i="19"/>
  <c r="F33" i="19"/>
  <c r="E33" i="19"/>
  <c r="H32" i="19"/>
  <c r="G32" i="19"/>
  <c r="F32" i="19"/>
  <c r="E32" i="19"/>
  <c r="H31" i="19"/>
  <c r="G31" i="19"/>
  <c r="F31" i="19"/>
  <c r="E31" i="19"/>
  <c r="H30" i="19"/>
  <c r="G30" i="19"/>
  <c r="F30" i="19"/>
  <c r="K30" i="19" s="1"/>
  <c r="E30" i="19"/>
  <c r="H29" i="19"/>
  <c r="G29" i="19"/>
  <c r="F29" i="19"/>
  <c r="J29" i="19" s="1"/>
  <c r="E29" i="19"/>
  <c r="H28" i="19"/>
  <c r="G28" i="19"/>
  <c r="F28" i="19"/>
  <c r="K28" i="19" s="1"/>
  <c r="E28" i="19"/>
  <c r="H27" i="19"/>
  <c r="G27" i="19"/>
  <c r="F27" i="19"/>
  <c r="K27" i="19" s="1"/>
  <c r="E27" i="19"/>
  <c r="H26" i="19"/>
  <c r="G26" i="19"/>
  <c r="F26" i="19"/>
  <c r="E26" i="19"/>
  <c r="D26" i="19"/>
  <c r="D27" i="19" s="1"/>
  <c r="D28" i="19" s="1"/>
  <c r="D29" i="19" s="1"/>
  <c r="D30" i="19" s="1"/>
  <c r="D31" i="19" s="1"/>
  <c r="D32" i="19" s="1"/>
  <c r="D33" i="19" s="1"/>
  <c r="D34" i="19" s="1"/>
  <c r="D35" i="19" s="1"/>
  <c r="D36" i="19" s="1"/>
  <c r="D37" i="19" s="1"/>
  <c r="D38" i="19" s="1"/>
  <c r="D39" i="19" s="1"/>
  <c r="H25" i="19"/>
  <c r="G25" i="19"/>
  <c r="F25" i="19"/>
  <c r="E25" i="19"/>
  <c r="H24" i="19"/>
  <c r="G24" i="19"/>
  <c r="F24" i="19"/>
  <c r="E24" i="19"/>
  <c r="H23" i="19"/>
  <c r="G23" i="19"/>
  <c r="F23" i="19"/>
  <c r="E23" i="19"/>
  <c r="H22" i="19"/>
  <c r="G22" i="19"/>
  <c r="F22" i="19"/>
  <c r="E22" i="19"/>
  <c r="H21" i="19"/>
  <c r="G21" i="19"/>
  <c r="F21" i="19"/>
  <c r="K21" i="19" s="1"/>
  <c r="E21" i="19"/>
  <c r="H20" i="19"/>
  <c r="G20" i="19"/>
  <c r="F20" i="19"/>
  <c r="E20" i="19"/>
  <c r="H19" i="19"/>
  <c r="G19" i="19"/>
  <c r="F19" i="19"/>
  <c r="K19" i="19" s="1"/>
  <c r="E19" i="19"/>
  <c r="H18" i="19"/>
  <c r="G18" i="19"/>
  <c r="F18" i="19"/>
  <c r="J18" i="19" s="1"/>
  <c r="E18" i="19"/>
  <c r="H17" i="19"/>
  <c r="G17" i="19"/>
  <c r="F17" i="19"/>
  <c r="K17" i="19" s="1"/>
  <c r="E17" i="19"/>
  <c r="H16" i="19"/>
  <c r="G16" i="19"/>
  <c r="F16" i="19"/>
  <c r="E16" i="19"/>
  <c r="H15" i="19"/>
  <c r="G15" i="19"/>
  <c r="F15" i="19"/>
  <c r="E15" i="19"/>
  <c r="D15" i="19"/>
  <c r="D16" i="19" s="1"/>
  <c r="D17" i="19" s="1"/>
  <c r="D10" i="19"/>
  <c r="D9" i="19"/>
  <c r="D8" i="19"/>
  <c r="K7" i="19"/>
  <c r="D7" i="19"/>
  <c r="D6" i="19"/>
  <c r="F60" i="13"/>
  <c r="F61" i="13" s="1"/>
  <c r="F62" i="13" s="1"/>
  <c r="F63" i="13" s="1"/>
  <c r="F64" i="13" s="1"/>
  <c r="F65" i="13" s="1"/>
  <c r="F66" i="13" s="1"/>
  <c r="F56" i="13"/>
  <c r="F57" i="13" s="1"/>
  <c r="F49" i="13"/>
  <c r="F50" i="13" s="1"/>
  <c r="F51" i="13" s="1"/>
  <c r="F52" i="13" s="1"/>
  <c r="F53" i="13" s="1"/>
  <c r="F44" i="13"/>
  <c r="F45" i="13" s="1"/>
  <c r="F46" i="13" s="1"/>
  <c r="F43" i="13"/>
  <c r="F39" i="13"/>
  <c r="F40" i="13" s="1"/>
  <c r="F32" i="13"/>
  <c r="F33" i="13" s="1"/>
  <c r="F34" i="13" s="1"/>
  <c r="F35" i="13" s="1"/>
  <c r="F36" i="13" s="1"/>
  <c r="F37" i="13" s="1"/>
  <c r="F25" i="13"/>
  <c r="F26" i="13" s="1"/>
  <c r="F27" i="13" s="1"/>
  <c r="F28" i="13" s="1"/>
  <c r="F29" i="13" s="1"/>
  <c r="F24" i="13"/>
  <c r="F16" i="13"/>
  <c r="F17" i="13" s="1"/>
  <c r="F18" i="13" s="1"/>
  <c r="F19" i="13" s="1"/>
  <c r="F20" i="13" s="1"/>
  <c r="D10" i="13"/>
  <c r="D9" i="13"/>
  <c r="D8" i="13"/>
  <c r="D7" i="13"/>
  <c r="D6" i="13"/>
  <c r="A11" i="14"/>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81" i="14" s="1"/>
  <c r="A82" i="14" s="1"/>
  <c r="A83" i="14" s="1"/>
  <c r="A84" i="14" s="1"/>
  <c r="A85" i="14" s="1"/>
  <c r="A86" i="14" s="1"/>
  <c r="A87" i="14" s="1"/>
  <c r="A88" i="14" s="1"/>
  <c r="A89" i="14" s="1"/>
  <c r="A90" i="14" s="1"/>
  <c r="A91" i="14" s="1"/>
  <c r="A92" i="14" s="1"/>
  <c r="A93" i="14" s="1"/>
  <c r="A94" i="14" s="1"/>
  <c r="A95" i="14" s="1"/>
  <c r="A96" i="14" s="1"/>
  <c r="A97" i="14" s="1"/>
  <c r="A98" i="14" s="1"/>
  <c r="A99" i="14" s="1"/>
  <c r="A100" i="14" s="1"/>
  <c r="A101" i="14" s="1"/>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B7" i="14"/>
  <c r="B10" i="14" s="1"/>
  <c r="B11" i="14" s="1"/>
  <c r="B12" i="14" s="1"/>
  <c r="B13" i="14" s="1"/>
  <c r="B14" i="14" s="1"/>
  <c r="B15" i="14" s="1"/>
  <c r="B16" i="14" s="1"/>
  <c r="B17" i="14" s="1"/>
  <c r="B18" i="14" s="1"/>
  <c r="B19" i="14" s="1"/>
  <c r="B20" i="14" s="1"/>
  <c r="B21" i="14" s="1"/>
  <c r="B22" i="14" s="1"/>
  <c r="B6" i="14"/>
  <c r="B5" i="14"/>
  <c r="B4" i="14"/>
  <c r="CF218" i="12"/>
  <c r="CC217" i="12"/>
  <c r="AR217" i="12"/>
  <c r="AR216" i="12" s="1"/>
  <c r="AQ217" i="12"/>
  <c r="AQ216" i="12" s="1"/>
  <c r="AO217" i="12"/>
  <c r="AO216" i="12" s="1"/>
  <c r="AN217" i="12"/>
  <c r="AN216" i="12" s="1"/>
  <c r="AL217" i="12"/>
  <c r="AL216" i="12" s="1"/>
  <c r="AK217" i="12"/>
  <c r="AK216" i="12" s="1"/>
  <c r="AI217" i="12"/>
  <c r="AI216" i="12" s="1"/>
  <c r="AH217" i="12"/>
  <c r="AH216" i="12" s="1"/>
  <c r="AF217" i="12"/>
  <c r="AF216" i="12" s="1"/>
  <c r="AE217" i="12"/>
  <c r="AE216" i="12" s="1"/>
  <c r="AC217" i="12"/>
  <c r="AC216" i="12" s="1"/>
  <c r="AB217" i="12"/>
  <c r="AB216" i="12" s="1"/>
  <c r="Z217" i="12"/>
  <c r="Z216" i="12" s="1"/>
  <c r="Y217" i="12"/>
  <c r="Y216" i="12" s="1"/>
  <c r="W217" i="12"/>
  <c r="W216" i="12" s="1"/>
  <c r="V217" i="12"/>
  <c r="V216" i="12" s="1"/>
  <c r="T217" i="12"/>
  <c r="T216" i="12" s="1"/>
  <c r="S217" i="12"/>
  <c r="S216" i="12" s="1"/>
  <c r="Q217" i="12"/>
  <c r="Q216" i="12" s="1"/>
  <c r="P217" i="12"/>
  <c r="P216" i="12" s="1"/>
  <c r="N217" i="12"/>
  <c r="N216" i="12" s="1"/>
  <c r="M217" i="12"/>
  <c r="M216" i="12" s="1"/>
  <c r="K217" i="12"/>
  <c r="K216" i="12" s="1"/>
  <c r="J217" i="12"/>
  <c r="H217" i="12"/>
  <c r="H216" i="12" s="1"/>
  <c r="G217" i="12"/>
  <c r="G216" i="12" s="1"/>
  <c r="CF215" i="12"/>
  <c r="CC214" i="12"/>
  <c r="AR214" i="12"/>
  <c r="AR213" i="12" s="1"/>
  <c r="AQ214" i="12"/>
  <c r="AQ213" i="12" s="1"/>
  <c r="AO214" i="12"/>
  <c r="AN214" i="12"/>
  <c r="AL214" i="12"/>
  <c r="AL213" i="12" s="1"/>
  <c r="AK214" i="12"/>
  <c r="AK213" i="12" s="1"/>
  <c r="AI214" i="12"/>
  <c r="AI213" i="12" s="1"/>
  <c r="AH214" i="12"/>
  <c r="AH213" i="12" s="1"/>
  <c r="AF214" i="12"/>
  <c r="AF213" i="12" s="1"/>
  <c r="AE214" i="12"/>
  <c r="AE213" i="12" s="1"/>
  <c r="AC214" i="12"/>
  <c r="AC213" i="12" s="1"/>
  <c r="AB214" i="12"/>
  <c r="AB213" i="12" s="1"/>
  <c r="Z214" i="12"/>
  <c r="Z213" i="12" s="1"/>
  <c r="Y214" i="12"/>
  <c r="Y213" i="12" s="1"/>
  <c r="W214" i="12"/>
  <c r="W213" i="12" s="1"/>
  <c r="V214" i="12"/>
  <c r="V213" i="12" s="1"/>
  <c r="T214" i="12"/>
  <c r="T213" i="12" s="1"/>
  <c r="S214" i="12"/>
  <c r="S213" i="12" s="1"/>
  <c r="Q214" i="12"/>
  <c r="Q213" i="12" s="1"/>
  <c r="P214" i="12"/>
  <c r="P213" i="12" s="1"/>
  <c r="N214" i="12"/>
  <c r="N213" i="12" s="1"/>
  <c r="M214" i="12"/>
  <c r="M213" i="12" s="1"/>
  <c r="K214" i="12"/>
  <c r="K213" i="12" s="1"/>
  <c r="J214" i="12"/>
  <c r="J213" i="12" s="1"/>
  <c r="H214" i="12"/>
  <c r="H213" i="12" s="1"/>
  <c r="G214" i="12"/>
  <c r="G213" i="12" s="1"/>
  <c r="AO213" i="12"/>
  <c r="AN213" i="12"/>
  <c r="CF212" i="12"/>
  <c r="CC211" i="12"/>
  <c r="AR211" i="12"/>
  <c r="AR210" i="12" s="1"/>
  <c r="AQ211" i="12"/>
  <c r="AQ210" i="12" s="1"/>
  <c r="AO211" i="12"/>
  <c r="AN211" i="12"/>
  <c r="AL211" i="12"/>
  <c r="AK211" i="12"/>
  <c r="AI211" i="12"/>
  <c r="AI210" i="12" s="1"/>
  <c r="AH211" i="12"/>
  <c r="AH210" i="12" s="1"/>
  <c r="AF211" i="12"/>
  <c r="AF210" i="12" s="1"/>
  <c r="AE211" i="12"/>
  <c r="AE210" i="12" s="1"/>
  <c r="AC211" i="12"/>
  <c r="AC210" i="12" s="1"/>
  <c r="AB211" i="12"/>
  <c r="AB210" i="12" s="1"/>
  <c r="Z211" i="12"/>
  <c r="Z210" i="12" s="1"/>
  <c r="Y211" i="12"/>
  <c r="Y210" i="12" s="1"/>
  <c r="W211" i="12"/>
  <c r="W210" i="12" s="1"/>
  <c r="V211" i="12"/>
  <c r="V210" i="12" s="1"/>
  <c r="T211" i="12"/>
  <c r="T210" i="12" s="1"/>
  <c r="S211" i="12"/>
  <c r="S210" i="12" s="1"/>
  <c r="Q211" i="12"/>
  <c r="Q210" i="12" s="1"/>
  <c r="P211" i="12"/>
  <c r="P210" i="12" s="1"/>
  <c r="N211" i="12"/>
  <c r="N210" i="12" s="1"/>
  <c r="M211" i="12"/>
  <c r="M210" i="12" s="1"/>
  <c r="K211" i="12"/>
  <c r="K210" i="12" s="1"/>
  <c r="J211" i="12"/>
  <c r="J210" i="12" s="1"/>
  <c r="H211" i="12"/>
  <c r="G211" i="12"/>
  <c r="G210" i="12" s="1"/>
  <c r="AO210" i="12"/>
  <c r="AN210" i="12"/>
  <c r="AL210" i="12"/>
  <c r="AK210" i="12"/>
  <c r="CF209" i="12"/>
  <c r="CC208" i="12"/>
  <c r="AR208" i="12"/>
  <c r="AR207" i="12" s="1"/>
  <c r="AQ208" i="12"/>
  <c r="AQ207" i="12" s="1"/>
  <c r="AO208" i="12"/>
  <c r="AO207" i="12" s="1"/>
  <c r="AN208" i="12"/>
  <c r="AN207" i="12" s="1"/>
  <c r="AL208" i="12"/>
  <c r="AL207" i="12" s="1"/>
  <c r="AK208" i="12"/>
  <c r="AK207" i="12" s="1"/>
  <c r="AI208" i="12"/>
  <c r="AI207" i="12" s="1"/>
  <c r="AH208" i="12"/>
  <c r="AH207" i="12" s="1"/>
  <c r="AF208" i="12"/>
  <c r="AF207" i="12" s="1"/>
  <c r="AE208" i="12"/>
  <c r="AE207" i="12" s="1"/>
  <c r="AC208" i="12"/>
  <c r="AC207" i="12" s="1"/>
  <c r="AB208" i="12"/>
  <c r="AB207" i="12" s="1"/>
  <c r="Z208" i="12"/>
  <c r="Z207" i="12" s="1"/>
  <c r="Y208" i="12"/>
  <c r="Y207" i="12" s="1"/>
  <c r="W208" i="12"/>
  <c r="W207" i="12" s="1"/>
  <c r="V208" i="12"/>
  <c r="V207" i="12" s="1"/>
  <c r="T208" i="12"/>
  <c r="T207" i="12" s="1"/>
  <c r="S208" i="12"/>
  <c r="S207" i="12" s="1"/>
  <c r="Q208" i="12"/>
  <c r="Q207" i="12" s="1"/>
  <c r="P208" i="12"/>
  <c r="P207" i="12" s="1"/>
  <c r="N208" i="12"/>
  <c r="N207" i="12" s="1"/>
  <c r="M208" i="12"/>
  <c r="M207" i="12" s="1"/>
  <c r="K208" i="12"/>
  <c r="K207" i="12" s="1"/>
  <c r="J208" i="12"/>
  <c r="J207" i="12" s="1"/>
  <c r="H208" i="12"/>
  <c r="H207" i="12" s="1"/>
  <c r="G208" i="12"/>
  <c r="G207" i="12" s="1"/>
  <c r="CF206" i="12"/>
  <c r="CC205" i="12"/>
  <c r="AR205" i="12"/>
  <c r="AQ205" i="12"/>
  <c r="AO205" i="12"/>
  <c r="AN205" i="12"/>
  <c r="AL205" i="12"/>
  <c r="AK205" i="12"/>
  <c r="AI205" i="12"/>
  <c r="AH205" i="12"/>
  <c r="AF205" i="12"/>
  <c r="AE205" i="12"/>
  <c r="AC205" i="12"/>
  <c r="AB205" i="12"/>
  <c r="Z205" i="12"/>
  <c r="Y205" i="12"/>
  <c r="W205" i="12"/>
  <c r="V205" i="12"/>
  <c r="T205" i="12"/>
  <c r="S205" i="12"/>
  <c r="Q205" i="12"/>
  <c r="P205" i="12"/>
  <c r="N205" i="12"/>
  <c r="M205" i="12"/>
  <c r="K205" i="12"/>
  <c r="J205" i="12"/>
  <c r="H205" i="12"/>
  <c r="G205" i="12"/>
  <c r="CC204" i="12"/>
  <c r="AR204" i="12"/>
  <c r="AQ204" i="12"/>
  <c r="AO204" i="12"/>
  <c r="AN204" i="12"/>
  <c r="AL204" i="12"/>
  <c r="AK204" i="12"/>
  <c r="AI204" i="12"/>
  <c r="AH204" i="12"/>
  <c r="AF204" i="12"/>
  <c r="AE204" i="12"/>
  <c r="AC204" i="12"/>
  <c r="AB204" i="12"/>
  <c r="Z204" i="12"/>
  <c r="Y204" i="12"/>
  <c r="W204" i="12"/>
  <c r="V204" i="12"/>
  <c r="T204" i="12"/>
  <c r="S204" i="12"/>
  <c r="Q204" i="12"/>
  <c r="P204" i="12"/>
  <c r="N204" i="12"/>
  <c r="M204" i="12"/>
  <c r="K204" i="12"/>
  <c r="J204" i="12"/>
  <c r="H204" i="12"/>
  <c r="G204" i="12"/>
  <c r="CC203" i="12"/>
  <c r="AR203" i="12"/>
  <c r="AQ203" i="12"/>
  <c r="AO203" i="12"/>
  <c r="AN203" i="12"/>
  <c r="AL203" i="12"/>
  <c r="AK203" i="12"/>
  <c r="AI203" i="12"/>
  <c r="AH203" i="12"/>
  <c r="AF203" i="12"/>
  <c r="AE203" i="12"/>
  <c r="AC203" i="12"/>
  <c r="AB203" i="12"/>
  <c r="Z203" i="12"/>
  <c r="Y203" i="12"/>
  <c r="W203" i="12"/>
  <c r="V203" i="12"/>
  <c r="T203" i="12"/>
  <c r="S203" i="12"/>
  <c r="Q203" i="12"/>
  <c r="P203" i="12"/>
  <c r="N203" i="12"/>
  <c r="M203" i="12"/>
  <c r="K203" i="12"/>
  <c r="J203" i="12"/>
  <c r="H203" i="12"/>
  <c r="G203" i="12"/>
  <c r="CF201" i="12"/>
  <c r="CC200" i="12"/>
  <c r="AR200" i="12"/>
  <c r="AQ200" i="12"/>
  <c r="AO200" i="12"/>
  <c r="AN200" i="12"/>
  <c r="AL200" i="12"/>
  <c r="AK200" i="12"/>
  <c r="AI200" i="12"/>
  <c r="AH200" i="12"/>
  <c r="AF200" i="12"/>
  <c r="AE200" i="12"/>
  <c r="AC200" i="12"/>
  <c r="AB200" i="12"/>
  <c r="Z200" i="12"/>
  <c r="Y200" i="12"/>
  <c r="W200" i="12"/>
  <c r="V200" i="12"/>
  <c r="T200" i="12"/>
  <c r="S200" i="12"/>
  <c r="Q200" i="12"/>
  <c r="P200" i="12"/>
  <c r="N200" i="12"/>
  <c r="M200" i="12"/>
  <c r="K200" i="12"/>
  <c r="J200" i="12"/>
  <c r="H200" i="12"/>
  <c r="G200" i="12"/>
  <c r="CC199" i="12"/>
  <c r="AR199" i="12"/>
  <c r="AQ199" i="12"/>
  <c r="AO199" i="12"/>
  <c r="AN199" i="12"/>
  <c r="AL199" i="12"/>
  <c r="AK199" i="12"/>
  <c r="AI199" i="12"/>
  <c r="AH199" i="12"/>
  <c r="AF199" i="12"/>
  <c r="AE199" i="12"/>
  <c r="AC199" i="12"/>
  <c r="AB199" i="12"/>
  <c r="Z199" i="12"/>
  <c r="Y199" i="12"/>
  <c r="W199" i="12"/>
  <c r="V199" i="12"/>
  <c r="T199" i="12"/>
  <c r="S199" i="12"/>
  <c r="Q199" i="12"/>
  <c r="P199" i="12"/>
  <c r="N199" i="12"/>
  <c r="M199" i="12"/>
  <c r="K199" i="12"/>
  <c r="J199" i="12"/>
  <c r="H199" i="12"/>
  <c r="G199" i="12"/>
  <c r="CF197" i="12"/>
  <c r="CC196" i="12"/>
  <c r="AR196" i="12"/>
  <c r="AQ196" i="12"/>
  <c r="AO196" i="12"/>
  <c r="AN196" i="12"/>
  <c r="AL196" i="12"/>
  <c r="AK196" i="12"/>
  <c r="AI196" i="12"/>
  <c r="AH196" i="12"/>
  <c r="AF196" i="12"/>
  <c r="AE196" i="12"/>
  <c r="AC196" i="12"/>
  <c r="AB196" i="12"/>
  <c r="Z196" i="12"/>
  <c r="Y196" i="12"/>
  <c r="W196" i="12"/>
  <c r="V196" i="12"/>
  <c r="T196" i="12"/>
  <c r="S196" i="12"/>
  <c r="Q196" i="12"/>
  <c r="P196" i="12"/>
  <c r="N196" i="12"/>
  <c r="M196" i="12"/>
  <c r="K196" i="12"/>
  <c r="J196" i="12"/>
  <c r="H196" i="12"/>
  <c r="G196" i="12"/>
  <c r="CC195" i="12"/>
  <c r="AR195" i="12"/>
  <c r="AQ195" i="12"/>
  <c r="AO195" i="12"/>
  <c r="AN195" i="12"/>
  <c r="AL195" i="12"/>
  <c r="AK195" i="12"/>
  <c r="AI195" i="12"/>
  <c r="AH195" i="12"/>
  <c r="AF195" i="12"/>
  <c r="AE195" i="12"/>
  <c r="AC195" i="12"/>
  <c r="AB195" i="12"/>
  <c r="Z195" i="12"/>
  <c r="Y195" i="12"/>
  <c r="W195" i="12"/>
  <c r="V195" i="12"/>
  <c r="T195" i="12"/>
  <c r="S195" i="12"/>
  <c r="Q195" i="12"/>
  <c r="P195" i="12"/>
  <c r="N195" i="12"/>
  <c r="M195" i="12"/>
  <c r="K195" i="12"/>
  <c r="J195" i="12"/>
  <c r="H195" i="12"/>
  <c r="G195" i="12"/>
  <c r="CF193" i="12"/>
  <c r="CE192" i="12"/>
  <c r="CE191" i="12" s="1"/>
  <c r="CD192" i="12"/>
  <c r="CD191" i="12" s="1"/>
  <c r="CF191" i="12" s="1"/>
  <c r="AR192" i="12"/>
  <c r="AR191" i="12" s="1"/>
  <c r="AQ192" i="12"/>
  <c r="AQ191" i="12" s="1"/>
  <c r="AO192" i="12"/>
  <c r="AO191" i="12" s="1"/>
  <c r="AN192" i="12"/>
  <c r="AN191" i="12" s="1"/>
  <c r="AL192" i="12"/>
  <c r="AL191" i="12" s="1"/>
  <c r="AK192" i="12"/>
  <c r="AK191" i="12" s="1"/>
  <c r="AI192" i="12"/>
  <c r="AI191" i="12" s="1"/>
  <c r="AH192" i="12"/>
  <c r="AH191" i="12" s="1"/>
  <c r="AF192" i="12"/>
  <c r="AF191" i="12" s="1"/>
  <c r="AE192" i="12"/>
  <c r="AE191" i="12" s="1"/>
  <c r="AC192" i="12"/>
  <c r="AC191" i="12" s="1"/>
  <c r="AB192" i="12"/>
  <c r="AB191" i="12" s="1"/>
  <c r="Z192" i="12"/>
  <c r="Z191" i="12" s="1"/>
  <c r="Y192" i="12"/>
  <c r="Y191" i="12" s="1"/>
  <c r="W192" i="12"/>
  <c r="W191" i="12" s="1"/>
  <c r="V192" i="12"/>
  <c r="V191" i="12" s="1"/>
  <c r="T192" i="12"/>
  <c r="T191" i="12" s="1"/>
  <c r="S192" i="12"/>
  <c r="S191" i="12" s="1"/>
  <c r="Q192" i="12"/>
  <c r="Q191" i="12" s="1"/>
  <c r="P192" i="12"/>
  <c r="P191" i="12" s="1"/>
  <c r="N192" i="12"/>
  <c r="N191" i="12" s="1"/>
  <c r="M192" i="12"/>
  <c r="M191" i="12" s="1"/>
  <c r="K192" i="12"/>
  <c r="K191" i="12" s="1"/>
  <c r="J192" i="12"/>
  <c r="J191" i="12" s="1"/>
  <c r="H192" i="12"/>
  <c r="H191" i="12" s="1"/>
  <c r="G192" i="12"/>
  <c r="G191" i="12" s="1"/>
  <c r="CF190" i="12"/>
  <c r="CC189" i="12"/>
  <c r="AR189" i="12"/>
  <c r="AQ189" i="12"/>
  <c r="AO189" i="12"/>
  <c r="AN189" i="12"/>
  <c r="AL189" i="12"/>
  <c r="AK189" i="12"/>
  <c r="AI189" i="12"/>
  <c r="AH189" i="12"/>
  <c r="AF189" i="12"/>
  <c r="AE189" i="12"/>
  <c r="AC189" i="12"/>
  <c r="AB189" i="12"/>
  <c r="Z189" i="12"/>
  <c r="Y189" i="12"/>
  <c r="W189" i="12"/>
  <c r="V189" i="12"/>
  <c r="T189" i="12"/>
  <c r="S189" i="12"/>
  <c r="Q189" i="12"/>
  <c r="P189" i="12"/>
  <c r="N189" i="12"/>
  <c r="M189" i="12"/>
  <c r="K189" i="12"/>
  <c r="J189" i="12"/>
  <c r="H189" i="12"/>
  <c r="G189" i="12"/>
  <c r="CC188" i="12"/>
  <c r="AR188" i="12"/>
  <c r="AQ188" i="12"/>
  <c r="AO188" i="12"/>
  <c r="AN188" i="12"/>
  <c r="AL188" i="12"/>
  <c r="AK188" i="12"/>
  <c r="AI188" i="12"/>
  <c r="AH188" i="12"/>
  <c r="AF188" i="12"/>
  <c r="AE188" i="12"/>
  <c r="AC188" i="12"/>
  <c r="AB188" i="12"/>
  <c r="Z188" i="12"/>
  <c r="Y188" i="12"/>
  <c r="W188" i="12"/>
  <c r="V188" i="12"/>
  <c r="T188" i="12"/>
  <c r="S188" i="12"/>
  <c r="Q188" i="12"/>
  <c r="P188" i="12"/>
  <c r="N188" i="12"/>
  <c r="M188" i="12"/>
  <c r="K188" i="12"/>
  <c r="J188" i="12"/>
  <c r="H188" i="12"/>
  <c r="G188" i="12"/>
  <c r="CF186" i="12"/>
  <c r="CE185" i="12"/>
  <c r="CE184" i="12" s="1"/>
  <c r="CD185" i="12"/>
  <c r="AR185" i="12"/>
  <c r="AR184" i="12" s="1"/>
  <c r="AQ185" i="12"/>
  <c r="AQ184" i="12" s="1"/>
  <c r="AO185" i="12"/>
  <c r="AN185" i="12"/>
  <c r="AN184" i="12" s="1"/>
  <c r="AL185" i="12"/>
  <c r="AL184" i="12" s="1"/>
  <c r="AK185" i="12"/>
  <c r="AK184" i="12" s="1"/>
  <c r="AI185" i="12"/>
  <c r="AI184" i="12" s="1"/>
  <c r="AH185" i="12"/>
  <c r="AH184" i="12" s="1"/>
  <c r="AF185" i="12"/>
  <c r="AF184" i="12" s="1"/>
  <c r="AE185" i="12"/>
  <c r="AE184" i="12" s="1"/>
  <c r="AC185" i="12"/>
  <c r="AC184" i="12" s="1"/>
  <c r="AB185" i="12"/>
  <c r="AB184" i="12" s="1"/>
  <c r="Z185" i="12"/>
  <c r="Z184" i="12" s="1"/>
  <c r="Y185" i="12"/>
  <c r="Y184" i="12" s="1"/>
  <c r="W185" i="12"/>
  <c r="W184" i="12" s="1"/>
  <c r="V185" i="12"/>
  <c r="V184" i="12" s="1"/>
  <c r="T185" i="12"/>
  <c r="T184" i="12" s="1"/>
  <c r="S185" i="12"/>
  <c r="S184" i="12" s="1"/>
  <c r="Q185" i="12"/>
  <c r="Q184" i="12" s="1"/>
  <c r="P185" i="12"/>
  <c r="P184" i="12" s="1"/>
  <c r="N185" i="12"/>
  <c r="N184" i="12" s="1"/>
  <c r="M185" i="12"/>
  <c r="M184" i="12" s="1"/>
  <c r="K185" i="12"/>
  <c r="K184" i="12" s="1"/>
  <c r="J185" i="12"/>
  <c r="J184" i="12" s="1"/>
  <c r="H185" i="12"/>
  <c r="H184" i="12" s="1"/>
  <c r="G185" i="12"/>
  <c r="G184" i="12" s="1"/>
  <c r="AO184" i="12"/>
  <c r="CF183" i="12"/>
  <c r="CE182" i="12"/>
  <c r="CD182" i="12"/>
  <c r="CF182" i="12" s="1"/>
  <c r="AR182" i="12"/>
  <c r="AQ182" i="12"/>
  <c r="AO182" i="12"/>
  <c r="AN182" i="12"/>
  <c r="AL182" i="12"/>
  <c r="AK182" i="12"/>
  <c r="AI182" i="12"/>
  <c r="AH182" i="12"/>
  <c r="AF182" i="12"/>
  <c r="AE182" i="12"/>
  <c r="AC182" i="12"/>
  <c r="AB182" i="12"/>
  <c r="Z182" i="12"/>
  <c r="Y182" i="12"/>
  <c r="W182" i="12"/>
  <c r="V182" i="12"/>
  <c r="T182" i="12"/>
  <c r="S182" i="12"/>
  <c r="Q182" i="12"/>
  <c r="P182" i="12"/>
  <c r="N182" i="12"/>
  <c r="M182" i="12"/>
  <c r="K182" i="12"/>
  <c r="J182" i="12"/>
  <c r="H182" i="12"/>
  <c r="G182" i="12"/>
  <c r="CF180" i="12"/>
  <c r="CC179" i="12"/>
  <c r="AR179" i="12"/>
  <c r="AQ179" i="12"/>
  <c r="AO179" i="12"/>
  <c r="AN179" i="12"/>
  <c r="AL179" i="12"/>
  <c r="AK179" i="12"/>
  <c r="AI179" i="12"/>
  <c r="AH179" i="12"/>
  <c r="AF179" i="12"/>
  <c r="AE179" i="12"/>
  <c r="AC179" i="12"/>
  <c r="AB179" i="12"/>
  <c r="Z179" i="12"/>
  <c r="Y179" i="12"/>
  <c r="W179" i="12"/>
  <c r="V179" i="12"/>
  <c r="T179" i="12"/>
  <c r="S179" i="12"/>
  <c r="Q179" i="12"/>
  <c r="P179" i="12"/>
  <c r="N179" i="12"/>
  <c r="M179" i="12"/>
  <c r="K179" i="12"/>
  <c r="J179" i="12"/>
  <c r="H179" i="12"/>
  <c r="G179" i="12"/>
  <c r="CC178" i="12"/>
  <c r="AR178" i="12"/>
  <c r="AR177" i="12" s="1"/>
  <c r="AQ178" i="12"/>
  <c r="AQ177" i="12" s="1"/>
  <c r="AO178" i="12"/>
  <c r="AO177" i="12" s="1"/>
  <c r="AN178" i="12"/>
  <c r="AN177" i="12" s="1"/>
  <c r="AL178" i="12"/>
  <c r="AL177" i="12" s="1"/>
  <c r="AK178" i="12"/>
  <c r="AK177" i="12" s="1"/>
  <c r="AI178" i="12"/>
  <c r="AI177" i="12" s="1"/>
  <c r="AH178" i="12"/>
  <c r="AH177" i="12" s="1"/>
  <c r="AF178" i="12"/>
  <c r="AF177" i="12" s="1"/>
  <c r="AE178" i="12"/>
  <c r="AE177" i="12" s="1"/>
  <c r="AC178" i="12"/>
  <c r="AC177" i="12" s="1"/>
  <c r="AB178" i="12"/>
  <c r="AB177" i="12" s="1"/>
  <c r="Z178" i="12"/>
  <c r="Z177" i="12" s="1"/>
  <c r="Y178" i="12"/>
  <c r="Y177" i="12" s="1"/>
  <c r="W178" i="12"/>
  <c r="W177" i="12" s="1"/>
  <c r="V178" i="12"/>
  <c r="V177" i="12" s="1"/>
  <c r="T178" i="12"/>
  <c r="T177" i="12" s="1"/>
  <c r="S178" i="12"/>
  <c r="S177" i="12" s="1"/>
  <c r="Q178" i="12"/>
  <c r="Q177" i="12" s="1"/>
  <c r="P178" i="12"/>
  <c r="P177" i="12" s="1"/>
  <c r="N178" i="12"/>
  <c r="M178" i="12"/>
  <c r="M177" i="12" s="1"/>
  <c r="K178" i="12"/>
  <c r="K177" i="12" s="1"/>
  <c r="J178" i="12"/>
  <c r="J177" i="12" s="1"/>
  <c r="H178" i="12"/>
  <c r="H177" i="12" s="1"/>
  <c r="G178" i="12"/>
  <c r="CF176" i="12"/>
  <c r="CC175" i="12"/>
  <c r="AR175" i="12"/>
  <c r="AQ175" i="12"/>
  <c r="AO175" i="12"/>
  <c r="AN175" i="12"/>
  <c r="AL175" i="12"/>
  <c r="AK175" i="12"/>
  <c r="AI175" i="12"/>
  <c r="AH175" i="12"/>
  <c r="AF175" i="12"/>
  <c r="AE175" i="12"/>
  <c r="AC175" i="12"/>
  <c r="AB175" i="12"/>
  <c r="Z175" i="12"/>
  <c r="Y175" i="12"/>
  <c r="W175" i="12"/>
  <c r="V175" i="12"/>
  <c r="T175" i="12"/>
  <c r="S175" i="12"/>
  <c r="Q175" i="12"/>
  <c r="P175" i="12"/>
  <c r="N175" i="12"/>
  <c r="M175" i="12"/>
  <c r="K175" i="12"/>
  <c r="J175" i="12"/>
  <c r="H175" i="12"/>
  <c r="G175" i="12"/>
  <c r="CC174" i="12"/>
  <c r="AR174" i="12"/>
  <c r="AQ174" i="12"/>
  <c r="AO174" i="12"/>
  <c r="AN174" i="12"/>
  <c r="AL174" i="12"/>
  <c r="AK174" i="12"/>
  <c r="AI174" i="12"/>
  <c r="AH174" i="12"/>
  <c r="AF174" i="12"/>
  <c r="AE174" i="12"/>
  <c r="AC174" i="12"/>
  <c r="AB174" i="12"/>
  <c r="Z174" i="12"/>
  <c r="Y174" i="12"/>
  <c r="W174" i="12"/>
  <c r="V174" i="12"/>
  <c r="T174" i="12"/>
  <c r="S174" i="12"/>
  <c r="Q174" i="12"/>
  <c r="P174" i="12"/>
  <c r="N174" i="12"/>
  <c r="M174" i="12"/>
  <c r="K174" i="12"/>
  <c r="J174" i="12"/>
  <c r="H174" i="12"/>
  <c r="G174" i="12"/>
  <c r="CF172" i="12"/>
  <c r="CD171" i="12"/>
  <c r="CF171" i="12" s="1"/>
  <c r="CC171" i="12"/>
  <c r="AR171" i="12"/>
  <c r="AO171" i="12"/>
  <c r="AL171" i="12"/>
  <c r="AI171" i="12"/>
  <c r="AF171" i="12"/>
  <c r="AC171" i="12"/>
  <c r="Z171" i="12"/>
  <c r="W171" i="12"/>
  <c r="T171" i="12"/>
  <c r="Q171" i="12"/>
  <c r="N171" i="12"/>
  <c r="K171" i="12"/>
  <c r="H171" i="12"/>
  <c r="CC170" i="12"/>
  <c r="AR170" i="12"/>
  <c r="AO170" i="12"/>
  <c r="AL170" i="12"/>
  <c r="AI170" i="12"/>
  <c r="AF170" i="12"/>
  <c r="AC170" i="12"/>
  <c r="Z170" i="12"/>
  <c r="W170" i="12"/>
  <c r="T170" i="12"/>
  <c r="Q170" i="12"/>
  <c r="N170" i="12"/>
  <c r="K170" i="12"/>
  <c r="H170" i="12"/>
  <c r="G170" i="12"/>
  <c r="CD170" i="12" s="1"/>
  <c r="CF170" i="12" s="1"/>
  <c r="CC169" i="12"/>
  <c r="AR169" i="12"/>
  <c r="AQ169" i="12"/>
  <c r="AO169" i="12"/>
  <c r="AN169" i="12"/>
  <c r="AL169" i="12"/>
  <c r="AK169" i="12"/>
  <c r="AI169" i="12"/>
  <c r="AH169" i="12"/>
  <c r="AF169" i="12"/>
  <c r="AE169" i="12"/>
  <c r="AC169" i="12"/>
  <c r="AB169" i="12"/>
  <c r="Z169" i="12"/>
  <c r="Y169" i="12"/>
  <c r="W169" i="12"/>
  <c r="V169" i="12"/>
  <c r="T169" i="12"/>
  <c r="S169" i="12"/>
  <c r="Q169" i="12"/>
  <c r="P169" i="12"/>
  <c r="N169" i="12"/>
  <c r="M169" i="12"/>
  <c r="K169" i="12"/>
  <c r="J169" i="12"/>
  <c r="H169" i="12"/>
  <c r="G169" i="12"/>
  <c r="CC168" i="12"/>
  <c r="AR168" i="12"/>
  <c r="AQ168" i="12"/>
  <c r="AO168" i="12"/>
  <c r="AN168" i="12"/>
  <c r="AL168" i="12"/>
  <c r="AK168" i="12"/>
  <c r="AI168" i="12"/>
  <c r="AH168" i="12"/>
  <c r="AF168" i="12"/>
  <c r="AE168" i="12"/>
  <c r="AC168" i="12"/>
  <c r="AB168" i="12"/>
  <c r="Z168" i="12"/>
  <c r="Y168" i="12"/>
  <c r="W168" i="12"/>
  <c r="V168" i="12"/>
  <c r="T168" i="12"/>
  <c r="S168" i="12"/>
  <c r="Q168" i="12"/>
  <c r="P168" i="12"/>
  <c r="N168" i="12"/>
  <c r="M168" i="12"/>
  <c r="K168" i="12"/>
  <c r="J168" i="12"/>
  <c r="H168" i="12"/>
  <c r="G168" i="12"/>
  <c r="CC167" i="12"/>
  <c r="AR167" i="12"/>
  <c r="AQ167" i="12"/>
  <c r="AO167" i="12"/>
  <c r="AN167" i="12"/>
  <c r="AL167" i="12"/>
  <c r="AK167" i="12"/>
  <c r="AI167" i="12"/>
  <c r="AH167" i="12"/>
  <c r="AF167" i="12"/>
  <c r="AE167" i="12"/>
  <c r="AC167" i="12"/>
  <c r="AB167" i="12"/>
  <c r="Z167" i="12"/>
  <c r="Y167" i="12"/>
  <c r="W167" i="12"/>
  <c r="V167" i="12"/>
  <c r="T167" i="12"/>
  <c r="S167" i="12"/>
  <c r="Q167" i="12"/>
  <c r="P167" i="12"/>
  <c r="N167" i="12"/>
  <c r="M167" i="12"/>
  <c r="K167" i="12"/>
  <c r="J167" i="12"/>
  <c r="H167" i="12"/>
  <c r="G167" i="12"/>
  <c r="CC166" i="12"/>
  <c r="AR166" i="12"/>
  <c r="AQ166" i="12"/>
  <c r="AO166" i="12"/>
  <c r="AN166" i="12"/>
  <c r="AL166" i="12"/>
  <c r="AK166" i="12"/>
  <c r="AI166" i="12"/>
  <c r="AH166" i="12"/>
  <c r="AF166" i="12"/>
  <c r="AE166" i="12"/>
  <c r="AC166" i="12"/>
  <c r="AB166" i="12"/>
  <c r="Z166" i="12"/>
  <c r="Y166" i="12"/>
  <c r="W166" i="12"/>
  <c r="V166" i="12"/>
  <c r="T166" i="12"/>
  <c r="S166" i="12"/>
  <c r="Q166" i="12"/>
  <c r="P166" i="12"/>
  <c r="N166" i="12"/>
  <c r="M166" i="12"/>
  <c r="K166" i="12"/>
  <c r="J166" i="12"/>
  <c r="H166" i="12"/>
  <c r="G166" i="12"/>
  <c r="CC165" i="12"/>
  <c r="AR165" i="12"/>
  <c r="AQ165" i="12"/>
  <c r="AO165" i="12"/>
  <c r="AN165" i="12"/>
  <c r="AL165" i="12"/>
  <c r="AK165" i="12"/>
  <c r="AI165" i="12"/>
  <c r="AH165" i="12"/>
  <c r="AF165" i="12"/>
  <c r="AE165" i="12"/>
  <c r="AC165" i="12"/>
  <c r="AB165" i="12"/>
  <c r="Z165" i="12"/>
  <c r="Y165" i="12"/>
  <c r="W165" i="12"/>
  <c r="V165" i="12"/>
  <c r="T165" i="12"/>
  <c r="S165" i="12"/>
  <c r="Q165" i="12"/>
  <c r="P165" i="12"/>
  <c r="N165" i="12"/>
  <c r="M165" i="12"/>
  <c r="K165" i="12"/>
  <c r="J165" i="12"/>
  <c r="H165" i="12"/>
  <c r="G165" i="12"/>
  <c r="CF163" i="12"/>
  <c r="CC162" i="12"/>
  <c r="CD162" i="12" s="1"/>
  <c r="CF162" i="12" s="1"/>
  <c r="AR162" i="12"/>
  <c r="AQ162" i="12"/>
  <c r="AO162" i="12"/>
  <c r="AN162" i="12"/>
  <c r="AL162" i="12"/>
  <c r="AK162" i="12"/>
  <c r="AI162" i="12"/>
  <c r="AH162" i="12"/>
  <c r="AF162" i="12"/>
  <c r="AE162" i="12"/>
  <c r="AC162" i="12"/>
  <c r="AB162" i="12"/>
  <c r="Z162" i="12"/>
  <c r="Y162" i="12"/>
  <c r="W162" i="12"/>
  <c r="V162" i="12"/>
  <c r="T162" i="12"/>
  <c r="S162" i="12"/>
  <c r="Q162" i="12"/>
  <c r="P162" i="12"/>
  <c r="N162" i="12"/>
  <c r="M162" i="12"/>
  <c r="K162" i="12"/>
  <c r="J162" i="12"/>
  <c r="H162" i="12"/>
  <c r="G162" i="12"/>
  <c r="CC161" i="12"/>
  <c r="CD161" i="12" s="1"/>
  <c r="CF161" i="12" s="1"/>
  <c r="AR161" i="12"/>
  <c r="AQ161" i="12"/>
  <c r="AO161" i="12"/>
  <c r="AN161" i="12"/>
  <c r="AL161" i="12"/>
  <c r="AK161" i="12"/>
  <c r="AI161" i="12"/>
  <c r="AH161" i="12"/>
  <c r="AF161" i="12"/>
  <c r="AE161" i="12"/>
  <c r="AC161" i="12"/>
  <c r="AB161" i="12"/>
  <c r="Z161" i="12"/>
  <c r="Y161" i="12"/>
  <c r="W161" i="12"/>
  <c r="V161" i="12"/>
  <c r="T161" i="12"/>
  <c r="S161" i="12"/>
  <c r="Q161" i="12"/>
  <c r="P161" i="12"/>
  <c r="N161" i="12"/>
  <c r="M161" i="12"/>
  <c r="K161" i="12"/>
  <c r="J161" i="12"/>
  <c r="H161" i="12"/>
  <c r="G161" i="12"/>
  <c r="CC160" i="12"/>
  <c r="CD160" i="12" s="1"/>
  <c r="AR160" i="12"/>
  <c r="AQ160" i="12"/>
  <c r="AO160" i="12"/>
  <c r="AN160" i="12"/>
  <c r="AL160" i="12"/>
  <c r="AK160" i="12"/>
  <c r="AI160" i="12"/>
  <c r="AH160" i="12"/>
  <c r="AF160" i="12"/>
  <c r="AE160" i="12"/>
  <c r="AC160" i="12"/>
  <c r="AB160" i="12"/>
  <c r="Z160" i="12"/>
  <c r="Y160" i="12"/>
  <c r="W160" i="12"/>
  <c r="V160" i="12"/>
  <c r="T160" i="12"/>
  <c r="S160" i="12"/>
  <c r="Q160" i="12"/>
  <c r="P160" i="12"/>
  <c r="N160" i="12"/>
  <c r="M160" i="12"/>
  <c r="K160" i="12"/>
  <c r="J160" i="12"/>
  <c r="H160" i="12"/>
  <c r="G160" i="12"/>
  <c r="CF158" i="12"/>
  <c r="CC157" i="12"/>
  <c r="CD157" i="12" s="1"/>
  <c r="CF157" i="12" s="1"/>
  <c r="AR157" i="12"/>
  <c r="AQ157" i="12"/>
  <c r="AO157" i="12"/>
  <c r="AN157" i="12"/>
  <c r="AL157" i="12"/>
  <c r="AK157" i="12"/>
  <c r="AI157" i="12"/>
  <c r="AH157" i="12"/>
  <c r="AF157" i="12"/>
  <c r="AE157" i="12"/>
  <c r="AC157" i="12"/>
  <c r="AB157" i="12"/>
  <c r="Z157" i="12"/>
  <c r="Y157" i="12"/>
  <c r="W157" i="12"/>
  <c r="V157" i="12"/>
  <c r="T157" i="12"/>
  <c r="S157" i="12"/>
  <c r="Q157" i="12"/>
  <c r="P157" i="12"/>
  <c r="N157" i="12"/>
  <c r="M157" i="12"/>
  <c r="K157" i="12"/>
  <c r="J157" i="12"/>
  <c r="H157" i="12"/>
  <c r="G157" i="12"/>
  <c r="CC155" i="12"/>
  <c r="CD155" i="12" s="1"/>
  <c r="CF155" i="12" s="1"/>
  <c r="AR155" i="12"/>
  <c r="AQ155" i="12"/>
  <c r="AO155" i="12"/>
  <c r="AN155" i="12"/>
  <c r="AL155" i="12"/>
  <c r="AK155" i="12"/>
  <c r="AI155" i="12"/>
  <c r="AH155" i="12"/>
  <c r="AF155" i="12"/>
  <c r="AE155" i="12"/>
  <c r="AC155" i="12"/>
  <c r="AB155" i="12"/>
  <c r="Z155" i="12"/>
  <c r="Y155" i="12"/>
  <c r="W155" i="12"/>
  <c r="V155" i="12"/>
  <c r="T155" i="12"/>
  <c r="S155" i="12"/>
  <c r="Q155" i="12"/>
  <c r="P155" i="12"/>
  <c r="N155" i="12"/>
  <c r="M155" i="12"/>
  <c r="K155" i="12"/>
  <c r="J155" i="12"/>
  <c r="H155" i="12"/>
  <c r="G155" i="12"/>
  <c r="CC154" i="12"/>
  <c r="CD154" i="12" s="1"/>
  <c r="AR154" i="12"/>
  <c r="AQ154" i="12"/>
  <c r="AO154" i="12"/>
  <c r="AN154" i="12"/>
  <c r="AL154" i="12"/>
  <c r="AK154" i="12"/>
  <c r="AI154" i="12"/>
  <c r="AH154" i="12"/>
  <c r="AF154" i="12"/>
  <c r="AE154" i="12"/>
  <c r="AC154" i="12"/>
  <c r="AB154" i="12"/>
  <c r="Z154" i="12"/>
  <c r="Y154" i="12"/>
  <c r="W154" i="12"/>
  <c r="V154" i="12"/>
  <c r="T154" i="12"/>
  <c r="S154" i="12"/>
  <c r="Q154" i="12"/>
  <c r="P154" i="12"/>
  <c r="N154" i="12"/>
  <c r="M154" i="12"/>
  <c r="K154" i="12"/>
  <c r="J154" i="12"/>
  <c r="H154" i="12"/>
  <c r="G154" i="12"/>
  <c r="CF152" i="12"/>
  <c r="CC151" i="12"/>
  <c r="AR151" i="12"/>
  <c r="AQ151" i="12"/>
  <c r="AO151" i="12"/>
  <c r="AN151" i="12"/>
  <c r="AL151" i="12"/>
  <c r="AK151" i="12"/>
  <c r="AI151" i="12"/>
  <c r="AH151" i="12"/>
  <c r="AF151" i="12"/>
  <c r="AE151" i="12"/>
  <c r="AC151" i="12"/>
  <c r="AB151" i="12"/>
  <c r="Z151" i="12"/>
  <c r="Y151" i="12"/>
  <c r="W151" i="12"/>
  <c r="V151" i="12"/>
  <c r="T151" i="12"/>
  <c r="S151" i="12"/>
  <c r="Q151" i="12"/>
  <c r="P151" i="12"/>
  <c r="N151" i="12"/>
  <c r="M151" i="12"/>
  <c r="K151" i="12"/>
  <c r="J151" i="12"/>
  <c r="H151" i="12"/>
  <c r="G151" i="12"/>
  <c r="CC149" i="12"/>
  <c r="AR149" i="12"/>
  <c r="AQ149" i="12"/>
  <c r="AO149" i="12"/>
  <c r="AN149" i="12"/>
  <c r="AL149" i="12"/>
  <c r="AK149" i="12"/>
  <c r="AI149" i="12"/>
  <c r="AH149" i="12"/>
  <c r="AF149" i="12"/>
  <c r="AE149" i="12"/>
  <c r="AC149" i="12"/>
  <c r="AB149" i="12"/>
  <c r="Z149" i="12"/>
  <c r="Y149" i="12"/>
  <c r="W149" i="12"/>
  <c r="V149" i="12"/>
  <c r="T149" i="12"/>
  <c r="S149" i="12"/>
  <c r="Q149" i="12"/>
  <c r="P149" i="12"/>
  <c r="N149" i="12"/>
  <c r="M149" i="12"/>
  <c r="K149" i="12"/>
  <c r="J149" i="12"/>
  <c r="H149" i="12"/>
  <c r="G149" i="12"/>
  <c r="CC148" i="12"/>
  <c r="AR148" i="12"/>
  <c r="AQ148" i="12"/>
  <c r="AO148" i="12"/>
  <c r="AN148" i="12"/>
  <c r="AL148" i="12"/>
  <c r="AK148" i="12"/>
  <c r="AI148" i="12"/>
  <c r="AH148" i="12"/>
  <c r="AF148" i="12"/>
  <c r="AE148" i="12"/>
  <c r="AC148" i="12"/>
  <c r="AB148" i="12"/>
  <c r="Z148" i="12"/>
  <c r="Y148" i="12"/>
  <c r="W148" i="12"/>
  <c r="V148" i="12"/>
  <c r="T148" i="12"/>
  <c r="S148" i="12"/>
  <c r="Q148" i="12"/>
  <c r="P148" i="12"/>
  <c r="N148" i="12"/>
  <c r="M148" i="12"/>
  <c r="K148" i="12"/>
  <c r="J148" i="12"/>
  <c r="H148" i="12"/>
  <c r="G148" i="12"/>
  <c r="CF146" i="12"/>
  <c r="CC145" i="12"/>
  <c r="AR145" i="12"/>
  <c r="AQ145" i="12"/>
  <c r="AO145" i="12"/>
  <c r="AN145" i="12"/>
  <c r="AL145" i="12"/>
  <c r="AK145" i="12"/>
  <c r="AI145" i="12"/>
  <c r="AH145" i="12"/>
  <c r="AF145" i="12"/>
  <c r="AE145" i="12"/>
  <c r="AC145" i="12"/>
  <c r="AB145" i="12"/>
  <c r="Z145" i="12"/>
  <c r="Y145" i="12"/>
  <c r="W145" i="12"/>
  <c r="V145" i="12"/>
  <c r="T145" i="12"/>
  <c r="S145" i="12"/>
  <c r="Q145" i="12"/>
  <c r="P145" i="12"/>
  <c r="N145" i="12"/>
  <c r="M145" i="12"/>
  <c r="K145" i="12"/>
  <c r="J145" i="12"/>
  <c r="H145" i="12"/>
  <c r="G145" i="12"/>
  <c r="CC144" i="12"/>
  <c r="AR144" i="12"/>
  <c r="AQ144" i="12"/>
  <c r="AO144" i="12"/>
  <c r="AN144" i="12"/>
  <c r="AL144" i="12"/>
  <c r="AK144" i="12"/>
  <c r="AI144" i="12"/>
  <c r="AH144" i="12"/>
  <c r="AF144" i="12"/>
  <c r="AE144" i="12"/>
  <c r="AC144" i="12"/>
  <c r="AB144" i="12"/>
  <c r="Z144" i="12"/>
  <c r="Y144" i="12"/>
  <c r="W144" i="12"/>
  <c r="V144" i="12"/>
  <c r="T144" i="12"/>
  <c r="S144" i="12"/>
  <c r="Q144" i="12"/>
  <c r="P144" i="12"/>
  <c r="N144" i="12"/>
  <c r="M144" i="12"/>
  <c r="K144" i="12"/>
  <c r="J144" i="12"/>
  <c r="H144" i="12"/>
  <c r="G144" i="12"/>
  <c r="CC143" i="12"/>
  <c r="AR143" i="12"/>
  <c r="AQ143" i="12"/>
  <c r="AO143" i="12"/>
  <c r="AN143" i="12"/>
  <c r="AL143" i="12"/>
  <c r="AK143" i="12"/>
  <c r="AI143" i="12"/>
  <c r="AH143" i="12"/>
  <c r="AF143" i="12"/>
  <c r="AE143" i="12"/>
  <c r="AC143" i="12"/>
  <c r="AB143" i="12"/>
  <c r="Z143" i="12"/>
  <c r="Y143" i="12"/>
  <c r="W143" i="12"/>
  <c r="V143" i="12"/>
  <c r="T143" i="12"/>
  <c r="S143" i="12"/>
  <c r="Q143" i="12"/>
  <c r="P143" i="12"/>
  <c r="N143" i="12"/>
  <c r="M143" i="12"/>
  <c r="K143" i="12"/>
  <c r="J143" i="12"/>
  <c r="H143" i="12"/>
  <c r="G143" i="12"/>
  <c r="CC142" i="12"/>
  <c r="AR142" i="12"/>
  <c r="AQ142" i="12"/>
  <c r="AO142" i="12"/>
  <c r="AN142" i="12"/>
  <c r="AL142" i="12"/>
  <c r="AK142" i="12"/>
  <c r="AI142" i="12"/>
  <c r="AH142" i="12"/>
  <c r="AF142" i="12"/>
  <c r="AE142" i="12"/>
  <c r="AC142" i="12"/>
  <c r="AB142" i="12"/>
  <c r="Z142" i="12"/>
  <c r="Y142" i="12"/>
  <c r="W142" i="12"/>
  <c r="V142" i="12"/>
  <c r="T142" i="12"/>
  <c r="S142" i="12"/>
  <c r="Q142" i="12"/>
  <c r="P142" i="12"/>
  <c r="N142" i="12"/>
  <c r="M142" i="12"/>
  <c r="K142" i="12"/>
  <c r="J142" i="12"/>
  <c r="H142" i="12"/>
  <c r="G142" i="12"/>
  <c r="CF140" i="12"/>
  <c r="CC139" i="12"/>
  <c r="AR139" i="12"/>
  <c r="AQ139" i="12"/>
  <c r="AO139" i="12"/>
  <c r="AN139" i="12"/>
  <c r="AL139" i="12"/>
  <c r="AK139" i="12"/>
  <c r="AI139" i="12"/>
  <c r="AH139" i="12"/>
  <c r="AF139" i="12"/>
  <c r="AE139" i="12"/>
  <c r="AC139" i="12"/>
  <c r="AB139" i="12"/>
  <c r="Z139" i="12"/>
  <c r="Y139" i="12"/>
  <c r="W139" i="12"/>
  <c r="V139" i="12"/>
  <c r="T139" i="12"/>
  <c r="S139" i="12"/>
  <c r="Q139" i="12"/>
  <c r="P139" i="12"/>
  <c r="N139" i="12"/>
  <c r="M139" i="12"/>
  <c r="K139" i="12"/>
  <c r="J139" i="12"/>
  <c r="H139" i="12"/>
  <c r="G139" i="12"/>
  <c r="CC137" i="12"/>
  <c r="AR137" i="12"/>
  <c r="AQ137" i="12"/>
  <c r="AO137" i="12"/>
  <c r="AN137" i="12"/>
  <c r="AL137" i="12"/>
  <c r="AK137" i="12"/>
  <c r="AI137" i="12"/>
  <c r="AH137" i="12"/>
  <c r="AF137" i="12"/>
  <c r="AE137" i="12"/>
  <c r="AC137" i="12"/>
  <c r="AB137" i="12"/>
  <c r="Z137" i="12"/>
  <c r="Y137" i="12"/>
  <c r="W137" i="12"/>
  <c r="V137" i="12"/>
  <c r="T137" i="12"/>
  <c r="S137" i="12"/>
  <c r="Q137" i="12"/>
  <c r="P137" i="12"/>
  <c r="N137" i="12"/>
  <c r="M137" i="12"/>
  <c r="K137" i="12"/>
  <c r="J137" i="12"/>
  <c r="H137" i="12"/>
  <c r="G137" i="12"/>
  <c r="CC136" i="12"/>
  <c r="AR136" i="12"/>
  <c r="AQ136" i="12"/>
  <c r="AO136" i="12"/>
  <c r="AN136" i="12"/>
  <c r="AL136" i="12"/>
  <c r="AK136" i="12"/>
  <c r="AI136" i="12"/>
  <c r="AH136" i="12"/>
  <c r="AF136" i="12"/>
  <c r="AE136" i="12"/>
  <c r="AC136" i="12"/>
  <c r="AB136" i="12"/>
  <c r="Z136" i="12"/>
  <c r="Y136" i="12"/>
  <c r="W136" i="12"/>
  <c r="V136" i="12"/>
  <c r="T136" i="12"/>
  <c r="S136" i="12"/>
  <c r="Q136" i="12"/>
  <c r="P136" i="12"/>
  <c r="N136" i="12"/>
  <c r="M136" i="12"/>
  <c r="K136" i="12"/>
  <c r="J136" i="12"/>
  <c r="H136" i="12"/>
  <c r="G136" i="12"/>
  <c r="CC135" i="12"/>
  <c r="AR135" i="12"/>
  <c r="AQ135" i="12"/>
  <c r="AO135" i="12"/>
  <c r="AN135" i="12"/>
  <c r="AL135" i="12"/>
  <c r="AK135" i="12"/>
  <c r="AI135" i="12"/>
  <c r="AH135" i="12"/>
  <c r="AF135" i="12"/>
  <c r="AE135" i="12"/>
  <c r="AC135" i="12"/>
  <c r="AB135" i="12"/>
  <c r="Z135" i="12"/>
  <c r="Y135" i="12"/>
  <c r="W135" i="12"/>
  <c r="V135" i="12"/>
  <c r="T135" i="12"/>
  <c r="S135" i="12"/>
  <c r="Q135" i="12"/>
  <c r="P135" i="12"/>
  <c r="N135" i="12"/>
  <c r="M135" i="12"/>
  <c r="K135" i="12"/>
  <c r="J135" i="12"/>
  <c r="H135" i="12"/>
  <c r="G135" i="12"/>
  <c r="CC134" i="12"/>
  <c r="AR134" i="12"/>
  <c r="AQ134" i="12"/>
  <c r="AO134" i="12"/>
  <c r="AN134" i="12"/>
  <c r="AL134" i="12"/>
  <c r="AK134" i="12"/>
  <c r="AI134" i="12"/>
  <c r="AH134" i="12"/>
  <c r="AF134" i="12"/>
  <c r="AE134" i="12"/>
  <c r="AC134" i="12"/>
  <c r="AB134" i="12"/>
  <c r="Z134" i="12"/>
  <c r="Y134" i="12"/>
  <c r="W134" i="12"/>
  <c r="V134" i="12"/>
  <c r="T134" i="12"/>
  <c r="S134" i="12"/>
  <c r="Q134" i="12"/>
  <c r="P134" i="12"/>
  <c r="N134" i="12"/>
  <c r="M134" i="12"/>
  <c r="K134" i="12"/>
  <c r="J134" i="12"/>
  <c r="H134" i="12"/>
  <c r="G134" i="12"/>
  <c r="CF132" i="12"/>
  <c r="CE131" i="12"/>
  <c r="CE130" i="12" s="1"/>
  <c r="CD131" i="12"/>
  <c r="CD130" i="12" s="1"/>
  <c r="CF130" i="12" s="1"/>
  <c r="AR131" i="12"/>
  <c r="AR130" i="12" s="1"/>
  <c r="AQ131" i="12"/>
  <c r="AQ130" i="12" s="1"/>
  <c r="AO131" i="12"/>
  <c r="AO130" i="12" s="1"/>
  <c r="AN131" i="12"/>
  <c r="AN130" i="12" s="1"/>
  <c r="AL131" i="12"/>
  <c r="AL130" i="12" s="1"/>
  <c r="AK131" i="12"/>
  <c r="AK130" i="12" s="1"/>
  <c r="AI131" i="12"/>
  <c r="AI130" i="12" s="1"/>
  <c r="AH131" i="12"/>
  <c r="AH130" i="12" s="1"/>
  <c r="AF131" i="12"/>
  <c r="AF130" i="12" s="1"/>
  <c r="AE131" i="12"/>
  <c r="AE130" i="12" s="1"/>
  <c r="AC131" i="12"/>
  <c r="AC130" i="12" s="1"/>
  <c r="AB131" i="12"/>
  <c r="AB130" i="12" s="1"/>
  <c r="Z131" i="12"/>
  <c r="Z130" i="12" s="1"/>
  <c r="Y131" i="12"/>
  <c r="Y130" i="12" s="1"/>
  <c r="W131" i="12"/>
  <c r="W130" i="12" s="1"/>
  <c r="V131" i="12"/>
  <c r="V130" i="12" s="1"/>
  <c r="T131" i="12"/>
  <c r="T130" i="12" s="1"/>
  <c r="S131" i="12"/>
  <c r="S130" i="12" s="1"/>
  <c r="Q131" i="12"/>
  <c r="Q130" i="12" s="1"/>
  <c r="P131" i="12"/>
  <c r="P130" i="12" s="1"/>
  <c r="N131" i="12"/>
  <c r="N130" i="12" s="1"/>
  <c r="M131" i="12"/>
  <c r="M130" i="12" s="1"/>
  <c r="K131" i="12"/>
  <c r="K130" i="12" s="1"/>
  <c r="J131" i="12"/>
  <c r="J130" i="12" s="1"/>
  <c r="H131" i="12"/>
  <c r="H130" i="12" s="1"/>
  <c r="G131" i="12"/>
  <c r="G130" i="12" s="1"/>
  <c r="CF129" i="12"/>
  <c r="CE128" i="12"/>
  <c r="CE127" i="12" s="1"/>
  <c r="CD128" i="12"/>
  <c r="AR128" i="12"/>
  <c r="AR127" i="12" s="1"/>
  <c r="AQ128" i="12"/>
  <c r="AQ127" i="12" s="1"/>
  <c r="AO128" i="12"/>
  <c r="AO127" i="12" s="1"/>
  <c r="AN128" i="12"/>
  <c r="AN127" i="12" s="1"/>
  <c r="AL128" i="12"/>
  <c r="AL127" i="12" s="1"/>
  <c r="AK128" i="12"/>
  <c r="AK127" i="12" s="1"/>
  <c r="AI128" i="12"/>
  <c r="AI127" i="12" s="1"/>
  <c r="AH128" i="12"/>
  <c r="AH127" i="12" s="1"/>
  <c r="AF128" i="12"/>
  <c r="AF127" i="12" s="1"/>
  <c r="AE128" i="12"/>
  <c r="AE127" i="12" s="1"/>
  <c r="AC128" i="12"/>
  <c r="AC127" i="12" s="1"/>
  <c r="AB128" i="12"/>
  <c r="AB127" i="12" s="1"/>
  <c r="Z128" i="12"/>
  <c r="Z127" i="12" s="1"/>
  <c r="Y128" i="12"/>
  <c r="Y127" i="12" s="1"/>
  <c r="W128" i="12"/>
  <c r="W127" i="12" s="1"/>
  <c r="V128" i="12"/>
  <c r="V127" i="12" s="1"/>
  <c r="T128" i="12"/>
  <c r="T127" i="12" s="1"/>
  <c r="S128" i="12"/>
  <c r="S127" i="12" s="1"/>
  <c r="Q128" i="12"/>
  <c r="Q127" i="12" s="1"/>
  <c r="P128" i="12"/>
  <c r="P127" i="12" s="1"/>
  <c r="N128" i="12"/>
  <c r="N127" i="12" s="1"/>
  <c r="M128" i="12"/>
  <c r="M127" i="12" s="1"/>
  <c r="K128" i="12"/>
  <c r="K127" i="12" s="1"/>
  <c r="J128" i="12"/>
  <c r="J127" i="12" s="1"/>
  <c r="H128" i="12"/>
  <c r="H127" i="12" s="1"/>
  <c r="G128" i="12"/>
  <c r="G127" i="12" s="1"/>
  <c r="CF126" i="12"/>
  <c r="CE125" i="12"/>
  <c r="CE124" i="12" s="1"/>
  <c r="CD125" i="12"/>
  <c r="CF125" i="12" s="1"/>
  <c r="AR125" i="12"/>
  <c r="AR124" i="12" s="1"/>
  <c r="AQ125" i="12"/>
  <c r="AQ124" i="12" s="1"/>
  <c r="AO125" i="12"/>
  <c r="AO124" i="12" s="1"/>
  <c r="AN125" i="12"/>
  <c r="AN124" i="12" s="1"/>
  <c r="AL125" i="12"/>
  <c r="AL124" i="12" s="1"/>
  <c r="AK125" i="12"/>
  <c r="AK124" i="12" s="1"/>
  <c r="AI125" i="12"/>
  <c r="AI124" i="12" s="1"/>
  <c r="AH125" i="12"/>
  <c r="AH124" i="12" s="1"/>
  <c r="AF125" i="12"/>
  <c r="AF124" i="12" s="1"/>
  <c r="AE125" i="12"/>
  <c r="AE124" i="12" s="1"/>
  <c r="AC125" i="12"/>
  <c r="AC124" i="12" s="1"/>
  <c r="AB125" i="12"/>
  <c r="AB124" i="12" s="1"/>
  <c r="Z125" i="12"/>
  <c r="Z124" i="12" s="1"/>
  <c r="Y125" i="12"/>
  <c r="Y124" i="12" s="1"/>
  <c r="W125" i="12"/>
  <c r="W124" i="12" s="1"/>
  <c r="V125" i="12"/>
  <c r="V124" i="12" s="1"/>
  <c r="T125" i="12"/>
  <c r="T124" i="12" s="1"/>
  <c r="S125" i="12"/>
  <c r="S124" i="12" s="1"/>
  <c r="Q125" i="12"/>
  <c r="Q124" i="12" s="1"/>
  <c r="P125" i="12"/>
  <c r="P124" i="12" s="1"/>
  <c r="N125" i="12"/>
  <c r="N124" i="12" s="1"/>
  <c r="M125" i="12"/>
  <c r="M124" i="12" s="1"/>
  <c r="K125" i="12"/>
  <c r="K124" i="12" s="1"/>
  <c r="J125" i="12"/>
  <c r="J124" i="12" s="1"/>
  <c r="H125" i="12"/>
  <c r="H124" i="12" s="1"/>
  <c r="G125" i="12"/>
  <c r="G124" i="12" s="1"/>
  <c r="CF123" i="12"/>
  <c r="CE122" i="12"/>
  <c r="CE121" i="12" s="1"/>
  <c r="CD122" i="12"/>
  <c r="AR122" i="12"/>
  <c r="AR121" i="12" s="1"/>
  <c r="AQ122" i="12"/>
  <c r="AQ121" i="12" s="1"/>
  <c r="AO122" i="12"/>
  <c r="AN122" i="12"/>
  <c r="AN121" i="12" s="1"/>
  <c r="AL122" i="12"/>
  <c r="AL121" i="12" s="1"/>
  <c r="AK122" i="12"/>
  <c r="AK121" i="12" s="1"/>
  <c r="AI122" i="12"/>
  <c r="AI121" i="12" s="1"/>
  <c r="AH122" i="12"/>
  <c r="AH121" i="12" s="1"/>
  <c r="AF122" i="12"/>
  <c r="AF121" i="12" s="1"/>
  <c r="AE122" i="12"/>
  <c r="AE121" i="12" s="1"/>
  <c r="AC122" i="12"/>
  <c r="AC121" i="12" s="1"/>
  <c r="AB122" i="12"/>
  <c r="AB121" i="12" s="1"/>
  <c r="Z122" i="12"/>
  <c r="Z121" i="12" s="1"/>
  <c r="Y122" i="12"/>
  <c r="Y121" i="12" s="1"/>
  <c r="W122" i="12"/>
  <c r="W121" i="12" s="1"/>
  <c r="V122" i="12"/>
  <c r="V121" i="12" s="1"/>
  <c r="T122" i="12"/>
  <c r="T121" i="12" s="1"/>
  <c r="S122" i="12"/>
  <c r="S121" i="12" s="1"/>
  <c r="Q122" i="12"/>
  <c r="Q121" i="12" s="1"/>
  <c r="P122" i="12"/>
  <c r="P121" i="12" s="1"/>
  <c r="N122" i="12"/>
  <c r="N121" i="12" s="1"/>
  <c r="M122" i="12"/>
  <c r="M121" i="12" s="1"/>
  <c r="K122" i="12"/>
  <c r="K121" i="12" s="1"/>
  <c r="J122" i="12"/>
  <c r="J121" i="12" s="1"/>
  <c r="H122" i="12"/>
  <c r="H121" i="12" s="1"/>
  <c r="G122" i="12"/>
  <c r="G121" i="12" s="1"/>
  <c r="AO121" i="12"/>
  <c r="CF120" i="12"/>
  <c r="CE119" i="12"/>
  <c r="CE118" i="12" s="1"/>
  <c r="CD119" i="12"/>
  <c r="CF119" i="12" s="1"/>
  <c r="AR119" i="12"/>
  <c r="AR118" i="12" s="1"/>
  <c r="AQ119" i="12"/>
  <c r="AQ118" i="12" s="1"/>
  <c r="AO119" i="12"/>
  <c r="AO118" i="12" s="1"/>
  <c r="AN119" i="12"/>
  <c r="AN118" i="12" s="1"/>
  <c r="AL119" i="12"/>
  <c r="AL118" i="12" s="1"/>
  <c r="AK119" i="12"/>
  <c r="AK118" i="12" s="1"/>
  <c r="AI119" i="12"/>
  <c r="AI118" i="12" s="1"/>
  <c r="AH119" i="12"/>
  <c r="AH118" i="12" s="1"/>
  <c r="AF119" i="12"/>
  <c r="AF118" i="12" s="1"/>
  <c r="AE119" i="12"/>
  <c r="AE118" i="12" s="1"/>
  <c r="AC119" i="12"/>
  <c r="AC118" i="12" s="1"/>
  <c r="AB119" i="12"/>
  <c r="AB118" i="12" s="1"/>
  <c r="Z119" i="12"/>
  <c r="Z118" i="12" s="1"/>
  <c r="Y119" i="12"/>
  <c r="Y118" i="12" s="1"/>
  <c r="W119" i="12"/>
  <c r="W118" i="12" s="1"/>
  <c r="V119" i="12"/>
  <c r="V118" i="12" s="1"/>
  <c r="T119" i="12"/>
  <c r="T118" i="12" s="1"/>
  <c r="S119" i="12"/>
  <c r="S118" i="12" s="1"/>
  <c r="Q119" i="12"/>
  <c r="Q118" i="12" s="1"/>
  <c r="P119" i="12"/>
  <c r="P118" i="12" s="1"/>
  <c r="N119" i="12"/>
  <c r="N118" i="12" s="1"/>
  <c r="M119" i="12"/>
  <c r="M118" i="12" s="1"/>
  <c r="K119" i="12"/>
  <c r="K118" i="12" s="1"/>
  <c r="J119" i="12"/>
  <c r="J118" i="12" s="1"/>
  <c r="H119" i="12"/>
  <c r="H118" i="12" s="1"/>
  <c r="G119" i="12"/>
  <c r="G118" i="12" s="1"/>
  <c r="CF117" i="12"/>
  <c r="CE116" i="12"/>
  <c r="CE115" i="12" s="1"/>
  <c r="CD116" i="12"/>
  <c r="CF116" i="12" s="1"/>
  <c r="AR116" i="12"/>
  <c r="AR115" i="12" s="1"/>
  <c r="AQ116" i="12"/>
  <c r="AQ115" i="12" s="1"/>
  <c r="AO116" i="12"/>
  <c r="AO115" i="12" s="1"/>
  <c r="AN116" i="12"/>
  <c r="AN115" i="12" s="1"/>
  <c r="AL116" i="12"/>
  <c r="AL115" i="12" s="1"/>
  <c r="AK116" i="12"/>
  <c r="AK115" i="12" s="1"/>
  <c r="AI116" i="12"/>
  <c r="AI115" i="12" s="1"/>
  <c r="AH116" i="12"/>
  <c r="AH115" i="12" s="1"/>
  <c r="AF116" i="12"/>
  <c r="AF115" i="12" s="1"/>
  <c r="AE116" i="12"/>
  <c r="AE115" i="12" s="1"/>
  <c r="AC116" i="12"/>
  <c r="AC115" i="12" s="1"/>
  <c r="AB116" i="12"/>
  <c r="AB115" i="12" s="1"/>
  <c r="Z116" i="12"/>
  <c r="Z115" i="12" s="1"/>
  <c r="Y116" i="12"/>
  <c r="Y115" i="12" s="1"/>
  <c r="W116" i="12"/>
  <c r="W115" i="12" s="1"/>
  <c r="V116" i="12"/>
  <c r="V115" i="12" s="1"/>
  <c r="T116" i="12"/>
  <c r="T115" i="12" s="1"/>
  <c r="S116" i="12"/>
  <c r="S115" i="12" s="1"/>
  <c r="Q116" i="12"/>
  <c r="Q115" i="12" s="1"/>
  <c r="P116" i="12"/>
  <c r="P115" i="12" s="1"/>
  <c r="N116" i="12"/>
  <c r="N115" i="12" s="1"/>
  <c r="M116" i="12"/>
  <c r="M115" i="12" s="1"/>
  <c r="K116" i="12"/>
  <c r="K115" i="12" s="1"/>
  <c r="J116" i="12"/>
  <c r="J115" i="12" s="1"/>
  <c r="H116" i="12"/>
  <c r="H115" i="12" s="1"/>
  <c r="G116" i="12"/>
  <c r="G115" i="12" s="1"/>
  <c r="CF114" i="12"/>
  <c r="CE113" i="12"/>
  <c r="CD113" i="12"/>
  <c r="CF113" i="12" s="1"/>
  <c r="AR113" i="12"/>
  <c r="AQ113" i="12"/>
  <c r="AO113" i="12"/>
  <c r="AN113" i="12"/>
  <c r="AL113" i="12"/>
  <c r="AK113" i="12"/>
  <c r="AI113" i="12"/>
  <c r="AH113" i="12"/>
  <c r="AF113" i="12"/>
  <c r="AE113" i="12"/>
  <c r="AC113" i="12"/>
  <c r="AB113" i="12"/>
  <c r="Z113" i="12"/>
  <c r="Y113" i="12"/>
  <c r="W113" i="12"/>
  <c r="V113" i="12"/>
  <c r="T113" i="12"/>
  <c r="S113" i="12"/>
  <c r="Q113" i="12"/>
  <c r="P113" i="12"/>
  <c r="N113" i="12"/>
  <c r="M113" i="12"/>
  <c r="K113" i="12"/>
  <c r="J113" i="12"/>
  <c r="H113" i="12"/>
  <c r="G113" i="12"/>
  <c r="CE112" i="12"/>
  <c r="CD112" i="12"/>
  <c r="CF112" i="12" s="1"/>
  <c r="AR112" i="12"/>
  <c r="AQ112" i="12"/>
  <c r="AO112" i="12"/>
  <c r="AN112" i="12"/>
  <c r="AL112" i="12"/>
  <c r="AK112" i="12"/>
  <c r="AI112" i="12"/>
  <c r="AH112" i="12"/>
  <c r="AF112" i="12"/>
  <c r="AE112" i="12"/>
  <c r="AC112" i="12"/>
  <c r="AB112" i="12"/>
  <c r="Z112" i="12"/>
  <c r="Y112" i="12"/>
  <c r="W112" i="12"/>
  <c r="V112" i="12"/>
  <c r="T112" i="12"/>
  <c r="S112" i="12"/>
  <c r="Q112" i="12"/>
  <c r="P112" i="12"/>
  <c r="N112" i="12"/>
  <c r="M112" i="12"/>
  <c r="K112" i="12"/>
  <c r="J112" i="12"/>
  <c r="H112" i="12"/>
  <c r="G112" i="12"/>
  <c r="CF111" i="12"/>
  <c r="CE110" i="12"/>
  <c r="CE109" i="12" s="1"/>
  <c r="CD110" i="12"/>
  <c r="CF110" i="12" s="1"/>
  <c r="AR110" i="12"/>
  <c r="AR109" i="12" s="1"/>
  <c r="AQ110" i="12"/>
  <c r="AQ109" i="12" s="1"/>
  <c r="AO110" i="12"/>
  <c r="AO109" i="12" s="1"/>
  <c r="AN110" i="12"/>
  <c r="AN109" i="12" s="1"/>
  <c r="AL110" i="12"/>
  <c r="AL109" i="12" s="1"/>
  <c r="AK110" i="12"/>
  <c r="AK109" i="12" s="1"/>
  <c r="AI110" i="12"/>
  <c r="AI109" i="12" s="1"/>
  <c r="AH110" i="12"/>
  <c r="AH109" i="12" s="1"/>
  <c r="AF110" i="12"/>
  <c r="AF109" i="12" s="1"/>
  <c r="AE110" i="12"/>
  <c r="AE109" i="12" s="1"/>
  <c r="AC110" i="12"/>
  <c r="AC109" i="12" s="1"/>
  <c r="AB110" i="12"/>
  <c r="AB109" i="12" s="1"/>
  <c r="Z110" i="12"/>
  <c r="Z109" i="12" s="1"/>
  <c r="Y110" i="12"/>
  <c r="Y109" i="12" s="1"/>
  <c r="W110" i="12"/>
  <c r="W109" i="12" s="1"/>
  <c r="V110" i="12"/>
  <c r="V109" i="12" s="1"/>
  <c r="T110" i="12"/>
  <c r="T109" i="12" s="1"/>
  <c r="S110" i="12"/>
  <c r="S109" i="12" s="1"/>
  <c r="Q110" i="12"/>
  <c r="Q109" i="12" s="1"/>
  <c r="P110" i="12"/>
  <c r="P109" i="12" s="1"/>
  <c r="N110" i="12"/>
  <c r="N109" i="12" s="1"/>
  <c r="M110" i="12"/>
  <c r="M109" i="12" s="1"/>
  <c r="K110" i="12"/>
  <c r="K109" i="12" s="1"/>
  <c r="J110" i="12"/>
  <c r="J109" i="12" s="1"/>
  <c r="H110" i="12"/>
  <c r="H109" i="12" s="1"/>
  <c r="G110" i="12"/>
  <c r="G109" i="12" s="1"/>
  <c r="CF108" i="12"/>
  <c r="CF107" i="12"/>
  <c r="CE106" i="12"/>
  <c r="CD106" i="12"/>
  <c r="CF106" i="12" s="1"/>
  <c r="AR106" i="12"/>
  <c r="AQ106" i="12"/>
  <c r="AO106" i="12"/>
  <c r="AN106" i="12"/>
  <c r="AL106" i="12"/>
  <c r="AK106" i="12"/>
  <c r="AI106" i="12"/>
  <c r="AH106" i="12"/>
  <c r="AF106" i="12"/>
  <c r="AE106" i="12"/>
  <c r="AC106" i="12"/>
  <c r="AB106" i="12"/>
  <c r="Z106" i="12"/>
  <c r="Y106" i="12"/>
  <c r="W106" i="12"/>
  <c r="V106" i="12"/>
  <c r="T106" i="12"/>
  <c r="S106" i="12"/>
  <c r="Q106" i="12"/>
  <c r="P106" i="12"/>
  <c r="N106" i="12"/>
  <c r="M106" i="12"/>
  <c r="K106" i="12"/>
  <c r="J106" i="12"/>
  <c r="H106" i="12"/>
  <c r="G106" i="12"/>
  <c r="CF105" i="12"/>
  <c r="CE104" i="12"/>
  <c r="CE103" i="12" s="1"/>
  <c r="CD104" i="12"/>
  <c r="CD103" i="12" s="1"/>
  <c r="CF103" i="12" s="1"/>
  <c r="AR104" i="12"/>
  <c r="AR103" i="12" s="1"/>
  <c r="AQ104" i="12"/>
  <c r="AQ103" i="12" s="1"/>
  <c r="AO104" i="12"/>
  <c r="AO103" i="12" s="1"/>
  <c r="AN104" i="12"/>
  <c r="AN103" i="12" s="1"/>
  <c r="AL104" i="12"/>
  <c r="AL103" i="12" s="1"/>
  <c r="AK104" i="12"/>
  <c r="AK103" i="12" s="1"/>
  <c r="AI104" i="12"/>
  <c r="AI103" i="12" s="1"/>
  <c r="AH104" i="12"/>
  <c r="AH103" i="12" s="1"/>
  <c r="AF104" i="12"/>
  <c r="AF103" i="12" s="1"/>
  <c r="AE104" i="12"/>
  <c r="AE103" i="12" s="1"/>
  <c r="AC104" i="12"/>
  <c r="AC103" i="12" s="1"/>
  <c r="AB104" i="12"/>
  <c r="AB103" i="12" s="1"/>
  <c r="Z104" i="12"/>
  <c r="Z103" i="12" s="1"/>
  <c r="Y104" i="12"/>
  <c r="Y103" i="12" s="1"/>
  <c r="W104" i="12"/>
  <c r="W103" i="12" s="1"/>
  <c r="V104" i="12"/>
  <c r="V103" i="12" s="1"/>
  <c r="T104" i="12"/>
  <c r="T103" i="12" s="1"/>
  <c r="S104" i="12"/>
  <c r="S103" i="12" s="1"/>
  <c r="Q104" i="12"/>
  <c r="Q103" i="12" s="1"/>
  <c r="P104" i="12"/>
  <c r="P103" i="12" s="1"/>
  <c r="N104" i="12"/>
  <c r="N103" i="12" s="1"/>
  <c r="M104" i="12"/>
  <c r="M103" i="12" s="1"/>
  <c r="K104" i="12"/>
  <c r="K103" i="12" s="1"/>
  <c r="J104" i="12"/>
  <c r="J103" i="12" s="1"/>
  <c r="H104" i="12"/>
  <c r="H103" i="12" s="1"/>
  <c r="G104" i="12"/>
  <c r="G103" i="12" s="1"/>
  <c r="CF102" i="12"/>
  <c r="CF101" i="12"/>
  <c r="CE100" i="12"/>
  <c r="CD100" i="12"/>
  <c r="CF100" i="12" s="1"/>
  <c r="AR100" i="12"/>
  <c r="AQ100" i="12"/>
  <c r="AO100" i="12"/>
  <c r="AN100" i="12"/>
  <c r="AL100" i="12"/>
  <c r="AK100" i="12"/>
  <c r="AI100" i="12"/>
  <c r="AH100" i="12"/>
  <c r="AF100" i="12"/>
  <c r="AE100" i="12"/>
  <c r="AC100" i="12"/>
  <c r="AB100" i="12"/>
  <c r="Z100" i="12"/>
  <c r="Y100" i="12"/>
  <c r="W100" i="12"/>
  <c r="V100" i="12"/>
  <c r="T100" i="12"/>
  <c r="S100" i="12"/>
  <c r="Q100" i="12"/>
  <c r="P100" i="12"/>
  <c r="N100" i="12"/>
  <c r="M100" i="12"/>
  <c r="K100" i="12"/>
  <c r="J100" i="12"/>
  <c r="H100" i="12"/>
  <c r="G100" i="12"/>
  <c r="CF99" i="12"/>
  <c r="CC98" i="12"/>
  <c r="AR98" i="12"/>
  <c r="AQ98" i="12"/>
  <c r="AO98" i="12"/>
  <c r="AN98" i="12"/>
  <c r="AL98" i="12"/>
  <c r="AK98" i="12"/>
  <c r="AI98" i="12"/>
  <c r="AH98" i="12"/>
  <c r="AF98" i="12"/>
  <c r="AE98" i="12"/>
  <c r="AC98" i="12"/>
  <c r="AB98" i="12"/>
  <c r="Z98" i="12"/>
  <c r="Y98" i="12"/>
  <c r="W98" i="12"/>
  <c r="V98" i="12"/>
  <c r="T98" i="12"/>
  <c r="S98" i="12"/>
  <c r="Q98" i="12"/>
  <c r="P98" i="12"/>
  <c r="N98" i="12"/>
  <c r="M98" i="12"/>
  <c r="K98" i="12"/>
  <c r="J98" i="12"/>
  <c r="H98" i="12"/>
  <c r="G98" i="12"/>
  <c r="CC97" i="12"/>
  <c r="AR97" i="12"/>
  <c r="AQ97" i="12"/>
  <c r="AO97" i="12"/>
  <c r="AN97" i="12"/>
  <c r="AL97" i="12"/>
  <c r="AI97" i="12"/>
  <c r="AH97" i="12"/>
  <c r="AF97" i="12"/>
  <c r="AE97" i="12"/>
  <c r="AC97" i="12"/>
  <c r="AB97" i="12"/>
  <c r="Z97" i="12"/>
  <c r="Y97" i="12"/>
  <c r="W97" i="12"/>
  <c r="V97" i="12"/>
  <c r="T97" i="12"/>
  <c r="S97" i="12"/>
  <c r="Q97" i="12"/>
  <c r="P97" i="12"/>
  <c r="N97" i="12"/>
  <c r="M97" i="12"/>
  <c r="K97" i="12"/>
  <c r="J97" i="12"/>
  <c r="H97" i="12"/>
  <c r="G97" i="12"/>
  <c r="CC96" i="12"/>
  <c r="AR96" i="12"/>
  <c r="AQ96" i="12"/>
  <c r="AO96" i="12"/>
  <c r="AN96" i="12"/>
  <c r="AL96" i="12"/>
  <c r="AK96" i="12"/>
  <c r="AI96" i="12"/>
  <c r="AH96" i="12"/>
  <c r="AF96" i="12"/>
  <c r="AE96" i="12"/>
  <c r="AC96" i="12"/>
  <c r="AB96" i="12"/>
  <c r="Z96" i="12"/>
  <c r="Y96" i="12"/>
  <c r="W96" i="12"/>
  <c r="V96" i="12"/>
  <c r="T96" i="12"/>
  <c r="S96" i="12"/>
  <c r="Q96" i="12"/>
  <c r="P96" i="12"/>
  <c r="N96" i="12"/>
  <c r="M96" i="12"/>
  <c r="K96" i="12"/>
  <c r="J96" i="12"/>
  <c r="H96" i="12"/>
  <c r="G96" i="12"/>
  <c r="CC95" i="12"/>
  <c r="AR95" i="12"/>
  <c r="AQ95" i="12"/>
  <c r="AO95" i="12"/>
  <c r="AN95" i="12"/>
  <c r="AL95" i="12"/>
  <c r="AK95" i="12"/>
  <c r="AI95" i="12"/>
  <c r="AH95" i="12"/>
  <c r="AF95" i="12"/>
  <c r="AE95" i="12"/>
  <c r="AC95" i="12"/>
  <c r="AB95" i="12"/>
  <c r="Z95" i="12"/>
  <c r="Y95" i="12"/>
  <c r="W95" i="12"/>
  <c r="V95" i="12"/>
  <c r="T95" i="12"/>
  <c r="S95" i="12"/>
  <c r="Q95" i="12"/>
  <c r="P95" i="12"/>
  <c r="N95" i="12"/>
  <c r="M95" i="12"/>
  <c r="K95" i="12"/>
  <c r="J95" i="12"/>
  <c r="H95" i="12"/>
  <c r="G95" i="12"/>
  <c r="CC94" i="12"/>
  <c r="AR94" i="12"/>
  <c r="AQ94" i="12"/>
  <c r="AO94" i="12"/>
  <c r="AN94" i="12"/>
  <c r="AL94" i="12"/>
  <c r="AK94" i="12"/>
  <c r="AI94" i="12"/>
  <c r="AH94" i="12"/>
  <c r="AF94" i="12"/>
  <c r="AE94" i="12"/>
  <c r="AC94" i="12"/>
  <c r="AB94" i="12"/>
  <c r="Z94" i="12"/>
  <c r="Y94" i="12"/>
  <c r="W94" i="12"/>
  <c r="V94" i="12"/>
  <c r="T94" i="12"/>
  <c r="S94" i="12"/>
  <c r="Q94" i="12"/>
  <c r="P94" i="12"/>
  <c r="N94" i="12"/>
  <c r="M94" i="12"/>
  <c r="K94" i="12"/>
  <c r="J94" i="12"/>
  <c r="H94" i="12"/>
  <c r="G94" i="12"/>
  <c r="CE91" i="12"/>
  <c r="CE90" i="12" s="1"/>
  <c r="CD91" i="12"/>
  <c r="CF91" i="12" s="1"/>
  <c r="AR91" i="12"/>
  <c r="AR90" i="12" s="1"/>
  <c r="AQ91" i="12"/>
  <c r="AQ90" i="12" s="1"/>
  <c r="AO91" i="12"/>
  <c r="AO90" i="12" s="1"/>
  <c r="AN91" i="12"/>
  <c r="AN90" i="12" s="1"/>
  <c r="AL91" i="12"/>
  <c r="AL90" i="12" s="1"/>
  <c r="AK91" i="12"/>
  <c r="AK90" i="12" s="1"/>
  <c r="AI91" i="12"/>
  <c r="AI90" i="12" s="1"/>
  <c r="AH91" i="12"/>
  <c r="AH90" i="12" s="1"/>
  <c r="AF91" i="12"/>
  <c r="AF90" i="12" s="1"/>
  <c r="AE91" i="12"/>
  <c r="AE90" i="12" s="1"/>
  <c r="AC91" i="12"/>
  <c r="AC90" i="12" s="1"/>
  <c r="AB91" i="12"/>
  <c r="AB90" i="12" s="1"/>
  <c r="Z91" i="12"/>
  <c r="Z90" i="12" s="1"/>
  <c r="Y91" i="12"/>
  <c r="Y90" i="12" s="1"/>
  <c r="W91" i="12"/>
  <c r="W90" i="12" s="1"/>
  <c r="V91" i="12"/>
  <c r="V90" i="12" s="1"/>
  <c r="T91" i="12"/>
  <c r="T90" i="12" s="1"/>
  <c r="S91" i="12"/>
  <c r="S90" i="12" s="1"/>
  <c r="Q91" i="12"/>
  <c r="Q90" i="12" s="1"/>
  <c r="P91" i="12"/>
  <c r="P90" i="12" s="1"/>
  <c r="N91" i="12"/>
  <c r="N90" i="12" s="1"/>
  <c r="M91" i="12"/>
  <c r="M90" i="12" s="1"/>
  <c r="K91" i="12"/>
  <c r="K90" i="12" s="1"/>
  <c r="J91" i="12"/>
  <c r="J90" i="12" s="1"/>
  <c r="H91" i="12"/>
  <c r="H90" i="12" s="1"/>
  <c r="G91" i="12"/>
  <c r="G90" i="12" s="1"/>
  <c r="CC88" i="12"/>
  <c r="AR88" i="12"/>
  <c r="AQ88" i="12"/>
  <c r="AO88" i="12"/>
  <c r="AN88" i="12"/>
  <c r="AL88" i="12"/>
  <c r="AK88" i="12"/>
  <c r="AI88" i="12"/>
  <c r="AH88" i="12"/>
  <c r="AF88" i="12"/>
  <c r="AE88" i="12"/>
  <c r="AC88" i="12"/>
  <c r="AB88" i="12"/>
  <c r="Z88" i="12"/>
  <c r="Y88" i="12"/>
  <c r="W88" i="12"/>
  <c r="V88" i="12"/>
  <c r="T88" i="12"/>
  <c r="S88" i="12"/>
  <c r="Q88" i="12"/>
  <c r="P88" i="12"/>
  <c r="N88" i="12"/>
  <c r="M88" i="12"/>
  <c r="K88" i="12"/>
  <c r="J88" i="12"/>
  <c r="H88" i="12"/>
  <c r="G88" i="12"/>
  <c r="CC87" i="12"/>
  <c r="AR87" i="12"/>
  <c r="AQ87" i="12"/>
  <c r="AO87" i="12"/>
  <c r="AN87" i="12"/>
  <c r="AL87" i="12"/>
  <c r="AK87" i="12"/>
  <c r="AI87" i="12"/>
  <c r="AH87" i="12"/>
  <c r="AF87" i="12"/>
  <c r="AE87" i="12"/>
  <c r="AC87" i="12"/>
  <c r="AB87" i="12"/>
  <c r="Z87" i="12"/>
  <c r="Y87" i="12"/>
  <c r="W87" i="12"/>
  <c r="V87" i="12"/>
  <c r="T87" i="12"/>
  <c r="S87" i="12"/>
  <c r="Q87" i="12"/>
  <c r="P87" i="12"/>
  <c r="N87" i="12"/>
  <c r="M87" i="12"/>
  <c r="K87" i="12"/>
  <c r="J87" i="12"/>
  <c r="H87" i="12"/>
  <c r="G87" i="12"/>
  <c r="CC86" i="12"/>
  <c r="AR86" i="12"/>
  <c r="AQ86" i="12"/>
  <c r="AO86" i="12"/>
  <c r="AN86" i="12"/>
  <c r="AL86" i="12"/>
  <c r="AK86" i="12"/>
  <c r="AI86" i="12"/>
  <c r="AH86" i="12"/>
  <c r="AF86" i="12"/>
  <c r="AE86" i="12"/>
  <c r="AC86" i="12"/>
  <c r="AB86" i="12"/>
  <c r="Z86" i="12"/>
  <c r="Y86" i="12"/>
  <c r="W86" i="12"/>
  <c r="V86" i="12"/>
  <c r="T86" i="12"/>
  <c r="S86" i="12"/>
  <c r="Q86" i="12"/>
  <c r="P86" i="12"/>
  <c r="N86" i="12"/>
  <c r="M86" i="12"/>
  <c r="K86" i="12"/>
  <c r="J86" i="12"/>
  <c r="H86" i="12"/>
  <c r="G86" i="12"/>
  <c r="CC85" i="12"/>
  <c r="AR85" i="12"/>
  <c r="AQ85" i="12"/>
  <c r="AO85" i="12"/>
  <c r="AN85" i="12"/>
  <c r="AL85" i="12"/>
  <c r="AK85" i="12"/>
  <c r="AI85" i="12"/>
  <c r="AH85" i="12"/>
  <c r="AF85" i="12"/>
  <c r="AE85" i="12"/>
  <c r="AC85" i="12"/>
  <c r="AB85" i="12"/>
  <c r="Z85" i="12"/>
  <c r="Y85" i="12"/>
  <c r="W85" i="12"/>
  <c r="V85" i="12"/>
  <c r="T85" i="12"/>
  <c r="S85" i="12"/>
  <c r="Q85" i="12"/>
  <c r="P85" i="12"/>
  <c r="N85" i="12"/>
  <c r="M85" i="12"/>
  <c r="K85" i="12"/>
  <c r="J85" i="12"/>
  <c r="H85" i="12"/>
  <c r="G85" i="12"/>
  <c r="CC84" i="12"/>
  <c r="AR84" i="12"/>
  <c r="AQ84" i="12"/>
  <c r="AO84" i="12"/>
  <c r="AN84" i="12"/>
  <c r="AL84" i="12"/>
  <c r="AK84" i="12"/>
  <c r="AI84" i="12"/>
  <c r="AH84" i="12"/>
  <c r="AF84" i="12"/>
  <c r="AE84" i="12"/>
  <c r="AC84" i="12"/>
  <c r="AB84" i="12"/>
  <c r="Z84" i="12"/>
  <c r="Y84" i="12"/>
  <c r="W84" i="12"/>
  <c r="V84" i="12"/>
  <c r="T84" i="12"/>
  <c r="S84" i="12"/>
  <c r="Q84" i="12"/>
  <c r="P84" i="12"/>
  <c r="N84" i="12"/>
  <c r="M84" i="12"/>
  <c r="K84" i="12"/>
  <c r="J84" i="12"/>
  <c r="H84" i="12"/>
  <c r="G84" i="12"/>
  <c r="CE81" i="12"/>
  <c r="CE80" i="12" s="1"/>
  <c r="CD81" i="12"/>
  <c r="CF81" i="12" s="1"/>
  <c r="AR81" i="12"/>
  <c r="AR80" i="12" s="1"/>
  <c r="AQ81" i="12"/>
  <c r="AQ80" i="12" s="1"/>
  <c r="AO81" i="12"/>
  <c r="AO80" i="12" s="1"/>
  <c r="AN81" i="12"/>
  <c r="AN80" i="12" s="1"/>
  <c r="AL81" i="12"/>
  <c r="AL80" i="12" s="1"/>
  <c r="AK81" i="12"/>
  <c r="AK80" i="12" s="1"/>
  <c r="AI81" i="12"/>
  <c r="AI80" i="12" s="1"/>
  <c r="AH81" i="12"/>
  <c r="AH80" i="12" s="1"/>
  <c r="AF81" i="12"/>
  <c r="AE81" i="12"/>
  <c r="AE80" i="12" s="1"/>
  <c r="AC81" i="12"/>
  <c r="AC80" i="12" s="1"/>
  <c r="AB81" i="12"/>
  <c r="AB80" i="12" s="1"/>
  <c r="Z81" i="12"/>
  <c r="Z80" i="12" s="1"/>
  <c r="Y81" i="12"/>
  <c r="Y80" i="12" s="1"/>
  <c r="W81" i="12"/>
  <c r="W80" i="12" s="1"/>
  <c r="V81" i="12"/>
  <c r="V80" i="12" s="1"/>
  <c r="T81" i="12"/>
  <c r="T80" i="12" s="1"/>
  <c r="S81" i="12"/>
  <c r="S80" i="12" s="1"/>
  <c r="Q81" i="12"/>
  <c r="Q80" i="12" s="1"/>
  <c r="P81" i="12"/>
  <c r="P80" i="12" s="1"/>
  <c r="N81" i="12"/>
  <c r="N80" i="12" s="1"/>
  <c r="M81" i="12"/>
  <c r="M80" i="12" s="1"/>
  <c r="K81" i="12"/>
  <c r="K80" i="12" s="1"/>
  <c r="J81" i="12"/>
  <c r="J80" i="12" s="1"/>
  <c r="H81" i="12"/>
  <c r="H80" i="12" s="1"/>
  <c r="G81" i="12"/>
  <c r="G80" i="12" s="1"/>
  <c r="AF80" i="12"/>
  <c r="CC78" i="12"/>
  <c r="AR78" i="12"/>
  <c r="AQ78" i="12"/>
  <c r="AO78" i="12"/>
  <c r="AN78" i="12"/>
  <c r="AL78" i="12"/>
  <c r="AK78" i="12"/>
  <c r="AI78" i="12"/>
  <c r="AH78" i="12"/>
  <c r="AF78" i="12"/>
  <c r="AE78" i="12"/>
  <c r="AC78" i="12"/>
  <c r="AB78" i="12"/>
  <c r="Z78" i="12"/>
  <c r="Y78" i="12"/>
  <c r="W78" i="12"/>
  <c r="V78" i="12"/>
  <c r="T78" i="12"/>
  <c r="S78" i="12"/>
  <c r="Q78" i="12"/>
  <c r="P78" i="12"/>
  <c r="N78" i="12"/>
  <c r="M78" i="12"/>
  <c r="K78" i="12"/>
  <c r="J78" i="12"/>
  <c r="H78" i="12"/>
  <c r="G78" i="12"/>
  <c r="CC77" i="12"/>
  <c r="AR77" i="12"/>
  <c r="AO77" i="12"/>
  <c r="AL77" i="12"/>
  <c r="AI77" i="12"/>
  <c r="AF77" i="12"/>
  <c r="AC77" i="12"/>
  <c r="Z77" i="12"/>
  <c r="W77" i="12"/>
  <c r="T77" i="12"/>
  <c r="Q77" i="12"/>
  <c r="N77" i="12"/>
  <c r="K77" i="12"/>
  <c r="H77" i="12"/>
  <c r="CC76" i="12"/>
  <c r="AR76" i="12"/>
  <c r="AO76" i="12"/>
  <c r="AL76" i="12"/>
  <c r="AI76" i="12"/>
  <c r="AF76" i="12"/>
  <c r="AC76" i="12"/>
  <c r="Z76" i="12"/>
  <c r="W76" i="12"/>
  <c r="T76" i="12"/>
  <c r="Q76" i="12"/>
  <c r="N76" i="12"/>
  <c r="K76" i="12"/>
  <c r="H76" i="12"/>
  <c r="CC75" i="12"/>
  <c r="AR75" i="12"/>
  <c r="AO75" i="12"/>
  <c r="AL75" i="12"/>
  <c r="AI75" i="12"/>
  <c r="AF75" i="12"/>
  <c r="AC75" i="12"/>
  <c r="Z75" i="12"/>
  <c r="W75" i="12"/>
  <c r="T75" i="12"/>
  <c r="Q75" i="12"/>
  <c r="N75" i="12"/>
  <c r="K75" i="12"/>
  <c r="H75" i="12"/>
  <c r="AP74" i="12"/>
  <c r="AR74" i="12" s="1"/>
  <c r="AO74" i="12"/>
  <c r="AL74" i="12"/>
  <c r="AI74" i="12"/>
  <c r="AD74" i="12"/>
  <c r="AC74" i="12"/>
  <c r="Z74" i="12"/>
  <c r="W74" i="12"/>
  <c r="T74" i="12"/>
  <c r="Q74" i="12"/>
  <c r="N74" i="12"/>
  <c r="K74" i="12"/>
  <c r="H74" i="12"/>
  <c r="D74" i="12"/>
  <c r="CC71" i="12"/>
  <c r="AR71" i="12"/>
  <c r="AQ71" i="12"/>
  <c r="AO71" i="12"/>
  <c r="AN71" i="12"/>
  <c r="AL71" i="12"/>
  <c r="AK71" i="12"/>
  <c r="AI71" i="12"/>
  <c r="AH71" i="12"/>
  <c r="AF71" i="12"/>
  <c r="AE71" i="12"/>
  <c r="AC71" i="12"/>
  <c r="AB71" i="12"/>
  <c r="Z71" i="12"/>
  <c r="Y71" i="12"/>
  <c r="W71" i="12"/>
  <c r="V71" i="12"/>
  <c r="T71" i="12"/>
  <c r="S71" i="12"/>
  <c r="Q71" i="12"/>
  <c r="P71" i="12"/>
  <c r="N71" i="12"/>
  <c r="M71" i="12"/>
  <c r="K71" i="12"/>
  <c r="J71" i="12"/>
  <c r="H71" i="12"/>
  <c r="G71" i="12"/>
  <c r="CC70" i="12"/>
  <c r="AR70" i="12"/>
  <c r="AQ70" i="12"/>
  <c r="AO70" i="12"/>
  <c r="AN70" i="12"/>
  <c r="AL70" i="12"/>
  <c r="AK70" i="12"/>
  <c r="AI70" i="12"/>
  <c r="AH70" i="12"/>
  <c r="AF70" i="12"/>
  <c r="AE70" i="12"/>
  <c r="AC70" i="12"/>
  <c r="AB70" i="12"/>
  <c r="Z70" i="12"/>
  <c r="Y70" i="12"/>
  <c r="W70" i="12"/>
  <c r="V70" i="12"/>
  <c r="T70" i="12"/>
  <c r="S70" i="12"/>
  <c r="Q70" i="12"/>
  <c r="P70" i="12"/>
  <c r="N70" i="12"/>
  <c r="M70" i="12"/>
  <c r="K70" i="12"/>
  <c r="J70" i="12"/>
  <c r="H70" i="12"/>
  <c r="G70" i="12"/>
  <c r="CC69" i="12"/>
  <c r="AR69" i="12"/>
  <c r="AO69" i="12"/>
  <c r="AL69" i="12"/>
  <c r="AI69" i="12"/>
  <c r="AF69" i="12"/>
  <c r="AC69" i="12"/>
  <c r="Z69" i="12"/>
  <c r="W69" i="12"/>
  <c r="T69" i="12"/>
  <c r="Q69" i="12"/>
  <c r="N69" i="12"/>
  <c r="K69" i="12"/>
  <c r="H69" i="12"/>
  <c r="CC68" i="12"/>
  <c r="AR68" i="12"/>
  <c r="AO68" i="12"/>
  <c r="AL68" i="12"/>
  <c r="AI68" i="12"/>
  <c r="AF68" i="12"/>
  <c r="AC68" i="12"/>
  <c r="Z68" i="12"/>
  <c r="W68" i="12"/>
  <c r="T68" i="12"/>
  <c r="Q68" i="12"/>
  <c r="N68" i="12"/>
  <c r="K68" i="12"/>
  <c r="H68" i="12"/>
  <c r="CC67" i="12"/>
  <c r="AR67" i="12"/>
  <c r="AO67" i="12"/>
  <c r="AL67" i="12"/>
  <c r="AI67" i="12"/>
  <c r="AF67" i="12"/>
  <c r="AC67" i="12"/>
  <c r="Z67" i="12"/>
  <c r="W67" i="12"/>
  <c r="T67" i="12"/>
  <c r="Q67" i="12"/>
  <c r="N67" i="12"/>
  <c r="K67" i="12"/>
  <c r="H67" i="12"/>
  <c r="CE64" i="12"/>
  <c r="CE63" i="12" s="1"/>
  <c r="AR64" i="12"/>
  <c r="AR63" i="12" s="1"/>
  <c r="AO64" i="12"/>
  <c r="AO63" i="12" s="1"/>
  <c r="AL64" i="12"/>
  <c r="AL63" i="12" s="1"/>
  <c r="AI64" i="12"/>
  <c r="AI63" i="12" s="1"/>
  <c r="AF64" i="12"/>
  <c r="AF63" i="12" s="1"/>
  <c r="AC64" i="12"/>
  <c r="AC63" i="12" s="1"/>
  <c r="Z64" i="12"/>
  <c r="Z63" i="12" s="1"/>
  <c r="W64" i="12"/>
  <c r="W63" i="12" s="1"/>
  <c r="T64" i="12"/>
  <c r="T63" i="12" s="1"/>
  <c r="Q64" i="12"/>
  <c r="Q63" i="12" s="1"/>
  <c r="N64" i="12"/>
  <c r="N63" i="12" s="1"/>
  <c r="K64" i="12"/>
  <c r="K63" i="12" s="1"/>
  <c r="H64" i="12"/>
  <c r="H63" i="12" s="1"/>
  <c r="CD63" i="12"/>
  <c r="CF63" i="12" s="1"/>
  <c r="AQ63" i="12"/>
  <c r="AN63" i="12"/>
  <c r="AK63" i="12"/>
  <c r="AH63" i="12"/>
  <c r="AE63" i="12"/>
  <c r="AB63" i="12"/>
  <c r="Y63" i="12"/>
  <c r="V63" i="12"/>
  <c r="S63" i="12"/>
  <c r="P63" i="12"/>
  <c r="M63" i="12"/>
  <c r="J63" i="12"/>
  <c r="G63" i="12"/>
  <c r="CC61" i="12"/>
  <c r="AR61" i="12"/>
  <c r="AQ61" i="12"/>
  <c r="AO61" i="12"/>
  <c r="AN61" i="12"/>
  <c r="AL61" i="12"/>
  <c r="AK61" i="12"/>
  <c r="AI61" i="12"/>
  <c r="AH61" i="12"/>
  <c r="AF61" i="12"/>
  <c r="AE61" i="12"/>
  <c r="AC61" i="12"/>
  <c r="AB61" i="12"/>
  <c r="Z61" i="12"/>
  <c r="Y61" i="12"/>
  <c r="W61" i="12"/>
  <c r="V61" i="12"/>
  <c r="T61" i="12"/>
  <c r="S61" i="12"/>
  <c r="Q61" i="12"/>
  <c r="P61" i="12"/>
  <c r="N61" i="12"/>
  <c r="M61" i="12"/>
  <c r="K61" i="12"/>
  <c r="J61" i="12"/>
  <c r="H61" i="12"/>
  <c r="G61" i="12"/>
  <c r="CC60" i="12"/>
  <c r="AR60" i="12"/>
  <c r="AQ60" i="12"/>
  <c r="AO60" i="12"/>
  <c r="AN60" i="12"/>
  <c r="AL60" i="12"/>
  <c r="AK60" i="12"/>
  <c r="AI60" i="12"/>
  <c r="AH60" i="12"/>
  <c r="AF60" i="12"/>
  <c r="AE60" i="12"/>
  <c r="AC60" i="12"/>
  <c r="AB60" i="12"/>
  <c r="Z60" i="12"/>
  <c r="Y60" i="12"/>
  <c r="W60" i="12"/>
  <c r="V60" i="12"/>
  <c r="T60" i="12"/>
  <c r="S60" i="12"/>
  <c r="Q60" i="12"/>
  <c r="P60" i="12"/>
  <c r="N60" i="12"/>
  <c r="M60" i="12"/>
  <c r="K60" i="12"/>
  <c r="J60" i="12"/>
  <c r="H60" i="12"/>
  <c r="G60" i="12"/>
  <c r="CC57" i="12"/>
  <c r="AR57" i="12"/>
  <c r="AQ57" i="12"/>
  <c r="AO57" i="12"/>
  <c r="AN57" i="12"/>
  <c r="AL57" i="12"/>
  <c r="AK57" i="12"/>
  <c r="AI57" i="12"/>
  <c r="AH57" i="12"/>
  <c r="AF57" i="12"/>
  <c r="AE57" i="12"/>
  <c r="AC57" i="12"/>
  <c r="AB57" i="12"/>
  <c r="Z57" i="12"/>
  <c r="Y57" i="12"/>
  <c r="W57" i="12"/>
  <c r="V57" i="12"/>
  <c r="T57" i="12"/>
  <c r="S57" i="12"/>
  <c r="Q57" i="12"/>
  <c r="P57" i="12"/>
  <c r="N57" i="12"/>
  <c r="M57" i="12"/>
  <c r="K57" i="12"/>
  <c r="J57" i="12"/>
  <c r="H57" i="12"/>
  <c r="G57" i="12"/>
  <c r="A57" i="12"/>
  <c r="CC56" i="12"/>
  <c r="AR56" i="12"/>
  <c r="AR55" i="12" s="1"/>
  <c r="AQ56" i="12"/>
  <c r="AQ55" i="12" s="1"/>
  <c r="AO56" i="12"/>
  <c r="AO55" i="12" s="1"/>
  <c r="AN56" i="12"/>
  <c r="AN55" i="12" s="1"/>
  <c r="AL56" i="12"/>
  <c r="AL55" i="12" s="1"/>
  <c r="AK56" i="12"/>
  <c r="AK55" i="12" s="1"/>
  <c r="AI56" i="12"/>
  <c r="AI55" i="12" s="1"/>
  <c r="AH56" i="12"/>
  <c r="AH55" i="12" s="1"/>
  <c r="AF56" i="12"/>
  <c r="AF55" i="12" s="1"/>
  <c r="AE56" i="12"/>
  <c r="AE55" i="12" s="1"/>
  <c r="AC56" i="12"/>
  <c r="AC55" i="12" s="1"/>
  <c r="AB56" i="12"/>
  <c r="AB55" i="12" s="1"/>
  <c r="Z56" i="12"/>
  <c r="Z55" i="12" s="1"/>
  <c r="Y56" i="12"/>
  <c r="Y55" i="12" s="1"/>
  <c r="W56" i="12"/>
  <c r="W55" i="12" s="1"/>
  <c r="V56" i="12"/>
  <c r="V55" i="12" s="1"/>
  <c r="T56" i="12"/>
  <c r="T55" i="12" s="1"/>
  <c r="S56" i="12"/>
  <c r="S55" i="12" s="1"/>
  <c r="Q56" i="12"/>
  <c r="Q55" i="12" s="1"/>
  <c r="P56" i="12"/>
  <c r="P55" i="12" s="1"/>
  <c r="N56" i="12"/>
  <c r="N55" i="12" s="1"/>
  <c r="M56" i="12"/>
  <c r="M55" i="12" s="1"/>
  <c r="K56" i="12"/>
  <c r="K55" i="12" s="1"/>
  <c r="J56" i="12"/>
  <c r="H56" i="12"/>
  <c r="G56" i="12"/>
  <c r="G55" i="12" s="1"/>
  <c r="A56" i="12"/>
  <c r="CC53" i="12"/>
  <c r="AR53" i="12"/>
  <c r="AQ53" i="12"/>
  <c r="AO53" i="12"/>
  <c r="AN53" i="12"/>
  <c r="AL53" i="12"/>
  <c r="AK53" i="12"/>
  <c r="AI53" i="12"/>
  <c r="AH53" i="12"/>
  <c r="AF53" i="12"/>
  <c r="AE53" i="12"/>
  <c r="AC53" i="12"/>
  <c r="AB53" i="12"/>
  <c r="Z53" i="12"/>
  <c r="Y53" i="12"/>
  <c r="W53" i="12"/>
  <c r="V53" i="12"/>
  <c r="T53" i="12"/>
  <c r="S53" i="12"/>
  <c r="Q53" i="12"/>
  <c r="P53" i="12"/>
  <c r="N53" i="12"/>
  <c r="M53" i="12"/>
  <c r="K53" i="12"/>
  <c r="J53" i="12"/>
  <c r="H53" i="12"/>
  <c r="G53" i="12"/>
  <c r="CE52" i="12"/>
  <c r="CD52" i="12"/>
  <c r="CF52" i="12" s="1"/>
  <c r="AR52" i="12"/>
  <c r="AQ52" i="12"/>
  <c r="AO52" i="12"/>
  <c r="AN52" i="12"/>
  <c r="AL52" i="12"/>
  <c r="AK52" i="12"/>
  <c r="AI52" i="12"/>
  <c r="AH52" i="12"/>
  <c r="AF52" i="12"/>
  <c r="AE52" i="12"/>
  <c r="AC52" i="12"/>
  <c r="AB52" i="12"/>
  <c r="Z52" i="12"/>
  <c r="Y52" i="12"/>
  <c r="W52" i="12"/>
  <c r="V52" i="12"/>
  <c r="T52" i="12"/>
  <c r="S52" i="12"/>
  <c r="Q52" i="12"/>
  <c r="P52" i="12"/>
  <c r="N52" i="12"/>
  <c r="M52" i="12"/>
  <c r="K52" i="12"/>
  <c r="J52" i="12"/>
  <c r="H52" i="12"/>
  <c r="G52" i="12"/>
  <c r="CC50" i="12"/>
  <c r="AR50" i="12"/>
  <c r="AQ50" i="12"/>
  <c r="AO50" i="12"/>
  <c r="AN50" i="12"/>
  <c r="AL50" i="12"/>
  <c r="AK50" i="12"/>
  <c r="AI50" i="12"/>
  <c r="AH50" i="12"/>
  <c r="AF50" i="12"/>
  <c r="AE50" i="12"/>
  <c r="AC50" i="12"/>
  <c r="AB50" i="12"/>
  <c r="Z50" i="12"/>
  <c r="Y50" i="12"/>
  <c r="W50" i="12"/>
  <c r="V50" i="12"/>
  <c r="T50" i="12"/>
  <c r="S50" i="12"/>
  <c r="Q50" i="12"/>
  <c r="P50" i="12"/>
  <c r="N50" i="12"/>
  <c r="M50" i="12"/>
  <c r="K50" i="12"/>
  <c r="J50" i="12"/>
  <c r="H50" i="12"/>
  <c r="G50" i="12"/>
  <c r="CC49" i="12"/>
  <c r="AR49" i="12"/>
  <c r="AQ49" i="12"/>
  <c r="AO49" i="12"/>
  <c r="AN49" i="12"/>
  <c r="AL49" i="12"/>
  <c r="AK49" i="12"/>
  <c r="AI49" i="12"/>
  <c r="AH49" i="12"/>
  <c r="AF49" i="12"/>
  <c r="AE49" i="12"/>
  <c r="AC49" i="12"/>
  <c r="AB49" i="12"/>
  <c r="Z49" i="12"/>
  <c r="Y49" i="12"/>
  <c r="W49" i="12"/>
  <c r="V49" i="12"/>
  <c r="T49" i="12"/>
  <c r="S49" i="12"/>
  <c r="Q49" i="12"/>
  <c r="P49" i="12"/>
  <c r="N49" i="12"/>
  <c r="M49" i="12"/>
  <c r="K49" i="12"/>
  <c r="J49" i="12"/>
  <c r="H49" i="12"/>
  <c r="G49" i="12"/>
  <c r="CC46" i="12"/>
  <c r="AR46" i="12"/>
  <c r="AR45" i="12" s="1"/>
  <c r="AQ46" i="12"/>
  <c r="AQ45" i="12" s="1"/>
  <c r="AO46" i="12"/>
  <c r="AO45" i="12" s="1"/>
  <c r="AN46" i="12"/>
  <c r="AN45" i="12" s="1"/>
  <c r="AL46" i="12"/>
  <c r="AL45" i="12" s="1"/>
  <c r="AK46" i="12"/>
  <c r="AK45" i="12" s="1"/>
  <c r="AI46" i="12"/>
  <c r="AI45" i="12" s="1"/>
  <c r="AH46" i="12"/>
  <c r="AH45" i="12" s="1"/>
  <c r="AF46" i="12"/>
  <c r="AF45" i="12" s="1"/>
  <c r="AE46" i="12"/>
  <c r="AE45" i="12" s="1"/>
  <c r="AC46" i="12"/>
  <c r="AC45" i="12" s="1"/>
  <c r="AB46" i="12"/>
  <c r="AB45" i="12" s="1"/>
  <c r="Z46" i="12"/>
  <c r="Z45" i="12" s="1"/>
  <c r="Y46" i="12"/>
  <c r="Y45" i="12" s="1"/>
  <c r="W46" i="12"/>
  <c r="W45" i="12" s="1"/>
  <c r="V46" i="12"/>
  <c r="V45" i="12" s="1"/>
  <c r="T46" i="12"/>
  <c r="T45" i="12" s="1"/>
  <c r="S46" i="12"/>
  <c r="S45" i="12" s="1"/>
  <c r="Q46" i="12"/>
  <c r="Q45" i="12" s="1"/>
  <c r="P46" i="12"/>
  <c r="P45" i="12" s="1"/>
  <c r="N46" i="12"/>
  <c r="N45" i="12" s="1"/>
  <c r="M46" i="12"/>
  <c r="M45" i="12" s="1"/>
  <c r="K46" i="12"/>
  <c r="K45" i="12" s="1"/>
  <c r="J46" i="12"/>
  <c r="H46" i="12"/>
  <c r="G46" i="12"/>
  <c r="G45" i="12" s="1"/>
  <c r="A46" i="12"/>
  <c r="CC43" i="12"/>
  <c r="AR43" i="12"/>
  <c r="AQ43" i="12"/>
  <c r="AO43" i="12"/>
  <c r="AN43" i="12"/>
  <c r="AL43" i="12"/>
  <c r="AK43" i="12"/>
  <c r="AI43" i="12"/>
  <c r="AH43" i="12"/>
  <c r="AF43" i="12"/>
  <c r="AE43" i="12"/>
  <c r="AC43" i="12"/>
  <c r="AB43" i="12"/>
  <c r="Z43" i="12"/>
  <c r="Y43" i="12"/>
  <c r="W43" i="12"/>
  <c r="V43" i="12"/>
  <c r="T43" i="12"/>
  <c r="S43" i="12"/>
  <c r="Q43" i="12"/>
  <c r="P43" i="12"/>
  <c r="N43" i="12"/>
  <c r="M43" i="12"/>
  <c r="K43" i="12"/>
  <c r="J43" i="12"/>
  <c r="H43" i="12"/>
  <c r="G43" i="12"/>
  <c r="CC42" i="12"/>
  <c r="AR42" i="12"/>
  <c r="AQ42" i="12"/>
  <c r="AO42" i="12"/>
  <c r="AN42" i="12"/>
  <c r="AL42" i="12"/>
  <c r="AK42" i="12"/>
  <c r="AI42" i="12"/>
  <c r="AH42" i="12"/>
  <c r="AF42" i="12"/>
  <c r="AE42" i="12"/>
  <c r="AC42" i="12"/>
  <c r="AB42" i="12"/>
  <c r="Z42" i="12"/>
  <c r="Y42" i="12"/>
  <c r="W42" i="12"/>
  <c r="V42" i="12"/>
  <c r="T42" i="12"/>
  <c r="S42" i="12"/>
  <c r="Q42" i="12"/>
  <c r="P42" i="12"/>
  <c r="N42" i="12"/>
  <c r="M42" i="12"/>
  <c r="K42" i="12"/>
  <c r="J42" i="12"/>
  <c r="H42" i="12"/>
  <c r="G42" i="12"/>
  <c r="CC41" i="12"/>
  <c r="AR41" i="12"/>
  <c r="AQ41" i="12"/>
  <c r="AO41" i="12"/>
  <c r="AN41" i="12"/>
  <c r="AL41" i="12"/>
  <c r="AK41" i="12"/>
  <c r="AI41" i="12"/>
  <c r="AH41" i="12"/>
  <c r="AF41" i="12"/>
  <c r="AE41" i="12"/>
  <c r="AC41" i="12"/>
  <c r="AB41" i="12"/>
  <c r="Z41" i="12"/>
  <c r="Y41" i="12"/>
  <c r="W41" i="12"/>
  <c r="V41" i="12"/>
  <c r="T41" i="12"/>
  <c r="S41" i="12"/>
  <c r="Q41" i="12"/>
  <c r="P41" i="12"/>
  <c r="N41" i="12"/>
  <c r="M41" i="12"/>
  <c r="K41" i="12"/>
  <c r="J41" i="12"/>
  <c r="H41" i="12"/>
  <c r="G41" i="12"/>
  <c r="CC40" i="12"/>
  <c r="AR40" i="12"/>
  <c r="AQ40" i="12"/>
  <c r="AO40" i="12"/>
  <c r="AN40" i="12"/>
  <c r="AL40" i="12"/>
  <c r="AK40" i="12"/>
  <c r="AI40" i="12"/>
  <c r="AH40" i="12"/>
  <c r="AF40" i="12"/>
  <c r="AE40" i="12"/>
  <c r="AC40" i="12"/>
  <c r="AB40" i="12"/>
  <c r="Z40" i="12"/>
  <c r="Y40" i="12"/>
  <c r="W40" i="12"/>
  <c r="V40" i="12"/>
  <c r="T40" i="12"/>
  <c r="S40" i="12"/>
  <c r="Q40" i="12"/>
  <c r="P40" i="12"/>
  <c r="N40" i="12"/>
  <c r="M40" i="12"/>
  <c r="K40" i="12"/>
  <c r="J40" i="12"/>
  <c r="H40" i="12"/>
  <c r="G40" i="12"/>
  <c r="CC39" i="12"/>
  <c r="AR39" i="12"/>
  <c r="AQ39" i="12"/>
  <c r="AO39" i="12"/>
  <c r="AN39" i="12"/>
  <c r="AL39" i="12"/>
  <c r="AK39" i="12"/>
  <c r="AI39" i="12"/>
  <c r="AH39" i="12"/>
  <c r="AF39" i="12"/>
  <c r="AE39" i="12"/>
  <c r="AC39" i="12"/>
  <c r="AB39" i="12"/>
  <c r="Z39" i="12"/>
  <c r="Y39" i="12"/>
  <c r="W39" i="12"/>
  <c r="V39" i="12"/>
  <c r="T39" i="12"/>
  <c r="S39" i="12"/>
  <c r="Q39" i="12"/>
  <c r="P39" i="12"/>
  <c r="N39" i="12"/>
  <c r="M39" i="12"/>
  <c r="K39" i="12"/>
  <c r="J39" i="12"/>
  <c r="H39" i="12"/>
  <c r="G39" i="12"/>
  <c r="CD38" i="12"/>
  <c r="CF38" i="12" s="1"/>
  <c r="CC38" i="12"/>
  <c r="AR38" i="12"/>
  <c r="AO38" i="12"/>
  <c r="AL38" i="12"/>
  <c r="AI38" i="12"/>
  <c r="AF38" i="12"/>
  <c r="AC38" i="12"/>
  <c r="Z38" i="12"/>
  <c r="W38" i="12"/>
  <c r="T38" i="12"/>
  <c r="Q38" i="12"/>
  <c r="N38" i="12"/>
  <c r="K38" i="12"/>
  <c r="H38" i="12"/>
  <c r="CD37" i="12"/>
  <c r="CF37" i="12" s="1"/>
  <c r="CC37" i="12"/>
  <c r="AR37" i="12"/>
  <c r="AO37" i="12"/>
  <c r="AL37" i="12"/>
  <c r="AI37" i="12"/>
  <c r="AF37" i="12"/>
  <c r="AC37" i="12"/>
  <c r="Z37" i="12"/>
  <c r="W37" i="12"/>
  <c r="T37" i="12"/>
  <c r="Q37" i="12"/>
  <c r="N37" i="12"/>
  <c r="K37" i="12"/>
  <c r="H37" i="12"/>
  <c r="CC34" i="12"/>
  <c r="AR34" i="12"/>
  <c r="AQ34" i="12"/>
  <c r="AO34" i="12"/>
  <c r="AN34" i="12"/>
  <c r="AL34" i="12"/>
  <c r="AK34" i="12"/>
  <c r="AI34" i="12"/>
  <c r="AH34" i="12"/>
  <c r="AF34" i="12"/>
  <c r="AE34" i="12"/>
  <c r="AC34" i="12"/>
  <c r="AB34" i="12"/>
  <c r="Z34" i="12"/>
  <c r="Y34" i="12"/>
  <c r="W34" i="12"/>
  <c r="V34" i="12"/>
  <c r="T34" i="12"/>
  <c r="S34" i="12"/>
  <c r="Q34" i="12"/>
  <c r="P34" i="12"/>
  <c r="N34" i="12"/>
  <c r="M34" i="12"/>
  <c r="K34" i="12"/>
  <c r="J34" i="12"/>
  <c r="H34" i="12"/>
  <c r="G34" i="12"/>
  <c r="CC33" i="12"/>
  <c r="AR33" i="12"/>
  <c r="AQ33" i="12"/>
  <c r="AO33" i="12"/>
  <c r="AN33" i="12"/>
  <c r="AL33" i="12"/>
  <c r="AK33" i="12"/>
  <c r="AI33" i="12"/>
  <c r="AH33" i="12"/>
  <c r="AF33" i="12"/>
  <c r="AE33" i="12"/>
  <c r="AC33" i="12"/>
  <c r="AB33" i="12"/>
  <c r="Z33" i="12"/>
  <c r="Y33" i="12"/>
  <c r="W33" i="12"/>
  <c r="V33" i="12"/>
  <c r="T33" i="12"/>
  <c r="S33" i="12"/>
  <c r="Q33" i="12"/>
  <c r="P33" i="12"/>
  <c r="N33" i="12"/>
  <c r="M33" i="12"/>
  <c r="K33" i="12"/>
  <c r="J33" i="12"/>
  <c r="H33" i="12"/>
  <c r="G33" i="12"/>
  <c r="CC32" i="12"/>
  <c r="AR32" i="12"/>
  <c r="AQ32" i="12"/>
  <c r="AO32" i="12"/>
  <c r="AN32" i="12"/>
  <c r="AL32" i="12"/>
  <c r="AK32" i="12"/>
  <c r="AI32" i="12"/>
  <c r="AH32" i="12"/>
  <c r="AF32" i="12"/>
  <c r="AE32" i="12"/>
  <c r="AC32" i="12"/>
  <c r="AB32" i="12"/>
  <c r="Z32" i="12"/>
  <c r="Y32" i="12"/>
  <c r="W32" i="12"/>
  <c r="V32" i="12"/>
  <c r="T32" i="12"/>
  <c r="S32" i="12"/>
  <c r="Q32" i="12"/>
  <c r="P32" i="12"/>
  <c r="N32" i="12"/>
  <c r="M32" i="12"/>
  <c r="K32" i="12"/>
  <c r="J32" i="12"/>
  <c r="H32" i="12"/>
  <c r="G32" i="12"/>
  <c r="CC31" i="12"/>
  <c r="AR31" i="12"/>
  <c r="AQ31" i="12"/>
  <c r="AO31" i="12"/>
  <c r="AN31" i="12"/>
  <c r="AL31" i="12"/>
  <c r="AK31" i="12"/>
  <c r="AI31" i="12"/>
  <c r="AH31" i="12"/>
  <c r="AF31" i="12"/>
  <c r="AE31" i="12"/>
  <c r="AC31" i="12"/>
  <c r="AB31" i="12"/>
  <c r="Z31" i="12"/>
  <c r="Y31" i="12"/>
  <c r="W31" i="12"/>
  <c r="V31" i="12"/>
  <c r="T31" i="12"/>
  <c r="S31" i="12"/>
  <c r="Q31" i="12"/>
  <c r="P31" i="12"/>
  <c r="N31" i="12"/>
  <c r="M31" i="12"/>
  <c r="K31" i="12"/>
  <c r="J31" i="12"/>
  <c r="H31" i="12"/>
  <c r="G31" i="12"/>
  <c r="CF29" i="12"/>
  <c r="CC28" i="12"/>
  <c r="AR28" i="12"/>
  <c r="AQ28" i="12"/>
  <c r="AO28" i="12"/>
  <c r="AN28" i="12"/>
  <c r="AL28" i="12"/>
  <c r="AK28" i="12"/>
  <c r="AI28" i="12"/>
  <c r="AH28" i="12"/>
  <c r="AF28" i="12"/>
  <c r="AE28" i="12"/>
  <c r="AC28" i="12"/>
  <c r="AB28" i="12"/>
  <c r="Z28" i="12"/>
  <c r="Y28" i="12"/>
  <c r="W28" i="12"/>
  <c r="V28" i="12"/>
  <c r="T28" i="12"/>
  <c r="S28" i="12"/>
  <c r="Q28" i="12"/>
  <c r="P28" i="12"/>
  <c r="N28" i="12"/>
  <c r="M28" i="12"/>
  <c r="K28" i="12"/>
  <c r="J28" i="12"/>
  <c r="H28" i="12"/>
  <c r="G28" i="12"/>
  <c r="A28" i="12"/>
  <c r="CC27" i="12"/>
  <c r="AR27" i="12"/>
  <c r="AQ27" i="12"/>
  <c r="AO27" i="12"/>
  <c r="AN27" i="12"/>
  <c r="AL27" i="12"/>
  <c r="AK27" i="12"/>
  <c r="AI27" i="12"/>
  <c r="AH27" i="12"/>
  <c r="AF27" i="12"/>
  <c r="AE27" i="12"/>
  <c r="AC27" i="12"/>
  <c r="AB27" i="12"/>
  <c r="Z27" i="12"/>
  <c r="Y27" i="12"/>
  <c r="W27" i="12"/>
  <c r="V27" i="12"/>
  <c r="T27" i="12"/>
  <c r="S27" i="12"/>
  <c r="Q27" i="12"/>
  <c r="P27" i="12"/>
  <c r="N27" i="12"/>
  <c r="M27" i="12"/>
  <c r="K27" i="12"/>
  <c r="J27" i="12"/>
  <c r="H27" i="12"/>
  <c r="G27" i="12"/>
  <c r="A27" i="12"/>
  <c r="CC26" i="12"/>
  <c r="AR26" i="12"/>
  <c r="AQ26" i="12"/>
  <c r="AO26" i="12"/>
  <c r="AN26" i="12"/>
  <c r="AL26" i="12"/>
  <c r="AK26" i="12"/>
  <c r="AI26" i="12"/>
  <c r="AH26" i="12"/>
  <c r="AF26" i="12"/>
  <c r="AE26" i="12"/>
  <c r="AC26" i="12"/>
  <c r="AB26" i="12"/>
  <c r="Z26" i="12"/>
  <c r="Y26" i="12"/>
  <c r="W26" i="12"/>
  <c r="V26" i="12"/>
  <c r="T26" i="12"/>
  <c r="S26" i="12"/>
  <c r="Q26" i="12"/>
  <c r="P26" i="12"/>
  <c r="N26" i="12"/>
  <c r="M26" i="12"/>
  <c r="K26" i="12"/>
  <c r="J26" i="12"/>
  <c r="H26" i="12"/>
  <c r="G26" i="12"/>
  <c r="A26" i="12"/>
  <c r="CC25" i="12"/>
  <c r="AR25" i="12"/>
  <c r="AQ25" i="12"/>
  <c r="AO25" i="12"/>
  <c r="AN25" i="12"/>
  <c r="AL25" i="12"/>
  <c r="AK25" i="12"/>
  <c r="AI25" i="12"/>
  <c r="AH25" i="12"/>
  <c r="AF25" i="12"/>
  <c r="AE25" i="12"/>
  <c r="AC25" i="12"/>
  <c r="AB25" i="12"/>
  <c r="Z25" i="12"/>
  <c r="Y25" i="12"/>
  <c r="W25" i="12"/>
  <c r="V25" i="12"/>
  <c r="T25" i="12"/>
  <c r="S25" i="12"/>
  <c r="Q25" i="12"/>
  <c r="P25" i="12"/>
  <c r="N25" i="12"/>
  <c r="M25" i="12"/>
  <c r="K25" i="12"/>
  <c r="J25" i="12"/>
  <c r="H25" i="12"/>
  <c r="G25" i="12"/>
  <c r="A25" i="12"/>
  <c r="CC24" i="12"/>
  <c r="AR24" i="12"/>
  <c r="AQ24" i="12"/>
  <c r="AO24" i="12"/>
  <c r="AN24" i="12"/>
  <c r="AL24" i="12"/>
  <c r="AK24" i="12"/>
  <c r="AI24" i="12"/>
  <c r="AH24" i="12"/>
  <c r="AF24" i="12"/>
  <c r="AE24" i="12"/>
  <c r="AC24" i="12"/>
  <c r="AB24" i="12"/>
  <c r="Z24" i="12"/>
  <c r="Y24" i="12"/>
  <c r="W24" i="12"/>
  <c r="V24" i="12"/>
  <c r="T24" i="12"/>
  <c r="S24" i="12"/>
  <c r="Q24" i="12"/>
  <c r="P24" i="12"/>
  <c r="N24" i="12"/>
  <c r="M24" i="12"/>
  <c r="K24" i="12"/>
  <c r="J24" i="12"/>
  <c r="H24" i="12"/>
  <c r="G24" i="12"/>
  <c r="A24" i="12"/>
  <c r="CC23" i="12"/>
  <c r="AR23" i="12"/>
  <c r="AQ23" i="12"/>
  <c r="AO23" i="12"/>
  <c r="AN23" i="12"/>
  <c r="AL23" i="12"/>
  <c r="AK23" i="12"/>
  <c r="AI23" i="12"/>
  <c r="AH23" i="12"/>
  <c r="AF23" i="12"/>
  <c r="AE23" i="12"/>
  <c r="AC23" i="12"/>
  <c r="AB23" i="12"/>
  <c r="Z23" i="12"/>
  <c r="Y23" i="12"/>
  <c r="W23" i="12"/>
  <c r="V23" i="12"/>
  <c r="T23" i="12"/>
  <c r="S23" i="12"/>
  <c r="Q23" i="12"/>
  <c r="P23" i="12"/>
  <c r="N23" i="12"/>
  <c r="M23" i="12"/>
  <c r="K23" i="12"/>
  <c r="J23" i="12"/>
  <c r="H23" i="12"/>
  <c r="G23" i="12"/>
  <c r="A23" i="12"/>
  <c r="CE20" i="12"/>
  <c r="CE19" i="12" s="1"/>
  <c r="CD20" i="12"/>
  <c r="CD19" i="12" s="1"/>
  <c r="AR20" i="12"/>
  <c r="AR19" i="12" s="1"/>
  <c r="AQ20" i="12"/>
  <c r="AQ19" i="12" s="1"/>
  <c r="AO20" i="12"/>
  <c r="AO19" i="12" s="1"/>
  <c r="AN20" i="12"/>
  <c r="AN19" i="12" s="1"/>
  <c r="AL20" i="12"/>
  <c r="AL19" i="12" s="1"/>
  <c r="AK20" i="12"/>
  <c r="AK19" i="12" s="1"/>
  <c r="AI20" i="12"/>
  <c r="AI19" i="12" s="1"/>
  <c r="AH20" i="12"/>
  <c r="AH19" i="12" s="1"/>
  <c r="AF20" i="12"/>
  <c r="AF19" i="12" s="1"/>
  <c r="AE20" i="12"/>
  <c r="AE19" i="12" s="1"/>
  <c r="AC20" i="12"/>
  <c r="AC19" i="12" s="1"/>
  <c r="AB20" i="12"/>
  <c r="AB19" i="12" s="1"/>
  <c r="Z20" i="12"/>
  <c r="Z19" i="12" s="1"/>
  <c r="Y20" i="12"/>
  <c r="Y19" i="12" s="1"/>
  <c r="W20" i="12"/>
  <c r="W19" i="12" s="1"/>
  <c r="V20" i="12"/>
  <c r="V19" i="12" s="1"/>
  <c r="T20" i="12"/>
  <c r="T19" i="12" s="1"/>
  <c r="S20" i="12"/>
  <c r="S19" i="12" s="1"/>
  <c r="Q20" i="12"/>
  <c r="Q19" i="12" s="1"/>
  <c r="P20" i="12"/>
  <c r="P19" i="12" s="1"/>
  <c r="N20" i="12"/>
  <c r="N19" i="12" s="1"/>
  <c r="M20" i="12"/>
  <c r="M19" i="12" s="1"/>
  <c r="K20" i="12"/>
  <c r="K19" i="12" s="1"/>
  <c r="J20" i="12"/>
  <c r="J19" i="12" s="1"/>
  <c r="H20" i="12"/>
  <c r="H19" i="12" s="1"/>
  <c r="G20" i="12"/>
  <c r="G19" i="12" s="1"/>
  <c r="A20" i="12"/>
  <c r="CE17" i="12"/>
  <c r="CE16" i="12" s="1"/>
  <c r="CD17" i="12"/>
  <c r="CD16" i="12" s="1"/>
  <c r="AR17" i="12"/>
  <c r="AR16" i="12" s="1"/>
  <c r="AQ17" i="12"/>
  <c r="AQ16" i="12" s="1"/>
  <c r="AO17" i="12"/>
  <c r="AN17" i="12"/>
  <c r="AN16" i="12" s="1"/>
  <c r="AL17" i="12"/>
  <c r="AL16" i="12" s="1"/>
  <c r="AK17" i="12"/>
  <c r="AK16" i="12" s="1"/>
  <c r="AI17" i="12"/>
  <c r="AI16" i="12" s="1"/>
  <c r="AH17" i="12"/>
  <c r="AH16" i="12" s="1"/>
  <c r="AF17" i="12"/>
  <c r="AF16" i="12" s="1"/>
  <c r="AE17" i="12"/>
  <c r="AE16" i="12" s="1"/>
  <c r="AC17" i="12"/>
  <c r="AC16" i="12" s="1"/>
  <c r="AB17" i="12"/>
  <c r="AB16" i="12" s="1"/>
  <c r="Z17" i="12"/>
  <c r="Z16" i="12" s="1"/>
  <c r="Y17" i="12"/>
  <c r="Y16" i="12" s="1"/>
  <c r="W17" i="12"/>
  <c r="W16" i="12" s="1"/>
  <c r="V17" i="12"/>
  <c r="V16" i="12" s="1"/>
  <c r="T17" i="12"/>
  <c r="T16" i="12" s="1"/>
  <c r="S17" i="12"/>
  <c r="S16" i="12" s="1"/>
  <c r="Q17" i="12"/>
  <c r="Q16" i="12" s="1"/>
  <c r="P17" i="12"/>
  <c r="P16" i="12" s="1"/>
  <c r="N17" i="12"/>
  <c r="N16" i="12" s="1"/>
  <c r="M17" i="12"/>
  <c r="M16" i="12" s="1"/>
  <c r="K17" i="12"/>
  <c r="K16" i="12" s="1"/>
  <c r="J17" i="12"/>
  <c r="J16" i="12" s="1"/>
  <c r="H17" i="12"/>
  <c r="H16" i="12" s="1"/>
  <c r="G17" i="12"/>
  <c r="G16" i="12" s="1"/>
  <c r="AO16" i="12"/>
  <c r="B15" i="12"/>
  <c r="C15" i="12" s="1"/>
  <c r="D15" i="12" s="1"/>
  <c r="E15" i="12" s="1"/>
  <c r="F15" i="12" s="1"/>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I13" i="12"/>
  <c r="L13" i="12" s="1"/>
  <c r="O13" i="12" s="1"/>
  <c r="R13" i="12" s="1"/>
  <c r="U13" i="12" s="1"/>
  <c r="X13" i="12" s="1"/>
  <c r="AA13" i="12" s="1"/>
  <c r="AD13" i="12" s="1"/>
  <c r="AG13" i="12" s="1"/>
  <c r="AJ13" i="12" s="1"/>
  <c r="AM13" i="12" s="1"/>
  <c r="AP13" i="12" s="1"/>
  <c r="AS13" i="12" s="1"/>
  <c r="AV13" i="12" s="1"/>
  <c r="AY13" i="12" s="1"/>
  <c r="BB13" i="12" s="1"/>
  <c r="BE13" i="12" s="1"/>
  <c r="BH13" i="12" s="1"/>
  <c r="BK13" i="12" s="1"/>
  <c r="BN13" i="12" s="1"/>
  <c r="BQ13" i="12" s="1"/>
  <c r="BT13" i="12" s="1"/>
  <c r="BW13" i="12" s="1"/>
  <c r="BZ13" i="12" s="1"/>
  <c r="F12" i="12"/>
  <c r="D68" i="12" l="1"/>
  <c r="D67" i="12"/>
  <c r="J67" i="12" s="1"/>
  <c r="I364" i="18"/>
  <c r="I12" i="12"/>
  <c r="L12" i="12" s="1"/>
  <c r="O12" i="12" s="1"/>
  <c r="R12" i="12" s="1"/>
  <c r="U12" i="12" s="1"/>
  <c r="X12" i="12" s="1"/>
  <c r="AA12" i="12" s="1"/>
  <c r="AD12" i="12" s="1"/>
  <c r="AG12" i="12" s="1"/>
  <c r="AJ12" i="12" s="1"/>
  <c r="AM12" i="12" s="1"/>
  <c r="AP12" i="12" s="1"/>
  <c r="AS12" i="12" s="1"/>
  <c r="AV12" i="12" s="1"/>
  <c r="AY12" i="12" s="1"/>
  <c r="BB12" i="12" s="1"/>
  <c r="BE12" i="12" s="1"/>
  <c r="BH12" i="12" s="1"/>
  <c r="BK12" i="12" s="1"/>
  <c r="BN12" i="12" s="1"/>
  <c r="BQ12" i="12" s="1"/>
  <c r="BT12" i="12" s="1"/>
  <c r="BW12" i="12" s="1"/>
  <c r="BZ12" i="12" s="1"/>
  <c r="K8" i="13"/>
  <c r="H355" i="18"/>
  <c r="I346" i="18"/>
  <c r="H393" i="18"/>
  <c r="BX68" i="12"/>
  <c r="CA68" i="12"/>
  <c r="BX74" i="12"/>
  <c r="CA74" i="12"/>
  <c r="BR68" i="12"/>
  <c r="BU68" i="12"/>
  <c r="BR74" i="12"/>
  <c r="BU74" i="12"/>
  <c r="I175" i="19"/>
  <c r="BL68" i="12"/>
  <c r="BO68" i="12"/>
  <c r="BL74" i="12"/>
  <c r="BO74" i="12"/>
  <c r="AO159" i="12"/>
  <c r="K141" i="12"/>
  <c r="T141" i="12"/>
  <c r="AC141" i="12"/>
  <c r="AL141" i="12"/>
  <c r="P141" i="12"/>
  <c r="M153" i="12"/>
  <c r="V153" i="12"/>
  <c r="AE153" i="12"/>
  <c r="AN153" i="12"/>
  <c r="H153" i="12"/>
  <c r="Q153" i="12"/>
  <c r="Z153" i="12"/>
  <c r="AI153" i="12"/>
  <c r="AR153" i="12"/>
  <c r="N159" i="12"/>
  <c r="W159" i="12"/>
  <c r="AF159" i="12"/>
  <c r="I347" i="19"/>
  <c r="V187" i="12"/>
  <c r="AE187" i="12"/>
  <c r="AE181" i="12"/>
  <c r="AR187" i="12"/>
  <c r="I23" i="19"/>
  <c r="BF68" i="12"/>
  <c r="BI68" i="12"/>
  <c r="BF74" i="12"/>
  <c r="BI74" i="12"/>
  <c r="I128" i="19"/>
  <c r="I73" i="19"/>
  <c r="I457" i="19"/>
  <c r="I466" i="19"/>
  <c r="I472" i="19"/>
  <c r="K166" i="19"/>
  <c r="L166" i="19" s="1"/>
  <c r="I42" i="19"/>
  <c r="Q198" i="12"/>
  <c r="I22" i="19"/>
  <c r="I291" i="19"/>
  <c r="J153" i="12"/>
  <c r="S153" i="12"/>
  <c r="AB153" i="12"/>
  <c r="AK153" i="12"/>
  <c r="AO153" i="12"/>
  <c r="I405" i="19"/>
  <c r="I422" i="19"/>
  <c r="J423" i="19"/>
  <c r="L423" i="19" s="1"/>
  <c r="K153" i="12"/>
  <c r="T153" i="12"/>
  <c r="AC153" i="12"/>
  <c r="AL153" i="12"/>
  <c r="W173" i="12"/>
  <c r="J84" i="19"/>
  <c r="L84" i="19" s="1"/>
  <c r="V164" i="12"/>
  <c r="N173" i="12"/>
  <c r="AF173" i="12"/>
  <c r="AO173" i="12"/>
  <c r="I51" i="19"/>
  <c r="I123" i="19"/>
  <c r="I127" i="19"/>
  <c r="K149" i="19"/>
  <c r="L149" i="19" s="1"/>
  <c r="I316" i="19"/>
  <c r="M316" i="19" s="1"/>
  <c r="CD145" i="12"/>
  <c r="CF145" i="12" s="1"/>
  <c r="I414" i="19"/>
  <c r="BC74" i="12"/>
  <c r="T59" i="12"/>
  <c r="AL83" i="12"/>
  <c r="V93" i="12"/>
  <c r="AO133" i="12"/>
  <c r="M141" i="12"/>
  <c r="V141" i="12"/>
  <c r="AE141" i="12"/>
  <c r="AN141" i="12"/>
  <c r="Z141" i="12"/>
  <c r="K147" i="12"/>
  <c r="T147" i="12"/>
  <c r="AC147" i="12"/>
  <c r="AL147" i="12"/>
  <c r="G147" i="12"/>
  <c r="P147" i="12"/>
  <c r="K198" i="12"/>
  <c r="T198" i="12"/>
  <c r="AC198" i="12"/>
  <c r="AL198" i="12"/>
  <c r="K105" i="19"/>
  <c r="L105" i="19" s="1"/>
  <c r="K109" i="19"/>
  <c r="L109" i="19" s="1"/>
  <c r="AZ68" i="12"/>
  <c r="BC68" i="12"/>
  <c r="H198" i="12"/>
  <c r="Z198" i="12"/>
  <c r="AI198" i="12"/>
  <c r="AL202" i="12"/>
  <c r="P202" i="12"/>
  <c r="K143" i="19"/>
  <c r="L143" i="19" s="1"/>
  <c r="J268" i="19"/>
  <c r="L268" i="19" s="1"/>
  <c r="K292" i="19"/>
  <c r="L292" i="19" s="1"/>
  <c r="I380" i="19"/>
  <c r="CE46" i="12"/>
  <c r="CE45" i="12" s="1"/>
  <c r="K48" i="12"/>
  <c r="AL48" i="12"/>
  <c r="H59" i="12"/>
  <c r="Q59" i="12"/>
  <c r="Z59" i="12"/>
  <c r="AI59" i="12"/>
  <c r="AR59" i="12"/>
  <c r="P83" i="12"/>
  <c r="Y83" i="12"/>
  <c r="AH83" i="12"/>
  <c r="AQ83" i="12"/>
  <c r="K93" i="12"/>
  <c r="T93" i="12"/>
  <c r="CD109" i="12"/>
  <c r="CF109" i="12" s="1"/>
  <c r="J173" i="12"/>
  <c r="S173" i="12"/>
  <c r="AB173" i="12"/>
  <c r="AK173" i="12"/>
  <c r="J187" i="12"/>
  <c r="S187" i="12"/>
  <c r="AB187" i="12"/>
  <c r="I112" i="19"/>
  <c r="I154" i="19"/>
  <c r="I160" i="19"/>
  <c r="I164" i="19"/>
  <c r="K262" i="19"/>
  <c r="L262" i="19" s="1"/>
  <c r="I265" i="19"/>
  <c r="I268" i="19"/>
  <c r="I298" i="19"/>
  <c r="I323" i="19"/>
  <c r="I342" i="19"/>
  <c r="K343" i="19"/>
  <c r="L343" i="19" s="1"/>
  <c r="I363" i="19"/>
  <c r="I366" i="19"/>
  <c r="I369" i="19"/>
  <c r="K36" i="12"/>
  <c r="J59" i="12"/>
  <c r="S59" i="12"/>
  <c r="AB59" i="12"/>
  <c r="AK59" i="12"/>
  <c r="M93" i="12"/>
  <c r="N133" i="12"/>
  <c r="W133" i="12"/>
  <c r="AF133" i="12"/>
  <c r="G181" i="12"/>
  <c r="Y181" i="12"/>
  <c r="AQ181" i="12"/>
  <c r="G187" i="12"/>
  <c r="P187" i="12"/>
  <c r="Y187" i="12"/>
  <c r="AH187" i="12"/>
  <c r="AQ187" i="12"/>
  <c r="K92" i="19"/>
  <c r="L92" i="19" s="1"/>
  <c r="CF131" i="12"/>
  <c r="K59" i="12"/>
  <c r="AC59" i="12"/>
  <c r="AL59" i="12"/>
  <c r="J181" i="12"/>
  <c r="S181" i="12"/>
  <c r="AB181" i="12"/>
  <c r="AK181" i="12"/>
  <c r="H187" i="12"/>
  <c r="CF192" i="12"/>
  <c r="I83" i="19"/>
  <c r="J91" i="19"/>
  <c r="L91" i="19" s="1"/>
  <c r="K163" i="19"/>
  <c r="L163" i="19" s="1"/>
  <c r="J173" i="19"/>
  <c r="I186" i="19"/>
  <c r="I229" i="19"/>
  <c r="I232" i="19"/>
  <c r="I348" i="19"/>
  <c r="I435" i="19"/>
  <c r="I439" i="19"/>
  <c r="M439" i="19" s="1"/>
  <c r="I461" i="19"/>
  <c r="I479" i="19"/>
  <c r="M74" i="12"/>
  <c r="AZ74" i="12"/>
  <c r="G153" i="12"/>
  <c r="P153" i="12"/>
  <c r="Y153" i="12"/>
  <c r="AH153" i="12"/>
  <c r="AQ153" i="12"/>
  <c r="M181" i="12"/>
  <c r="AN181" i="12"/>
  <c r="K142" i="19"/>
  <c r="L142" i="19" s="1"/>
  <c r="I168" i="19"/>
  <c r="I253" i="19"/>
  <c r="I315" i="19"/>
  <c r="I320" i="19"/>
  <c r="I340" i="19"/>
  <c r="I379" i="19"/>
  <c r="J424" i="19"/>
  <c r="L424" i="19" s="1"/>
  <c r="P48" i="12"/>
  <c r="AH48" i="12"/>
  <c r="AE83" i="12"/>
  <c r="J48" i="12"/>
  <c r="S48" i="12"/>
  <c r="AB48" i="12"/>
  <c r="AK48" i="12"/>
  <c r="G59" i="12"/>
  <c r="P59" i="12"/>
  <c r="Y59" i="12"/>
  <c r="AH59" i="12"/>
  <c r="AQ59" i="12"/>
  <c r="AR73" i="12"/>
  <c r="AC93" i="12"/>
  <c r="AL93" i="12"/>
  <c r="CE97" i="12"/>
  <c r="W153" i="12"/>
  <c r="AF153" i="12"/>
  <c r="M164" i="12"/>
  <c r="AE164" i="12"/>
  <c r="AN164" i="12"/>
  <c r="W181" i="12"/>
  <c r="AF181" i="12"/>
  <c r="AN187" i="12"/>
  <c r="N202" i="12"/>
  <c r="I75" i="19"/>
  <c r="J93" i="19"/>
  <c r="L93" i="19" s="1"/>
  <c r="I110" i="19"/>
  <c r="K119" i="19"/>
  <c r="L119" i="19" s="1"/>
  <c r="I126" i="19"/>
  <c r="K127" i="19"/>
  <c r="L127" i="19" s="1"/>
  <c r="I130" i="19"/>
  <c r="K137" i="19"/>
  <c r="L137" i="19" s="1"/>
  <c r="I143" i="19"/>
  <c r="I215" i="19"/>
  <c r="I218" i="19"/>
  <c r="I262" i="19"/>
  <c r="I281" i="19"/>
  <c r="I330" i="19"/>
  <c r="I336" i="19"/>
  <c r="I343" i="19"/>
  <c r="I371" i="19"/>
  <c r="I407" i="19"/>
  <c r="I410" i="19"/>
  <c r="I446" i="19"/>
  <c r="I452" i="19"/>
  <c r="I455" i="19"/>
  <c r="I84" i="19"/>
  <c r="I139" i="19"/>
  <c r="I149" i="19"/>
  <c r="I211" i="19"/>
  <c r="I217" i="19"/>
  <c r="I416" i="19"/>
  <c r="M416" i="19" s="1"/>
  <c r="CE57" i="12"/>
  <c r="CE61" i="12"/>
  <c r="M30" i="12"/>
  <c r="V30" i="12"/>
  <c r="AE30" i="12"/>
  <c r="AN30" i="12"/>
  <c r="CE32" i="12"/>
  <c r="Q30" i="12"/>
  <c r="Z30" i="12"/>
  <c r="AR30" i="12"/>
  <c r="AI73" i="12"/>
  <c r="N73" i="12"/>
  <c r="AC83" i="12"/>
  <c r="CD135" i="12"/>
  <c r="CF135" i="12" s="1"/>
  <c r="M147" i="12"/>
  <c r="P194" i="12"/>
  <c r="AQ194" i="12"/>
  <c r="I63" i="19"/>
  <c r="M63" i="19" s="1"/>
  <c r="I148" i="19"/>
  <c r="I152" i="19"/>
  <c r="I155" i="19"/>
  <c r="I158" i="19"/>
  <c r="I195" i="19"/>
  <c r="I198" i="19"/>
  <c r="I242" i="19"/>
  <c r="I318" i="19"/>
  <c r="AQ48" i="12"/>
  <c r="P173" i="12"/>
  <c r="Y173" i="12"/>
  <c r="AH173" i="12"/>
  <c r="AQ173" i="12"/>
  <c r="AK187" i="12"/>
  <c r="M194" i="12"/>
  <c r="V194" i="12"/>
  <c r="AE194" i="12"/>
  <c r="AN194" i="12"/>
  <c r="CE217" i="12"/>
  <c r="CE216" i="12" s="1"/>
  <c r="I17" i="19"/>
  <c r="I27" i="19"/>
  <c r="I50" i="19"/>
  <c r="I86" i="19"/>
  <c r="I103" i="19"/>
  <c r="K226" i="19"/>
  <c r="L226" i="19" s="1"/>
  <c r="I238" i="19"/>
  <c r="I300" i="19"/>
  <c r="M300" i="19" s="1"/>
  <c r="I325" i="19"/>
  <c r="I355" i="19"/>
  <c r="I375" i="19"/>
  <c r="I385" i="19"/>
  <c r="M385" i="19" s="1"/>
  <c r="I388" i="19"/>
  <c r="I391" i="19"/>
  <c r="M391" i="19" s="1"/>
  <c r="I426" i="19"/>
  <c r="M426" i="19" s="1"/>
  <c r="I438" i="19"/>
  <c r="I450" i="19"/>
  <c r="I459" i="19"/>
  <c r="I480" i="19"/>
  <c r="Y48" i="12"/>
  <c r="J83" i="12"/>
  <c r="N93" i="12"/>
  <c r="W93" i="12"/>
  <c r="AF93" i="12"/>
  <c r="AO93" i="12"/>
  <c r="CD97" i="12"/>
  <c r="G164" i="12"/>
  <c r="Y164" i="12"/>
  <c r="AQ164" i="12"/>
  <c r="H173" i="12"/>
  <c r="AR173" i="12"/>
  <c r="CE205" i="12"/>
  <c r="J128" i="19"/>
  <c r="L128" i="19" s="1"/>
  <c r="J369" i="19"/>
  <c r="L369" i="19" s="1"/>
  <c r="I287" i="19"/>
  <c r="AO73" i="12"/>
  <c r="CE84" i="12"/>
  <c r="H83" i="12"/>
  <c r="CF128" i="12"/>
  <c r="CD127" i="12"/>
  <c r="CF127" i="12" s="1"/>
  <c r="AI141" i="12"/>
  <c r="J35" i="19"/>
  <c r="K35" i="19"/>
  <c r="K72" i="19"/>
  <c r="J72" i="19"/>
  <c r="K164" i="19"/>
  <c r="J164" i="19"/>
  <c r="I188" i="19"/>
  <c r="M188" i="19" s="1"/>
  <c r="K225" i="19"/>
  <c r="J225" i="19"/>
  <c r="K282" i="19"/>
  <c r="J282" i="19"/>
  <c r="I321" i="19"/>
  <c r="M321" i="19" s="1"/>
  <c r="K418" i="19"/>
  <c r="J418" i="19"/>
  <c r="AQ36" i="12"/>
  <c r="CD214" i="12"/>
  <c r="CD213" i="12" s="1"/>
  <c r="CF213" i="12" s="1"/>
  <c r="I137" i="19"/>
  <c r="I183" i="19"/>
  <c r="J278" i="19"/>
  <c r="K278" i="19"/>
  <c r="I55" i="19"/>
  <c r="I58" i="19"/>
  <c r="J136" i="19"/>
  <c r="K136" i="19"/>
  <c r="K186" i="19"/>
  <c r="J186" i="19"/>
  <c r="J374" i="19"/>
  <c r="K374" i="19"/>
  <c r="I37" i="19"/>
  <c r="J60" i="19"/>
  <c r="K60" i="19"/>
  <c r="K104" i="19"/>
  <c r="J104" i="19"/>
  <c r="J277" i="19"/>
  <c r="K277" i="19"/>
  <c r="J308" i="19"/>
  <c r="K308" i="19"/>
  <c r="CD49" i="12"/>
  <c r="CF49" i="12" s="1"/>
  <c r="T48" i="12"/>
  <c r="AC48" i="12"/>
  <c r="CE53" i="12"/>
  <c r="G74" i="12"/>
  <c r="T73" i="12"/>
  <c r="D77" i="12"/>
  <c r="CD84" i="12"/>
  <c r="CF84" i="12" s="1"/>
  <c r="CE85" i="12"/>
  <c r="K83" i="12"/>
  <c r="CD88" i="12"/>
  <c r="CF88" i="12" s="1"/>
  <c r="CE139" i="12"/>
  <c r="Z187" i="12"/>
  <c r="W198" i="12"/>
  <c r="AF198" i="12"/>
  <c r="I30" i="19"/>
  <c r="I38" i="19"/>
  <c r="I66" i="19"/>
  <c r="I85" i="19"/>
  <c r="I88" i="19"/>
  <c r="I96" i="19"/>
  <c r="I102" i="19"/>
  <c r="I119" i="19"/>
  <c r="I134" i="19"/>
  <c r="I170" i="19"/>
  <c r="J178" i="19"/>
  <c r="L178" i="19" s="1"/>
  <c r="I252" i="19"/>
  <c r="J259" i="19"/>
  <c r="L259" i="19" s="1"/>
  <c r="K263" i="19"/>
  <c r="L263" i="19" s="1"/>
  <c r="I270" i="19"/>
  <c r="I289" i="19"/>
  <c r="M289" i="19" s="1"/>
  <c r="I303" i="19"/>
  <c r="I310" i="19"/>
  <c r="I313" i="19"/>
  <c r="I326" i="19"/>
  <c r="I329" i="19"/>
  <c r="I372" i="19"/>
  <c r="I393" i="19"/>
  <c r="I396" i="19"/>
  <c r="I399" i="19"/>
  <c r="I409" i="19"/>
  <c r="I425" i="19"/>
  <c r="I440" i="19"/>
  <c r="N30" i="12"/>
  <c r="W30" i="12"/>
  <c r="AF30" i="12"/>
  <c r="AO30" i="12"/>
  <c r="CD42" i="12"/>
  <c r="CF42" i="12" s="1"/>
  <c r="AH36" i="12"/>
  <c r="AC73" i="12"/>
  <c r="CE75" i="12"/>
  <c r="Q93" i="12"/>
  <c r="Z93" i="12"/>
  <c r="AI93" i="12"/>
  <c r="AR93" i="12"/>
  <c r="AE93" i="12"/>
  <c r="P133" i="12"/>
  <c r="Y133" i="12"/>
  <c r="AH133" i="12"/>
  <c r="AQ133" i="12"/>
  <c r="CD136" i="12"/>
  <c r="CF136" i="12" s="1"/>
  <c r="N153" i="12"/>
  <c r="AH159" i="12"/>
  <c r="CD211" i="12"/>
  <c r="CF211" i="12" s="1"/>
  <c r="I19" i="19"/>
  <c r="J36" i="19"/>
  <c r="L36" i="19" s="1"/>
  <c r="I72" i="19"/>
  <c r="I90" i="19"/>
  <c r="I136" i="19"/>
  <c r="I197" i="19"/>
  <c r="I225" i="19"/>
  <c r="I295" i="19"/>
  <c r="K316" i="19"/>
  <c r="I337" i="19"/>
  <c r="I360" i="19"/>
  <c r="M360" i="19" s="1"/>
  <c r="I427" i="19"/>
  <c r="I430" i="19"/>
  <c r="I464" i="19"/>
  <c r="I467" i="19"/>
  <c r="I473" i="19"/>
  <c r="I476" i="19"/>
  <c r="I341" i="19"/>
  <c r="J22" i="12"/>
  <c r="AK22" i="12"/>
  <c r="CD28" i="12"/>
  <c r="CF28" i="12" s="1"/>
  <c r="G30" i="12"/>
  <c r="P30" i="12"/>
  <c r="Y30" i="12"/>
  <c r="AH30" i="12"/>
  <c r="AQ30" i="12"/>
  <c r="K30" i="12"/>
  <c r="T30" i="12"/>
  <c r="AC30" i="12"/>
  <c r="AL30" i="12"/>
  <c r="V36" i="12"/>
  <c r="K66" i="12"/>
  <c r="T66" i="12"/>
  <c r="AL66" i="12"/>
  <c r="CD70" i="12"/>
  <c r="CF70" i="12" s="1"/>
  <c r="Q73" i="12"/>
  <c r="CD78" i="12"/>
  <c r="CF78" i="12" s="1"/>
  <c r="CE87" i="12"/>
  <c r="AI83" i="12"/>
  <c r="M133" i="12"/>
  <c r="V133" i="12"/>
  <c r="AN133" i="12"/>
  <c r="CE179" i="12"/>
  <c r="N181" i="12"/>
  <c r="CE189" i="12"/>
  <c r="N194" i="12"/>
  <c r="W194" i="12"/>
  <c r="AF194" i="12"/>
  <c r="AO194" i="12"/>
  <c r="CD196" i="12"/>
  <c r="CF196" i="12" s="1"/>
  <c r="P198" i="12"/>
  <c r="Y198" i="12"/>
  <c r="AH198" i="12"/>
  <c r="AQ198" i="12"/>
  <c r="CE204" i="12"/>
  <c r="I39" i="19"/>
  <c r="I129" i="19"/>
  <c r="I274" i="19"/>
  <c r="I277" i="19"/>
  <c r="I286" i="19"/>
  <c r="I290" i="19"/>
  <c r="I297" i="19"/>
  <c r="I314" i="19"/>
  <c r="I319" i="19"/>
  <c r="T22" i="12"/>
  <c r="AI30" i="12"/>
  <c r="CD40" i="12"/>
  <c r="CF40" i="12" s="1"/>
  <c r="AB36" i="12"/>
  <c r="W48" i="12"/>
  <c r="AT68" i="12"/>
  <c r="AW68" i="12"/>
  <c r="Y74" i="12"/>
  <c r="AW74" i="12"/>
  <c r="D76" i="12"/>
  <c r="CA76" i="12" s="1"/>
  <c r="Q147" i="12"/>
  <c r="Z147" i="12"/>
  <c r="AI147" i="12"/>
  <c r="AR147" i="12"/>
  <c r="Q173" i="12"/>
  <c r="Z173" i="12"/>
  <c r="AI173" i="12"/>
  <c r="V181" i="12"/>
  <c r="K187" i="12"/>
  <c r="T187" i="12"/>
  <c r="AC187" i="12"/>
  <c r="AL187" i="12"/>
  <c r="Y194" i="12"/>
  <c r="AH194" i="12"/>
  <c r="AR198" i="12"/>
  <c r="W202" i="12"/>
  <c r="AF202" i="12"/>
  <c r="AO202" i="12"/>
  <c r="S202" i="12"/>
  <c r="AB202" i="12"/>
  <c r="AK202" i="12"/>
  <c r="I34" i="19"/>
  <c r="I223" i="19"/>
  <c r="I417" i="19"/>
  <c r="AB30" i="12"/>
  <c r="CE60" i="12"/>
  <c r="AC66" i="12"/>
  <c r="CE69" i="12"/>
  <c r="AF74" i="12"/>
  <c r="AF73" i="12" s="1"/>
  <c r="CC74" i="12"/>
  <c r="AQ74" i="12"/>
  <c r="M83" i="12"/>
  <c r="J20" i="19"/>
  <c r="K20" i="19"/>
  <c r="K358" i="19"/>
  <c r="J358" i="19"/>
  <c r="CE34" i="12"/>
  <c r="AC36" i="12"/>
  <c r="H45" i="12"/>
  <c r="CD46" i="12"/>
  <c r="CF46" i="12" s="1"/>
  <c r="CE67" i="12"/>
  <c r="AF66" i="12"/>
  <c r="H66" i="12"/>
  <c r="Q66" i="12"/>
  <c r="Z66" i="12"/>
  <c r="AI66" i="12"/>
  <c r="AR66" i="12"/>
  <c r="H73" i="12"/>
  <c r="V74" i="12"/>
  <c r="AH74" i="12"/>
  <c r="CE96" i="12"/>
  <c r="CE98" i="12"/>
  <c r="N164" i="12"/>
  <c r="W164" i="12"/>
  <c r="AF164" i="12"/>
  <c r="AO164" i="12"/>
  <c r="J164" i="12"/>
  <c r="S164" i="12"/>
  <c r="AB164" i="12"/>
  <c r="AK164" i="12"/>
  <c r="CD175" i="12"/>
  <c r="CF175" i="12" s="1"/>
  <c r="G173" i="12"/>
  <c r="AK198" i="12"/>
  <c r="M36" i="12"/>
  <c r="V22" i="12"/>
  <c r="CD41" i="12"/>
  <c r="CF41" i="12" s="1"/>
  <c r="CD96" i="12"/>
  <c r="S93" i="12"/>
  <c r="AB93" i="12"/>
  <c r="AK93" i="12"/>
  <c r="N141" i="12"/>
  <c r="W141" i="12"/>
  <c r="AF141" i="12"/>
  <c r="AO141" i="12"/>
  <c r="J159" i="12"/>
  <c r="S159" i="12"/>
  <c r="AB159" i="12"/>
  <c r="AK159" i="12"/>
  <c r="CE188" i="12"/>
  <c r="S30" i="12"/>
  <c r="AK30" i="12"/>
  <c r="CD27" i="12"/>
  <c r="CF27" i="12" s="1"/>
  <c r="CE31" i="12"/>
  <c r="CE33" i="12"/>
  <c r="AE36" i="12"/>
  <c r="AN36" i="12"/>
  <c r="CD43" i="12"/>
  <c r="CF43" i="12" s="1"/>
  <c r="CD50" i="12"/>
  <c r="CF50" i="12" s="1"/>
  <c r="S83" i="12"/>
  <c r="AB83" i="12"/>
  <c r="AK83" i="12"/>
  <c r="AN83" i="12"/>
  <c r="CD86" i="12"/>
  <c r="CF86" i="12" s="1"/>
  <c r="AC22" i="12"/>
  <c r="CE27" i="12"/>
  <c r="CD33" i="12"/>
  <c r="CF33" i="12" s="1"/>
  <c r="T36" i="12"/>
  <c r="AL36" i="12"/>
  <c r="J36" i="12"/>
  <c r="S36" i="12"/>
  <c r="AK36" i="12"/>
  <c r="CE43" i="12"/>
  <c r="M48" i="12"/>
  <c r="V48" i="12"/>
  <c r="AE48" i="12"/>
  <c r="AN48" i="12"/>
  <c r="H48" i="12"/>
  <c r="Q48" i="12"/>
  <c r="Z48" i="12"/>
  <c r="AI48" i="12"/>
  <c r="CD57" i="12"/>
  <c r="CF57" i="12" s="1"/>
  <c r="CE77" i="12"/>
  <c r="CE78" i="12"/>
  <c r="T83" i="12"/>
  <c r="Q83" i="12"/>
  <c r="CF104" i="12"/>
  <c r="AE133" i="12"/>
  <c r="Y141" i="12"/>
  <c r="V147" i="12"/>
  <c r="AE147" i="12"/>
  <c r="AN147" i="12"/>
  <c r="J30" i="12"/>
  <c r="CD23" i="12"/>
  <c r="CF23" i="12" s="1"/>
  <c r="H30" i="12"/>
  <c r="CD32" i="12"/>
  <c r="CF32" i="12" s="1"/>
  <c r="G36" i="12"/>
  <c r="P36" i="12"/>
  <c r="Y36" i="12"/>
  <c r="CE49" i="12"/>
  <c r="CE56" i="12"/>
  <c r="H55" i="12"/>
  <c r="W66" i="12"/>
  <c r="AO66" i="12"/>
  <c r="CE68" i="12"/>
  <c r="CE71" i="12"/>
  <c r="D75" i="12"/>
  <c r="AB74" i="12"/>
  <c r="S74" i="12"/>
  <c r="J74" i="12"/>
  <c r="AK74" i="12"/>
  <c r="P74" i="12"/>
  <c r="CE76" i="12"/>
  <c r="W73" i="12"/>
  <c r="G83" i="12"/>
  <c r="CD137" i="12"/>
  <c r="CF137" i="12" s="1"/>
  <c r="Q133" i="12"/>
  <c r="Z133" i="12"/>
  <c r="AI133" i="12"/>
  <c r="AR133" i="12"/>
  <c r="CE137" i="12"/>
  <c r="CE166" i="12"/>
  <c r="CE168" i="12"/>
  <c r="CD195" i="12"/>
  <c r="CF195" i="12" s="1"/>
  <c r="J198" i="12"/>
  <c r="S198" i="12"/>
  <c r="AB198" i="12"/>
  <c r="AC202" i="12"/>
  <c r="CE174" i="12"/>
  <c r="CE175" i="12"/>
  <c r="CE199" i="12"/>
  <c r="V202" i="12"/>
  <c r="AE202" i="12"/>
  <c r="M202" i="12"/>
  <c r="AN202" i="12"/>
  <c r="J152" i="19"/>
  <c r="K152" i="19"/>
  <c r="K161" i="19"/>
  <c r="J161" i="19"/>
  <c r="J367" i="19"/>
  <c r="K367" i="19"/>
  <c r="AR48" i="12"/>
  <c r="CD56" i="12"/>
  <c r="CF56" i="12" s="1"/>
  <c r="CD60" i="12"/>
  <c r="CF60" i="12" s="1"/>
  <c r="V59" i="12"/>
  <c r="AE59" i="12"/>
  <c r="AN59" i="12"/>
  <c r="CD61" i="12"/>
  <c r="CF61" i="12" s="1"/>
  <c r="Z73" i="12"/>
  <c r="K73" i="12"/>
  <c r="AL73" i="12"/>
  <c r="V83" i="12"/>
  <c r="CD95" i="12"/>
  <c r="CE136" i="12"/>
  <c r="AH141" i="12"/>
  <c r="AQ141" i="12"/>
  <c r="AF147" i="12"/>
  <c r="AO181" i="12"/>
  <c r="Q187" i="12"/>
  <c r="AI187" i="12"/>
  <c r="J194" i="12"/>
  <c r="S194" i="12"/>
  <c r="AB194" i="12"/>
  <c r="AK194" i="12"/>
  <c r="V198" i="12"/>
  <c r="AE198" i="12"/>
  <c r="AN198" i="12"/>
  <c r="G198" i="12"/>
  <c r="AF48" i="12"/>
  <c r="AO48" i="12"/>
  <c r="CD53" i="12"/>
  <c r="CF53" i="12" s="1"/>
  <c r="N59" i="12"/>
  <c r="W59" i="12"/>
  <c r="AF59" i="12"/>
  <c r="AO59" i="12"/>
  <c r="CD71" i="12"/>
  <c r="CF71" i="12" s="1"/>
  <c r="Z83" i="12"/>
  <c r="AR83" i="12"/>
  <c r="CD87" i="12"/>
  <c r="CF87" i="12" s="1"/>
  <c r="CE95" i="12"/>
  <c r="CD98" i="12"/>
  <c r="CF98" i="12" s="1"/>
  <c r="AN93" i="12"/>
  <c r="CE135" i="12"/>
  <c r="CD148" i="12"/>
  <c r="CF148" i="12" s="1"/>
  <c r="Y147" i="12"/>
  <c r="AH147" i="12"/>
  <c r="AQ147" i="12"/>
  <c r="CD151" i="12"/>
  <c r="CF151" i="12" s="1"/>
  <c r="M159" i="12"/>
  <c r="V159" i="12"/>
  <c r="AE159" i="12"/>
  <c r="AN159" i="12"/>
  <c r="H159" i="12"/>
  <c r="Q159" i="12"/>
  <c r="Z159" i="12"/>
  <c r="AI159" i="12"/>
  <c r="AR159" i="12"/>
  <c r="CD174" i="12"/>
  <c r="CF174" i="12" s="1"/>
  <c r="G194" i="12"/>
  <c r="J100" i="19"/>
  <c r="K100" i="19"/>
  <c r="K140" i="19"/>
  <c r="J140" i="19"/>
  <c r="J256" i="19"/>
  <c r="K256" i="19"/>
  <c r="J366" i="19"/>
  <c r="K366" i="19"/>
  <c r="P181" i="12"/>
  <c r="CD189" i="12"/>
  <c r="CF189" i="12" s="1"/>
  <c r="K194" i="12"/>
  <c r="T194" i="12"/>
  <c r="AC194" i="12"/>
  <c r="AL194" i="12"/>
  <c r="I28" i="19"/>
  <c r="I31" i="19"/>
  <c r="I35" i="19"/>
  <c r="I45" i="19"/>
  <c r="M45" i="19" s="1"/>
  <c r="I71" i="19"/>
  <c r="M71" i="19" s="1"/>
  <c r="I91" i="19"/>
  <c r="I135" i="19"/>
  <c r="I156" i="19"/>
  <c r="I172" i="19"/>
  <c r="I184" i="19"/>
  <c r="M184" i="19" s="1"/>
  <c r="I203" i="19"/>
  <c r="I206" i="19"/>
  <c r="M206" i="19" s="1"/>
  <c r="K227" i="19"/>
  <c r="L227" i="19" s="1"/>
  <c r="I244" i="19"/>
  <c r="I254" i="19"/>
  <c r="I263" i="19"/>
  <c r="K265" i="19"/>
  <c r="L265" i="19" s="1"/>
  <c r="K274" i="19"/>
  <c r="L274" i="19" s="1"/>
  <c r="I282" i="19"/>
  <c r="I299" i="19"/>
  <c r="I311" i="19"/>
  <c r="I317" i="19"/>
  <c r="K319" i="19"/>
  <c r="L319" i="19" s="1"/>
  <c r="I327" i="19"/>
  <c r="I373" i="19"/>
  <c r="I412" i="19"/>
  <c r="M412" i="19" s="1"/>
  <c r="I436" i="19"/>
  <c r="M436" i="19" s="1"/>
  <c r="I465" i="19"/>
  <c r="I474" i="19"/>
  <c r="H407" i="18"/>
  <c r="I97" i="19"/>
  <c r="I189" i="19"/>
  <c r="I250" i="19"/>
  <c r="I267" i="19"/>
  <c r="I271" i="19"/>
  <c r="I350" i="19"/>
  <c r="I382" i="19"/>
  <c r="M382" i="19" s="1"/>
  <c r="J21" i="19"/>
  <c r="L21" i="19" s="1"/>
  <c r="K34" i="19"/>
  <c r="L34" i="19" s="1"/>
  <c r="I47" i="19"/>
  <c r="I54" i="19"/>
  <c r="I57" i="19"/>
  <c r="I65" i="19"/>
  <c r="K90" i="19"/>
  <c r="L90" i="19" s="1"/>
  <c r="J96" i="19"/>
  <c r="L96" i="19" s="1"/>
  <c r="I99" i="19"/>
  <c r="J101" i="19"/>
  <c r="L101" i="19" s="1"/>
  <c r="J102" i="19"/>
  <c r="L102" i="19" s="1"/>
  <c r="I107" i="19"/>
  <c r="M107" i="19" s="1"/>
  <c r="I117" i="19"/>
  <c r="I121" i="19"/>
  <c r="K134" i="19"/>
  <c r="L134" i="19" s="1"/>
  <c r="I140" i="19"/>
  <c r="I144" i="19"/>
  <c r="I153" i="19"/>
  <c r="K155" i="19"/>
  <c r="L155" i="19" s="1"/>
  <c r="I161" i="19"/>
  <c r="J176" i="19"/>
  <c r="L176" i="19" s="1"/>
  <c r="I191" i="19"/>
  <c r="I208" i="19"/>
  <c r="I212" i="19"/>
  <c r="J217" i="19"/>
  <c r="L217" i="19" s="1"/>
  <c r="I239" i="19"/>
  <c r="J250" i="19"/>
  <c r="L250" i="19" s="1"/>
  <c r="J257" i="19"/>
  <c r="L257" i="19" s="1"/>
  <c r="I261" i="19"/>
  <c r="I266" i="19"/>
  <c r="J271" i="19"/>
  <c r="L271" i="19" s="1"/>
  <c r="I280" i="19"/>
  <c r="M280" i="19" s="1"/>
  <c r="I294" i="19"/>
  <c r="I302" i="19"/>
  <c r="I306" i="19"/>
  <c r="I353" i="19"/>
  <c r="I358" i="19"/>
  <c r="I395" i="19"/>
  <c r="I406" i="19"/>
  <c r="M406" i="19" s="1"/>
  <c r="I470" i="19"/>
  <c r="H321" i="18"/>
  <c r="H327" i="18" s="1"/>
  <c r="K159" i="12"/>
  <c r="T159" i="12"/>
  <c r="AC159" i="12"/>
  <c r="AL159" i="12"/>
  <c r="G159" i="12"/>
  <c r="P159" i="12"/>
  <c r="Y159" i="12"/>
  <c r="AQ159" i="12"/>
  <c r="P164" i="12"/>
  <c r="AH164" i="12"/>
  <c r="CD179" i="12"/>
  <c r="CF179" i="12" s="1"/>
  <c r="K181" i="12"/>
  <c r="T181" i="12"/>
  <c r="AC181" i="12"/>
  <c r="AL181" i="12"/>
  <c r="CE181" i="12"/>
  <c r="Q194" i="12"/>
  <c r="Z194" i="12"/>
  <c r="AI194" i="12"/>
  <c r="AR194" i="12"/>
  <c r="Y202" i="12"/>
  <c r="AH202" i="12"/>
  <c r="AQ202" i="12"/>
  <c r="K202" i="12"/>
  <c r="T202" i="12"/>
  <c r="I15" i="19"/>
  <c r="I29" i="19"/>
  <c r="I106" i="19"/>
  <c r="K154" i="19"/>
  <c r="L154" i="19" s="1"/>
  <c r="I194" i="19"/>
  <c r="J19" i="19"/>
  <c r="L19" i="19" s="1"/>
  <c r="M19" i="19" s="1"/>
  <c r="I36" i="19"/>
  <c r="K43" i="19"/>
  <c r="L43" i="19" s="1"/>
  <c r="I46" i="19"/>
  <c r="I49" i="19"/>
  <c r="I53" i="19"/>
  <c r="I56" i="19"/>
  <c r="I60" i="19"/>
  <c r="I61" i="19"/>
  <c r="I68" i="19"/>
  <c r="K69" i="19"/>
  <c r="L69" i="19" s="1"/>
  <c r="I98" i="19"/>
  <c r="I109" i="19"/>
  <c r="I113" i="19"/>
  <c r="K120" i="19"/>
  <c r="L120" i="19" s="1"/>
  <c r="I138" i="19"/>
  <c r="K139" i="19"/>
  <c r="L139" i="19" s="1"/>
  <c r="M139" i="19" s="1"/>
  <c r="I146" i="19"/>
  <c r="K151" i="19"/>
  <c r="L151" i="19" s="1"/>
  <c r="I166" i="19"/>
  <c r="K167" i="19"/>
  <c r="L167" i="19" s="1"/>
  <c r="I173" i="19"/>
  <c r="M173" i="19" s="1"/>
  <c r="I187" i="19"/>
  <c r="K195" i="19"/>
  <c r="L195" i="19" s="1"/>
  <c r="I207" i="19"/>
  <c r="I210" i="19"/>
  <c r="J211" i="19"/>
  <c r="L211" i="19" s="1"/>
  <c r="I214" i="19"/>
  <c r="K215" i="19"/>
  <c r="L215" i="19" s="1"/>
  <c r="M215" i="19" s="1"/>
  <c r="I226" i="19"/>
  <c r="I241" i="19"/>
  <c r="M241" i="19" s="1"/>
  <c r="I248" i="19"/>
  <c r="I259" i="19"/>
  <c r="J260" i="19"/>
  <c r="L260" i="19" s="1"/>
  <c r="I264" i="19"/>
  <c r="I269" i="19"/>
  <c r="I273" i="19"/>
  <c r="I283" i="19"/>
  <c r="I288" i="19"/>
  <c r="I305" i="19"/>
  <c r="I328" i="19"/>
  <c r="K332" i="19"/>
  <c r="L332" i="19" s="1"/>
  <c r="I351" i="19"/>
  <c r="M351" i="19" s="1"/>
  <c r="I352" i="19"/>
  <c r="I386" i="19"/>
  <c r="K390" i="19"/>
  <c r="L390" i="19" s="1"/>
  <c r="I394" i="19"/>
  <c r="I397" i="19"/>
  <c r="I400" i="19"/>
  <c r="I403" i="19"/>
  <c r="M403" i="19" s="1"/>
  <c r="I413" i="19"/>
  <c r="I442" i="19"/>
  <c r="AT67" i="12"/>
  <c r="G108" i="19"/>
  <c r="I108" i="19" s="1"/>
  <c r="CD134" i="12"/>
  <c r="G133" i="12"/>
  <c r="K57" i="19"/>
  <c r="J57" i="19"/>
  <c r="K81" i="19"/>
  <c r="J81" i="19"/>
  <c r="CD34" i="12"/>
  <c r="CF34" i="12" s="1"/>
  <c r="CE134" i="12"/>
  <c r="H133" i="12"/>
  <c r="CD24" i="12"/>
  <c r="CF24" i="12" s="1"/>
  <c r="S22" i="12"/>
  <c r="AB22" i="12"/>
  <c r="CD26" i="12"/>
  <c r="CF26" i="12" s="1"/>
  <c r="H36" i="12"/>
  <c r="Z36" i="12"/>
  <c r="AR36" i="12"/>
  <c r="CE42" i="12"/>
  <c r="J45" i="12"/>
  <c r="J55" i="12"/>
  <c r="M59" i="12"/>
  <c r="P77" i="12"/>
  <c r="CD90" i="12"/>
  <c r="CF90" i="12" s="1"/>
  <c r="J133" i="12"/>
  <c r="S133" i="12"/>
  <c r="AB133" i="12"/>
  <c r="AK133" i="12"/>
  <c r="Q141" i="12"/>
  <c r="AR141" i="12"/>
  <c r="W147" i="12"/>
  <c r="AO147" i="12"/>
  <c r="AH181" i="12"/>
  <c r="M198" i="12"/>
  <c r="CD199" i="12"/>
  <c r="J146" i="19"/>
  <c r="K146" i="19"/>
  <c r="D69" i="12"/>
  <c r="CA69" i="12" s="1"/>
  <c r="CD39" i="12"/>
  <c r="CF39" i="12" s="1"/>
  <c r="Y67" i="12"/>
  <c r="G68" i="12"/>
  <c r="AH68" i="12"/>
  <c r="CE28" i="12"/>
  <c r="AF36" i="12"/>
  <c r="CE41" i="12"/>
  <c r="N48" i="12"/>
  <c r="N66" i="12"/>
  <c r="S67" i="12"/>
  <c r="AB67" i="12"/>
  <c r="AK67" i="12"/>
  <c r="J68" i="12"/>
  <c r="S68" i="12"/>
  <c r="AB68" i="12"/>
  <c r="AK68" i="12"/>
  <c r="CD80" i="12"/>
  <c r="CF80" i="12" s="1"/>
  <c r="CE86" i="12"/>
  <c r="K133" i="12"/>
  <c r="T133" i="12"/>
  <c r="AC133" i="12"/>
  <c r="AL133" i="12"/>
  <c r="CD139" i="12"/>
  <c r="CF139" i="12" s="1"/>
  <c r="AO198" i="12"/>
  <c r="J202" i="12"/>
  <c r="CD204" i="12"/>
  <c r="CF204" i="12" s="1"/>
  <c r="H210" i="12"/>
  <c r="CE211" i="12"/>
  <c r="CE210" i="12" s="1"/>
  <c r="P67" i="12"/>
  <c r="AH67" i="12"/>
  <c r="P68" i="12"/>
  <c r="AQ68" i="12"/>
  <c r="K8" i="19"/>
  <c r="J88" i="19"/>
  <c r="K88" i="19"/>
  <c r="CE23" i="12"/>
  <c r="AL22" i="12"/>
  <c r="CD25" i="12"/>
  <c r="CF25" i="12" s="1"/>
  <c r="CD31" i="12"/>
  <c r="CF31" i="12" s="1"/>
  <c r="G48" i="12"/>
  <c r="CE50" i="12"/>
  <c r="CE70" i="12"/>
  <c r="N83" i="12"/>
  <c r="W83" i="12"/>
  <c r="AF83" i="12"/>
  <c r="AO83" i="12"/>
  <c r="CD85" i="12"/>
  <c r="CF85" i="12" s="1"/>
  <c r="CE88" i="12"/>
  <c r="J93" i="12"/>
  <c r="CD94" i="12"/>
  <c r="G93" i="12"/>
  <c r="P93" i="12"/>
  <c r="Y93" i="12"/>
  <c r="AH93" i="12"/>
  <c r="AQ93" i="12"/>
  <c r="CD124" i="12"/>
  <c r="CF124" i="12" s="1"/>
  <c r="CD143" i="12"/>
  <c r="CF143" i="12" s="1"/>
  <c r="G141" i="12"/>
  <c r="CE148" i="12"/>
  <c r="H147" i="12"/>
  <c r="M187" i="12"/>
  <c r="CD188" i="12"/>
  <c r="CD203" i="12"/>
  <c r="G202" i="12"/>
  <c r="G67" i="12"/>
  <c r="AQ67" i="12"/>
  <c r="Y68" i="12"/>
  <c r="CE200" i="12"/>
  <c r="N198" i="12"/>
  <c r="J32" i="19"/>
  <c r="K32" i="19"/>
  <c r="CE25" i="12"/>
  <c r="M22" i="12"/>
  <c r="AE22" i="12"/>
  <c r="AN22" i="12"/>
  <c r="Q36" i="12"/>
  <c r="AI36" i="12"/>
  <c r="CE39" i="12"/>
  <c r="M67" i="12"/>
  <c r="V67" i="12"/>
  <c r="AE67" i="12"/>
  <c r="AN67" i="12"/>
  <c r="M68" i="12"/>
  <c r="V68" i="12"/>
  <c r="AE68" i="12"/>
  <c r="AN68" i="12"/>
  <c r="CE94" i="12"/>
  <c r="CF122" i="12"/>
  <c r="CD121" i="12"/>
  <c r="CF121" i="12" s="1"/>
  <c r="CE143" i="12"/>
  <c r="H141" i="12"/>
  <c r="N147" i="12"/>
  <c r="N187" i="12"/>
  <c r="W187" i="12"/>
  <c r="AF187" i="12"/>
  <c r="AO187" i="12"/>
  <c r="CD142" i="12"/>
  <c r="J147" i="12"/>
  <c r="S147" i="12"/>
  <c r="AB147" i="12"/>
  <c r="AK147" i="12"/>
  <c r="H181" i="12"/>
  <c r="Q181" i="12"/>
  <c r="Z181" i="12"/>
  <c r="AI181" i="12"/>
  <c r="AR181" i="12"/>
  <c r="CF185" i="12"/>
  <c r="CD184" i="12"/>
  <c r="CF184" i="12" s="1"/>
  <c r="CE208" i="12"/>
  <c r="CE207" i="12" s="1"/>
  <c r="J23" i="19"/>
  <c r="K23" i="19"/>
  <c r="K49" i="19"/>
  <c r="J49" i="19"/>
  <c r="J244" i="19"/>
  <c r="K244" i="19"/>
  <c r="K377" i="19"/>
  <c r="J377" i="19"/>
  <c r="J380" i="19"/>
  <c r="K380" i="19"/>
  <c r="CD118" i="12"/>
  <c r="CF118" i="12" s="1"/>
  <c r="CE142" i="12"/>
  <c r="CE145" i="12"/>
  <c r="CE151" i="12"/>
  <c r="K173" i="12"/>
  <c r="T173" i="12"/>
  <c r="AC173" i="12"/>
  <c r="AL173" i="12"/>
  <c r="CD217" i="12"/>
  <c r="J216" i="12"/>
  <c r="K110" i="19"/>
  <c r="J110" i="19"/>
  <c r="J172" i="19"/>
  <c r="K172" i="19"/>
  <c r="K220" i="19"/>
  <c r="J220" i="19"/>
  <c r="J232" i="19"/>
  <c r="K232" i="19"/>
  <c r="AT74" i="12"/>
  <c r="G115" i="19"/>
  <c r="I115" i="19" s="1"/>
  <c r="AE74" i="12"/>
  <c r="AN74" i="12"/>
  <c r="CD115" i="12"/>
  <c r="CF115" i="12" s="1"/>
  <c r="J141" i="12"/>
  <c r="S141" i="12"/>
  <c r="AB141" i="12"/>
  <c r="AK141" i="12"/>
  <c r="CD144" i="12"/>
  <c r="CF144" i="12" s="1"/>
  <c r="CD149" i="12"/>
  <c r="CF149" i="12" s="1"/>
  <c r="CE170" i="12"/>
  <c r="M173" i="12"/>
  <c r="V173" i="12"/>
  <c r="AE173" i="12"/>
  <c r="AN173" i="12"/>
  <c r="N177" i="12"/>
  <c r="CE178" i="12"/>
  <c r="CE177" i="12" s="1"/>
  <c r="CE195" i="12"/>
  <c r="H194" i="12"/>
  <c r="CD205" i="12"/>
  <c r="CF205" i="12" s="1"/>
  <c r="H93" i="12"/>
  <c r="CE144" i="12"/>
  <c r="CE149" i="12"/>
  <c r="CD178" i="12"/>
  <c r="G177" i="12"/>
  <c r="K164" i="12"/>
  <c r="T164" i="12"/>
  <c r="AC164" i="12"/>
  <c r="AL164" i="12"/>
  <c r="CD166" i="12"/>
  <c r="CF166" i="12" s="1"/>
  <c r="CD168" i="12"/>
  <c r="CF168" i="12" s="1"/>
  <c r="CE196" i="12"/>
  <c r="CD200" i="12"/>
  <c r="CF200" i="12" s="1"/>
  <c r="CE214" i="12"/>
  <c r="CE213" i="12" s="1"/>
  <c r="I16" i="19"/>
  <c r="I26" i="19"/>
  <c r="K33" i="19"/>
  <c r="J33" i="19"/>
  <c r="K65" i="19"/>
  <c r="J65" i="19"/>
  <c r="I70" i="19"/>
  <c r="J117" i="19"/>
  <c r="K117" i="19"/>
  <c r="J192" i="19"/>
  <c r="K192" i="19"/>
  <c r="I237" i="19"/>
  <c r="CD165" i="12"/>
  <c r="CF165" i="12" s="1"/>
  <c r="CD167" i="12"/>
  <c r="CF167" i="12" s="1"/>
  <c r="CD169" i="12"/>
  <c r="CF169" i="12" s="1"/>
  <c r="H202" i="12"/>
  <c r="Q202" i="12"/>
  <c r="Z202" i="12"/>
  <c r="AI202" i="12"/>
  <c r="AR202" i="12"/>
  <c r="K77" i="19"/>
  <c r="J77" i="19"/>
  <c r="J298" i="19"/>
  <c r="K298" i="19"/>
  <c r="K388" i="19"/>
  <c r="J388" i="19"/>
  <c r="H164" i="12"/>
  <c r="Q164" i="12"/>
  <c r="Z164" i="12"/>
  <c r="AI164" i="12"/>
  <c r="AR164" i="12"/>
  <c r="CE167" i="12"/>
  <c r="CE169" i="12"/>
  <c r="CE171" i="12"/>
  <c r="CD208" i="12"/>
  <c r="J48" i="19"/>
  <c r="K48" i="19"/>
  <c r="K50" i="19"/>
  <c r="L50" i="19" s="1"/>
  <c r="J56" i="19"/>
  <c r="K56" i="19"/>
  <c r="K58" i="19"/>
  <c r="L58" i="19" s="1"/>
  <c r="J99" i="19"/>
  <c r="K99" i="19"/>
  <c r="CE203" i="12"/>
  <c r="I87" i="19"/>
  <c r="I94" i="19"/>
  <c r="J112" i="19"/>
  <c r="K112" i="19"/>
  <c r="K181" i="19"/>
  <c r="J181" i="19"/>
  <c r="K201" i="19"/>
  <c r="J201" i="19"/>
  <c r="J204" i="19"/>
  <c r="K204" i="19"/>
  <c r="I249" i="19"/>
  <c r="I20" i="19"/>
  <c r="I21" i="19"/>
  <c r="I40" i="19"/>
  <c r="M40" i="19" s="1"/>
  <c r="I41" i="19"/>
  <c r="I62" i="19"/>
  <c r="I92" i="19"/>
  <c r="I93" i="19"/>
  <c r="I104" i="19"/>
  <c r="I105" i="19"/>
  <c r="J133" i="19"/>
  <c r="K133" i="19"/>
  <c r="I145" i="19"/>
  <c r="J160" i="19"/>
  <c r="K160" i="19"/>
  <c r="I165" i="19"/>
  <c r="J169" i="19"/>
  <c r="K169" i="19"/>
  <c r="I230" i="19"/>
  <c r="K242" i="19"/>
  <c r="J242" i="19"/>
  <c r="I419" i="19"/>
  <c r="I332" i="18"/>
  <c r="J17" i="19"/>
  <c r="L17" i="19" s="1"/>
  <c r="K18" i="19"/>
  <c r="L18" i="19" s="1"/>
  <c r="I25" i="19"/>
  <c r="M25" i="19" s="1"/>
  <c r="J27" i="19"/>
  <c r="L27" i="19" s="1"/>
  <c r="J37" i="19"/>
  <c r="L37" i="19" s="1"/>
  <c r="J54" i="19"/>
  <c r="L54" i="19" s="1"/>
  <c r="I79" i="19"/>
  <c r="J80" i="19"/>
  <c r="L80" i="19" s="1"/>
  <c r="I82" i="19"/>
  <c r="K97" i="19"/>
  <c r="L97" i="19" s="1"/>
  <c r="J98" i="19"/>
  <c r="L98" i="19" s="1"/>
  <c r="K103" i="19"/>
  <c r="L103" i="19" s="1"/>
  <c r="J111" i="19"/>
  <c r="K111" i="19"/>
  <c r="K118" i="19"/>
  <c r="L118" i="19" s="1"/>
  <c r="J131" i="19"/>
  <c r="K131" i="19"/>
  <c r="I142" i="19"/>
  <c r="J158" i="19"/>
  <c r="K158" i="19"/>
  <c r="J254" i="19"/>
  <c r="K254" i="19"/>
  <c r="J30" i="19"/>
  <c r="L30" i="19" s="1"/>
  <c r="K47" i="19"/>
  <c r="L47" i="19" s="1"/>
  <c r="I52" i="19"/>
  <c r="M52" i="19" s="1"/>
  <c r="I74" i="19"/>
  <c r="M74" i="19" s="1"/>
  <c r="I76" i="19"/>
  <c r="K87" i="19"/>
  <c r="L87" i="19" s="1"/>
  <c r="I89" i="19"/>
  <c r="I100" i="19"/>
  <c r="I111" i="19"/>
  <c r="I125" i="19"/>
  <c r="M125" i="19" s="1"/>
  <c r="I131" i="19"/>
  <c r="I141" i="19"/>
  <c r="J145" i="19"/>
  <c r="K145" i="19"/>
  <c r="I167" i="19"/>
  <c r="J170" i="19"/>
  <c r="K170" i="19"/>
  <c r="K191" i="19"/>
  <c r="J191" i="19"/>
  <c r="K200" i="19"/>
  <c r="J200" i="19"/>
  <c r="K203" i="19"/>
  <c r="J203" i="19"/>
  <c r="I228" i="19"/>
  <c r="I231" i="19"/>
  <c r="J234" i="19"/>
  <c r="K234" i="19"/>
  <c r="K247" i="19"/>
  <c r="J247" i="19"/>
  <c r="J293" i="19"/>
  <c r="K293" i="19"/>
  <c r="J357" i="19"/>
  <c r="K357" i="19"/>
  <c r="H437" i="18"/>
  <c r="I437" i="18" s="1"/>
  <c r="J148" i="19"/>
  <c r="K148" i="19"/>
  <c r="J157" i="19"/>
  <c r="K157" i="19"/>
  <c r="K182" i="19"/>
  <c r="J182" i="19"/>
  <c r="K194" i="19"/>
  <c r="J194" i="19"/>
  <c r="K253" i="19"/>
  <c r="J253" i="19"/>
  <c r="J287" i="19"/>
  <c r="K287" i="19"/>
  <c r="I120" i="19"/>
  <c r="I150" i="19"/>
  <c r="I151" i="19"/>
  <c r="I162" i="19"/>
  <c r="I163" i="19"/>
  <c r="I174" i="19"/>
  <c r="I176" i="19"/>
  <c r="I178" i="19"/>
  <c r="I179" i="19"/>
  <c r="J197" i="19"/>
  <c r="L197" i="19" s="1"/>
  <c r="J214" i="19"/>
  <c r="L214" i="19" s="1"/>
  <c r="I224" i="19"/>
  <c r="M224" i="19" s="1"/>
  <c r="I227" i="19"/>
  <c r="K245" i="19"/>
  <c r="L245" i="19" s="1"/>
  <c r="J290" i="19"/>
  <c r="K290" i="19"/>
  <c r="I307" i="19"/>
  <c r="I324" i="19"/>
  <c r="M324" i="19" s="1"/>
  <c r="I331" i="19"/>
  <c r="J349" i="19"/>
  <c r="K349" i="19"/>
  <c r="I374" i="19"/>
  <c r="J389" i="19"/>
  <c r="K389" i="19"/>
  <c r="K409" i="19"/>
  <c r="J409" i="19"/>
  <c r="I431" i="19"/>
  <c r="I443" i="19"/>
  <c r="I451" i="19"/>
  <c r="I468" i="19"/>
  <c r="I475" i="19"/>
  <c r="I157" i="19"/>
  <c r="I169" i="19"/>
  <c r="I200" i="19"/>
  <c r="I201" i="19"/>
  <c r="I209" i="19"/>
  <c r="K379" i="19"/>
  <c r="J379" i="19"/>
  <c r="K396" i="19"/>
  <c r="J396" i="19"/>
  <c r="K399" i="19"/>
  <c r="J399" i="19"/>
  <c r="H365" i="18"/>
  <c r="I118" i="19"/>
  <c r="I124" i="19"/>
  <c r="K130" i="19"/>
  <c r="L130" i="19" s="1"/>
  <c r="I132" i="19"/>
  <c r="I133" i="19"/>
  <c r="I147" i="19"/>
  <c r="I159" i="19"/>
  <c r="I171" i="19"/>
  <c r="I181" i="19"/>
  <c r="I182" i="19"/>
  <c r="I192" i="19"/>
  <c r="I193" i="19"/>
  <c r="I204" i="19"/>
  <c r="I205" i="19"/>
  <c r="J208" i="19"/>
  <c r="L208" i="19" s="1"/>
  <c r="I220" i="19"/>
  <c r="I221" i="19"/>
  <c r="J228" i="19"/>
  <c r="L228" i="19" s="1"/>
  <c r="J231" i="19"/>
  <c r="L231" i="19" s="1"/>
  <c r="I234" i="19"/>
  <c r="I235" i="19"/>
  <c r="I243" i="19"/>
  <c r="I245" i="19"/>
  <c r="I246" i="19"/>
  <c r="I247" i="19"/>
  <c r="I292" i="19"/>
  <c r="I308" i="19"/>
  <c r="J311" i="19"/>
  <c r="K311" i="19"/>
  <c r="K314" i="19"/>
  <c r="L314" i="19" s="1"/>
  <c r="I332" i="19"/>
  <c r="K342" i="19"/>
  <c r="L342" i="19" s="1"/>
  <c r="M342" i="19" s="1"/>
  <c r="K387" i="19"/>
  <c r="J387" i="19"/>
  <c r="I402" i="19"/>
  <c r="J410" i="19"/>
  <c r="K410" i="19"/>
  <c r="H347" i="18"/>
  <c r="H455" i="18"/>
  <c r="I196" i="19"/>
  <c r="I240" i="19"/>
  <c r="I251" i="19"/>
  <c r="I335" i="19"/>
  <c r="J395" i="19"/>
  <c r="K395" i="19"/>
  <c r="J398" i="19"/>
  <c r="K398" i="19"/>
  <c r="I415" i="19"/>
  <c r="I272" i="19"/>
  <c r="I275" i="19"/>
  <c r="I276" i="19"/>
  <c r="I278" i="19"/>
  <c r="I279" i="19"/>
  <c r="I284" i="19"/>
  <c r="M284" i="19" s="1"/>
  <c r="I345" i="19"/>
  <c r="M345" i="19" s="1"/>
  <c r="I354" i="19"/>
  <c r="I359" i="19"/>
  <c r="I365" i="19"/>
  <c r="I368" i="19"/>
  <c r="I383" i="19"/>
  <c r="I384" i="19"/>
  <c r="I404" i="19"/>
  <c r="I418" i="19"/>
  <c r="I420" i="19"/>
  <c r="M420" i="19" s="1"/>
  <c r="I437" i="19"/>
  <c r="I445" i="19"/>
  <c r="I460" i="19"/>
  <c r="I469" i="19"/>
  <c r="I477" i="19"/>
  <c r="I256" i="19"/>
  <c r="I257" i="19"/>
  <c r="I293" i="19"/>
  <c r="I301" i="19"/>
  <c r="J305" i="19"/>
  <c r="L305" i="19" s="1"/>
  <c r="I309" i="19"/>
  <c r="I322" i="19"/>
  <c r="J329" i="19"/>
  <c r="L329" i="19" s="1"/>
  <c r="I333" i="19"/>
  <c r="I334" i="19"/>
  <c r="I357" i="19"/>
  <c r="I362" i="19"/>
  <c r="J371" i="19"/>
  <c r="L371" i="19" s="1"/>
  <c r="M371" i="19" s="1"/>
  <c r="I377" i="19"/>
  <c r="I378" i="19"/>
  <c r="I392" i="19"/>
  <c r="I408" i="19"/>
  <c r="J414" i="19"/>
  <c r="L414" i="19" s="1"/>
  <c r="I441" i="19"/>
  <c r="I458" i="19"/>
  <c r="I258" i="19"/>
  <c r="I260" i="19"/>
  <c r="I285" i="19"/>
  <c r="I296" i="19"/>
  <c r="I312" i="19"/>
  <c r="I339" i="19"/>
  <c r="I346" i="19"/>
  <c r="I356" i="19"/>
  <c r="M356" i="19" s="1"/>
  <c r="I389" i="19"/>
  <c r="I390" i="19"/>
  <c r="J402" i="19"/>
  <c r="L402" i="19" s="1"/>
  <c r="I429" i="19"/>
  <c r="I448" i="19"/>
  <c r="I449" i="19"/>
  <c r="I463" i="19"/>
  <c r="I471" i="19"/>
  <c r="I421" i="19"/>
  <c r="I424" i="19"/>
  <c r="I454" i="19"/>
  <c r="I478" i="19"/>
  <c r="AQ15" i="12"/>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Q22" i="12"/>
  <c r="AI22" i="12"/>
  <c r="CD153" i="12"/>
  <c r="CF153" i="12" s="1"/>
  <c r="CF154" i="12"/>
  <c r="CD159" i="12"/>
  <c r="CF159" i="12" s="1"/>
  <c r="CF160" i="12"/>
  <c r="B23" i="14"/>
  <c r="W36" i="12"/>
  <c r="AO36" i="12"/>
  <c r="CE38" i="12"/>
  <c r="H22" i="12"/>
  <c r="CE24" i="12"/>
  <c r="Z22" i="12"/>
  <c r="AR22" i="12"/>
  <c r="K22" i="12"/>
  <c r="N22" i="12"/>
  <c r="W22" i="12"/>
  <c r="AF22" i="12"/>
  <c r="AO22" i="12"/>
  <c r="CE26" i="12"/>
  <c r="N36" i="12"/>
  <c r="J55" i="19"/>
  <c r="G22" i="12"/>
  <c r="P22" i="12"/>
  <c r="Y22" i="12"/>
  <c r="AH22" i="12"/>
  <c r="AQ22" i="12"/>
  <c r="CE37" i="12"/>
  <c r="CE40" i="12"/>
  <c r="CE154" i="12"/>
  <c r="CE155" i="12"/>
  <c r="CE157" i="12"/>
  <c r="CE160" i="12"/>
  <c r="CE161" i="12"/>
  <c r="CE162" i="12"/>
  <c r="CE165" i="12"/>
  <c r="J433" i="19"/>
  <c r="J428" i="19"/>
  <c r="J408" i="19"/>
  <c r="J447" i="19"/>
  <c r="J436" i="19"/>
  <c r="J421" i="19"/>
  <c r="K412" i="19"/>
  <c r="K408" i="19"/>
  <c r="K428" i="19"/>
  <c r="J412" i="19"/>
  <c r="K368" i="19"/>
  <c r="K365" i="19"/>
  <c r="K362" i="19"/>
  <c r="K352" i="19"/>
  <c r="K347" i="19"/>
  <c r="K427" i="19"/>
  <c r="K361" i="19"/>
  <c r="K360" i="19"/>
  <c r="J352" i="19"/>
  <c r="K339" i="19"/>
  <c r="K447" i="19"/>
  <c r="J368" i="19"/>
  <c r="J360" i="19"/>
  <c r="K345" i="19"/>
  <c r="J339" i="19"/>
  <c r="J365" i="19"/>
  <c r="J345" i="19"/>
  <c r="K433" i="19"/>
  <c r="J420" i="19"/>
  <c r="K391" i="19"/>
  <c r="J362" i="19"/>
  <c r="K340" i="19"/>
  <c r="K321" i="19"/>
  <c r="K364" i="19"/>
  <c r="J321" i="19"/>
  <c r="J300" i="19"/>
  <c r="J284" i="19"/>
  <c r="K439" i="19"/>
  <c r="K356" i="19"/>
  <c r="K326" i="19"/>
  <c r="J236" i="19"/>
  <c r="K188" i="19"/>
  <c r="J356" i="19"/>
  <c r="J326" i="19"/>
  <c r="J347" i="19"/>
  <c r="K324" i="19"/>
  <c r="J125" i="19"/>
  <c r="K206" i="19"/>
  <c r="K115" i="19"/>
  <c r="J338" i="19"/>
  <c r="J52" i="19"/>
  <c r="J391" i="19"/>
  <c r="K224" i="19"/>
  <c r="J206" i="19"/>
  <c r="K85" i="19"/>
  <c r="K184" i="19"/>
  <c r="J175" i="19"/>
  <c r="J115" i="19"/>
  <c r="J85" i="19"/>
  <c r="K63" i="19"/>
  <c r="J340" i="19"/>
  <c r="J46" i="19"/>
  <c r="J289" i="19"/>
  <c r="K25" i="19"/>
  <c r="J241" i="19"/>
  <c r="J107" i="19"/>
  <c r="K68" i="19"/>
  <c r="J63" i="19"/>
  <c r="K55" i="19"/>
  <c r="K53" i="19"/>
  <c r="K52" i="19"/>
  <c r="K45" i="19"/>
  <c r="J25" i="19"/>
  <c r="J114" i="19"/>
  <c r="J184" i="19"/>
  <c r="J31" i="19"/>
  <c r="K31" i="19"/>
  <c r="J40" i="19"/>
  <c r="K40" i="19"/>
  <c r="I59" i="19"/>
  <c r="I67" i="19"/>
  <c r="M67" i="19" s="1"/>
  <c r="J150" i="19"/>
  <c r="K150" i="19"/>
  <c r="K199" i="19"/>
  <c r="J199" i="19"/>
  <c r="J45" i="19"/>
  <c r="K74" i="19"/>
  <c r="J74" i="19"/>
  <c r="K16" i="19"/>
  <c r="J16" i="19"/>
  <c r="J22" i="19"/>
  <c r="K22" i="19"/>
  <c r="I33" i="19"/>
  <c r="J38" i="19"/>
  <c r="K38" i="19"/>
  <c r="I64" i="19"/>
  <c r="J179" i="19"/>
  <c r="K179" i="19"/>
  <c r="J188" i="19"/>
  <c r="J42" i="19"/>
  <c r="K42" i="19"/>
  <c r="K29" i="19"/>
  <c r="L29" i="19" s="1"/>
  <c r="I44" i="19"/>
  <c r="J53" i="19"/>
  <c r="J59" i="19"/>
  <c r="K59" i="19"/>
  <c r="J64" i="19"/>
  <c r="K64" i="19"/>
  <c r="K67" i="19"/>
  <c r="J67" i="19"/>
  <c r="K71" i="19"/>
  <c r="J71" i="19"/>
  <c r="I81" i="19"/>
  <c r="J86" i="19"/>
  <c r="K86" i="19"/>
  <c r="J108" i="19"/>
  <c r="K108" i="19"/>
  <c r="J116" i="19"/>
  <c r="K116" i="19"/>
  <c r="J132" i="19"/>
  <c r="K132" i="19"/>
  <c r="K189" i="19"/>
  <c r="J189" i="19"/>
  <c r="K207" i="19"/>
  <c r="J207" i="19"/>
  <c r="K209" i="19"/>
  <c r="J209" i="19"/>
  <c r="K218" i="19"/>
  <c r="L218" i="19" s="1"/>
  <c r="K221" i="19"/>
  <c r="J221" i="19"/>
  <c r="K266" i="19"/>
  <c r="J266" i="19"/>
  <c r="K327" i="19"/>
  <c r="J327" i="19"/>
  <c r="J129" i="19"/>
  <c r="K129" i="19"/>
  <c r="J135" i="19"/>
  <c r="K135" i="19"/>
  <c r="J168" i="19"/>
  <c r="K168" i="19"/>
  <c r="K177" i="19"/>
  <c r="J177" i="19"/>
  <c r="K198" i="19"/>
  <c r="J198" i="19"/>
  <c r="K61" i="19"/>
  <c r="J61" i="19"/>
  <c r="K79" i="19"/>
  <c r="J79" i="19"/>
  <c r="J147" i="19"/>
  <c r="K147" i="19"/>
  <c r="J153" i="19"/>
  <c r="K153" i="19"/>
  <c r="K216" i="19"/>
  <c r="J216" i="19"/>
  <c r="K248" i="19"/>
  <c r="J248" i="19"/>
  <c r="J28" i="19"/>
  <c r="L28" i="19" s="1"/>
  <c r="J75" i="19"/>
  <c r="L75" i="19" s="1"/>
  <c r="M75" i="19" s="1"/>
  <c r="K78" i="19"/>
  <c r="J78" i="19"/>
  <c r="K83" i="19"/>
  <c r="J165" i="19"/>
  <c r="K165" i="19"/>
  <c r="J171" i="19"/>
  <c r="K171" i="19"/>
  <c r="I18" i="19"/>
  <c r="I24" i="19"/>
  <c r="I32" i="19"/>
  <c r="I43" i="19"/>
  <c r="J68" i="19"/>
  <c r="J89" i="19"/>
  <c r="K89" i="19"/>
  <c r="I101" i="19"/>
  <c r="K190" i="19"/>
  <c r="J190" i="19"/>
  <c r="K378" i="19"/>
  <c r="J378" i="19"/>
  <c r="J373" i="19"/>
  <c r="K373" i="19"/>
  <c r="I78" i="19"/>
  <c r="J126" i="19"/>
  <c r="K126" i="19"/>
  <c r="J144" i="19"/>
  <c r="K144" i="19"/>
  <c r="J162" i="19"/>
  <c r="K162" i="19"/>
  <c r="I177" i="19"/>
  <c r="K193" i="19"/>
  <c r="J193" i="19"/>
  <c r="I216" i="19"/>
  <c r="K243" i="19"/>
  <c r="J243" i="19"/>
  <c r="K280" i="19"/>
  <c r="J280" i="19"/>
  <c r="J296" i="19"/>
  <c r="K296" i="19"/>
  <c r="K300" i="19"/>
  <c r="K333" i="19"/>
  <c r="J333" i="19"/>
  <c r="K363" i="19"/>
  <c r="J363" i="19"/>
  <c r="K95" i="19"/>
  <c r="J95" i="19"/>
  <c r="K125" i="19"/>
  <c r="J141" i="19"/>
  <c r="K141" i="19"/>
  <c r="J159" i="19"/>
  <c r="K159" i="19"/>
  <c r="K202" i="19"/>
  <c r="J202" i="19"/>
  <c r="K237" i="19"/>
  <c r="J237" i="19"/>
  <c r="J407" i="19"/>
  <c r="K407" i="19"/>
  <c r="K46" i="19"/>
  <c r="I48" i="19"/>
  <c r="I69" i="19"/>
  <c r="J83" i="19"/>
  <c r="I95" i="19"/>
  <c r="M95" i="19" s="1"/>
  <c r="J138" i="19"/>
  <c r="K138" i="19"/>
  <c r="J156" i="19"/>
  <c r="K156" i="19"/>
  <c r="K174" i="19"/>
  <c r="J174" i="19"/>
  <c r="K175" i="19"/>
  <c r="I202" i="19"/>
  <c r="K212" i="19"/>
  <c r="J212" i="19"/>
  <c r="K213" i="19"/>
  <c r="J213" i="19"/>
  <c r="I219" i="19"/>
  <c r="J272" i="19"/>
  <c r="K272" i="19"/>
  <c r="K284" i="19"/>
  <c r="K107" i="19"/>
  <c r="K114" i="19"/>
  <c r="K122" i="19"/>
  <c r="J122" i="19"/>
  <c r="K180" i="19"/>
  <c r="J180" i="19"/>
  <c r="I190" i="19"/>
  <c r="I199" i="19"/>
  <c r="I213" i="19"/>
  <c r="I222" i="19"/>
  <c r="J224" i="19"/>
  <c r="K229" i="19"/>
  <c r="J229" i="19"/>
  <c r="I233" i="19"/>
  <c r="I236" i="19"/>
  <c r="M236" i="19" s="1"/>
  <c r="K251" i="19"/>
  <c r="J251" i="19"/>
  <c r="I255" i="19"/>
  <c r="K258" i="19"/>
  <c r="J258" i="19"/>
  <c r="K261" i="19"/>
  <c r="J261" i="19"/>
  <c r="J335" i="19"/>
  <c r="K335" i="19"/>
  <c r="I77" i="19"/>
  <c r="I80" i="19"/>
  <c r="I114" i="19"/>
  <c r="M114" i="19" s="1"/>
  <c r="I122" i="19"/>
  <c r="M122" i="19" s="1"/>
  <c r="I180" i="19"/>
  <c r="I185" i="19"/>
  <c r="K196" i="19"/>
  <c r="J196" i="19"/>
  <c r="K210" i="19"/>
  <c r="J210" i="19"/>
  <c r="K219" i="19"/>
  <c r="J219" i="19"/>
  <c r="J269" i="19"/>
  <c r="K269" i="19"/>
  <c r="I370" i="19"/>
  <c r="K400" i="19"/>
  <c r="J400" i="19"/>
  <c r="K246" i="19"/>
  <c r="J246" i="19"/>
  <c r="K264" i="19"/>
  <c r="J264" i="19"/>
  <c r="K275" i="19"/>
  <c r="L275" i="19" s="1"/>
  <c r="M275" i="19" s="1"/>
  <c r="K289" i="19"/>
  <c r="K309" i="19"/>
  <c r="J309" i="19"/>
  <c r="K315" i="19"/>
  <c r="J315" i="19"/>
  <c r="J324" i="19"/>
  <c r="J346" i="19"/>
  <c r="K346" i="19"/>
  <c r="K393" i="19"/>
  <c r="J393" i="19"/>
  <c r="K238" i="19"/>
  <c r="J238" i="19"/>
  <c r="K241" i="19"/>
  <c r="K249" i="19"/>
  <c r="J249" i="19"/>
  <c r="K267" i="19"/>
  <c r="J267" i="19"/>
  <c r="K330" i="19"/>
  <c r="J330" i="19"/>
  <c r="K338" i="19"/>
  <c r="K375" i="19"/>
  <c r="J375" i="19"/>
  <c r="K252" i="19"/>
  <c r="J252" i="19"/>
  <c r="K304" i="19"/>
  <c r="K317" i="19"/>
  <c r="J317" i="19"/>
  <c r="J341" i="19"/>
  <c r="K341" i="19"/>
  <c r="K351" i="19"/>
  <c r="J397" i="19"/>
  <c r="K397" i="19"/>
  <c r="K233" i="19"/>
  <c r="J233" i="19"/>
  <c r="K236" i="19"/>
  <c r="K255" i="19"/>
  <c r="J255" i="19"/>
  <c r="I304" i="19"/>
  <c r="M304" i="19" s="1"/>
  <c r="K306" i="19"/>
  <c r="J306" i="19"/>
  <c r="K312" i="19"/>
  <c r="J312" i="19"/>
  <c r="J354" i="19"/>
  <c r="K354" i="19"/>
  <c r="K370" i="19"/>
  <c r="J385" i="19"/>
  <c r="K385" i="19"/>
  <c r="K386" i="19"/>
  <c r="J386" i="19"/>
  <c r="J273" i="19"/>
  <c r="L273" i="19" s="1"/>
  <c r="J276" i="19"/>
  <c r="L276" i="19" s="1"/>
  <c r="J281" i="19"/>
  <c r="L281" i="19" s="1"/>
  <c r="M281" i="19" s="1"/>
  <c r="J286" i="19"/>
  <c r="L286" i="19" s="1"/>
  <c r="M286" i="19" s="1"/>
  <c r="J291" i="19"/>
  <c r="L291" i="19" s="1"/>
  <c r="J294" i="19"/>
  <c r="L294" i="19" s="1"/>
  <c r="J297" i="19"/>
  <c r="L297" i="19" s="1"/>
  <c r="M297" i="19" s="1"/>
  <c r="J302" i="19"/>
  <c r="L302" i="19" s="1"/>
  <c r="J307" i="19"/>
  <c r="L307" i="19" s="1"/>
  <c r="J310" i="19"/>
  <c r="L310" i="19" s="1"/>
  <c r="J313" i="19"/>
  <c r="L313" i="19" s="1"/>
  <c r="J318" i="19"/>
  <c r="L318" i="19" s="1"/>
  <c r="M318" i="19" s="1"/>
  <c r="J325" i="19"/>
  <c r="L325" i="19" s="1"/>
  <c r="J328" i="19"/>
  <c r="L328" i="19" s="1"/>
  <c r="J331" i="19"/>
  <c r="L331" i="19" s="1"/>
  <c r="J334" i="19"/>
  <c r="L334" i="19" s="1"/>
  <c r="M334" i="19" s="1"/>
  <c r="J351" i="19"/>
  <c r="J361" i="19"/>
  <c r="J372" i="19"/>
  <c r="L372" i="19" s="1"/>
  <c r="J392" i="19"/>
  <c r="L392" i="19" s="1"/>
  <c r="M392" i="19" s="1"/>
  <c r="K416" i="19"/>
  <c r="J416" i="19"/>
  <c r="J417" i="19"/>
  <c r="J304" i="19"/>
  <c r="K336" i="19"/>
  <c r="L336" i="19" s="1"/>
  <c r="J348" i="19"/>
  <c r="L348" i="19" s="1"/>
  <c r="I349" i="19"/>
  <c r="I361" i="19"/>
  <c r="J364" i="19"/>
  <c r="K376" i="19"/>
  <c r="J376" i="19"/>
  <c r="K394" i="19"/>
  <c r="J394" i="19"/>
  <c r="I428" i="19"/>
  <c r="K436" i="19"/>
  <c r="I364" i="19"/>
  <c r="I376" i="19"/>
  <c r="I387" i="19"/>
  <c r="I401" i="19"/>
  <c r="K403" i="19"/>
  <c r="J403" i="19"/>
  <c r="I411" i="19"/>
  <c r="J422" i="19"/>
  <c r="K422" i="19"/>
  <c r="I338" i="19"/>
  <c r="M338" i="19" s="1"/>
  <c r="I344" i="19"/>
  <c r="I367" i="19"/>
  <c r="J370" i="19"/>
  <c r="K383" i="19"/>
  <c r="J383" i="19"/>
  <c r="K430" i="19"/>
  <c r="J430" i="19"/>
  <c r="K426" i="19"/>
  <c r="J426" i="19"/>
  <c r="I381" i="19"/>
  <c r="I398" i="19"/>
  <c r="K406" i="19"/>
  <c r="J406" i="19"/>
  <c r="K417" i="19"/>
  <c r="J427" i="19"/>
  <c r="J439" i="19"/>
  <c r="I447" i="19"/>
  <c r="I456" i="19"/>
  <c r="K420" i="19"/>
  <c r="I423" i="19"/>
  <c r="K421" i="19"/>
  <c r="I432" i="19"/>
  <c r="I433" i="19"/>
  <c r="M433" i="19" s="1"/>
  <c r="I434" i="19"/>
  <c r="K440" i="19"/>
  <c r="J440" i="19"/>
  <c r="I444" i="19"/>
  <c r="I453" i="19"/>
  <c r="I462" i="19"/>
  <c r="M130" i="19" l="1"/>
  <c r="M29" i="19"/>
  <c r="M372" i="19"/>
  <c r="M208" i="19"/>
  <c r="CD45" i="12"/>
  <c r="CF45" i="12" s="1"/>
  <c r="M218" i="19"/>
  <c r="M17" i="19"/>
  <c r="M265" i="19"/>
  <c r="L347" i="19"/>
  <c r="M347" i="19" s="1"/>
  <c r="M329" i="19"/>
  <c r="M87" i="19"/>
  <c r="M103" i="19"/>
  <c r="BX77" i="12"/>
  <c r="CA77" i="12"/>
  <c r="CA67" i="12"/>
  <c r="CA66" i="12" s="1"/>
  <c r="CB219" i="12"/>
  <c r="BX75" i="12"/>
  <c r="CA75" i="12"/>
  <c r="CA73" i="12" s="1"/>
  <c r="BU69" i="12"/>
  <c r="BX69" i="12"/>
  <c r="BU76" i="12"/>
  <c r="BX76" i="12"/>
  <c r="BX67" i="12"/>
  <c r="BY219" i="12"/>
  <c r="M313" i="19"/>
  <c r="M291" i="19"/>
  <c r="BR75" i="12"/>
  <c r="BU75" i="12"/>
  <c r="AB76" i="12"/>
  <c r="M307" i="19"/>
  <c r="M197" i="19"/>
  <c r="M102" i="19"/>
  <c r="M276" i="19"/>
  <c r="M30" i="19"/>
  <c r="M37" i="19"/>
  <c r="M273" i="19"/>
  <c r="M28" i="19"/>
  <c r="BR77" i="12"/>
  <c r="BU77" i="12"/>
  <c r="CD210" i="12"/>
  <c r="CF210" i="12" s="1"/>
  <c r="M34" i="19"/>
  <c r="BU67" i="12"/>
  <c r="BV219" i="12"/>
  <c r="M98" i="19"/>
  <c r="BO76" i="12"/>
  <c r="BR76" i="12"/>
  <c r="AZ67" i="12"/>
  <c r="BR67" i="12"/>
  <c r="BS219" i="12"/>
  <c r="BO69" i="12"/>
  <c r="BR69" i="12"/>
  <c r="M325" i="19"/>
  <c r="M402" i="19"/>
  <c r="AW67" i="12"/>
  <c r="M348" i="19"/>
  <c r="M328" i="19"/>
  <c r="CF214" i="12"/>
  <c r="BL77" i="12"/>
  <c r="BO77" i="12"/>
  <c r="M155" i="19"/>
  <c r="BL75" i="12"/>
  <c r="BO75" i="12"/>
  <c r="AT77" i="12"/>
  <c r="M149" i="19"/>
  <c r="M314" i="19"/>
  <c r="M228" i="19"/>
  <c r="CD173" i="12"/>
  <c r="CF173" i="12" s="1"/>
  <c r="BO67" i="12"/>
  <c r="BP219" i="12"/>
  <c r="L362" i="19"/>
  <c r="M362" i="19" s="1"/>
  <c r="CD55" i="12"/>
  <c r="CF55" i="12" s="1"/>
  <c r="CE55" i="12"/>
  <c r="BI76" i="12"/>
  <c r="BL76" i="12"/>
  <c r="M127" i="19"/>
  <c r="BI69" i="12"/>
  <c r="BL69" i="12"/>
  <c r="M105" i="19"/>
  <c r="BL67" i="12"/>
  <c r="BM219" i="12"/>
  <c r="M84" i="19"/>
  <c r="M134" i="19"/>
  <c r="CE59" i="12"/>
  <c r="M128" i="19"/>
  <c r="M109" i="19"/>
  <c r="CE48" i="12"/>
  <c r="M154" i="19"/>
  <c r="M319" i="19"/>
  <c r="CE83" i="12"/>
  <c r="M369" i="19"/>
  <c r="M50" i="19"/>
  <c r="M211" i="19"/>
  <c r="AH77" i="12"/>
  <c r="BI77" i="12"/>
  <c r="M90" i="19"/>
  <c r="P75" i="12"/>
  <c r="BI75" i="12"/>
  <c r="M226" i="19"/>
  <c r="BI67" i="12"/>
  <c r="BJ219" i="12"/>
  <c r="M54" i="19"/>
  <c r="M336" i="19"/>
  <c r="M302" i="19"/>
  <c r="M137" i="19"/>
  <c r="M167" i="19"/>
  <c r="M305" i="19"/>
  <c r="M214" i="19"/>
  <c r="M268" i="19"/>
  <c r="M310" i="19"/>
  <c r="M331" i="19"/>
  <c r="M93" i="19"/>
  <c r="M27" i="19"/>
  <c r="M259" i="19"/>
  <c r="M143" i="19"/>
  <c r="BF67" i="12"/>
  <c r="BG219" i="12"/>
  <c r="CE202" i="12"/>
  <c r="M294" i="19"/>
  <c r="BC75" i="12"/>
  <c r="BF75" i="12"/>
  <c r="BC77" i="12"/>
  <c r="BF77" i="12"/>
  <c r="CE36" i="12"/>
  <c r="M47" i="19"/>
  <c r="AB77" i="12"/>
  <c r="M332" i="19"/>
  <c r="M195" i="19"/>
  <c r="BC76" i="12"/>
  <c r="BF76" i="12"/>
  <c r="J77" i="12"/>
  <c r="BC69" i="12"/>
  <c r="BF69" i="12"/>
  <c r="AT76" i="12"/>
  <c r="L68" i="19"/>
  <c r="M68" i="19" s="1"/>
  <c r="M414" i="19"/>
  <c r="M118" i="19"/>
  <c r="CD194" i="12"/>
  <c r="Y75" i="12"/>
  <c r="M271" i="19"/>
  <c r="M217" i="19"/>
  <c r="AE76" i="12"/>
  <c r="BC67" i="12"/>
  <c r="BD219" i="12"/>
  <c r="J76" i="12"/>
  <c r="M58" i="19"/>
  <c r="M97" i="19"/>
  <c r="M96" i="19"/>
  <c r="M263" i="19"/>
  <c r="M424" i="19"/>
  <c r="M343" i="19"/>
  <c r="M262" i="19"/>
  <c r="L298" i="19"/>
  <c r="M298" i="19" s="1"/>
  <c r="L367" i="19"/>
  <c r="M367" i="19" s="1"/>
  <c r="M423" i="19"/>
  <c r="L387" i="19"/>
  <c r="M387" i="19" s="1"/>
  <c r="L256" i="19"/>
  <c r="M256" i="19" s="1"/>
  <c r="L308" i="19"/>
  <c r="M308" i="19" s="1"/>
  <c r="L358" i="19"/>
  <c r="M358" i="19" s="1"/>
  <c r="L186" i="19"/>
  <c r="M186" i="19" s="1"/>
  <c r="L35" i="19"/>
  <c r="M35" i="19" s="1"/>
  <c r="L399" i="19"/>
  <c r="M399" i="19" s="1"/>
  <c r="L374" i="19"/>
  <c r="M374" i="19" s="1"/>
  <c r="L282" i="19"/>
  <c r="M282" i="19" s="1"/>
  <c r="L204" i="19"/>
  <c r="M204" i="19" s="1"/>
  <c r="L99" i="19"/>
  <c r="M99" i="19" s="1"/>
  <c r="L110" i="19"/>
  <c r="M110" i="19" s="1"/>
  <c r="AK76" i="12"/>
  <c r="AZ76" i="12"/>
  <c r="AW69" i="12"/>
  <c r="AZ69" i="12"/>
  <c r="M21" i="19"/>
  <c r="L60" i="19"/>
  <c r="M60" i="19" s="1"/>
  <c r="L278" i="19"/>
  <c r="M278" i="19" s="1"/>
  <c r="L418" i="19"/>
  <c r="M418" i="19" s="1"/>
  <c r="L111" i="19"/>
  <c r="M111" i="19" s="1"/>
  <c r="L146" i="19"/>
  <c r="M146" i="19" s="1"/>
  <c r="L81" i="19"/>
  <c r="M81" i="19" s="1"/>
  <c r="AW75" i="12"/>
  <c r="AZ75" i="12"/>
  <c r="L277" i="19"/>
  <c r="M277" i="19" s="1"/>
  <c r="L164" i="19"/>
  <c r="M164" i="19" s="1"/>
  <c r="M119" i="19"/>
  <c r="M231" i="19"/>
  <c r="L191" i="19"/>
  <c r="M191" i="19" s="1"/>
  <c r="P76" i="12"/>
  <c r="L100" i="19"/>
  <c r="M100" i="19" s="1"/>
  <c r="L72" i="19"/>
  <c r="M72" i="19" s="1"/>
  <c r="BA219" i="12"/>
  <c r="L242" i="19"/>
  <c r="M242" i="19" s="1"/>
  <c r="L380" i="19"/>
  <c r="M380" i="19" s="1"/>
  <c r="L32" i="19"/>
  <c r="M32" i="19" s="1"/>
  <c r="M250" i="19"/>
  <c r="L161" i="19"/>
  <c r="M161" i="19" s="1"/>
  <c r="AE77" i="12"/>
  <c r="AZ77" i="12"/>
  <c r="L427" i="19"/>
  <c r="M427" i="19" s="1"/>
  <c r="L140" i="19"/>
  <c r="M140" i="19" s="1"/>
  <c r="L152" i="19"/>
  <c r="M152" i="19" s="1"/>
  <c r="L20" i="19"/>
  <c r="M20" i="19" s="1"/>
  <c r="L136" i="19"/>
  <c r="M136" i="19" s="1"/>
  <c r="L395" i="19"/>
  <c r="M395" i="19" s="1"/>
  <c r="L409" i="19"/>
  <c r="M409" i="19" s="1"/>
  <c r="L194" i="19"/>
  <c r="M194" i="19" s="1"/>
  <c r="M69" i="19"/>
  <c r="L192" i="19"/>
  <c r="M192" i="19" s="1"/>
  <c r="L364" i="19"/>
  <c r="M364" i="19" s="1"/>
  <c r="L234" i="19"/>
  <c r="M234" i="19" s="1"/>
  <c r="L158" i="19"/>
  <c r="M158" i="19" s="1"/>
  <c r="L340" i="19"/>
  <c r="M340" i="19" s="1"/>
  <c r="L311" i="19"/>
  <c r="M311" i="19" s="1"/>
  <c r="L377" i="19"/>
  <c r="M377" i="19" s="1"/>
  <c r="L220" i="19"/>
  <c r="M220" i="19" s="1"/>
  <c r="M18" i="19"/>
  <c r="L199" i="19"/>
  <c r="M199" i="19" s="1"/>
  <c r="M227" i="19"/>
  <c r="L254" i="19"/>
  <c r="M254" i="19" s="1"/>
  <c r="L131" i="19"/>
  <c r="M131" i="19" s="1"/>
  <c r="L65" i="19"/>
  <c r="M65" i="19" s="1"/>
  <c r="L88" i="19"/>
  <c r="M88" i="19" s="1"/>
  <c r="M274" i="19"/>
  <c r="CE173" i="12"/>
  <c r="AN76" i="12"/>
  <c r="M151" i="19"/>
  <c r="M178" i="19"/>
  <c r="M260" i="19"/>
  <c r="L410" i="19"/>
  <c r="M410" i="19" s="1"/>
  <c r="L160" i="19"/>
  <c r="M160" i="19" s="1"/>
  <c r="L56" i="19"/>
  <c r="M56" i="19" s="1"/>
  <c r="L117" i="19"/>
  <c r="M117" i="19" s="1"/>
  <c r="CE133" i="12"/>
  <c r="CD48" i="12"/>
  <c r="CF48" i="12" s="1"/>
  <c r="L77" i="19"/>
  <c r="M77" i="19" s="1"/>
  <c r="L23" i="19"/>
  <c r="M23" i="19" s="1"/>
  <c r="L232" i="19"/>
  <c r="M232" i="19" s="1"/>
  <c r="L85" i="19"/>
  <c r="M85" i="19" s="1"/>
  <c r="CE22" i="12"/>
  <c r="M142" i="19"/>
  <c r="L389" i="19"/>
  <c r="M389" i="19" s="1"/>
  <c r="L287" i="19"/>
  <c r="M287" i="19" s="1"/>
  <c r="L182" i="19"/>
  <c r="M182" i="19" s="1"/>
  <c r="L247" i="19"/>
  <c r="M247" i="19" s="1"/>
  <c r="L203" i="19"/>
  <c r="M203" i="19" s="1"/>
  <c r="L170" i="19"/>
  <c r="M170" i="19" s="1"/>
  <c r="L181" i="19"/>
  <c r="M181" i="19" s="1"/>
  <c r="L388" i="19"/>
  <c r="M388" i="19" s="1"/>
  <c r="L172" i="19"/>
  <c r="M172" i="19" s="1"/>
  <c r="S77" i="12"/>
  <c r="AQ77" i="12"/>
  <c r="AN77" i="12"/>
  <c r="G76" i="12"/>
  <c r="CE30" i="12"/>
  <c r="L104" i="19"/>
  <c r="M104" i="19" s="1"/>
  <c r="AW77" i="12"/>
  <c r="M77" i="12"/>
  <c r="AX219" i="12"/>
  <c r="M292" i="19"/>
  <c r="CE198" i="12"/>
  <c r="Y77" i="12"/>
  <c r="Y76" i="12"/>
  <c r="AW76" i="12"/>
  <c r="AH76" i="12"/>
  <c r="AQ76" i="12"/>
  <c r="V76" i="12"/>
  <c r="M76" i="12"/>
  <c r="L225" i="19"/>
  <c r="M225" i="19" s="1"/>
  <c r="M80" i="19"/>
  <c r="L157" i="19"/>
  <c r="M157" i="19" s="1"/>
  <c r="L357" i="19"/>
  <c r="M357" i="19" s="1"/>
  <c r="L200" i="19"/>
  <c r="M200" i="19" s="1"/>
  <c r="V77" i="12"/>
  <c r="T219" i="12"/>
  <c r="M245" i="19"/>
  <c r="L244" i="19"/>
  <c r="M244" i="19" s="1"/>
  <c r="AK77" i="12"/>
  <c r="G77" i="12"/>
  <c r="M101" i="19"/>
  <c r="L366" i="19"/>
  <c r="M366" i="19" s="1"/>
  <c r="S76" i="12"/>
  <c r="L397" i="19"/>
  <c r="M397" i="19" s="1"/>
  <c r="L53" i="19"/>
  <c r="M53" i="19" s="1"/>
  <c r="M176" i="19"/>
  <c r="CE187" i="12"/>
  <c r="M43" i="19"/>
  <c r="M92" i="19"/>
  <c r="L354" i="19"/>
  <c r="M354" i="19" s="1"/>
  <c r="AN75" i="12"/>
  <c r="S75" i="12"/>
  <c r="AB75" i="12"/>
  <c r="J75" i="12"/>
  <c r="AK75" i="12"/>
  <c r="M390" i="19"/>
  <c r="L169" i="19"/>
  <c r="M169" i="19" s="1"/>
  <c r="L133" i="19"/>
  <c r="M133" i="19" s="1"/>
  <c r="L112" i="19"/>
  <c r="M112" i="19" s="1"/>
  <c r="G75" i="12"/>
  <c r="CD30" i="12"/>
  <c r="CF30" i="12" s="1"/>
  <c r="M91" i="19"/>
  <c r="L349" i="19"/>
  <c r="M349" i="19" s="1"/>
  <c r="L201" i="19"/>
  <c r="M201" i="19" s="1"/>
  <c r="CE93" i="12"/>
  <c r="CE66" i="12"/>
  <c r="G116" i="19"/>
  <c r="I116" i="19" s="1"/>
  <c r="AE75" i="12"/>
  <c r="CD59" i="12"/>
  <c r="CF59" i="12" s="1"/>
  <c r="L193" i="19"/>
  <c r="M193" i="19" s="1"/>
  <c r="L89" i="19"/>
  <c r="M89" i="19" s="1"/>
  <c r="M166" i="19"/>
  <c r="CD181" i="12"/>
  <c r="CF181" i="12" s="1"/>
  <c r="CD93" i="12"/>
  <c r="CF93" i="12" s="1"/>
  <c r="AQ75" i="12"/>
  <c r="AT75" i="12"/>
  <c r="V75" i="12"/>
  <c r="M163" i="19"/>
  <c r="M36" i="19"/>
  <c r="L379" i="19"/>
  <c r="M379" i="19" s="1"/>
  <c r="M120" i="19"/>
  <c r="AH75" i="12"/>
  <c r="M75" i="12"/>
  <c r="L57" i="19"/>
  <c r="M57" i="19" s="1"/>
  <c r="CE74" i="12"/>
  <c r="CE73" i="12" s="1"/>
  <c r="M257" i="19"/>
  <c r="L83" i="19"/>
  <c r="M83" i="19" s="1"/>
  <c r="W219" i="12"/>
  <c r="H219" i="12"/>
  <c r="N4" i="19"/>
  <c r="K459" i="19" s="1"/>
  <c r="L148" i="19"/>
  <c r="M148" i="19" s="1"/>
  <c r="L293" i="19"/>
  <c r="M293" i="19" s="1"/>
  <c r="L33" i="19"/>
  <c r="M33" i="19" s="1"/>
  <c r="CE141" i="12"/>
  <c r="CD74" i="12"/>
  <c r="CF74" i="12" s="1"/>
  <c r="CF203" i="12"/>
  <c r="CD202" i="12"/>
  <c r="CF202" i="12" s="1"/>
  <c r="CD22" i="12"/>
  <c r="CF217" i="12"/>
  <c r="CD216" i="12"/>
  <c r="CF216" i="12" s="1"/>
  <c r="CF188" i="12"/>
  <c r="CD187" i="12"/>
  <c r="CF187" i="12" s="1"/>
  <c r="AT69" i="12"/>
  <c r="AT66" i="12" s="1"/>
  <c r="AN69" i="12"/>
  <c r="AN66" i="12" s="1"/>
  <c r="AE69" i="12"/>
  <c r="AE66" i="12" s="1"/>
  <c r="V69" i="12"/>
  <c r="V66" i="12" s="1"/>
  <c r="M69" i="12"/>
  <c r="M66" i="12" s="1"/>
  <c r="AQ69" i="12"/>
  <c r="AQ66" i="12" s="1"/>
  <c r="Y69" i="12"/>
  <c r="Y66" i="12" s="1"/>
  <c r="G69" i="12"/>
  <c r="G66" i="12" s="1"/>
  <c r="AH69" i="12"/>
  <c r="AH66" i="12" s="1"/>
  <c r="AK69" i="12"/>
  <c r="AK66" i="12" s="1"/>
  <c r="AB69" i="12"/>
  <c r="AB66" i="12" s="1"/>
  <c r="S69" i="12"/>
  <c r="S66" i="12" s="1"/>
  <c r="J69" i="12"/>
  <c r="J66" i="12" s="1"/>
  <c r="P69" i="12"/>
  <c r="P66" i="12" s="1"/>
  <c r="L108" i="19"/>
  <c r="M108" i="19" s="1"/>
  <c r="CE164" i="12"/>
  <c r="K219" i="12"/>
  <c r="N4" i="13"/>
  <c r="K15" i="13" s="1"/>
  <c r="L398" i="19"/>
  <c r="M398" i="19" s="1"/>
  <c r="L48" i="19"/>
  <c r="M48" i="19" s="1"/>
  <c r="CF178" i="12"/>
  <c r="CD177" i="12"/>
  <c r="CF177" i="12" s="1"/>
  <c r="AC219" i="12"/>
  <c r="CD141" i="12"/>
  <c r="CF141" i="12" s="1"/>
  <c r="CF142" i="12"/>
  <c r="L272" i="19"/>
  <c r="M272" i="19" s="1"/>
  <c r="L147" i="19"/>
  <c r="M147" i="19" s="1"/>
  <c r="L168" i="19"/>
  <c r="M168" i="19" s="1"/>
  <c r="AR219" i="12"/>
  <c r="N3" i="19"/>
  <c r="J51" i="19" s="1"/>
  <c r="L396" i="19"/>
  <c r="M396" i="19" s="1"/>
  <c r="L290" i="19"/>
  <c r="M290" i="19" s="1"/>
  <c r="L253" i="19"/>
  <c r="M253" i="19" s="1"/>
  <c r="CE194" i="12"/>
  <c r="CF194" i="12" s="1"/>
  <c r="L49" i="19"/>
  <c r="M49" i="19" s="1"/>
  <c r="CD68" i="12"/>
  <c r="CF68" i="12" s="1"/>
  <c r="CF134" i="12"/>
  <c r="CD133" i="12"/>
  <c r="CF133" i="12" s="1"/>
  <c r="L375" i="19"/>
  <c r="M375" i="19" s="1"/>
  <c r="CD164" i="12"/>
  <c r="CF164" i="12" s="1"/>
  <c r="AO219" i="12"/>
  <c r="Z219" i="12"/>
  <c r="AI219" i="12"/>
  <c r="N3" i="13"/>
  <c r="J17" i="13" s="1"/>
  <c r="CF208" i="12"/>
  <c r="CD207" i="12"/>
  <c r="CF207" i="12" s="1"/>
  <c r="CE147" i="12"/>
  <c r="CD147" i="12"/>
  <c r="CF147" i="12" s="1"/>
  <c r="AF219" i="12"/>
  <c r="Q219" i="12"/>
  <c r="AU219" i="12"/>
  <c r="L145" i="19"/>
  <c r="M145" i="19" s="1"/>
  <c r="AL219" i="12"/>
  <c r="CD36" i="12"/>
  <c r="CF36" i="12" s="1"/>
  <c r="CF199" i="12"/>
  <c r="CD198" i="12"/>
  <c r="CF198" i="12" s="1"/>
  <c r="CD83" i="12"/>
  <c r="CF83" i="12" s="1"/>
  <c r="L346" i="19"/>
  <c r="M346" i="19" s="1"/>
  <c r="L368" i="19"/>
  <c r="M368" i="19" s="1"/>
  <c r="L386" i="19"/>
  <c r="M386" i="19" s="1"/>
  <c r="L306" i="19"/>
  <c r="M306" i="19" s="1"/>
  <c r="L296" i="19"/>
  <c r="M296" i="19" s="1"/>
  <c r="L126" i="19"/>
  <c r="M126" i="19" s="1"/>
  <c r="L64" i="19"/>
  <c r="M64" i="19" s="1"/>
  <c r="L159" i="19"/>
  <c r="M159" i="19" s="1"/>
  <c r="L440" i="19"/>
  <c r="M440" i="19" s="1"/>
  <c r="L361" i="19"/>
  <c r="M361" i="19" s="1"/>
  <c r="L393" i="19"/>
  <c r="M393" i="19" s="1"/>
  <c r="L210" i="19"/>
  <c r="M210" i="19" s="1"/>
  <c r="L251" i="19"/>
  <c r="M251" i="19" s="1"/>
  <c r="L213" i="19"/>
  <c r="M213" i="19" s="1"/>
  <c r="L202" i="19"/>
  <c r="M202" i="19" s="1"/>
  <c r="L209" i="19"/>
  <c r="M209" i="19" s="1"/>
  <c r="L326" i="19"/>
  <c r="M326" i="19" s="1"/>
  <c r="L365" i="19"/>
  <c r="M365" i="19" s="1"/>
  <c r="L141" i="19"/>
  <c r="M141" i="19" s="1"/>
  <c r="L249" i="19"/>
  <c r="M249" i="19" s="1"/>
  <c r="L246" i="19"/>
  <c r="M246" i="19" s="1"/>
  <c r="L261" i="19"/>
  <c r="M261" i="19" s="1"/>
  <c r="L333" i="19"/>
  <c r="M333" i="19" s="1"/>
  <c r="L78" i="19"/>
  <c r="M78" i="19" s="1"/>
  <c r="L248" i="19"/>
  <c r="M248" i="19" s="1"/>
  <c r="L79" i="19"/>
  <c r="M79" i="19" s="1"/>
  <c r="L198" i="19"/>
  <c r="M198" i="19" s="1"/>
  <c r="L266" i="19"/>
  <c r="M266" i="19" s="1"/>
  <c r="L179" i="19"/>
  <c r="M179" i="19" s="1"/>
  <c r="L339" i="19"/>
  <c r="M339" i="19" s="1"/>
  <c r="L352" i="19"/>
  <c r="M352" i="19" s="1"/>
  <c r="L370" i="19"/>
  <c r="M370" i="19" s="1"/>
  <c r="L422" i="19"/>
  <c r="M422" i="19" s="1"/>
  <c r="L394" i="19"/>
  <c r="M394" i="19" s="1"/>
  <c r="L312" i="19"/>
  <c r="M312" i="19" s="1"/>
  <c r="L255" i="19"/>
  <c r="M255" i="19" s="1"/>
  <c r="L144" i="19"/>
  <c r="M144" i="19" s="1"/>
  <c r="L335" i="19"/>
  <c r="M335" i="19" s="1"/>
  <c r="L165" i="19"/>
  <c r="M165" i="19" s="1"/>
  <c r="L129" i="19"/>
  <c r="M129" i="19" s="1"/>
  <c r="L116" i="19"/>
  <c r="L407" i="19"/>
  <c r="M407" i="19" s="1"/>
  <c r="L162" i="19"/>
  <c r="M162" i="19" s="1"/>
  <c r="CE153" i="12"/>
  <c r="B24" i="14"/>
  <c r="L430" i="19"/>
  <c r="M430" i="19" s="1"/>
  <c r="L376" i="19"/>
  <c r="M376" i="19" s="1"/>
  <c r="L269" i="19"/>
  <c r="M269" i="19" s="1"/>
  <c r="L212" i="19"/>
  <c r="M212" i="19" s="1"/>
  <c r="L156" i="19"/>
  <c r="M156" i="19" s="1"/>
  <c r="L237" i="19"/>
  <c r="M237" i="19" s="1"/>
  <c r="L243" i="19"/>
  <c r="M243" i="19" s="1"/>
  <c r="L171" i="19"/>
  <c r="M171" i="19" s="1"/>
  <c r="L135" i="19"/>
  <c r="M135" i="19" s="1"/>
  <c r="L59" i="19"/>
  <c r="M59" i="19" s="1"/>
  <c r="L42" i="19"/>
  <c r="M42" i="19" s="1"/>
  <c r="L115" i="19"/>
  <c r="M115" i="19" s="1"/>
  <c r="L421" i="19"/>
  <c r="M421" i="19" s="1"/>
  <c r="N219" i="12"/>
  <c r="L417" i="19"/>
  <c r="M417" i="19" s="1"/>
  <c r="L315" i="19"/>
  <c r="M315" i="19" s="1"/>
  <c r="L400" i="19"/>
  <c r="M400" i="19" s="1"/>
  <c r="L258" i="19"/>
  <c r="M258" i="19" s="1"/>
  <c r="L190" i="19"/>
  <c r="M190" i="19" s="1"/>
  <c r="L216" i="19"/>
  <c r="M216" i="19" s="1"/>
  <c r="L153" i="19"/>
  <c r="M153" i="19" s="1"/>
  <c r="L61" i="19"/>
  <c r="M61" i="19" s="1"/>
  <c r="L177" i="19"/>
  <c r="M177" i="19" s="1"/>
  <c r="L207" i="19"/>
  <c r="M207" i="19" s="1"/>
  <c r="L132" i="19"/>
  <c r="M132" i="19" s="1"/>
  <c r="L31" i="19"/>
  <c r="M31" i="19" s="1"/>
  <c r="L175" i="19"/>
  <c r="M175" i="19" s="1"/>
  <c r="L383" i="19"/>
  <c r="M383" i="19" s="1"/>
  <c r="L341" i="19"/>
  <c r="M341" i="19" s="1"/>
  <c r="L252" i="19"/>
  <c r="M252" i="19" s="1"/>
  <c r="L267" i="19"/>
  <c r="M267" i="19" s="1"/>
  <c r="L238" i="19"/>
  <c r="M238" i="19" s="1"/>
  <c r="L264" i="19"/>
  <c r="M264" i="19" s="1"/>
  <c r="L219" i="19"/>
  <c r="M219" i="19" s="1"/>
  <c r="L196" i="19"/>
  <c r="M196" i="19" s="1"/>
  <c r="L229" i="19"/>
  <c r="M229" i="19" s="1"/>
  <c r="L138" i="19"/>
  <c r="M138" i="19" s="1"/>
  <c r="L373" i="19"/>
  <c r="M373" i="19" s="1"/>
  <c r="L221" i="19"/>
  <c r="M221" i="19" s="1"/>
  <c r="L86" i="19"/>
  <c r="M86" i="19" s="1"/>
  <c r="L38" i="19"/>
  <c r="M38" i="19" s="1"/>
  <c r="L22" i="19"/>
  <c r="M22" i="19" s="1"/>
  <c r="L150" i="19"/>
  <c r="M150" i="19" s="1"/>
  <c r="L46" i="19"/>
  <c r="M46" i="19" s="1"/>
  <c r="L447" i="19"/>
  <c r="M447" i="19" s="1"/>
  <c r="CE159" i="12"/>
  <c r="L233" i="19"/>
  <c r="M233" i="19" s="1"/>
  <c r="L317" i="19"/>
  <c r="M317" i="19" s="1"/>
  <c r="L330" i="19"/>
  <c r="M330" i="19" s="1"/>
  <c r="L309" i="19"/>
  <c r="M309" i="19" s="1"/>
  <c r="L180" i="19"/>
  <c r="M180" i="19" s="1"/>
  <c r="L174" i="19"/>
  <c r="M174" i="19" s="1"/>
  <c r="L363" i="19"/>
  <c r="M363" i="19" s="1"/>
  <c r="L378" i="19"/>
  <c r="M378" i="19" s="1"/>
  <c r="L189" i="19"/>
  <c r="M189" i="19" s="1"/>
  <c r="L16" i="19"/>
  <c r="M16" i="19" s="1"/>
  <c r="L408" i="19"/>
  <c r="M408" i="19" s="1"/>
  <c r="L327" i="19"/>
  <c r="M327" i="19" s="1"/>
  <c r="L428" i="19"/>
  <c r="M428" i="19" s="1"/>
  <c r="L55" i="19"/>
  <c r="M55" i="19" s="1"/>
  <c r="AZ66" i="12" l="1"/>
  <c r="BU66" i="12"/>
  <c r="AH73" i="12"/>
  <c r="BX73" i="12"/>
  <c r="CA219" i="12"/>
  <c r="CA220" i="12" s="1"/>
  <c r="J468" i="19"/>
  <c r="BX66" i="12"/>
  <c r="BX219" i="12" s="1"/>
  <c r="BX220" i="12" s="1"/>
  <c r="BR73" i="12"/>
  <c r="BU73" i="12"/>
  <c r="BU219" i="12" s="1"/>
  <c r="BU220" i="12" s="1"/>
  <c r="BO66" i="12"/>
  <c r="CD67" i="12"/>
  <c r="BR66" i="12"/>
  <c r="BR219" i="12" s="1"/>
  <c r="BR220" i="12" s="1"/>
  <c r="BO73" i="12"/>
  <c r="BO219" i="12" s="1"/>
  <c r="BO220" i="12" s="1"/>
  <c r="J73" i="12"/>
  <c r="J219" i="12" s="1"/>
  <c r="J220" i="12" s="1"/>
  <c r="C10" i="14" s="1"/>
  <c r="D10" i="14" s="1"/>
  <c r="E10" i="14" s="1"/>
  <c r="AW66" i="12"/>
  <c r="BI73" i="12"/>
  <c r="BL66" i="12"/>
  <c r="BL219" i="12" s="1"/>
  <c r="BL220" i="12" s="1"/>
  <c r="BL73" i="12"/>
  <c r="BI66" i="12"/>
  <c r="BI219" i="12" s="1"/>
  <c r="BI220" i="12" s="1"/>
  <c r="AT73" i="12"/>
  <c r="AT219" i="12" s="1"/>
  <c r="AT220" i="12" s="1"/>
  <c r="C22" i="14" s="1"/>
  <c r="P73" i="12"/>
  <c r="P219" i="12" s="1"/>
  <c r="P220" i="12" s="1"/>
  <c r="C12" i="14" s="1"/>
  <c r="BC73" i="12"/>
  <c r="AW73" i="12"/>
  <c r="BF73" i="12"/>
  <c r="AB73" i="12"/>
  <c r="AB219" i="12" s="1"/>
  <c r="AB220" i="12" s="1"/>
  <c r="C16" i="14" s="1"/>
  <c r="BC66" i="12"/>
  <c r="BF66" i="12"/>
  <c r="J445" i="19"/>
  <c r="J285" i="19"/>
  <c r="J429" i="19"/>
  <c r="J26" i="19"/>
  <c r="J223" i="19"/>
  <c r="J457" i="19"/>
  <c r="J82" i="19"/>
  <c r="J411" i="19"/>
  <c r="J288" i="19"/>
  <c r="J413" i="19"/>
  <c r="J464" i="19"/>
  <c r="J467" i="19"/>
  <c r="J39" i="19"/>
  <c r="J70" i="19"/>
  <c r="J432" i="19"/>
  <c r="J459" i="19"/>
  <c r="L459" i="19" s="1"/>
  <c r="M459" i="19" s="1"/>
  <c r="J479" i="19"/>
  <c r="J41" i="19"/>
  <c r="J240" i="19"/>
  <c r="J183" i="19"/>
  <c r="J270" i="19"/>
  <c r="J453" i="19"/>
  <c r="J472" i="19"/>
  <c r="J239" i="19"/>
  <c r="J438" i="19"/>
  <c r="J235" i="19"/>
  <c r="J295" i="19"/>
  <c r="J444" i="19"/>
  <c r="J24" i="19"/>
  <c r="J449" i="19"/>
  <c r="J458" i="19"/>
  <c r="Y73" i="12"/>
  <c r="Y219" i="12" s="1"/>
  <c r="Y220" i="12" s="1"/>
  <c r="C15" i="14" s="1"/>
  <c r="AZ73" i="12"/>
  <c r="AZ219" i="12" s="1"/>
  <c r="AZ220" i="12" s="1"/>
  <c r="C24" i="14" s="1"/>
  <c r="J355" i="19"/>
  <c r="J451" i="19"/>
  <c r="J113" i="19"/>
  <c r="J477" i="19"/>
  <c r="J205" i="19"/>
  <c r="J415" i="19"/>
  <c r="J121" i="19"/>
  <c r="J381" i="19"/>
  <c r="J419" i="19"/>
  <c r="J450" i="19"/>
  <c r="N5" i="13"/>
  <c r="J15" i="13"/>
  <c r="AN73" i="12"/>
  <c r="AN219" i="12" s="1"/>
  <c r="AN220" i="12" s="1"/>
  <c r="C20" i="14" s="1"/>
  <c r="J16" i="13"/>
  <c r="S73" i="12"/>
  <c r="S219" i="12" s="1"/>
  <c r="S220" i="12" s="1"/>
  <c r="C13" i="14" s="1"/>
  <c r="AE73" i="12"/>
  <c r="AE219" i="12" s="1"/>
  <c r="AE220" i="12" s="1"/>
  <c r="C17" i="14" s="1"/>
  <c r="AQ73" i="12"/>
  <c r="AQ219" i="12" s="1"/>
  <c r="AQ220" i="12" s="1"/>
  <c r="C21" i="14" s="1"/>
  <c r="CD76" i="12"/>
  <c r="CF76" i="12" s="1"/>
  <c r="K62" i="19"/>
  <c r="K456" i="19"/>
  <c r="M116" i="19"/>
  <c r="M73" i="12"/>
  <c r="M219" i="12" s="1"/>
  <c r="M220" i="12" s="1"/>
  <c r="C11" i="14" s="1"/>
  <c r="G73" i="12"/>
  <c r="G219" i="12" s="1"/>
  <c r="G220" i="12" s="1"/>
  <c r="K16" i="13"/>
  <c r="K432" i="19"/>
  <c r="K471" i="19"/>
  <c r="CG194" i="12"/>
  <c r="J15" i="19"/>
  <c r="J123" i="19"/>
  <c r="J337" i="19"/>
  <c r="J404" i="19"/>
  <c r="J462" i="19"/>
  <c r="J471" i="19"/>
  <c r="J465" i="19"/>
  <c r="J463" i="19"/>
  <c r="J442" i="19"/>
  <c r="J437" i="19"/>
  <c r="J435" i="19"/>
  <c r="J454" i="19"/>
  <c r="J94" i="19"/>
  <c r="N5" i="19"/>
  <c r="J480" i="19"/>
  <c r="J466" i="19"/>
  <c r="J469" i="19"/>
  <c r="J124" i="19"/>
  <c r="J279" i="19"/>
  <c r="J461" i="19"/>
  <c r="J446" i="19"/>
  <c r="J405" i="19"/>
  <c r="J230" i="19"/>
  <c r="J303" i="19"/>
  <c r="J350" i="19"/>
  <c r="J384" i="19"/>
  <c r="J474" i="19"/>
  <c r="J44" i="19"/>
  <c r="J66" i="19"/>
  <c r="J353" i="19"/>
  <c r="J434" i="19"/>
  <c r="J448" i="19"/>
  <c r="J441" i="19"/>
  <c r="J456" i="19"/>
  <c r="J76" i="19"/>
  <c r="J320" i="19"/>
  <c r="J443" i="19"/>
  <c r="J73" i="19"/>
  <c r="J62" i="19"/>
  <c r="J475" i="19"/>
  <c r="J470" i="19"/>
  <c r="V73" i="12"/>
  <c r="V219" i="12" s="1"/>
  <c r="V220" i="12" s="1"/>
  <c r="C14" i="14" s="1"/>
  <c r="AW219" i="12"/>
  <c r="AW220" i="12" s="1"/>
  <c r="C23" i="14" s="1"/>
  <c r="CD77" i="12"/>
  <c r="CF77" i="12" s="1"/>
  <c r="K17" i="13"/>
  <c r="K15" i="19"/>
  <c r="K480" i="19" s="1"/>
  <c r="K44" i="19"/>
  <c r="K401" i="19"/>
  <c r="J106" i="19"/>
  <c r="J323" i="19"/>
  <c r="J185" i="19"/>
  <c r="J460" i="19"/>
  <c r="J283" i="19"/>
  <c r="J359" i="19"/>
  <c r="J344" i="19"/>
  <c r="J473" i="19"/>
  <c r="J425" i="19"/>
  <c r="J431" i="19"/>
  <c r="AK73" i="12"/>
  <c r="AK219" i="12" s="1"/>
  <c r="AK220" i="12" s="1"/>
  <c r="C19" i="14" s="1"/>
  <c r="K113" i="19"/>
  <c r="K94" i="19"/>
  <c r="K384" i="19"/>
  <c r="K441" i="19"/>
  <c r="K121" i="19"/>
  <c r="K73" i="19"/>
  <c r="K239" i="19"/>
  <c r="K405" i="19"/>
  <c r="K355" i="19"/>
  <c r="K462" i="19"/>
  <c r="K465" i="19"/>
  <c r="K337" i="19"/>
  <c r="K344" i="19"/>
  <c r="K295" i="19"/>
  <c r="K468" i="19"/>
  <c r="K411" i="19"/>
  <c r="K413" i="19"/>
  <c r="K474" i="19"/>
  <c r="K24" i="19"/>
  <c r="K124" i="19"/>
  <c r="K303" i="19"/>
  <c r="K353" i="19"/>
  <c r="K477" i="19"/>
  <c r="K444" i="19"/>
  <c r="K450" i="19"/>
  <c r="CD75" i="12"/>
  <c r="CF75" i="12" s="1"/>
  <c r="AH219" i="12"/>
  <c r="AH220" i="12" s="1"/>
  <c r="C18" i="14" s="1"/>
  <c r="K123" i="19"/>
  <c r="K285" i="19"/>
  <c r="K434" i="19"/>
  <c r="K106" i="19"/>
  <c r="K235" i="19"/>
  <c r="K415" i="19"/>
  <c r="K381" i="19"/>
  <c r="K350" i="19"/>
  <c r="K453" i="19"/>
  <c r="J187" i="19"/>
  <c r="J401" i="19"/>
  <c r="J301" i="19"/>
  <c r="J322" i="19"/>
  <c r="J222" i="19"/>
  <c r="J455" i="19"/>
  <c r="J299" i="19"/>
  <c r="J452" i="19"/>
  <c r="J478" i="19"/>
  <c r="J476" i="19"/>
  <c r="K76" i="19"/>
  <c r="K66" i="19"/>
  <c r="K187" i="19"/>
  <c r="K223" i="19"/>
  <c r="K283" i="19"/>
  <c r="K301" i="19"/>
  <c r="K322" i="19"/>
  <c r="K270" i="19"/>
  <c r="K425" i="19"/>
  <c r="K70" i="19"/>
  <c r="K222" i="19"/>
  <c r="K455" i="19"/>
  <c r="K183" i="19"/>
  <c r="K320" i="19"/>
  <c r="K288" i="19"/>
  <c r="K323" i="19"/>
  <c r="K429" i="19"/>
  <c r="K431" i="19"/>
  <c r="K452" i="19"/>
  <c r="K476" i="19"/>
  <c r="K458" i="19"/>
  <c r="K82" i="19"/>
  <c r="K51" i="19"/>
  <c r="L51" i="19" s="1"/>
  <c r="M51" i="19" s="1"/>
  <c r="K240" i="19"/>
  <c r="K451" i="19"/>
  <c r="K442" i="19"/>
  <c r="K437" i="19"/>
  <c r="K404" i="19"/>
  <c r="K460" i="19"/>
  <c r="K466" i="19"/>
  <c r="K438" i="19"/>
  <c r="K445" i="19"/>
  <c r="K41" i="19"/>
  <c r="K446" i="19"/>
  <c r="K26" i="19"/>
  <c r="K39" i="19"/>
  <c r="K205" i="19"/>
  <c r="K299" i="19"/>
  <c r="K230" i="19"/>
  <c r="K473" i="19"/>
  <c r="K464" i="19"/>
  <c r="K475" i="19"/>
  <c r="K463" i="19"/>
  <c r="K419" i="19"/>
  <c r="K443" i="19"/>
  <c r="K457" i="19"/>
  <c r="K469" i="19"/>
  <c r="K449" i="19"/>
  <c r="K470" i="19"/>
  <c r="K279" i="19"/>
  <c r="K359" i="19"/>
  <c r="K472" i="19"/>
  <c r="K461" i="19"/>
  <c r="K478" i="19"/>
  <c r="K435" i="19"/>
  <c r="K479" i="19"/>
  <c r="K448" i="19"/>
  <c r="K467" i="19"/>
  <c r="K454" i="19"/>
  <c r="K185" i="19"/>
  <c r="CF22" i="12"/>
  <c r="K62" i="13"/>
  <c r="K27" i="13"/>
  <c r="K56" i="13"/>
  <c r="K55" i="13"/>
  <c r="K34" i="13"/>
  <c r="K38" i="13"/>
  <c r="K28" i="13"/>
  <c r="K32" i="13"/>
  <c r="K61" i="13"/>
  <c r="K18" i="13"/>
  <c r="K58" i="13"/>
  <c r="K19" i="13"/>
  <c r="K60" i="13"/>
  <c r="K25" i="13"/>
  <c r="K49" i="13"/>
  <c r="K53" i="13"/>
  <c r="K44" i="13"/>
  <c r="K26" i="13"/>
  <c r="K66" i="13"/>
  <c r="K36" i="13"/>
  <c r="K65" i="13"/>
  <c r="K37" i="13"/>
  <c r="K23" i="13"/>
  <c r="K46" i="13"/>
  <c r="K42" i="13"/>
  <c r="K63" i="13"/>
  <c r="K40" i="13"/>
  <c r="K50" i="13"/>
  <c r="K45" i="13"/>
  <c r="K52" i="13"/>
  <c r="K35" i="13"/>
  <c r="K39" i="13"/>
  <c r="K20" i="13"/>
  <c r="K57" i="13"/>
  <c r="K51" i="13"/>
  <c r="K43" i="13"/>
  <c r="K33" i="13"/>
  <c r="K64" i="13"/>
  <c r="K48" i="13"/>
  <c r="K31" i="13"/>
  <c r="K59" i="13"/>
  <c r="K24" i="13"/>
  <c r="CD69" i="12"/>
  <c r="CF69" i="12" s="1"/>
  <c r="J57" i="13"/>
  <c r="J38" i="13"/>
  <c r="J45" i="13"/>
  <c r="J27" i="13"/>
  <c r="J52" i="13"/>
  <c r="J24" i="13"/>
  <c r="J23" i="13"/>
  <c r="J61" i="13"/>
  <c r="J43" i="13"/>
  <c r="J50" i="13"/>
  <c r="J20" i="13"/>
  <c r="J46" i="13"/>
  <c r="J65" i="13"/>
  <c r="J32" i="13"/>
  <c r="J37" i="13"/>
  <c r="J26" i="13"/>
  <c r="J31" i="13"/>
  <c r="J56" i="13"/>
  <c r="J58" i="13"/>
  <c r="J39" i="13"/>
  <c r="J60" i="13"/>
  <c r="J25" i="13"/>
  <c r="J49" i="13"/>
  <c r="J55" i="13"/>
  <c r="J35" i="13"/>
  <c r="J63" i="13"/>
  <c r="J19" i="13"/>
  <c r="J36" i="13"/>
  <c r="J66" i="13"/>
  <c r="J33" i="13"/>
  <c r="J53" i="13"/>
  <c r="J51" i="13"/>
  <c r="J48" i="13"/>
  <c r="J42" i="13"/>
  <c r="J40" i="13"/>
  <c r="J62" i="13"/>
  <c r="J34" i="13"/>
  <c r="J59" i="13"/>
  <c r="J44" i="13"/>
  <c r="J18" i="13"/>
  <c r="J28" i="13"/>
  <c r="J64" i="13"/>
  <c r="B25" i="14"/>
  <c r="L456" i="19" l="1"/>
  <c r="M456" i="19" s="1"/>
  <c r="L39" i="19"/>
  <c r="M39" i="19" s="1"/>
  <c r="CF67" i="12"/>
  <c r="CD66" i="12"/>
  <c r="CF66" i="12" s="1"/>
  <c r="CG44" i="12"/>
  <c r="CH218" i="12" s="1"/>
  <c r="L240" i="19"/>
  <c r="M240" i="19" s="1"/>
  <c r="L468" i="19"/>
  <c r="M468" i="19" s="1"/>
  <c r="L239" i="19"/>
  <c r="M239" i="19" s="1"/>
  <c r="L113" i="19"/>
  <c r="M113" i="19" s="1"/>
  <c r="L432" i="19"/>
  <c r="M432" i="19" s="1"/>
  <c r="L295" i="19"/>
  <c r="M295" i="19" s="1"/>
  <c r="L82" i="19"/>
  <c r="M82" i="19" s="1"/>
  <c r="BC219" i="12"/>
  <c r="BC220" i="12" s="1"/>
  <c r="BC221" i="12" s="1"/>
  <c r="BC222" i="12" s="1"/>
  <c r="L41" i="19"/>
  <c r="M41" i="19" s="1"/>
  <c r="L285" i="19"/>
  <c r="M285" i="19" s="1"/>
  <c r="L450" i="19"/>
  <c r="M450" i="19" s="1"/>
  <c r="L355" i="19"/>
  <c r="M355" i="19" s="1"/>
  <c r="L26" i="19"/>
  <c r="M26" i="19" s="1"/>
  <c r="L467" i="19"/>
  <c r="M467" i="19" s="1"/>
  <c r="L419" i="19"/>
  <c r="M419" i="19" s="1"/>
  <c r="L449" i="19"/>
  <c r="M449" i="19" s="1"/>
  <c r="BF219" i="12"/>
  <c r="BF220" i="12" s="1"/>
  <c r="L429" i="19"/>
  <c r="M429" i="19" s="1"/>
  <c r="L70" i="19"/>
  <c r="M70" i="19" s="1"/>
  <c r="L458" i="19"/>
  <c r="M458" i="19" s="1"/>
  <c r="L288" i="19"/>
  <c r="M288" i="19" s="1"/>
  <c r="L415" i="19"/>
  <c r="M415" i="19" s="1"/>
  <c r="L477" i="19"/>
  <c r="M477" i="19" s="1"/>
  <c r="L446" i="19"/>
  <c r="M446" i="19" s="1"/>
  <c r="L445" i="19"/>
  <c r="M445" i="19" s="1"/>
  <c r="L442" i="19"/>
  <c r="M442" i="19" s="1"/>
  <c r="L270" i="19"/>
  <c r="M270" i="19" s="1"/>
  <c r="L235" i="19"/>
  <c r="M235" i="19" s="1"/>
  <c r="L411" i="19"/>
  <c r="M411" i="19" s="1"/>
  <c r="L205" i="19"/>
  <c r="M205" i="19" s="1"/>
  <c r="L438" i="19"/>
  <c r="M438" i="19" s="1"/>
  <c r="L183" i="19"/>
  <c r="M183" i="19" s="1"/>
  <c r="L223" i="19"/>
  <c r="M223" i="19" s="1"/>
  <c r="L451" i="19"/>
  <c r="M451" i="19" s="1"/>
  <c r="L457" i="19"/>
  <c r="M457" i="19" s="1"/>
  <c r="L453" i="19"/>
  <c r="M453" i="19" s="1"/>
  <c r="L444" i="19"/>
  <c r="M444" i="19" s="1"/>
  <c r="L413" i="19"/>
  <c r="M413" i="19" s="1"/>
  <c r="L121" i="19"/>
  <c r="M121" i="19" s="1"/>
  <c r="L479" i="19"/>
  <c r="M479" i="19" s="1"/>
  <c r="L475" i="19"/>
  <c r="M475" i="19" s="1"/>
  <c r="L466" i="19"/>
  <c r="M466" i="19" s="1"/>
  <c r="L405" i="19"/>
  <c r="M405" i="19" s="1"/>
  <c r="L464" i="19"/>
  <c r="M464" i="19" s="1"/>
  <c r="L24" i="19"/>
  <c r="M24" i="19" s="1"/>
  <c r="L472" i="19"/>
  <c r="M472" i="19" s="1"/>
  <c r="L381" i="19"/>
  <c r="M381" i="19" s="1"/>
  <c r="L44" i="19"/>
  <c r="M44" i="19" s="1"/>
  <c r="L404" i="19"/>
  <c r="M404" i="19" s="1"/>
  <c r="L437" i="19"/>
  <c r="M437" i="19" s="1"/>
  <c r="L434" i="19"/>
  <c r="M434" i="19" s="1"/>
  <c r="L279" i="19"/>
  <c r="M279" i="19" s="1"/>
  <c r="L441" i="19"/>
  <c r="M441" i="19" s="1"/>
  <c r="L471" i="19"/>
  <c r="M471" i="19" s="1"/>
  <c r="L435" i="19"/>
  <c r="M435" i="19" s="1"/>
  <c r="L320" i="19"/>
  <c r="M320" i="19" s="1"/>
  <c r="L66" i="19"/>
  <c r="M66" i="19" s="1"/>
  <c r="L76" i="19"/>
  <c r="M76" i="19" s="1"/>
  <c r="L474" i="19"/>
  <c r="M474" i="19" s="1"/>
  <c r="L337" i="19"/>
  <c r="M337" i="19" s="1"/>
  <c r="L303" i="19"/>
  <c r="M303" i="19" s="1"/>
  <c r="L469" i="19"/>
  <c r="M469" i="19" s="1"/>
  <c r="L230" i="19"/>
  <c r="M230" i="19" s="1"/>
  <c r="L425" i="19"/>
  <c r="M425" i="19" s="1"/>
  <c r="L106" i="19"/>
  <c r="M106" i="19" s="1"/>
  <c r="L124" i="19"/>
  <c r="M124" i="19" s="1"/>
  <c r="L62" i="19"/>
  <c r="M62" i="19" s="1"/>
  <c r="AZ221" i="12"/>
  <c r="AZ222" i="12" s="1"/>
  <c r="L473" i="19"/>
  <c r="M473" i="19" s="1"/>
  <c r="L323" i="19"/>
  <c r="M323" i="19" s="1"/>
  <c r="L15" i="19"/>
  <c r="L480" i="19" s="1"/>
  <c r="L443" i="19"/>
  <c r="M443" i="19" s="1"/>
  <c r="L350" i="19"/>
  <c r="M350" i="19" s="1"/>
  <c r="L94" i="19"/>
  <c r="M94" i="19" s="1"/>
  <c r="L463" i="19"/>
  <c r="M463" i="19" s="1"/>
  <c r="L123" i="19"/>
  <c r="M123" i="19" s="1"/>
  <c r="L462" i="19"/>
  <c r="M462" i="19" s="1"/>
  <c r="L401" i="19"/>
  <c r="M401" i="19" s="1"/>
  <c r="CD73" i="12"/>
  <c r="CF73" i="12" s="1"/>
  <c r="L185" i="19"/>
  <c r="M185" i="19" s="1"/>
  <c r="L431" i="19"/>
  <c r="M431" i="19" s="1"/>
  <c r="L73" i="19"/>
  <c r="M73" i="19" s="1"/>
  <c r="L465" i="19"/>
  <c r="M465" i="19" s="1"/>
  <c r="L353" i="19"/>
  <c r="M353" i="19" s="1"/>
  <c r="L448" i="19"/>
  <c r="M448" i="19" s="1"/>
  <c r="L359" i="19"/>
  <c r="M359" i="19" s="1"/>
  <c r="L470" i="19"/>
  <c r="M470" i="19" s="1"/>
  <c r="L222" i="19"/>
  <c r="M222" i="19" s="1"/>
  <c r="L384" i="19"/>
  <c r="M384" i="19" s="1"/>
  <c r="L454" i="19"/>
  <c r="M454" i="19" s="1"/>
  <c r="L461" i="19"/>
  <c r="M461" i="19" s="1"/>
  <c r="L460" i="19"/>
  <c r="M460" i="19" s="1"/>
  <c r="L283" i="19"/>
  <c r="M283" i="19" s="1"/>
  <c r="L301" i="19"/>
  <c r="M301" i="19" s="1"/>
  <c r="L455" i="19"/>
  <c r="M455" i="19" s="1"/>
  <c r="L344" i="19"/>
  <c r="M344" i="19" s="1"/>
  <c r="AW221" i="12"/>
  <c r="AW222" i="12" s="1"/>
  <c r="J68" i="13"/>
  <c r="K68" i="13"/>
  <c r="AE221" i="12"/>
  <c r="AE222" i="12" s="1"/>
  <c r="D14" i="14"/>
  <c r="E14" i="14" s="1"/>
  <c r="D21" i="14"/>
  <c r="E21" i="14" s="1"/>
  <c r="D17" i="14"/>
  <c r="E17" i="14" s="1"/>
  <c r="D24" i="14"/>
  <c r="E24" i="14" s="1"/>
  <c r="D20" i="14"/>
  <c r="E20" i="14" s="1"/>
  <c r="D19" i="14"/>
  <c r="E19" i="14" s="1"/>
  <c r="AH221" i="12"/>
  <c r="AH222" i="12" s="1"/>
  <c r="L299" i="19"/>
  <c r="M299" i="19" s="1"/>
  <c r="L187" i="19"/>
  <c r="M187" i="19" s="1"/>
  <c r="D12" i="14"/>
  <c r="E12" i="14" s="1"/>
  <c r="AN221" i="12"/>
  <c r="AN222" i="12" s="1"/>
  <c r="G221" i="12"/>
  <c r="G222" i="12" s="1"/>
  <c r="J221" i="12"/>
  <c r="J222" i="12" s="1"/>
  <c r="D11" i="14"/>
  <c r="E11" i="14" s="1"/>
  <c r="AT221" i="12"/>
  <c r="AT222" i="12" s="1"/>
  <c r="P221" i="12"/>
  <c r="P222" i="12" s="1"/>
  <c r="D22" i="14"/>
  <c r="E22" i="14" s="1"/>
  <c r="V221" i="12"/>
  <c r="V222" i="12" s="1"/>
  <c r="D16" i="14"/>
  <c r="E16" i="14" s="1"/>
  <c r="L476" i="19"/>
  <c r="M476" i="19" s="1"/>
  <c r="L322" i="19"/>
  <c r="M322" i="19" s="1"/>
  <c r="AK221" i="12"/>
  <c r="AK222" i="12" s="1"/>
  <c r="AB221" i="12"/>
  <c r="AB222" i="12" s="1"/>
  <c r="D15" i="14"/>
  <c r="E15" i="14" s="1"/>
  <c r="L478" i="19"/>
  <c r="M478" i="19" s="1"/>
  <c r="D18" i="14"/>
  <c r="E18" i="14" s="1"/>
  <c r="D23" i="14"/>
  <c r="E23" i="14" s="1"/>
  <c r="M221" i="12"/>
  <c r="M222" i="12" s="1"/>
  <c r="D13" i="14"/>
  <c r="E13" i="14" s="1"/>
  <c r="S221" i="12"/>
  <c r="S222" i="12" s="1"/>
  <c r="AQ221" i="12"/>
  <c r="AQ222" i="12" s="1"/>
  <c r="Y221" i="12"/>
  <c r="Y222" i="12" s="1"/>
  <c r="L452" i="19"/>
  <c r="M452" i="19" s="1"/>
  <c r="B26" i="14"/>
  <c r="CA221" i="12" l="1"/>
  <c r="CA222" i="12" s="1"/>
  <c r="BX221" i="12"/>
  <c r="BX222" i="12" s="1"/>
  <c r="BU221" i="12"/>
  <c r="BU222" i="12" s="1"/>
  <c r="BR221" i="12"/>
  <c r="BR222" i="12" s="1"/>
  <c r="C25" i="14"/>
  <c r="D25" i="14" s="1"/>
  <c r="E25" i="14" s="1"/>
  <c r="BF221" i="12"/>
  <c r="BF222" i="12" s="1"/>
  <c r="BO221" i="12"/>
  <c r="BO222" i="12" s="1"/>
  <c r="BL221" i="12"/>
  <c r="BL222" i="12" s="1"/>
  <c r="BI221" i="12"/>
  <c r="BI222" i="12" s="1"/>
  <c r="M15" i="19"/>
  <c r="K69" i="13"/>
  <c r="CD219" i="12"/>
  <c r="CD220" i="12" s="1"/>
  <c r="B27" i="14"/>
  <c r="C26" i="14"/>
  <c r="CD222" i="12" l="1"/>
  <c r="K70" i="13"/>
  <c r="K71" i="13" s="1"/>
  <c r="K72" i="13" s="1"/>
  <c r="D26" i="14"/>
  <c r="E26" i="14" s="1"/>
  <c r="C27" i="14"/>
  <c r="D27" i="14" s="1"/>
  <c r="E27" i="14" s="1"/>
  <c r="B28" i="14"/>
  <c r="B29" i="14" l="1"/>
  <c r="C28" i="14"/>
  <c r="D28" i="14" l="1"/>
  <c r="E28" i="14" s="1"/>
  <c r="C29" i="14"/>
  <c r="B30" i="14"/>
  <c r="D29" i="14" l="1"/>
  <c r="E29" i="14" s="1"/>
  <c r="B31" i="14"/>
  <c r="C30" i="14"/>
  <c r="D30" i="14" l="1"/>
  <c r="E30" i="14" s="1"/>
  <c r="C31" i="14"/>
  <c r="B32" i="14"/>
  <c r="D31" i="14" l="1"/>
  <c r="E31" i="14" s="1"/>
  <c r="B33" i="14"/>
  <c r="C32" i="14"/>
  <c r="D32" i="14" l="1"/>
  <c r="E32" i="14" s="1"/>
  <c r="C33" i="14"/>
  <c r="B34" i="14"/>
  <c r="D33" i="14" l="1"/>
  <c r="E33" i="14" s="1"/>
  <c r="B35" i="14"/>
  <c r="C34" i="14"/>
  <c r="D70" i="14" s="1"/>
  <c r="E70" i="14" s="1"/>
  <c r="D121" i="14" l="1"/>
  <c r="E121" i="14" s="1"/>
  <c r="D117" i="14"/>
  <c r="E117" i="14" s="1"/>
  <c r="D36" i="14"/>
  <c r="E36" i="14" s="1"/>
  <c r="D71" i="14"/>
  <c r="E71" i="14" s="1"/>
  <c r="D108" i="14"/>
  <c r="E108" i="14" s="1"/>
  <c r="D77" i="14"/>
  <c r="E77" i="14" s="1"/>
  <c r="D99" i="14"/>
  <c r="E99" i="14" s="1"/>
  <c r="D63" i="14"/>
  <c r="E63" i="14" s="1"/>
  <c r="D87" i="14"/>
  <c r="E87" i="14" s="1"/>
  <c r="D47" i="14"/>
  <c r="E47" i="14" s="1"/>
  <c r="D88" i="14"/>
  <c r="E88" i="14" s="1"/>
  <c r="D112" i="14"/>
  <c r="E112" i="14" s="1"/>
  <c r="D75" i="14"/>
  <c r="E75" i="14" s="1"/>
  <c r="D57" i="14"/>
  <c r="E57" i="14" s="1"/>
  <c r="D69" i="14"/>
  <c r="E69" i="14" s="1"/>
  <c r="D74" i="14"/>
  <c r="E74" i="14" s="1"/>
  <c r="D68" i="14"/>
  <c r="E68" i="14" s="1"/>
  <c r="D83" i="14"/>
  <c r="E83" i="14" s="1"/>
  <c r="D106" i="14"/>
  <c r="E106" i="14" s="1"/>
  <c r="D46" i="14"/>
  <c r="E46" i="14" s="1"/>
  <c r="D45" i="14"/>
  <c r="E45" i="14" s="1"/>
  <c r="D105" i="14"/>
  <c r="E105" i="14" s="1"/>
  <c r="D107" i="14"/>
  <c r="E107" i="14" s="1"/>
  <c r="D119" i="14"/>
  <c r="E119" i="14" s="1"/>
  <c r="D96" i="14"/>
  <c r="E96" i="14" s="1"/>
  <c r="D42" i="14"/>
  <c r="E42" i="14" s="1"/>
  <c r="D94" i="14"/>
  <c r="E94" i="14" s="1"/>
  <c r="D98" i="14"/>
  <c r="E98" i="14" s="1"/>
  <c r="D72" i="14"/>
  <c r="E72" i="14" s="1"/>
  <c r="D35" i="14"/>
  <c r="E35" i="14" s="1"/>
  <c r="D118" i="14"/>
  <c r="E118" i="14" s="1"/>
  <c r="D49" i="14"/>
  <c r="E49" i="14" s="1"/>
  <c r="D44" i="14"/>
  <c r="E44" i="14" s="1"/>
  <c r="D102" i="14"/>
  <c r="E102" i="14" s="1"/>
  <c r="D38" i="14"/>
  <c r="E38" i="14" s="1"/>
  <c r="D60" i="14"/>
  <c r="E60" i="14" s="1"/>
  <c r="D101" i="14"/>
  <c r="E101" i="14" s="1"/>
  <c r="D93" i="14"/>
  <c r="E93" i="14" s="1"/>
  <c r="D34" i="14"/>
  <c r="E34" i="14" s="1"/>
  <c r="D114" i="14"/>
  <c r="E114" i="14" s="1"/>
  <c r="D59" i="14"/>
  <c r="E59" i="14" s="1"/>
  <c r="D51" i="14"/>
  <c r="E51" i="14" s="1"/>
  <c r="D37" i="14"/>
  <c r="E37" i="14" s="1"/>
  <c r="D84" i="14"/>
  <c r="E84" i="14" s="1"/>
  <c r="D97" i="14"/>
  <c r="E97" i="14" s="1"/>
  <c r="D104" i="14"/>
  <c r="E104" i="14" s="1"/>
  <c r="D62" i="14"/>
  <c r="E62" i="14" s="1"/>
  <c r="D109" i="14"/>
  <c r="E109" i="14" s="1"/>
  <c r="D82" i="14"/>
  <c r="E82" i="14" s="1"/>
  <c r="D50" i="14"/>
  <c r="E50" i="14" s="1"/>
  <c r="D89" i="14"/>
  <c r="E89" i="14" s="1"/>
  <c r="D52" i="14"/>
  <c r="E52" i="14" s="1"/>
  <c r="D66" i="14"/>
  <c r="E66" i="14" s="1"/>
  <c r="D58" i="14"/>
  <c r="E58" i="14" s="1"/>
  <c r="D73" i="14"/>
  <c r="E73" i="14" s="1"/>
  <c r="D90" i="14"/>
  <c r="E90" i="14" s="1"/>
  <c r="D79" i="14"/>
  <c r="E79" i="14" s="1"/>
  <c r="D48" i="14"/>
  <c r="E48" i="14" s="1"/>
  <c r="D95" i="14"/>
  <c r="E95" i="14" s="1"/>
  <c r="D91" i="14"/>
  <c r="E91" i="14" s="1"/>
  <c r="D111" i="14"/>
  <c r="E111" i="14" s="1"/>
  <c r="D92" i="14"/>
  <c r="E92" i="14" s="1"/>
  <c r="D80" i="14"/>
  <c r="E80" i="14" s="1"/>
  <c r="D65" i="14"/>
  <c r="E65" i="14" s="1"/>
  <c r="D61" i="14"/>
  <c r="E61" i="14" s="1"/>
  <c r="D43" i="14"/>
  <c r="E43" i="14" s="1"/>
  <c r="D67" i="14"/>
  <c r="E67" i="14" s="1"/>
  <c r="D113" i="14"/>
  <c r="E113" i="14" s="1"/>
  <c r="D53" i="14"/>
  <c r="E53" i="14" s="1"/>
  <c r="D85" i="14"/>
  <c r="E85" i="14" s="1"/>
  <c r="D120" i="14"/>
  <c r="E120" i="14" s="1"/>
  <c r="D115" i="14"/>
  <c r="E115" i="14" s="1"/>
  <c r="D81" i="14"/>
  <c r="E81" i="14" s="1"/>
  <c r="D86" i="14"/>
  <c r="E86" i="14" s="1"/>
  <c r="D56" i="14"/>
  <c r="E56" i="14" s="1"/>
  <c r="D39" i="14"/>
  <c r="E39" i="14" s="1"/>
  <c r="D103" i="14"/>
  <c r="E103" i="14" s="1"/>
  <c r="D40" i="14"/>
  <c r="E40" i="14" s="1"/>
  <c r="D116" i="14"/>
  <c r="E116" i="14" s="1"/>
  <c r="D41" i="14"/>
  <c r="E41" i="14" s="1"/>
  <c r="D76" i="14"/>
  <c r="E76" i="14" s="1"/>
  <c r="D78" i="14"/>
  <c r="E78" i="14" s="1"/>
  <c r="D54" i="14"/>
  <c r="E54" i="14" s="1"/>
  <c r="D55" i="14"/>
  <c r="E55" i="14" s="1"/>
  <c r="D64" i="14"/>
  <c r="E64" i="14" s="1"/>
  <c r="D100" i="14"/>
  <c r="E100" i="14" s="1"/>
  <c r="D110" i="14"/>
  <c r="E110" i="14" s="1"/>
  <c r="C35" i="14"/>
  <c r="B36" i="14"/>
  <c r="B37" i="14" l="1"/>
  <c r="C36" i="14"/>
  <c r="C37" i="14" l="1"/>
  <c r="B38" i="14"/>
  <c r="B39" i="14" l="1"/>
  <c r="C38" i="14"/>
  <c r="C39" i="14" l="1"/>
  <c r="B40" i="14"/>
  <c r="B41" i="14" l="1"/>
  <c r="C40" i="14"/>
  <c r="C41" i="14" l="1"/>
  <c r="B42" i="14"/>
  <c r="B43" i="14" l="1"/>
  <c r="C42" i="14"/>
  <c r="C43" i="14" l="1"/>
  <c r="B44" i="14"/>
  <c r="B45" i="14" l="1"/>
  <c r="C44" i="14"/>
  <c r="C45" i="14" l="1"/>
  <c r="B46" i="14"/>
  <c r="B47" i="14" l="1"/>
  <c r="C46" i="14"/>
  <c r="C47" i="14" l="1"/>
  <c r="B48" i="14"/>
  <c r="B49" i="14" l="1"/>
  <c r="C48" i="14"/>
  <c r="C49" i="14" l="1"/>
  <c r="B50" i="14"/>
  <c r="B51" i="14" l="1"/>
  <c r="C50" i="14"/>
  <c r="C51" i="14" l="1"/>
  <c r="B52" i="14"/>
  <c r="B53" i="14" l="1"/>
  <c r="C52" i="14"/>
  <c r="C53" i="14" l="1"/>
  <c r="B54" i="14"/>
  <c r="B55" i="14" l="1"/>
  <c r="C54" i="14"/>
  <c r="C55" i="14" l="1"/>
  <c r="B56" i="14"/>
  <c r="B57" i="14" l="1"/>
  <c r="C56" i="14"/>
  <c r="C57" i="14" l="1"/>
  <c r="B58" i="14"/>
  <c r="B59" i="14" l="1"/>
  <c r="C58" i="14"/>
  <c r="C59" i="14" l="1"/>
  <c r="B60" i="14"/>
  <c r="B61" i="14" l="1"/>
  <c r="C60" i="14"/>
  <c r="C61" i="14" l="1"/>
  <c r="B62" i="14"/>
  <c r="B63" i="14" l="1"/>
  <c r="C62" i="14"/>
  <c r="C63" i="14" l="1"/>
  <c r="B64" i="14"/>
  <c r="B65" i="14" l="1"/>
  <c r="C64" i="14"/>
  <c r="C65" i="14" l="1"/>
  <c r="B66" i="14"/>
  <c r="B67" i="14" l="1"/>
  <c r="C66" i="14"/>
  <c r="C67" i="14" l="1"/>
  <c r="B68" i="14"/>
  <c r="B69" i="14" l="1"/>
  <c r="C68" i="14"/>
  <c r="C69" i="14" l="1"/>
  <c r="B70" i="14"/>
  <c r="B71" i="14" l="1"/>
  <c r="C70" i="14"/>
  <c r="C71" i="14" l="1"/>
  <c r="B72" i="14"/>
  <c r="B73" i="14" l="1"/>
  <c r="C72" i="14"/>
  <c r="C73" i="14" l="1"/>
  <c r="B74" i="14"/>
  <c r="B75" i="14" l="1"/>
  <c r="C74" i="14"/>
  <c r="B76" i="14" l="1"/>
  <c r="C75" i="14"/>
  <c r="B77" i="14" l="1"/>
  <c r="C76" i="14"/>
  <c r="B78" i="14" l="1"/>
  <c r="C77" i="14"/>
  <c r="B79" i="14" l="1"/>
  <c r="C78" i="14"/>
  <c r="C79" i="14" l="1"/>
  <c r="B80" i="14"/>
  <c r="B81" i="14" l="1"/>
  <c r="C80" i="14"/>
  <c r="C81" i="14" l="1"/>
  <c r="B82" i="14"/>
  <c r="B83" i="14" l="1"/>
  <c r="C82" i="14"/>
  <c r="C83" i="14" l="1"/>
  <c r="B84" i="14"/>
  <c r="B85" i="14" l="1"/>
  <c r="C84" i="14"/>
  <c r="C85" i="14" l="1"/>
  <c r="B86" i="14"/>
  <c r="B87" i="14" l="1"/>
  <c r="C86" i="14"/>
  <c r="B88" i="14" l="1"/>
  <c r="C87" i="14"/>
  <c r="B89" i="14" l="1"/>
  <c r="C88" i="14"/>
  <c r="B90" i="14" l="1"/>
  <c r="C89" i="14"/>
  <c r="B91" i="14" l="1"/>
  <c r="C90" i="14"/>
  <c r="B92" i="14" l="1"/>
  <c r="C91" i="14"/>
  <c r="B93" i="14" l="1"/>
  <c r="C92" i="14"/>
  <c r="C93" i="14" l="1"/>
  <c r="B94" i="14"/>
  <c r="B95" i="14" l="1"/>
  <c r="C94" i="14"/>
  <c r="C95" i="14" l="1"/>
  <c r="B96" i="14"/>
  <c r="B97" i="14" l="1"/>
  <c r="C96" i="14"/>
  <c r="C97" i="14" l="1"/>
  <c r="B98" i="14"/>
  <c r="B99" i="14" l="1"/>
  <c r="C98" i="14"/>
  <c r="B100" i="14" l="1"/>
  <c r="C99" i="14"/>
  <c r="B101" i="14" l="1"/>
  <c r="C100" i="14"/>
  <c r="B102" i="14" l="1"/>
  <c r="C101" i="14"/>
  <c r="B103" i="14" l="1"/>
  <c r="C102" i="14"/>
  <c r="C103" i="14" l="1"/>
  <c r="B104" i="14"/>
  <c r="B105" i="14" l="1"/>
  <c r="C104" i="14"/>
  <c r="C105" i="14" l="1"/>
  <c r="B106" i="14"/>
  <c r="B107" i="14" l="1"/>
  <c r="C106" i="14"/>
  <c r="C107" i="14" l="1"/>
  <c r="B108" i="14"/>
  <c r="B109" i="14" l="1"/>
  <c r="C108" i="14"/>
  <c r="C109" i="14" l="1"/>
  <c r="B110" i="14"/>
  <c r="B111" i="14" l="1"/>
  <c r="C110" i="14"/>
  <c r="B112" i="14" l="1"/>
  <c r="C111" i="14"/>
  <c r="B113" i="14" l="1"/>
  <c r="C112" i="14"/>
  <c r="B114" i="14" l="1"/>
  <c r="C113" i="14"/>
  <c r="B115" i="14" l="1"/>
  <c r="C114" i="14"/>
  <c r="B116" i="14" l="1"/>
  <c r="C115" i="14"/>
  <c r="B117" i="14" l="1"/>
  <c r="C116" i="14"/>
  <c r="C117" i="14" l="1"/>
  <c r="B118" i="14"/>
  <c r="B119" i="14" l="1"/>
  <c r="C118" i="14"/>
  <c r="C119" i="14" l="1"/>
  <c r="B120" i="14"/>
  <c r="B121" i="14" l="1"/>
  <c r="C121" i="14" s="1"/>
  <c r="C120" i="14"/>
</calcChain>
</file>

<file path=xl/sharedStrings.xml><?xml version="1.0" encoding="utf-8"?>
<sst xmlns="http://schemas.openxmlformats.org/spreadsheetml/2006/main" count="1148" uniqueCount="604">
  <si>
    <t>HEADER of DRILLING COST DETAIL will be appeared in Print Preview !!!!!!!!!!!!!!!!!</t>
  </si>
  <si>
    <t>Well</t>
  </si>
  <si>
    <t>: SPA-034</t>
  </si>
  <si>
    <t>Location</t>
  </si>
  <si>
    <t>: SOPA</t>
  </si>
  <si>
    <t>UNTUK INSERT KOLOM "TANGGAL" YANG BARU, KLIK PADA COLUMN HEADER DAN DRAG MOUSE SEHINGGA 3 KOLOM YANG PALING BERSEBELAHAN DENGAN KOLOM 'CUMMULATIVE' (KOLOM 'QTY'-NYA MASIH BELUM DI-ISI) TER-BLOCK, LALU AMBIL COPY. DAN KLIK KANAN PD COLUMN HEADER SESUAI ARAH TANDA PANAH INI, KLIK "INSERT COPIED CELL", SECARA OTOMATIS FORMULA RUMUS CELL AKAN MENYESUAIKAN.</t>
  </si>
  <si>
    <t>Job Well</t>
  </si>
  <si>
    <t>: Workover</t>
  </si>
  <si>
    <t>AFE No.</t>
  </si>
  <si>
    <t>: 23-190-221-OO</t>
  </si>
  <si>
    <t>AFE Budget</t>
  </si>
  <si>
    <t>US $ / IDR Rp</t>
  </si>
  <si>
    <t>Start Date</t>
  </si>
  <si>
    <t>LINE 
AFE</t>
  </si>
  <si>
    <t>DESCRIPTION</t>
  </si>
  <si>
    <t>SATUAN</t>
  </si>
  <si>
    <t>HARGA SATUAN</t>
  </si>
  <si>
    <t>CUMMULATIVE</t>
  </si>
  <si>
    <t>(IDR Rp)</t>
  </si>
  <si>
    <t>(USD $)</t>
  </si>
  <si>
    <t>QTY's</t>
  </si>
  <si>
    <t>IDR x 1000 TOTAL</t>
  </si>
  <si>
    <t>USD TOTAL</t>
  </si>
  <si>
    <t>QTY</t>
  </si>
  <si>
    <t>IDR x 1000</t>
  </si>
  <si>
    <t>USD</t>
  </si>
  <si>
    <t>CASING</t>
  </si>
  <si>
    <t>SUB TOTAL</t>
  </si>
  <si>
    <r>
      <rPr>
        <b/>
        <sz val="10"/>
        <color indexed="10"/>
        <rFont val="Symbol"/>
        <family val="1"/>
        <charset val="2"/>
      </rPr>
      <t>¬</t>
    </r>
    <r>
      <rPr>
        <b/>
        <sz val="10"/>
        <color indexed="10"/>
        <rFont val="Arial"/>
        <family val="2"/>
      </rPr>
      <t xml:space="preserve"> KLIK THIS ROW HEADER TO INSERT FORMULATED &amp; COPIED CELLS </t>
    </r>
  </si>
  <si>
    <t>CASING ACCESSORIES</t>
  </si>
  <si>
    <t>TUBING</t>
  </si>
  <si>
    <t>JTS</t>
  </si>
  <si>
    <t xml:space="preserve">  </t>
  </si>
  <si>
    <t>WELL EQUIPMENT SURFACE</t>
  </si>
  <si>
    <t>Ea</t>
  </si>
  <si>
    <t>Set</t>
  </si>
  <si>
    <t>WELL EQUIPMENT SUB-SURFACE</t>
  </si>
  <si>
    <t>Pcs</t>
  </si>
  <si>
    <t>jts</t>
  </si>
  <si>
    <t xml:space="preserve">TANGIBLE COST - OTHER </t>
  </si>
  <si>
    <t>PCS</t>
  </si>
  <si>
    <r>
      <rPr>
        <b/>
        <sz val="10"/>
        <rFont val="Symbol"/>
        <family val="1"/>
        <charset val="2"/>
      </rPr>
      <t>¬</t>
    </r>
    <r>
      <rPr>
        <b/>
        <sz val="10"/>
        <rFont val="Arial"/>
        <family val="2"/>
      </rPr>
      <t xml:space="preserve"> KLIK THIS ROW HEADER TO INSERT FORMULATED &amp; COPIED CELLS </t>
    </r>
  </si>
  <si>
    <t>SURVEYS</t>
  </si>
  <si>
    <t>PKT</t>
  </si>
  <si>
    <t>LOCATION STAKING AND POSITIONING</t>
  </si>
  <si>
    <t>WELL SITE AND ACCESS ROAD PREPARATION</t>
  </si>
  <si>
    <t>Penyiapan Lokasi Workover</t>
  </si>
  <si>
    <t>SERVICE LINES &amp; COMMUNICATIONS</t>
  </si>
  <si>
    <t>Service Lines &amp; Communications</t>
  </si>
  <si>
    <t>WATER SYSTEM</t>
  </si>
  <si>
    <t>RIGGING UP / RIGGING DOWN</t>
  </si>
  <si>
    <t>HRS</t>
  </si>
  <si>
    <t>CONTRACT RIG (SESUAIKAN DGN KONTRAK)</t>
  </si>
  <si>
    <t>DRILLING RIG CREW / CONTRACT RIG CREW</t>
  </si>
  <si>
    <t>MUD, CHEMICAL &amp; ENGINEERING SERVICES</t>
  </si>
  <si>
    <t>KG</t>
  </si>
  <si>
    <t>DAYS</t>
  </si>
  <si>
    <t>SCK</t>
  </si>
  <si>
    <t>Corrosion Inhibitor (BEKA-4612)</t>
  </si>
  <si>
    <t>DRUM</t>
  </si>
  <si>
    <t>Tawas</t>
  </si>
  <si>
    <t>XCD</t>
  </si>
  <si>
    <t>BIT, REAMERS &amp; CORE HEADS</t>
  </si>
  <si>
    <t>EQUIPMENT RENTAL</t>
  </si>
  <si>
    <t>CORING</t>
  </si>
  <si>
    <r>
      <rPr>
        <b/>
        <sz val="10"/>
        <color indexed="10"/>
        <rFont val="Symbol"/>
        <family val="1"/>
        <charset val="2"/>
      </rPr>
      <t>¬</t>
    </r>
    <r>
      <rPr>
        <b/>
        <sz val="10"/>
        <rFont val="Arial"/>
        <family val="2"/>
      </rPr>
      <t xml:space="preserve"> KLIK THIS ROW HEADER TO INSERT FORMULATED &amp; COPIED CELLS </t>
    </r>
  </si>
  <si>
    <t>DIRECTIONAL DRILLING AND SURVEYS</t>
  </si>
  <si>
    <t>CASING INSTALLATION SERVICES</t>
  </si>
  <si>
    <t>CEMENT, CEMENTING AND PUMP FEES</t>
  </si>
  <si>
    <t>BARITE</t>
  </si>
  <si>
    <t>BENTONITE</t>
  </si>
  <si>
    <t>CALSIUM CHLORIDE ( CaCl2 ) (STD)</t>
  </si>
  <si>
    <t>OTHER ( MONITOR, DISPOSAL &amp; H2S SAFETY SERVICES)</t>
  </si>
  <si>
    <t>MUD LOGGING SERVICES</t>
  </si>
  <si>
    <t>DRILLSTEM TEST</t>
  </si>
  <si>
    <t>OPEN HOLE ELECTRICAL LOGGING SERVICES</t>
  </si>
  <si>
    <t>JOB</t>
  </si>
  <si>
    <t>CASING, LINERS AND TUBING INSTALLATION</t>
  </si>
  <si>
    <t>CEMENT, CEMENTING AND PUMPING FEES</t>
  </si>
  <si>
    <t>CASED HOLE ELECTRICAL LOGGING SERVICES</t>
  </si>
  <si>
    <t>GR-CBL-VDL</t>
  </si>
  <si>
    <t>GR-CBL-CNL</t>
  </si>
  <si>
    <t>PERFORATING AND WIRELINE SERVICES</t>
  </si>
  <si>
    <t>STIMULATION TREATMENT</t>
  </si>
  <si>
    <t>PRODUCTION TESTS</t>
  </si>
  <si>
    <t>SUPERVISION</t>
  </si>
  <si>
    <t>Bantuan Security Lokal</t>
  </si>
  <si>
    <t>INSURANCE</t>
  </si>
  <si>
    <t>FT/PKT</t>
  </si>
  <si>
    <t xml:space="preserve">PERMITS AND FEES </t>
  </si>
  <si>
    <t>Permit and Fees</t>
  </si>
  <si>
    <t>MARINE RENTAL AND CHARTERS</t>
  </si>
  <si>
    <t>HELICOPTER AND AVIATION CHARGES</t>
  </si>
  <si>
    <t>LAND TRANSPORTATION</t>
  </si>
  <si>
    <t>OTHER TRANPORTATION</t>
  </si>
  <si>
    <t>Other</t>
  </si>
  <si>
    <t>FUEL AND LUBRICANTS</t>
  </si>
  <si>
    <t>Solar Operasi Rig 350 HP</t>
  </si>
  <si>
    <t>LTR</t>
  </si>
  <si>
    <t>CAMP FACILITIES</t>
  </si>
  <si>
    <t>ALLOCATED OVERHEADS - FIELD OFFICES</t>
  </si>
  <si>
    <t>ALLOCATED OVERHEADS - JAKARTA OFFICES</t>
  </si>
  <si>
    <t>ALLOCATED OVERHEADS - OVERSEAS</t>
  </si>
  <si>
    <t>TECHNICAL SERVICES FROM ABROAD</t>
  </si>
  <si>
    <t>GENERAL - OTHER</t>
  </si>
  <si>
    <t>DAILY COST TOTAL</t>
  </si>
  <si>
    <t>DAILY COST (eq USD)</t>
  </si>
  <si>
    <t>CUMMULATIVE COST (eq USD)</t>
  </si>
  <si>
    <t>AFE PERSENTASE (eq USD)</t>
  </si>
  <si>
    <t xml:space="preserve"> </t>
  </si>
  <si>
    <r>
      <rPr>
        <b/>
        <sz val="10"/>
        <rFont val="Arial"/>
        <family val="2"/>
      </rPr>
      <t xml:space="preserve">JUST FOR COPYING TO DRILLING TIME SUMMARY - 
</t>
    </r>
    <r>
      <rPr>
        <b/>
        <sz val="14"/>
        <rFont val="Arial"/>
        <family val="2"/>
      </rPr>
      <t>MONITORING BUDGET PEMBORAN</t>
    </r>
  </si>
  <si>
    <t>Spud Date</t>
  </si>
  <si>
    <t xml:space="preserve">HARI </t>
  </si>
  <si>
    <t>TANGGAL</t>
  </si>
  <si>
    <t>DAILY COST</t>
  </si>
  <si>
    <t>CUMM COST</t>
  </si>
  <si>
    <t>% REAL</t>
  </si>
  <si>
    <t xml:space="preserve">Page 5 of 30 </t>
  </si>
  <si>
    <t>PT PERTAMINA EP</t>
  </si>
  <si>
    <t>Jangan Dihapus Formula di bawah ini !!</t>
  </si>
  <si>
    <t>DAILY COST REPORT</t>
  </si>
  <si>
    <t>ROWS INDEX TO IDR</t>
  </si>
  <si>
    <t>ROWS INDEX TO USD</t>
  </si>
  <si>
    <t>ROWS INDEX TO PREV CUMM</t>
  </si>
  <si>
    <t>Well Name :</t>
  </si>
  <si>
    <t>Event Name :</t>
  </si>
  <si>
    <t>Report Date :</t>
  </si>
  <si>
    <t>AFE No:</t>
  </si>
  <si>
    <t>Report No :</t>
  </si>
  <si>
    <t>Tangible / Intangible</t>
  </si>
  <si>
    <t>Sandi Perkiraan</t>
  </si>
  <si>
    <t>Jenis Biaya</t>
  </si>
  <si>
    <t>No</t>
  </si>
  <si>
    <t>Description</t>
  </si>
  <si>
    <t>Vendor</t>
  </si>
  <si>
    <t>Daily Cost</t>
  </si>
  <si>
    <t>IDR</t>
  </si>
  <si>
    <t>TANGIBLE</t>
  </si>
  <si>
    <t>Casing</t>
  </si>
  <si>
    <t>Casing Accessories</t>
  </si>
  <si>
    <t>Tubing</t>
  </si>
  <si>
    <t>Well Equipment - Surface</t>
  </si>
  <si>
    <t>Well Equipment - Sub Surface</t>
  </si>
  <si>
    <t>Other Tangible Cost</t>
  </si>
  <si>
    <t>INTANGIBLE</t>
  </si>
  <si>
    <t>PREPARATION AND TERMINATION</t>
  </si>
  <si>
    <t>Surveys</t>
  </si>
  <si>
    <t>Location Staking And Positioning</t>
  </si>
  <si>
    <t>Well Site And Access Road Preparation</t>
  </si>
  <si>
    <t>Water Systems</t>
  </si>
  <si>
    <t>Rigging Up / Rigging Down</t>
  </si>
  <si>
    <t>Others</t>
  </si>
  <si>
    <t>DRILLING / WORKOVER OPERATIONS</t>
  </si>
  <si>
    <t>Contract Rig</t>
  </si>
  <si>
    <t>Drilling Rig Crew / Contract Rig Crew</t>
  </si>
  <si>
    <t>Mud, Chemical &amp; Engineering Services</t>
  </si>
  <si>
    <t>Water</t>
  </si>
  <si>
    <t>Bits, Reamers And Core Heads</t>
  </si>
  <si>
    <t>Equipment Rental (RTO)</t>
  </si>
  <si>
    <t>Directional Drilling And Surveys</t>
  </si>
  <si>
    <t>Casing Instalation</t>
  </si>
  <si>
    <t>Cement, Cementing And Pumping Fees</t>
  </si>
  <si>
    <t>Other (Monitor, Disposal &amp; H2s Safety Services)</t>
  </si>
  <si>
    <t>FORMATION EVALUATION</t>
  </si>
  <si>
    <t>Coring</t>
  </si>
  <si>
    <t>Drillstem Test</t>
  </si>
  <si>
    <t>Open Hole Electrical Logging Services</t>
  </si>
  <si>
    <t>Other &amp; Contigency</t>
  </si>
  <si>
    <t>COMPLETION</t>
  </si>
  <si>
    <t>Casing, Liner And Tubing Installation</t>
  </si>
  <si>
    <t>Cased Hole Electrical Logging Services</t>
  </si>
  <si>
    <t>Perforating And Wireline Services</t>
  </si>
  <si>
    <t>Stimulation Treatment</t>
  </si>
  <si>
    <t>Production Tests</t>
  </si>
  <si>
    <t>GENERAL</t>
  </si>
  <si>
    <t>Supervision</t>
  </si>
  <si>
    <t>Insurance</t>
  </si>
  <si>
    <t>Permits And Fees</t>
  </si>
  <si>
    <t>Land Transportation</t>
  </si>
  <si>
    <t>Other Tranportation</t>
  </si>
  <si>
    <t>Fuel And Lubricants</t>
  </si>
  <si>
    <t>Allocated Overheads - Field Offices</t>
  </si>
  <si>
    <t xml:space="preserve">                                    - Jakarta Offices</t>
  </si>
  <si>
    <t xml:space="preserve">                                    -  Overseas</t>
  </si>
  <si>
    <t>Technical Services From Abroad</t>
  </si>
  <si>
    <t>TOTAL</t>
  </si>
  <si>
    <t>Daily Total Cost (eq USD)</t>
  </si>
  <si>
    <t>Cummulative Cost (eq USD)</t>
  </si>
  <si>
    <t>Previous Cumm Cost (eq USD)</t>
  </si>
  <si>
    <t>Total Cummulative Cost (eq USD)</t>
  </si>
  <si>
    <t>CAUTION !!!!!</t>
  </si>
  <si>
    <t>This worksheet contain password you're not able to open it. If necesarry you may type the password "dd"  in menu Tool - Protection - Protect Sheet.</t>
  </si>
  <si>
    <t>subcode</t>
  </si>
  <si>
    <t>unit</t>
  </si>
  <si>
    <t>$ITEM</t>
  </si>
  <si>
    <t>Daily Cost IDR</t>
  </si>
  <si>
    <t>$TOTAL COST</t>
  </si>
  <si>
    <t>QUALITY</t>
  </si>
  <si>
    <t>1.</t>
  </si>
  <si>
    <t>OCTG</t>
  </si>
  <si>
    <t>PT. ARISTIRTA ELPPRIMA (30" DAN 20")</t>
  </si>
  <si>
    <t xml:space="preserve">Validity : 08 AGUSTUS 2011  </t>
  </si>
  <si>
    <t>PT. GEOLINK NUSANTARA (13 3/*', 9 5/8" DAN 7") , TUBING 2 7/8"</t>
  </si>
  <si>
    <t>Validity : 31 JULI 2011</t>
  </si>
  <si>
    <t>OAS Number / Date : -</t>
  </si>
  <si>
    <t>REFERENSI SCM AS PER MEMO NO. 1426/EP7020/2008-S0</t>
  </si>
  <si>
    <t>REFERENSI AWAL SCM PRICE FROM MAS PANCA</t>
  </si>
  <si>
    <t xml:space="preserve">Contract with PT. Pertamina EP </t>
  </si>
  <si>
    <t>NO</t>
  </si>
  <si>
    <t>KIMAP</t>
  </si>
  <si>
    <t>PRICE CIF</t>
  </si>
  <si>
    <t>PDRI 12,5%</t>
  </si>
  <si>
    <t>Transport</t>
  </si>
  <si>
    <t>U/P</t>
  </si>
  <si>
    <t>(US$/M)</t>
  </si>
  <si>
    <t>(US$/m)</t>
  </si>
  <si>
    <t>CSG 30" STOVE PIPE</t>
  </si>
  <si>
    <t>CSG 20"K55 94# BTC R3</t>
  </si>
  <si>
    <t>04.08.03.5201</t>
  </si>
  <si>
    <t>CSG 13.3/8"K55 68# BTC R3</t>
  </si>
  <si>
    <t>CSG 13.3/8"K55 61 #BTC R3</t>
  </si>
  <si>
    <t>CSG 13.3/8"K55 61 #BTC R2</t>
  </si>
  <si>
    <t>04.08.02.5151</t>
  </si>
  <si>
    <t>CSG 13.3/8"K55 54,5 #BTC R2</t>
  </si>
  <si>
    <t>04.08.02.5101</t>
  </si>
  <si>
    <t>HARGA PIPE LOGIC STATUS JUNI 2008</t>
  </si>
  <si>
    <t>CSG 13.3/8"K55 54,5 #BTC R3</t>
  </si>
  <si>
    <t>04.08.03.5101</t>
  </si>
  <si>
    <t>HARGA PIPE LOGIC STATUS JUNI 2009</t>
  </si>
  <si>
    <t>CSG  9.5/8",  K-55, 43.50 PPF, BTC, R-3</t>
  </si>
  <si>
    <t>CSG 9.5/8"K55 43,5# BTC R2</t>
  </si>
  <si>
    <t>04.08.02.3659</t>
  </si>
  <si>
    <t>CSG 9.5/8"K55 40# BTC R2</t>
  </si>
  <si>
    <t>04.08.02.3601</t>
  </si>
  <si>
    <t>CSG 9.5/8"K55 40# BTC R3</t>
  </si>
  <si>
    <t>04.08.03.3601</t>
  </si>
  <si>
    <t>CSG 9.5/8"K55 36# BTC R3</t>
  </si>
  <si>
    <t>04.08.03.3531</t>
  </si>
  <si>
    <t>CSG  9.5/8",  K-55, 36.00 PPF, BTC, R-2</t>
  </si>
  <si>
    <t>CSG  7",  K-55, 26.00 PPF, BTC, R-3</t>
  </si>
  <si>
    <t>HARGA PIPE LOGIC STATUS JUNI 2006</t>
  </si>
  <si>
    <t>CSG  7",  K-55, 26.00 PPF, BTC, R-2</t>
  </si>
  <si>
    <t>04.08.02.2201</t>
  </si>
  <si>
    <t>HARGA PIPE LOGIC STATUS JUNI 2007</t>
  </si>
  <si>
    <t>CSG 7"K55 23# BTC R2</t>
  </si>
  <si>
    <t>04.08.02.2151</t>
  </si>
  <si>
    <t>CSG 7"K55 23# BTC R3</t>
  </si>
  <si>
    <t>04.08.03.2151</t>
  </si>
  <si>
    <t>CSG  4.1/2",  J-55, 11.6.00 PPF, BTC, R-2</t>
  </si>
  <si>
    <t xml:space="preserve">Tbg 3.1/2"J55 9.3# EU R2 </t>
  </si>
  <si>
    <t>04.40.02.3601</t>
  </si>
  <si>
    <t xml:space="preserve">Tbg 2 7/8"N-80 6,5# EU R2 </t>
  </si>
  <si>
    <t>04.40.02.3101</t>
  </si>
  <si>
    <t>Tbg 2 3/8"J55 4.7#EU R2</t>
  </si>
  <si>
    <t>04.40.01.2605</t>
  </si>
  <si>
    <t>2.</t>
  </si>
  <si>
    <t>CEMENTING ACCESORIES</t>
  </si>
  <si>
    <t xml:space="preserve">PT.WEATHERFORD </t>
  </si>
  <si>
    <t>Validity : -</t>
  </si>
  <si>
    <t>Contract with PT. Pertamina EP Region Sumatera</t>
  </si>
  <si>
    <t>Section A</t>
  </si>
  <si>
    <t>Top-co Type 236 Float Shoe, 13.3/8", K55, 54.5-68 ppf, Differential Fill-Up with 1.3/4" Kirksite ball, BTC, PDC Drillable, API 5CT</t>
  </si>
  <si>
    <t>Top-co Type 236 Float Shoe, 9.5/8", N80/L80, 36-47 ppf, Differential Fill-Up with 1.3/4" Kirksite ball, BTC, PDC Drillable, API 5CT</t>
  </si>
  <si>
    <t>Top-co Type 236 Float Shoe, 7", N80/L80, 23-29 ppf, Differential Fill-Up with 1.3/4" Kirksite ball, BTC, PDC Drillable, API 5CT</t>
  </si>
  <si>
    <t>Top-co Type 235 Float Collar, 13.3/8", K55, 54.5/68 ppf, Differential Fill-Up with 1.3/4" Kirksite ball, BTC, PDC Drillable, Non-Rotating, API 5CT</t>
  </si>
  <si>
    <t>Top-co Type 235 Float Collar, 9.5/8", N80/L80, 36/47 ppf, Differential Fill-Up with 1.3/4" Kirksite ball, BTC, PDC Drillable, Non-Rotating, API 5CT</t>
  </si>
  <si>
    <t>Top-co Type 235 Float Collar, 7", N80/L80, 23/29 ppf, Differential Fill-Up with 1.3/4" Kirksite ball, BTC, PDC Drillable, Non-Rotating, API 5CT</t>
  </si>
  <si>
    <t>Top-co Type 247 Top Cementing Plug, 13.3/8", BTC, PDC Drillable, Non-Rotating, API 5CT</t>
  </si>
  <si>
    <t>Top-co Type 247 Top Cementing Plug, 9.5/8", BTC, PDC Drillable, Non-Rotating, API 5CT</t>
  </si>
  <si>
    <t>Top-co Type 247 Top Cementing Plug, 7", BTC, PDC Drillable, Non-Rotating, API 5CT</t>
  </si>
  <si>
    <t>Top-co Type 248 Bottom Cementing Plug, 13.3/8", BTC, PDC Drillable, Non-Rotating, API 5CT</t>
  </si>
  <si>
    <t>Top-co Type 248 Bottom Cementing Plug, 9.5/8", BTC, PDC Drillable, Non-Rotating, API 5CT</t>
  </si>
  <si>
    <t>Top-co Type 248 Bottom Cementing Plug, 7", BTC, PDC Drillable, Non-Rotating, API 5CT</t>
  </si>
  <si>
    <t>WEATHERFORD Float Shoe, 20", K55, 94-133 ppf, plunger, BTC, PDC Drillable, API 5CT</t>
  </si>
  <si>
    <t>WEATHERFORD Float Shoe, 13.3/8", K55, 54.5-68 ppf, plunger, BTC, PDC Drillable, API 5CT</t>
  </si>
  <si>
    <t>WEATHERFORD Float Shoe, 9.5/8", N80/L80, 36-47 ppf, plunger, BTC, PDC Drillable, API 5CT</t>
  </si>
  <si>
    <t>WEATHERFORD Float Shoe, 7", N80/L80, 20-26 ppf, plunger, BTC, PDC Drillable, API 5CT</t>
  </si>
  <si>
    <t>WEATHERFORD Float Collar, 13.3/8", N80, 54.5/68 ppf, plunger, BTC, PDC Drillable, Non-Rotating, API 5CT</t>
  </si>
  <si>
    <t>WEATHERFORD Float Collar, 9.5/8", N80/L80, 36/47 ppf, plunger, BTC, PDC Drillable, Non-Rotating, API 5CT</t>
  </si>
  <si>
    <t>WEATHERFORD Float Collar 7", N80/L80, 20-26 ppf, plunger, BTC, PDC Drillable, Non-Rotating, API 5CT</t>
  </si>
  <si>
    <t>WEATHERFORD Top Cementing Plug, 13.3/8", BTC, PDC Drillable, Non-Rotating, API 5CT</t>
  </si>
  <si>
    <t>WEATHERFORD Top Cementing Plug, 9.5/8", BTC, PDC Drillable, Non-Rotating, API 5CT</t>
  </si>
  <si>
    <t>WEATHERFORD Top Cementing Plug, 7", BTC, PDC Drillable, Non-Rotating, API 5CT</t>
  </si>
  <si>
    <t>WEATHERFORD Bottom Cementing Plug, 13.3/8", BTC, PDC Drillable, Non-Rotating, API 5CT</t>
  </si>
  <si>
    <t>WEATHERFORD Bottom Cementing Plug, 9.5/8", BTC, PDC Drillable, Non-Rotating, API 5CT</t>
  </si>
  <si>
    <t>WEATHERFORD Bottom Cementing Plug, 7", BTC, PDC Drillable, Non-Rotating, API 5CT</t>
  </si>
  <si>
    <t>Section B</t>
  </si>
  <si>
    <t>Top-co Type 300 Centralizer, 20" x 26" hole, welded, standard bow, API 10D</t>
  </si>
  <si>
    <t>Top-co Type 350 Centralizer, 13.3/8" x 17.1/2" hole, non welded, standard bow, API 10D</t>
  </si>
  <si>
    <t>Top-co Type 350 Centralizer, 9.5/8" x 12.1/4" hole, non welded, standard bow, API 10D</t>
  </si>
  <si>
    <t>Top-co Type 350 Centralizer, 7" x 8.1/2" hole, non welded, standard bow, API 10D</t>
  </si>
  <si>
    <t>Top-co Type 405 Stop Ring (Collar), 20", with bolt lock, API 10D</t>
  </si>
  <si>
    <t>Top-co Type 405 Stop Ring (Collar), 13.3/8", with bolt lock, API 10D</t>
  </si>
  <si>
    <t>Top-co Type 405 Stop Ring (Collar), 9.5/8", with bolt lock, API 10D</t>
  </si>
  <si>
    <t>Top-co Type 405 Stop Ring (Collar), 7", with bolt lock, API 10D</t>
  </si>
  <si>
    <t>Top-co Type 300 Centralizer, 13.3/8" x 17.1/2" hole, welded, standard bow, API 10D</t>
  </si>
  <si>
    <t>Top-co Type 300 Centralizer, 9.5/8" x 12.1/4" hole, welded, standard bow, API 10D</t>
  </si>
  <si>
    <t>Top-co Type 300 Centralizer, 7" x 8.1/2" hole, welded, standard bow, API 10D</t>
  </si>
  <si>
    <t>Top-co Type 350 Centralizer, 4.1/2" x 6.1/8", non welded, standard bow, API 10D</t>
  </si>
  <si>
    <t>Top-co Type 405 Stop Ring (Collar), 4.1/2", with bolt lock, API 10D</t>
  </si>
  <si>
    <t>3.</t>
  </si>
  <si>
    <t>PACKER</t>
  </si>
  <si>
    <t>PT. SAGA TRADE MURNI (MAP OIL TOOLS)</t>
  </si>
  <si>
    <t>Validity : 24 Januari 2007 - 24 januari 2009</t>
  </si>
  <si>
    <t>OAS Number / Date : 4600001141 / 24 Januari 2007</t>
  </si>
  <si>
    <t>Contract with PT. Pertamina EP (Berlaku untuk seluruh Region)</t>
  </si>
  <si>
    <t>Packer 7" 20 - 26 #, Single Grip MR-3S Retrieveable Production Packer 2-7/8" EUE Connection Box - Pin, Mechanical set, Compression set</t>
  </si>
  <si>
    <t>Redress Kit, for 7" 20 - 26 ppf MR-3S Packer 2-7/8" EUE Connection Box - Pin</t>
  </si>
  <si>
    <t>Packer 7" 26 - 29 #, Single Grip 2 7/8" in 8rd EU , Box - pin, 47B2, MR-3S</t>
  </si>
  <si>
    <t>Packer 7" 20 - 26 #, Single Grip 2 7/8" in 8rd EU , Box - pin, B4, MG-1</t>
  </si>
  <si>
    <t>Packer 7" 26 - 29 #, Single Grip 2 7/8" in 8rd EU , Box - pin, 47B2, MG-1</t>
  </si>
  <si>
    <t>Packer 7" 20 - 26 #, Double Grip MR-3D Retrieveable Production Packer 2-7/8" EUE Connection Box - Pin, Mechanical set, Compression set, HT</t>
  </si>
  <si>
    <t>Packer 7" 26 - 32 #, Double Grip 2 7/8" in 8rd EU , Box - pin, AS1X-H</t>
  </si>
  <si>
    <t>Packer 9 5/8" 40 - 47 #, Single Grip 2 7/8" in 8rd EU , Box - pin, 51A4 MR-3S</t>
  </si>
  <si>
    <t>Packer 9 5/8" 40 - 47 #, Double Grip 3 1/2" in 8rd EU, Box - pin, 51A4 MR-3S</t>
  </si>
  <si>
    <t>Bridge Plug 7 in, MWB, Wireline set, 17,0 - 35 #, 5,687 in OD</t>
  </si>
  <si>
    <t>Bridge Plug 9 5/8 in, MWB, Wireline set, 29,3,0 - 58,4 #, 8,125 in OD</t>
  </si>
  <si>
    <t>Cement Retainer 7 in, MWB, Wireline set, Sleeve Valve, 17,0 - 35 #, 5,687 in OD</t>
  </si>
  <si>
    <t>Cement Retainer 9 5/8 in, MWR, Wireline set, Sleeve Valve, 29,3 - 58,4 #, 8,125 in OD</t>
  </si>
  <si>
    <t>Redress Kit, 7 in, 20 - 26 #, EUE Connection, MR-3S. O-ring. Nitrile 90 Duro</t>
  </si>
  <si>
    <t>Redress Kit, 7 in, 20 - 26 #, EUE Connection, MR-3S. O-ring. Viton 90 Duro</t>
  </si>
  <si>
    <t>4.</t>
  </si>
  <si>
    <t>WELLHEAD AND X-MAS TREE</t>
  </si>
  <si>
    <t>PT. INTI FAJAR PRATAMA</t>
  </si>
  <si>
    <t>Validity : 15 Januari 2007 - 14 januari 2009</t>
  </si>
  <si>
    <t>OAS Number / Date : 4600001095 / 14 Januari 2007</t>
  </si>
  <si>
    <t>REFERENSI SCM</t>
  </si>
  <si>
    <t>OLD REF</t>
  </si>
  <si>
    <t>FOR AKER EACH SET WELLHEAD ASSY C/W 1 PCE 2 1/2" BACK PRESSURE VALVE &amp; TESTER PLUG</t>
  </si>
  <si>
    <t>AKER</t>
  </si>
  <si>
    <t>SAU</t>
  </si>
  <si>
    <t>Well head Assembly Single Completion, AA, PR1, PSL1, API 6A</t>
  </si>
  <si>
    <t>For casing size 9 5/8" x 2000 psi, 7" x 2000 psi x 2 7/8" EUE</t>
  </si>
  <si>
    <t>For casing size 9 5/8" x 3000 psi, 7" x 3000 psi x 2 7/8" EUE</t>
  </si>
  <si>
    <t>For casing size 13 3/8" x 3000 psi x 9 5/8" x 3000 psi, 7" x 3000 psi x 2 7/8" EUE</t>
  </si>
  <si>
    <t>Well head Assembly Single Completion, BB, PR1, PSL2, API 6A</t>
  </si>
  <si>
    <t>For casing size 13 3/8" x 3000 psi x 9 5/8" x 5000 psi, 7" x 5000 psi x 2 7/8" EUE</t>
  </si>
  <si>
    <t>Running &amp; retrieving tools for BPV c/w Lubricator and pump Assy</t>
  </si>
  <si>
    <t>Combination Tools for BOP (Tester Plug)</t>
  </si>
  <si>
    <t>X-mas Tree assembly Single Completion, AA, PR1, PSL 1, API 6A, Class U</t>
  </si>
  <si>
    <t>Size 3" x 2", 2000 psi, double arm and double master valve, with single swab valve</t>
  </si>
  <si>
    <t>X-mas Tree assembly Single Completion, AA, PR1, PSL1, API 6A, Class U</t>
  </si>
  <si>
    <t>Size 3 1/8" x 2 1/16", 3000 psi, double arm and double master valve, with single swab valve</t>
  </si>
  <si>
    <t>X-mas Tree assembly Single Completion, BB, PR1, PSL 2, API 6A, Class U</t>
  </si>
  <si>
    <t>Size 3" x 2", 5000 psi, double arm and double master valve, with single swab valve</t>
  </si>
  <si>
    <t>Other Reference</t>
  </si>
  <si>
    <t>Well head Assembly Single Completion, AA, PR1, PSL1, API 6A (Region Jawa PO Juli 2008)</t>
  </si>
  <si>
    <t>5 set</t>
  </si>
  <si>
    <t>Tester Plug for 7 1/16", 9 5/8", 13 3/8"</t>
  </si>
  <si>
    <t>1 set</t>
  </si>
  <si>
    <t>CHONGQING XINTAI MACHINERY</t>
  </si>
  <si>
    <t>contract with PT. Mulia Graha Abadi (PO Number : 4500149501 / 15 mei 2008)</t>
  </si>
  <si>
    <t>X-mas Tree assembly Single Completion, AA, PR1, PSL1, API 6A (Region Jawa PO Juli 2008)</t>
  </si>
  <si>
    <t>Size 3" x 2", 3000 psi, double arm and double master valve, with single swab valve</t>
  </si>
  <si>
    <t>8 set</t>
  </si>
  <si>
    <t>2 set</t>
  </si>
  <si>
    <t>YANCHENG CITY XIANZHONG</t>
  </si>
  <si>
    <t>contract with PT. Otoma (PO Number : 4500149762 / 15 mei 2008)</t>
  </si>
  <si>
    <t>5.</t>
  </si>
  <si>
    <t>LINER HANGER</t>
  </si>
  <si>
    <t>PT. SAGA TRADE MURNI</t>
  </si>
  <si>
    <t>Validity : 01 November 2007 - 31 Oktober 2008</t>
  </si>
  <si>
    <t>OAS Number / Date : 4600001282 / 01 November 2007</t>
  </si>
  <si>
    <t>Contract with PT. Pertamina EP Region Jawa</t>
  </si>
  <si>
    <t>Liner Hanger size 9-5/8", 36 - 47 PPF x 7" 23 - 26 PPF, L80, Tandem cone, Hydraulic set, Anti premature setting</t>
  </si>
  <si>
    <t>C/w integral Liner packer, BTC Connections</t>
  </si>
  <si>
    <t>Liner Hanger size 7", 23 - 26 PPF x 4 1/2" 11.5 - 13.5 PPF, L80, Tandem cone, Hydraulic set, Anti premature setting</t>
  </si>
  <si>
    <t>6.</t>
  </si>
  <si>
    <t>DSCC AND ECP</t>
  </si>
  <si>
    <t>Contract with PT. Pertamina EP Region KTI</t>
  </si>
  <si>
    <t>DSCC 13 3/8", K-55, 61 #</t>
  </si>
  <si>
    <t>ECP 13 3/8", K-55, 61 #</t>
  </si>
  <si>
    <t>DSCC 9 5/8", N-80, 43,5 #</t>
  </si>
  <si>
    <t>ECP 9 5/8", N-80, 43,5 #</t>
  </si>
  <si>
    <t>7.</t>
  </si>
  <si>
    <t>ROCK BIT</t>
  </si>
  <si>
    <t>PT. MULIA GRAHA ABADI</t>
  </si>
  <si>
    <t>Validity : 27 Desember 2006 - 26 Desember 2008</t>
  </si>
  <si>
    <t>OAS Number / Date : 4600000997 / 14 Januari 2007</t>
  </si>
  <si>
    <t>Bit Rock 26 in, IADC 111, conn : 6 5/8 or 8 5/8 in Reguler (Varell L111)</t>
  </si>
  <si>
    <t>Bit Rock 17 1/2 in, IADC 111, conn : 6 5/8 or 7 5/8 in Reguler (Varell L111)</t>
  </si>
  <si>
    <t>Bit Rock 17 1/2 in, IADC 131, conn : 6 5/8 or 7 5/8 in Reguler (Varell L131)</t>
  </si>
  <si>
    <t>Bit Rock 17 1/2 in, IADC 135, conn : 6 5/8 or 7 5/8 in Reguler (Varell CR3)</t>
  </si>
  <si>
    <t xml:space="preserve">Bit Rock 12 1/4 in, IADC 121, conn : 6 5/8 Reguler </t>
  </si>
  <si>
    <t xml:space="preserve">Bit Rock 12 1/4 in, IADC 137 M sealed journal bearing, hardfacing, conn : 6 5/8 Reguler </t>
  </si>
  <si>
    <t xml:space="preserve">Bit Rock 12 1/4 in, IADC 537,conn : 6 5/8 Reguler </t>
  </si>
  <si>
    <t xml:space="preserve">Bit Rock 8 1/2 in, IADC 137, conn : 6 5/8 Reguler </t>
  </si>
  <si>
    <t xml:space="preserve">Bit Rock 8 1/2 in, IADC 217, conn : 6 5/8 Reguler </t>
  </si>
  <si>
    <t xml:space="preserve">Bit Rock 8 1/2 in, IADC 417, conn : 4 1/2 Reguler </t>
  </si>
  <si>
    <t xml:space="preserve">Bit Rock 8 1/2 in, IADC 437, conn : 4 1/2 Reguler </t>
  </si>
  <si>
    <t xml:space="preserve">Bit Rock 8 1/2 in, IADC 517, conn : 4 1/2 Reguler </t>
  </si>
  <si>
    <t xml:space="preserve">Bit Rock 6 in, IADC 211, conn : 4 1/2 Reguler </t>
  </si>
  <si>
    <t xml:space="preserve">Bit Rock 6 in, IADC 216, conn : 4 1/2 Reguler </t>
  </si>
  <si>
    <t xml:space="preserve">Bit Rock 6 in, IADC 216, conn : 3 1/2 Reguler </t>
  </si>
  <si>
    <t xml:space="preserve">Bit Rock 6 in, IADC 217, conn : 3 1/2 Reguler </t>
  </si>
  <si>
    <t xml:space="preserve">Bit Rock 6 in, IADC 517, conn : 4 1/2 Reguler </t>
  </si>
  <si>
    <t xml:space="preserve">Bit Rock 6 in, IADC 537, conn : 3 1/2 Reguler </t>
  </si>
  <si>
    <t xml:space="preserve">Bit Rock 6 in, IADC 617, conn : 3 1/2 Reguler </t>
  </si>
  <si>
    <t xml:space="preserve">Bit Rock 6 in, IADC 637, conn : 3 1/2 Reguler </t>
  </si>
  <si>
    <t xml:space="preserve">Bit Rock 4 3/4 in, IADC 211, conn : 2 7/8 Reguler </t>
  </si>
  <si>
    <t xml:space="preserve">Bit Rock 4 3/4 in, IADC 216, conn : 2 7/8 Reguler </t>
  </si>
  <si>
    <t xml:space="preserve">Bit Rock 3 3/4 in, IADC 211, conn : 2 7/8 Reguler </t>
  </si>
  <si>
    <t>8.</t>
  </si>
  <si>
    <t>PDC  BIT</t>
  </si>
  <si>
    <t>PT. IMECO INTER SARANA</t>
  </si>
  <si>
    <t>Validity : 17 Maret 2008 - 16 Maret 2009</t>
  </si>
  <si>
    <t>OAS Number / Date : 4800001430 / 12 Maret 2007</t>
  </si>
  <si>
    <t>PDC Bit 17 1/2 in, S519VPX Smith, conn : 7 5/8 in Reguler, c/w bit breaker, nozzle</t>
  </si>
  <si>
    <t>PDC Bit 12 1/4 in, GS605F IADC S221, conn : 6 5/8 in Reguler, c/w bit breaker, nozzle</t>
  </si>
  <si>
    <t>PDC Bit 8 1/2 in, S519VPX Smith, conn : 4 1/2 in Reguler, c/w bit breaker, nozzle</t>
  </si>
  <si>
    <t>PDC Bit 6 in, G406 IADC M332, conn : 4 1/2 in Reguler, c/w bit breaker, nozzle</t>
  </si>
  <si>
    <t>9.</t>
  </si>
  <si>
    <t>WHIPSTOCK</t>
  </si>
  <si>
    <t>PT. SMITH TOOLS INDONESIA</t>
  </si>
  <si>
    <t>OAS Number / Date : 4500142008 / 25 Maret 2008</t>
  </si>
  <si>
    <t xml:space="preserve">Whipstock for 9 5/8, 36-43 ppf, Hydraulic Set, c/w permanent packer, single trip sistem, </t>
  </si>
  <si>
    <t>Installation Fee (c/w engineer, rental tools, run charge, freight)</t>
  </si>
  <si>
    <t xml:space="preserve">Whipstock for 7, 20-26 ppf, Hydraulic Set, c/w permanent packer, single trip sistem, </t>
  </si>
  <si>
    <t>MATERIAL</t>
  </si>
  <si>
    <t>(US$)</t>
  </si>
  <si>
    <t>(Rp)</t>
  </si>
  <si>
    <t>OILWELL CEMET CLASS G API SPEC 10 A, BAG</t>
  </si>
  <si>
    <t>SODIUM CARBONATE (SODA ASH), BAG</t>
  </si>
  <si>
    <t>CAUSTIC SODA, FLAKE (NaOH), BAG</t>
  </si>
  <si>
    <t>LCM SEPP SEAL, BAG</t>
  </si>
  <si>
    <t>BLACK MAGIC, FREE PIPE AGENT, BAG</t>
  </si>
  <si>
    <t>KCL, POTASSIUM CHLORIDE, BAG</t>
  </si>
  <si>
    <t>CORROSION INHIBITOR</t>
  </si>
  <si>
    <t>ALUMINIUM SULFAT, PER KG</t>
  </si>
  <si>
    <t>WELL COPLETION</t>
  </si>
  <si>
    <t>PT. PETROLOG MULTI USAHA MANDIRI</t>
  </si>
  <si>
    <t>Validity: Desember 2009 (Adendum II)</t>
  </si>
  <si>
    <t>NO.CONTRACT/ Date: 1133/EP0000/2007-SO/ 03 Desember 2007</t>
  </si>
  <si>
    <t>Contract with Pertamina EP-PPGJ</t>
  </si>
  <si>
    <t>A. WELLHEAD AND X-TREE</t>
  </si>
  <si>
    <t>SECTION "A" CASING HEAD ASSEMBLY</t>
  </si>
  <si>
    <t>ALL EQUIPMENT MANUFACTURED TO API 6A 19TH EDITION, MATERIAL CLASS "AA" TEMPERATURE CLASS "U", PSL 2</t>
  </si>
  <si>
    <t>Casing Head Housing Assembly, Type KSB-9 Top Connection; 13-5/8"-5,000 Psi.</t>
  </si>
  <si>
    <t>SECTION "B" CASING HEAD SPOOL ASSEMBLY</t>
  </si>
  <si>
    <t>ALL EQUIPMENT MANUFACTURED TO API 6A 19TH EDITION, MATERIAL CLASS "EE" TEMPERATURE CLASS "U", PSL 2</t>
  </si>
  <si>
    <t>Casing Head Spool Assembly, Type KSB-9 Top Connection; 11"-5,000 Psi. R-54 Flange, Bottom Connection; 13-5/8"-5,000 Psi</t>
  </si>
  <si>
    <t xml:space="preserve">BX-160, Flange with Double "FS" Seals for 9-5/8" OD. Casing, </t>
  </si>
  <si>
    <t>SECTION "C" TUBING HEAD ASSEMBLY</t>
  </si>
  <si>
    <t xml:space="preserve">ALL EQUIPMENT MANUFACTURED TO API 6A 19TH EDITION, MATERIAL CLASS "DD" TEMPERATURE CLASS "U", PSL 3, PR 2, </t>
  </si>
  <si>
    <t>Tubing Head Spool Assembly, Type KSBT-0 Top Connection; 7-1/16"-5,000 Psi. R-46 Flange, with a Set of Lock Down Screws</t>
  </si>
  <si>
    <t xml:space="preserve"> for Tubing Hanger , Bottom Connection; 11"-5,000 Psi. R-54, Flange, with Double "FS" Seals for 7" OD. Casing, </t>
  </si>
  <si>
    <t>Outlet; Two (2) Nos. 2-1/16"-5,000 Psi. RX-24, Studded with Studs and Nuts, c/w 1-1/2" VR Plug Thread Preparation.</t>
  </si>
  <si>
    <t>SOLID BLOCK CHRISTMAS TREE ASSEMBLY</t>
  </si>
  <si>
    <t xml:space="preserve">ALL EQUIPMENT MANUFACTURED TO API 6A 19TH EDITION, MATERIAL CLASS "HH/CRA" TEMPERATURE CLASS "U",PR 2, PSL 3 </t>
  </si>
  <si>
    <t xml:space="preserve">Tubing Hanger Assembly, Type KSB-THEN, 7" Nominal 5,000 Psi. Extended Seal Neck with 3-1/2", Premium Thread Top and Bottom, </t>
  </si>
  <si>
    <t>One (1) Nos. 1/4" NPT Non Continuous Line Exit with 3" Nominal Type "H" BPV Threaded Preparation and Pocket for "DA" Carrier..</t>
  </si>
  <si>
    <t>SERVICE ENGINEER</t>
  </si>
  <si>
    <t>SERVICE ENGINEER MOB/DEMOB</t>
  </si>
  <si>
    <t>RENTAL TOO AND AUXILARY EQUIPMENT REQUIRE</t>
  </si>
  <si>
    <t>B. DOWNHOLE COPLETION EQUIPTMENT</t>
  </si>
  <si>
    <t>Hydraulic Set, Sealbore Retrievable Packer.</t>
  </si>
  <si>
    <t>Seal Bore Extension, with Adapter.</t>
  </si>
  <si>
    <t>Seal Bore Extension Tubing Adapter, INC-925. (include in item # 2)</t>
  </si>
  <si>
    <t>Locator Seal Assembly,</t>
  </si>
  <si>
    <t>Premium Seals Stack, 3.880",</t>
  </si>
  <si>
    <t>No-Go Landing Nipple,</t>
  </si>
  <si>
    <t>TR-SCSSV Tubing Retrievable Safety Valve</t>
  </si>
  <si>
    <t>Control Line</t>
  </si>
  <si>
    <t>Control Line Protector,</t>
  </si>
  <si>
    <t>Services to Run Completion Equipment,</t>
  </si>
  <si>
    <t>C. CONTROL PANEL</t>
  </si>
  <si>
    <t>Single Well Hydraulic Control Panel,</t>
  </si>
  <si>
    <t>Commissioning Engineer - Daily Rate (5 Day)</t>
  </si>
  <si>
    <t>Including Assistant.</t>
  </si>
  <si>
    <t>D. LINER HANGER</t>
  </si>
  <si>
    <t>TIW Liner Hanger Assembly,Mechanical Set, 7" 26-29 ppf, N-80, BTC,x 9-5/8" 40-47 ppf,</t>
  </si>
  <si>
    <t>TIW Rental Tools, Operation Run Charges</t>
  </si>
  <si>
    <t>TIW Rental Tools, Daily Rate to Run 7" Liner Hanger</t>
  </si>
  <si>
    <t>Mobilization/Demobilization Charges,for TIW Rental Tools.</t>
  </si>
  <si>
    <t>Service Engineer Daily Rate</t>
  </si>
  <si>
    <t>E. CASING ANNULUS PACKER (ECP)</t>
  </si>
  <si>
    <t>13-3/8" TAMCAP Inflatable,Casing Annulus Packer,</t>
  </si>
  <si>
    <t>9-5/8" TAMCAP Inflatable,Casing Annulus Packer,</t>
  </si>
  <si>
    <t>7" TAMCAP Inflatable,Casing Annulus Packer,</t>
  </si>
  <si>
    <t>E.C.P  9.5/8", 43.5-53.50# x 13.3/8" 61-68#, 1250 PSI, BTC, 10 FT</t>
  </si>
  <si>
    <t>E.CP 7", CRA</t>
  </si>
  <si>
    <t>E.C.P  13.3/8", 43.5-53.50# x 13.3/8" 61-68#, 1250 PSI, BTC, 10 FT</t>
  </si>
  <si>
    <t>TUBING 3-1/2", CHROME 22</t>
  </si>
  <si>
    <t>Referensi Harga Penawaran PT CCARANA</t>
  </si>
  <si>
    <t>Collective NO. M08LL0005A</t>
  </si>
  <si>
    <t>QYT</t>
  </si>
  <si>
    <t>TUBING 3-1/2" Cr 22</t>
  </si>
  <si>
    <t>PUP JOINT 3-1/2"m 3 ft</t>
  </si>
  <si>
    <t>PUP JOINT 3-1/2"m 6 ft</t>
  </si>
  <si>
    <t>PUP JOINT 3-1/2"m 10 ft</t>
  </si>
  <si>
    <t>PUP JOINT 3-1/2"m 12 ft</t>
  </si>
  <si>
    <t xml:space="preserve">CASING </t>
  </si>
  <si>
    <t>STOVE PIE</t>
  </si>
  <si>
    <t>CSG 13-3/8" L-80, 68 PPF, R-3</t>
  </si>
  <si>
    <t>CSG 13-3/8" K-55, 68 PPF, R-3</t>
  </si>
  <si>
    <t>CSG 9-5/8" K 55,43.5 PPF,BTC R-3</t>
  </si>
  <si>
    <t>CSG 9-5/8" N-80, 47 PPF, BTC, R-3</t>
  </si>
  <si>
    <t>CSG 7" L-80, 29 PPF  BTC-R3 (REF PEARL OIL)</t>
  </si>
  <si>
    <t>CSG 7" L-80, 29 PPF  BTC-R2</t>
  </si>
  <si>
    <t>CASING 7" N-80 26 PPF, BTC R-3</t>
  </si>
  <si>
    <t>CASING 7" N-80 26 PPF, BTC R-2</t>
  </si>
  <si>
    <t>CASING ACCESSORIS</t>
  </si>
  <si>
    <t>Ref KONTRAK PT PERTAMINA EP-PPGJ DENGAN USAYANA KONSORSIUM</t>
  </si>
  <si>
    <t>NO. CONTRACT</t>
  </si>
  <si>
    <t>DUPLEX SHOE  20", 94 PPF, BTC</t>
  </si>
  <si>
    <t>DFU SHOE  13.3/8", N-80, 48-68 PPF, BTC</t>
  </si>
  <si>
    <t>DFU SHOE  9.5/8",  N-80, 40-43,5 PPF, BTC</t>
  </si>
  <si>
    <t>DFU COLLAR 13.3/8", 48-68 PPF,  BTC, NON ROTATING</t>
  </si>
  <si>
    <t>DFU COLLAR  9.5/8", 40-43.50 PPF, BTC, NON ROTATING</t>
  </si>
  <si>
    <t>D.S.C.C. 9.5/8", 40-47 PPF, BTC</t>
  </si>
  <si>
    <t>BOTTOM   PLUG   13.3/8", NON ROTATING</t>
  </si>
  <si>
    <t>BOTTOM   PLUG   9.5/8", NON ROTATING</t>
  </si>
  <si>
    <t>TOP   PLUG   13.3/8", NON ROTATING</t>
  </si>
  <si>
    <t>TOP   PLUG   9.5/8", NON ROTATING</t>
  </si>
  <si>
    <t>D.S.C.C 9 5/8", N80  47-53.5 PPF</t>
  </si>
  <si>
    <t>CENTRALIZER  20"</t>
  </si>
  <si>
    <t>CENTRALIZER  13.3/8"</t>
  </si>
  <si>
    <t>CENTRALIZER  9.5/8"</t>
  </si>
  <si>
    <t>STOP  RING  20"</t>
  </si>
  <si>
    <t>STOP  RING  13.3/8"</t>
  </si>
  <si>
    <t>STOP  RING  9.5/8"</t>
  </si>
  <si>
    <t>KIT THREAD LOCK COMPOUND</t>
  </si>
  <si>
    <t>DRILL BIT</t>
  </si>
  <si>
    <t>26" BIT ROCK BIT, TYPE Y11C</t>
  </si>
  <si>
    <t>17-1/2" PDC BIT ,TYPE TFX619s-A1, BLADE 19 mm</t>
  </si>
  <si>
    <t>17-1/2" ROCK BIT , TYPE T13C</t>
  </si>
  <si>
    <t>12-1/4" ROCK BIT,TYPE HP13G</t>
  </si>
  <si>
    <t>12-1/4" PDC BIT ,TYPE DSX519S-G1</t>
  </si>
  <si>
    <t>8-1/2" ROCK BIT,TYPE TD51AP</t>
  </si>
  <si>
    <t>8-1/2" PDC BIT TYPE DSX519S-A1</t>
  </si>
  <si>
    <t>8-1/2" ROCK BIT - 216 / 135 / 137</t>
  </si>
  <si>
    <t>6" BIT - 127 SL12TP</t>
  </si>
  <si>
    <t>6" PDCBIT</t>
  </si>
  <si>
    <t>MUD AND CHEMICAL</t>
  </si>
  <si>
    <t>DATA PO PRABUMULIH</t>
  </si>
  <si>
    <t>No.</t>
  </si>
  <si>
    <t>PO NUMBER</t>
  </si>
  <si>
    <t>FUNGSI</t>
  </si>
  <si>
    <t>VENDOR</t>
  </si>
  <si>
    <t>Rp</t>
  </si>
  <si>
    <t>$</t>
  </si>
  <si>
    <t>Tungsten Dynalloy ( Kimap 6438811119 )</t>
  </si>
  <si>
    <t xml:space="preserve">  27 Desember 2004</t>
  </si>
  <si>
    <t>CV. Elfa Citra Abadi</t>
  </si>
  <si>
    <t xml:space="preserve">  15 September 2005</t>
  </si>
  <si>
    <t>CV. A C I Pertama</t>
  </si>
  <si>
    <t>Tungsten  ( Kimap 6448300799 )</t>
  </si>
  <si>
    <t xml:space="preserve">  15 Desember 2003</t>
  </si>
  <si>
    <t>CV. Krida Utama</t>
  </si>
  <si>
    <t xml:space="preserve">  15 Pebruari 2005</t>
  </si>
  <si>
    <t>Pup Joint 2-7/8" x 2 ft</t>
  </si>
  <si>
    <t>Pup Joint 2-7/8" x 4 ft</t>
  </si>
  <si>
    <t>Pup Joint 2-7/8" x 6 ft</t>
  </si>
  <si>
    <t>Pup Joint 2-7/8" x 8 ft</t>
  </si>
  <si>
    <t>SRP Equipment</t>
  </si>
  <si>
    <t>Plug Back Cementing Job</t>
  </si>
  <si>
    <t>Squeeze Cementing Job</t>
  </si>
  <si>
    <t>4-1/2" HSD 6 SPF STD</t>
  </si>
  <si>
    <t xml:space="preserve">Stimulasi (Acid, Solvent)  / CTU									</t>
  </si>
  <si>
    <t xml:space="preserve">Rubber Swab 2.7/8" MV									</t>
  </si>
  <si>
    <t>Adapter Flange</t>
  </si>
  <si>
    <t>Xmas Tree, 7-1/16" x 3000 psi, BB</t>
  </si>
  <si>
    <t>Gate valve, Xmas Tree, 3-1/8" x 3000 psi</t>
  </si>
  <si>
    <t>Packer 7", SG, 20-26 ppf, 2-7/8" EU</t>
  </si>
  <si>
    <t>Redress Kit Packer 5-1/2"</t>
  </si>
  <si>
    <t>Redress Kit Packer 6-5/8"</t>
  </si>
  <si>
    <t>Redress Kit Packer 7" SG</t>
  </si>
  <si>
    <t>Redress Kit, Packer 4-1/2" - 2-3/8"</t>
  </si>
  <si>
    <t>Survey Tofografis, Pemetaan dan Leveling</t>
  </si>
  <si>
    <t xml:space="preserve">Service Line &amp; Communication (Area ASSET 2)									</t>
  </si>
  <si>
    <t>Potassium Chloride (KCl)</t>
  </si>
  <si>
    <t>Rock Bit 6", IADC : 217</t>
  </si>
  <si>
    <t>Rock Bit 5-1/4", IADC : 211</t>
  </si>
  <si>
    <t>Rock Bit 3-3/4", IADC : 211</t>
  </si>
  <si>
    <t>Cased Hole Log RST</t>
  </si>
  <si>
    <t>4-1/2" HSD 12 SPF STD (Remedial)</t>
  </si>
  <si>
    <t>Stimulation Acid</t>
  </si>
  <si>
    <t>MIT-PBU Testing</t>
  </si>
  <si>
    <t>Day Company Man</t>
  </si>
  <si>
    <t>Night Company Man</t>
  </si>
  <si>
    <t>Wellsite Geologist</t>
  </si>
  <si>
    <t>HSE Supervisor</t>
  </si>
  <si>
    <t>Material Man</t>
  </si>
  <si>
    <t>Insurances</t>
  </si>
  <si>
    <r>
      <t>Vacuum Truck 6 m</t>
    </r>
    <r>
      <rPr>
        <sz val="10"/>
        <rFont val="Calibri"/>
        <family val="2"/>
      </rPr>
      <t>³</t>
    </r>
  </si>
  <si>
    <t>Fasilitas Kesehatan Rig Site</t>
  </si>
  <si>
    <t>Field Office</t>
  </si>
  <si>
    <t>Jakarta Office</t>
  </si>
  <si>
    <t>2-7/8" Tubing, J-55, 6.30 ppf,  EU, R2</t>
  </si>
  <si>
    <t>Operation Rig Cost 450 HP</t>
  </si>
  <si>
    <t>Standby with crew Rig Cost 450 HP</t>
  </si>
  <si>
    <t>Standby without crew Rig Cost 450 HP</t>
  </si>
  <si>
    <t>Repair Rig Cost 450 HP</t>
  </si>
  <si>
    <t>Rig Moving Cost 450 HP</t>
  </si>
  <si>
    <t>Rig Up &amp; Rig Down Cost 450 HP</t>
  </si>
  <si>
    <t>Denda Moving Cost 450 HP</t>
  </si>
  <si>
    <t>Tidak dibayar (zero rate)</t>
  </si>
  <si>
    <t>Rock Bit 3-3/4", IADC : 211, Nozzle : CJ</t>
  </si>
  <si>
    <t>15% HCL Matrix Acidizing</t>
  </si>
  <si>
    <t>Squeeze Cementing Job #1 interval 2337-2344 m</t>
  </si>
  <si>
    <t>Squeeze Cementing Job #2 interval 2337-2344 m</t>
  </si>
  <si>
    <t>Squeeze Cementing Job #3 interval 2337-2344 m</t>
  </si>
  <si>
    <t>3-3/8" HSD 6 SPF (Perforasi produksi lapisan BRF interval 2333-2338 m dan 2363-2366 m) &amp; CBL interval 2250-2370 m.</t>
  </si>
  <si>
    <t>Gasket, RJT, Oval, Soft Iron, R45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</si>
</sst>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7">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0\ &quot;FB&quot;;[Red]\-#,##0\ &quot;FB&quot;"/>
    <numFmt numFmtId="167" formatCode="0.0%"/>
    <numFmt numFmtId="168" formatCode="#.##0.0_);\(#.##0.0\)"/>
    <numFmt numFmtId="169" formatCode="_ &quot;kr&quot;\ * #,##0_ ;_ &quot;kr&quot;\ * \-#,##0_ ;_ &quot;kr&quot;\ * &quot;-&quot;_ ;_ @_ "/>
    <numFmt numFmtId="170" formatCode="_(&quot;£&quot;* #,##0_);_(&quot;£&quot;* \(#,##0\);_(&quot;£&quot;* &quot;-&quot;_);_(@_)"/>
    <numFmt numFmtId="171" formatCode="_(* #,##0.0000_);_(* \(#,##0.0000\);_(* &quot;-&quot;??_);_(@_)"/>
    <numFmt numFmtId="172" formatCode="&quot;Rp.&quot;#,##0_);[Red]\(&quot;Rp.&quot;#,##0\)"/>
    <numFmt numFmtId="173" formatCode="#,##0.00&quot; F&quot;_);[Red]\(#,##0.00&quot; F&quot;\)"/>
    <numFmt numFmtId="174" formatCode="&quot;$&quot;____\,###0_);[Red]\(&quot;$&quot;____\,###0\)"/>
    <numFmt numFmtId="175" formatCode="_([$Rp-421]* #,##0.00_);_([$Rp-421]* \(#,##0.00\);_([$Rp-421]* &quot;-&quot;_);_(@_)"/>
    <numFmt numFmtId="176" formatCode="_-&quot;£&quot;* #,##0.00_-;\-&quot;£&quot;* #,##0.00_-;_-&quot;£&quot;* &quot;-&quot;??_-;_-@_-"/>
    <numFmt numFmtId="177" formatCode="000"/>
    <numFmt numFmtId="178" formatCode="#,##0.00_);\(#,##0.00\);&quot;- &quot;_)"/>
    <numFmt numFmtId="179" formatCode="&quot;$&quot;* #,##0.00_);[Red]&quot;$&quot;* \(#,##0.00\)"/>
    <numFmt numFmtId="180" formatCode="_-* #,##0\ &quot;DM&quot;_-;\-* #,##0\ &quot;DM&quot;_-;_-* &quot;-&quot;\ &quot;DM&quot;_-;_-@_-"/>
    <numFmt numFmtId="181" formatCode="0%;\(0%\)"/>
    <numFmt numFmtId="182" formatCode="#,##0_);\(#,##0\);&quot;-&quot;_);@_)"/>
    <numFmt numFmtId="183" formatCode="#,##0.00%;\-#,##0.00%;&quot;- &quot;"/>
    <numFmt numFmtId="184" formatCode="&quot;$&quot;* #,##0_);&quot;$&quot;* \(#,##0\)"/>
    <numFmt numFmtId="185" formatCode="_(&quot;R$&quot;* #,##0.00_);_(&quot;R$&quot;* \(#,##0.00\);_(&quot;R$&quot;* &quot;-&quot;??_);_(@_)"/>
    <numFmt numFmtId="186" formatCode="#,##0.00&quot; $&quot;;\-#,##0.00&quot; $&quot;"/>
    <numFmt numFmtId="187" formatCode="#,##0;\-#,##0;&quot;-&quot;"/>
    <numFmt numFmtId="188" formatCode="#,##0.0_);\(#,##0.0\);&quot;- &quot;_)"/>
    <numFmt numFmtId="189" formatCode="_(* #,##0.0_);_(* \(#,##0.0\);_(* &quot;-&quot;??_);_(@_)"/>
    <numFmt numFmtId="190" formatCode="&quot;£&quot;#,##0_);[Red]\(&quot;£&quot;#,##0\)"/>
    <numFmt numFmtId="191" formatCode="0;\(0\)"/>
    <numFmt numFmtId="192" formatCode="&quot;$&quot;* #,##0.0_);[Red]&quot;$&quot;* \(#,##0.0\)"/>
    <numFmt numFmtId="193" formatCode="&quot;$&quot;#,##0;\-&quot;$&quot;#,##0"/>
    <numFmt numFmtId="194" formatCode="&quot;$&quot;* #,##0.00_);&quot;$&quot;* \(#,##0.00\);&quot;$&quot;* &quot;- &quot;_)"/>
    <numFmt numFmtId="195" formatCode="&quot;$&quot;#,##0.00"/>
    <numFmt numFmtId="196" formatCode="#,##0.0_);\(#,##0.0\)"/>
    <numFmt numFmtId="197" formatCode="&quot;Used&quot;;;&quot;N/U&quot;"/>
    <numFmt numFmtId="198" formatCode="#,##0.00;\-#,##0.00;&quot;-&quot;"/>
    <numFmt numFmtId="199" formatCode="0.00;;;"/>
    <numFmt numFmtId="200" formatCode="_ * #,##0.00_-&quot;Bs.&quot;_ ;_ * #,##0.00\-&quot;Bs.&quot;_ ;_ * &quot;-&quot;??_-&quot;Bs.&quot;_ ;_ @_ "/>
    <numFmt numFmtId="201" formatCode="_(* #,###.00._);[Red]* \(#,###.00.\);_(* &quot;-&quot;???_);_(@_)"/>
    <numFmt numFmtId="202" formatCode="_(&quot;Rp&quot;* #,##0_);_(&quot;Rp&quot;* \(#,##0\);_(&quot;Rp&quot;* &quot;-&quot;_);_(@_)"/>
    <numFmt numFmtId="203" formatCode="_ * #,##0.00_ ;_ * \-#,##0.00_ ;_ * &quot;-&quot;??_ ;_ @_ "/>
    <numFmt numFmtId="204" formatCode="_([$$-409]* #,##0_);_([$$-409]* \(#,##0\);_([$$-409]* &quot;-&quot;_);_(@_)"/>
    <numFmt numFmtId="205" formatCode="0.00000%"/>
    <numFmt numFmtId="206" formatCode="General\ &quot;m&quot;"/>
    <numFmt numFmtId="207" formatCode="&quot;Rp&quot;#,##0.00_);\(&quot;Rp&quot;#,##0.00\)"/>
    <numFmt numFmtId="208" formatCode="_-&quot;$&quot;* #,##0.00_-;\-&quot;$&quot;* #,##0.00_-;_-&quot;$&quot;* &quot;-&quot;??_-;_-@_-"/>
    <numFmt numFmtId="209" formatCode="_-* #,##0.00000_-;\-* #,##0.00000_-;_-* &quot;-&quot;??_-;_-@_-"/>
    <numFmt numFmtId="210" formatCode="\1\0\/\1\7"/>
    <numFmt numFmtId="211" formatCode="_(&quot;$&quot;* #,##0.00_);[Red]_(&quot;$&quot;* \(#,##0.00\);_(&quot;$&quot;* &quot;-&quot;???_);_(@_)"/>
    <numFmt numFmtId="212" formatCode="#,##0&quot; $&quot;;\-#,##0&quot; $&quot;"/>
    <numFmt numFmtId="213" formatCode="00"/>
    <numFmt numFmtId="214" formatCode="#,##0.0_);[Red]\(#,##0.0\)"/>
    <numFmt numFmtId="215" formatCode="_([$€-2]\ * #,##0.00_);_([$€-2]\ * \(#,##0.00\);_([$€-2]\ * &quot;-&quot;??_)"/>
    <numFmt numFmtId="216" formatCode="&quot;Rp.&quot;#,##0.00_);[Red]\(&quot;Rp.&quot;#,##0.00\)"/>
    <numFmt numFmtId="217" formatCode="&quot;$&quot;* #,##0_);[Red]&quot;$&quot;* \(#,##0\)"/>
    <numFmt numFmtId="218" formatCode="_(* #,##0_);_(* \(#,##0\);_(* \-_);_(@_)"/>
    <numFmt numFmtId="219" formatCode="#,##0_ ;\-#.##0\ "/>
    <numFmt numFmtId="220" formatCode="&quot;$&quot;_##,##0_);[Red]\(&quot;$&quot;_##,##0\)"/>
    <numFmt numFmtId="221" formatCode="d/m/yy"/>
    <numFmt numFmtId="222" formatCode="&quot;:&quot;\ &quot;$&quot;#,##0.00_);\(&quot;$&quot;#,##0.00\)"/>
    <numFmt numFmtId="223" formatCode="&quot;$&quot;#,##0.0_);[Red]\(&quot;$&quot;#,##0.0\)"/>
    <numFmt numFmtId="224" formatCode="_-* #,##0\ _F_-;\-* #,##0\ _F_-;_-* &quot;-&quot;\ _F_-;_-@_-"/>
    <numFmt numFmtId="225" formatCode="General_)"/>
    <numFmt numFmtId="226" formatCode="_(* #,##0_);_(* \(#,##0\);_(* &quot;-&quot;??_);_(@_)"/>
    <numFmt numFmtId="227" formatCode="0.0&quot;  &quot;"/>
    <numFmt numFmtId="228" formatCode="0_)"/>
    <numFmt numFmtId="229" formatCode="&quot;$&quot;* #,##0.0_);&quot;$&quot;* \(#,##0.0\);&quot;$&quot;* &quot;- &quot;_)"/>
    <numFmt numFmtId="230" formatCode="&quot;\&quot;#,##0.00;[Red]&quot;\&quot;\-#,##0.00"/>
    <numFmt numFmtId="231" formatCode="0.00\ \ \ ;\-0.00\ \ \ ;0.00\ \ \ ;[Red]@&quot;    &quot;"/>
    <numFmt numFmtId="232" formatCode="_(* #,###.0.._);[Red]* \(#,###.0..\);_(* &quot;-&quot;??_);_(@_)"/>
    <numFmt numFmtId="233" formatCode="0.0&quot;ft&quot;"/>
    <numFmt numFmtId="234" formatCode="0\6\.####"/>
    <numFmt numFmtId="235" formatCode="_-* #,##0\ _U_S_D_-;\-* #,##0\ _U_S_D_-;_-* &quot;-&quot;\ _U_S_D_-;_-@_-"/>
    <numFmt numFmtId="236" formatCode="_(* #,##0.0_);[Red]_(* \(#,##0.0\);_(* &quot;-&quot;??_);_(@_)"/>
    <numFmt numFmtId="237" formatCode="&quot;\&quot;#,##0.00;[Red]&quot;\&quot;&quot;\&quot;&quot;\&quot;&quot;\&quot;&quot;\&quot;&quot;\&quot;\-#,##0.00"/>
    <numFmt numFmtId="238" formatCode="#,##0.0"/>
    <numFmt numFmtId="239" formatCode="_([$€-2]* #,##0.00_);_([$€-2]* \(#,##0.00\);_([$€-2]* &quot;-&quot;??_)"/>
    <numFmt numFmtId="240" formatCode="_(&quot;$&quot;* #,###.0._);[Red]_(&quot;$&quot;* \(#,###.0.\);_(&quot;$&quot;* &quot;-&quot;??_);_(@_)"/>
    <numFmt numFmtId="241" formatCode="0.000_)"/>
    <numFmt numFmtId="242" formatCode="#,##0.00\ &quot;Pts&quot;;[Red]\-#,##0.00\ &quot;Pts&quot;"/>
    <numFmt numFmtId="243" formatCode="_(&quot;Rp&quot;* #,##0.00_);_(&quot;Rp&quot;* \(#,##0.00\);_(&quot;Rp&quot;* &quot;-&quot;??_);_(@_)"/>
    <numFmt numFmtId="244" formatCode="_(* #,###.00.._);[Red]* \(#,###.00..\);_(* &quot;-&quot;???_);_(@_)"/>
    <numFmt numFmtId="245" formatCode="_-* #,##0\ _P_t_s_-;\-* #,##0\ _P_t_s_-;_-* &quot;-&quot;\ _P_t_s_-;_-@_-"/>
    <numFmt numFmtId="246" formatCode="_(&quot;$&quot;* #,##0.0_);[Red]_(&quot;$&quot;* \(#,##0.0\);_(&quot;$&quot;* &quot;-&quot;??_);_(@_)"/>
    <numFmt numFmtId="247" formatCode="_ * #,##0_ ;_ * \-#,##0_ ;_ * &quot;-&quot;_ ;_ @_ "/>
    <numFmt numFmtId="248" formatCode="&quot;\&quot;#,##0;[Red]&quot;\&quot;\-#,##0"/>
    <numFmt numFmtId="249" formatCode="0%_);[Red]\(0%\);_(* &quot;-&quot;??_);_(@_)"/>
    <numFmt numFmtId="250" formatCode="_-* #,##0.00\ _F_-;\-* #,##0.00\ _F_-;_-* &quot;-&quot;??\ _F_-;_-@_-"/>
    <numFmt numFmtId="251" formatCode="#."/>
    <numFmt numFmtId="252" formatCode="_-&quot;L.&quot;\ * #,##0_-;\-&quot;L.&quot;\ * #,##0_-;_-&quot;L.&quot;\ * &quot;-&quot;_-;_-@_-"/>
    <numFmt numFmtId="253" formatCode="_-[$€]* #.##0.00_-;\-[$€]* #.##0.00_-;_-[$€]* &quot;-&quot;??_-;_-@_-"/>
    <numFmt numFmtId="254" formatCode="_(&quot;$&quot;* #,###.00.._);[Red]_(&quot;$&quot;* \(#,###.00..\);_(&quot;$&quot;* &quot;-&quot;???_);_(@_)"/>
    <numFmt numFmtId="255" formatCode="&quot;$&quot;#,##0_);[Red]\(&quot;$&quot;_#\,##0\)"/>
    <numFmt numFmtId="256" formatCode="_(&quot;$&quot;* #,###._);[Red]_(&quot;$&quot;* \(#,###.\);_(&quot;$&quot;* &quot;-&quot;_);_(@_)"/>
    <numFmt numFmtId="257" formatCode="_(* #,###._);[Red]* \(#,###.\);_(* &quot;-&quot;_);_(@_)"/>
    <numFmt numFmtId="258" formatCode="&quot;$&quot;* #,##0.00_);&quot;$&quot;* \(#,##0.00\)"/>
    <numFmt numFmtId="259" formatCode="_ &quot;￥&quot;* #,##0.00_ ;_ &quot;￥&quot;* \-#,##0.00_ ;_ &quot;￥&quot;* &quot;-&quot;??_ ;_ @_ "/>
    <numFmt numFmtId="260" formatCode="_(* #,##0.00_);[Red]_(* \(#,##0.00\);_(* &quot;-&quot;???_);_(@_)"/>
    <numFmt numFmtId="261" formatCode="0%_);\(0%\)"/>
    <numFmt numFmtId="262" formatCode="_(* #,##0.000_);_(* \(#,##0.000\);_(* &quot;-&quot;???_);_(@_)"/>
    <numFmt numFmtId="263" formatCode="mmm\ d\,\ yyyy"/>
    <numFmt numFmtId="264" formatCode="_([$$-409]* #,##0.00_);_([$$-409]* \(#,##0.00\);_([$$-409]* &quot;-&quot;_);_(@_)"/>
    <numFmt numFmtId="265" formatCode="&quot;$&quot;#,##0.00;[Red]\-&quot;$&quot;#,##0.00"/>
    <numFmt numFmtId="266" formatCode="&quot;$&quot;#,##0\ ;\(&quot;$&quot;#,##0\)"/>
    <numFmt numFmtId="267" formatCode="mmm\-dd"/>
    <numFmt numFmtId="268" formatCode="#,##0_);\(#,##0\);&quot;- &quot;_)"/>
    <numFmt numFmtId="269" formatCode="0.0\ %"/>
    <numFmt numFmtId="270" formatCode=";;;"/>
    <numFmt numFmtId="271" formatCode="#,##0&quot; F&quot;;\-#,##0&quot; F&quot;"/>
    <numFmt numFmtId="272" formatCode="0\ %"/>
    <numFmt numFmtId="273" formatCode="_(* #,###.._);[Red]* \(#,###..\);_(* &quot;-&quot;_);_(@_)"/>
    <numFmt numFmtId="274" formatCode="_(&quot;$&quot;* #,###.0.._);[Red]_(&quot;$&quot;* \(#,###.0..\);_(&quot;$&quot;* &quot;-&quot;??_);_(@_)"/>
    <numFmt numFmtId="275" formatCode="_(&quot;$&quot;* #,###.._);[Red]_(&quot;$&quot;* \(#,###..\);_(&quot;$&quot;* &quot;-&quot;_);_(@_)"/>
    <numFmt numFmtId="276" formatCode="&quot;$&quot;#,##0_);&quot;$&quot;\ \ \ \ \ \ \ \ \ \(#,##0\)"/>
    <numFmt numFmtId="277" formatCode="&quot;X&quot;;;&quot;&quot;"/>
    <numFmt numFmtId="278" formatCode="0.00%_);[Red]\(0.00%\);_(* &quot;-&quot;????_);_(@_)"/>
    <numFmt numFmtId="279" formatCode="_(* #,###.0._);[Red]* \(#,###.0.\);_(* &quot;-&quot;??_);_(@_)"/>
    <numFmt numFmtId="280" formatCode="_(&quot;$&quot;* #,###.00._);[Red]_(&quot;$&quot;* \(#,###.00.\);_(&quot;$&quot;* &quot;-&quot;???_);_(@_)"/>
    <numFmt numFmtId="281" formatCode="&quot;Rp.&quot;#,##0_);\(&quot;Rp.&quot;#,##0\)"/>
    <numFmt numFmtId="282" formatCode="&quot;Rp.&quot;#,##0.00_);\(&quot;Rp.&quot;#,##0.00\)"/>
    <numFmt numFmtId="283" formatCode="&quot;\&quot;#,##0;[Red]&quot;\&quot;&quot;\&quot;\-#,##0"/>
    <numFmt numFmtId="284" formatCode="_ &quot;￥&quot;* #,##0_ ;_ &quot;￥&quot;* \-#,##0_ ;_ &quot;￥&quot;* &quot;-&quot;_ ;_ @_ "/>
    <numFmt numFmtId="285" formatCode="_(* #,##0.000000_);_(* \(#,##0.000000\);_(* &quot;-&quot;??????_);_(@_)"/>
    <numFmt numFmtId="286" formatCode="_([$Rp-421]* #,##0.00_);_([$Rp-421]* \(#,##0.00\);_([$Rp-421]* &quot;-&quot;??_);_(@_)"/>
    <numFmt numFmtId="287" formatCode="&quot;:&quot;\ dd\ mmmm\ yyyy"/>
    <numFmt numFmtId="288" formatCode="[$-421]dd\ mmmm\ yyyy;@"/>
    <numFmt numFmtId="289" formatCode="dd\ mmm\ yy"/>
    <numFmt numFmtId="290" formatCode="&quot;DDR &quot;00"/>
    <numFmt numFmtId="291" formatCode="_(* #,##0.00_);_(* \(#,##0.00\);_(* &quot;-&quot;_);_(@_)"/>
    <numFmt numFmtId="292" formatCode="_-* #,##0.00000_-;\-* #,##0.00000_-;_-* &quot;-&quot;?????_-;_-@_-"/>
    <numFmt numFmtId="293" formatCode="0.00&quot; hole&quot;"/>
    <numFmt numFmtId="294" formatCode="0.0"/>
  </numFmts>
  <fonts count="255">
    <font>
      <sz val="10"/>
      <name val="Arial"/>
      <charset val="134"/>
    </font>
    <font>
      <sz val="10"/>
      <name val="Arial"/>
      <family val="2"/>
    </font>
    <font>
      <b/>
      <sz val="10"/>
      <name val="Arial"/>
      <family val="2"/>
    </font>
    <font>
      <b/>
      <u/>
      <sz val="11"/>
      <name val="Arial"/>
      <family val="2"/>
    </font>
    <font>
      <b/>
      <sz val="9"/>
      <name val="Arial"/>
      <family val="2"/>
    </font>
    <font>
      <sz val="8"/>
      <name val="Arial"/>
      <family val="2"/>
    </font>
    <font>
      <b/>
      <u/>
      <sz val="8"/>
      <name val="Arial"/>
      <family val="2"/>
    </font>
    <font>
      <b/>
      <sz val="8"/>
      <name val="Arial"/>
      <family val="2"/>
    </font>
    <font>
      <sz val="12"/>
      <name val="Arial Narrow"/>
      <family val="2"/>
    </font>
    <font>
      <sz val="11"/>
      <name val="Arial Narrow"/>
      <family val="2"/>
    </font>
    <font>
      <sz val="14"/>
      <name val="Arial"/>
      <family val="2"/>
    </font>
    <font>
      <sz val="12"/>
      <name val="Arial"/>
      <family val="2"/>
    </font>
    <font>
      <b/>
      <sz val="20"/>
      <name val="Arial"/>
      <family val="2"/>
    </font>
    <font>
      <b/>
      <sz val="16"/>
      <name val="Arial"/>
      <family val="2"/>
    </font>
    <font>
      <b/>
      <sz val="12"/>
      <name val="Arial"/>
      <family val="2"/>
    </font>
    <font>
      <b/>
      <sz val="12"/>
      <name val="Arial Narrow"/>
      <family val="2"/>
    </font>
    <font>
      <b/>
      <u/>
      <sz val="12"/>
      <name val="Arial"/>
      <family val="2"/>
    </font>
    <font>
      <b/>
      <sz val="12"/>
      <color indexed="9"/>
      <name val="Arial"/>
      <family val="2"/>
    </font>
    <font>
      <sz val="10"/>
      <color indexed="9"/>
      <name val="Arial"/>
      <family val="2"/>
    </font>
    <font>
      <sz val="20"/>
      <color rgb="FF0000FF"/>
      <name val="Arial"/>
      <family val="2"/>
    </font>
    <font>
      <b/>
      <sz val="14"/>
      <color rgb="FF0000FF"/>
      <name val="Arial"/>
      <family val="2"/>
    </font>
    <font>
      <sz val="14"/>
      <color indexed="9"/>
      <name val="Arial"/>
      <family val="2"/>
    </font>
    <font>
      <b/>
      <sz val="14"/>
      <name val="Arial"/>
      <family val="2"/>
    </font>
    <font>
      <b/>
      <sz val="11"/>
      <color indexed="9"/>
      <name val="Arial"/>
      <family val="2"/>
    </font>
    <font>
      <sz val="10"/>
      <color theme="1"/>
      <name val="Arial"/>
      <family val="2"/>
    </font>
    <font>
      <b/>
      <sz val="10"/>
      <color indexed="8"/>
      <name val="Arial"/>
      <family val="2"/>
    </font>
    <font>
      <sz val="10"/>
      <color theme="0"/>
      <name val="Arial"/>
      <family val="2"/>
    </font>
    <font>
      <b/>
      <sz val="10"/>
      <color indexed="10"/>
      <name val="Symbol"/>
      <family val="1"/>
      <charset val="2"/>
    </font>
    <font>
      <b/>
      <sz val="10"/>
      <color indexed="10"/>
      <name val="Arial"/>
      <family val="2"/>
    </font>
    <font>
      <sz val="10"/>
      <color indexed="10"/>
      <name val="Arial"/>
      <family val="2"/>
    </font>
    <font>
      <b/>
      <sz val="10"/>
      <name val="Symbol"/>
      <family val="1"/>
      <charset val="2"/>
    </font>
    <font>
      <sz val="10"/>
      <color rgb="FFFF0000"/>
      <name val="Arial"/>
      <family val="2"/>
    </font>
    <font>
      <sz val="10"/>
      <name val="Helv"/>
      <charset val="134"/>
    </font>
    <font>
      <sz val="11"/>
      <color theme="1"/>
      <name val="Calibri"/>
      <family val="2"/>
      <scheme val="minor"/>
    </font>
    <font>
      <b/>
      <sz val="12"/>
      <color indexed="20"/>
      <name val="Arial"/>
      <family val="2"/>
    </font>
    <font>
      <sz val="11"/>
      <color indexed="8"/>
      <name val="Calibri"/>
      <family val="2"/>
    </font>
    <font>
      <sz val="10"/>
      <name val="MS Sans Serif"/>
      <charset val="134"/>
    </font>
    <font>
      <sz val="11"/>
      <color indexed="9"/>
      <name val="Calibri"/>
      <family val="2"/>
    </font>
    <font>
      <sz val="12"/>
      <name val="Times New Roman"/>
      <family val="1"/>
    </font>
    <font>
      <sz val="8"/>
      <name val="MS Sans Serif"/>
      <charset val="134"/>
    </font>
    <font>
      <sz val="11"/>
      <color indexed="60"/>
      <name val="Calibri"/>
      <family val="2"/>
    </font>
    <font>
      <sz val="9"/>
      <color indexed="20"/>
      <name val="Arial"/>
      <family val="2"/>
    </font>
    <font>
      <sz val="11"/>
      <color indexed="8"/>
      <name val="Calibri"/>
      <family val="2"/>
    </font>
    <font>
      <sz val="8"/>
      <name val="Times New Roman"/>
      <family val="1"/>
    </font>
    <font>
      <sz val="10"/>
      <color indexed="62"/>
      <name val="Arial"/>
      <family val="2"/>
    </font>
    <font>
      <b/>
      <sz val="11"/>
      <color indexed="56"/>
      <name val="Calibri"/>
      <family val="2"/>
    </font>
    <font>
      <b/>
      <sz val="11"/>
      <color indexed="9"/>
      <name val="Calibri"/>
      <family val="2"/>
    </font>
    <font>
      <sz val="9"/>
      <name val="Geneva"/>
      <charset val="134"/>
    </font>
    <font>
      <sz val="11"/>
      <color theme="1"/>
      <name val="Calibri"/>
      <family val="2"/>
      <scheme val="minor"/>
    </font>
    <font>
      <sz val="10"/>
      <color indexed="22"/>
      <name val="Arial"/>
      <family val="2"/>
    </font>
    <font>
      <b/>
      <sz val="13"/>
      <color indexed="56"/>
      <name val="Calibri"/>
      <family val="2"/>
    </font>
    <font>
      <sz val="10"/>
      <name val="MS Sans Serif"/>
      <charset val="204"/>
    </font>
    <font>
      <b/>
      <sz val="11"/>
      <color indexed="52"/>
      <name val="Calibri"/>
      <family val="2"/>
    </font>
    <font>
      <sz val="10"/>
      <color indexed="8"/>
      <name val="Arial"/>
      <family val="2"/>
    </font>
    <font>
      <sz val="12"/>
      <name val="Geneva"/>
      <charset val="134"/>
    </font>
    <font>
      <sz val="10"/>
      <name val="Helv"/>
      <charset val="204"/>
    </font>
    <font>
      <sz val="11"/>
      <color indexed="52"/>
      <name val="Calibri"/>
      <family val="2"/>
    </font>
    <font>
      <b/>
      <sz val="10"/>
      <name val="Times New Roman"/>
      <family val="1"/>
    </font>
    <font>
      <sz val="11"/>
      <color indexed="17"/>
      <name val="Calibri"/>
      <family val="2"/>
    </font>
    <font>
      <b/>
      <sz val="12"/>
      <name val="TimesNewRomanPS"/>
      <charset val="134"/>
    </font>
    <font>
      <sz val="11"/>
      <color theme="0"/>
      <name val="Calibri"/>
      <family val="2"/>
      <scheme val="minor"/>
    </font>
    <font>
      <sz val="11"/>
      <color indexed="20"/>
      <name val="Calibri"/>
      <family val="2"/>
    </font>
    <font>
      <sz val="12"/>
      <name val="TimesNewRomanPS"/>
      <charset val="178"/>
    </font>
    <font>
      <sz val="11"/>
      <color indexed="52"/>
      <name val="宋体"/>
      <charset val="134"/>
    </font>
    <font>
      <b/>
      <sz val="11"/>
      <color indexed="56"/>
      <name val="Calibri"/>
      <family val="2"/>
    </font>
    <font>
      <sz val="7"/>
      <name val="Helv"/>
      <charset val="134"/>
    </font>
    <font>
      <sz val="11"/>
      <color indexed="8"/>
      <name val="宋体"/>
      <charset val="134"/>
    </font>
    <font>
      <sz val="11"/>
      <color rgb="FF006100"/>
      <name val="Calibri"/>
      <family val="2"/>
      <scheme val="minor"/>
    </font>
    <font>
      <sz val="11"/>
      <color indexed="17"/>
      <name val="宋体"/>
      <charset val="134"/>
    </font>
    <font>
      <b/>
      <sz val="10"/>
      <name val="Times New Roman"/>
      <family val="1"/>
    </font>
    <font>
      <sz val="9"/>
      <color indexed="8"/>
      <name val="ＭＳ Ｐゴシック"/>
      <charset val="128"/>
    </font>
    <font>
      <sz val="11"/>
      <color indexed="8"/>
      <name val="Times New Roman"/>
      <family val="1"/>
    </font>
    <font>
      <sz val="11"/>
      <color indexed="20"/>
      <name val="Tahoma"/>
      <family val="2"/>
    </font>
    <font>
      <b/>
      <sz val="11"/>
      <color indexed="52"/>
      <name val="Calibri"/>
      <family val="2"/>
    </font>
    <font>
      <sz val="7"/>
      <name val="Small Fonts"/>
      <charset val="204"/>
    </font>
    <font>
      <sz val="11"/>
      <color indexed="10"/>
      <name val="Calibri"/>
      <family val="2"/>
    </font>
    <font>
      <sz val="11"/>
      <color indexed="8"/>
      <name val="Calibri"/>
      <family val="2"/>
    </font>
    <font>
      <sz val="11"/>
      <color indexed="62"/>
      <name val="Calibri"/>
      <family val="2"/>
    </font>
    <font>
      <sz val="11"/>
      <color indexed="9"/>
      <name val="宋体"/>
      <charset val="134"/>
    </font>
    <font>
      <sz val="10"/>
      <name val="Times New Roman CYR"/>
      <charset val="204"/>
    </font>
    <font>
      <b/>
      <sz val="12"/>
      <color indexed="22"/>
      <name val="Arial"/>
      <family val="2"/>
    </font>
    <font>
      <b/>
      <sz val="18"/>
      <color indexed="56"/>
      <name val="Cambria"/>
      <family val="1"/>
    </font>
    <font>
      <i/>
      <sz val="11"/>
      <color indexed="23"/>
      <name val="Calibri"/>
      <family val="2"/>
    </font>
    <font>
      <b/>
      <sz val="11"/>
      <color indexed="52"/>
      <name val="Calibri"/>
      <family val="2"/>
    </font>
    <font>
      <b/>
      <sz val="15"/>
      <color indexed="56"/>
      <name val="Calibri"/>
      <family val="2"/>
    </font>
    <font>
      <b/>
      <sz val="11"/>
      <color indexed="63"/>
      <name val="Calibri"/>
      <family val="2"/>
    </font>
    <font>
      <b/>
      <sz val="18"/>
      <color indexed="56"/>
      <name val="宋体"/>
      <charset val="134"/>
    </font>
    <font>
      <sz val="8"/>
      <name val="Tms Rmn"/>
      <charset val="134"/>
    </font>
    <font>
      <sz val="11"/>
      <color indexed="62"/>
      <name val="Calibri"/>
      <family val="2"/>
    </font>
    <font>
      <u/>
      <sz val="10"/>
      <color theme="10"/>
      <name val="Arial"/>
      <family val="2"/>
    </font>
    <font>
      <b/>
      <sz val="11"/>
      <color indexed="63"/>
      <name val="Calibri"/>
      <family val="2"/>
    </font>
    <font>
      <sz val="14"/>
      <name val="Terminal"/>
      <charset val="255"/>
    </font>
    <font>
      <sz val="14"/>
      <name val="뼻뮝"/>
      <charset val="129"/>
    </font>
    <font>
      <b/>
      <sz val="11"/>
      <color indexed="8"/>
      <name val="Calibri"/>
      <family val="2"/>
    </font>
    <font>
      <sz val="9"/>
      <name val="Arial Narrow"/>
      <family val="2"/>
    </font>
    <font>
      <sz val="11"/>
      <color indexed="9"/>
      <name val="Calibri"/>
      <family val="2"/>
    </font>
    <font>
      <b/>
      <sz val="8"/>
      <name val="MS Sans Serif"/>
      <charset val="134"/>
    </font>
    <font>
      <sz val="11"/>
      <color indexed="52"/>
      <name val="Calibri"/>
      <family val="2"/>
    </font>
    <font>
      <sz val="11"/>
      <color rgb="FF3F3F76"/>
      <name val="Calibri"/>
      <family val="2"/>
      <scheme val="minor"/>
    </font>
    <font>
      <b/>
      <sz val="11"/>
      <color indexed="8"/>
      <name val="Calibri"/>
      <family val="2"/>
    </font>
    <font>
      <i/>
      <sz val="11"/>
      <color indexed="23"/>
      <name val="Calibri"/>
      <family val="2"/>
    </font>
    <font>
      <sz val="12"/>
      <name val="Tms Rmn"/>
      <charset val="134"/>
    </font>
    <font>
      <i/>
      <sz val="1"/>
      <color indexed="8"/>
      <name val="Courier"/>
      <charset val="134"/>
    </font>
    <font>
      <sz val="10"/>
      <name val="Helv"/>
      <charset val="134"/>
    </font>
    <font>
      <b/>
      <sz val="13"/>
      <color indexed="62"/>
      <name val="Calibri"/>
      <family val="2"/>
    </font>
    <font>
      <sz val="11"/>
      <color indexed="9"/>
      <name val="Calibri"/>
      <family val="2"/>
    </font>
    <font>
      <sz val="10"/>
      <name val="Geneva"/>
      <charset val="134"/>
    </font>
    <font>
      <sz val="9"/>
      <name val="Arial"/>
      <family val="2"/>
    </font>
    <font>
      <sz val="10"/>
      <name val="Arabic Transparent"/>
      <charset val="134"/>
    </font>
    <font>
      <sz val="10"/>
      <name val="Trebuchet MS"/>
      <family val="2"/>
    </font>
    <font>
      <sz val="10"/>
      <name val="Geneva"/>
      <charset val="134"/>
    </font>
    <font>
      <sz val="12"/>
      <name val="宋体"/>
      <charset val="134"/>
    </font>
    <font>
      <b/>
      <sz val="11"/>
      <color indexed="62"/>
      <name val="Calibri"/>
      <family val="2"/>
    </font>
    <font>
      <b/>
      <sz val="12"/>
      <color indexed="22"/>
      <name val="Arial"/>
      <family val="2"/>
    </font>
    <font>
      <sz val="11"/>
      <color indexed="10"/>
      <name val="Calibri"/>
      <family val="2"/>
    </font>
    <font>
      <sz val="10"/>
      <color indexed="22"/>
      <name val="MS Sans Serif"/>
      <charset val="204"/>
    </font>
    <font>
      <sz val="10"/>
      <name val="Arial Narrow"/>
      <family val="2"/>
    </font>
    <font>
      <b/>
      <sz val="10"/>
      <color indexed="63"/>
      <name val="Arial"/>
      <family val="2"/>
    </font>
    <font>
      <sz val="10"/>
      <color indexed="22"/>
      <name val="MS Sans Serif"/>
      <charset val="134"/>
    </font>
    <font>
      <u/>
      <sz val="10"/>
      <color indexed="12"/>
      <name val="Arial"/>
      <family val="2"/>
    </font>
    <font>
      <sz val="6"/>
      <name val="Helv"/>
      <charset val="134"/>
    </font>
    <font>
      <b/>
      <sz val="10"/>
      <color indexed="52"/>
      <name val="Arial"/>
      <family val="2"/>
    </font>
    <font>
      <sz val="12"/>
      <name val="Helv"/>
      <charset val="134"/>
    </font>
    <font>
      <b/>
      <sz val="12"/>
      <name val="Tms Rmn"/>
      <charset val="134"/>
    </font>
    <font>
      <b/>
      <sz val="11"/>
      <color rgb="FFFA7D00"/>
      <name val="Calibri"/>
      <family val="2"/>
      <scheme val="minor"/>
    </font>
    <font>
      <b/>
      <i/>
      <sz val="10"/>
      <name val="TimesNewRomanPS"/>
      <charset val="134"/>
    </font>
    <font>
      <sz val="11"/>
      <name val="¾©"/>
      <charset val="128"/>
    </font>
    <font>
      <sz val="9"/>
      <name val="Helvetica"/>
      <charset val="134"/>
    </font>
    <font>
      <sz val="12"/>
      <color indexed="22"/>
      <name val="Arial"/>
      <family val="2"/>
    </font>
    <font>
      <b/>
      <sz val="11"/>
      <color indexed="56"/>
      <name val="Calibri"/>
      <family val="2"/>
    </font>
    <font>
      <b/>
      <sz val="11"/>
      <name val="Times New Roman"/>
      <family val="1"/>
    </font>
    <font>
      <sz val="11"/>
      <color indexed="17"/>
      <name val="Tahoma"/>
      <family val="2"/>
    </font>
    <font>
      <sz val="12"/>
      <name val="MS Sans Serif"/>
      <charset val="134"/>
    </font>
    <font>
      <sz val="11"/>
      <color rgb="FF9C6500"/>
      <name val="Calibri"/>
      <family val="2"/>
      <scheme val="minor"/>
    </font>
    <font>
      <sz val="11"/>
      <color indexed="10"/>
      <name val="Calibri"/>
      <family val="2"/>
    </font>
    <font>
      <b/>
      <sz val="11"/>
      <color indexed="63"/>
      <name val="Calibri"/>
      <family val="2"/>
    </font>
    <font>
      <sz val="10"/>
      <color indexed="16"/>
      <name val="MS Serif"/>
      <charset val="134"/>
    </font>
    <font>
      <b/>
      <sz val="11"/>
      <color indexed="56"/>
      <name val="宋体"/>
      <charset val="134"/>
    </font>
    <font>
      <sz val="11"/>
      <color rgb="FFFA7D00"/>
      <name val="Calibri"/>
      <family val="2"/>
      <scheme val="minor"/>
    </font>
    <font>
      <b/>
      <sz val="18"/>
      <color indexed="56"/>
      <name val="Cambria"/>
      <family val="1"/>
    </font>
    <font>
      <sz val="11"/>
      <color indexed="20"/>
      <name val="宋体"/>
      <charset val="134"/>
    </font>
    <font>
      <b/>
      <sz val="12"/>
      <color indexed="9"/>
      <name val="Tms Rmn"/>
      <charset val="134"/>
    </font>
    <font>
      <sz val="11"/>
      <name val="lr ¾©"/>
      <charset val="128"/>
    </font>
    <font>
      <sz val="14"/>
      <name val="Helv"/>
      <charset val="134"/>
    </font>
    <font>
      <sz val="10"/>
      <name val="Helv"/>
      <charset val="178"/>
    </font>
    <font>
      <b/>
      <sz val="10"/>
      <color indexed="9"/>
      <name val="Arial"/>
      <family val="2"/>
    </font>
    <font>
      <b/>
      <sz val="10"/>
      <name val="Book Antiqua"/>
      <family val="1"/>
    </font>
    <font>
      <sz val="10"/>
      <color theme="1"/>
      <name val="Tahoma"/>
      <family val="2"/>
    </font>
    <font>
      <sz val="10"/>
      <name val="MS Serif"/>
      <charset val="134"/>
    </font>
    <font>
      <sz val="11"/>
      <color theme="1"/>
      <name val="Calibri"/>
      <family val="2"/>
    </font>
    <font>
      <sz val="1"/>
      <color indexed="8"/>
      <name val="Courier"/>
      <charset val="134"/>
    </font>
    <font>
      <sz val="10"/>
      <name val="Arial MT"/>
      <charset val="134"/>
    </font>
    <font>
      <sz val="11"/>
      <name val="VNI-Helve"/>
      <charset val="134"/>
    </font>
    <font>
      <b/>
      <sz val="12"/>
      <name val="Times New Roman"/>
      <family val="1"/>
    </font>
    <font>
      <b/>
      <sz val="11"/>
      <color indexed="63"/>
      <name val="宋体"/>
      <charset val="134"/>
    </font>
    <font>
      <b/>
      <sz val="15"/>
      <color indexed="62"/>
      <name val="Calibri"/>
      <family val="2"/>
    </font>
    <font>
      <b/>
      <sz val="11"/>
      <color indexed="9"/>
      <name val="Calibri"/>
      <family val="2"/>
    </font>
    <font>
      <sz val="10"/>
      <name val="Times New Roman"/>
      <family val="1"/>
    </font>
    <font>
      <sz val="8"/>
      <name val="Comic Sans MS"/>
      <family val="4"/>
    </font>
    <font>
      <sz val="10"/>
      <name val="TimesNewRomanPS"/>
      <charset val="134"/>
    </font>
    <font>
      <sz val="11"/>
      <color rgb="FF9C0006"/>
      <name val="Calibri"/>
      <family val="2"/>
      <scheme val="minor"/>
    </font>
    <font>
      <b/>
      <sz val="11"/>
      <color indexed="8"/>
      <name val="宋体"/>
      <charset val="134"/>
    </font>
    <font>
      <sz val="10"/>
      <name val="Arial"/>
      <family val="2"/>
    </font>
    <font>
      <sz val="7"/>
      <name val="Small Fonts"/>
      <charset val="134"/>
    </font>
    <font>
      <sz val="11"/>
      <color indexed="20"/>
      <name val="Calibri"/>
      <family val="2"/>
    </font>
    <font>
      <b/>
      <sz val="15"/>
      <color indexed="56"/>
      <name val="Calibri"/>
      <family val="2"/>
    </font>
    <font>
      <sz val="11"/>
      <name val="ＭＳ Ｐゴシック"/>
      <charset val="128"/>
    </font>
    <font>
      <sz val="10"/>
      <color indexed="17"/>
      <name val="Arial"/>
      <family val="2"/>
    </font>
    <font>
      <b/>
      <sz val="11"/>
      <color theme="3"/>
      <name val="Calibri"/>
      <family val="2"/>
      <scheme val="minor"/>
    </font>
    <font>
      <sz val="12"/>
      <name val="Arial MT"/>
      <charset val="134"/>
    </font>
    <font>
      <b/>
      <sz val="8"/>
      <color indexed="8"/>
      <name val="Arial"/>
      <family val="2"/>
    </font>
    <font>
      <sz val="12"/>
      <name val="TimesNewRomanPS"/>
      <charset val="134"/>
    </font>
    <font>
      <b/>
      <sz val="18"/>
      <color indexed="56"/>
      <name val="Cambria"/>
      <family val="1"/>
    </font>
    <font>
      <sz val="11"/>
      <color indexed="60"/>
      <name val="宋体"/>
      <charset val="134"/>
    </font>
    <font>
      <b/>
      <u/>
      <sz val="14"/>
      <name val="TimesNewRomanPS"/>
      <charset val="178"/>
    </font>
    <font>
      <b/>
      <sz val="8"/>
      <color indexed="8"/>
      <name val="Helv"/>
      <charset val="134"/>
    </font>
    <font>
      <sz val="8"/>
      <name val="Helv"/>
      <charset val="134"/>
    </font>
    <font>
      <sz val="8"/>
      <name val="Wingdings"/>
      <charset val="2"/>
    </font>
    <font>
      <b/>
      <sz val="1"/>
      <color indexed="16"/>
      <name val="Courier"/>
      <charset val="134"/>
    </font>
    <font>
      <sz val="8"/>
      <color indexed="12"/>
      <name val="Helv"/>
      <charset val="134"/>
    </font>
    <font>
      <sz val="6"/>
      <color indexed="10"/>
      <name val="Helv"/>
      <charset val="134"/>
    </font>
    <font>
      <sz val="11"/>
      <color indexed="62"/>
      <name val="Calibri"/>
      <family val="2"/>
    </font>
    <font>
      <b/>
      <sz val="15"/>
      <color indexed="56"/>
      <name val="宋体"/>
      <charset val="134"/>
    </font>
    <font>
      <sz val="11"/>
      <color indexed="53"/>
      <name val="Calibri"/>
      <family val="2"/>
    </font>
    <font>
      <sz val="18"/>
      <name val="Helv"/>
      <charset val="134"/>
    </font>
    <font>
      <sz val="11"/>
      <color indexed="60"/>
      <name val="Calibri"/>
      <family val="2"/>
    </font>
    <font>
      <sz val="8"/>
      <name val="Helvetica"/>
      <charset val="134"/>
    </font>
    <font>
      <b/>
      <sz val="10"/>
      <name val="Helv"/>
      <charset val="134"/>
    </font>
    <font>
      <b/>
      <i/>
      <sz val="10"/>
      <color indexed="8"/>
      <name val="Arial"/>
      <family val="2"/>
    </font>
    <font>
      <sz val="12"/>
      <name val="뼻뮝"/>
      <charset val="129"/>
    </font>
    <font>
      <sz val="11"/>
      <color indexed="10"/>
      <name val="宋体"/>
      <charset val="134"/>
    </font>
    <font>
      <b/>
      <sz val="11"/>
      <color indexed="56"/>
      <name val="Arial"/>
      <family val="2"/>
    </font>
    <font>
      <sz val="6"/>
      <name val="Helv"/>
      <charset val="134"/>
    </font>
    <font>
      <b/>
      <sz val="11"/>
      <color theme="0"/>
      <name val="Calibri"/>
      <family val="2"/>
      <scheme val="minor"/>
    </font>
    <font>
      <sz val="11"/>
      <color indexed="62"/>
      <name val="宋体"/>
      <charset val="134"/>
    </font>
    <font>
      <b/>
      <sz val="11"/>
      <color theme="1"/>
      <name val="Calibri"/>
      <family val="2"/>
      <scheme val="minor"/>
    </font>
    <font>
      <b/>
      <sz val="12"/>
      <name val="TimesNewRomanPS"/>
      <charset val="178"/>
    </font>
    <font>
      <b/>
      <sz val="10"/>
      <color indexed="22"/>
      <name val="Times New Roman"/>
      <family val="1"/>
    </font>
    <font>
      <b/>
      <i/>
      <sz val="11"/>
      <name val="Arial"/>
      <family val="2"/>
    </font>
    <font>
      <b/>
      <sz val="11"/>
      <color indexed="9"/>
      <name val="Calibri"/>
      <family val="2"/>
    </font>
    <font>
      <sz val="12"/>
      <name val="SWISS"/>
      <charset val="134"/>
    </font>
    <font>
      <sz val="13"/>
      <name val="Arial MT"/>
      <charset val="134"/>
    </font>
    <font>
      <sz val="11"/>
      <color indexed="17"/>
      <name val="Calibri"/>
      <family val="2"/>
    </font>
    <font>
      <b/>
      <sz val="12"/>
      <name val="TimesNewRomanPS"/>
      <charset val="134"/>
    </font>
    <font>
      <b/>
      <sz val="10"/>
      <name val="MS Sans Serif"/>
      <charset val="134"/>
    </font>
    <font>
      <b/>
      <sz val="11"/>
      <color indexed="8"/>
      <name val="Calibri"/>
      <family val="2"/>
    </font>
    <font>
      <b/>
      <u/>
      <sz val="14"/>
      <name val="TimesNewRomanPS"/>
      <charset val="134"/>
    </font>
    <font>
      <b/>
      <sz val="13"/>
      <color indexed="56"/>
      <name val="Calibri"/>
      <family val="2"/>
    </font>
    <font>
      <sz val="10"/>
      <name val="Courier"/>
      <charset val="134"/>
    </font>
    <font>
      <sz val="10"/>
      <name val="Tms Rmn"/>
      <charset val="134"/>
    </font>
    <font>
      <b/>
      <sz val="12"/>
      <color indexed="22"/>
      <name val="Times New Roman"/>
      <family val="1"/>
    </font>
    <font>
      <i/>
      <sz val="11"/>
      <color rgb="FF7F7F7F"/>
      <name val="Calibri"/>
      <family val="2"/>
      <scheme val="minor"/>
    </font>
    <font>
      <b/>
      <u/>
      <sz val="10"/>
      <name val="Helv"/>
      <charset val="134"/>
    </font>
    <font>
      <b/>
      <sz val="15"/>
      <color theme="3"/>
      <name val="Calibri"/>
      <family val="2"/>
      <scheme val="minor"/>
    </font>
    <font>
      <b/>
      <sz val="13"/>
      <color theme="3"/>
      <name val="Calibri"/>
      <family val="2"/>
      <scheme val="minor"/>
    </font>
    <font>
      <b/>
      <sz val="13"/>
      <color indexed="56"/>
      <name val="Calibri"/>
      <family val="2"/>
    </font>
    <font>
      <sz val="8"/>
      <name val="Arial Narrow"/>
      <family val="2"/>
    </font>
    <font>
      <sz val="11"/>
      <color indexed="52"/>
      <name val="Calibri"/>
      <family val="2"/>
    </font>
    <font>
      <sz val="11"/>
      <color indexed="17"/>
      <name val="Calibri"/>
      <family val="2"/>
    </font>
    <font>
      <sz val="9"/>
      <color indexed="48"/>
      <name val="Arial"/>
      <family val="2"/>
    </font>
    <font>
      <sz val="11"/>
      <color rgb="FF000000"/>
      <name val="Calibri"/>
      <family val="2"/>
    </font>
    <font>
      <sz val="10"/>
      <name val="굴림체"/>
      <charset val="129"/>
    </font>
    <font>
      <b/>
      <sz val="8"/>
      <name val="Helv"/>
      <charset val="134"/>
    </font>
    <font>
      <sz val="11"/>
      <name val="VNI-Helve"/>
      <charset val="134"/>
    </font>
    <font>
      <b/>
      <sz val="10"/>
      <name val="Courier New"/>
      <family val="3"/>
    </font>
    <font>
      <b/>
      <sz val="8"/>
      <name val="Helv"/>
      <charset val="134"/>
    </font>
    <font>
      <sz val="10"/>
      <name val="Tahoma"/>
      <family val="2"/>
    </font>
    <font>
      <i/>
      <sz val="11"/>
      <color indexed="23"/>
      <name val="宋体"/>
      <charset val="134"/>
    </font>
    <font>
      <sz val="12"/>
      <name val="TimesNewRomanPS"/>
      <charset val="134"/>
    </font>
    <font>
      <b/>
      <sz val="14"/>
      <name val="Times New Roman"/>
      <family val="1"/>
    </font>
    <font>
      <sz val="6"/>
      <color indexed="10"/>
      <name val="Helv"/>
      <charset val="134"/>
    </font>
    <font>
      <b/>
      <sz val="11"/>
      <color rgb="FF3F3F3F"/>
      <name val="Calibri"/>
      <family val="2"/>
      <scheme val="minor"/>
    </font>
    <font>
      <b/>
      <sz val="15"/>
      <color indexed="56"/>
      <name val="Calibri"/>
      <family val="2"/>
    </font>
    <font>
      <sz val="11"/>
      <color indexed="20"/>
      <name val="Calibri"/>
      <family val="2"/>
    </font>
    <font>
      <b/>
      <sz val="11"/>
      <color indexed="52"/>
      <name val="宋体"/>
      <charset val="134"/>
    </font>
    <font>
      <b/>
      <sz val="9"/>
      <color indexed="20"/>
      <name val="Arial"/>
      <family val="2"/>
    </font>
    <font>
      <sz val="1"/>
      <color indexed="16"/>
      <name val="Courier"/>
      <charset val="134"/>
    </font>
    <font>
      <b/>
      <u/>
      <sz val="14"/>
      <name val="TimesNewRomanPS"/>
      <charset val="134"/>
    </font>
    <font>
      <sz val="8"/>
      <color indexed="12"/>
      <name val="Helv"/>
      <charset val="134"/>
    </font>
    <font>
      <sz val="8"/>
      <color indexed="14"/>
      <name val="Helv"/>
      <charset val="134"/>
    </font>
    <font>
      <sz val="8"/>
      <color indexed="14"/>
      <name val="Helv"/>
      <charset val="134"/>
    </font>
    <font>
      <b/>
      <sz val="18"/>
      <color theme="3"/>
      <name val="Cambria"/>
      <family val="1"/>
      <scheme val="major"/>
    </font>
    <font>
      <b/>
      <sz val="18"/>
      <color indexed="62"/>
      <name val="Cambria"/>
      <family val="1"/>
    </font>
    <font>
      <sz val="11"/>
      <color rgb="FFFF0000"/>
      <name val="Calibri"/>
      <family val="2"/>
      <scheme val="minor"/>
    </font>
    <font>
      <sz val="11"/>
      <color indexed="60"/>
      <name val="Calibri"/>
      <family val="2"/>
    </font>
    <font>
      <i/>
      <sz val="11"/>
      <color indexed="23"/>
      <name val="Calibri"/>
      <family val="2"/>
    </font>
    <font>
      <sz val="12"/>
      <name val="바탕체"/>
      <charset val="129"/>
    </font>
    <font>
      <sz val="12"/>
      <name val="新細明體"/>
      <charset val="136"/>
    </font>
    <font>
      <b/>
      <sz val="13"/>
      <color indexed="56"/>
      <name val="宋体"/>
      <charset val="134"/>
    </font>
    <font>
      <b/>
      <sz val="11"/>
      <color indexed="9"/>
      <name val="宋体"/>
      <charset val="134"/>
    </font>
    <font>
      <sz val="10"/>
      <name val="Arial"/>
      <family val="2"/>
    </font>
    <font>
      <sz val="10"/>
      <name val="Arial"/>
      <family val="2"/>
      <charset val="134"/>
    </font>
    <font>
      <sz val="10"/>
      <name val="Calibri"/>
      <family val="2"/>
    </font>
    <font>
      <sz val="12"/>
      <name val="Arial"/>
      <family val="2"/>
    </font>
    <font>
      <b/>
      <sz val="10"/>
      <name val="Arial"/>
      <family val="2"/>
    </font>
  </fonts>
  <fills count="81">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51"/>
        <bgColor indexed="64"/>
      </patternFill>
    </fill>
    <fill>
      <patternFill patternType="solid">
        <fgColor indexed="62"/>
        <bgColor indexed="64"/>
      </patternFill>
    </fill>
    <fill>
      <patternFill patternType="solid">
        <fgColor indexed="40"/>
        <bgColor indexed="64"/>
      </patternFill>
    </fill>
    <fill>
      <patternFill patternType="solid">
        <fgColor indexed="53"/>
        <bgColor indexed="64"/>
      </patternFill>
    </fill>
    <fill>
      <patternFill patternType="solid">
        <fgColor rgb="FFFFC000"/>
        <bgColor indexed="64"/>
      </patternFill>
    </fill>
    <fill>
      <patternFill patternType="solid">
        <fgColor indexed="22"/>
        <bgColor indexed="64"/>
      </patternFill>
    </fill>
    <fill>
      <patternFill patternType="solid">
        <fgColor rgb="FF00B050"/>
        <bgColor indexed="64"/>
      </patternFill>
    </fill>
    <fill>
      <patternFill patternType="solid">
        <fgColor indexed="10"/>
        <bgColor indexed="64"/>
      </patternFill>
    </fill>
    <fill>
      <patternFill patternType="solid">
        <fgColor rgb="FFFFFF00"/>
        <bgColor indexed="64"/>
      </patternFill>
    </fill>
    <fill>
      <patternFill patternType="solid">
        <fgColor indexed="23"/>
        <bgColor indexed="64"/>
      </patternFill>
    </fill>
    <fill>
      <patternFill patternType="gray0625">
        <fgColor indexed="10"/>
      </patternFill>
    </fill>
    <fill>
      <patternFill patternType="solid">
        <fgColor indexed="15"/>
        <bgColor indexed="64"/>
      </patternFill>
    </fill>
    <fill>
      <patternFill patternType="gray0625">
        <fgColor indexed="10"/>
        <bgColor indexed="9"/>
      </patternFill>
    </fill>
    <fill>
      <patternFill patternType="solid">
        <fgColor indexed="14"/>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indexed="49"/>
        <bgColor indexed="64"/>
      </patternFill>
    </fill>
    <fill>
      <patternFill patternType="solid">
        <fgColor indexed="26"/>
        <bgColor indexed="64"/>
      </patternFill>
    </fill>
    <fill>
      <patternFill patternType="solid">
        <fgColor indexed="44"/>
        <bgColor indexed="64"/>
      </patternFill>
    </fill>
    <fill>
      <patternFill patternType="mediumGray">
        <fgColor indexed="11"/>
      </patternFill>
    </fill>
    <fill>
      <patternFill patternType="solid">
        <fgColor theme="5" tint="0.79995117038483843"/>
        <bgColor indexed="64"/>
      </patternFill>
    </fill>
    <fill>
      <patternFill patternType="solid">
        <fgColor theme="7" tint="0.79995117038483843"/>
        <bgColor indexed="64"/>
      </patternFill>
    </fill>
    <fill>
      <patternFill patternType="solid">
        <fgColor theme="6" tint="0.59999389629810485"/>
        <bgColor indexed="64"/>
      </patternFill>
    </fill>
    <fill>
      <patternFill patternType="solid">
        <fgColor indexed="47"/>
        <bgColor indexed="64"/>
      </patternFill>
    </fill>
    <fill>
      <patternFill patternType="solid">
        <fgColor theme="4" tint="0.59999389629810485"/>
        <bgColor indexed="64"/>
      </patternFill>
    </fill>
    <fill>
      <patternFill patternType="solid">
        <fgColor indexed="55"/>
        <bgColor indexed="64"/>
      </patternFill>
    </fill>
    <fill>
      <patternFill patternType="solid">
        <fgColor theme="8" tint="0.59999389629810485"/>
        <bgColor indexed="64"/>
      </patternFill>
    </fill>
    <fill>
      <patternFill patternType="solid">
        <fgColor theme="6" tint="0.79995117038483843"/>
        <bgColor indexed="64"/>
      </patternFill>
    </fill>
    <fill>
      <patternFill patternType="solid">
        <fgColor theme="4" tint="0.79995117038483843"/>
        <bgColor indexed="64"/>
      </patternFill>
    </fill>
    <fill>
      <patternFill patternType="solid">
        <fgColor indexed="11"/>
        <bgColor indexed="64"/>
      </patternFill>
    </fill>
    <fill>
      <patternFill patternType="solid">
        <fgColor indexed="57"/>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indexed="45"/>
        <bgColor indexed="64"/>
      </patternFill>
    </fill>
    <fill>
      <patternFill patternType="solid">
        <fgColor indexed="52"/>
        <bgColor indexed="64"/>
      </patternFill>
    </fill>
    <fill>
      <patternFill patternType="solid">
        <fgColor indexed="30"/>
        <bgColor indexed="64"/>
      </patternFill>
    </fill>
    <fill>
      <patternFill patternType="solid">
        <fgColor indexed="46"/>
        <bgColor indexed="64"/>
      </patternFill>
    </fill>
    <fill>
      <patternFill patternType="solid">
        <fgColor indexed="27"/>
        <bgColor indexed="64"/>
      </patternFill>
    </fill>
    <fill>
      <patternFill patternType="solid">
        <fgColor theme="5" tint="0.59999389629810485"/>
        <bgColor indexed="64"/>
      </patternFill>
    </fill>
    <fill>
      <patternFill patternType="solid">
        <fgColor indexed="8"/>
        <bgColor indexed="64"/>
      </patternFill>
    </fill>
    <fill>
      <patternFill patternType="solid">
        <fgColor theme="8" tint="0.39994506668294322"/>
        <bgColor indexed="64"/>
      </patternFill>
    </fill>
    <fill>
      <patternFill patternType="solid">
        <fgColor indexed="36"/>
        <bgColor indexed="64"/>
      </patternFill>
    </fill>
    <fill>
      <patternFill patternType="solid">
        <fgColor rgb="FFC6EFCE"/>
        <bgColor indexed="64"/>
      </patternFill>
    </fill>
    <fill>
      <patternFill patternType="gray125"/>
    </fill>
    <fill>
      <patternFill patternType="solid">
        <fgColor indexed="29"/>
        <bgColor indexed="64"/>
      </patternFill>
    </fill>
    <fill>
      <patternFill patternType="solid">
        <fgColor indexed="31"/>
        <bgColor indexed="64"/>
      </patternFill>
    </fill>
    <fill>
      <patternFill patternType="solid">
        <fgColor theme="5"/>
        <bgColor indexed="64"/>
      </patternFill>
    </fill>
    <fill>
      <patternFill patternType="solid">
        <fgColor theme="5" tint="0.39994506668294322"/>
        <bgColor indexed="64"/>
      </patternFill>
    </fill>
    <fill>
      <patternFill patternType="solid">
        <fgColor rgb="FFFFCC99"/>
        <bgColor indexed="64"/>
      </patternFill>
    </fill>
    <fill>
      <patternFill patternType="lightGray"/>
    </fill>
    <fill>
      <patternFill patternType="solid">
        <fgColor theme="7" tint="0.39994506668294322"/>
        <bgColor indexed="64"/>
      </patternFill>
    </fill>
    <fill>
      <patternFill patternType="solid">
        <fgColor theme="8"/>
        <bgColor indexed="64"/>
      </patternFill>
    </fill>
    <fill>
      <patternFill patternType="solid">
        <fgColor rgb="FFF2F2F2"/>
        <bgColor indexed="64"/>
      </patternFill>
    </fill>
    <fill>
      <patternFill patternType="solid">
        <fgColor rgb="FFFFFFCC"/>
        <bgColor indexed="64"/>
      </patternFill>
    </fill>
    <fill>
      <patternFill patternType="solid">
        <fgColor rgb="FFFFEB9C"/>
        <bgColor indexed="64"/>
      </patternFill>
    </fill>
    <fill>
      <patternFill patternType="solid">
        <fgColor theme="4"/>
        <bgColor indexed="64"/>
      </patternFill>
    </fill>
    <fill>
      <patternFill patternType="solid">
        <fgColor indexed="65"/>
        <bgColor indexed="64"/>
      </patternFill>
    </fill>
    <fill>
      <patternFill patternType="solid">
        <fgColor rgb="FFFFC7CE"/>
        <bgColor indexed="64"/>
      </patternFill>
    </fill>
    <fill>
      <patternFill patternType="solid">
        <fgColor theme="9" tint="0.39994506668294322"/>
        <bgColor indexed="64"/>
      </patternFill>
    </fill>
    <fill>
      <patternFill patternType="solid">
        <fgColor indexed="54"/>
        <bgColor indexed="64"/>
      </patternFill>
    </fill>
    <fill>
      <patternFill patternType="solid">
        <fgColor theme="6"/>
        <bgColor indexed="64"/>
      </patternFill>
    </fill>
    <fill>
      <patternFill patternType="solid">
        <fgColor indexed="17"/>
        <bgColor indexed="64"/>
      </patternFill>
    </fill>
    <fill>
      <patternFill patternType="darkVertical"/>
    </fill>
    <fill>
      <patternFill patternType="solid">
        <fgColor indexed="10"/>
        <bgColor indexed="9"/>
      </patternFill>
    </fill>
    <fill>
      <patternFill patternType="solid">
        <fgColor theme="4" tint="0.39994506668294322"/>
        <bgColor indexed="64"/>
      </patternFill>
    </fill>
    <fill>
      <patternFill patternType="solid">
        <fgColor theme="7"/>
        <bgColor indexed="64"/>
      </patternFill>
    </fill>
    <fill>
      <patternFill patternType="solid">
        <fgColor theme="9"/>
        <bgColor indexed="64"/>
      </patternFill>
    </fill>
    <fill>
      <patternFill patternType="solid">
        <fgColor theme="6" tint="0.39994506668294322"/>
        <bgColor indexed="64"/>
      </patternFill>
    </fill>
    <fill>
      <patternFill patternType="solid">
        <fgColor rgb="FFA5A5A5"/>
        <bgColor indexed="64"/>
      </patternFill>
    </fill>
    <fill>
      <patternFill patternType="solid">
        <fgColor indexed="22"/>
        <bgColor indexed="9"/>
      </patternFill>
    </fill>
    <fill>
      <patternFill patternType="mediumGray">
        <fgColor indexed="22"/>
      </patternFill>
    </fill>
    <fill>
      <patternFill patternType="solid">
        <fgColor indexed="21"/>
        <bgColor indexed="64"/>
      </patternFill>
    </fill>
    <fill>
      <patternFill patternType="gray125">
        <fgColor indexed="8"/>
      </patternFill>
    </fill>
    <fill>
      <patternFill patternType="darkGray">
        <fgColor indexed="16"/>
      </patternFill>
    </fill>
  </fills>
  <borders count="118">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right style="medium">
        <color auto="1"/>
      </right>
      <top/>
      <bottom/>
      <diagonal/>
    </border>
    <border>
      <left style="medium">
        <color auto="1"/>
      </left>
      <right style="medium">
        <color auto="1"/>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medium">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thin">
        <color auto="1"/>
      </left>
      <right/>
      <top/>
      <bottom/>
      <diagonal/>
    </border>
    <border>
      <left/>
      <right style="medium">
        <color auto="1"/>
      </right>
      <top style="medium">
        <color auto="1"/>
      </top>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style="medium">
        <color auto="1"/>
      </right>
      <top style="medium">
        <color auto="1"/>
      </top>
      <bottom/>
      <diagonal/>
    </border>
    <border>
      <left style="medium">
        <color auto="1"/>
      </left>
      <right style="medium">
        <color auto="1"/>
      </right>
      <top style="medium">
        <color auto="1"/>
      </top>
      <bottom/>
      <diagonal/>
    </border>
    <border>
      <left style="thin">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top/>
      <bottom style="medium">
        <color auto="1"/>
      </bottom>
      <diagonal/>
    </border>
    <border>
      <left/>
      <right style="thin">
        <color auto="1"/>
      </right>
      <top style="medium">
        <color auto="1"/>
      </top>
      <bottom/>
      <diagonal/>
    </border>
    <border>
      <left style="medium">
        <color auto="1"/>
      </left>
      <right style="medium">
        <color auto="1"/>
      </right>
      <top style="medium">
        <color auto="1"/>
      </top>
      <bottom style="thin">
        <color auto="1"/>
      </bottom>
      <diagonal/>
    </border>
    <border>
      <left style="thin">
        <color auto="1"/>
      </left>
      <right style="medium">
        <color auto="1"/>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bottom style="thin">
        <color indexed="9"/>
      </bottom>
      <diagonal/>
    </border>
    <border>
      <left/>
      <right/>
      <top style="thin">
        <color indexed="9"/>
      </top>
      <bottom style="thin">
        <color indexed="9"/>
      </bottom>
      <diagonal/>
    </border>
    <border>
      <left/>
      <right/>
      <top style="thin">
        <color indexed="9"/>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top/>
      <bottom style="thin">
        <color auto="1"/>
      </bottom>
      <diagonal/>
    </border>
    <border>
      <left style="thin">
        <color auto="1"/>
      </left>
      <right/>
      <top/>
      <bottom style="thin">
        <color auto="1"/>
      </bottom>
      <diagonal/>
    </border>
    <border>
      <left/>
      <right style="medium">
        <color auto="1"/>
      </right>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top style="medium">
        <color auto="1"/>
      </top>
      <bottom/>
      <diagonal/>
    </border>
    <border>
      <left style="thin">
        <color auto="1"/>
      </left>
      <right/>
      <top/>
      <bottom style="medium">
        <color auto="1"/>
      </bottom>
      <diagonal/>
    </border>
    <border>
      <left style="thin">
        <color indexed="51"/>
      </left>
      <right style="thin">
        <color indexed="51"/>
      </right>
      <top/>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ck">
        <color auto="1"/>
      </top>
      <bottom style="hair">
        <color auto="1"/>
      </bottom>
      <diagonal/>
    </border>
    <border>
      <left style="thin">
        <color indexed="23"/>
      </left>
      <right style="thin">
        <color indexed="23"/>
      </right>
      <top style="thin">
        <color indexed="23"/>
      </top>
      <bottom style="thin">
        <color indexed="23"/>
      </bottom>
      <diagonal/>
    </border>
    <border>
      <left/>
      <right/>
      <top/>
      <bottom style="medium">
        <color indexed="30"/>
      </bottom>
      <diagonal/>
    </border>
    <border>
      <left style="double">
        <color indexed="63"/>
      </left>
      <right style="double">
        <color indexed="63"/>
      </right>
      <top style="double">
        <color indexed="63"/>
      </top>
      <bottom style="double">
        <color indexed="63"/>
      </bottom>
      <diagonal/>
    </border>
    <border>
      <left style="double">
        <color auto="1"/>
      </left>
      <right/>
      <top/>
      <bottom/>
      <diagonal/>
    </border>
    <border>
      <left/>
      <right/>
      <top/>
      <bottom style="thick">
        <color indexed="22"/>
      </bottom>
      <diagonal/>
    </border>
    <border>
      <left style="thin">
        <color indexed="9"/>
      </left>
      <right style="thin">
        <color indexed="9"/>
      </right>
      <top style="thin">
        <color indexed="9"/>
      </top>
      <bottom style="thin">
        <color indexed="9"/>
      </bottom>
      <diagonal/>
    </border>
    <border>
      <left/>
      <right/>
      <top/>
      <bottom style="double">
        <color indexed="52"/>
      </bottom>
      <diagonal/>
    </border>
    <border>
      <left/>
      <right/>
      <top/>
      <bottom style="double">
        <color indexed="8"/>
      </bottom>
      <diagonal/>
    </border>
    <border>
      <left/>
      <right style="hair">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double">
        <color auto="1"/>
      </left>
      <right/>
      <top style="double">
        <color auto="1"/>
      </top>
      <bottom/>
      <diagonal/>
    </border>
    <border>
      <left/>
      <right/>
      <top/>
      <bottom style="thick">
        <color indexed="62"/>
      </bottom>
      <diagonal/>
    </border>
    <border>
      <left style="thin">
        <color indexed="63"/>
      </left>
      <right style="thin">
        <color indexed="63"/>
      </right>
      <top style="thin">
        <color indexed="63"/>
      </top>
      <bottom style="thin">
        <color indexed="63"/>
      </bottom>
      <diagonal/>
    </border>
    <border>
      <left style="thick">
        <color auto="1"/>
      </left>
      <right style="thin">
        <color auto="1"/>
      </right>
      <top/>
      <bottom/>
      <diagonal/>
    </border>
    <border>
      <left/>
      <right/>
      <top style="thin">
        <color indexed="62"/>
      </top>
      <bottom style="double">
        <color indexed="62"/>
      </bottom>
      <diagonal/>
    </border>
    <border>
      <left style="thin">
        <color rgb="FF7F7F7F"/>
      </left>
      <right style="thin">
        <color rgb="FF7F7F7F"/>
      </right>
      <top style="thin">
        <color rgb="FF7F7F7F"/>
      </top>
      <bottom style="thin">
        <color rgb="FF7F7F7F"/>
      </bottom>
      <diagonal/>
    </border>
    <border>
      <left/>
      <right/>
      <top/>
      <bottom style="thick">
        <color indexed="10"/>
      </bottom>
      <diagonal/>
    </border>
    <border>
      <left/>
      <right style="thin">
        <color auto="1"/>
      </right>
      <top style="thin">
        <color auto="1"/>
      </top>
      <bottom style="medium">
        <color auto="1"/>
      </bottom>
      <diagonal/>
    </border>
    <border>
      <left style="hair">
        <color auto="1"/>
      </left>
      <right/>
      <top/>
      <bottom style="hair">
        <color auto="1"/>
      </bottom>
      <diagonal/>
    </border>
    <border>
      <left/>
      <right/>
      <top/>
      <bottom style="thin">
        <color indexed="8"/>
      </bottom>
      <diagonal/>
    </border>
    <border>
      <left style="thin">
        <color auto="1"/>
      </left>
      <right style="thin">
        <color auto="1"/>
      </right>
      <top style="hair">
        <color auto="1"/>
      </top>
      <bottom style="hair">
        <color auto="1"/>
      </bottom>
      <diagonal/>
    </border>
    <border>
      <left/>
      <right/>
      <top/>
      <bottom style="dotted">
        <color auto="1"/>
      </bottom>
      <diagonal/>
    </border>
    <border>
      <left style="thin">
        <color rgb="FFB2B2B2"/>
      </left>
      <right style="thin">
        <color rgb="FFB2B2B2"/>
      </right>
      <top style="thin">
        <color rgb="FFB2B2B2"/>
      </top>
      <bottom style="thin">
        <color rgb="FFB2B2B2"/>
      </bottom>
      <diagonal/>
    </border>
    <border>
      <left/>
      <right/>
      <top style="thin">
        <color indexed="49"/>
      </top>
      <bottom style="double">
        <color indexed="49"/>
      </bottom>
      <diagonal/>
    </border>
    <border>
      <left style="medium">
        <color indexed="10"/>
      </left>
      <right style="medium">
        <color indexed="10"/>
      </right>
      <top style="medium">
        <color indexed="10"/>
      </top>
      <bottom style="medium">
        <color indexed="10"/>
      </bottom>
      <diagonal/>
    </border>
    <border>
      <left/>
      <right/>
      <top/>
      <bottom style="double">
        <color rgb="FFFF8001"/>
      </bottom>
      <diagonal/>
    </border>
    <border>
      <left style="thin">
        <color auto="1"/>
      </left>
      <right/>
      <top/>
      <bottom style="hair">
        <color auto="1"/>
      </bottom>
      <diagonal/>
    </border>
    <border>
      <left/>
      <right/>
      <top/>
      <bottom style="thick">
        <color indexed="49"/>
      </bottom>
      <diagonal/>
    </border>
    <border>
      <left/>
      <right/>
      <top/>
      <bottom style="medium">
        <color theme="4" tint="0.39994506668294322"/>
      </bottom>
      <diagonal/>
    </border>
    <border>
      <left style="hair">
        <color auto="1"/>
      </left>
      <right style="hair">
        <color auto="1"/>
      </right>
      <top style="double">
        <color auto="1"/>
      </top>
      <bottom/>
      <diagonal/>
    </border>
    <border>
      <left/>
      <right/>
      <top style="medium">
        <color indexed="23"/>
      </top>
      <bottom style="medium">
        <color indexed="23"/>
      </bottom>
      <diagonal/>
    </border>
    <border>
      <left style="hair">
        <color auto="1"/>
      </left>
      <right/>
      <top style="double">
        <color auto="1"/>
      </top>
      <bottom style="hair">
        <color auto="1"/>
      </bottom>
      <diagonal/>
    </border>
    <border>
      <left/>
      <right/>
      <top/>
      <bottom style="hair">
        <color auto="1"/>
      </bottom>
      <diagonal/>
    </border>
    <border>
      <left style="hair">
        <color auto="1"/>
      </left>
      <right style="hair">
        <color auto="1"/>
      </right>
      <top style="thin">
        <color auto="1"/>
      </top>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auto="1"/>
      </bottom>
      <diagonal/>
    </border>
    <border>
      <left/>
      <right style="thin">
        <color indexed="8"/>
      </right>
      <top style="thin">
        <color indexed="8"/>
      </top>
      <bottom style="thin">
        <color indexed="8"/>
      </bottom>
      <diagonal/>
    </border>
    <border>
      <left style="thin">
        <color indexed="10"/>
      </left>
      <right style="thin">
        <color indexed="10"/>
      </right>
      <top style="thin">
        <color indexed="10"/>
      </top>
      <bottom style="thin">
        <color indexed="10"/>
      </bottom>
      <diagonal/>
    </border>
    <border>
      <left/>
      <right/>
      <top/>
      <bottom style="thick">
        <color theme="4"/>
      </bottom>
      <diagonal/>
    </border>
    <border>
      <left/>
      <right/>
      <top/>
      <bottom style="thick">
        <color theme="4" tint="0.499984740745262"/>
      </bottom>
      <diagonal/>
    </border>
    <border>
      <left style="thick">
        <color auto="1"/>
      </left>
      <right/>
      <top style="hair">
        <color auto="1"/>
      </top>
      <bottom style="double">
        <color auto="1"/>
      </bottom>
      <diagonal/>
    </border>
    <border>
      <left style="thin">
        <color rgb="FF3F3F3F"/>
      </left>
      <right style="thin">
        <color rgb="FF3F3F3F"/>
      </right>
      <top style="thin">
        <color rgb="FF3F3F3F"/>
      </top>
      <bottom style="thin">
        <color rgb="FF3F3F3F"/>
      </bottom>
      <diagonal/>
    </border>
    <border>
      <left style="hair">
        <color auto="1"/>
      </left>
      <right style="hair">
        <color auto="1"/>
      </right>
      <top/>
      <bottom/>
      <diagonal/>
    </border>
  </borders>
  <cellStyleXfs count="33499">
    <xf numFmtId="0" fontId="0" fillId="0" borderId="0"/>
    <xf numFmtId="0" fontId="33" fillId="28" borderId="0" applyNumberFormat="0" applyBorder="0" applyAlignment="0" applyProtection="0"/>
    <xf numFmtId="0" fontId="33" fillId="0" borderId="0"/>
    <xf numFmtId="0" fontId="33" fillId="35" borderId="0" applyNumberFormat="0" applyBorder="0" applyAlignment="0" applyProtection="0"/>
    <xf numFmtId="0" fontId="33" fillId="35" borderId="0" applyNumberFormat="0" applyBorder="0" applyAlignment="0" applyProtection="0"/>
    <xf numFmtId="170" fontId="1" fillId="0" borderId="0" applyFont="0" applyFill="0" applyBorder="0" applyAlignment="0" applyProtection="0"/>
    <xf numFmtId="0" fontId="33" fillId="0" borderId="0"/>
    <xf numFmtId="0" fontId="33" fillId="31" borderId="0" applyNumberFormat="0" applyBorder="0" applyAlignment="0" applyProtection="0"/>
    <xf numFmtId="0" fontId="37" fillId="37" borderId="0" applyNumberFormat="0" applyBorder="0" applyAlignment="0" applyProtection="0"/>
    <xf numFmtId="43" fontId="33" fillId="0" borderId="0" applyFont="0" applyFill="0" applyBorder="0" applyAlignment="0" applyProtection="0"/>
    <xf numFmtId="0" fontId="33" fillId="0" borderId="0"/>
    <xf numFmtId="0" fontId="33" fillId="0" borderId="0"/>
    <xf numFmtId="43"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89" fontId="1" fillId="0" borderId="0" applyProtection="0">
      <protection locked="0"/>
    </xf>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7" borderId="0" applyNumberFormat="0" applyBorder="0" applyAlignment="0" applyProtection="0"/>
    <xf numFmtId="169" fontId="1" fillId="0" borderId="0" applyFont="0" applyFill="0" applyBorder="0" applyAlignment="0" applyProtection="0"/>
    <xf numFmtId="0" fontId="44" fillId="30" borderId="74" applyNumberFormat="0" applyAlignment="0" applyProtection="0"/>
    <xf numFmtId="0" fontId="44" fillId="30" borderId="74" applyNumberFormat="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0" fontId="33" fillId="39" borderId="0" applyNumberFormat="0" applyBorder="0" applyAlignment="0" applyProtection="0"/>
    <xf numFmtId="41" fontId="1" fillId="0" borderId="0" applyFont="0" applyFill="0" applyBorder="0" applyAlignment="0" applyProtection="0"/>
    <xf numFmtId="0" fontId="33" fillId="21" borderId="0" applyNumberFormat="0" applyBorder="0" applyAlignment="0" applyProtection="0"/>
    <xf numFmtId="169" fontId="1" fillId="0" borderId="0" applyFont="0" applyFill="0" applyBorder="0" applyAlignment="0" applyProtection="0"/>
    <xf numFmtId="0" fontId="33" fillId="28" borderId="0" applyNumberFormat="0" applyBorder="0" applyAlignment="0" applyProtection="0"/>
    <xf numFmtId="9" fontId="35" fillId="0" borderId="0" applyFont="0" applyFill="0" applyBorder="0" applyAlignment="0" applyProtection="0"/>
    <xf numFmtId="169" fontId="1" fillId="0" borderId="0" applyFont="0" applyFill="0" applyBorder="0" applyAlignment="0" applyProtection="0"/>
    <xf numFmtId="0" fontId="33" fillId="21" borderId="0" applyNumberFormat="0" applyBorder="0" applyAlignment="0" applyProtection="0"/>
    <xf numFmtId="170" fontId="1"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190" fontId="1" fillId="0" borderId="0" applyFont="0" applyFill="0" applyBorder="0" applyAlignment="0" applyProtection="0"/>
    <xf numFmtId="176" fontId="33" fillId="0" borderId="0" applyFont="0" applyFill="0" applyBorder="0" applyAlignment="0" applyProtection="0"/>
    <xf numFmtId="0" fontId="33" fillId="35" borderId="0" applyNumberFormat="0" applyBorder="0" applyAlignment="0" applyProtection="0"/>
    <xf numFmtId="192" fontId="54" fillId="0" borderId="0" applyFont="0" applyFill="0" applyBorder="0" applyAlignment="0" applyProtection="0"/>
    <xf numFmtId="0" fontId="35" fillId="6"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21" borderId="0" applyNumberFormat="0" applyBorder="0" applyAlignment="0" applyProtection="0"/>
    <xf numFmtId="0" fontId="33" fillId="0" borderId="0"/>
    <xf numFmtId="0" fontId="33" fillId="29" borderId="0" applyNumberFormat="0" applyBorder="0" applyAlignment="0" applyProtection="0"/>
    <xf numFmtId="169" fontId="1" fillId="0" borderId="0" applyFont="0" applyFill="0" applyBorder="0" applyAlignment="0" applyProtection="0"/>
    <xf numFmtId="0" fontId="41" fillId="2" borderId="71">
      <protection locked="0"/>
    </xf>
    <xf numFmtId="0" fontId="33" fillId="39" borderId="0" applyNumberFormat="0" applyBorder="0" applyAlignment="0" applyProtection="0"/>
    <xf numFmtId="43" fontId="33" fillId="0" borderId="0" applyFont="0" applyFill="0" applyBorder="0" applyAlignment="0" applyProtection="0"/>
    <xf numFmtId="0" fontId="53" fillId="43" borderId="0" applyNumberFormat="0" applyBorder="0" applyAlignment="0" applyProtection="0"/>
    <xf numFmtId="0" fontId="33" fillId="33" borderId="0" applyNumberFormat="0" applyBorder="0" applyAlignment="0" applyProtection="0"/>
    <xf numFmtId="0" fontId="41" fillId="2" borderId="71">
      <protection locked="0"/>
    </xf>
    <xf numFmtId="173" fontId="36" fillId="0" borderId="0"/>
    <xf numFmtId="0" fontId="35" fillId="25" borderId="0" applyNumberFormat="0" applyBorder="0" applyAlignment="0" applyProtection="0"/>
    <xf numFmtId="170" fontId="1" fillId="0" borderId="0" applyFont="0" applyFill="0" applyBorder="0" applyAlignment="0" applyProtection="0"/>
    <xf numFmtId="0" fontId="33" fillId="33" borderId="0" applyNumberFormat="0" applyBorder="0" applyAlignment="0" applyProtection="0"/>
    <xf numFmtId="0" fontId="33" fillId="0" borderId="0"/>
    <xf numFmtId="169" fontId="1"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0" fontId="33" fillId="21" borderId="0" applyNumberFormat="0" applyBorder="0" applyAlignment="0" applyProtection="0"/>
    <xf numFmtId="0" fontId="33" fillId="0" borderId="0"/>
    <xf numFmtId="169" fontId="1" fillId="0" borderId="0" applyFont="0" applyFill="0" applyBorder="0" applyAlignment="0" applyProtection="0"/>
    <xf numFmtId="0" fontId="32" fillId="0" borderId="0"/>
    <xf numFmtId="0" fontId="1" fillId="0" borderId="0"/>
    <xf numFmtId="169" fontId="1" fillId="0" borderId="0" applyFont="0" applyFill="0" applyBorder="0" applyAlignment="0" applyProtection="0"/>
    <xf numFmtId="0" fontId="33" fillId="39" borderId="0" applyNumberFormat="0" applyBorder="0" applyAlignment="0" applyProtection="0"/>
    <xf numFmtId="165" fontId="33" fillId="0" borderId="0" applyFont="0" applyFill="0" applyBorder="0" applyAlignment="0" applyProtection="0"/>
    <xf numFmtId="9" fontId="1" fillId="0" borderId="0" applyFont="0" applyFill="0" applyBorder="0" applyAlignment="0" applyProtection="0"/>
    <xf numFmtId="0" fontId="1" fillId="0" borderId="0"/>
    <xf numFmtId="0" fontId="33" fillId="28" borderId="0" applyNumberFormat="0" applyBorder="0" applyAlignment="0" applyProtection="0"/>
    <xf numFmtId="0" fontId="33" fillId="21" borderId="0" applyNumberFormat="0" applyBorder="0" applyAlignment="0" applyProtection="0"/>
    <xf numFmtId="170"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4" fontId="43" fillId="0" borderId="0">
      <alignment horizontal="center" wrapText="1"/>
      <protection locked="0"/>
    </xf>
    <xf numFmtId="0" fontId="33"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45" borderId="0" applyNumberFormat="0" applyBorder="0" applyAlignment="0" applyProtection="0"/>
    <xf numFmtId="6" fontId="36" fillId="0" borderId="0" applyFont="0" applyFill="0" applyBorder="0" applyAlignment="0" applyProtection="0"/>
    <xf numFmtId="43" fontId="33" fillId="0" borderId="0" applyFont="0" applyFill="0" applyBorder="0" applyAlignment="0" applyProtection="0"/>
    <xf numFmtId="49" fontId="34" fillId="20" borderId="71"/>
    <xf numFmtId="173" fontId="36" fillId="0" borderId="0"/>
    <xf numFmtId="173" fontId="36" fillId="0" borderId="0"/>
    <xf numFmtId="0" fontId="33" fillId="35"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0" fontId="33" fillId="0" borderId="0"/>
    <xf numFmtId="0" fontId="33" fillId="45" borderId="0" applyNumberFormat="0" applyBorder="0" applyAlignment="0" applyProtection="0"/>
    <xf numFmtId="0" fontId="33" fillId="2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3" fillId="22" borderId="0" applyNumberFormat="0" applyBorder="0" applyAlignment="0" applyProtection="0"/>
    <xf numFmtId="0" fontId="35" fillId="30"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5" borderId="0" applyNumberFormat="0" applyBorder="0" applyAlignment="0" applyProtection="0"/>
    <xf numFmtId="170" fontId="1" fillId="0" borderId="0" applyFont="0" applyFill="0" applyBorder="0" applyAlignment="0" applyProtection="0"/>
    <xf numFmtId="0" fontId="33" fillId="0" borderId="0"/>
    <xf numFmtId="0" fontId="64"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69" fontId="1" fillId="0" borderId="0" applyFont="0" applyFill="0" applyBorder="0" applyAlignment="0" applyProtection="0"/>
    <xf numFmtId="186" fontId="1" fillId="0" borderId="0">
      <protection locked="0"/>
    </xf>
    <xf numFmtId="0" fontId="33" fillId="45" borderId="0" applyNumberFormat="0" applyBorder="0" applyAlignment="0" applyProtection="0"/>
    <xf numFmtId="169" fontId="1" fillId="0" borderId="0" applyFont="0" applyFill="0" applyBorder="0" applyAlignment="0" applyProtection="0"/>
    <xf numFmtId="177" fontId="39" fillId="0" borderId="6"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0" borderId="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0" fontId="33" fillId="27" borderId="0" applyNumberFormat="0" applyBorder="0" applyAlignment="0" applyProtection="0"/>
    <xf numFmtId="169" fontId="1" fillId="0" borderId="0" applyFont="0" applyFill="0" applyBorder="0" applyAlignment="0" applyProtection="0"/>
    <xf numFmtId="49" fontId="34" fillId="20" borderId="71"/>
    <xf numFmtId="169" fontId="1" fillId="0" borderId="0" applyFont="0" applyFill="0" applyBorder="0" applyAlignment="0" applyProtection="0"/>
    <xf numFmtId="0" fontId="33" fillId="21" borderId="0" applyNumberFormat="0" applyBorder="0" applyAlignment="0" applyProtection="0"/>
    <xf numFmtId="0" fontId="33" fillId="28" borderId="0" applyNumberFormat="0" applyBorder="0" applyAlignment="0" applyProtection="0"/>
    <xf numFmtId="0" fontId="33" fillId="34" borderId="0" applyNumberFormat="0" applyBorder="0" applyAlignment="0" applyProtection="0"/>
    <xf numFmtId="0" fontId="33" fillId="21" borderId="0" applyNumberFormat="0" applyBorder="0" applyAlignment="0" applyProtection="0"/>
    <xf numFmtId="173" fontId="36" fillId="0" borderId="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2" fillId="0" borderId="0"/>
    <xf numFmtId="0" fontId="33" fillId="28" borderId="0" applyNumberFormat="0" applyBorder="0" applyAlignment="0" applyProtection="0"/>
    <xf numFmtId="0" fontId="33" fillId="0" borderId="0"/>
    <xf numFmtId="170" fontId="1"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9" fontId="34" fillId="20" borderId="71"/>
    <xf numFmtId="0" fontId="33" fillId="39" borderId="0" applyNumberFormat="0" applyBorder="0" applyAlignment="0" applyProtection="0"/>
    <xf numFmtId="177" fontId="39" fillId="0" borderId="6" applyFont="0" applyFill="0" applyBorder="0" applyAlignment="0" applyProtection="0"/>
    <xf numFmtId="0" fontId="49" fillId="0" borderId="77"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34" borderId="0" applyNumberFormat="0" applyBorder="0" applyAlignment="0" applyProtection="0"/>
    <xf numFmtId="170" fontId="1" fillId="0" borderId="0" applyFont="0" applyFill="0" applyBorder="0" applyAlignment="0" applyProtection="0"/>
    <xf numFmtId="43" fontId="33" fillId="0" borderId="0" applyFont="0" applyFill="0" applyBorder="0" applyAlignment="0" applyProtection="0"/>
    <xf numFmtId="0" fontId="43" fillId="0" borderId="0">
      <alignment horizontal="center" wrapText="1"/>
      <protection locked="0"/>
    </xf>
    <xf numFmtId="0" fontId="33" fillId="0" borderId="0"/>
    <xf numFmtId="0" fontId="33" fillId="21" borderId="0" applyNumberFormat="0" applyBorder="0" applyAlignment="0" applyProtection="0"/>
    <xf numFmtId="165"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2"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31"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27" borderId="0" applyNumberFormat="0" applyBorder="0" applyAlignment="0" applyProtection="0"/>
    <xf numFmtId="0" fontId="33" fillId="0" borderId="0"/>
    <xf numFmtId="177" fontId="39" fillId="0" borderId="6"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165"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0" fontId="77" fillId="30" borderId="74" applyNumberFormat="0" applyAlignment="0" applyProtection="0"/>
    <xf numFmtId="177" fontId="39" fillId="0" borderId="6" applyFont="0" applyFill="0" applyBorder="0" applyAlignment="0" applyProtection="0"/>
    <xf numFmtId="0" fontId="33" fillId="27" borderId="0" applyNumberFormat="0" applyBorder="0" applyAlignment="0" applyProtection="0"/>
    <xf numFmtId="203" fontId="1" fillId="0" borderId="0" applyFont="0" applyFill="0" applyBorder="0" applyAlignment="0" applyProtection="0"/>
    <xf numFmtId="169" fontId="1" fillId="0" borderId="0" applyFont="0" applyFill="0" applyBorder="0" applyAlignment="0" applyProtection="0"/>
    <xf numFmtId="195" fontId="1" fillId="0" borderId="0" applyFill="0" applyBorder="0" applyAlignment="0"/>
    <xf numFmtId="43" fontId="33" fillId="0" borderId="0" applyFont="0" applyFill="0" applyBorder="0" applyAlignment="0" applyProtection="0"/>
    <xf numFmtId="169" fontId="1" fillId="0" borderId="0" applyFont="0" applyFill="0" applyBorder="0" applyAlignment="0" applyProtection="0"/>
    <xf numFmtId="0" fontId="33" fillId="0" borderId="0"/>
    <xf numFmtId="173" fontId="36" fillId="0" borderId="0"/>
    <xf numFmtId="0" fontId="33" fillId="45" borderId="0" applyNumberFormat="0" applyBorder="0" applyAlignment="0" applyProtection="0"/>
    <xf numFmtId="0" fontId="33" fillId="0" borderId="0"/>
    <xf numFmtId="49" fontId="34" fillId="20" borderId="71"/>
    <xf numFmtId="43" fontId="33" fillId="0" borderId="0"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0" fontId="33" fillId="45" borderId="0" applyNumberFormat="0" applyBorder="0" applyAlignment="0" applyProtection="0"/>
    <xf numFmtId="0" fontId="33" fillId="0" borderId="0"/>
    <xf numFmtId="49" fontId="34" fillId="20" borderId="71"/>
    <xf numFmtId="0" fontId="33" fillId="45" borderId="0" applyNumberFormat="0" applyBorder="0" applyAlignment="0" applyProtection="0"/>
    <xf numFmtId="0" fontId="33" fillId="34"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41" fillId="2" borderId="71">
      <protection locked="0"/>
    </xf>
    <xf numFmtId="0" fontId="33" fillId="22" borderId="0" applyNumberFormat="0" applyBorder="0" applyAlignment="0" applyProtection="0"/>
    <xf numFmtId="176" fontId="33"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0" fontId="32" fillId="0" borderId="0"/>
    <xf numFmtId="0" fontId="1" fillId="0" borderId="0"/>
    <xf numFmtId="165" fontId="33" fillId="0" borderId="0" applyFont="0" applyFill="0" applyBorder="0" applyAlignment="0" applyProtection="0"/>
    <xf numFmtId="165" fontId="33" fillId="0" borderId="0" applyFont="0" applyFill="0" applyBorder="0" applyAlignment="0" applyProtection="0"/>
    <xf numFmtId="179" fontId="54"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41" fillId="2" borderId="71">
      <protection locked="0"/>
    </xf>
    <xf numFmtId="170"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0" fontId="33" fillId="0" borderId="0"/>
    <xf numFmtId="0" fontId="32" fillId="0" borderId="0"/>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0" fontId="91" fillId="0" borderId="0"/>
    <xf numFmtId="165" fontId="33" fillId="0" borderId="0" applyFont="0" applyFill="0" applyBorder="0" applyAlignment="0" applyProtection="0"/>
    <xf numFmtId="19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7" borderId="0" applyNumberFormat="0" applyBorder="0" applyAlignment="0" applyProtection="0"/>
    <xf numFmtId="0" fontId="33" fillId="31" borderId="0" applyNumberFormat="0" applyBorder="0" applyAlignment="0" applyProtection="0"/>
    <xf numFmtId="9" fontId="33"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0" fontId="33" fillId="0" borderId="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1" fillId="0" borderId="0"/>
    <xf numFmtId="0" fontId="33" fillId="3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51" fillId="0" borderId="0"/>
    <xf numFmtId="43" fontId="33" fillId="0" borderId="0" applyFont="0" applyFill="0" applyBorder="0" applyAlignment="0" applyProtection="0"/>
    <xf numFmtId="165" fontId="33" fillId="0" borderId="0" applyFont="0" applyFill="0" applyBorder="0" applyAlignment="0" applyProtection="0"/>
    <xf numFmtId="49" fontId="34" fillId="20" borderId="71"/>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9" borderId="0" applyNumberFormat="0" applyBorder="0" applyAlignment="0" applyProtection="0"/>
    <xf numFmtId="0" fontId="41" fillId="2" borderId="71">
      <protection locked="0"/>
    </xf>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34"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0" fontId="32" fillId="0" borderId="0"/>
    <xf numFmtId="0" fontId="33" fillId="2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3" fillId="7" borderId="0" applyNumberFormat="0" applyBorder="0" applyAlignment="0" applyProtection="0"/>
    <xf numFmtId="0" fontId="33" fillId="3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4" borderId="0" applyNumberFormat="0" applyBorder="0" applyAlignment="0" applyProtection="0"/>
    <xf numFmtId="0" fontId="33" fillId="29"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7" fillId="41"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0" fontId="1" fillId="0" borderId="0"/>
    <xf numFmtId="0" fontId="41" fillId="2" borderId="71">
      <protection locked="0"/>
    </xf>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165" fontId="33" fillId="0" borderId="0" applyFont="0" applyFill="0" applyBorder="0" applyAlignment="0" applyProtection="0"/>
    <xf numFmtId="0" fontId="33" fillId="0" borderId="0"/>
    <xf numFmtId="0" fontId="33" fillId="0" borderId="0"/>
    <xf numFmtId="0" fontId="33" fillId="39" borderId="0" applyNumberFormat="0" applyBorder="0" applyAlignment="0" applyProtection="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4" borderId="0" applyNumberFormat="0" applyBorder="0" applyAlignment="0" applyProtection="0"/>
    <xf numFmtId="0" fontId="5" fillId="24" borderId="0"/>
    <xf numFmtId="0" fontId="33" fillId="3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0" borderId="0"/>
    <xf numFmtId="0" fontId="35" fillId="44" borderId="0" applyNumberFormat="0" applyBorder="0" applyAlignment="0" applyProtection="0"/>
    <xf numFmtId="170" fontId="1" fillId="0" borderId="0" applyFont="0" applyFill="0" applyBorder="0" applyAlignment="0" applyProtection="0"/>
    <xf numFmtId="49" fontId="34" fillId="20" borderId="71"/>
    <xf numFmtId="170" fontId="1" fillId="0" borderId="0" applyFont="0" applyFill="0" applyBorder="0" applyAlignment="0" applyProtection="0"/>
    <xf numFmtId="170" fontId="1" fillId="0" borderId="0" applyFont="0" applyFill="0" applyBorder="0" applyAlignment="0" applyProtection="0"/>
    <xf numFmtId="0" fontId="33" fillId="0" borderId="0"/>
    <xf numFmtId="0" fontId="33" fillId="0" borderId="0"/>
    <xf numFmtId="0" fontId="33" fillId="22" borderId="0" applyNumberFormat="0" applyBorder="0" applyAlignment="0" applyProtection="0"/>
    <xf numFmtId="0" fontId="33" fillId="2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0" fontId="33" fillId="3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0" fontId="33" fillId="0" borderId="0"/>
    <xf numFmtId="0" fontId="104" fillId="0" borderId="90" applyNumberFormat="0" applyFill="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9" fontId="33"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4" borderId="0" applyNumberFormat="0" applyBorder="0" applyAlignment="0" applyProtection="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4" borderId="0" applyNumberFormat="0" applyBorder="0" applyAlignment="0" applyProtection="0"/>
    <xf numFmtId="0" fontId="33" fillId="3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39" borderId="0" applyNumberFormat="0" applyBorder="0" applyAlignment="0" applyProtection="0"/>
    <xf numFmtId="0" fontId="33" fillId="21"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0" fontId="33" fillId="28" borderId="0" applyNumberFormat="0" applyBorder="0" applyAlignment="0" applyProtection="0"/>
    <xf numFmtId="170" fontId="1" fillId="0" borderId="0" applyFont="0" applyFill="0" applyBorder="0" applyAlignment="0" applyProtection="0"/>
    <xf numFmtId="0" fontId="33" fillId="0" borderId="0"/>
    <xf numFmtId="0" fontId="33" fillId="22" borderId="0" applyNumberFormat="0" applyBorder="0" applyAlignment="0" applyProtection="0"/>
    <xf numFmtId="0" fontId="33" fillId="3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75" fillId="30" borderId="0" applyNumberFormat="0" applyBorder="0" applyAlignment="0" applyProtection="0"/>
    <xf numFmtId="0" fontId="33" fillId="0" borderId="0"/>
    <xf numFmtId="0" fontId="33" fillId="0" borderId="0"/>
    <xf numFmtId="9" fontId="1" fillId="0" borderId="0" applyFont="0" applyFill="0" applyBorder="0" applyAlignment="0" applyProtection="0"/>
    <xf numFmtId="9" fontId="35" fillId="0" borderId="0" applyFont="0" applyFill="0" applyBorder="0" applyAlignment="0" applyProtection="0"/>
    <xf numFmtId="49" fontId="34" fillId="20" borderId="71"/>
    <xf numFmtId="9" fontId="1"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0" fontId="33" fillId="27" borderId="0" applyNumberFormat="0" applyBorder="0" applyAlignment="0" applyProtection="0"/>
    <xf numFmtId="169" fontId="1" fillId="0" borderId="0" applyFont="0" applyFill="0" applyBorder="0" applyAlignment="0" applyProtection="0"/>
    <xf numFmtId="0" fontId="41" fillId="2" borderId="71">
      <protection locked="0"/>
    </xf>
    <xf numFmtId="0" fontId="50" fillId="0" borderId="78" applyNumberFormat="0" applyFill="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169" fontId="1" fillId="0" borderId="0" applyFont="0" applyFill="0" applyBorder="0" applyAlignment="0" applyProtection="0"/>
    <xf numFmtId="0" fontId="33" fillId="0" borderId="0"/>
    <xf numFmtId="0" fontId="37" fillId="4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0" fontId="33" fillId="34" borderId="0" applyNumberFormat="0" applyBorder="0" applyAlignment="0" applyProtection="0"/>
    <xf numFmtId="169" fontId="1" fillId="0" borderId="0" applyFont="0" applyFill="0" applyBorder="0" applyAlignment="0" applyProtection="0"/>
    <xf numFmtId="0" fontId="33" fillId="3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8" borderId="0" applyNumberFormat="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1" fillId="0" borderId="0" applyFont="0" applyFill="0" applyBorder="0" applyAlignment="0" applyProtection="0"/>
    <xf numFmtId="0" fontId="33" fillId="21" borderId="0" applyNumberFormat="0" applyBorder="0" applyAlignment="0" applyProtection="0"/>
    <xf numFmtId="0" fontId="33" fillId="35" borderId="0" applyNumberFormat="0" applyBorder="0" applyAlignment="0" applyProtection="0"/>
    <xf numFmtId="0" fontId="33" fillId="27"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169" fontId="1" fillId="0" borderId="0" applyFont="0" applyFill="0" applyBorder="0" applyAlignment="0" applyProtection="0"/>
    <xf numFmtId="0" fontId="37" fillId="23"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28" borderId="0" applyNumberFormat="0" applyBorder="0" applyAlignment="0" applyProtection="0"/>
    <xf numFmtId="0" fontId="75" fillId="4" borderId="0" applyNumberFormat="0" applyBorder="0" applyAlignment="0" applyProtection="0"/>
    <xf numFmtId="169" fontId="1" fillId="0" borderId="0" applyFont="0" applyFill="0" applyBorder="0" applyAlignment="0" applyProtection="0"/>
    <xf numFmtId="0" fontId="33" fillId="31" borderId="0" applyNumberFormat="0" applyBorder="0" applyAlignment="0" applyProtection="0"/>
    <xf numFmtId="0" fontId="33" fillId="22"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49" fontId="34" fillId="20" borderId="71"/>
    <xf numFmtId="43" fontId="33" fillId="0" borderId="0" applyFont="0" applyFill="0" applyBorder="0" applyAlignment="0" applyProtection="0"/>
    <xf numFmtId="0" fontId="33" fillId="31" borderId="0" applyNumberFormat="0" applyBorder="0" applyAlignment="0" applyProtection="0"/>
    <xf numFmtId="0" fontId="85" fillId="12" borderId="86" applyNumberFormat="0" applyAlignment="0" applyProtection="0"/>
    <xf numFmtId="0" fontId="33" fillId="0" borderId="0"/>
    <xf numFmtId="0" fontId="33" fillId="28" borderId="0" applyNumberFormat="0" applyBorder="0" applyAlignment="0" applyProtection="0"/>
    <xf numFmtId="169" fontId="1" fillId="0" borderId="0" applyFont="0" applyFill="0" applyBorder="0" applyAlignment="0" applyProtection="0"/>
    <xf numFmtId="0" fontId="33" fillId="35" borderId="0" applyNumberFormat="0" applyBorder="0" applyAlignment="0" applyProtection="0"/>
    <xf numFmtId="177" fontId="39" fillId="0" borderId="6" applyFont="0" applyFill="0" applyBorder="0" applyAlignment="0" applyProtection="0"/>
    <xf numFmtId="0" fontId="33" fillId="3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21" borderId="0" applyNumberFormat="0" applyBorder="0" applyAlignment="0" applyProtection="0"/>
    <xf numFmtId="0" fontId="33" fillId="35" borderId="0" applyNumberFormat="0" applyBorder="0" applyAlignment="0" applyProtection="0"/>
    <xf numFmtId="0" fontId="32" fillId="0" borderId="0"/>
    <xf numFmtId="49" fontId="34" fillId="20" borderId="71"/>
    <xf numFmtId="0" fontId="33" fillId="29" borderId="0" applyNumberFormat="0" applyBorder="0" applyAlignment="0" applyProtection="0"/>
    <xf numFmtId="0" fontId="33" fillId="0" borderId="0"/>
    <xf numFmtId="0" fontId="33" fillId="27" borderId="0" applyNumberFormat="0" applyBorder="0" applyAlignment="0" applyProtection="0"/>
    <xf numFmtId="170" fontId="1" fillId="0" borderId="0" applyFont="0" applyFill="0" applyBorder="0" applyAlignment="0" applyProtection="0"/>
    <xf numFmtId="0" fontId="32" fillId="0" borderId="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45" borderId="0" applyNumberFormat="0" applyBorder="0" applyAlignment="0" applyProtection="0"/>
    <xf numFmtId="0" fontId="33" fillId="0" borderId="0"/>
    <xf numFmtId="170" fontId="1" fillId="0" borderId="0" applyFont="0" applyFill="0" applyBorder="0" applyAlignment="0" applyProtection="0"/>
    <xf numFmtId="0" fontId="53" fillId="0" borderId="0">
      <alignment vertical="top"/>
    </xf>
    <xf numFmtId="0" fontId="33" fillId="28" borderId="0" applyNumberFormat="0" applyBorder="0" applyAlignment="0" applyProtection="0"/>
    <xf numFmtId="169" fontId="1" fillId="0" borderId="0" applyFont="0" applyFill="0" applyBorder="0" applyAlignment="0" applyProtection="0"/>
    <xf numFmtId="0" fontId="33" fillId="35" borderId="0" applyNumberFormat="0" applyBorder="0" applyAlignment="0" applyProtection="0"/>
    <xf numFmtId="177" fontId="39" fillId="0" borderId="6" applyFont="0" applyFill="0" applyBorder="0" applyAlignment="0" applyProtection="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174" fontId="107" fillId="0" borderId="0" applyFont="0" applyFill="0" applyBorder="0" applyAlignment="0" applyProtection="0"/>
    <xf numFmtId="0" fontId="33" fillId="3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173" fontId="36" fillId="0" borderId="0"/>
    <xf numFmtId="0" fontId="33" fillId="27" borderId="0" applyNumberFormat="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170" fontId="1" fillId="0" borderId="0" applyFont="0" applyFill="0" applyBorder="0" applyAlignment="0" applyProtection="0"/>
    <xf numFmtId="0" fontId="33" fillId="22" borderId="0" applyNumberFormat="0" applyBorder="0" applyAlignment="0" applyProtection="0"/>
    <xf numFmtId="170" fontId="1" fillId="0" borderId="0" applyFont="0" applyFill="0" applyBorder="0" applyAlignment="0" applyProtection="0"/>
    <xf numFmtId="0" fontId="33" fillId="0" borderId="0"/>
    <xf numFmtId="0" fontId="33" fillId="27" borderId="0" applyNumberFormat="0" applyBorder="0" applyAlignment="0" applyProtection="0"/>
    <xf numFmtId="0" fontId="32" fillId="0" borderId="0"/>
    <xf numFmtId="0" fontId="78" fillId="48"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0" fontId="33" fillId="0" borderId="0"/>
    <xf numFmtId="9" fontId="33" fillId="0" borderId="0" applyFont="0" applyFill="0" applyBorder="0" applyAlignment="0" applyProtection="0"/>
    <xf numFmtId="177" fontId="39" fillId="0" borderId="6" applyFont="0" applyFill="0" applyBorder="0" applyAlignment="0" applyProtection="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177" fontId="39" fillId="0" borderId="6" applyFont="0" applyFill="0" applyBorder="0" applyAlignment="0" applyProtection="0"/>
    <xf numFmtId="217" fontId="54"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29" borderId="0" applyNumberFormat="0" applyBorder="0" applyAlignment="0" applyProtection="0"/>
    <xf numFmtId="0" fontId="41" fillId="2" borderId="71">
      <protection locked="0"/>
    </xf>
    <xf numFmtId="170" fontId="1" fillId="0" borderId="0" applyFont="0" applyFill="0" applyBorder="0" applyAlignment="0" applyProtection="0"/>
    <xf numFmtId="0" fontId="33" fillId="0" borderId="0"/>
    <xf numFmtId="177" fontId="39" fillId="0" borderId="6" applyFont="0" applyFill="0" applyBorder="0" applyAlignment="0" applyProtection="0"/>
    <xf numFmtId="0" fontId="41" fillId="2" borderId="71">
      <protection locked="0"/>
    </xf>
    <xf numFmtId="169" fontId="1" fillId="0" borderId="0" applyFont="0" applyFill="0" applyBorder="0" applyAlignment="0" applyProtection="0"/>
    <xf numFmtId="172" fontId="1" fillId="0" borderId="0" applyFont="0" applyFill="0" applyBorder="0" applyAlignment="0" applyProtection="0"/>
    <xf numFmtId="0" fontId="32" fillId="0" borderId="0"/>
    <xf numFmtId="177" fontId="39" fillId="0" borderId="6" applyFont="0" applyFill="0" applyBorder="0" applyAlignment="0" applyProtection="0"/>
    <xf numFmtId="0" fontId="35" fillId="25" borderId="0" applyNumberFormat="0" applyBorder="0" applyAlignment="0" applyProtection="0"/>
    <xf numFmtId="4" fontId="110" fillId="0" borderId="0" applyFont="0" applyFill="0" applyBorder="0" applyAlignment="0" applyProtection="0"/>
    <xf numFmtId="0" fontId="33" fillId="21" borderId="0" applyNumberFormat="0" applyBorder="0" applyAlignment="0" applyProtection="0"/>
    <xf numFmtId="43"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33" fillId="21" borderId="0" applyNumberFormat="0" applyBorder="0" applyAlignment="0" applyProtection="0"/>
    <xf numFmtId="173" fontId="36" fillId="0" borderId="0"/>
    <xf numFmtId="0" fontId="33" fillId="0" borderId="0"/>
    <xf numFmtId="0" fontId="35" fillId="43" borderId="0" applyNumberFormat="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5" fillId="7" borderId="0" applyNumberFormat="0" applyBorder="0" applyAlignment="0" applyProtection="0"/>
    <xf numFmtId="169" fontId="1" fillId="0" borderId="0" applyFont="0" applyFill="0" applyBorder="0" applyAlignment="0" applyProtection="0"/>
    <xf numFmtId="4" fontId="110"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6" fontId="36"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0" fontId="41" fillId="2" borderId="71">
      <protection locked="0"/>
    </xf>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49" fontId="34" fillId="20" borderId="71"/>
    <xf numFmtId="49" fontId="34" fillId="20" borderId="71"/>
    <xf numFmtId="170" fontId="1" fillId="0" borderId="0" applyFont="0" applyFill="0" applyBorder="0" applyAlignment="0" applyProtection="0"/>
    <xf numFmtId="44" fontId="1" fillId="0" borderId="0" applyFont="0" applyFill="0" applyBorder="0" applyAlignment="0" applyProtection="0"/>
    <xf numFmtId="0" fontId="33" fillId="27"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7" borderId="0" applyNumberFormat="0" applyBorder="0" applyAlignment="0" applyProtection="0"/>
    <xf numFmtId="9" fontId="33" fillId="0" borderId="0" applyFont="0" applyFill="0" applyBorder="0" applyAlignment="0" applyProtection="0"/>
    <xf numFmtId="0" fontId="33" fillId="2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169" fontId="1" fillId="0" borderId="0" applyFont="0" applyFill="0" applyBorder="0" applyAlignment="0" applyProtection="0"/>
    <xf numFmtId="0" fontId="33" fillId="29" borderId="0" applyNumberFormat="0" applyBorder="0" applyAlignment="0" applyProtection="0"/>
    <xf numFmtId="169" fontId="1"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1"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177" fontId="39" fillId="0" borderId="6" applyFont="0" applyFill="0" applyBorder="0" applyAlignment="0" applyProtection="0"/>
    <xf numFmtId="0" fontId="33" fillId="21" borderId="0" applyNumberFormat="0" applyBorder="0" applyAlignment="0" applyProtection="0"/>
    <xf numFmtId="169" fontId="1" fillId="0" borderId="0" applyFont="0" applyFill="0" applyBorder="0" applyAlignment="0" applyProtection="0"/>
    <xf numFmtId="0" fontId="33" fillId="29" borderId="0" applyNumberFormat="0" applyBorder="0" applyAlignment="0" applyProtection="0"/>
    <xf numFmtId="0" fontId="33" fillId="39" borderId="0" applyNumberFormat="0" applyBorder="0" applyAlignment="0" applyProtection="0"/>
    <xf numFmtId="0" fontId="33" fillId="3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169" fontId="1" fillId="0" borderId="0" applyFont="0" applyFill="0" applyBorder="0" applyAlignment="0" applyProtection="0"/>
    <xf numFmtId="0" fontId="33" fillId="38" borderId="0" applyNumberFormat="0" applyBorder="0" applyAlignment="0" applyProtection="0"/>
    <xf numFmtId="169" fontId="1" fillId="0" borderId="0" applyFont="0" applyFill="0" applyBorder="0" applyAlignment="0" applyProtection="0"/>
    <xf numFmtId="0" fontId="33" fillId="27" borderId="0" applyNumberFormat="0" applyBorder="0" applyAlignment="0" applyProtection="0"/>
    <xf numFmtId="0" fontId="33" fillId="31" borderId="0" applyNumberFormat="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41" fillId="2" borderId="71">
      <protection locked="0"/>
    </xf>
    <xf numFmtId="0" fontId="33" fillId="21" borderId="0" applyNumberFormat="0" applyBorder="0" applyAlignment="0" applyProtection="0"/>
    <xf numFmtId="0" fontId="33" fillId="29" borderId="0" applyNumberFormat="0" applyBorder="0" applyAlignment="0" applyProtection="0"/>
    <xf numFmtId="0" fontId="33" fillId="0" borderId="0"/>
    <xf numFmtId="0" fontId="33" fillId="0" borderId="0"/>
    <xf numFmtId="0" fontId="33" fillId="35" borderId="0" applyNumberFormat="0" applyBorder="0" applyAlignment="0" applyProtection="0"/>
    <xf numFmtId="49" fontId="34" fillId="20" borderId="71"/>
    <xf numFmtId="0" fontId="33" fillId="2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169" fontId="1" fillId="0" borderId="0" applyFont="0" applyFill="0" applyBorder="0" applyAlignment="0" applyProtection="0"/>
    <xf numFmtId="0" fontId="33" fillId="38" borderId="0" applyNumberFormat="0" applyBorder="0" applyAlignment="0" applyProtection="0"/>
    <xf numFmtId="44" fontId="33" fillId="0" borderId="0" applyFont="0" applyFill="0" applyBorder="0" applyAlignment="0" applyProtection="0"/>
    <xf numFmtId="176"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49" fontId="34" fillId="20" borderId="71"/>
    <xf numFmtId="193" fontId="36"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0" fontId="33" fillId="0" borderId="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5" fillId="51" borderId="0" applyNumberFormat="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4" fontId="43" fillId="0" borderId="0">
      <alignment horizontal="center" wrapText="1"/>
      <protection locked="0"/>
    </xf>
    <xf numFmtId="0" fontId="33" fillId="0" borderId="0"/>
    <xf numFmtId="0" fontId="60" fillId="57" borderId="0" applyNumberFormat="0" applyBorder="0" applyAlignment="0" applyProtection="0"/>
    <xf numFmtId="0" fontId="33" fillId="28"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0" fontId="105" fillId="48" borderId="0" applyNumberFormat="0" applyBorder="0" applyAlignment="0" applyProtection="0"/>
    <xf numFmtId="43" fontId="33" fillId="0" borderId="0" applyFont="0" applyFill="0" applyBorder="0" applyAlignment="0" applyProtection="0"/>
    <xf numFmtId="0" fontId="33" fillId="22" borderId="0" applyNumberFormat="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0" fontId="33" fillId="21" borderId="0" applyNumberFormat="0" applyBorder="0" applyAlignment="0" applyProtection="0"/>
    <xf numFmtId="169" fontId="1" fillId="0" borderId="0" applyFont="0" applyFill="0" applyBorder="0" applyAlignment="0" applyProtection="0"/>
    <xf numFmtId="0" fontId="33" fillId="29" borderId="0" applyNumberFormat="0" applyBorder="0" applyAlignment="0" applyProtection="0"/>
    <xf numFmtId="169" fontId="1" fillId="0" borderId="0" applyFont="0" applyFill="0" applyBorder="0" applyAlignment="0" applyProtection="0"/>
    <xf numFmtId="173" fontId="36" fillId="0" borderId="0"/>
    <xf numFmtId="170" fontId="1"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176" fontId="33" fillId="0" borderId="0" applyFont="0" applyFill="0" applyBorder="0" applyAlignment="0" applyProtection="0"/>
    <xf numFmtId="0" fontId="33" fillId="35" borderId="0" applyNumberFormat="0" applyBorder="0" applyAlignment="0" applyProtection="0"/>
    <xf numFmtId="177" fontId="39" fillId="0" borderId="6" applyFont="0" applyFill="0" applyBorder="0" applyAlignment="0" applyProtection="0"/>
    <xf numFmtId="0" fontId="33" fillId="22" borderId="0" applyNumberFormat="0" applyBorder="0" applyAlignment="0" applyProtection="0"/>
    <xf numFmtId="169" fontId="1" fillId="0" borderId="0" applyFont="0" applyFill="0" applyBorder="0" applyAlignment="0" applyProtection="0"/>
    <xf numFmtId="0" fontId="33" fillId="29"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169" fontId="1"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177" fontId="39" fillId="0" borderId="6" applyFont="0" applyFill="0" applyBorder="0" applyAlignment="0" applyProtection="0"/>
    <xf numFmtId="174" fontId="107" fillId="0" borderId="0" applyFont="0" applyFill="0" applyBorder="0" applyAlignment="0" applyProtection="0"/>
    <xf numFmtId="0" fontId="33" fillId="28" borderId="0" applyNumberFormat="0" applyBorder="0" applyAlignment="0" applyProtection="0"/>
    <xf numFmtId="169" fontId="1" fillId="0" borderId="0" applyFont="0" applyFill="0" applyBorder="0" applyAlignment="0" applyProtection="0"/>
    <xf numFmtId="0" fontId="33" fillId="22" borderId="0" applyNumberFormat="0" applyBorder="0" applyAlignment="0" applyProtection="0"/>
    <xf numFmtId="176" fontId="33" fillId="0" borderId="0" applyFont="0" applyFill="0" applyBorder="0" applyAlignment="0" applyProtection="0"/>
    <xf numFmtId="0" fontId="33" fillId="3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5" fillId="6" borderId="0" applyNumberFormat="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0" fontId="41" fillId="2" borderId="71">
      <protection locked="0"/>
    </xf>
    <xf numFmtId="0" fontId="33" fillId="22" borderId="0" applyNumberFormat="0" applyBorder="0" applyAlignment="0" applyProtection="0"/>
    <xf numFmtId="0" fontId="33" fillId="21" borderId="0" applyNumberFormat="0" applyBorder="0" applyAlignment="0" applyProtection="0"/>
    <xf numFmtId="169" fontId="1" fillId="0" borderId="0" applyFont="0" applyFill="0" applyBorder="0" applyAlignment="0" applyProtection="0"/>
    <xf numFmtId="0" fontId="33" fillId="29"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36" fillId="0" borderId="0"/>
    <xf numFmtId="0" fontId="33" fillId="0" borderId="0"/>
    <xf numFmtId="49" fontId="34" fillId="20" borderId="71"/>
    <xf numFmtId="169" fontId="1" fillId="0" borderId="0" applyFont="0" applyFill="0" applyBorder="0" applyAlignment="0" applyProtection="0"/>
    <xf numFmtId="169" fontId="1" fillId="0" borderId="0" applyFont="0" applyFill="0" applyBorder="0" applyAlignment="0" applyProtection="0"/>
    <xf numFmtId="0" fontId="33" fillId="0" borderId="0"/>
    <xf numFmtId="169" fontId="1" fillId="0" borderId="0" applyFont="0" applyFill="0" applyBorder="0" applyAlignment="0" applyProtection="0"/>
    <xf numFmtId="0" fontId="33" fillId="2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33" fillId="3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36" fillId="0" borderId="0"/>
    <xf numFmtId="0" fontId="33" fillId="0" borderId="0"/>
    <xf numFmtId="0" fontId="33" fillId="22" borderId="0" applyNumberFormat="0" applyBorder="0" applyAlignment="0" applyProtection="0"/>
    <xf numFmtId="0" fontId="33" fillId="0" borderId="0"/>
    <xf numFmtId="169" fontId="1" fillId="0" borderId="0" applyFont="0" applyFill="0" applyBorder="0" applyAlignment="0" applyProtection="0"/>
    <xf numFmtId="0" fontId="33" fillId="29" borderId="0" applyNumberFormat="0" applyBorder="0" applyAlignment="0" applyProtection="0"/>
    <xf numFmtId="0" fontId="41" fillId="2" borderId="71">
      <protection locked="0"/>
    </xf>
    <xf numFmtId="0" fontId="53" fillId="0" borderId="0">
      <alignment vertical="top"/>
    </xf>
    <xf numFmtId="49" fontId="34" fillId="20" borderId="71"/>
    <xf numFmtId="0" fontId="33" fillId="45"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0" fontId="33" fillId="34" borderId="0" applyNumberFormat="0" applyBorder="0" applyAlignment="0" applyProtection="0"/>
    <xf numFmtId="19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35"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1" fontId="1" fillId="0" borderId="0" applyFont="0" applyFill="0" applyBorder="0" applyAlignment="0" applyProtection="0"/>
    <xf numFmtId="176" fontId="33" fillId="0" borderId="0" applyFont="0" applyFill="0" applyBorder="0" applyAlignment="0" applyProtection="0"/>
    <xf numFmtId="0" fontId="33" fillId="21" borderId="0" applyNumberFormat="0" applyBorder="0" applyAlignment="0" applyProtection="0"/>
    <xf numFmtId="0" fontId="33" fillId="27" borderId="0" applyNumberFormat="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9" borderId="0" applyNumberFormat="0" applyBorder="0" applyAlignment="0" applyProtection="0"/>
    <xf numFmtId="9" fontId="33" fillId="0" borderId="0" applyFont="0" applyFill="0" applyBorder="0" applyAlignment="0" applyProtection="0"/>
    <xf numFmtId="0" fontId="32"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49" fontId="34" fillId="20" borderId="71"/>
    <xf numFmtId="170"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0" fontId="44" fillId="30" borderId="74" applyNumberFormat="0" applyAlignment="0" applyProtection="0"/>
    <xf numFmtId="0" fontId="44" fillId="30" borderId="74" applyNumberFormat="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33" fillId="0" borderId="0"/>
    <xf numFmtId="0" fontId="33" fillId="0" borderId="0"/>
    <xf numFmtId="0" fontId="1" fillId="0" borderId="0"/>
    <xf numFmtId="9" fontId="33" fillId="0" borderId="0" applyFont="0" applyFill="0" applyBorder="0" applyAlignment="0" applyProtection="0"/>
    <xf numFmtId="9" fontId="33" fillId="0" borderId="0" applyFont="0" applyFill="0" applyBorder="0" applyAlignment="0" applyProtection="0"/>
    <xf numFmtId="173" fontId="36" fillId="0" borderId="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0" fontId="33" fillId="39"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169" fontId="1" fillId="0" borderId="0" applyFont="0" applyFill="0" applyBorder="0" applyAlignment="0" applyProtection="0"/>
    <xf numFmtId="0" fontId="33" fillId="29" borderId="0" applyNumberFormat="0" applyBorder="0" applyAlignment="0" applyProtection="0"/>
    <xf numFmtId="0" fontId="33" fillId="0" borderId="0"/>
    <xf numFmtId="0" fontId="33" fillId="0" borderId="0"/>
    <xf numFmtId="0" fontId="33" fillId="0" borderId="0"/>
    <xf numFmtId="169" fontId="1" fillId="0" borderId="0" applyFont="0" applyFill="0" applyBorder="0" applyAlignment="0" applyProtection="0"/>
    <xf numFmtId="170"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9" borderId="0" applyNumberFormat="0" applyBorder="0" applyAlignment="0" applyProtection="0"/>
    <xf numFmtId="0" fontId="41" fillId="2" borderId="71">
      <protection locked="0"/>
    </xf>
    <xf numFmtId="0" fontId="33" fillId="39" borderId="0" applyNumberFormat="0" applyBorder="0" applyAlignment="0" applyProtection="0"/>
    <xf numFmtId="0" fontId="33" fillId="45" borderId="0" applyNumberFormat="0" applyBorder="0" applyAlignment="0" applyProtection="0"/>
    <xf numFmtId="0" fontId="32" fillId="0" borderId="0"/>
    <xf numFmtId="0" fontId="5" fillId="26" borderId="73" applyNumberFormat="0" applyFont="0" applyBorder="0" applyAlignment="0" applyProtection="0"/>
    <xf numFmtId="0" fontId="32" fillId="0" borderId="0"/>
    <xf numFmtId="49" fontId="34" fillId="20" borderId="71"/>
    <xf numFmtId="0" fontId="86" fillId="0" borderId="0" applyNumberFormat="0" applyFill="0" applyBorder="0" applyAlignment="0" applyProtection="0">
      <alignment vertical="center"/>
    </xf>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0" fontId="33" fillId="33" borderId="0" applyNumberFormat="0" applyBorder="0" applyAlignment="0" applyProtection="0"/>
    <xf numFmtId="202" fontId="1" fillId="0" borderId="0" applyFill="0" applyBorder="0" applyAlignment="0"/>
    <xf numFmtId="169"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220" fontId="1" fillId="0" borderId="0" applyFont="0" applyFill="0" applyBorder="0" applyAlignment="0" applyProtection="0"/>
    <xf numFmtId="0" fontId="33" fillId="27" borderId="0" applyNumberFormat="0" applyBorder="0" applyAlignment="0" applyProtection="0"/>
    <xf numFmtId="0" fontId="33" fillId="0" borderId="0"/>
    <xf numFmtId="169" fontId="1" fillId="0" borderId="0" applyFont="0" applyFill="0" applyBorder="0" applyAlignment="0" applyProtection="0"/>
    <xf numFmtId="170" fontId="1" fillId="0" borderId="0" applyFont="0" applyFill="0" applyBorder="0" applyAlignment="0" applyProtection="0"/>
    <xf numFmtId="0" fontId="35" fillId="30" borderId="0" applyNumberFormat="0" applyBorder="0" applyAlignment="0" applyProtection="0"/>
    <xf numFmtId="170" fontId="1"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0" fontId="33" fillId="27" borderId="0" applyNumberFormat="0" applyBorder="0" applyAlignment="0" applyProtection="0"/>
    <xf numFmtId="169" fontId="1" fillId="0" borderId="0" applyFont="0" applyFill="0" applyBorder="0" applyAlignment="0" applyProtection="0"/>
    <xf numFmtId="177" fontId="39" fillId="0" borderId="6" applyFont="0" applyFill="0" applyBorder="0" applyAlignment="0" applyProtection="0"/>
    <xf numFmtId="0" fontId="35" fillId="30" borderId="0" applyNumberFormat="0" applyBorder="0" applyAlignment="0" applyProtection="0"/>
    <xf numFmtId="170" fontId="1"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0" fontId="33" fillId="27" borderId="0" applyNumberFormat="0" applyBorder="0" applyAlignment="0" applyProtection="0"/>
    <xf numFmtId="169" fontId="1" fillId="0" borderId="0" applyFont="0" applyFill="0" applyBorder="0" applyAlignment="0" applyProtection="0"/>
    <xf numFmtId="170" fontId="1" fillId="0" borderId="0" applyFont="0" applyFill="0" applyBorder="0" applyAlignment="0" applyProtection="0"/>
    <xf numFmtId="49" fontId="34" fillId="20" borderId="71"/>
    <xf numFmtId="0" fontId="33" fillId="27" borderId="0" applyNumberFormat="0" applyBorder="0" applyAlignment="0" applyProtection="0"/>
    <xf numFmtId="0" fontId="33" fillId="34" borderId="0" applyNumberFormat="0" applyBorder="0" applyAlignment="0" applyProtection="0"/>
    <xf numFmtId="0" fontId="32" fillId="0" borderId="0"/>
    <xf numFmtId="0" fontId="33" fillId="0" borderId="0"/>
    <xf numFmtId="169" fontId="1"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49" fontId="34" fillId="20" borderId="71"/>
    <xf numFmtId="0" fontId="33" fillId="27"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4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41" fillId="2" borderId="71">
      <protection locked="0"/>
    </xf>
    <xf numFmtId="0" fontId="77" fillId="30" borderId="74" applyNumberFormat="0" applyAlignment="0" applyProtection="0"/>
    <xf numFmtId="0" fontId="53" fillId="43" borderId="0" applyNumberFormat="0" applyBorder="0" applyAlignment="0" applyProtection="0"/>
    <xf numFmtId="170" fontId="1" fillId="0" borderId="0" applyFont="0" applyFill="0" applyBorder="0" applyAlignment="0" applyProtection="0"/>
    <xf numFmtId="169" fontId="1" fillId="0" borderId="0" applyFont="0" applyFill="0" applyBorder="0" applyAlignment="0" applyProtection="0"/>
    <xf numFmtId="0" fontId="77" fillId="30" borderId="74" applyNumberFormat="0" applyAlignment="0" applyProtection="0"/>
    <xf numFmtId="0" fontId="33" fillId="45" borderId="0" applyNumberFormat="0" applyBorder="0" applyAlignment="0" applyProtection="0"/>
    <xf numFmtId="0" fontId="42" fillId="0" borderId="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0" fontId="33" fillId="0" borderId="0"/>
    <xf numFmtId="49" fontId="34" fillId="20" borderId="71"/>
    <xf numFmtId="0" fontId="42" fillId="0" borderId="0"/>
    <xf numFmtId="169"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42" fillId="0" borderId="0"/>
    <xf numFmtId="169" fontId="1"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0" fontId="35" fillId="52" borderId="0" applyNumberFormat="0" applyBorder="0" applyAlignment="0" applyProtection="0"/>
    <xf numFmtId="169" fontId="1"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9" fontId="34" fillId="20" borderId="71"/>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9" fontId="34" fillId="20" borderId="71"/>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41" fillId="2" borderId="71">
      <protection locked="0"/>
    </xf>
    <xf numFmtId="0" fontId="33" fillId="45" borderId="0" applyNumberFormat="0" applyBorder="0" applyAlignment="0" applyProtection="0"/>
    <xf numFmtId="43" fontId="33" fillId="0" borderId="0" applyFont="0" applyFill="0" applyBorder="0" applyAlignment="0" applyProtection="0"/>
    <xf numFmtId="215"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9" fontId="34" fillId="20" borderId="71"/>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0" fontId="37" fillId="42" borderId="0" applyNumberFormat="0" applyBorder="0" applyAlignment="0" applyProtection="0"/>
    <xf numFmtId="0" fontId="33" fillId="0" borderId="0"/>
    <xf numFmtId="0" fontId="33" fillId="0" borderId="0"/>
    <xf numFmtId="0" fontId="35" fillId="43"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35" fillId="4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9" fontId="33"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69" fontId="1" fillId="0" borderId="0" applyFont="0" applyFill="0" applyBorder="0" applyAlignment="0" applyProtection="0"/>
    <xf numFmtId="0" fontId="33" fillId="39" borderId="0" applyNumberFormat="0" applyBorder="0" applyAlignment="0" applyProtection="0"/>
    <xf numFmtId="176"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0" fontId="33" fillId="29" borderId="0" applyNumberFormat="0" applyBorder="0" applyAlignment="0" applyProtection="0"/>
    <xf numFmtId="169" fontId="1" fillId="0" borderId="0" applyFont="0" applyFill="0" applyBorder="0" applyAlignment="0" applyProtection="0"/>
    <xf numFmtId="0" fontId="33" fillId="0" borderId="0"/>
    <xf numFmtId="0" fontId="33" fillId="27" borderId="0" applyNumberFormat="0" applyBorder="0" applyAlignment="0" applyProtection="0"/>
    <xf numFmtId="0" fontId="32" fillId="0" borderId="0"/>
    <xf numFmtId="43"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5" fillId="36" borderId="0" applyNumberFormat="0" applyBorder="0" applyAlignment="0" applyProtection="0"/>
    <xf numFmtId="170" fontId="1" fillId="0" borderId="0" applyFont="0" applyFill="0" applyBorder="0" applyAlignment="0" applyProtection="0"/>
    <xf numFmtId="0" fontId="35" fillId="36" borderId="0" applyNumberFormat="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37" fillId="37" borderId="0" applyNumberFormat="0" applyBorder="0" applyAlignment="0" applyProtection="0"/>
    <xf numFmtId="0" fontId="33" fillId="0" borderId="0"/>
    <xf numFmtId="0" fontId="32" fillId="0" borderId="0"/>
    <xf numFmtId="0" fontId="33"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80" fillId="0" borderId="84" applyNumberFormat="0" applyFill="0" applyAlignment="0" applyProtection="0"/>
    <xf numFmtId="43" fontId="1" fillId="0" borderId="0" applyFont="0" applyFill="0" applyBorder="0" applyAlignment="0" applyProtection="0"/>
    <xf numFmtId="165" fontId="33" fillId="0" borderId="0" applyFont="0" applyFill="0" applyBorder="0" applyAlignment="0" applyProtection="0"/>
    <xf numFmtId="199" fontId="1" fillId="0" borderId="0" applyFont="0" applyFill="0" applyBorder="0" applyAlignment="0" applyProtection="0"/>
    <xf numFmtId="49" fontId="34" fillId="20" borderId="71"/>
    <xf numFmtId="0" fontId="41" fillId="2" borderId="71">
      <protection locked="0"/>
    </xf>
    <xf numFmtId="170" fontId="1" fillId="0" borderId="0" applyFont="0" applyFill="0" applyBorder="0" applyAlignment="0" applyProtection="0"/>
    <xf numFmtId="169" fontId="1" fillId="0" borderId="0" applyFont="0" applyFill="0" applyBorder="0" applyAlignment="0" applyProtection="0"/>
    <xf numFmtId="0" fontId="33" fillId="27" borderId="0" applyNumberFormat="0" applyBorder="0" applyAlignment="0" applyProtection="0"/>
    <xf numFmtId="49" fontId="34" fillId="20" borderId="71"/>
    <xf numFmtId="0" fontId="33" fillId="45" borderId="0" applyNumberFormat="0" applyBorder="0" applyAlignment="0" applyProtection="0"/>
    <xf numFmtId="0" fontId="33" fillId="0" borderId="0"/>
    <xf numFmtId="43"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0" fontId="33" fillId="22"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9" fontId="34" fillId="20" borderId="71"/>
    <xf numFmtId="0" fontId="33" fillId="45"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0" fontId="1" fillId="0" borderId="0"/>
    <xf numFmtId="0" fontId="1" fillId="0" borderId="0"/>
    <xf numFmtId="169" fontId="1" fillId="0" borderId="0" applyFont="0" applyFill="0" applyBorder="0" applyAlignment="0" applyProtection="0"/>
    <xf numFmtId="169" fontId="1"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49" fontId="34" fillId="20" borderId="71"/>
    <xf numFmtId="0" fontId="33" fillId="45" borderId="0" applyNumberFormat="0" applyBorder="0" applyAlignment="0" applyProtection="0"/>
    <xf numFmtId="169" fontId="1" fillId="0" borderId="0" applyFont="0" applyFill="0" applyBorder="0" applyAlignment="0" applyProtection="0"/>
    <xf numFmtId="0" fontId="33" fillId="38" borderId="0" applyNumberFormat="0" applyBorder="0" applyAlignment="0" applyProtection="0"/>
    <xf numFmtId="0" fontId="33" fillId="0" borderId="0"/>
    <xf numFmtId="49" fontId="34" fillId="20" borderId="71"/>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2" fillId="0" borderId="0"/>
    <xf numFmtId="0" fontId="33" fillId="0" borderId="0"/>
    <xf numFmtId="169" fontId="1" fillId="0" borderId="0" applyFont="0" applyFill="0" applyBorder="0" applyAlignment="0" applyProtection="0"/>
    <xf numFmtId="0" fontId="41" fillId="2" borderId="71">
      <protection locked="0"/>
    </xf>
    <xf numFmtId="49" fontId="34" fillId="20" borderId="71"/>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169" fontId="1" fillId="0" borderId="0" applyFont="0" applyFill="0" applyBorder="0" applyAlignment="0" applyProtection="0"/>
    <xf numFmtId="0" fontId="41" fillId="2" borderId="71">
      <protection locked="0"/>
    </xf>
    <xf numFmtId="49" fontId="34" fillId="20" borderId="71"/>
    <xf numFmtId="0" fontId="33" fillId="45" borderId="0" applyNumberFormat="0" applyBorder="0" applyAlignment="0" applyProtection="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21" fillId="12" borderId="74" applyNumberFormat="0" applyAlignment="0" applyProtection="0"/>
    <xf numFmtId="0" fontId="33" fillId="2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1" borderId="0" applyNumberFormat="0" applyBorder="0" applyAlignment="0" applyProtection="0"/>
    <xf numFmtId="203"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203"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224" fontId="1" fillId="0" borderId="0" applyFont="0" applyFill="0" applyBorder="0" applyAlignment="0" applyProtection="0"/>
    <xf numFmtId="0" fontId="33" fillId="21" borderId="0" applyNumberFormat="0" applyBorder="0" applyAlignment="0" applyProtection="0"/>
    <xf numFmtId="0" fontId="33" fillId="27" borderId="0" applyNumberFormat="0" applyBorder="0" applyAlignment="0" applyProtection="0"/>
    <xf numFmtId="0" fontId="33" fillId="35" borderId="0" applyNumberFormat="0" applyBorder="0" applyAlignment="0" applyProtection="0"/>
    <xf numFmtId="0" fontId="33" fillId="0" borderId="0"/>
    <xf numFmtId="0" fontId="61" fillId="40" borderId="0" applyNumberFormat="0" applyBorder="0" applyAlignment="0" applyProtection="0"/>
    <xf numFmtId="0" fontId="33" fillId="31" borderId="0" applyNumberFormat="0" applyBorder="0" applyAlignment="0" applyProtection="0"/>
    <xf numFmtId="0" fontId="33" fillId="0" borderId="0"/>
    <xf numFmtId="0" fontId="95" fillId="36" borderId="0" applyNumberFormat="0" applyBorder="0" applyAlignment="0" applyProtection="0"/>
    <xf numFmtId="43" fontId="33" fillId="0" borderId="0" applyFont="0" applyFill="0" applyBorder="0" applyAlignment="0" applyProtection="0"/>
    <xf numFmtId="170" fontId="1" fillId="0" borderId="0" applyFont="0" applyFill="0" applyBorder="0" applyAlignment="0" applyProtection="0"/>
    <xf numFmtId="41" fontId="1"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0" fontId="33" fillId="0" borderId="0"/>
    <xf numFmtId="0" fontId="33" fillId="0" borderId="0"/>
    <xf numFmtId="0" fontId="33" fillId="31" borderId="0" applyNumberFormat="0" applyBorder="0" applyAlignment="0" applyProtection="0"/>
    <xf numFmtId="9" fontId="33"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170"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22"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0" borderId="0"/>
    <xf numFmtId="170" fontId="1" fillId="0" borderId="0" applyFont="0" applyFill="0" applyBorder="0" applyAlignment="0" applyProtection="0"/>
    <xf numFmtId="169" fontId="1" fillId="0" borderId="0" applyFont="0" applyFill="0" applyBorder="0" applyAlignment="0" applyProtection="0"/>
    <xf numFmtId="0" fontId="32" fillId="0" borderId="0"/>
    <xf numFmtId="9" fontId="33" fillId="0" borderId="0" applyFont="0" applyFill="0" applyBorder="0" applyAlignment="0" applyProtection="0"/>
    <xf numFmtId="9" fontId="33" fillId="0" borderId="0" applyFont="0" applyFill="0" applyBorder="0" applyAlignment="0" applyProtection="0"/>
    <xf numFmtId="41" fontId="1" fillId="0" borderId="0" applyFont="0" applyFill="0" applyBorder="0" applyAlignment="0" applyProtection="0"/>
    <xf numFmtId="0" fontId="32" fillId="0" borderId="0"/>
    <xf numFmtId="43"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1" fillId="0" borderId="0" applyFont="0" applyFill="0" applyBorder="0" applyAlignment="0" applyProtection="0"/>
    <xf numFmtId="165" fontId="35"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22"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70" fontId="1" fillId="0" borderId="0" applyFont="0" applyFill="0" applyBorder="0" applyAlignment="0" applyProtection="0"/>
    <xf numFmtId="0" fontId="33" fillId="3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49" fontId="34" fillId="20" borderId="71"/>
    <xf numFmtId="0" fontId="33" fillId="4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91" fontId="1" fillId="0" borderId="0">
      <protection locked="0"/>
    </xf>
    <xf numFmtId="169" fontId="1" fillId="0" borderId="0" applyFont="0" applyFill="0" applyBorder="0" applyAlignment="0" applyProtection="0"/>
    <xf numFmtId="43" fontId="33" fillId="0" borderId="0" applyFont="0" applyFill="0" applyBorder="0" applyAlignment="0" applyProtection="0"/>
    <xf numFmtId="0" fontId="41" fillId="2" borderId="71">
      <protection locked="0"/>
    </xf>
    <xf numFmtId="0" fontId="77" fillId="30" borderId="74" applyNumberFormat="0" applyAlignment="0" applyProtection="0"/>
    <xf numFmtId="0" fontId="44" fillId="30" borderId="74" applyNumberFormat="0" applyAlignment="0" applyProtection="0"/>
    <xf numFmtId="0" fontId="1" fillId="0" borderId="0" applyNumberFormat="0" applyFill="0" applyBorder="0" applyAlignment="0" applyProtection="0"/>
    <xf numFmtId="0" fontId="33" fillId="45" borderId="0" applyNumberFormat="0" applyBorder="0" applyAlignment="0" applyProtection="0"/>
    <xf numFmtId="169" fontId="1" fillId="0" borderId="0" applyFont="0" applyFill="0" applyBorder="0" applyAlignment="0" applyProtection="0"/>
    <xf numFmtId="0" fontId="77" fillId="30" borderId="74" applyNumberFormat="0" applyAlignment="0" applyProtection="0"/>
    <xf numFmtId="170" fontId="1" fillId="0" borderId="0" applyFont="0" applyFill="0" applyBorder="0" applyAlignment="0" applyProtection="0"/>
    <xf numFmtId="0" fontId="33" fillId="28" borderId="0" applyNumberFormat="0" applyBorder="0" applyAlignment="0" applyProtection="0"/>
    <xf numFmtId="169" fontId="1" fillId="0" borderId="0" applyFont="0" applyFill="0" applyBorder="0" applyAlignment="0" applyProtection="0"/>
    <xf numFmtId="165" fontId="33" fillId="0" borderId="0" applyFont="0" applyFill="0" applyBorder="0" applyAlignment="0" applyProtection="0"/>
    <xf numFmtId="49" fontId="34" fillId="20" borderId="71"/>
    <xf numFmtId="0" fontId="33" fillId="4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0" fontId="33" fillId="3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53" fillId="51" borderId="0" applyNumberFormat="0" applyBorder="0" applyAlignment="0" applyProtection="0"/>
    <xf numFmtId="0" fontId="33" fillId="0" borderId="0"/>
    <xf numFmtId="0" fontId="33" fillId="31" borderId="0" applyNumberFormat="0" applyBorder="0" applyAlignment="0" applyProtection="0"/>
    <xf numFmtId="0" fontId="32" fillId="0" borderId="0"/>
    <xf numFmtId="21" fontId="122" fillId="0" borderId="0" applyFont="0" applyFill="0" applyBorder="0" applyAlignment="0" applyProtection="0"/>
    <xf numFmtId="169" fontId="1" fillId="0" borderId="0" applyFont="0" applyFill="0" applyBorder="0" applyAlignment="0" applyProtection="0"/>
    <xf numFmtId="0" fontId="33" fillId="45" borderId="0" applyNumberFormat="0" applyBorder="0" applyAlignment="0" applyProtection="0"/>
    <xf numFmtId="169" fontId="1" fillId="0" borderId="0" applyFont="0" applyFill="0" applyBorder="0" applyAlignment="0" applyProtection="0"/>
    <xf numFmtId="49" fontId="34" fillId="20" borderId="71"/>
    <xf numFmtId="0" fontId="33" fillId="4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8" borderId="0" applyNumberFormat="0" applyBorder="0" applyAlignment="0" applyProtection="0"/>
    <xf numFmtId="180" fontId="57" fillId="0" borderId="81" applyBorder="0"/>
    <xf numFmtId="0" fontId="33" fillId="31" borderId="0" applyNumberFormat="0" applyBorder="0" applyAlignment="0" applyProtection="0"/>
    <xf numFmtId="177" fontId="39" fillId="0" borderId="6" applyFont="0" applyFill="0" applyBorder="0" applyAlignment="0" applyProtection="0"/>
    <xf numFmtId="0" fontId="37" fillId="23" borderId="0" applyNumberFormat="0" applyBorder="0" applyAlignment="0" applyProtection="0"/>
    <xf numFmtId="0" fontId="32" fillId="0" borderId="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0" fontId="33" fillId="38" borderId="0" applyNumberFormat="0" applyBorder="0" applyAlignment="0" applyProtection="0"/>
    <xf numFmtId="180" fontId="57" fillId="0" borderId="81" applyBorder="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0" fontId="35" fillId="30" borderId="0" applyNumberFormat="0" applyBorder="0" applyAlignment="0" applyProtection="0"/>
    <xf numFmtId="170" fontId="1" fillId="0" borderId="0" applyFont="0" applyFill="0" applyBorder="0" applyAlignment="0" applyProtection="0"/>
    <xf numFmtId="170" fontId="1" fillId="0" borderId="0" applyFont="0" applyFill="0" applyBorder="0" applyAlignment="0" applyProtection="0"/>
    <xf numFmtId="49" fontId="34" fillId="20" borderId="71"/>
    <xf numFmtId="0" fontId="33" fillId="0" borderId="0"/>
    <xf numFmtId="169" fontId="1" fillId="0" borderId="0" applyFont="0" applyFill="0" applyBorder="0" applyAlignment="0" applyProtection="0"/>
    <xf numFmtId="0" fontId="33" fillId="0" borderId="0"/>
    <xf numFmtId="0" fontId="33" fillId="0" borderId="0"/>
    <xf numFmtId="0" fontId="33" fillId="22" borderId="0" applyNumberFormat="0" applyBorder="0" applyAlignment="0" applyProtection="0"/>
    <xf numFmtId="169" fontId="1" fillId="0" borderId="0" applyFont="0" applyFill="0" applyBorder="0" applyAlignment="0" applyProtection="0"/>
    <xf numFmtId="0" fontId="33" fillId="0" borderId="0"/>
    <xf numFmtId="0" fontId="33" fillId="0" borderId="0"/>
    <xf numFmtId="170"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69" fontId="1" fillId="0" borderId="0" applyFont="0" applyFill="0" applyBorder="0" applyAlignment="0" applyProtection="0"/>
    <xf numFmtId="169" fontId="1" fillId="0" borderId="0" applyFont="0" applyFill="0" applyBorder="0" applyAlignment="0" applyProtection="0"/>
    <xf numFmtId="0" fontId="44" fillId="30" borderId="74" applyNumberFormat="0" applyAlignment="0" applyProtection="0"/>
    <xf numFmtId="0" fontId="44" fillId="30" borderId="74" applyNumberFormat="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31"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123" fillId="0" borderId="0"/>
    <xf numFmtId="0" fontId="33" fillId="22" borderId="0" applyNumberFormat="0" applyBorder="0" applyAlignment="0" applyProtection="0"/>
    <xf numFmtId="0" fontId="33" fillId="27" borderId="0" applyNumberFormat="0" applyBorder="0" applyAlignment="0" applyProtection="0"/>
    <xf numFmtId="0" fontId="41" fillId="2" borderId="71">
      <protection locked="0"/>
    </xf>
    <xf numFmtId="0" fontId="33" fillId="34" borderId="0" applyNumberFormat="0" applyBorder="0" applyAlignment="0" applyProtection="0"/>
    <xf numFmtId="0" fontId="33" fillId="34" borderId="0" applyNumberFormat="0" applyBorder="0" applyAlignment="0" applyProtection="0"/>
    <xf numFmtId="0" fontId="45" fillId="0" borderId="75" applyNumberFormat="0" applyFill="0" applyAlignment="0" applyProtection="0"/>
    <xf numFmtId="170"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8" borderId="0" applyNumberFormat="0" applyBorder="0" applyAlignment="0" applyProtection="0"/>
    <xf numFmtId="16" fontId="47" fillId="0" borderId="0" applyFill="0" applyBorder="0" applyAlignment="0" applyProtection="0"/>
    <xf numFmtId="169" fontId="1" fillId="0" borderId="0" applyFont="0" applyFill="0" applyBorder="0" applyAlignment="0" applyProtection="0"/>
    <xf numFmtId="0" fontId="33" fillId="22" borderId="0" applyNumberFormat="0" applyBorder="0" applyAlignment="0" applyProtection="0"/>
    <xf numFmtId="0" fontId="33" fillId="27" borderId="0" applyNumberFormat="0" applyBorder="0" applyAlignment="0" applyProtection="0"/>
    <xf numFmtId="0" fontId="96" fillId="0" borderId="0">
      <alignment horizontal="center"/>
    </xf>
    <xf numFmtId="0" fontId="33" fillId="34" borderId="0" applyNumberFormat="0" applyBorder="0" applyAlignment="0" applyProtection="0"/>
    <xf numFmtId="0" fontId="45" fillId="0" borderId="75" applyNumberFormat="0" applyFill="0" applyAlignment="0" applyProtection="0"/>
    <xf numFmtId="170" fontId="1" fillId="0" borderId="0" applyFont="0" applyFill="0" applyBorder="0" applyAlignment="0" applyProtection="0"/>
    <xf numFmtId="169" fontId="1" fillId="0" borderId="0" applyFont="0" applyFill="0" applyBorder="0" applyAlignment="0" applyProtection="0"/>
    <xf numFmtId="3" fontId="47" fillId="0" borderId="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3" fontId="47" fillId="0" borderId="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9" borderId="0" applyNumberFormat="0" applyBorder="0" applyAlignment="0" applyProtection="0"/>
    <xf numFmtId="0" fontId="41" fillId="2" borderId="71">
      <protection locked="0"/>
    </xf>
    <xf numFmtId="0" fontId="33" fillId="35" borderId="0" applyNumberFormat="0" applyBorder="0" applyAlignment="0" applyProtection="0"/>
    <xf numFmtId="0" fontId="55" fillId="0" borderId="0"/>
    <xf numFmtId="43" fontId="33" fillId="0" borderId="0" applyFont="0" applyFill="0" applyBorder="0" applyAlignment="0" applyProtection="0"/>
    <xf numFmtId="43" fontId="33" fillId="0" borderId="0" applyFont="0" applyFill="0" applyBorder="0" applyAlignment="0" applyProtection="0"/>
    <xf numFmtId="0" fontId="37" fillId="8"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9" fontId="34" fillId="20" borderId="71"/>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0" fontId="41" fillId="2" borderId="71">
      <protection locked="0"/>
    </xf>
    <xf numFmtId="0" fontId="33" fillId="35" borderId="0" applyNumberFormat="0" applyBorder="0" applyAlignment="0" applyProtection="0"/>
    <xf numFmtId="0" fontId="37" fillId="8" borderId="0" applyNumberFormat="0" applyBorder="0" applyAlignment="0" applyProtection="0"/>
    <xf numFmtId="169" fontId="1" fillId="0" borderId="0" applyFont="0" applyFill="0" applyBorder="0" applyAlignment="0" applyProtection="0"/>
    <xf numFmtId="49" fontId="34" fillId="20" borderId="71"/>
    <xf numFmtId="0" fontId="37" fillId="8" borderId="0" applyNumberFormat="0" applyBorder="0" applyAlignment="0" applyProtection="0"/>
    <xf numFmtId="169" fontId="1" fillId="0" borderId="0" applyFont="0" applyFill="0" applyBorder="0" applyAlignment="0" applyProtection="0"/>
    <xf numFmtId="49" fontId="34" fillId="20" borderId="71"/>
    <xf numFmtId="0" fontId="33" fillId="27"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27" borderId="0" applyNumberFormat="0" applyBorder="0" applyAlignment="0" applyProtection="0"/>
    <xf numFmtId="228" fontId="125" fillId="0" borderId="93" applyFont="0" applyFill="0" applyBorder="0" applyAlignment="0" applyProtection="0">
      <alignment horizontal="right"/>
    </xf>
    <xf numFmtId="0" fontId="33" fillId="28" borderId="0" applyNumberFormat="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4" fontId="107" fillId="0" borderId="0" applyFont="0" applyFill="0" applyBorder="0" applyAlignment="0" applyProtection="0"/>
    <xf numFmtId="0" fontId="33" fillId="38" borderId="0" applyNumberFormat="0" applyBorder="0" applyAlignment="0" applyProtection="0"/>
    <xf numFmtId="0" fontId="33" fillId="45"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24" borderId="83" applyNumberFormat="0" applyFont="0" applyAlignment="0" applyProtection="0"/>
    <xf numFmtId="0" fontId="35" fillId="44" borderId="0" applyNumberFormat="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40" fontId="92" fillId="0" borderId="0" applyFont="0" applyFill="0" applyBorder="0" applyAlignment="0" applyProtection="0"/>
    <xf numFmtId="44" fontId="103" fillId="0" borderId="0" applyFill="0" applyBorder="0" applyAlignment="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0" borderId="0"/>
    <xf numFmtId="169"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33" fillId="21" borderId="0" applyNumberFormat="0" applyBorder="0" applyAlignment="0" applyProtection="0"/>
    <xf numFmtId="0" fontId="33" fillId="0" borderId="0"/>
    <xf numFmtId="169" fontId="1" fillId="0" borderId="0" applyFont="0" applyFill="0" applyBorder="0" applyAlignment="0" applyProtection="0"/>
    <xf numFmtId="169" fontId="1" fillId="0" borderId="0" applyFont="0" applyFill="0" applyBorder="0" applyAlignment="0" applyProtection="0"/>
    <xf numFmtId="0" fontId="33" fillId="22" borderId="0" applyNumberFormat="0" applyBorder="0" applyAlignment="0" applyProtection="0"/>
    <xf numFmtId="0" fontId="35" fillId="44" borderId="0" applyNumberFormat="0" applyBorder="0" applyAlignment="0" applyProtection="0"/>
    <xf numFmtId="0" fontId="33" fillId="45" borderId="0" applyNumberFormat="0" applyBorder="0" applyAlignment="0" applyProtection="0"/>
    <xf numFmtId="43" fontId="33" fillId="0" borderId="0" applyFont="0" applyFill="0" applyBorder="0" applyAlignment="0" applyProtection="0"/>
    <xf numFmtId="215"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1" fontId="1"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 fillId="0" borderId="0"/>
    <xf numFmtId="0" fontId="33" fillId="35" borderId="0" applyNumberFormat="0" applyBorder="0" applyAlignment="0" applyProtection="0"/>
    <xf numFmtId="0" fontId="33" fillId="38" borderId="0" applyNumberFormat="0" applyBorder="0" applyAlignment="0" applyProtection="0"/>
    <xf numFmtId="0" fontId="33" fillId="21"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2" borderId="0" applyNumberFormat="0" applyBorder="0" applyAlignment="0" applyProtection="0"/>
    <xf numFmtId="0" fontId="32"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6" fontId="36" fillId="0" borderId="0" applyFont="0" applyFill="0" applyBorder="0" applyAlignment="0" applyProtection="0"/>
    <xf numFmtId="169" fontId="1" fillId="0" borderId="0" applyFont="0" applyFill="0" applyBorder="0" applyAlignment="0" applyProtection="0"/>
    <xf numFmtId="0" fontId="49" fillId="0" borderId="77" applyNumberFormat="0" applyFill="0" applyAlignment="0" applyProtection="0"/>
    <xf numFmtId="0" fontId="111" fillId="0" borderId="0" applyProtection="0"/>
    <xf numFmtId="0" fontId="33" fillId="34" borderId="0" applyNumberFormat="0" applyBorder="0" applyAlignment="0" applyProtection="0"/>
    <xf numFmtId="0" fontId="33" fillId="0" borderId="0"/>
    <xf numFmtId="0" fontId="33" fillId="0" borderId="0"/>
    <xf numFmtId="169" fontId="1"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5" fillId="52" borderId="0" applyNumberFormat="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170" fontId="1" fillId="0" borderId="0" applyFont="0" applyFill="0" applyBorder="0" applyAlignment="0" applyProtection="0"/>
    <xf numFmtId="0" fontId="33" fillId="29" borderId="0" applyNumberFormat="0" applyBorder="0" applyAlignment="0" applyProtection="0"/>
    <xf numFmtId="0" fontId="33" fillId="34" borderId="0" applyNumberFormat="0" applyBorder="0" applyAlignment="0" applyProtection="0"/>
    <xf numFmtId="169" fontId="1" fillId="0" borderId="0" applyFont="0" applyFill="0" applyBorder="0" applyAlignment="0" applyProtection="0"/>
    <xf numFmtId="0" fontId="32" fillId="0" borderId="0"/>
    <xf numFmtId="0" fontId="33" fillId="0" borderId="0"/>
    <xf numFmtId="0" fontId="33" fillId="39" borderId="0" applyNumberFormat="0" applyBorder="0" applyAlignment="0" applyProtection="0"/>
    <xf numFmtId="0" fontId="33" fillId="0" borderId="0"/>
    <xf numFmtId="43" fontId="33" fillId="0" borderId="0" applyFont="0" applyFill="0" applyBorder="0" applyAlignment="0" applyProtection="0"/>
    <xf numFmtId="0" fontId="33" fillId="45" borderId="0" applyNumberFormat="0" applyBorder="0" applyAlignment="0" applyProtection="0"/>
    <xf numFmtId="0" fontId="44" fillId="30" borderId="74" applyNumberFormat="0" applyAlignment="0" applyProtection="0"/>
    <xf numFmtId="0" fontId="41" fillId="2" borderId="71">
      <protection locked="0"/>
    </xf>
    <xf numFmtId="170" fontId="1"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27" borderId="0" applyNumberFormat="0" applyBorder="0" applyAlignment="0" applyProtection="0"/>
    <xf numFmtId="170" fontId="1" fillId="0" borderId="0" applyFont="0" applyFill="0" applyBorder="0" applyAlignment="0" applyProtection="0"/>
    <xf numFmtId="176" fontId="33" fillId="0" borderId="0" applyFont="0" applyFill="0" applyBorder="0" applyAlignment="0" applyProtection="0"/>
    <xf numFmtId="0" fontId="33" fillId="35" borderId="0" applyNumberFormat="0" applyBorder="0" applyAlignment="0" applyProtection="0"/>
    <xf numFmtId="177" fontId="39" fillId="0" borderId="6" applyFont="0" applyFill="0" applyBorder="0" applyAlignment="0" applyProtection="0"/>
    <xf numFmtId="0" fontId="41" fillId="2" borderId="71">
      <protection locked="0"/>
    </xf>
    <xf numFmtId="0" fontId="64"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3" fillId="22" borderId="0" applyNumberFormat="0" applyBorder="0" applyAlignment="0" applyProtection="0"/>
    <xf numFmtId="169" fontId="1" fillId="0" borderId="0" applyFont="0" applyFill="0" applyBorder="0" applyAlignment="0" applyProtection="0"/>
    <xf numFmtId="0" fontId="33" fillId="29" borderId="0" applyNumberFormat="0" applyBorder="0" applyAlignment="0" applyProtection="0"/>
    <xf numFmtId="0" fontId="33" fillId="0" borderId="0"/>
    <xf numFmtId="43" fontId="33" fillId="0" borderId="0" applyFont="0" applyFill="0" applyBorder="0" applyAlignment="0" applyProtection="0"/>
    <xf numFmtId="0" fontId="41" fillId="2" borderId="71">
      <protection locked="0"/>
    </xf>
    <xf numFmtId="0" fontId="33" fillId="21" borderId="0" applyNumberFormat="0" applyBorder="0" applyAlignment="0" applyProtection="0"/>
    <xf numFmtId="173" fontId="36" fillId="0" borderId="0"/>
    <xf numFmtId="0" fontId="67" fillId="49" borderId="0" applyNumberFormat="0" applyBorder="0" applyAlignment="0" applyProtection="0"/>
    <xf numFmtId="170"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0" fontId="33" fillId="0" borderId="0"/>
    <xf numFmtId="169" fontId="1" fillId="0" borderId="0" applyFont="0" applyFill="0" applyBorder="0" applyAlignment="0" applyProtection="0"/>
    <xf numFmtId="0" fontId="41" fillId="2" borderId="71">
      <protection locked="0"/>
    </xf>
    <xf numFmtId="0" fontId="33" fillId="2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73" fontId="36" fillId="0" borderId="0"/>
    <xf numFmtId="0" fontId="35" fillId="52" borderId="0" applyNumberFormat="0" applyBorder="0" applyAlignment="0" applyProtection="0"/>
    <xf numFmtId="169" fontId="1" fillId="0" borderId="0" applyFont="0" applyFill="0" applyBorder="0" applyAlignment="0" applyProtection="0"/>
    <xf numFmtId="0" fontId="33" fillId="45" borderId="0" applyNumberFormat="0" applyBorder="0" applyAlignment="0" applyProtection="0"/>
    <xf numFmtId="0" fontId="33" fillId="21" borderId="0" applyNumberFormat="0" applyBorder="0" applyAlignment="0" applyProtection="0"/>
    <xf numFmtId="0" fontId="75" fillId="2" borderId="0" applyNumberFormat="0" applyBorder="0" applyAlignment="0" applyProtection="0"/>
    <xf numFmtId="169" fontId="1" fillId="0" borderId="0" applyFont="0" applyFill="0" applyBorder="0" applyAlignment="0" applyProtection="0"/>
    <xf numFmtId="0" fontId="33" fillId="29" borderId="0" applyNumberFormat="0" applyBorder="0" applyAlignment="0" applyProtection="0"/>
    <xf numFmtId="0" fontId="41" fillId="2" borderId="71">
      <protection locked="0"/>
    </xf>
    <xf numFmtId="0" fontId="35" fillId="43" borderId="0" applyNumberFormat="0" applyBorder="0" applyAlignment="0" applyProtection="0"/>
    <xf numFmtId="0" fontId="33" fillId="29" borderId="0" applyNumberFormat="0" applyBorder="0" applyAlignment="0" applyProtection="0"/>
    <xf numFmtId="0" fontId="33" fillId="28" borderId="0" applyNumberFormat="0" applyBorder="0" applyAlignment="0" applyProtection="0"/>
    <xf numFmtId="0" fontId="33" fillId="3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41" fillId="2" borderId="71">
      <protection locked="0"/>
    </xf>
    <xf numFmtId="169" fontId="1" fillId="0" borderId="0" applyFont="0" applyFill="0" applyBorder="0" applyAlignment="0" applyProtection="0"/>
    <xf numFmtId="0" fontId="33" fillId="29" borderId="0" applyNumberFormat="0" applyBorder="0" applyAlignment="0" applyProtection="0"/>
    <xf numFmtId="176" fontId="33" fillId="0" borderId="0" applyFont="0" applyFill="0" applyBorder="0" applyAlignment="0" applyProtection="0"/>
    <xf numFmtId="0" fontId="33" fillId="2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69" fontId="1"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2" fillId="0" borderId="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0" fontId="41" fillId="2" borderId="71">
      <protection locked="0"/>
    </xf>
    <xf numFmtId="169" fontId="1" fillId="0" borderId="0" applyFont="0" applyFill="0" applyBorder="0" applyAlignment="0" applyProtection="0"/>
    <xf numFmtId="0" fontId="33" fillId="29" borderId="0" applyNumberFormat="0" applyBorder="0" applyAlignment="0" applyProtection="0"/>
    <xf numFmtId="0" fontId="33" fillId="29"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2" fillId="0" borderId="0"/>
    <xf numFmtId="0" fontId="33" fillId="0" borderId="0"/>
    <xf numFmtId="0" fontId="33" fillId="31" borderId="0" applyNumberFormat="0" applyBorder="0" applyAlignment="0" applyProtection="0"/>
    <xf numFmtId="0" fontId="33" fillId="35" borderId="0" applyNumberFormat="0" applyBorder="0" applyAlignment="0" applyProtection="0"/>
    <xf numFmtId="0" fontId="33" fillId="38" borderId="0" applyNumberFormat="0" applyBorder="0" applyAlignment="0" applyProtection="0"/>
    <xf numFmtId="0" fontId="37" fillId="1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2" fillId="0" borderId="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2" fillId="0" borderId="0"/>
    <xf numFmtId="169" fontId="1" fillId="0" borderId="0" applyFont="0" applyFill="0" applyBorder="0" applyAlignment="0" applyProtection="0"/>
    <xf numFmtId="0" fontId="41" fillId="2" borderId="71">
      <protection locked="0"/>
    </xf>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173" fontId="36" fillId="0" borderId="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0" fontId="35" fillId="6"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66" fillId="7" borderId="0" applyNumberFormat="0" applyBorder="0" applyAlignment="0" applyProtection="0">
      <alignment vertical="center"/>
    </xf>
    <xf numFmtId="0" fontId="33" fillId="21" borderId="0" applyNumberFormat="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38" borderId="0" applyNumberFormat="0" applyBorder="0" applyAlignment="0" applyProtection="0"/>
    <xf numFmtId="170" fontId="1" fillId="0" borderId="0" applyFont="0" applyFill="0" applyBorder="0" applyAlignment="0" applyProtection="0"/>
    <xf numFmtId="169" fontId="1"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27" borderId="0" applyNumberFormat="0" applyBorder="0" applyAlignment="0" applyProtection="0"/>
    <xf numFmtId="0" fontId="33" fillId="21" borderId="0" applyNumberFormat="0" applyBorder="0" applyAlignment="0" applyProtection="0"/>
    <xf numFmtId="169" fontId="1" fillId="0" borderId="0" applyFont="0" applyFill="0" applyBorder="0" applyAlignment="0" applyProtection="0"/>
    <xf numFmtId="0" fontId="33" fillId="0" borderId="0"/>
    <xf numFmtId="0" fontId="33" fillId="21" borderId="0" applyNumberFormat="0" applyBorder="0" applyAlignment="0" applyProtection="0"/>
    <xf numFmtId="0" fontId="78" fillId="48"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77" fontId="39" fillId="0" borderId="6" applyFont="0" applyFill="0" applyBorder="0" applyAlignment="0" applyProtection="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0" borderId="0"/>
    <xf numFmtId="0" fontId="1" fillId="0" borderId="0"/>
    <xf numFmtId="0" fontId="33" fillId="27" borderId="0" applyNumberFormat="0" applyBorder="0" applyAlignment="0" applyProtection="0"/>
    <xf numFmtId="49" fontId="34" fillId="20" borderId="71"/>
    <xf numFmtId="0" fontId="33" fillId="45" borderId="0" applyNumberFormat="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49" fontId="34" fillId="20" borderId="71"/>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1" fillId="0" borderId="0"/>
    <xf numFmtId="49" fontId="34" fillId="20" borderId="71"/>
    <xf numFmtId="0" fontId="33" fillId="45" borderId="0" applyNumberFormat="0" applyBorder="0" applyAlignment="0" applyProtection="0"/>
    <xf numFmtId="0" fontId="33" fillId="22" borderId="0" applyNumberFormat="0" applyBorder="0" applyAlignment="0" applyProtection="0"/>
    <xf numFmtId="170" fontId="1" fillId="0" borderId="0" applyFont="0" applyFill="0" applyBorder="0" applyAlignment="0" applyProtection="0"/>
    <xf numFmtId="0" fontId="33" fillId="0" borderId="0"/>
    <xf numFmtId="0" fontId="33" fillId="0" borderId="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33" fillId="33" borderId="0" applyNumberFormat="0" applyBorder="0" applyAlignment="0" applyProtection="0"/>
    <xf numFmtId="177" fontId="39" fillId="0" borderId="6" applyFont="0" applyFill="0" applyBorder="0" applyAlignment="0" applyProtection="0"/>
    <xf numFmtId="0" fontId="33" fillId="0" borderId="0"/>
    <xf numFmtId="0" fontId="33" fillId="0" borderId="0"/>
    <xf numFmtId="0" fontId="33" fillId="0" borderId="0"/>
    <xf numFmtId="169" fontId="1"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0" fontId="33" fillId="0" borderId="0"/>
    <xf numFmtId="0" fontId="33" fillId="0" borderId="0"/>
    <xf numFmtId="169" fontId="1"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29" borderId="0" applyNumberFormat="0" applyBorder="0" applyAlignment="0" applyProtection="0"/>
    <xf numFmtId="0" fontId="41" fillId="2" borderId="71">
      <protection locked="0"/>
    </xf>
    <xf numFmtId="0" fontId="77" fillId="30" borderId="74" applyNumberFormat="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5" fillId="4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49" fontId="34" fillId="20" borderId="71"/>
    <xf numFmtId="49" fontId="34" fillId="20" borderId="71"/>
    <xf numFmtId="0" fontId="33" fillId="28" borderId="0" applyNumberFormat="0" applyBorder="0" applyAlignment="0" applyProtection="0"/>
    <xf numFmtId="176" fontId="33" fillId="0" borderId="0" applyFont="0" applyFill="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69" fontId="1" fillId="0" borderId="0" applyFont="0" applyFill="0" applyBorder="0" applyAlignment="0" applyProtection="0"/>
    <xf numFmtId="169" fontId="1" fillId="0" borderId="0" applyFont="0" applyFill="0" applyBorder="0" applyAlignment="0" applyProtection="0"/>
    <xf numFmtId="0" fontId="77" fillId="30" borderId="74"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229" fontId="1" fillId="0" borderId="0" applyFont="0" applyFill="0" applyBorder="0" applyAlignment="0" applyProtection="0"/>
    <xf numFmtId="0" fontId="33" fillId="28" borderId="0" applyNumberFormat="0" applyBorder="0" applyAlignment="0" applyProtection="0"/>
    <xf numFmtId="0" fontId="32"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9" fontId="34" fillId="20" borderId="71"/>
    <xf numFmtId="49" fontId="34" fillId="20" borderId="71"/>
    <xf numFmtId="169" fontId="1" fillId="0" borderId="0" applyFont="0" applyFill="0" applyBorder="0" applyAlignment="0" applyProtection="0"/>
    <xf numFmtId="0" fontId="77" fillId="30" borderId="74" applyNumberFormat="0" applyAlignment="0" applyProtection="0"/>
    <xf numFmtId="0" fontId="32" fillId="0" borderId="0"/>
    <xf numFmtId="43" fontId="33" fillId="0" borderId="0" applyFont="0" applyFill="0" applyBorder="0" applyAlignment="0" applyProtection="0"/>
    <xf numFmtId="0" fontId="33" fillId="28" borderId="0" applyNumberFormat="0" applyBorder="0" applyAlignment="0" applyProtection="0"/>
    <xf numFmtId="177" fontId="39" fillId="0" borderId="6" applyFont="0" applyFill="0" applyBorder="0" applyAlignment="0" applyProtection="0"/>
    <xf numFmtId="0" fontId="33" fillId="0" borderId="0"/>
    <xf numFmtId="0" fontId="33" fillId="0" borderId="0"/>
    <xf numFmtId="0" fontId="33" fillId="0" borderId="0"/>
    <xf numFmtId="169" fontId="1" fillId="0" borderId="0" applyFont="0" applyFill="0" applyBorder="0" applyAlignment="0" applyProtection="0"/>
    <xf numFmtId="0" fontId="33" fillId="0" borderId="0"/>
    <xf numFmtId="43" fontId="33" fillId="0" borderId="0" applyFont="0" applyFill="0" applyBorder="0" applyAlignment="0" applyProtection="0"/>
    <xf numFmtId="169" fontId="1" fillId="0" borderId="0" applyFont="0" applyFill="0" applyBorder="0" applyAlignment="0" applyProtection="0"/>
    <xf numFmtId="0" fontId="41" fillId="2" borderId="71">
      <protection locked="0"/>
    </xf>
    <xf numFmtId="0" fontId="77" fillId="30" borderId="74" applyNumberFormat="0" applyAlignment="0" applyProtection="0"/>
    <xf numFmtId="0" fontId="33" fillId="35" borderId="0" applyNumberFormat="0" applyBorder="0" applyAlignment="0" applyProtection="0"/>
    <xf numFmtId="177" fontId="39" fillId="0" borderId="6" applyFont="0" applyFill="0" applyBorder="0" applyAlignment="0" applyProtection="0"/>
    <xf numFmtId="0" fontId="33" fillId="33" borderId="0" applyNumberFormat="0" applyBorder="0" applyAlignment="0" applyProtection="0"/>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22" borderId="0" applyNumberFormat="0" applyBorder="0" applyAlignment="0" applyProtection="0"/>
    <xf numFmtId="0" fontId="33" fillId="35"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80" fillId="0" borderId="84" applyNumberFormat="0" applyFill="0" applyAlignment="0" applyProtection="0"/>
    <xf numFmtId="0" fontId="33" fillId="38" borderId="0" applyNumberFormat="0" applyBorder="0" applyAlignment="0" applyProtection="0"/>
    <xf numFmtId="0" fontId="46" fillId="32" borderId="76" applyNumberFormat="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0" fontId="33" fillId="22"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5" borderId="0" applyNumberFormat="0" applyBorder="0" applyAlignment="0" applyProtection="0"/>
    <xf numFmtId="0" fontId="80" fillId="0" borderId="84" applyNumberFormat="0" applyFill="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169" fontId="1" fillId="0" borderId="0" applyFont="0" applyFill="0" applyBorder="0" applyAlignment="0" applyProtection="0"/>
    <xf numFmtId="0" fontId="33" fillId="28" borderId="0" applyNumberFormat="0" applyBorder="0" applyAlignment="0" applyProtection="0"/>
    <xf numFmtId="49" fontId="34" fillId="20" borderId="71"/>
    <xf numFmtId="0" fontId="46" fillId="32" borderId="76" applyNumberFormat="0" applyAlignment="0" applyProtection="0"/>
    <xf numFmtId="0" fontId="33" fillId="0" borderId="0"/>
    <xf numFmtId="165" fontId="33" fillId="0" borderId="0" applyFont="0" applyFill="0" applyBorder="0" applyAlignment="0" applyProtection="0"/>
    <xf numFmtId="0" fontId="32" fillId="0" borderId="0"/>
    <xf numFmtId="0" fontId="75" fillId="30"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29" borderId="0" applyNumberFormat="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9" fillId="0" borderId="0"/>
    <xf numFmtId="169" fontId="1" fillId="0" borderId="0" applyFont="0" applyFill="0" applyBorder="0" applyAlignment="0" applyProtection="0"/>
    <xf numFmtId="0" fontId="127" fillId="0" borderId="0"/>
    <xf numFmtId="0" fontId="33" fillId="0" borderId="0"/>
    <xf numFmtId="0" fontId="32" fillId="0" borderId="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52" fillId="12" borderId="74" applyNumberFormat="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52" fillId="12" borderId="74" applyNumberFormat="0" applyAlignment="0" applyProtection="0"/>
    <xf numFmtId="176"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0" fontId="33" fillId="29" borderId="0" applyNumberFormat="0" applyBorder="0" applyAlignment="0" applyProtection="0"/>
    <xf numFmtId="0" fontId="41" fillId="2" borderId="71">
      <protection locked="0"/>
    </xf>
    <xf numFmtId="0" fontId="35" fillId="25"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52" fillId="12" borderId="74" applyNumberFormat="0" applyAlignment="0" applyProtection="0"/>
    <xf numFmtId="0" fontId="33" fillId="0" borderId="0"/>
    <xf numFmtId="176"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22" borderId="0" applyNumberFormat="0" applyBorder="0" applyAlignment="0" applyProtection="0"/>
    <xf numFmtId="0" fontId="14" fillId="0" borderId="2">
      <alignment horizontal="left" vertical="center"/>
    </xf>
    <xf numFmtId="0" fontId="33" fillId="29"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8" borderId="0" applyNumberFormat="0" applyBorder="0" applyAlignment="0" applyProtection="0"/>
    <xf numFmtId="170" fontId="1" fillId="0" borderId="0" applyFont="0" applyFill="0" applyBorder="0" applyAlignment="0" applyProtection="0"/>
    <xf numFmtId="0" fontId="61" fillId="40" borderId="0" applyNumberFormat="0" applyBorder="0" applyAlignment="0" applyProtection="0"/>
    <xf numFmtId="0" fontId="33" fillId="35" borderId="0" applyNumberFormat="0" applyBorder="0" applyAlignment="0" applyProtection="0"/>
    <xf numFmtId="0" fontId="37" fillId="30" borderId="0" applyNumberFormat="0" applyBorder="0" applyAlignment="0" applyProtection="0"/>
    <xf numFmtId="0" fontId="2" fillId="24" borderId="5">
      <alignment horizontal="center"/>
    </xf>
    <xf numFmtId="169" fontId="1"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0" fontId="33" fillId="27" borderId="0" applyNumberFormat="0" applyBorder="0" applyAlignment="0" applyProtection="0"/>
    <xf numFmtId="0" fontId="61" fillId="40" borderId="0" applyNumberFormat="0" applyBorder="0" applyAlignment="0" applyProtection="0"/>
    <xf numFmtId="0" fontId="33" fillId="35" borderId="0" applyNumberFormat="0" applyBorder="0" applyAlignment="0" applyProtection="0"/>
    <xf numFmtId="0" fontId="33" fillId="31" borderId="0" applyNumberFormat="0" applyBorder="0" applyAlignment="0" applyProtection="0"/>
    <xf numFmtId="0" fontId="33" fillId="0" borderId="0"/>
    <xf numFmtId="0" fontId="2" fillId="24" borderId="5">
      <alignment horizontal="center"/>
    </xf>
    <xf numFmtId="169" fontId="1" fillId="0" borderId="0" applyFont="0" applyFill="0" applyBorder="0" applyAlignment="0" applyProtection="0"/>
    <xf numFmtId="177" fontId="39" fillId="0" borderId="6" applyFont="0" applyFill="0" applyBorder="0" applyAlignment="0" applyProtection="0"/>
    <xf numFmtId="0" fontId="33" fillId="3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5" borderId="0" applyNumberFormat="0" applyBorder="0" applyAlignment="0" applyProtection="0"/>
    <xf numFmtId="0" fontId="33" fillId="45" borderId="0" applyNumberFormat="0" applyBorder="0" applyAlignment="0" applyProtection="0"/>
    <xf numFmtId="170"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0" fontId="52" fillId="12" borderId="74" applyNumberFormat="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0" fontId="33" fillId="35" borderId="0" applyNumberFormat="0" applyBorder="0" applyAlignment="0" applyProtection="0"/>
    <xf numFmtId="169" fontId="1" fillId="0" borderId="0" applyFont="0" applyFill="0" applyBorder="0" applyAlignment="0" applyProtection="0"/>
    <xf numFmtId="0" fontId="32" fillId="0" borderId="0"/>
    <xf numFmtId="0" fontId="2" fillId="24" borderId="5">
      <alignment horizontal="center"/>
    </xf>
    <xf numFmtId="0" fontId="2" fillId="24" borderId="5">
      <alignment horizontal="center"/>
    </xf>
    <xf numFmtId="0" fontId="52" fillId="12" borderId="74" applyNumberFormat="0" applyAlignment="0" applyProtection="0"/>
    <xf numFmtId="0" fontId="41" fillId="2" borderId="71">
      <protection locked="0"/>
    </xf>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5" fontId="33" fillId="0" borderId="0" applyFont="0" applyFill="0" applyBorder="0" applyAlignment="0" applyProtection="0"/>
    <xf numFmtId="0" fontId="33" fillId="28" borderId="0" applyNumberFormat="0" applyBorder="0" applyAlignment="0" applyProtection="0"/>
    <xf numFmtId="0" fontId="33" fillId="35" borderId="0" applyNumberFormat="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2"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52" fillId="12" borderId="74" applyNumberFormat="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35" borderId="0" applyNumberFormat="0" applyBorder="0" applyAlignment="0" applyProtection="0"/>
    <xf numFmtId="0" fontId="33" fillId="27" borderId="0" applyNumberFormat="0" applyBorder="0" applyAlignment="0" applyProtection="0"/>
    <xf numFmtId="49" fontId="34" fillId="20" borderId="71"/>
    <xf numFmtId="0" fontId="33" fillId="45" borderId="0" applyNumberFormat="0" applyBorder="0" applyAlignment="0" applyProtection="0"/>
    <xf numFmtId="231" fontId="5" fillId="0" borderId="94" applyNumberFormat="0" applyFont="0" applyFill="0" applyAlignment="0" applyProtection="0">
      <alignment horizontal="right"/>
    </xf>
    <xf numFmtId="165" fontId="1" fillId="0" borderId="0" applyFont="0" applyFill="0" applyBorder="0" applyAlignment="0" applyProtection="0"/>
    <xf numFmtId="165"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52" fillId="12" borderId="74" applyNumberFormat="0" applyAlignment="0" applyProtection="0"/>
    <xf numFmtId="176"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2" fillId="0" borderId="0"/>
    <xf numFmtId="177" fontId="39" fillId="0" borderId="6" applyFont="0" applyFill="0" applyBorder="0" applyAlignment="0" applyProtection="0"/>
    <xf numFmtId="0" fontId="33" fillId="27" borderId="0" applyNumberFormat="0" applyBorder="0" applyAlignment="0" applyProtection="0"/>
    <xf numFmtId="0" fontId="35" fillId="2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52" fillId="12" borderId="74" applyNumberFormat="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134" fillId="0" borderId="0" applyNumberFormat="0" applyFill="0" applyBorder="0" applyAlignment="0" applyProtection="0"/>
    <xf numFmtId="176" fontId="33"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5" fillId="52" borderId="0" applyNumberFormat="0" applyBorder="0" applyAlignment="0" applyProtection="0"/>
    <xf numFmtId="0" fontId="33" fillId="22" borderId="0" applyNumberFormat="0" applyBorder="0" applyAlignment="0" applyProtection="0"/>
    <xf numFmtId="49" fontId="34" fillId="20" borderId="71"/>
    <xf numFmtId="169" fontId="1" fillId="0" borderId="0" applyFont="0" applyFill="0" applyBorder="0" applyAlignment="0" applyProtection="0"/>
    <xf numFmtId="169" fontId="1" fillId="0" borderId="0" applyFont="0" applyFill="0" applyBorder="0" applyAlignment="0" applyProtection="0"/>
    <xf numFmtId="0" fontId="35" fillId="52" borderId="0" applyNumberFormat="0" applyBorder="0" applyAlignment="0" applyProtection="0"/>
    <xf numFmtId="0" fontId="41" fillId="2" borderId="71">
      <protection locked="0"/>
    </xf>
    <xf numFmtId="0" fontId="33" fillId="22" borderId="0" applyNumberFormat="0" applyBorder="0" applyAlignment="0" applyProtection="0"/>
    <xf numFmtId="49" fontId="34" fillId="20" borderId="71"/>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9" borderId="0" applyNumberFormat="0" applyBorder="0" applyAlignment="0" applyProtection="0"/>
    <xf numFmtId="234" fontId="5" fillId="0" borderId="0" applyProtection="0">
      <protection locked="0"/>
    </xf>
    <xf numFmtId="170" fontId="1" fillId="0" borderId="0" applyFont="0" applyFill="0" applyBorder="0" applyAlignment="0" applyProtection="0"/>
    <xf numFmtId="0" fontId="33" fillId="33" borderId="0" applyNumberFormat="0" applyBorder="0" applyAlignment="0" applyProtection="0"/>
    <xf numFmtId="0" fontId="33" fillId="0" borderId="0"/>
    <xf numFmtId="0" fontId="33" fillId="3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45" borderId="0" applyNumberFormat="0" applyBorder="0" applyAlignment="0" applyProtection="0"/>
    <xf numFmtId="234" fontId="5" fillId="0" borderId="0" applyProtection="0">
      <protection locked="0"/>
    </xf>
    <xf numFmtId="170" fontId="1" fillId="0" borderId="0" applyFont="0" applyFill="0" applyBorder="0" applyAlignment="0" applyProtection="0"/>
    <xf numFmtId="0" fontId="33" fillId="35" borderId="0" applyNumberFormat="0" applyBorder="0" applyAlignment="0" applyProtection="0"/>
    <xf numFmtId="0" fontId="33" fillId="0" borderId="0"/>
    <xf numFmtId="0" fontId="33" fillId="31" borderId="0" applyNumberFormat="0" applyBorder="0" applyAlignment="0" applyProtection="0"/>
    <xf numFmtId="169" fontId="1" fillId="0" borderId="0" applyFont="0" applyFill="0" applyBorder="0" applyAlignment="0" applyProtection="0"/>
    <xf numFmtId="0" fontId="35" fillId="25" borderId="0" applyNumberFormat="0" applyBorder="0" applyAlignment="0" applyProtection="0"/>
    <xf numFmtId="169" fontId="1" fillId="0" borderId="0" applyFont="0" applyFill="0" applyBorder="0" applyAlignment="0" applyProtection="0"/>
    <xf numFmtId="0" fontId="52" fillId="12" borderId="74" applyNumberFormat="0" applyAlignment="0" applyProtection="0"/>
    <xf numFmtId="165" fontId="33" fillId="0" borderId="0" applyFont="0" applyFill="0" applyBorder="0" applyAlignment="0" applyProtection="0"/>
    <xf numFmtId="169" fontId="1" fillId="0" borderId="0" applyFont="0" applyFill="0" applyBorder="0" applyAlignment="0" applyProtection="0"/>
    <xf numFmtId="232" fontId="101" fillId="0" borderId="0" applyFont="0" applyFill="0" applyBorder="0" applyAlignment="0" applyProtection="0"/>
    <xf numFmtId="0" fontId="33" fillId="33" borderId="0" applyNumberFormat="0" applyBorder="0" applyAlignment="0" applyProtection="0"/>
    <xf numFmtId="0" fontId="1" fillId="0" borderId="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1" borderId="0" applyNumberFormat="0" applyBorder="0" applyAlignment="0" applyProtection="0"/>
    <xf numFmtId="0" fontId="33" fillId="35" borderId="0" applyNumberFormat="0" applyBorder="0" applyAlignment="0" applyProtection="0"/>
    <xf numFmtId="9" fontId="33" fillId="0" borderId="0" applyFont="0" applyFill="0" applyBorder="0" applyAlignment="0" applyProtection="0"/>
    <xf numFmtId="169" fontId="1" fillId="0" borderId="0" applyFont="0" applyFill="0" applyBorder="0" applyAlignment="0" applyProtection="0"/>
    <xf numFmtId="0" fontId="37" fillId="4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49" fontId="34" fillId="20" borderId="71"/>
    <xf numFmtId="0" fontId="33" fillId="45" borderId="0" applyNumberFormat="0" applyBorder="0" applyAlignment="0" applyProtection="0"/>
    <xf numFmtId="0" fontId="105" fillId="10"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136" fillId="0" borderId="0" applyNumberFormat="0" applyAlignment="0">
      <alignment horizontal="left"/>
    </xf>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0" fontId="32" fillId="0" borderId="0"/>
    <xf numFmtId="0" fontId="33" fillId="21" borderId="0" applyNumberFormat="0" applyBorder="0" applyAlignment="0" applyProtection="0"/>
    <xf numFmtId="170" fontId="1"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1" fillId="0" borderId="0"/>
    <xf numFmtId="0" fontId="33" fillId="29" borderId="0" applyNumberFormat="0" applyBorder="0" applyAlignment="0" applyProtection="0"/>
    <xf numFmtId="43" fontId="33"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5" fillId="7" borderId="0" applyNumberFormat="0" applyBorder="0" applyAlignment="0" applyProtection="0"/>
    <xf numFmtId="0" fontId="33" fillId="27" borderId="0" applyNumberFormat="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0" fontId="33" fillId="0" borderId="0"/>
    <xf numFmtId="169" fontId="1" fillId="0" borderId="0" applyFont="0" applyFill="0" applyBorder="0" applyAlignment="0" applyProtection="0"/>
    <xf numFmtId="169" fontId="1" fillId="0" borderId="0" applyFont="0" applyFill="0" applyBorder="0" applyAlignment="0" applyProtection="0"/>
    <xf numFmtId="0" fontId="53" fillId="0" borderId="0">
      <alignment vertical="top"/>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89" fontId="1" fillId="0" borderId="0" applyProtection="0">
      <protection locked="0"/>
    </xf>
    <xf numFmtId="177" fontId="39" fillId="0" borderId="6" applyFont="0" applyFill="0" applyBorder="0" applyAlignment="0" applyProtection="0"/>
    <xf numFmtId="49" fontId="34" fillId="20" borderId="71"/>
    <xf numFmtId="0" fontId="33" fillId="45" borderId="0" applyNumberFormat="0" applyBorder="0" applyAlignment="0" applyProtection="0"/>
    <xf numFmtId="0" fontId="37" fillId="10"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0" fontId="37" fillId="10"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33" fillId="0" borderId="0"/>
    <xf numFmtId="170" fontId="1" fillId="0" borderId="0" applyFont="0" applyFill="0" applyBorder="0" applyAlignment="0" applyProtection="0"/>
    <xf numFmtId="0" fontId="33" fillId="27" borderId="0" applyNumberFormat="0" applyBorder="0" applyAlignment="0" applyProtection="0"/>
    <xf numFmtId="9" fontId="33" fillId="0" borderId="0" applyFont="0" applyFill="0" applyBorder="0" applyAlignment="0" applyProtection="0"/>
    <xf numFmtId="0" fontId="33" fillId="21" borderId="0" applyNumberFormat="0" applyBorder="0" applyAlignment="0" applyProtection="0"/>
    <xf numFmtId="9" fontId="35"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5" fillId="7"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169" fontId="1" fillId="0" borderId="0" applyFont="0" applyFill="0" applyBorder="0" applyAlignment="0" applyProtection="0"/>
    <xf numFmtId="170" fontId="1" fillId="0" borderId="0" applyFont="0" applyFill="0" applyBorder="0" applyAlignment="0" applyProtection="0"/>
    <xf numFmtId="0" fontId="52" fillId="12" borderId="74" applyNumberFormat="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169"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0" fontId="37" fillId="1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9" fontId="34" fillId="20" borderId="71"/>
    <xf numFmtId="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0" fontId="33" fillId="35" borderId="0" applyNumberFormat="0" applyBorder="0" applyAlignment="0" applyProtection="0"/>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0" fontId="33" fillId="21" borderId="0" applyNumberFormat="0" applyBorder="0" applyAlignment="0" applyProtection="0"/>
    <xf numFmtId="0" fontId="33" fillId="0" borderId="0"/>
    <xf numFmtId="0" fontId="33" fillId="21" borderId="0" applyNumberFormat="0" applyBorder="0" applyAlignment="0" applyProtection="0"/>
    <xf numFmtId="9" fontId="35"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0" fontId="33" fillId="21" borderId="0" applyNumberFormat="0" applyBorder="0" applyAlignment="0" applyProtection="0"/>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0" fontId="1" fillId="24" borderId="72" applyNumberFormat="0" applyFont="0" applyAlignment="0" applyProtection="0"/>
    <xf numFmtId="0" fontId="33" fillId="2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0" fontId="33" fillId="29" borderId="0" applyNumberFormat="0" applyBorder="0" applyAlignment="0" applyProtection="0"/>
    <xf numFmtId="169" fontId="1" fillId="0" borderId="0" applyFont="0" applyFill="0" applyBorder="0" applyAlignment="0" applyProtection="0"/>
    <xf numFmtId="176" fontId="33" fillId="0" borderId="0" applyFont="0" applyFill="0" applyBorder="0" applyAlignment="0" applyProtection="0"/>
    <xf numFmtId="0" fontId="33" fillId="0" borderId="0"/>
    <xf numFmtId="177" fontId="39" fillId="0" borderId="6" applyFont="0" applyFill="0" applyBorder="0" applyAlignment="0" applyProtection="0"/>
    <xf numFmtId="0" fontId="33" fillId="35" borderId="0" applyNumberFormat="0" applyBorder="0" applyAlignment="0" applyProtection="0"/>
    <xf numFmtId="0" fontId="33" fillId="28"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177" fontId="39" fillId="0" borderId="6" applyFont="0" applyFill="0" applyBorder="0" applyAlignment="0" applyProtection="0"/>
    <xf numFmtId="0" fontId="33" fillId="35" borderId="0" applyNumberFormat="0" applyBorder="0" applyAlignment="0" applyProtection="0"/>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11" fillId="0" borderId="0"/>
    <xf numFmtId="0" fontId="33" fillId="34" borderId="0" applyNumberFormat="0" applyBorder="0" applyAlignment="0" applyProtection="0"/>
    <xf numFmtId="169" fontId="1"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41" fillId="2" borderId="71">
      <protection locked="0"/>
    </xf>
    <xf numFmtId="0" fontId="33" fillId="21"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1"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89" fontId="1" fillId="0" borderId="0" applyProtection="0">
      <protection locked="0"/>
    </xf>
    <xf numFmtId="43" fontId="33" fillId="0" borderId="0" applyFont="0" applyFill="0" applyBorder="0" applyAlignment="0" applyProtection="0"/>
    <xf numFmtId="43" fontId="33"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2"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94"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2" fillId="0" borderId="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2" fillId="0" borderId="0"/>
    <xf numFmtId="170" fontId="1"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45" fillId="0" borderId="0" applyNumberFormat="0" applyFill="0" applyBorder="0" applyAlignment="0" applyProtection="0"/>
    <xf numFmtId="0" fontId="33" fillId="0" borderId="0"/>
    <xf numFmtId="0" fontId="33" fillId="0" borderId="0"/>
    <xf numFmtId="0" fontId="33" fillId="0" borderId="0"/>
    <xf numFmtId="0" fontId="32" fillId="0" borderId="0"/>
    <xf numFmtId="0" fontId="33" fillId="3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0" fontId="45" fillId="0" borderId="75" applyNumberFormat="0" applyFill="0" applyAlignment="0" applyProtection="0"/>
    <xf numFmtId="170" fontId="1" fillId="0" borderId="0" applyFont="0" applyFill="0" applyBorder="0" applyAlignment="0" applyProtection="0"/>
    <xf numFmtId="0" fontId="1" fillId="0" borderId="0" applyFill="0" applyBorder="0" applyAlignment="0"/>
    <xf numFmtId="0" fontId="33" fillId="22" borderId="0" applyNumberFormat="0" applyBorder="0" applyAlignment="0" applyProtection="0"/>
    <xf numFmtId="169" fontId="1" fillId="0" borderId="0" applyFont="0" applyFill="0" applyBorder="0" applyAlignment="0" applyProtection="0"/>
    <xf numFmtId="170" fontId="1" fillId="0" borderId="0" applyFont="0" applyFill="0" applyBorder="0" applyAlignment="0" applyProtection="0"/>
    <xf numFmtId="3" fontId="47" fillId="0" borderId="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0" fontId="96" fillId="0" borderId="0">
      <alignment horizontal="center"/>
    </xf>
    <xf numFmtId="165" fontId="33" fillId="0" borderId="0" applyFont="0" applyFill="0" applyBorder="0" applyAlignment="0" applyProtection="0"/>
    <xf numFmtId="0" fontId="33" fillId="22" borderId="0" applyNumberFormat="0" applyBorder="0" applyAlignment="0" applyProtection="0"/>
    <xf numFmtId="49" fontId="34" fillId="20" borderId="71"/>
    <xf numFmtId="170" fontId="1" fillId="0" borderId="0" applyFont="0" applyFill="0" applyBorder="0" applyAlignment="0" applyProtection="0"/>
    <xf numFmtId="49" fontId="34" fillId="20" borderId="71"/>
    <xf numFmtId="0" fontId="33" fillId="0" borderId="0"/>
    <xf numFmtId="177" fontId="39" fillId="0" borderId="6" applyFont="0" applyFill="0" applyBorder="0" applyAlignment="0" applyProtection="0"/>
    <xf numFmtId="0" fontId="35" fillId="7" borderId="0" applyNumberFormat="0" applyBorder="0" applyAlignment="0" applyProtection="0"/>
    <xf numFmtId="0" fontId="33" fillId="0" borderId="0"/>
    <xf numFmtId="0" fontId="33" fillId="21" borderId="0" applyNumberFormat="0" applyBorder="0" applyAlignment="0" applyProtection="0"/>
    <xf numFmtId="0" fontId="33" fillId="0" borderId="0"/>
    <xf numFmtId="0" fontId="33" fillId="3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0" fontId="32" fillId="0" borderId="0"/>
    <xf numFmtId="0" fontId="35" fillId="7"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5" fillId="30" borderId="0" applyNumberFormat="0" applyBorder="0" applyAlignment="0" applyProtection="0"/>
    <xf numFmtId="43" fontId="33" fillId="0" borderId="0" applyFont="0" applyFill="0" applyBorder="0" applyAlignment="0" applyProtection="0"/>
    <xf numFmtId="0" fontId="33" fillId="3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37" fontId="74" fillId="0" borderId="0"/>
    <xf numFmtId="0" fontId="35" fillId="30" borderId="0" applyNumberFormat="0" applyBorder="0" applyAlignment="0" applyProtection="0"/>
    <xf numFmtId="0" fontId="33" fillId="35" borderId="0" applyNumberFormat="0" applyBorder="0" applyAlignment="0" applyProtection="0"/>
    <xf numFmtId="0" fontId="33" fillId="0" borderId="0"/>
    <xf numFmtId="0" fontId="33" fillId="3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188" fontId="1" fillId="0" borderId="0" applyFont="0" applyFill="0" applyBorder="0" applyAlignment="0" applyProtection="0"/>
    <xf numFmtId="0" fontId="33" fillId="31" borderId="0" applyNumberFormat="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22" borderId="0" applyNumberFormat="0" applyBorder="0" applyAlignment="0" applyProtection="0"/>
    <xf numFmtId="0" fontId="33" fillId="0" borderId="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33" fillId="31" borderId="0" applyNumberFormat="0" applyBorder="0" applyAlignment="0" applyProtection="0"/>
    <xf numFmtId="169" fontId="1" fillId="0" borderId="0" applyFont="0" applyFill="0" applyBorder="0" applyAlignment="0" applyProtection="0"/>
    <xf numFmtId="176" fontId="33" fillId="0" borderId="0" applyFont="0" applyFill="0" applyBorder="0" applyAlignment="0" applyProtection="0"/>
    <xf numFmtId="0" fontId="32" fillId="0" borderId="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49" fontId="34" fillId="20" borderId="71"/>
    <xf numFmtId="170" fontId="1" fillId="0" borderId="0" applyFont="0" applyFill="0" applyBorder="0" applyAlignment="0" applyProtection="0"/>
    <xf numFmtId="170" fontId="1"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0" borderId="0"/>
    <xf numFmtId="0" fontId="33" fillId="0" borderId="0"/>
    <xf numFmtId="0" fontId="32" fillId="0" borderId="0"/>
    <xf numFmtId="170" fontId="1" fillId="0" borderId="0" applyFont="0" applyFill="0" applyBorder="0" applyAlignment="0" applyProtection="0"/>
    <xf numFmtId="0" fontId="33" fillId="21" borderId="0" applyNumberFormat="0" applyBorder="0" applyAlignment="0" applyProtection="0"/>
    <xf numFmtId="0" fontId="33" fillId="0" borderId="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33" fillId="35" borderId="0" applyNumberFormat="0" applyBorder="0" applyAlignment="0" applyProtection="0"/>
    <xf numFmtId="0" fontId="41" fillId="2" borderId="71">
      <protection locked="0"/>
    </xf>
    <xf numFmtId="0" fontId="33" fillId="35" borderId="0" applyNumberFormat="0" applyBorder="0" applyAlignment="0" applyProtection="0"/>
    <xf numFmtId="0" fontId="32"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34" borderId="0" applyNumberFormat="0" applyBorder="0" applyAlignment="0" applyProtection="0"/>
    <xf numFmtId="0" fontId="39" fillId="56" borderId="0" applyNumberFormat="0" applyFont="0" applyBorder="0" applyAlignment="0" applyProtection="0"/>
    <xf numFmtId="0" fontId="33" fillId="21" borderId="0" applyNumberFormat="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21" borderId="0" applyNumberFormat="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41" fillId="2" borderId="71">
      <protection locked="0"/>
    </xf>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6" fontId="47" fillId="0" borderId="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0" fontId="33" fillId="0" borderId="0"/>
    <xf numFmtId="43" fontId="1" fillId="0" borderId="0" applyFont="0" applyFill="0" applyBorder="0" applyAlignment="0" applyProtection="0"/>
    <xf numFmtId="165" fontId="1"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170" fontId="1" fillId="0" borderId="0" applyFont="0" applyFill="0" applyBorder="0" applyAlignment="0" applyProtection="0"/>
    <xf numFmtId="9" fontId="33" fillId="0" borderId="0" applyFont="0" applyFill="0" applyBorder="0" applyAlignment="0" applyProtection="0"/>
    <xf numFmtId="49" fontId="34" fillId="20" borderId="71"/>
    <xf numFmtId="0" fontId="1" fillId="0" borderId="0"/>
    <xf numFmtId="169" fontId="1" fillId="0" borderId="0" applyFont="0" applyFill="0" applyBorder="0" applyAlignment="0" applyProtection="0"/>
    <xf numFmtId="170" fontId="1" fillId="0" borderId="0" applyFont="0" applyFill="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0" fontId="66" fillId="25" borderId="0" applyNumberFormat="0" applyBorder="0" applyAlignment="0" applyProtection="0">
      <alignment vertical="center"/>
    </xf>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41" fillId="2" borderId="71">
      <protection locked="0"/>
    </xf>
    <xf numFmtId="0" fontId="33" fillId="0" borderId="0"/>
    <xf numFmtId="170" fontId="1"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165"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9" fontId="33" fillId="0" borderId="0" applyFont="0" applyFill="0" applyBorder="0" applyAlignment="0" applyProtection="0"/>
    <xf numFmtId="0" fontId="33" fillId="0" borderId="0"/>
    <xf numFmtId="170" fontId="1" fillId="0" borderId="0" applyFont="0" applyFill="0" applyBorder="0" applyAlignment="0" applyProtection="0"/>
    <xf numFmtId="0" fontId="33" fillId="21" borderId="0" applyNumberFormat="0" applyBorder="0" applyAlignment="0" applyProtection="0"/>
    <xf numFmtId="165"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0" fontId="33" fillId="0" borderId="0"/>
    <xf numFmtId="170" fontId="1" fillId="0" borderId="0"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0" fontId="33" fillId="21" borderId="0" applyNumberFormat="0" applyBorder="0" applyAlignment="0" applyProtection="0"/>
    <xf numFmtId="0" fontId="76" fillId="25" borderId="0" applyNumberFormat="0" applyBorder="0" applyAlignment="0" applyProtection="0"/>
    <xf numFmtId="0" fontId="32" fillId="0" borderId="0"/>
    <xf numFmtId="43" fontId="33" fillId="0" borderId="0"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170"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170" fontId="1"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97" fontId="1" fillId="0" borderId="0" applyFont="0" applyFill="0" applyBorder="0" applyAlignment="0" applyProtection="0"/>
    <xf numFmtId="0" fontId="33" fillId="35" borderId="0" applyNumberFormat="0" applyBorder="0" applyAlignment="0" applyProtection="0"/>
    <xf numFmtId="170"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5" fillId="26" borderId="73" applyNumberFormat="0" applyFont="0" applyBorder="0" applyAlignment="0" applyProtection="0"/>
    <xf numFmtId="0" fontId="33" fillId="35" borderId="0" applyNumberFormat="0" applyBorder="0" applyAlignment="0" applyProtection="0"/>
    <xf numFmtId="170" fontId="1" fillId="0" borderId="0" applyFont="0" applyFill="0" applyBorder="0" applyAlignment="0" applyProtection="0"/>
    <xf numFmtId="0" fontId="33" fillId="0" borderId="0"/>
    <xf numFmtId="0" fontId="33" fillId="0" borderId="0"/>
    <xf numFmtId="0" fontId="33" fillId="21" borderId="0" applyNumberFormat="0" applyBorder="0" applyAlignment="0" applyProtection="0"/>
    <xf numFmtId="0" fontId="33" fillId="0" borderId="0"/>
    <xf numFmtId="170"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0" fontId="33" fillId="0" borderId="0"/>
    <xf numFmtId="0" fontId="33" fillId="0" borderId="0"/>
    <xf numFmtId="43" fontId="33" fillId="0" borderId="0" applyFont="0" applyFill="0" applyBorder="0" applyAlignment="0" applyProtection="0"/>
    <xf numFmtId="165" fontId="33" fillId="0" borderId="0" applyFont="0" applyFill="0" applyBorder="0" applyAlignment="0" applyProtection="0"/>
    <xf numFmtId="0" fontId="5" fillId="26" borderId="73" applyNumberFormat="0" applyFont="0" applyBorder="0" applyAlignment="0" applyProtection="0"/>
    <xf numFmtId="0" fontId="33" fillId="35" borderId="0" applyNumberFormat="0" applyBorder="0" applyAlignment="0" applyProtection="0"/>
    <xf numFmtId="0" fontId="33" fillId="28" borderId="0" applyNumberFormat="0" applyBorder="0" applyAlignment="0" applyProtection="0"/>
    <xf numFmtId="0" fontId="1" fillId="24" borderId="79" applyNumberFormat="0" applyFont="0" applyAlignment="0" applyProtection="0"/>
    <xf numFmtId="170" fontId="1" fillId="0" borderId="0" applyFont="0" applyFill="0" applyBorder="0" applyAlignment="0" applyProtection="0"/>
    <xf numFmtId="0" fontId="33" fillId="21"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3" fontId="36" fillId="0" borderId="0"/>
    <xf numFmtId="170" fontId="1" fillId="0" borderId="0" applyFont="0" applyFill="0" applyBorder="0" applyAlignment="0" applyProtection="0"/>
    <xf numFmtId="0" fontId="33" fillId="21"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5" fillId="25" borderId="0" applyNumberFormat="0" applyBorder="0" applyAlignment="0" applyProtection="0"/>
    <xf numFmtId="49" fontId="34" fillId="20" borderId="71"/>
    <xf numFmtId="0" fontId="35" fillId="40"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176" fontId="33" fillId="0" borderId="0" applyFont="0" applyFill="0" applyBorder="0" applyAlignment="0" applyProtection="0"/>
    <xf numFmtId="0" fontId="33" fillId="35" borderId="0" applyNumberFormat="0" applyBorder="0" applyAlignment="0" applyProtection="0"/>
    <xf numFmtId="170" fontId="1" fillId="0" borderId="0" applyFont="0" applyFill="0" applyBorder="0" applyAlignment="0" applyProtection="0"/>
    <xf numFmtId="0" fontId="37" fillId="14" borderId="0" applyNumberFormat="0" applyBorder="0" applyAlignment="0" applyProtection="0"/>
    <xf numFmtId="170" fontId="1" fillId="0" borderId="0" applyFont="0" applyFill="0" applyBorder="0" applyAlignment="0" applyProtection="0"/>
    <xf numFmtId="0" fontId="33" fillId="33" borderId="0" applyNumberFormat="0" applyBorder="0" applyAlignment="0" applyProtection="0"/>
    <xf numFmtId="44" fontId="1" fillId="0" borderId="0" applyFont="0" applyFill="0" applyBorder="0" applyAlignment="0" applyProtection="0"/>
    <xf numFmtId="0" fontId="33" fillId="35" borderId="0" applyNumberFormat="0" applyBorder="0" applyAlignment="0" applyProtection="0"/>
    <xf numFmtId="177" fontId="39" fillId="0" borderId="6" applyFont="0" applyFill="0" applyBorder="0" applyAlignment="0" applyProtection="0"/>
    <xf numFmtId="0" fontId="33" fillId="21" borderId="0" applyNumberFormat="0" applyBorder="0" applyAlignment="0" applyProtection="0"/>
    <xf numFmtId="170"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0" fontId="32" fillId="0" borderId="0"/>
    <xf numFmtId="0" fontId="66" fillId="40" borderId="0" applyNumberFormat="0" applyBorder="0" applyAlignment="0" applyProtection="0">
      <alignment vertical="center"/>
    </xf>
    <xf numFmtId="0" fontId="33" fillId="34" borderId="0" applyNumberFormat="0" applyBorder="0" applyAlignment="0" applyProtection="0"/>
    <xf numFmtId="0" fontId="45" fillId="0" borderId="75" applyNumberFormat="0" applyFill="0" applyAlignment="0" applyProtection="0"/>
    <xf numFmtId="169" fontId="1" fillId="0" borderId="0" applyFont="0" applyFill="0" applyBorder="0" applyAlignment="0" applyProtection="0"/>
    <xf numFmtId="169" fontId="1" fillId="0" borderId="0" applyFont="0" applyFill="0" applyBorder="0" applyAlignment="0" applyProtection="0"/>
    <xf numFmtId="0" fontId="49" fillId="0" borderId="77" applyNumberFormat="0" applyFill="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91" fontId="1" fillId="0" borderId="0">
      <protection locked="0"/>
    </xf>
    <xf numFmtId="170" fontId="1" fillId="0" borderId="0" applyFont="0" applyFill="0" applyBorder="0" applyAlignment="0" applyProtection="0"/>
    <xf numFmtId="49" fontId="34" fillId="20" borderId="71"/>
    <xf numFmtId="0" fontId="49" fillId="0" borderId="77" applyNumberFormat="0" applyFill="0" applyAlignment="0" applyProtection="0"/>
    <xf numFmtId="0" fontId="33" fillId="27" borderId="0" applyNumberFormat="0" applyBorder="0" applyAlignment="0" applyProtection="0"/>
    <xf numFmtId="169" fontId="1"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8" fillId="35" borderId="0" applyNumberFormat="0" applyBorder="0" applyAlignment="0" applyProtection="0"/>
    <xf numFmtId="0" fontId="66" fillId="52" borderId="0" applyNumberFormat="0" applyBorder="0" applyAlignment="0" applyProtection="0">
      <alignment vertical="center"/>
    </xf>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0" borderId="0"/>
    <xf numFmtId="0" fontId="33" fillId="0" borderId="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53" fillId="52" borderId="0" applyNumberFormat="0" applyBorder="0" applyAlignment="0" applyProtection="0"/>
    <xf numFmtId="49" fontId="34" fillId="20" borderId="71"/>
    <xf numFmtId="0" fontId="33" fillId="4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1" borderId="0" applyNumberFormat="0" applyBorder="0" applyAlignment="0" applyProtection="0"/>
    <xf numFmtId="170" fontId="1" fillId="0" borderId="0" applyFont="0" applyFill="0" applyBorder="0" applyAlignment="0" applyProtection="0"/>
    <xf numFmtId="0" fontId="33" fillId="27"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52" borderId="0" applyNumberFormat="0" applyBorder="0" applyAlignment="0" applyProtection="0"/>
    <xf numFmtId="0" fontId="66" fillId="52" borderId="0" applyNumberFormat="0" applyBorder="0" applyAlignment="0" applyProtection="0">
      <alignment vertical="center"/>
    </xf>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5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2" fillId="0" borderId="0"/>
    <xf numFmtId="170" fontId="1" fillId="0" borderId="0" applyFont="0" applyFill="0" applyBorder="0" applyAlignment="0" applyProtection="0"/>
    <xf numFmtId="170" fontId="1" fillId="0" borderId="0" applyFont="0" applyFill="0" applyBorder="0" applyAlignment="0" applyProtection="0"/>
    <xf numFmtId="0" fontId="41" fillId="2" borderId="71">
      <protection locked="0"/>
    </xf>
    <xf numFmtId="165" fontId="1" fillId="0" borderId="0" applyFont="0" applyFill="0" applyBorder="0" applyAlignment="0" applyProtection="0"/>
    <xf numFmtId="165" fontId="1"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169" fontId="1" fillId="0" borderId="0" applyFont="0" applyFill="0" applyBorder="0" applyAlignment="0" applyProtection="0"/>
    <xf numFmtId="0" fontId="47" fillId="0" borderId="7">
      <alignment horizontal="center"/>
      <protection locked="0"/>
    </xf>
    <xf numFmtId="0" fontId="33" fillId="35" borderId="0" applyNumberFormat="0" applyBorder="0" applyAlignment="0" applyProtection="0"/>
    <xf numFmtId="0" fontId="33" fillId="0" borderId="0"/>
    <xf numFmtId="0" fontId="33" fillId="3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7" fillId="0" borderId="7">
      <alignment horizontal="center"/>
      <protection locked="0"/>
    </xf>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99" fontId="1" fillId="0" borderId="0" applyFont="0" applyFill="0" applyBorder="0" applyAlignment="0" applyProtection="0"/>
    <xf numFmtId="0" fontId="33" fillId="31" borderId="0" applyNumberFormat="0" applyBorder="0" applyAlignment="0" applyProtection="0"/>
    <xf numFmtId="0" fontId="1" fillId="0" borderId="0"/>
    <xf numFmtId="0" fontId="1" fillId="24" borderId="79" applyNumberFormat="0" applyFont="0" applyAlignment="0" applyProtection="0"/>
    <xf numFmtId="9" fontId="33" fillId="0" borderId="0" applyFont="0" applyFill="0" applyBorder="0" applyAlignment="0" applyProtection="0"/>
    <xf numFmtId="9" fontId="33" fillId="0" borderId="0" applyFont="0" applyFill="0" applyBorder="0" applyAlignment="0" applyProtection="0"/>
    <xf numFmtId="0" fontId="47" fillId="0" borderId="7">
      <alignment horizontal="center"/>
      <protection locked="0"/>
    </xf>
    <xf numFmtId="43" fontId="33"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99" fontId="1" fillId="0" borderId="0" applyFont="0" applyFill="0" applyBorder="0" applyAlignment="0" applyProtection="0"/>
    <xf numFmtId="177" fontId="39" fillId="0" borderId="6" applyFont="0" applyFill="0" applyBorder="0" applyAlignment="0" applyProtection="0"/>
    <xf numFmtId="0" fontId="58" fillId="6" borderId="0" applyNumberFormat="0" applyBorder="0" applyAlignment="0" applyProtection="0"/>
    <xf numFmtId="0" fontId="33" fillId="21" borderId="0" applyNumberFormat="0" applyBorder="0" applyAlignment="0" applyProtection="0"/>
    <xf numFmtId="0" fontId="33" fillId="0" borderId="0"/>
    <xf numFmtId="0" fontId="33" fillId="0" borderId="0"/>
    <xf numFmtId="199" fontId="1" fillId="0" borderId="0" applyFont="0" applyFill="0" applyBorder="0" applyAlignment="0" applyProtection="0"/>
    <xf numFmtId="0" fontId="33" fillId="0" borderId="0"/>
    <xf numFmtId="177" fontId="39" fillId="0" borderId="6" applyFont="0" applyFill="0" applyBorder="0" applyAlignment="0" applyProtection="0"/>
    <xf numFmtId="0" fontId="33" fillId="21" borderId="0" applyNumberFormat="0" applyBorder="0" applyAlignment="0" applyProtection="0"/>
    <xf numFmtId="0" fontId="33" fillId="0" borderId="0"/>
    <xf numFmtId="0" fontId="33" fillId="0" borderId="0"/>
    <xf numFmtId="0" fontId="33" fillId="31" borderId="0" applyNumberFormat="0" applyBorder="0" applyAlignment="0" applyProtection="0"/>
    <xf numFmtId="0" fontId="1" fillId="0" borderId="0"/>
    <xf numFmtId="0" fontId="1" fillId="24" borderId="72" applyNumberFormat="0" applyFont="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0" fontId="33" fillId="3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210" fontId="47" fillId="0" borderId="7">
      <alignment horizontal="center"/>
      <protection locked="0"/>
    </xf>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9" fontId="34" fillId="20" borderId="71"/>
    <xf numFmtId="169" fontId="1"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0" fontId="33" fillId="27" borderId="0" applyNumberFormat="0" applyBorder="0" applyAlignment="0" applyProtection="0"/>
    <xf numFmtId="169" fontId="1" fillId="0" borderId="0" applyFont="0" applyFill="0" applyBorder="0" applyAlignment="0" applyProtection="0"/>
    <xf numFmtId="0" fontId="33" fillId="27" borderId="0" applyNumberFormat="0" applyBorder="0" applyAlignment="0" applyProtection="0"/>
    <xf numFmtId="218" fontId="1" fillId="0" borderId="0" applyFill="0" applyBorder="0" applyAlignment="0" applyProtection="0"/>
    <xf numFmtId="169" fontId="1"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2" fillId="0" borderId="0"/>
    <xf numFmtId="0" fontId="33" fillId="39" borderId="0" applyNumberFormat="0" applyBorder="0" applyAlignment="0" applyProtection="0"/>
    <xf numFmtId="0" fontId="49" fillId="0" borderId="77" applyNumberFormat="0" applyFill="0" applyAlignment="0" applyProtection="0"/>
    <xf numFmtId="169" fontId="1" fillId="0" borderId="0" applyFont="0" applyFill="0" applyBorder="0" applyAlignment="0" applyProtection="0"/>
    <xf numFmtId="0" fontId="33" fillId="27" borderId="0" applyNumberFormat="0" applyBorder="0" applyAlignment="0" applyProtection="0"/>
    <xf numFmtId="169" fontId="1" fillId="0" borderId="0" applyFont="0" applyFill="0" applyBorder="0" applyAlignment="0" applyProtection="0"/>
    <xf numFmtId="0" fontId="33" fillId="27" borderId="0" applyNumberFormat="0" applyBorder="0" applyAlignment="0" applyProtection="0"/>
    <xf numFmtId="169" fontId="1" fillId="0" borderId="0" applyFont="0" applyFill="0" applyBorder="0" applyAlignment="0" applyProtection="0"/>
    <xf numFmtId="0" fontId="33" fillId="27"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173" fontId="36" fillId="0" borderId="0"/>
    <xf numFmtId="0" fontId="33" fillId="35"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0" fontId="65" fillId="0" borderId="0">
      <alignment horizontal="left" vertical="center"/>
    </xf>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2" fillId="0" borderId="0"/>
    <xf numFmtId="169" fontId="1" fillId="0" borderId="0" applyFont="0" applyFill="0" applyBorder="0" applyAlignment="0" applyProtection="0"/>
    <xf numFmtId="0" fontId="33" fillId="29" borderId="0" applyNumberFormat="0" applyBorder="0" applyAlignment="0" applyProtection="0"/>
    <xf numFmtId="14" fontId="54" fillId="0" borderId="0" applyFont="0" applyFill="0" applyBorder="0" applyAlignment="0" applyProtection="0"/>
    <xf numFmtId="0" fontId="33" fillId="0" borderId="0"/>
    <xf numFmtId="0" fontId="33" fillId="0" borderId="0"/>
    <xf numFmtId="0" fontId="33" fillId="22" borderId="0" applyNumberFormat="0" applyBorder="0" applyAlignment="0" applyProtection="0"/>
    <xf numFmtId="0" fontId="33" fillId="39"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2" borderId="0" applyNumberFormat="0" applyBorder="0" applyAlignment="0" applyProtection="0"/>
    <xf numFmtId="169" fontId="1" fillId="0" borderId="0" applyFont="0" applyFill="0" applyBorder="0" applyAlignment="0" applyProtection="0"/>
    <xf numFmtId="0" fontId="33" fillId="33" borderId="0" applyNumberFormat="0" applyBorder="0" applyAlignment="0" applyProtection="0"/>
    <xf numFmtId="0" fontId="33" fillId="22"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169" fontId="1" fillId="0" borderId="0" applyFont="0" applyFill="0" applyBorder="0" applyAlignment="0" applyProtection="0"/>
    <xf numFmtId="0" fontId="33" fillId="34" borderId="0" applyNumberFormat="0" applyBorder="0" applyAlignment="0" applyProtection="0"/>
    <xf numFmtId="170" fontId="1" fillId="0" borderId="0" applyFont="0" applyFill="0" applyBorder="0" applyAlignment="0" applyProtection="0"/>
    <xf numFmtId="9" fontId="33" fillId="0" borderId="0" applyFont="0" applyFill="0" applyBorder="0" applyAlignment="0" applyProtection="0"/>
    <xf numFmtId="0" fontId="33" fillId="0" borderId="0"/>
    <xf numFmtId="0" fontId="111" fillId="0" borderId="0"/>
    <xf numFmtId="0" fontId="33" fillId="34" borderId="0" applyNumberFormat="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2" fillId="0" borderId="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0" fontId="32" fillId="0" borderId="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185" fontId="1" fillId="0" borderId="0" applyFont="0" applyFill="0" applyBorder="0" applyAlignment="0" applyProtection="0"/>
    <xf numFmtId="0" fontId="33" fillId="0" borderId="0"/>
    <xf numFmtId="169" fontId="1" fillId="0" borderId="0" applyFont="0" applyFill="0" applyBorder="0" applyAlignment="0" applyProtection="0"/>
    <xf numFmtId="170" fontId="1" fillId="0" borderId="0" applyFont="0" applyFill="0" applyBorder="0" applyAlignment="0" applyProtection="0"/>
    <xf numFmtId="0" fontId="33" fillId="22" borderId="0" applyNumberFormat="0" applyBorder="0" applyAlignment="0" applyProtection="0"/>
    <xf numFmtId="170"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0" fontId="33" fillId="31" borderId="0" applyNumberFormat="0" applyBorder="0" applyAlignment="0" applyProtection="0"/>
    <xf numFmtId="0" fontId="88" fillId="30" borderId="74" applyNumberFormat="0" applyAlignment="0" applyProtection="0"/>
    <xf numFmtId="169" fontId="1" fillId="0" borderId="0" applyFont="0" applyFill="0" applyBorder="0" applyAlignment="0" applyProtection="0"/>
    <xf numFmtId="0" fontId="33" fillId="0" borderId="0"/>
    <xf numFmtId="199" fontId="1" fillId="0" borderId="0" applyFont="0" applyFill="0" applyBorder="0" applyAlignment="0" applyProtection="0"/>
    <xf numFmtId="0" fontId="33" fillId="34" borderId="0" applyNumberFormat="0" applyBorder="0" applyAlignment="0" applyProtection="0"/>
    <xf numFmtId="0" fontId="88" fillId="30" borderId="74" applyNumberFormat="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0" fontId="88" fillId="30" borderId="74" applyNumberFormat="0" applyAlignment="0" applyProtection="0"/>
    <xf numFmtId="169" fontId="1"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1" fontId="35" fillId="0" borderId="0" applyFont="0" applyFill="0" applyBorder="0" applyAlignment="0" applyProtection="0"/>
    <xf numFmtId="170" fontId="1" fillId="0" borderId="0" applyFont="0" applyFill="0" applyBorder="0" applyAlignment="0" applyProtection="0"/>
    <xf numFmtId="0" fontId="88" fillId="30" borderId="74" applyNumberFormat="0" applyAlignment="0" applyProtection="0"/>
    <xf numFmtId="169" fontId="1" fillId="0" borderId="0" applyFont="0" applyFill="0" applyBorder="0" applyAlignment="0" applyProtection="0"/>
    <xf numFmtId="0" fontId="33" fillId="31" borderId="0" applyNumberFormat="0" applyBorder="0" applyAlignment="0" applyProtection="0"/>
    <xf numFmtId="0" fontId="88" fillId="30" borderId="74" applyNumberFormat="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0" borderId="0"/>
    <xf numFmtId="0" fontId="32" fillId="0" borderId="0"/>
    <xf numFmtId="43" fontId="33" fillId="0" borderId="0" applyFont="0" applyFill="0" applyBorder="0" applyAlignment="0" applyProtection="0"/>
    <xf numFmtId="43" fontId="33" fillId="0" borderId="0" applyFont="0" applyFill="0" applyBorder="0" applyAlignment="0" applyProtection="0"/>
    <xf numFmtId="0" fontId="88" fillId="30" borderId="74" applyNumberFormat="0" applyAlignment="0" applyProtection="0"/>
    <xf numFmtId="169" fontId="1" fillId="0" borderId="0" applyFont="0" applyFill="0" applyBorder="0" applyAlignment="0" applyProtection="0"/>
    <xf numFmtId="0" fontId="33" fillId="0" borderId="0"/>
    <xf numFmtId="177" fontId="39" fillId="0" borderId="6" applyFont="0" applyFill="0" applyBorder="0" applyAlignment="0" applyProtection="0"/>
    <xf numFmtId="0" fontId="33" fillId="27" borderId="0" applyNumberFormat="0" applyBorder="0" applyAlignment="0" applyProtection="0"/>
    <xf numFmtId="165" fontId="33" fillId="0" borderId="0" applyFont="0" applyFill="0" applyBorder="0" applyAlignment="0" applyProtection="0"/>
    <xf numFmtId="0" fontId="33" fillId="0" borderId="0"/>
    <xf numFmtId="0" fontId="33" fillId="0" borderId="0"/>
    <xf numFmtId="169" fontId="1" fillId="0" borderId="0" applyFont="0" applyFill="0" applyBorder="0" applyAlignment="0" applyProtection="0"/>
    <xf numFmtId="0" fontId="33" fillId="22" borderId="0" applyNumberFormat="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5"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0" fontId="33" fillId="22"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5"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0" fontId="33" fillId="22"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0" fontId="33" fillId="34" borderId="0" applyNumberFormat="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7" fontId="1" fillId="0" borderId="0" applyFill="0" applyBorder="0" applyAlignment="0"/>
    <xf numFmtId="169"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167" fontId="1" fillId="0" borderId="0" applyFill="0" applyBorder="0" applyAlignment="0"/>
    <xf numFmtId="0" fontId="33" fillId="3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2"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169" fontId="1" fillId="0" borderId="0" applyFont="0" applyFill="0" applyBorder="0" applyAlignment="0" applyProtection="0"/>
    <xf numFmtId="0" fontId="33" fillId="22" borderId="0" applyNumberFormat="0" applyBorder="0" applyAlignment="0" applyProtection="0"/>
    <xf numFmtId="170" fontId="1"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34" borderId="0" applyNumberFormat="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8" borderId="0" applyNumberFormat="0" applyBorder="0" applyAlignment="0" applyProtection="0"/>
    <xf numFmtId="169"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2" borderId="0" applyNumberFormat="0" applyBorder="0" applyAlignment="0" applyProtection="0"/>
    <xf numFmtId="0" fontId="33" fillId="0" borderId="0"/>
    <xf numFmtId="170"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8"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170" fontId="1"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7"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170" fontId="1" fillId="0" borderId="0" applyFont="0" applyFill="0" applyBorder="0" applyAlignment="0" applyProtection="0"/>
    <xf numFmtId="169" fontId="1" fillId="0" borderId="0" applyFont="0" applyFill="0" applyBorder="0" applyAlignment="0" applyProtection="0"/>
    <xf numFmtId="0" fontId="33" fillId="39"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0" fontId="141" fillId="63" borderId="0"/>
    <xf numFmtId="176" fontId="33"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176" fontId="33" fillId="0" borderId="0" applyFont="0" applyFill="0" applyBorder="0" applyAlignment="0" applyProtection="0"/>
    <xf numFmtId="0" fontId="33" fillId="35" borderId="0" applyNumberFormat="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173" fontId="36" fillId="0" borderId="0"/>
    <xf numFmtId="0" fontId="33" fillId="0" borderId="0"/>
    <xf numFmtId="0" fontId="33" fillId="29" borderId="0" applyNumberFormat="0" applyBorder="0" applyAlignment="0" applyProtection="0"/>
    <xf numFmtId="169" fontId="1" fillId="0" borderId="0" applyFont="0" applyFill="0" applyBorder="0" applyAlignment="0" applyProtection="0"/>
    <xf numFmtId="0" fontId="41" fillId="2" borderId="71">
      <protection locked="0"/>
    </xf>
    <xf numFmtId="0" fontId="33" fillId="34" borderId="0" applyNumberFormat="0" applyBorder="0" applyAlignment="0" applyProtection="0"/>
    <xf numFmtId="0" fontId="33" fillId="0" borderId="0"/>
    <xf numFmtId="0" fontId="33" fillId="0" borderId="0"/>
    <xf numFmtId="0" fontId="1" fillId="0" borderId="0"/>
    <xf numFmtId="169" fontId="1" fillId="0" borderId="0" applyFont="0" applyFill="0" applyBorder="0" applyAlignment="0" applyProtection="0"/>
    <xf numFmtId="169" fontId="1" fillId="0" borderId="0" applyFont="0" applyFill="0" applyBorder="0" applyAlignment="0" applyProtection="0"/>
    <xf numFmtId="0" fontId="33" fillId="0" borderId="0"/>
    <xf numFmtId="0" fontId="1" fillId="0" borderId="0"/>
    <xf numFmtId="169" fontId="1" fillId="0" borderId="0" applyFont="0" applyFill="0" applyBorder="0" applyAlignment="0" applyProtection="0"/>
    <xf numFmtId="165" fontId="33" fillId="0" borderId="0" applyFont="0" applyFill="0" applyBorder="0" applyAlignment="0" applyProtection="0"/>
    <xf numFmtId="49" fontId="34" fillId="20" borderId="71"/>
    <xf numFmtId="0" fontId="33" fillId="2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9" fontId="33" fillId="0" borderId="0" applyFont="0" applyFill="0" applyBorder="0" applyAlignment="0" applyProtection="0"/>
    <xf numFmtId="0" fontId="32" fillId="0" borderId="0"/>
    <xf numFmtId="0" fontId="1" fillId="0" borderId="0"/>
    <xf numFmtId="169"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0" fontId="1" fillId="0" borderId="0" applyFont="0" applyFill="0" applyBorder="0" applyAlignment="0" applyProtection="0"/>
    <xf numFmtId="186" fontId="1" fillId="0" borderId="0">
      <protection locked="0"/>
    </xf>
    <xf numFmtId="169" fontId="1" fillId="0" borderId="0" applyFont="0" applyFill="0" applyBorder="0" applyAlignment="0" applyProtection="0"/>
    <xf numFmtId="49" fontId="34" fillId="20" borderId="71"/>
    <xf numFmtId="0" fontId="66" fillId="7"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0" fontId="33" fillId="21" borderId="0" applyNumberFormat="0" applyBorder="0" applyAlignment="0" applyProtection="0"/>
    <xf numFmtId="0" fontId="33" fillId="34" borderId="0" applyNumberFormat="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0" fontId="142" fillId="0" borderId="0" applyNumberForma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9" borderId="0" applyNumberFormat="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208" fontId="1" fillId="0" borderId="0" applyFont="0" applyFill="0" applyBorder="0" applyAlignment="0" applyProtection="0"/>
    <xf numFmtId="208" fontId="1" fillId="0" borderId="0" applyFont="0" applyFill="0" applyBorder="0" applyAlignment="0" applyProtection="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1" fillId="0" borderId="0"/>
    <xf numFmtId="0" fontId="1"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5" fontId="33" fillId="0" borderId="0" applyFont="0" applyFill="0" applyBorder="0" applyAlignment="0" applyProtection="0"/>
    <xf numFmtId="170" fontId="1" fillId="0" borderId="0" applyFont="0" applyFill="0" applyBorder="0" applyAlignment="0" applyProtection="0"/>
    <xf numFmtId="0" fontId="1" fillId="0" borderId="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169" fontId="1" fillId="0" borderId="0" applyFont="0" applyFill="0" applyBorder="0" applyAlignment="0" applyProtection="0"/>
    <xf numFmtId="0" fontId="33" fillId="0" borderId="0"/>
    <xf numFmtId="169" fontId="1"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169" fontId="1"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0" fontId="33" fillId="0" borderId="0"/>
    <xf numFmtId="0" fontId="32" fillId="0" borderId="0"/>
    <xf numFmtId="169" fontId="1"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2" fillId="0" borderId="0"/>
    <xf numFmtId="165"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41" fillId="2" borderId="71">
      <protection locked="0"/>
    </xf>
    <xf numFmtId="43" fontId="33" fillId="0" borderId="0" applyFont="0" applyFill="0" applyBorder="0" applyAlignment="0" applyProtection="0"/>
    <xf numFmtId="0" fontId="33" fillId="0" borderId="0"/>
    <xf numFmtId="49" fontId="34" fillId="20" borderId="71"/>
    <xf numFmtId="0" fontId="33" fillId="45" borderId="0" applyNumberFormat="0" applyBorder="0" applyAlignment="0" applyProtection="0"/>
    <xf numFmtId="169" fontId="1" fillId="0" borderId="0" applyFont="0" applyFill="0" applyBorder="0" applyAlignment="0" applyProtection="0"/>
    <xf numFmtId="0" fontId="41" fillId="2" borderId="71">
      <protection locked="0"/>
    </xf>
    <xf numFmtId="0" fontId="33" fillId="35" borderId="0" applyNumberFormat="0" applyBorder="0" applyAlignment="0" applyProtection="0"/>
    <xf numFmtId="0" fontId="33" fillId="21" borderId="0" applyNumberFormat="0" applyBorder="0" applyAlignment="0" applyProtection="0"/>
    <xf numFmtId="189" fontId="1" fillId="0" borderId="0" applyProtection="0">
      <protection locked="0"/>
    </xf>
    <xf numFmtId="169" fontId="1" fillId="0" borderId="0" applyFont="0" applyFill="0" applyBorder="0" applyAlignment="0" applyProtection="0"/>
    <xf numFmtId="43" fontId="33" fillId="0" borderId="0" applyFont="0" applyFill="0" applyBorder="0" applyAlignment="0" applyProtection="0"/>
    <xf numFmtId="0" fontId="41" fillId="2" borderId="71">
      <protection locked="0"/>
    </xf>
    <xf numFmtId="0" fontId="33" fillId="35" borderId="0" applyNumberFormat="0" applyBorder="0" applyAlignment="0" applyProtection="0"/>
    <xf numFmtId="169" fontId="1" fillId="0" borderId="0" applyFont="0" applyFill="0" applyBorder="0" applyAlignment="0" applyProtection="0"/>
    <xf numFmtId="0" fontId="32" fillId="0" borderId="0"/>
    <xf numFmtId="169" fontId="1" fillId="0" borderId="0" applyFont="0" applyFill="0" applyBorder="0" applyAlignment="0" applyProtection="0"/>
    <xf numFmtId="0" fontId="1" fillId="0" borderId="0"/>
    <xf numFmtId="0" fontId="1" fillId="0" borderId="0"/>
    <xf numFmtId="0" fontId="35" fillId="52" borderId="0" applyNumberFormat="0" applyBorder="0" applyAlignment="0" applyProtection="0"/>
    <xf numFmtId="169" fontId="1" fillId="0" borderId="0" applyFont="0" applyFill="0" applyBorder="0" applyAlignment="0" applyProtection="0"/>
    <xf numFmtId="0" fontId="35" fillId="52" borderId="0" applyNumberFormat="0" applyBorder="0" applyAlignment="0" applyProtection="0"/>
    <xf numFmtId="169" fontId="1" fillId="0" borderId="0" applyFont="0" applyFill="0" applyBorder="0" applyAlignment="0" applyProtection="0"/>
    <xf numFmtId="0" fontId="33" fillId="0" borderId="0"/>
    <xf numFmtId="173" fontId="36"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0" fontId="35" fillId="40" borderId="0" applyNumberFormat="0" applyBorder="0" applyAlignment="0" applyProtection="0"/>
    <xf numFmtId="0" fontId="1" fillId="0" borderId="0"/>
    <xf numFmtId="0" fontId="1" fillId="0" borderId="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0" fontId="35" fillId="40" borderId="0" applyNumberFormat="0" applyBorder="0" applyAlignment="0" applyProtection="0"/>
    <xf numFmtId="0" fontId="1" fillId="0" borderId="0"/>
    <xf numFmtId="0" fontId="1" fillId="0" borderId="0"/>
    <xf numFmtId="0" fontId="41" fillId="2" borderId="71">
      <protection locked="0"/>
    </xf>
    <xf numFmtId="0" fontId="33" fillId="22" borderId="0" applyNumberFormat="0" applyBorder="0" applyAlignment="0" applyProtection="0"/>
    <xf numFmtId="49" fontId="34" fillId="20" borderId="71"/>
    <xf numFmtId="169" fontId="1"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0" borderId="0"/>
    <xf numFmtId="193" fontId="36"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9" fontId="34" fillId="20" borderId="71"/>
    <xf numFmtId="0" fontId="33" fillId="31" borderId="0" applyNumberFormat="0" applyBorder="0" applyAlignment="0" applyProtection="0"/>
    <xf numFmtId="170" fontId="1" fillId="0" borderId="0" applyFont="0" applyFill="0" applyBorder="0" applyAlignment="0" applyProtection="0"/>
    <xf numFmtId="49" fontId="34" fillId="20" borderId="71"/>
    <xf numFmtId="169" fontId="1"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3" fillId="35" borderId="0" applyNumberFormat="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1" fillId="0" borderId="0"/>
    <xf numFmtId="0" fontId="33" fillId="31"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31" borderId="0" applyNumberFormat="0" applyBorder="0" applyAlignment="0" applyProtection="0"/>
    <xf numFmtId="189" fontId="1" fillId="0" borderId="0" applyProtection="0">
      <protection locked="0"/>
    </xf>
    <xf numFmtId="169" fontId="1" fillId="0" borderId="0"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7" fillId="8"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89" fontId="1" fillId="0" borderId="0" applyProtection="0">
      <protection locked="0"/>
    </xf>
    <xf numFmtId="43" fontId="33" fillId="0" borderId="0" applyFont="0" applyFill="0" applyBorder="0" applyAlignment="0" applyProtection="0"/>
    <xf numFmtId="43" fontId="33"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173" fontId="36" fillId="0" borderId="0"/>
    <xf numFmtId="0" fontId="33" fillId="0" borderId="0"/>
    <xf numFmtId="0" fontId="41" fillId="2" borderId="71">
      <protection locked="0"/>
    </xf>
    <xf numFmtId="169" fontId="1" fillId="0" borderId="0" applyFont="0" applyFill="0" applyBorder="0" applyAlignment="0" applyProtection="0"/>
    <xf numFmtId="0" fontId="33" fillId="21" borderId="0" applyNumberFormat="0" applyBorder="0" applyAlignment="0" applyProtection="0"/>
    <xf numFmtId="0" fontId="37" fillId="42" borderId="0" applyNumberFormat="0" applyBorder="0" applyAlignment="0" applyProtection="0"/>
    <xf numFmtId="0" fontId="33" fillId="0" borderId="0"/>
    <xf numFmtId="0" fontId="33" fillId="0" borderId="0"/>
    <xf numFmtId="0" fontId="35" fillId="43" borderId="0" applyNumberFormat="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170" fontId="1" fillId="0" borderId="0" applyFont="0" applyFill="0" applyBorder="0" applyAlignment="0" applyProtection="0"/>
    <xf numFmtId="9" fontId="33" fillId="0" borderId="0" applyFont="0" applyFill="0" applyBorder="0" applyAlignment="0" applyProtection="0"/>
    <xf numFmtId="0" fontId="33" fillId="35" borderId="0" applyNumberFormat="0" applyBorder="0" applyAlignment="0" applyProtection="0"/>
    <xf numFmtId="173" fontId="36" fillId="0" borderId="0"/>
    <xf numFmtId="43" fontId="33" fillId="0" borderId="0" applyFont="0" applyFill="0" applyBorder="0" applyAlignment="0" applyProtection="0"/>
    <xf numFmtId="0" fontId="48" fillId="38" borderId="0" applyNumberFormat="0" applyBorder="0" applyAlignment="0" applyProtection="0"/>
    <xf numFmtId="49" fontId="34" fillId="20" borderId="71"/>
    <xf numFmtId="0" fontId="33" fillId="0" borderId="0"/>
    <xf numFmtId="0" fontId="1" fillId="0" borderId="0"/>
    <xf numFmtId="170" fontId="1" fillId="0" borderId="0" applyFont="0" applyFill="0" applyBorder="0" applyAlignment="0" applyProtection="0"/>
    <xf numFmtId="0" fontId="41" fillId="2" borderId="71">
      <protection locked="0"/>
    </xf>
    <xf numFmtId="169" fontId="1" fillId="0" borderId="0" applyFont="0" applyFill="0" applyBorder="0" applyAlignment="0" applyProtection="0"/>
    <xf numFmtId="0" fontId="33" fillId="0" borderId="0"/>
    <xf numFmtId="0" fontId="33" fillId="0" borderId="0"/>
    <xf numFmtId="0" fontId="35" fillId="43" borderId="0" applyNumberFormat="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170" fontId="1" fillId="0" borderId="0" applyFont="0" applyFill="0" applyBorder="0" applyAlignment="0" applyProtection="0"/>
    <xf numFmtId="9" fontId="33" fillId="0" borderId="0" applyFont="0" applyFill="0" applyBorder="0" applyAlignment="0" applyProtection="0"/>
    <xf numFmtId="0" fontId="33" fillId="0" borderId="0"/>
    <xf numFmtId="0" fontId="35" fillId="40"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0" fontId="35" fillId="7" borderId="0" applyNumberFormat="0" applyBorder="0" applyAlignment="0" applyProtection="0"/>
    <xf numFmtId="49" fontId="34" fillId="20" borderId="71"/>
    <xf numFmtId="0" fontId="41" fillId="2" borderId="71">
      <protection locked="0"/>
    </xf>
    <xf numFmtId="169" fontId="1" fillId="0" borderId="0" applyFont="0" applyFill="0" applyBorder="0" applyAlignment="0" applyProtection="0"/>
    <xf numFmtId="43" fontId="33" fillId="0" borderId="0" applyFont="0" applyFill="0" applyBorder="0" applyAlignment="0" applyProtection="0"/>
    <xf numFmtId="0" fontId="32" fillId="0" borderId="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169" fontId="1" fillId="0" borderId="0" applyFont="0" applyFill="0" applyBorder="0" applyAlignment="0" applyProtection="0"/>
    <xf numFmtId="0" fontId="33" fillId="22" borderId="0" applyNumberFormat="0" applyBorder="0" applyAlignment="0" applyProtection="0"/>
    <xf numFmtId="0" fontId="41" fillId="2" borderId="71">
      <protection locked="0"/>
    </xf>
    <xf numFmtId="169" fontId="1" fillId="0" borderId="0" applyFont="0" applyFill="0" applyBorder="0" applyAlignment="0" applyProtection="0"/>
    <xf numFmtId="0" fontId="33" fillId="22" borderId="0" applyNumberFormat="0" applyBorder="0" applyAlignment="0" applyProtection="0"/>
    <xf numFmtId="0" fontId="48" fillId="27" borderId="0" applyNumberFormat="0" applyBorder="0" applyAlignment="0" applyProtection="0"/>
    <xf numFmtId="0" fontId="66" fillId="40" borderId="0" applyNumberFormat="0" applyBorder="0" applyAlignment="0" applyProtection="0">
      <alignment vertical="center"/>
    </xf>
    <xf numFmtId="0" fontId="33" fillId="34" borderId="0" applyNumberFormat="0" applyBorder="0" applyAlignment="0" applyProtection="0"/>
    <xf numFmtId="169" fontId="1" fillId="0" borderId="0" applyFont="0" applyFill="0" applyBorder="0" applyAlignment="0" applyProtection="0"/>
    <xf numFmtId="0" fontId="45" fillId="0" borderId="75" applyNumberFormat="0" applyFill="0" applyAlignment="0" applyProtection="0"/>
    <xf numFmtId="169"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53" fillId="44"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0" fontId="35" fillId="40"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8" fillId="27" borderId="0" applyNumberFormat="0" applyBorder="0" applyAlignment="0" applyProtection="0"/>
    <xf numFmtId="0" fontId="66" fillId="40" borderId="0" applyNumberFormat="0" applyBorder="0" applyAlignment="0" applyProtection="0">
      <alignment vertical="center"/>
    </xf>
    <xf numFmtId="169" fontId="1" fillId="0" borderId="0" applyFont="0" applyFill="0" applyBorder="0" applyAlignment="0" applyProtection="0"/>
    <xf numFmtId="0" fontId="45" fillId="0" borderId="75" applyNumberFormat="0" applyFill="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40" borderId="0" applyNumberFormat="0" applyBorder="0" applyAlignment="0" applyProtection="0"/>
    <xf numFmtId="0" fontId="66" fillId="40" borderId="0" applyNumberFormat="0" applyBorder="0" applyAlignment="0" applyProtection="0">
      <alignment vertical="center"/>
    </xf>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0" borderId="0"/>
    <xf numFmtId="0" fontId="78" fillId="41"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0" fontId="33" fillId="27"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0" fontId="33" fillId="0" borderId="0"/>
    <xf numFmtId="176"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0" fontId="33" fillId="33" borderId="0" applyNumberFormat="0" applyBorder="0" applyAlignment="0" applyProtection="0"/>
    <xf numFmtId="0" fontId="91" fillId="0" borderId="0"/>
    <xf numFmtId="176"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170" fontId="1" fillId="0" borderId="0" applyFont="0" applyFill="0" applyBorder="0" applyAlignment="0" applyProtection="0"/>
    <xf numFmtId="0" fontId="41" fillId="2" borderId="71">
      <protection locked="0"/>
    </xf>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0" fontId="33" fillId="0" borderId="0"/>
    <xf numFmtId="169" fontId="1" fillId="0" borderId="0" applyFont="0" applyFill="0" applyBorder="0" applyAlignment="0" applyProtection="0"/>
    <xf numFmtId="0" fontId="33" fillId="38" borderId="0" applyNumberFormat="0" applyBorder="0" applyAlignment="0" applyProtection="0"/>
    <xf numFmtId="169" fontId="1"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49" fillId="0" borderId="77"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0" fontId="33" fillId="0" borderId="0"/>
    <xf numFmtId="0" fontId="33" fillId="35"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169" fontId="1" fillId="0" borderId="0" applyFont="0" applyFill="0" applyBorder="0" applyAlignment="0" applyProtection="0"/>
    <xf numFmtId="177" fontId="39" fillId="0" borderId="6" applyFont="0" applyFill="0" applyBorder="0" applyAlignment="0" applyProtection="0"/>
    <xf numFmtId="0" fontId="33" fillId="34"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3" fillId="0" borderId="0"/>
    <xf numFmtId="0" fontId="33" fillId="21" borderId="0" applyNumberFormat="0" applyBorder="0" applyAlignment="0" applyProtection="0"/>
    <xf numFmtId="169" fontId="1"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2" fillId="0" borderId="0"/>
    <xf numFmtId="0" fontId="33" fillId="0" borderId="0"/>
    <xf numFmtId="0" fontId="33" fillId="28" borderId="0" applyNumberFormat="0" applyBorder="0" applyAlignment="0" applyProtection="0"/>
    <xf numFmtId="169" fontId="1" fillId="0" borderId="0" applyFont="0" applyFill="0" applyBorder="0" applyAlignment="0" applyProtection="0"/>
    <xf numFmtId="41" fontId="1"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169" fontId="1" fillId="0" borderId="0" applyFont="0" applyFill="0" applyBorder="0" applyAlignment="0" applyProtection="0"/>
    <xf numFmtId="226" fontId="1" fillId="0" borderId="0" applyFill="0" applyBorder="0" applyAlignment="0" applyProtection="0"/>
    <xf numFmtId="0" fontId="33" fillId="31" borderId="0" applyNumberFormat="0" applyBorder="0" applyAlignment="0" applyProtection="0"/>
    <xf numFmtId="169" fontId="1" fillId="0" borderId="0" applyFont="0" applyFill="0" applyBorder="0" applyAlignment="0" applyProtection="0"/>
    <xf numFmtId="41" fontId="1"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0" fontId="33" fillId="0" borderId="0"/>
    <xf numFmtId="0" fontId="33" fillId="0" borderId="0"/>
    <xf numFmtId="0" fontId="33" fillId="28" borderId="0" applyNumberFormat="0" applyBorder="0" applyAlignment="0" applyProtection="0"/>
    <xf numFmtId="169" fontId="1" fillId="0" borderId="0" applyFont="0" applyFill="0" applyBorder="0" applyAlignment="0" applyProtection="0"/>
    <xf numFmtId="41"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0" borderId="0"/>
    <xf numFmtId="169" fontId="1" fillId="0" borderId="0" applyFont="0" applyFill="0" applyBorder="0" applyAlignment="0" applyProtection="0"/>
    <xf numFmtId="0" fontId="33" fillId="0" borderId="0"/>
    <xf numFmtId="0" fontId="33" fillId="0" borderId="0"/>
    <xf numFmtId="0" fontId="33" fillId="28" borderId="0" applyNumberFormat="0" applyBorder="0" applyAlignment="0" applyProtection="0"/>
    <xf numFmtId="169" fontId="1" fillId="0" borderId="0" applyFont="0" applyFill="0" applyBorder="0" applyAlignment="0" applyProtection="0"/>
    <xf numFmtId="41"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0" fontId="33" fillId="0" borderId="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170"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169" fontId="1" fillId="0" borderId="0" applyFont="0" applyFill="0" applyBorder="0" applyAlignment="0" applyProtection="0"/>
    <xf numFmtId="0" fontId="33" fillId="29" borderId="0" applyNumberFormat="0" applyBorder="0" applyAlignment="0" applyProtection="0"/>
    <xf numFmtId="169"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34" borderId="0" applyNumberFormat="0" applyBorder="0" applyAlignment="0" applyProtection="0"/>
    <xf numFmtId="0" fontId="33" fillId="0" borderId="0"/>
    <xf numFmtId="177" fontId="39" fillId="0" borderId="6"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0" fontId="35" fillId="52"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177" fontId="39" fillId="0" borderId="6"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49" fontId="34" fillId="20" borderId="71"/>
    <xf numFmtId="49" fontId="34" fillId="20" borderId="71"/>
    <xf numFmtId="169" fontId="1" fillId="0" borderId="0" applyFont="0" applyFill="0" applyBorder="0" applyAlignment="0" applyProtection="0"/>
    <xf numFmtId="0" fontId="33" fillId="0" borderId="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9" fontId="34" fillId="20" borderId="71"/>
    <xf numFmtId="2" fontId="96" fillId="56" borderId="91">
      <alignment horizontal="right"/>
    </xf>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45" borderId="0" applyNumberFormat="0" applyBorder="0" applyAlignment="0" applyProtection="0"/>
    <xf numFmtId="169" fontId="1" fillId="0" borderId="0" applyFont="0" applyFill="0" applyBorder="0" applyAlignment="0" applyProtection="0"/>
    <xf numFmtId="0" fontId="33" fillId="33" borderId="0" applyNumberFormat="0" applyBorder="0" applyAlignment="0" applyProtection="0"/>
    <xf numFmtId="15" fontId="1"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0" fontId="33" fillId="0" borderId="0"/>
    <xf numFmtId="0" fontId="33" fillId="45" borderId="0" applyNumberFormat="0" applyBorder="0" applyAlignment="0" applyProtection="0"/>
    <xf numFmtId="0" fontId="32" fillId="0" borderId="0"/>
    <xf numFmtId="0" fontId="33" fillId="28"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3" fillId="0" borderId="0"/>
    <xf numFmtId="169" fontId="1"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0" fontId="35" fillId="52" borderId="0" applyNumberFormat="0" applyBorder="0" applyAlignment="0" applyProtection="0"/>
    <xf numFmtId="0" fontId="33" fillId="0" borderId="0"/>
    <xf numFmtId="0" fontId="33" fillId="0" borderId="0"/>
    <xf numFmtId="170" fontId="1" fillId="0" borderId="0" applyFont="0" applyFill="0" applyBorder="0" applyAlignment="0" applyProtection="0"/>
    <xf numFmtId="0" fontId="33" fillId="35" borderId="0" applyNumberFormat="0" applyBorder="0" applyAlignment="0" applyProtection="0"/>
    <xf numFmtId="170" fontId="1" fillId="0" borderId="0" applyFont="0" applyFill="0" applyBorder="0" applyAlignment="0" applyProtection="0"/>
    <xf numFmtId="0" fontId="33" fillId="34" borderId="0" applyNumberFormat="0" applyBorder="0" applyAlignment="0" applyProtection="0"/>
    <xf numFmtId="0" fontId="33" fillId="33" borderId="0" applyNumberFormat="0" applyBorder="0" applyAlignment="0" applyProtection="0"/>
    <xf numFmtId="177" fontId="39" fillId="0" borderId="6"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0" fontId="33" fillId="35" borderId="0" applyNumberFormat="0" applyBorder="0" applyAlignment="0" applyProtection="0"/>
    <xf numFmtId="0" fontId="1" fillId="0" borderId="0"/>
    <xf numFmtId="165" fontId="33" fillId="0" borderId="0" applyFont="0" applyFill="0" applyBorder="0" applyAlignment="0" applyProtection="0"/>
    <xf numFmtId="43" fontId="33" fillId="0" borderId="0" applyFont="0" applyFill="0" applyBorder="0" applyAlignment="0" applyProtection="0"/>
    <xf numFmtId="0" fontId="33" fillId="0" borderId="0"/>
    <xf numFmtId="170" fontId="1"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36" fillId="0" borderId="0"/>
    <xf numFmtId="170" fontId="1" fillId="0" borderId="0" applyFont="0" applyFill="0" applyBorder="0" applyAlignment="0" applyProtection="0"/>
    <xf numFmtId="176" fontId="33" fillId="0" borderId="0" applyFont="0" applyFill="0" applyBorder="0" applyAlignment="0" applyProtection="0"/>
    <xf numFmtId="170" fontId="1"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3" fontId="36" fillId="0" borderId="0"/>
    <xf numFmtId="170" fontId="1" fillId="0" borderId="0" applyFont="0" applyFill="0" applyBorder="0" applyAlignment="0" applyProtection="0"/>
    <xf numFmtId="0" fontId="33" fillId="21"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34" borderId="0" applyNumberFormat="0" applyBorder="0" applyAlignment="0" applyProtection="0"/>
    <xf numFmtId="0" fontId="35" fillId="0" borderId="0"/>
    <xf numFmtId="0" fontId="41" fillId="2" borderId="71">
      <protection locked="0"/>
    </xf>
    <xf numFmtId="170" fontId="1" fillId="0" borderId="0" applyFont="0" applyFill="0" applyBorder="0" applyAlignment="0" applyProtection="0"/>
    <xf numFmtId="0" fontId="33" fillId="0" borderId="0"/>
    <xf numFmtId="0" fontId="33" fillId="0" borderId="0"/>
    <xf numFmtId="0" fontId="33" fillId="34" borderId="0" applyNumberFormat="0" applyBorder="0" applyAlignment="0" applyProtection="0"/>
    <xf numFmtId="170" fontId="1"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0" fontId="33" fillId="0" borderId="0"/>
    <xf numFmtId="169" fontId="1" fillId="0" borderId="0" applyFont="0" applyFill="0" applyBorder="0" applyAlignment="0" applyProtection="0"/>
    <xf numFmtId="0" fontId="33" fillId="31" borderId="0" applyNumberFormat="0" applyBorder="0" applyAlignment="0" applyProtection="0"/>
    <xf numFmtId="0" fontId="33" fillId="28" borderId="0" applyNumberFormat="0" applyBorder="0" applyAlignment="0" applyProtection="0"/>
    <xf numFmtId="0" fontId="49" fillId="0" borderId="77"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169" fontId="1" fillId="0" borderId="0" applyFont="0" applyFill="0" applyBorder="0" applyAlignment="0" applyProtection="0"/>
    <xf numFmtId="0" fontId="75" fillId="4" borderId="0" applyNumberFormat="0" applyBorder="0" applyAlignment="0" applyProtection="0"/>
    <xf numFmtId="0" fontId="41" fillId="2" borderId="71">
      <protection locked="0"/>
    </xf>
    <xf numFmtId="43" fontId="33" fillId="0" borderId="0" applyFont="0" applyFill="0" applyBorder="0" applyAlignment="0" applyProtection="0"/>
    <xf numFmtId="0" fontId="33" fillId="22" borderId="0" applyNumberFormat="0" applyBorder="0" applyAlignment="0" applyProtection="0"/>
    <xf numFmtId="0" fontId="33" fillId="21" borderId="0" applyNumberFormat="0" applyBorder="0" applyAlignment="0" applyProtection="0"/>
    <xf numFmtId="0" fontId="33" fillId="29" borderId="0" applyNumberFormat="0" applyBorder="0" applyAlignment="0" applyProtection="0"/>
    <xf numFmtId="165" fontId="33" fillId="0" borderId="0" applyFont="0" applyFill="0" applyBorder="0" applyAlignment="0" applyProtection="0"/>
    <xf numFmtId="169" fontId="1" fillId="0" borderId="0" applyFont="0" applyFill="0" applyBorder="0" applyAlignment="0" applyProtection="0"/>
    <xf numFmtId="49" fontId="34" fillId="20" borderId="71"/>
    <xf numFmtId="43" fontId="33" fillId="0" borderId="0" applyFont="0" applyFill="0" applyBorder="0" applyAlignment="0" applyProtection="0"/>
    <xf numFmtId="165"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0" fontId="33" fillId="0" borderId="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8" fillId="48" borderId="0" applyNumberFormat="0" applyBorder="0" applyAlignment="0" applyProtection="0"/>
    <xf numFmtId="0" fontId="33" fillId="0" borderId="0"/>
    <xf numFmtId="0" fontId="33" fillId="0" borderId="0"/>
    <xf numFmtId="0" fontId="36" fillId="0" borderId="0">
      <protection locked="0"/>
    </xf>
    <xf numFmtId="169" fontId="1"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0" fontId="33" fillId="21" borderId="0" applyNumberFormat="0" applyBorder="0" applyAlignment="0" applyProtection="0"/>
    <xf numFmtId="0" fontId="33" fillId="45" borderId="0" applyNumberFormat="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66" fillId="43" borderId="0" applyNumberFormat="0" applyBorder="0" applyAlignment="0" applyProtection="0">
      <alignment vertical="center"/>
    </xf>
    <xf numFmtId="169"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1" fontId="1"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1" borderId="0" applyNumberFormat="0" applyBorder="0" applyAlignment="0" applyProtection="0"/>
    <xf numFmtId="165" fontId="33" fillId="0" borderId="0" applyFont="0" applyFill="0" applyBorder="0" applyAlignment="0" applyProtection="0"/>
    <xf numFmtId="0" fontId="131" fillId="6" borderId="0" applyNumberFormat="0" applyBorder="0" applyAlignment="0" applyProtection="0">
      <alignment vertical="center"/>
    </xf>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70" fontId="1" fillId="0" borderId="0" applyFont="0" applyFill="0" applyBorder="0" applyAlignment="0" applyProtection="0"/>
    <xf numFmtId="0" fontId="33" fillId="28" borderId="0" applyNumberFormat="0" applyBorder="0" applyAlignment="0" applyProtection="0"/>
    <xf numFmtId="0" fontId="33" fillId="0" borderId="0"/>
    <xf numFmtId="0" fontId="33" fillId="0" borderId="0"/>
    <xf numFmtId="169" fontId="1" fillId="0" borderId="0" applyFont="0" applyFill="0" applyBorder="0" applyAlignment="0" applyProtection="0"/>
    <xf numFmtId="0" fontId="33" fillId="0" borderId="0"/>
    <xf numFmtId="0" fontId="33" fillId="34" borderId="0" applyNumberFormat="0" applyBorder="0" applyAlignment="0" applyProtection="0"/>
    <xf numFmtId="169" fontId="1" fillId="0" borderId="0"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0" fontId="33" fillId="0" borderId="0"/>
    <xf numFmtId="176" fontId="33" fillId="0" borderId="0" applyFont="0" applyFill="0" applyBorder="0" applyAlignment="0" applyProtection="0"/>
    <xf numFmtId="169" fontId="1" fillId="0" borderId="0" applyFont="0" applyFill="0" applyBorder="0" applyAlignment="0" applyProtection="0"/>
    <xf numFmtId="0" fontId="148" fillId="0" borderId="0" applyNumberFormat="0" applyAlignment="0">
      <alignment horizontal="left"/>
    </xf>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4" fontId="33" fillId="0" borderId="0" applyFont="0" applyFill="0" applyBorder="0" applyAlignment="0" applyProtection="0"/>
    <xf numFmtId="165" fontId="33" fillId="0" borderId="0" applyFont="0" applyFill="0" applyBorder="0" applyAlignment="0" applyProtection="0"/>
    <xf numFmtId="170" fontId="1" fillId="0" borderId="0" applyFont="0" applyFill="0" applyBorder="0" applyAlignment="0" applyProtection="0"/>
    <xf numFmtId="0" fontId="33" fillId="0" borderId="0"/>
    <xf numFmtId="0" fontId="1" fillId="0" borderId="0"/>
    <xf numFmtId="165"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0" fontId="33" fillId="0" borderId="0"/>
    <xf numFmtId="0" fontId="1" fillId="0" borderId="0"/>
    <xf numFmtId="165"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0" fontId="33" fillId="0" borderId="0"/>
    <xf numFmtId="0" fontId="1" fillId="0" borderId="0"/>
    <xf numFmtId="169" fontId="1" fillId="0" borderId="0" applyFont="0" applyFill="0" applyBorder="0" applyAlignment="0" applyProtection="0"/>
    <xf numFmtId="202" fontId="1" fillId="0" borderId="0" applyFill="0" applyBorder="0" applyAlignment="0"/>
    <xf numFmtId="170" fontId="1"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66" fillId="36" borderId="0" applyNumberFormat="0" applyBorder="0" applyAlignment="0" applyProtection="0">
      <alignment vertical="center"/>
    </xf>
    <xf numFmtId="49" fontId="34" fillId="20" borderId="71"/>
    <xf numFmtId="0" fontId="49" fillId="0" borderId="77" applyNumberFormat="0" applyFill="0" applyAlignment="0" applyProtection="0"/>
    <xf numFmtId="170" fontId="1" fillId="0" borderId="0" applyFont="0" applyFill="0" applyBorder="0" applyAlignment="0" applyProtection="0"/>
    <xf numFmtId="169" fontId="1" fillId="0" borderId="0" applyFont="0" applyFill="0" applyBorder="0" applyAlignment="0" applyProtection="0"/>
    <xf numFmtId="0" fontId="33" fillId="0" borderId="0"/>
    <xf numFmtId="0" fontId="1" fillId="0" borderId="0"/>
    <xf numFmtId="0" fontId="33" fillId="39"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0" fontId="33" fillId="39" borderId="0" applyNumberFormat="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33" fillId="29" borderId="0" applyNumberFormat="0" applyBorder="0" applyAlignment="0" applyProtection="0"/>
    <xf numFmtId="0" fontId="33" fillId="0" borderId="0"/>
    <xf numFmtId="177" fontId="39" fillId="0" borderId="6" applyFont="0" applyFill="0" applyBorder="0" applyAlignment="0" applyProtection="0"/>
    <xf numFmtId="0" fontId="33" fillId="0" borderId="0"/>
    <xf numFmtId="0" fontId="33" fillId="0" borderId="0"/>
    <xf numFmtId="0" fontId="33" fillId="27" borderId="0" applyNumberFormat="0" applyBorder="0" applyAlignment="0" applyProtection="0"/>
    <xf numFmtId="0" fontId="33" fillId="35" borderId="0" applyNumberFormat="0" applyBorder="0" applyAlignment="0" applyProtection="0"/>
    <xf numFmtId="169" fontId="1"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191" fontId="1" fillId="0" borderId="0">
      <protection locked="0"/>
    </xf>
    <xf numFmtId="0" fontId="33" fillId="39" borderId="0" applyNumberFormat="0" applyBorder="0" applyAlignment="0" applyProtection="0"/>
    <xf numFmtId="0" fontId="33" fillId="0" borderId="0"/>
    <xf numFmtId="177" fontId="39" fillId="0" borderId="6"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173" fontId="36" fillId="0" borderId="0"/>
    <xf numFmtId="0" fontId="33" fillId="0" borderId="0"/>
    <xf numFmtId="170"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36" fillId="0" borderId="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0" borderId="0"/>
    <xf numFmtId="0" fontId="33" fillId="0" borderId="0"/>
    <xf numFmtId="43" fontId="1" fillId="0" borderId="0" applyFont="0" applyFill="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33" fillId="39"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76" fontId="33" fillId="0" borderId="0" applyFont="0" applyFill="0" applyBorder="0" applyAlignment="0" applyProtection="0"/>
    <xf numFmtId="170" fontId="1"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33" fillId="0" borderId="0"/>
    <xf numFmtId="0" fontId="33" fillId="39" borderId="0" applyNumberFormat="0" applyBorder="0" applyAlignment="0" applyProtection="0"/>
    <xf numFmtId="49" fontId="34" fillId="20" borderId="71"/>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170" fontId="1" fillId="0" borderId="0" applyFont="0" applyFill="0" applyBorder="0" applyAlignment="0" applyProtection="0"/>
    <xf numFmtId="0" fontId="33" fillId="0" borderId="0"/>
    <xf numFmtId="0" fontId="33" fillId="0" borderId="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28" borderId="0" applyNumberFormat="0" applyBorder="0" applyAlignment="0" applyProtection="0"/>
    <xf numFmtId="170" fontId="1" fillId="0" borderId="0" applyFont="0" applyFill="0" applyBorder="0" applyAlignment="0" applyProtection="0"/>
    <xf numFmtId="0" fontId="33" fillId="0" borderId="0"/>
    <xf numFmtId="0" fontId="33" fillId="0" borderId="0"/>
    <xf numFmtId="165" fontId="33" fillId="0" borderId="0" applyFont="0" applyFill="0" applyBorder="0" applyAlignment="0" applyProtection="0"/>
    <xf numFmtId="49" fontId="34" fillId="20" borderId="71"/>
    <xf numFmtId="0" fontId="33" fillId="2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2"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8" borderId="0" applyNumberFormat="0" applyBorder="0" applyAlignment="0" applyProtection="0"/>
    <xf numFmtId="0" fontId="45" fillId="0" borderId="0" applyNumberFormat="0" applyFill="0" applyBorder="0" applyAlignment="0" applyProtection="0"/>
    <xf numFmtId="0" fontId="41" fillId="2" borderId="71">
      <protection locked="0"/>
    </xf>
    <xf numFmtId="0" fontId="33" fillId="34"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53" fillId="0" borderId="0">
      <alignment vertical="top"/>
    </xf>
    <xf numFmtId="0" fontId="94" fillId="0" borderId="0" applyFill="0" applyBorder="0" applyAlignment="0"/>
    <xf numFmtId="174" fontId="107"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8" borderId="0" applyNumberFormat="0" applyBorder="0" applyAlignment="0" applyProtection="0"/>
    <xf numFmtId="6" fontId="36" fillId="0" borderId="0" applyFont="0" applyFill="0" applyBorder="0" applyAlignment="0" applyProtection="0"/>
    <xf numFmtId="0" fontId="33" fillId="38"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226" fontId="1" fillId="0" borderId="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69" fontId="1" fillId="0" borderId="0" applyFont="0" applyFill="0" applyBorder="0" applyAlignment="0" applyProtection="0"/>
    <xf numFmtId="0" fontId="33" fillId="0" borderId="0"/>
    <xf numFmtId="43" fontId="33" fillId="0" borderId="0" applyFont="0" applyFill="0" applyBorder="0" applyAlignment="0" applyProtection="0"/>
    <xf numFmtId="0" fontId="66" fillId="25" borderId="0" applyNumberFormat="0" applyBorder="0" applyAlignment="0" applyProtection="0">
      <alignment vertical="center"/>
    </xf>
    <xf numFmtId="169" fontId="1" fillId="0" borderId="0" applyFont="0" applyFill="0" applyBorder="0" applyAlignment="0" applyProtection="0"/>
    <xf numFmtId="0" fontId="33" fillId="0" borderId="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169"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0" fontId="33" fillId="0" borderId="0"/>
    <xf numFmtId="0" fontId="41" fillId="2" borderId="71">
      <protection locked="0"/>
    </xf>
    <xf numFmtId="0" fontId="33" fillId="28" borderId="0" applyNumberFormat="0" applyBorder="0" applyAlignment="0" applyProtection="0"/>
    <xf numFmtId="170" fontId="1" fillId="0" borderId="0" applyFont="0" applyFill="0" applyBorder="0" applyAlignment="0" applyProtection="0"/>
    <xf numFmtId="0" fontId="33" fillId="33" borderId="0" applyNumberFormat="0" applyBorder="0" applyAlignment="0" applyProtection="0"/>
    <xf numFmtId="0" fontId="149" fillId="0" borderId="0"/>
    <xf numFmtId="170" fontId="1" fillId="0" borderId="0" applyFont="0" applyFill="0" applyBorder="0" applyAlignment="0" applyProtection="0"/>
    <xf numFmtId="9" fontId="33" fillId="0" borderId="0" applyFont="0" applyFill="0" applyBorder="0" applyAlignment="0" applyProtection="0"/>
    <xf numFmtId="0" fontId="33" fillId="0" borderId="0"/>
    <xf numFmtId="0" fontId="37" fillId="8" borderId="0" applyNumberFormat="0" applyBorder="0" applyAlignment="0" applyProtection="0"/>
    <xf numFmtId="169" fontId="1" fillId="0" borderId="0" applyFont="0" applyFill="0" applyBorder="0" applyAlignment="0" applyProtection="0"/>
    <xf numFmtId="176" fontId="33"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0" fontId="33" fillId="0" borderId="0"/>
    <xf numFmtId="0" fontId="33" fillId="39" borderId="0" applyNumberFormat="0" applyBorder="0" applyAlignment="0" applyProtection="0"/>
    <xf numFmtId="176" fontId="33"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0" fontId="33" fillId="39" borderId="0" applyNumberFormat="0" applyBorder="0" applyAlignment="0" applyProtection="0"/>
    <xf numFmtId="169" fontId="1"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0" fontId="33" fillId="2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76" fontId="33" fillId="0" borderId="0" applyFont="0" applyFill="0" applyBorder="0" applyAlignment="0" applyProtection="0"/>
    <xf numFmtId="165" fontId="33" fillId="0" borderId="0" applyFont="0" applyFill="0" applyBorder="0" applyAlignment="0" applyProtection="0"/>
    <xf numFmtId="0" fontId="33" fillId="35" borderId="0" applyNumberFormat="0" applyBorder="0" applyAlignment="0" applyProtection="0"/>
    <xf numFmtId="0" fontId="33" fillId="21" borderId="0" applyNumberFormat="0" applyBorder="0" applyAlignment="0" applyProtection="0"/>
    <xf numFmtId="0" fontId="33" fillId="22" borderId="0" applyNumberFormat="0" applyBorder="0" applyAlignment="0" applyProtection="0"/>
    <xf numFmtId="0" fontId="33" fillId="0" borderId="0"/>
    <xf numFmtId="0" fontId="33" fillId="29" borderId="0" applyNumberFormat="0" applyBorder="0" applyAlignment="0" applyProtection="0"/>
    <xf numFmtId="0" fontId="33" fillId="33" borderId="0" applyNumberFormat="0" applyBorder="0" applyAlignment="0" applyProtection="0"/>
    <xf numFmtId="0" fontId="41" fillId="2" borderId="71">
      <protection locked="0"/>
    </xf>
    <xf numFmtId="173" fontId="36" fillId="0" borderId="0"/>
    <xf numFmtId="0" fontId="33" fillId="39" borderId="0" applyNumberFormat="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169" fontId="1" fillId="0" borderId="0"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0" fontId="33" fillId="0" borderId="0"/>
    <xf numFmtId="0" fontId="33" fillId="33" borderId="0" applyNumberFormat="0" applyBorder="0" applyAlignment="0" applyProtection="0"/>
    <xf numFmtId="177" fontId="39" fillId="0" borderId="6"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169" fontId="1" fillId="0" borderId="0" applyFont="0" applyFill="0" applyBorder="0" applyAlignment="0" applyProtection="0"/>
    <xf numFmtId="0" fontId="41" fillId="2" borderId="71">
      <protection locked="0"/>
    </xf>
    <xf numFmtId="0" fontId="150" fillId="0" borderId="0">
      <protection locked="0"/>
    </xf>
    <xf numFmtId="169" fontId="1" fillId="0" borderId="0"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0" fontId="150" fillId="0" borderId="0">
      <protection locked="0"/>
    </xf>
    <xf numFmtId="169" fontId="1" fillId="0" borderId="0"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3" fontId="118"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211" fontId="101" fillId="0" borderId="0" applyFont="0" applyFill="0" applyBorder="0" applyAlignment="0" applyProtection="0"/>
    <xf numFmtId="0" fontId="33" fillId="35" borderId="0" applyNumberFormat="0" applyBorder="0" applyAlignment="0" applyProtection="0"/>
    <xf numFmtId="169" fontId="1" fillId="0" borderId="0" applyFont="0" applyFill="0" applyBorder="0" applyAlignment="0" applyProtection="0"/>
    <xf numFmtId="0" fontId="33" fillId="39" borderId="0" applyNumberFormat="0" applyBorder="0" applyAlignment="0" applyProtection="0"/>
    <xf numFmtId="0" fontId="33" fillId="45" borderId="0" applyNumberFormat="0" applyBorder="0" applyAlignment="0" applyProtection="0"/>
    <xf numFmtId="49" fontId="34" fillId="20" borderId="71"/>
    <xf numFmtId="170"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165" fontId="33" fillId="0" borderId="0" applyFont="0" applyFill="0" applyBorder="0" applyAlignment="0" applyProtection="0"/>
    <xf numFmtId="0" fontId="41" fillId="2" borderId="71">
      <protection locked="0"/>
    </xf>
    <xf numFmtId="0" fontId="77" fillId="30" borderId="74" applyNumberFormat="0" applyAlignment="0" applyProtection="0"/>
    <xf numFmtId="0" fontId="44" fillId="30" borderId="74" applyNumberFormat="0" applyAlignment="0" applyProtection="0"/>
    <xf numFmtId="0" fontId="33" fillId="21" borderId="0" applyNumberFormat="0" applyBorder="0" applyAlignment="0" applyProtection="0"/>
    <xf numFmtId="0" fontId="80" fillId="0" borderId="84" applyNumberFormat="0" applyFill="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41" fillId="2" borderId="71">
      <protection locked="0"/>
    </xf>
    <xf numFmtId="0" fontId="33" fillId="21"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45" borderId="0" applyNumberFormat="0" applyBorder="0" applyAlignment="0" applyProtection="0"/>
    <xf numFmtId="165" fontId="1" fillId="0" borderId="0" applyFont="0" applyFill="0" applyBorder="0" applyAlignment="0" applyProtection="0"/>
    <xf numFmtId="43"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1"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9" fontId="34" fillId="20" borderId="71"/>
    <xf numFmtId="0" fontId="33" fillId="4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0" fontId="33" fillId="0" borderId="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0" fontId="32"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0" fontId="33" fillId="0" borderId="0"/>
    <xf numFmtId="0" fontId="33" fillId="38" borderId="0" applyNumberFormat="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73" fontId="36" fillId="0" borderId="0"/>
    <xf numFmtId="0" fontId="140" fillId="40" borderId="0" applyNumberFormat="0" applyBorder="0" applyAlignment="0" applyProtection="0">
      <alignment vertical="center"/>
    </xf>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5" borderId="0" applyNumberFormat="0" applyBorder="0" applyAlignment="0" applyProtection="0"/>
    <xf numFmtId="169" fontId="1" fillId="0" borderId="0" applyFont="0" applyFill="0" applyBorder="0" applyAlignment="0" applyProtection="0"/>
    <xf numFmtId="173" fontId="36" fillId="0" borderId="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36" fillId="0" borderId="0"/>
    <xf numFmtId="0" fontId="35" fillId="30" borderId="0" applyNumberFormat="0" applyBorder="0" applyAlignment="0" applyProtection="0"/>
    <xf numFmtId="170" fontId="1" fillId="0" borderId="0" applyFont="0" applyFill="0" applyBorder="0" applyAlignment="0" applyProtection="0"/>
    <xf numFmtId="170" fontId="1" fillId="0" borderId="0" applyFont="0" applyFill="0" applyBorder="0" applyAlignment="0" applyProtection="0"/>
    <xf numFmtId="49" fontId="34" fillId="20" borderId="71"/>
    <xf numFmtId="165" fontId="33" fillId="0" borderId="0" applyFont="0" applyFill="0" applyBorder="0" applyAlignment="0" applyProtection="0"/>
    <xf numFmtId="0" fontId="33" fillId="22" borderId="0" applyNumberFormat="0" applyBorder="0" applyAlignment="0" applyProtection="0"/>
    <xf numFmtId="170" fontId="1" fillId="0" borderId="0" applyFont="0" applyFill="0" applyBorder="0" applyAlignment="0" applyProtection="0"/>
    <xf numFmtId="170" fontId="1" fillId="0" borderId="0" applyFont="0" applyFill="0" applyBorder="0" applyAlignment="0" applyProtection="0"/>
    <xf numFmtId="49" fontId="34" fillId="20" borderId="71"/>
    <xf numFmtId="0" fontId="33" fillId="34" borderId="0" applyNumberFormat="0" applyBorder="0" applyAlignment="0" applyProtection="0"/>
    <xf numFmtId="0" fontId="33" fillId="0" borderId="0"/>
    <xf numFmtId="170" fontId="1" fillId="0" borderId="0" applyFont="0" applyFill="0" applyBorder="0" applyAlignment="0" applyProtection="0"/>
    <xf numFmtId="49" fontId="34" fillId="20" borderId="71"/>
    <xf numFmtId="170" fontId="1" fillId="0" borderId="0" applyFont="0" applyFill="0" applyBorder="0" applyAlignment="0" applyProtection="0"/>
    <xf numFmtId="49" fontId="34" fillId="20" borderId="71"/>
    <xf numFmtId="0" fontId="119" fillId="0" borderId="0" applyNumberForma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49" fontId="34" fillId="20" borderId="71"/>
    <xf numFmtId="0" fontId="33" fillId="31" borderId="0" applyNumberFormat="0" applyBorder="0" applyAlignment="0" applyProtection="0"/>
    <xf numFmtId="170" fontId="1" fillId="0" borderId="0" applyFont="0" applyFill="0" applyBorder="0" applyAlignment="0" applyProtection="0"/>
    <xf numFmtId="49" fontId="34" fillId="20" borderId="71"/>
    <xf numFmtId="165" fontId="33" fillId="0" borderId="0" applyFont="0" applyFill="0" applyBorder="0" applyAlignment="0" applyProtection="0"/>
    <xf numFmtId="0" fontId="33" fillId="22" borderId="0" applyNumberFormat="0" applyBorder="0" applyAlignment="0" applyProtection="0"/>
    <xf numFmtId="49" fontId="34" fillId="20" borderId="71"/>
    <xf numFmtId="0" fontId="33" fillId="31" borderId="0" applyNumberFormat="0" applyBorder="0" applyAlignment="0" applyProtection="0"/>
    <xf numFmtId="170" fontId="1" fillId="0" borderId="0" applyFont="0" applyFill="0" applyBorder="0" applyAlignment="0" applyProtection="0"/>
    <xf numFmtId="49" fontId="34" fillId="20" borderId="71"/>
    <xf numFmtId="0" fontId="33" fillId="31" borderId="0" applyNumberFormat="0" applyBorder="0" applyAlignment="0" applyProtection="0"/>
    <xf numFmtId="170" fontId="1" fillId="0" borderId="0" applyFont="0" applyFill="0" applyBorder="0" applyAlignment="0" applyProtection="0"/>
    <xf numFmtId="49" fontId="34" fillId="20" borderId="71"/>
    <xf numFmtId="0" fontId="33" fillId="31"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49" fontId="34" fillId="20" borderId="71"/>
    <xf numFmtId="0" fontId="35" fillId="14" borderId="0" applyNumberFormat="0" applyBorder="0" applyAlignment="0" applyProtection="0"/>
    <xf numFmtId="0" fontId="33" fillId="0" borderId="0"/>
    <xf numFmtId="0" fontId="33" fillId="0" borderId="0"/>
    <xf numFmtId="0" fontId="33" fillId="0" borderId="0"/>
    <xf numFmtId="0" fontId="35" fillId="43" borderId="0" applyNumberFormat="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176" fontId="33"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0" fontId="33" fillId="27" borderId="0" applyNumberFormat="0" applyBorder="0" applyAlignment="0" applyProtection="0"/>
    <xf numFmtId="0" fontId="33" fillId="0" borderId="0"/>
    <xf numFmtId="170" fontId="1" fillId="0" borderId="0" applyFont="0" applyFill="0" applyBorder="0" applyAlignment="0" applyProtection="0"/>
    <xf numFmtId="170" fontId="1" fillId="0" borderId="0" applyFont="0" applyFill="0" applyBorder="0" applyAlignment="0" applyProtection="0"/>
    <xf numFmtId="0" fontId="35" fillId="44" borderId="0" applyNumberFormat="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0" borderId="0"/>
    <xf numFmtId="176"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33" fillId="0" borderId="0"/>
    <xf numFmtId="0" fontId="35" fillId="4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3" fontId="36" fillId="0" borderId="0"/>
    <xf numFmtId="170" fontId="1"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73" fillId="12" borderId="74" applyNumberFormat="0" applyAlignment="0" applyProtection="0"/>
    <xf numFmtId="15" fontId="36"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1" fontId="35"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27"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41" fontId="42"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0" fontId="33" fillId="0" borderId="0"/>
    <xf numFmtId="0" fontId="33" fillId="0" borderId="0"/>
    <xf numFmtId="169" fontId="1" fillId="0" borderId="0" applyFont="0" applyFill="0" applyBorder="0" applyAlignment="0" applyProtection="0"/>
    <xf numFmtId="0" fontId="33" fillId="33" borderId="0" applyNumberFormat="0" applyBorder="0" applyAlignment="0" applyProtection="0"/>
    <xf numFmtId="0" fontId="38" fillId="0" borderId="0"/>
    <xf numFmtId="170" fontId="1"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0" fontId="33" fillId="28" borderId="0" applyNumberFormat="0" applyBorder="0" applyAlignment="0" applyProtection="0"/>
    <xf numFmtId="169" fontId="1" fillId="0" borderId="0" applyFont="0" applyFill="0" applyBorder="0" applyAlignment="0" applyProtection="0"/>
    <xf numFmtId="0" fontId="35" fillId="25"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169" fontId="1" fillId="0" borderId="0" applyFont="0" applyFill="0" applyBorder="0" applyAlignment="0" applyProtection="0"/>
    <xf numFmtId="173" fontId="36" fillId="0" borderId="0"/>
    <xf numFmtId="9" fontId="33" fillId="0" borderId="0" applyFont="0" applyFill="0" applyBorder="0" applyAlignment="0" applyProtection="0"/>
    <xf numFmtId="9" fontId="33" fillId="0" borderId="0" applyFont="0" applyFill="0" applyBorder="0" applyAlignment="0" applyProtection="0"/>
    <xf numFmtId="0" fontId="33" fillId="21" borderId="0" applyNumberFormat="0" applyBorder="0" applyAlignment="0" applyProtection="0"/>
    <xf numFmtId="0" fontId="33" fillId="39" borderId="0" applyNumberFormat="0" applyBorder="0" applyAlignment="0" applyProtection="0"/>
    <xf numFmtId="191" fontId="1" fillId="0" borderId="0">
      <protection locked="0"/>
    </xf>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0" borderId="0"/>
    <xf numFmtId="0" fontId="33" fillId="35"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5" borderId="0" applyNumberFormat="0" applyBorder="0" applyAlignment="0" applyProtection="0"/>
    <xf numFmtId="0" fontId="32" fillId="0" borderId="0"/>
    <xf numFmtId="16" fontId="47" fillId="0" borderId="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33" fillId="22" borderId="0" applyNumberFormat="0" applyBorder="0" applyAlignment="0" applyProtection="0"/>
    <xf numFmtId="186" fontId="1" fillId="0" borderId="0">
      <protection locked="0"/>
    </xf>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11" fillId="0" borderId="0"/>
    <xf numFmtId="169" fontId="1" fillId="0" borderId="0" applyFont="0" applyFill="0" applyBorder="0" applyAlignment="0" applyProtection="0"/>
    <xf numFmtId="0" fontId="33" fillId="28" borderId="0" applyNumberFormat="0" applyBorder="0" applyAlignment="0" applyProtection="0"/>
    <xf numFmtId="0" fontId="33" fillId="34" borderId="0" applyNumberFormat="0" applyBorder="0" applyAlignment="0" applyProtection="0"/>
    <xf numFmtId="169"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2" fillId="0" borderId="0"/>
    <xf numFmtId="0" fontId="33" fillId="28" borderId="0" applyNumberFormat="0" applyBorder="0" applyAlignment="0" applyProtection="0"/>
    <xf numFmtId="169" fontId="1" fillId="0" borderId="0" applyFont="0" applyFill="0" applyBorder="0" applyAlignment="0" applyProtection="0"/>
    <xf numFmtId="0" fontId="33" fillId="28" borderId="0" applyNumberFormat="0" applyBorder="0" applyAlignment="0" applyProtection="0"/>
    <xf numFmtId="0" fontId="33" fillId="34" borderId="0" applyNumberFormat="0" applyBorder="0" applyAlignment="0" applyProtection="0"/>
    <xf numFmtId="169" fontId="1" fillId="0" borderId="0" applyFont="0" applyFill="0" applyBorder="0" applyAlignment="0" applyProtection="0"/>
    <xf numFmtId="0" fontId="33" fillId="28" borderId="0" applyNumberFormat="0" applyBorder="0" applyAlignment="0" applyProtection="0"/>
    <xf numFmtId="169" fontId="1"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70" fontId="1" fillId="0" borderId="0" applyFont="0" applyFill="0" applyBorder="0" applyAlignment="0" applyProtection="0"/>
    <xf numFmtId="0" fontId="33" fillId="22" borderId="0" applyNumberFormat="0" applyBorder="0" applyAlignment="0" applyProtection="0"/>
    <xf numFmtId="169" fontId="1" fillId="0" borderId="0" applyFont="0" applyFill="0" applyBorder="0" applyAlignment="0" applyProtection="0"/>
    <xf numFmtId="165" fontId="33" fillId="0" borderId="0" applyFont="0" applyFill="0" applyBorder="0" applyAlignment="0" applyProtection="0"/>
    <xf numFmtId="0" fontId="33" fillId="28" borderId="0" applyNumberFormat="0" applyBorder="0" applyAlignment="0" applyProtection="0"/>
    <xf numFmtId="169" fontId="1" fillId="0" borderId="0" applyFont="0" applyFill="0" applyBorder="0" applyAlignment="0" applyProtection="0"/>
    <xf numFmtId="165" fontId="33" fillId="0" borderId="0" applyFont="0" applyFill="0" applyBorder="0" applyAlignment="0" applyProtection="0"/>
    <xf numFmtId="0" fontId="33" fillId="28" borderId="0" applyNumberFormat="0" applyBorder="0" applyAlignment="0" applyProtection="0"/>
    <xf numFmtId="169" fontId="1" fillId="0" borderId="0" applyFont="0" applyFill="0" applyBorder="0" applyAlignment="0" applyProtection="0"/>
    <xf numFmtId="0" fontId="33" fillId="0" borderId="0"/>
    <xf numFmtId="0" fontId="32" fillId="0" borderId="0"/>
    <xf numFmtId="0" fontId="33" fillId="45" borderId="0" applyNumberFormat="0" applyBorder="0" applyAlignment="0" applyProtection="0"/>
    <xf numFmtId="0" fontId="32" fillId="0" borderId="0"/>
    <xf numFmtId="43" fontId="33" fillId="0" borderId="0" applyFont="0" applyFill="0" applyBorder="0" applyAlignment="0" applyProtection="0"/>
    <xf numFmtId="49" fontId="34" fillId="20" borderId="71"/>
    <xf numFmtId="239" fontId="146"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0" fontId="35" fillId="51" borderId="0" applyNumberFormat="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37" fillId="30" borderId="0" applyNumberFormat="0" applyBorder="0" applyAlignment="0" applyProtection="0"/>
    <xf numFmtId="170" fontId="1" fillId="0" borderId="0" applyFont="0" applyFill="0" applyBorder="0" applyAlignment="0" applyProtection="0"/>
    <xf numFmtId="0" fontId="33" fillId="22" borderId="0" applyNumberFormat="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0" fontId="1" fillId="0" borderId="0" applyFont="0" applyFill="0" applyBorder="0" applyAlignment="0" applyProtection="0"/>
    <xf numFmtId="0" fontId="33" fillId="0" borderId="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64" fillId="0" borderId="75" applyNumberFormat="0" applyFill="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0" fontId="33" fillId="0" borderId="0"/>
    <xf numFmtId="0" fontId="33" fillId="0" borderId="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44" fillId="30" borderId="74" applyNumberFormat="0" applyAlignment="0" applyProtection="0"/>
    <xf numFmtId="0" fontId="44" fillId="30" borderId="74" applyNumberFormat="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5" borderId="0" applyNumberFormat="0" applyBorder="0" applyAlignment="0" applyProtection="0"/>
    <xf numFmtId="170"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49" fontId="34" fillId="20" borderId="71"/>
    <xf numFmtId="170" fontId="1"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170" fontId="1" fillId="0" borderId="0" applyFont="0" applyFill="0" applyBorder="0" applyAlignment="0" applyProtection="0"/>
    <xf numFmtId="0" fontId="33" fillId="2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44" fontId="35" fillId="0" borderId="0" applyFont="0" applyFill="0" applyBorder="0" applyAlignment="0" applyProtection="0"/>
    <xf numFmtId="170" fontId="1"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44" fontId="33" fillId="0" borderId="0" applyFont="0" applyFill="0" applyBorder="0" applyAlignment="0" applyProtection="0"/>
    <xf numFmtId="44" fontId="1" fillId="0" borderId="0" applyFont="0" applyFill="0" applyBorder="0" applyAlignment="0" applyProtection="0"/>
    <xf numFmtId="170" fontId="1" fillId="0" borderId="0" applyFont="0" applyFill="0" applyBorder="0" applyAlignment="0" applyProtection="0"/>
    <xf numFmtId="176" fontId="33" fillId="0" borderId="0" applyFont="0" applyFill="0" applyBorder="0" applyAlignment="0" applyProtection="0"/>
    <xf numFmtId="44" fontId="33" fillId="0" borderId="0" applyFont="0" applyFill="0" applyBorder="0" applyAlignment="0" applyProtection="0"/>
    <xf numFmtId="44" fontId="1" fillId="0" borderId="0" applyFont="0" applyFill="0" applyBorder="0" applyAlignment="0" applyProtection="0"/>
    <xf numFmtId="170" fontId="1" fillId="0" borderId="0" applyFont="0" applyFill="0" applyBorder="0" applyAlignment="0" applyProtection="0"/>
    <xf numFmtId="176" fontId="33" fillId="0" borderId="0" applyFont="0" applyFill="0" applyBorder="0" applyAlignment="0" applyProtection="0"/>
    <xf numFmtId="0" fontId="1" fillId="0" borderId="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32" fillId="0" borderId="0"/>
    <xf numFmtId="169" fontId="1" fillId="0" borderId="0" applyFont="0" applyFill="0" applyBorder="0" applyAlignment="0" applyProtection="0"/>
    <xf numFmtId="0" fontId="33" fillId="35" borderId="0" applyNumberFormat="0" applyBorder="0" applyAlignment="0" applyProtection="0"/>
    <xf numFmtId="169" fontId="1"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9" fillId="0" borderId="77" applyNumberFormat="0" applyFill="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0" fontId="33" fillId="0" borderId="0"/>
    <xf numFmtId="0" fontId="33" fillId="0" borderId="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33" fillId="31" borderId="0" applyNumberFormat="0" applyBorder="0" applyAlignment="0" applyProtection="0"/>
    <xf numFmtId="9"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230" fontId="126"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65" fontId="48"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21" borderId="0" applyNumberFormat="0" applyBorder="0" applyAlignment="0" applyProtection="0"/>
    <xf numFmtId="0" fontId="33" fillId="0" borderId="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7" fontId="39" fillId="0" borderId="6" applyFont="0" applyFill="0" applyBorder="0" applyAlignment="0" applyProtection="0"/>
    <xf numFmtId="49" fontId="34" fillId="20" borderId="71"/>
    <xf numFmtId="0" fontId="33" fillId="0" borderId="0"/>
    <xf numFmtId="208" fontId="1" fillId="0" borderId="0" applyFont="0" applyFill="0" applyBorder="0" applyAlignment="0" applyProtection="0"/>
    <xf numFmtId="208" fontId="1"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49" fontId="34" fillId="20" borderId="71"/>
    <xf numFmtId="0" fontId="33" fillId="0" borderId="0"/>
    <xf numFmtId="208" fontId="1" fillId="0" borderId="0" applyFont="0" applyFill="0" applyBorder="0" applyAlignment="0" applyProtection="0"/>
    <xf numFmtId="208"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9" fontId="34" fillId="20" borderId="71"/>
    <xf numFmtId="169" fontId="1" fillId="0" borderId="0" applyFont="0" applyFill="0" applyBorder="0" applyAlignment="0" applyProtection="0"/>
    <xf numFmtId="169" fontId="1" fillId="0" borderId="0" applyFont="0" applyFill="0" applyBorder="0" applyAlignment="0" applyProtection="0"/>
    <xf numFmtId="0" fontId="33" fillId="0" borderId="0"/>
    <xf numFmtId="0" fontId="33" fillId="0" borderId="0"/>
    <xf numFmtId="0" fontId="33" fillId="0" borderId="0"/>
    <xf numFmtId="0" fontId="33" fillId="0" borderId="0"/>
    <xf numFmtId="169" fontId="1" fillId="0" borderId="0" applyFont="0" applyFill="0" applyBorder="0" applyAlignment="0" applyProtection="0"/>
    <xf numFmtId="169" fontId="1" fillId="0" borderId="0" applyFont="0" applyFill="0" applyBorder="0" applyAlignment="0" applyProtection="0"/>
    <xf numFmtId="0" fontId="33" fillId="38" borderId="0" applyNumberFormat="0" applyBorder="0" applyAlignment="0" applyProtection="0"/>
    <xf numFmtId="170"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38" borderId="0" applyNumberFormat="0" applyBorder="0" applyAlignment="0" applyProtection="0"/>
    <xf numFmtId="170" fontId="1" fillId="0" borderId="0" applyFont="0" applyFill="0" applyBorder="0" applyAlignment="0" applyProtection="0"/>
    <xf numFmtId="169" fontId="1" fillId="0" borderId="0" applyFont="0" applyFill="0" applyBorder="0" applyAlignment="0" applyProtection="0"/>
    <xf numFmtId="0" fontId="33" fillId="28" borderId="0" applyNumberFormat="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155" fillId="0" borderId="101"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0" fontId="136" fillId="0" borderId="0" applyNumberFormat="0" applyAlignment="0">
      <alignment horizontal="left"/>
    </xf>
    <xf numFmtId="0" fontId="83" fillId="12" borderId="74" applyNumberFormat="0" applyAlignment="0" applyProtection="0"/>
    <xf numFmtId="169" fontId="1" fillId="0" borderId="0" applyFont="0" applyFill="0" applyBorder="0" applyAlignment="0" applyProtection="0"/>
    <xf numFmtId="0" fontId="84" fillId="0" borderId="8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38"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0" fontId="33" fillId="45"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5" fillId="51"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186" fontId="1" fillId="0" borderId="0">
      <protection locked="0"/>
    </xf>
    <xf numFmtId="43" fontId="33" fillId="0" borderId="0" applyFont="0" applyFill="0" applyBorder="0" applyAlignment="0" applyProtection="0"/>
    <xf numFmtId="169" fontId="1" fillId="0" borderId="0" applyFont="0" applyFill="0" applyBorder="0" applyAlignment="0" applyProtection="0"/>
    <xf numFmtId="186" fontId="1" fillId="0" borderId="0">
      <protection locked="0"/>
    </xf>
    <xf numFmtId="43" fontId="33" fillId="0" borderId="0" applyFont="0" applyFill="0" applyBorder="0" applyAlignment="0" applyProtection="0"/>
    <xf numFmtId="0" fontId="33" fillId="0" borderId="0"/>
    <xf numFmtId="169" fontId="1" fillId="0" borderId="0" applyFont="0" applyFill="0" applyBorder="0" applyAlignment="0" applyProtection="0"/>
    <xf numFmtId="185" fontId="1" fillId="0" borderId="0" applyFont="0" applyFill="0" applyBorder="0" applyAlignment="0" applyProtection="0"/>
    <xf numFmtId="0" fontId="18" fillId="10"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169" fontId="1" fillId="0" borderId="0" applyFont="0" applyFill="0" applyBorder="0" applyAlignment="0" applyProtection="0"/>
    <xf numFmtId="0" fontId="35" fillId="40" borderId="0" applyNumberFormat="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7" fillId="51" borderId="0" applyNumberFormat="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7" fillId="23"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7" fillId="51" borderId="0" applyNumberFormat="0" applyBorder="0" applyAlignment="0" applyProtection="0"/>
    <xf numFmtId="0" fontId="49" fillId="0" borderId="77" applyNumberFormat="0" applyFill="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0" borderId="0"/>
    <xf numFmtId="169"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76" fontId="33" fillId="0" borderId="0" applyFont="0" applyFill="0" applyBorder="0" applyAlignment="0" applyProtection="0"/>
    <xf numFmtId="0" fontId="33" fillId="22" borderId="0" applyNumberFormat="0" applyBorder="0" applyAlignment="0" applyProtection="0"/>
    <xf numFmtId="0" fontId="1"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0" borderId="0"/>
    <xf numFmtId="169" fontId="1" fillId="0" borderId="0" applyFont="0" applyFill="0" applyBorder="0" applyAlignment="0" applyProtection="0"/>
    <xf numFmtId="49" fontId="34" fillId="20" borderId="71"/>
    <xf numFmtId="0" fontId="33" fillId="45" borderId="0" applyNumberFormat="0" applyBorder="0" applyAlignment="0" applyProtection="0"/>
    <xf numFmtId="0" fontId="33" fillId="35"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113" fillId="0" borderId="84" applyNumberFormat="0" applyFill="0" applyAlignment="0" applyProtection="0"/>
    <xf numFmtId="0" fontId="33" fillId="21" borderId="0" applyNumberFormat="0" applyBorder="0" applyAlignment="0" applyProtection="0"/>
    <xf numFmtId="0" fontId="60" fillId="62"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3" fillId="7" borderId="0" applyNumberFormat="0" applyBorder="0" applyAlignment="0" applyProtection="0"/>
    <xf numFmtId="0" fontId="33" fillId="35" borderId="0" applyNumberFormat="0" applyBorder="0" applyAlignment="0" applyProtection="0"/>
    <xf numFmtId="177" fontId="39" fillId="0" borderId="6"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8" fillId="24" borderId="72" applyNumberFormat="0" applyFont="0" applyAlignment="0" applyProtection="0"/>
    <xf numFmtId="0" fontId="33" fillId="27" borderId="0" applyNumberFormat="0" applyBorder="0" applyAlignment="0" applyProtection="0"/>
    <xf numFmtId="0" fontId="33" fillId="0" borderId="0"/>
    <xf numFmtId="0" fontId="33" fillId="35"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0" fontId="33" fillId="35" borderId="0" applyNumberFormat="0" applyBorder="0" applyAlignment="0" applyProtection="0"/>
    <xf numFmtId="0" fontId="37" fillId="8"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0" fontId="33" fillId="27" borderId="0" applyNumberFormat="0" applyBorder="0" applyAlignment="0" applyProtection="0"/>
    <xf numFmtId="0" fontId="33" fillId="35" borderId="0" applyNumberFormat="0" applyBorder="0" applyAlignment="0" applyProtection="0"/>
    <xf numFmtId="0" fontId="33" fillId="38" borderId="0" applyNumberFormat="0" applyBorder="0" applyAlignment="0" applyProtection="0"/>
    <xf numFmtId="9" fontId="35" fillId="0" borderId="0" applyFont="0" applyFill="0" applyBorder="0" applyAlignment="0" applyProtection="0"/>
    <xf numFmtId="9"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0" fontId="35" fillId="23"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8" borderId="0" applyNumberFormat="0" applyBorder="0" applyAlignment="0" applyProtection="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80" fillId="0" borderId="84" applyNumberFormat="0" applyFill="0" applyAlignment="0" applyProtection="0"/>
    <xf numFmtId="0" fontId="33" fillId="21" borderId="0" applyNumberFormat="0" applyBorder="0" applyAlignment="0" applyProtection="0"/>
    <xf numFmtId="0" fontId="33" fillId="29" borderId="0" applyNumberFormat="0" applyBorder="0" applyAlignment="0" applyProtection="0"/>
    <xf numFmtId="0" fontId="105" fillId="8"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8" borderId="0" applyNumberFormat="0" applyBorder="0" applyAlignment="0" applyProtection="0"/>
    <xf numFmtId="0" fontId="33" fillId="35" borderId="0" applyNumberFormat="0" applyBorder="0" applyAlignment="0" applyProtection="0"/>
    <xf numFmtId="0" fontId="82" fillId="0" borderId="0" applyNumberForma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33" borderId="0" applyNumberFormat="0" applyBorder="0" applyAlignment="0" applyProtection="0"/>
    <xf numFmtId="0" fontId="33" fillId="0" borderId="0"/>
    <xf numFmtId="0" fontId="33" fillId="0" borderId="0"/>
    <xf numFmtId="0" fontId="33" fillId="35" borderId="0" applyNumberFormat="0" applyBorder="0" applyAlignment="0" applyProtection="0"/>
    <xf numFmtId="0" fontId="45" fillId="0" borderId="75" applyNumberFormat="0" applyFill="0" applyAlignment="0" applyProtection="0"/>
    <xf numFmtId="165" fontId="33"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0" fontId="33" fillId="31" borderId="0" applyNumberFormat="0" applyBorder="0" applyAlignment="0" applyProtection="0"/>
    <xf numFmtId="0" fontId="33" fillId="22"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2" fillId="0" borderId="0"/>
    <xf numFmtId="0" fontId="33" fillId="22" borderId="0" applyNumberFormat="0" applyBorder="0" applyAlignment="0" applyProtection="0"/>
    <xf numFmtId="169"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76" fillId="43" borderId="0" applyNumberFormat="0" applyBorder="0" applyAlignment="0" applyProtection="0"/>
    <xf numFmtId="0" fontId="33" fillId="0" borderId="0"/>
    <xf numFmtId="0" fontId="33" fillId="0" borderId="0"/>
    <xf numFmtId="0" fontId="33" fillId="28" borderId="0" applyNumberFormat="0" applyBorder="0" applyAlignment="0" applyProtection="0"/>
    <xf numFmtId="49" fontId="34" fillId="20" borderId="71"/>
    <xf numFmtId="169" fontId="1" fillId="0" borderId="0" applyFont="0" applyFill="0" applyBorder="0" applyAlignment="0" applyProtection="0"/>
    <xf numFmtId="0" fontId="105" fillId="36" borderId="0" applyNumberFormat="0" applyBorder="0" applyAlignment="0" applyProtection="0"/>
    <xf numFmtId="169" fontId="1" fillId="0" borderId="0" applyFont="0" applyFill="0" applyBorder="0" applyAlignment="0" applyProtection="0"/>
    <xf numFmtId="0" fontId="37" fillId="36" borderId="0" applyNumberFormat="0" applyBorder="0" applyAlignment="0" applyProtection="0"/>
    <xf numFmtId="169" fontId="1" fillId="0" borderId="0" applyFont="0" applyFill="0" applyBorder="0" applyAlignment="0" applyProtection="0"/>
    <xf numFmtId="0" fontId="33" fillId="28" borderId="0" applyNumberFormat="0" applyBorder="0" applyAlignment="0" applyProtection="0"/>
    <xf numFmtId="0" fontId="76" fillId="25" borderId="0" applyNumberFormat="0" applyBorder="0" applyAlignment="0" applyProtection="0"/>
    <xf numFmtId="169" fontId="1" fillId="0" borderId="0" applyFont="0" applyFill="0" applyBorder="0" applyAlignment="0" applyProtection="0"/>
    <xf numFmtId="0" fontId="33" fillId="28" borderId="0" applyNumberFormat="0" applyBorder="0" applyAlignment="0" applyProtection="0"/>
    <xf numFmtId="0" fontId="76" fillId="7"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22" borderId="0" applyNumberFormat="0" applyBorder="0" applyAlignment="0" applyProtection="0"/>
    <xf numFmtId="0" fontId="33" fillId="0" borderId="0"/>
    <xf numFmtId="0" fontId="33" fillId="21" borderId="0" applyNumberFormat="0" applyBorder="0" applyAlignment="0" applyProtection="0"/>
    <xf numFmtId="169" fontId="1"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0" fontId="66" fillId="51" borderId="0" applyNumberFormat="0" applyBorder="0" applyAlignment="0" applyProtection="0">
      <alignment vertical="center"/>
    </xf>
    <xf numFmtId="0" fontId="33" fillId="0" borderId="0"/>
    <xf numFmtId="0" fontId="33" fillId="0" borderId="0"/>
    <xf numFmtId="0" fontId="33" fillId="27" borderId="0" applyNumberFormat="0" applyBorder="0" applyAlignment="0" applyProtection="0"/>
    <xf numFmtId="188" fontId="159"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69" fontId="1"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0" fontId="66" fillId="51" borderId="0" applyNumberFormat="0" applyBorder="0" applyAlignment="0" applyProtection="0">
      <alignment vertical="center"/>
    </xf>
    <xf numFmtId="0" fontId="33" fillId="0" borderId="0"/>
    <xf numFmtId="0" fontId="33" fillId="0" borderId="0"/>
    <xf numFmtId="0" fontId="33" fillId="27" borderId="0" applyNumberFormat="0" applyBorder="0" applyAlignment="0" applyProtection="0"/>
    <xf numFmtId="43" fontId="33" fillId="0" borderId="0" applyFont="0" applyFill="0" applyBorder="0" applyAlignment="0" applyProtection="0"/>
    <xf numFmtId="0" fontId="33" fillId="29"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43"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0" fontId="1" fillId="0" borderId="0"/>
    <xf numFmtId="165" fontId="33" fillId="0" borderId="0" applyFont="0" applyFill="0" applyBorder="0" applyAlignment="0" applyProtection="0"/>
    <xf numFmtId="0" fontId="1" fillId="0" borderId="0"/>
    <xf numFmtId="43"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1" fillId="0" borderId="0"/>
    <xf numFmtId="43" fontId="33" fillId="0" borderId="0" applyFont="0" applyFill="0" applyBorder="0" applyAlignment="0" applyProtection="0"/>
    <xf numFmtId="176" fontId="33" fillId="0" borderId="0" applyFont="0" applyFill="0" applyBorder="0" applyAlignment="0" applyProtection="0"/>
    <xf numFmtId="0" fontId="33" fillId="0" borderId="0"/>
    <xf numFmtId="177" fontId="39" fillId="0" borderId="6" applyFont="0" applyFill="0" applyBorder="0" applyAlignment="0" applyProtection="0"/>
    <xf numFmtId="0" fontId="1" fillId="0" borderId="0"/>
    <xf numFmtId="176" fontId="33" fillId="0" borderId="0" applyFont="0" applyFill="0" applyBorder="0" applyAlignment="0" applyProtection="0"/>
    <xf numFmtId="0" fontId="32" fillId="0" borderId="0"/>
    <xf numFmtId="0" fontId="33" fillId="21" borderId="0" applyNumberFormat="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1" fillId="0" borderId="0"/>
    <xf numFmtId="176" fontId="33" fillId="0" borderId="0" applyFont="0" applyFill="0" applyBorder="0" applyAlignment="0" applyProtection="0"/>
    <xf numFmtId="0" fontId="33" fillId="0" borderId="0"/>
    <xf numFmtId="0" fontId="33" fillId="0" borderId="0"/>
    <xf numFmtId="0" fontId="1"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2"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1" fillId="0" borderId="0"/>
    <xf numFmtId="43" fontId="1" fillId="0" borderId="0" applyFont="0" applyFill="0" applyBorder="0" applyAlignment="0" applyProtection="0"/>
    <xf numFmtId="0" fontId="33" fillId="0" borderId="0"/>
    <xf numFmtId="43" fontId="33" fillId="0" borderId="0" applyFont="0" applyFill="0" applyBorder="0" applyAlignment="0" applyProtection="0"/>
    <xf numFmtId="0" fontId="1" fillId="0" borderId="0"/>
    <xf numFmtId="43"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1" fillId="0" borderId="0"/>
    <xf numFmtId="0" fontId="1" fillId="0" borderId="0"/>
    <xf numFmtId="0" fontId="33" fillId="0" borderId="0"/>
    <xf numFmtId="0" fontId="33" fillId="31" borderId="0" applyNumberFormat="0" applyBorder="0" applyAlignment="0" applyProtection="0"/>
    <xf numFmtId="0" fontId="1" fillId="0" borderId="0"/>
    <xf numFmtId="169" fontId="1" fillId="0" borderId="0" applyFont="0" applyFill="0" applyBorder="0" applyAlignment="0" applyProtection="0"/>
    <xf numFmtId="0" fontId="33" fillId="31" borderId="0" applyNumberFormat="0" applyBorder="0" applyAlignment="0" applyProtection="0"/>
    <xf numFmtId="0" fontId="33" fillId="0" borderId="0"/>
    <xf numFmtId="0" fontId="33" fillId="0" borderId="0"/>
    <xf numFmtId="176" fontId="33" fillId="0" borderId="0" applyFont="0" applyFill="0" applyBorder="0" applyAlignment="0" applyProtection="0"/>
    <xf numFmtId="0" fontId="33" fillId="22" borderId="0" applyNumberFormat="0" applyBorder="0" applyAlignment="0" applyProtection="0"/>
    <xf numFmtId="49" fontId="34" fillId="20" borderId="71"/>
    <xf numFmtId="170" fontId="1" fillId="0" borderId="0" applyFont="0" applyFill="0" applyBorder="0" applyAlignment="0" applyProtection="0"/>
    <xf numFmtId="0" fontId="1" fillId="0" borderId="0"/>
    <xf numFmtId="0" fontId="33" fillId="31" borderId="0" applyNumberFormat="0" applyBorder="0" applyAlignment="0" applyProtection="0"/>
    <xf numFmtId="0" fontId="33" fillId="0" borderId="0"/>
    <xf numFmtId="244" fontId="101" fillId="0" borderId="0" applyFont="0" applyFill="0" applyBorder="0" applyAlignment="0" applyProtection="0"/>
    <xf numFmtId="0" fontId="33" fillId="0" borderId="0"/>
    <xf numFmtId="176" fontId="33" fillId="0" borderId="0" applyFont="0" applyFill="0" applyBorder="0" applyAlignment="0" applyProtection="0"/>
    <xf numFmtId="0" fontId="33" fillId="22" borderId="0" applyNumberFormat="0" applyBorder="0" applyAlignment="0" applyProtection="0"/>
    <xf numFmtId="49" fontId="34" fillId="20" borderId="71"/>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0" borderId="0"/>
    <xf numFmtId="0" fontId="49" fillId="0" borderId="77" applyNumberFormat="0" applyFill="0" applyAlignment="0" applyProtection="0"/>
    <xf numFmtId="0" fontId="1"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0" fontId="33" fillId="31" borderId="0" applyNumberFormat="0" applyBorder="0" applyAlignment="0" applyProtection="0"/>
    <xf numFmtId="0" fontId="1" fillId="0" borderId="0"/>
    <xf numFmtId="165" fontId="33" fillId="0" borderId="0" applyFont="0" applyFill="0" applyBorder="0" applyAlignment="0" applyProtection="0"/>
    <xf numFmtId="0" fontId="32"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49" fontId="34" fillId="20" borderId="71"/>
    <xf numFmtId="0" fontId="33" fillId="35" borderId="0" applyNumberFormat="0" applyBorder="0" applyAlignment="0" applyProtection="0"/>
    <xf numFmtId="0" fontId="18" fillId="37"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1" fillId="0" borderId="0"/>
    <xf numFmtId="0" fontId="32" fillId="0" borderId="0"/>
    <xf numFmtId="49" fontId="34" fillId="20" borderId="71"/>
    <xf numFmtId="177" fontId="39" fillId="0" borderId="6" applyFont="0" applyFill="0" applyBorder="0" applyAlignment="0" applyProtection="0"/>
    <xf numFmtId="43" fontId="33" fillId="0" borderId="0" applyFont="0" applyFill="0" applyBorder="0" applyAlignment="0" applyProtection="0"/>
    <xf numFmtId="0" fontId="1" fillId="0" borderId="0"/>
    <xf numFmtId="0" fontId="32" fillId="0" borderId="0"/>
    <xf numFmtId="177" fontId="39" fillId="0" borderId="6" applyFont="0" applyFill="0" applyBorder="0" applyAlignment="0" applyProtection="0"/>
    <xf numFmtId="0" fontId="35" fillId="7" borderId="0" applyNumberFormat="0" applyBorder="0" applyAlignment="0" applyProtection="0"/>
    <xf numFmtId="0" fontId="33" fillId="0" borderId="0"/>
    <xf numFmtId="0" fontId="33" fillId="21" borderId="0" applyNumberFormat="0" applyBorder="0" applyAlignment="0" applyProtection="0"/>
    <xf numFmtId="0" fontId="33" fillId="0" borderId="0"/>
    <xf numFmtId="0" fontId="33" fillId="35" borderId="0" applyNumberFormat="0" applyBorder="0" applyAlignment="0" applyProtection="0"/>
    <xf numFmtId="0" fontId="32" fillId="0" borderId="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2" fillId="0" borderId="0"/>
    <xf numFmtId="0" fontId="33" fillId="33"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2" borderId="0" applyNumberFormat="0" applyBorder="0" applyAlignment="0" applyProtection="0"/>
    <xf numFmtId="0" fontId="33" fillId="0" borderId="0"/>
    <xf numFmtId="193" fontId="36"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41" fillId="2" borderId="71">
      <protection locked="0"/>
    </xf>
    <xf numFmtId="165"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0" borderId="0"/>
    <xf numFmtId="0" fontId="33" fillId="3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0" fontId="32" fillId="0" borderId="0"/>
    <xf numFmtId="0" fontId="49" fillId="0" borderId="77" applyNumberFormat="0" applyFill="0" applyAlignment="0" applyProtection="0"/>
    <xf numFmtId="0" fontId="33" fillId="27" borderId="0" applyNumberFormat="0" applyBorder="0" applyAlignment="0" applyProtection="0"/>
    <xf numFmtId="0" fontId="33" fillId="35" borderId="0" applyNumberFormat="0" applyBorder="0" applyAlignment="0" applyProtection="0"/>
    <xf numFmtId="0" fontId="33" fillId="33" borderId="0" applyNumberFormat="0" applyBorder="0" applyAlignment="0" applyProtection="0"/>
    <xf numFmtId="0" fontId="33" fillId="45" borderId="0" applyNumberFormat="0" applyBorder="0" applyAlignment="0" applyProtection="0"/>
    <xf numFmtId="0" fontId="33" fillId="29" borderId="0" applyNumberFormat="0" applyBorder="0" applyAlignment="0" applyProtection="0"/>
    <xf numFmtId="0" fontId="35" fillId="25" borderId="0" applyNumberFormat="0" applyBorder="0" applyAlignment="0" applyProtection="0"/>
    <xf numFmtId="0" fontId="32"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170"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70" fontId="1" fillId="0" borderId="0" applyFont="0" applyFill="0" applyBorder="0" applyAlignment="0" applyProtection="0"/>
    <xf numFmtId="0" fontId="33" fillId="28" borderId="0" applyNumberFormat="0" applyBorder="0" applyAlignment="0" applyProtection="0"/>
    <xf numFmtId="49" fontId="34" fillId="20" borderId="71"/>
    <xf numFmtId="171" fontId="103" fillId="0" borderId="0" applyFill="0" applyBorder="0" applyAlignment="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7" fontId="1" fillId="0" borderId="0" applyFill="0" applyBorder="0" applyAlignment="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0" fontId="1" fillId="0" borderId="0"/>
    <xf numFmtId="0" fontId="33" fillId="35" borderId="0" applyNumberFormat="0" applyBorder="0" applyAlignment="0" applyProtection="0"/>
    <xf numFmtId="0" fontId="33" fillId="3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 fillId="0" borderId="0"/>
    <xf numFmtId="0" fontId="33" fillId="35" borderId="0" applyNumberFormat="0" applyBorder="0" applyAlignment="0" applyProtection="0"/>
    <xf numFmtId="0" fontId="33" fillId="38"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22" borderId="0" applyNumberFormat="0" applyBorder="0" applyAlignment="0" applyProtection="0"/>
    <xf numFmtId="0" fontId="33" fillId="0" borderId="0"/>
    <xf numFmtId="0" fontId="1" fillId="0" borderId="0"/>
    <xf numFmtId="0" fontId="2" fillId="24" borderId="5">
      <alignment horizontal="center"/>
    </xf>
    <xf numFmtId="0" fontId="2" fillId="24" borderId="5">
      <alignment horizontal="center"/>
    </xf>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241" fontId="1"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76" fontId="33" fillId="0" borderId="0" applyFont="0" applyFill="0" applyBorder="0" applyAlignment="0" applyProtection="0"/>
    <xf numFmtId="0" fontId="33" fillId="22" borderId="0" applyNumberFormat="0" applyBorder="0" applyAlignment="0" applyProtection="0"/>
    <xf numFmtId="0" fontId="1" fillId="0" borderId="0"/>
    <xf numFmtId="0" fontId="2" fillId="24" borderId="5">
      <alignment horizontal="center"/>
    </xf>
    <xf numFmtId="0" fontId="2" fillId="24" borderId="5">
      <alignment horizontal="center"/>
    </xf>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33" fillId="22" borderId="0" applyNumberFormat="0" applyBorder="0" applyAlignment="0" applyProtection="0"/>
    <xf numFmtId="0" fontId="1" fillId="0" borderId="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2" fillId="0" borderId="0"/>
    <xf numFmtId="169" fontId="1" fillId="0" borderId="0" applyFont="0" applyFill="0" applyBorder="0" applyAlignment="0" applyProtection="0"/>
    <xf numFmtId="0" fontId="48" fillId="0" borderId="0"/>
    <xf numFmtId="169" fontId="1" fillId="0" borderId="0" applyFont="0" applyFill="0" applyBorder="0" applyAlignment="0" applyProtection="0"/>
    <xf numFmtId="0" fontId="41" fillId="2" borderId="71">
      <protection locked="0"/>
    </xf>
    <xf numFmtId="0" fontId="32" fillId="0" borderId="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111" fillId="0" borderId="0"/>
    <xf numFmtId="9" fontId="33" fillId="0" borderId="0" applyFont="0" applyFill="0" applyBorder="0" applyAlignment="0" applyProtection="0"/>
    <xf numFmtId="9" fontId="33" fillId="0" borderId="0" applyFont="0" applyFill="0" applyBorder="0" applyAlignment="0" applyProtection="0"/>
    <xf numFmtId="0" fontId="45" fillId="0" borderId="0" applyNumberFormat="0" applyFill="0" applyBorder="0" applyAlignment="0" applyProtection="0"/>
    <xf numFmtId="0" fontId="32" fillId="0" borderId="0"/>
    <xf numFmtId="169" fontId="1" fillId="0" borderId="0" applyFont="0" applyFill="0" applyBorder="0" applyAlignment="0" applyProtection="0"/>
    <xf numFmtId="169" fontId="1" fillId="0" borderId="0" applyFont="0" applyFill="0" applyBorder="0" applyAlignment="0" applyProtection="0"/>
    <xf numFmtId="226" fontId="122" fillId="0" borderId="0"/>
    <xf numFmtId="169" fontId="1" fillId="0" borderId="0" applyFont="0" applyFill="0" applyBorder="0" applyAlignment="0" applyProtection="0"/>
    <xf numFmtId="0" fontId="41" fillId="2" borderId="71">
      <protection locked="0"/>
    </xf>
    <xf numFmtId="0" fontId="41" fillId="2" borderId="71">
      <protection locked="0"/>
    </xf>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245"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5" fillId="66"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70" fontId="1"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170" fontId="1" fillId="0" borderId="0" applyFont="0" applyFill="0" applyBorder="0" applyAlignment="0" applyProtection="0"/>
    <xf numFmtId="9" fontId="33" fillId="0" borderId="0" applyFont="0" applyFill="0" applyBorder="0" applyAlignment="0" applyProtection="0"/>
    <xf numFmtId="0" fontId="33" fillId="0" borderId="0"/>
    <xf numFmtId="0" fontId="111" fillId="0" borderId="0"/>
    <xf numFmtId="0" fontId="33" fillId="34" borderId="0" applyNumberFormat="0" applyBorder="0" applyAlignment="0" applyProtection="0"/>
    <xf numFmtId="0" fontId="111" fillId="0" borderId="0"/>
    <xf numFmtId="0" fontId="33" fillId="34" borderId="0" applyNumberFormat="0" applyBorder="0" applyAlignment="0" applyProtection="0"/>
    <xf numFmtId="0" fontId="33" fillId="27" borderId="0" applyNumberFormat="0" applyBorder="0" applyAlignment="0" applyProtection="0"/>
    <xf numFmtId="0" fontId="45" fillId="0" borderId="75" applyNumberFormat="0" applyFill="0" applyAlignment="0" applyProtection="0"/>
    <xf numFmtId="170" fontId="1" fillId="0" borderId="0" applyFont="0" applyFill="0" applyBorder="0" applyAlignment="0" applyProtection="0"/>
    <xf numFmtId="9" fontId="33" fillId="0" borderId="0" applyFont="0" applyFill="0" applyBorder="0" applyAlignment="0" applyProtection="0"/>
    <xf numFmtId="0" fontId="41" fillId="2" borderId="71">
      <protection locked="0"/>
    </xf>
    <xf numFmtId="0" fontId="33" fillId="34" borderId="0" applyNumberFormat="0" applyBorder="0" applyAlignment="0" applyProtection="0"/>
    <xf numFmtId="0" fontId="33" fillId="27" borderId="0" applyNumberFormat="0" applyBorder="0" applyAlignment="0" applyProtection="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0" fontId="33" fillId="0" borderId="0"/>
    <xf numFmtId="9" fontId="33" fillId="0" borderId="0" applyFont="0" applyFill="0" applyBorder="0" applyAlignment="0" applyProtection="0"/>
    <xf numFmtId="170" fontId="1"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111" fillId="0" borderId="0"/>
    <xf numFmtId="0" fontId="33" fillId="34" borderId="0" applyNumberFormat="0" applyBorder="0" applyAlignment="0" applyProtection="0"/>
    <xf numFmtId="170" fontId="1" fillId="0" borderId="0" applyFont="0" applyFill="0" applyBorder="0" applyAlignment="0" applyProtection="0"/>
    <xf numFmtId="0" fontId="33" fillId="34" borderId="0" applyNumberFormat="0" applyBorder="0" applyAlignment="0" applyProtection="0"/>
    <xf numFmtId="0" fontId="78" fillId="23" borderId="0" applyNumberFormat="0" applyBorder="0" applyAlignment="0" applyProtection="0">
      <alignment vertical="center"/>
    </xf>
    <xf numFmtId="0" fontId="33" fillId="45"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170" fontId="1" fillId="0" borderId="0" applyFont="0" applyFill="0" applyBorder="0" applyAlignment="0" applyProtection="0"/>
    <xf numFmtId="0" fontId="33" fillId="34" borderId="0" applyNumberFormat="0" applyBorder="0" applyAlignment="0" applyProtection="0"/>
    <xf numFmtId="0" fontId="78" fillId="23"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0" fontId="33" fillId="45" borderId="0" applyNumberFormat="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0" fontId="33" fillId="0" borderId="0"/>
    <xf numFmtId="170"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0" borderId="0"/>
    <xf numFmtId="0" fontId="33" fillId="38" borderId="0" applyNumberFormat="0" applyBorder="0" applyAlignment="0" applyProtection="0"/>
    <xf numFmtId="0" fontId="33" fillId="22" borderId="0" applyNumberFormat="0" applyBorder="0" applyAlignment="0" applyProtection="0"/>
    <xf numFmtId="177" fontId="39" fillId="0" borderId="6" applyFont="0" applyFill="0" applyBorder="0" applyAlignment="0" applyProtection="0"/>
    <xf numFmtId="169" fontId="1" fillId="0" borderId="0" applyFont="0" applyFill="0" applyBorder="0" applyAlignment="0" applyProtection="0"/>
    <xf numFmtId="0" fontId="32" fillId="0" borderId="0"/>
    <xf numFmtId="49" fontId="34" fillId="20" borderId="71"/>
    <xf numFmtId="169" fontId="1"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0" borderId="0"/>
    <xf numFmtId="0" fontId="1" fillId="0" borderId="0"/>
    <xf numFmtId="49" fontId="34" fillId="20" borderId="71"/>
    <xf numFmtId="0" fontId="33" fillId="45" borderId="0" applyNumberFormat="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6" fontId="33" fillId="0" borderId="0" applyFont="0" applyFill="0" applyBorder="0" applyAlignment="0" applyProtection="0"/>
    <xf numFmtId="0" fontId="33" fillId="0" borderId="0"/>
    <xf numFmtId="0" fontId="106" fillId="16" borderId="0"/>
    <xf numFmtId="0" fontId="33" fillId="27" borderId="0" applyNumberFormat="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43" fontId="1" fillId="0" borderId="0" applyFont="0" applyFill="0" applyBorder="0" applyAlignment="0" applyProtection="0"/>
    <xf numFmtId="0" fontId="33" fillId="27" borderId="0" applyNumberFormat="0" applyBorder="0" applyAlignment="0" applyProtection="0"/>
    <xf numFmtId="169" fontId="1" fillId="0" borderId="0" applyFont="0" applyFill="0" applyBorder="0" applyAlignment="0" applyProtection="0"/>
    <xf numFmtId="0" fontId="32" fillId="0" borderId="0"/>
    <xf numFmtId="0" fontId="33" fillId="31" borderId="0" applyNumberFormat="0" applyBorder="0" applyAlignment="0" applyProtection="0"/>
    <xf numFmtId="191" fontId="1" fillId="0" borderId="0">
      <protection locked="0"/>
    </xf>
    <xf numFmtId="0" fontId="33" fillId="39" borderId="0" applyNumberFormat="0" applyBorder="0" applyAlignment="0" applyProtection="0"/>
    <xf numFmtId="0" fontId="33" fillId="0" borderId="0"/>
    <xf numFmtId="177" fontId="39" fillId="0" borderId="6" applyFont="0" applyFill="0" applyBorder="0" applyAlignment="0" applyProtection="0"/>
    <xf numFmtId="170" fontId="1" fillId="0" borderId="0" applyFont="0" applyFill="0" applyBorder="0" applyAlignment="0" applyProtection="0"/>
    <xf numFmtId="0" fontId="32" fillId="0" borderId="0"/>
    <xf numFmtId="43" fontId="33" fillId="0" borderId="0" applyFont="0" applyFill="0" applyBorder="0" applyAlignment="0" applyProtection="0"/>
    <xf numFmtId="0" fontId="32" fillId="0" borderId="0"/>
    <xf numFmtId="169" fontId="1" fillId="0" borderId="0" applyFont="0" applyFill="0" applyBorder="0" applyAlignment="0" applyProtection="0"/>
    <xf numFmtId="0" fontId="33" fillId="0" borderId="0"/>
    <xf numFmtId="43" fontId="33" fillId="0" borderId="0" applyFont="0" applyFill="0" applyBorder="0" applyAlignment="0" applyProtection="0"/>
    <xf numFmtId="0" fontId="33" fillId="38" borderId="0" applyNumberFormat="0" applyBorder="0" applyAlignment="0" applyProtection="0"/>
    <xf numFmtId="0" fontId="32" fillId="0" borderId="0"/>
    <xf numFmtId="43" fontId="33" fillId="0" borderId="0" applyFont="0" applyFill="0" applyBorder="0" applyAlignment="0" applyProtection="0"/>
    <xf numFmtId="0" fontId="32" fillId="0" borderId="0"/>
    <xf numFmtId="43" fontId="33" fillId="0" borderId="0" applyFont="0" applyFill="0" applyBorder="0" applyAlignment="0" applyProtection="0"/>
    <xf numFmtId="0" fontId="33" fillId="45" borderId="0" applyNumberFormat="0" applyBorder="0" applyAlignment="0" applyProtection="0"/>
    <xf numFmtId="0" fontId="32" fillId="0" borderId="0"/>
    <xf numFmtId="9" fontId="33" fillId="0" borderId="0" applyFont="0" applyFill="0" applyBorder="0" applyAlignment="0" applyProtection="0"/>
    <xf numFmtId="9" fontId="33" fillId="0" borderId="0" applyFont="0" applyFill="0" applyBorder="0" applyAlignment="0" applyProtection="0"/>
    <xf numFmtId="0" fontId="32" fillId="0" borderId="0"/>
    <xf numFmtId="0" fontId="32" fillId="0" borderId="0"/>
    <xf numFmtId="43" fontId="33" fillId="0" borderId="0" applyFont="0" applyFill="0" applyBorder="0" applyAlignment="0" applyProtection="0"/>
    <xf numFmtId="0" fontId="33" fillId="35" borderId="0" applyNumberFormat="0" applyBorder="0" applyAlignment="0" applyProtection="0"/>
    <xf numFmtId="165" fontId="33" fillId="0" borderId="0"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2" fillId="0" borderId="0"/>
    <xf numFmtId="0" fontId="33" fillId="38" borderId="0" applyNumberFormat="0" applyBorder="0" applyAlignment="0" applyProtection="0"/>
    <xf numFmtId="0" fontId="60" fillId="5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35" borderId="0" applyNumberFormat="0" applyBorder="0" applyAlignment="0" applyProtection="0"/>
    <xf numFmtId="43" fontId="33" fillId="0" borderId="0" applyFont="0" applyFill="0" applyBorder="0" applyAlignment="0" applyProtection="0"/>
    <xf numFmtId="0" fontId="33" fillId="21" borderId="0" applyNumberFormat="0" applyBorder="0" applyAlignment="0" applyProtection="0"/>
    <xf numFmtId="0" fontId="33" fillId="31" borderId="0" applyNumberFormat="0" applyBorder="0" applyAlignment="0" applyProtection="0"/>
    <xf numFmtId="0" fontId="33" fillId="0" borderId="0"/>
    <xf numFmtId="0" fontId="32" fillId="0" borderId="0"/>
    <xf numFmtId="0" fontId="33" fillId="34"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2" fillId="0" borderId="0"/>
    <xf numFmtId="0" fontId="32" fillId="0" borderId="0"/>
    <xf numFmtId="43" fontId="33" fillId="0" borderId="0" applyFont="0" applyFill="0" applyBorder="0" applyAlignment="0" applyProtection="0"/>
    <xf numFmtId="165" fontId="33" fillId="0" borderId="0" applyFont="0" applyFill="0" applyBorder="0" applyAlignment="0" applyProtection="0"/>
    <xf numFmtId="0" fontId="111" fillId="0" borderId="0"/>
    <xf numFmtId="0" fontId="33" fillId="34" borderId="0" applyNumberFormat="0" applyBorder="0" applyAlignment="0" applyProtection="0"/>
    <xf numFmtId="9" fontId="33" fillId="0" borderId="0" applyFont="0" applyFill="0" applyBorder="0" applyAlignment="0" applyProtection="0"/>
    <xf numFmtId="0" fontId="33" fillId="0" borderId="0"/>
    <xf numFmtId="0" fontId="53" fillId="0" borderId="0">
      <alignment vertical="top"/>
    </xf>
    <xf numFmtId="9" fontId="33" fillId="0" borderId="0" applyFont="0" applyFill="0" applyBorder="0" applyAlignment="0" applyProtection="0"/>
    <xf numFmtId="0" fontId="49" fillId="0" borderId="77" applyNumberFormat="0" applyFill="0" applyAlignment="0" applyProtection="0"/>
    <xf numFmtId="0" fontId="33" fillId="0" borderId="0"/>
    <xf numFmtId="0" fontId="111" fillId="0" borderId="0"/>
    <xf numFmtId="0" fontId="33" fillId="34" borderId="0" applyNumberFormat="0" applyBorder="0" applyAlignment="0" applyProtection="0"/>
    <xf numFmtId="0" fontId="35" fillId="25" borderId="0" applyNumberFormat="0" applyBorder="0" applyAlignment="0" applyProtection="0"/>
    <xf numFmtId="0" fontId="33" fillId="0" borderId="0"/>
    <xf numFmtId="49" fontId="34" fillId="20" borderId="71"/>
    <xf numFmtId="169" fontId="1" fillId="0" borderId="0" applyFont="0" applyFill="0" applyBorder="0" applyAlignment="0" applyProtection="0"/>
    <xf numFmtId="0" fontId="33" fillId="0" borderId="0"/>
    <xf numFmtId="0" fontId="33" fillId="2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41" fillId="2" borderId="71">
      <protection locked="0"/>
    </xf>
    <xf numFmtId="43" fontId="33" fillId="0" borderId="0" applyFont="0" applyFill="0" applyBorder="0" applyAlignment="0" applyProtection="0"/>
    <xf numFmtId="0" fontId="53" fillId="0" borderId="0">
      <alignment vertical="top"/>
    </xf>
    <xf numFmtId="0" fontId="52" fillId="12" borderId="74" applyNumberFormat="0" applyAlignment="0" applyProtection="0"/>
    <xf numFmtId="177" fontId="39" fillId="0" borderId="6"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9" fontId="1" fillId="0" borderId="0" applyFont="0" applyFill="0" applyBorder="0" applyAlignment="0" applyProtection="0"/>
    <xf numFmtId="0" fontId="33" fillId="21" borderId="0" applyNumberFormat="0" applyBorder="0" applyAlignment="0" applyProtection="0"/>
    <xf numFmtId="0" fontId="33" fillId="0" borderId="0"/>
    <xf numFmtId="0" fontId="1" fillId="24" borderId="83" applyNumberFormat="0" applyFont="0" applyAlignment="0" applyProtection="0"/>
    <xf numFmtId="0" fontId="33" fillId="31"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0" fontId="33" fillId="21" borderId="0" applyNumberFormat="0" applyBorder="0" applyAlignment="0" applyProtection="0"/>
    <xf numFmtId="0" fontId="33" fillId="0" borderId="0"/>
    <xf numFmtId="0" fontId="33" fillId="34" borderId="0" applyNumberFormat="0" applyBorder="0" applyAlignment="0" applyProtection="0"/>
    <xf numFmtId="0" fontId="33" fillId="27" borderId="0" applyNumberFormat="0" applyBorder="0" applyAlignment="0" applyProtection="0"/>
    <xf numFmtId="0" fontId="33" fillId="34" borderId="0" applyNumberFormat="0" applyBorder="0" applyAlignment="0" applyProtection="0"/>
    <xf numFmtId="0" fontId="45" fillId="0" borderId="75" applyNumberFormat="0" applyFill="0" applyAlignment="0" applyProtection="0"/>
    <xf numFmtId="0" fontId="33" fillId="38" borderId="0" applyNumberFormat="0" applyBorder="0" applyAlignment="0" applyProtection="0"/>
    <xf numFmtId="0" fontId="33" fillId="0" borderId="0"/>
    <xf numFmtId="165" fontId="1"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31" borderId="0" applyNumberFormat="0" applyBorder="0" applyAlignment="0" applyProtection="0"/>
    <xf numFmtId="196" fontId="103" fillId="0" borderId="0" applyFill="0" applyBorder="0" applyAlignment="0"/>
    <xf numFmtId="0" fontId="33" fillId="27" borderId="0" applyNumberFormat="0" applyBorder="0" applyAlignment="0" applyProtection="0"/>
    <xf numFmtId="0" fontId="33" fillId="0" borderId="0"/>
    <xf numFmtId="0" fontId="33" fillId="34" borderId="0" applyNumberFormat="0" applyBorder="0" applyAlignment="0" applyProtection="0"/>
    <xf numFmtId="22" fontId="54" fillId="0" borderId="0" applyFont="0" applyFill="0" applyBorder="0" applyAlignment="0" applyProtection="0"/>
    <xf numFmtId="0" fontId="33" fillId="0" borderId="0"/>
    <xf numFmtId="0" fontId="33" fillId="0" borderId="0"/>
    <xf numFmtId="0" fontId="33" fillId="0" borderId="0"/>
    <xf numFmtId="165" fontId="1" fillId="0" borderId="0" applyFont="0" applyFill="0" applyBorder="0" applyAlignment="0" applyProtection="0"/>
    <xf numFmtId="0" fontId="33" fillId="0" borderId="0"/>
    <xf numFmtId="43" fontId="33" fillId="0" borderId="0" applyFont="0" applyFill="0" applyBorder="0" applyAlignment="0" applyProtection="0"/>
    <xf numFmtId="0" fontId="75" fillId="51" borderId="0" applyNumberFormat="0" applyBorder="0" applyAlignment="0" applyProtection="0"/>
    <xf numFmtId="0" fontId="33" fillId="0" borderId="0"/>
    <xf numFmtId="0" fontId="33" fillId="27" borderId="0" applyNumberFormat="0" applyBorder="0" applyAlignment="0" applyProtection="0"/>
    <xf numFmtId="0" fontId="33" fillId="31" borderId="0" applyNumberFormat="0" applyBorder="0" applyAlignment="0" applyProtection="0"/>
    <xf numFmtId="0" fontId="33" fillId="34" borderId="0" applyNumberFormat="0" applyBorder="0" applyAlignment="0" applyProtection="0"/>
    <xf numFmtId="0" fontId="33" fillId="0" borderId="0"/>
    <xf numFmtId="205" fontId="1" fillId="50" borderId="82">
      <alignment horizontal="center"/>
    </xf>
    <xf numFmtId="43" fontId="33" fillId="0" borderId="0" applyFont="0" applyFill="0" applyBorder="0" applyAlignment="0" applyProtection="0"/>
    <xf numFmtId="43" fontId="33" fillId="0" borderId="0" applyFont="0" applyFill="0" applyBorder="0" applyAlignment="0" applyProtection="0"/>
    <xf numFmtId="0" fontId="33" fillId="0" borderId="0"/>
    <xf numFmtId="165" fontId="1" fillId="0" borderId="0" applyFont="0" applyFill="0" applyBorder="0" applyAlignment="0" applyProtection="0"/>
    <xf numFmtId="0" fontId="33" fillId="0" borderId="0"/>
    <xf numFmtId="170" fontId="1" fillId="0" borderId="0" applyFont="0" applyFill="0" applyBorder="0" applyAlignment="0" applyProtection="0"/>
    <xf numFmtId="0" fontId="33" fillId="28" borderId="0" applyNumberFormat="0" applyBorder="0" applyAlignment="0" applyProtection="0"/>
    <xf numFmtId="0" fontId="33" fillId="29" borderId="0" applyNumberFormat="0" applyBorder="0" applyAlignment="0" applyProtection="0"/>
    <xf numFmtId="170" fontId="1" fillId="0" borderId="0" applyFont="0" applyFill="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0" fontId="33" fillId="2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170" fontId="1" fillId="0" borderId="0" applyFont="0" applyFill="0" applyBorder="0" applyAlignment="0" applyProtection="0"/>
    <xf numFmtId="0" fontId="33" fillId="38" borderId="0" applyNumberFormat="0" applyBorder="0" applyAlignment="0" applyProtection="0"/>
    <xf numFmtId="0" fontId="32" fillId="0" borderId="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5" fillId="36"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0" fontId="41" fillId="2" borderId="71">
      <protection locked="0"/>
    </xf>
    <xf numFmtId="169" fontId="1" fillId="0" borderId="0" applyFont="0" applyFill="0" applyBorder="0" applyAlignment="0" applyProtection="0"/>
    <xf numFmtId="169" fontId="1" fillId="0" borderId="0" applyFont="0" applyFill="0" applyBorder="0" applyAlignment="0" applyProtection="0"/>
    <xf numFmtId="49" fontId="34" fillId="20" borderId="71"/>
    <xf numFmtId="186" fontId="1" fillId="0" borderId="0">
      <protection locked="0"/>
    </xf>
    <xf numFmtId="169" fontId="1" fillId="0" borderId="0" applyFont="0" applyFill="0" applyBorder="0" applyAlignment="0" applyProtection="0"/>
    <xf numFmtId="49" fontId="34" fillId="20" borderId="71"/>
    <xf numFmtId="0" fontId="33" fillId="0" borderId="0"/>
    <xf numFmtId="176" fontId="33" fillId="0" borderId="0" applyFont="0" applyFill="0" applyBorder="0" applyAlignment="0" applyProtection="0"/>
    <xf numFmtId="0" fontId="33" fillId="22" borderId="0" applyNumberFormat="0" applyBorder="0" applyAlignment="0" applyProtection="0"/>
    <xf numFmtId="0" fontId="33" fillId="0" borderId="0"/>
    <xf numFmtId="193" fontId="36" fillId="0" borderId="0" applyFont="0" applyFill="0" applyBorder="0" applyAlignment="0" applyProtection="0"/>
    <xf numFmtId="43" fontId="33" fillId="0" borderId="0" applyFont="0" applyFill="0" applyBorder="0" applyAlignment="0" applyProtection="0"/>
    <xf numFmtId="0" fontId="33" fillId="0" borderId="0"/>
    <xf numFmtId="0" fontId="35" fillId="30" borderId="0" applyNumberFormat="0" applyBorder="0" applyAlignment="0" applyProtection="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97" fontId="1" fillId="0" borderId="0" applyFont="0" applyFill="0" applyBorder="0" applyAlignment="0" applyProtection="0"/>
    <xf numFmtId="176" fontId="33" fillId="0" borderId="0" applyFont="0" applyFill="0" applyBorder="0" applyAlignment="0" applyProtection="0"/>
    <xf numFmtId="0" fontId="33" fillId="35" borderId="0" applyNumberFormat="0" applyBorder="0" applyAlignment="0" applyProtection="0"/>
    <xf numFmtId="197" fontId="1" fillId="0" borderId="0" applyFont="0" applyFill="0" applyBorder="0" applyAlignment="0" applyProtection="0"/>
    <xf numFmtId="0" fontId="33" fillId="0" borderId="0"/>
    <xf numFmtId="14" fontId="101" fillId="0" borderId="0" applyFont="0" applyFill="0" applyBorder="0" applyAlignment="0" applyProtection="0"/>
    <xf numFmtId="190" fontId="1" fillId="0" borderId="0" applyFont="0" applyFill="0" applyBorder="0" applyAlignment="0" applyProtection="0"/>
    <xf numFmtId="0" fontId="33" fillId="35" borderId="0" applyNumberFormat="0" applyBorder="0" applyAlignment="0" applyProtection="0"/>
    <xf numFmtId="193" fontId="36" fillId="0" borderId="0" applyFont="0" applyFill="0" applyBorder="0" applyAlignment="0" applyProtection="0"/>
    <xf numFmtId="0" fontId="33" fillId="38" borderId="0" applyNumberFormat="0" applyBorder="0" applyAlignment="0" applyProtection="0"/>
    <xf numFmtId="0" fontId="33" fillId="28" borderId="0" applyNumberFormat="0" applyBorder="0" applyAlignment="0" applyProtection="0"/>
    <xf numFmtId="193" fontId="36" fillId="0" borderId="0" applyFont="0" applyFill="0" applyBorder="0" applyAlignment="0" applyProtection="0"/>
    <xf numFmtId="193" fontId="36"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99" fontId="1" fillId="0" borderId="0" applyFont="0" applyFill="0" applyBorder="0" applyAlignment="0" applyProtection="0"/>
    <xf numFmtId="0" fontId="33" fillId="31" borderId="0" applyNumberFormat="0" applyBorder="0" applyAlignment="0" applyProtection="0"/>
    <xf numFmtId="199"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8" borderId="0" applyNumberFormat="0" applyBorder="0" applyAlignment="0" applyProtection="0"/>
    <xf numFmtId="42" fontId="1" fillId="0" borderId="0" applyFont="0" applyFill="0" applyBorder="0" applyAlignment="0" applyProtection="0"/>
    <xf numFmtId="0" fontId="33" fillId="34" borderId="0" applyNumberFormat="0" applyBorder="0" applyAlignment="0" applyProtection="0"/>
    <xf numFmtId="0" fontId="33" fillId="31" borderId="0" applyNumberFormat="0" applyBorder="0" applyAlignment="0" applyProtection="0"/>
    <xf numFmtId="199" fontId="1" fillId="0" borderId="0" applyFont="0" applyFill="0" applyBorder="0" applyAlignment="0" applyProtection="0"/>
    <xf numFmtId="0" fontId="33" fillId="34" borderId="0" applyNumberFormat="0" applyBorder="0" applyAlignment="0" applyProtection="0"/>
    <xf numFmtId="0" fontId="33" fillId="0" borderId="0"/>
    <xf numFmtId="203" fontId="1" fillId="0" borderId="0" applyFont="0" applyFill="0" applyBorder="0" applyAlignment="0" applyProtection="0"/>
    <xf numFmtId="165" fontId="35"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203" fontId="1" fillId="0" borderId="0" applyFont="0" applyFill="0" applyBorder="0" applyAlignment="0" applyProtection="0"/>
    <xf numFmtId="203" fontId="1" fillId="0" borderId="0" applyFont="0" applyFill="0" applyBorder="0" applyAlignment="0" applyProtection="0"/>
    <xf numFmtId="176" fontId="33" fillId="0" borderId="0" applyFont="0" applyFill="0" applyBorder="0" applyAlignment="0" applyProtection="0"/>
    <xf numFmtId="193" fontId="3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93" fontId="3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93" fontId="3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5" fontId="153" fillId="0" borderId="0" applyNumberFormat="0" applyFill="0" applyBorder="0" applyAlignment="0" applyProtection="0"/>
    <xf numFmtId="0" fontId="122" fillId="0" borderId="0"/>
    <xf numFmtId="193" fontId="3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93" fontId="36"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58" fillId="0" borderId="0"/>
    <xf numFmtId="170" fontId="1" fillId="0" borderId="0" applyFont="0" applyFill="0" applyBorder="0" applyAlignment="0" applyProtection="0"/>
    <xf numFmtId="0" fontId="33" fillId="21" borderId="0" applyNumberFormat="0" applyBorder="0" applyAlignment="0" applyProtection="0"/>
    <xf numFmtId="0" fontId="33" fillId="0" borderId="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0" fontId="33" fillId="38" borderId="0" applyNumberFormat="0" applyBorder="0" applyAlignment="0" applyProtection="0"/>
    <xf numFmtId="0" fontId="33" fillId="35" borderId="0" applyNumberFormat="0" applyBorder="0" applyAlignment="0" applyProtection="0"/>
    <xf numFmtId="0" fontId="33" fillId="21" borderId="0" applyNumberFormat="0" applyBorder="0" applyAlignment="0" applyProtection="0"/>
    <xf numFmtId="0" fontId="33" fillId="0" borderId="0"/>
    <xf numFmtId="0" fontId="32"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32" fillId="0" borderId="0"/>
    <xf numFmtId="43" fontId="33"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0" fontId="32" fillId="0" borderId="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76" fillId="36" borderId="0" applyNumberFormat="0" applyBorder="0" applyAlignment="0" applyProtection="0"/>
    <xf numFmtId="0" fontId="33" fillId="0" borderId="0"/>
    <xf numFmtId="0" fontId="33" fillId="0" borderId="0"/>
    <xf numFmtId="0" fontId="33" fillId="28" borderId="0" applyNumberFormat="0" applyBorder="0" applyAlignment="0" applyProtection="0"/>
    <xf numFmtId="0" fontId="32" fillId="0" borderId="0"/>
    <xf numFmtId="49" fontId="34" fillId="20" borderId="71"/>
    <xf numFmtId="0" fontId="32" fillId="0" borderId="0"/>
    <xf numFmtId="0" fontId="32" fillId="0" borderId="0"/>
    <xf numFmtId="0" fontId="33" fillId="31" borderId="0" applyNumberFormat="0" applyBorder="0" applyAlignment="0" applyProtection="0"/>
    <xf numFmtId="0" fontId="33" fillId="34" borderId="0" applyNumberFormat="0" applyBorder="0" applyAlignment="0" applyProtection="0"/>
    <xf numFmtId="0" fontId="33" fillId="31" borderId="0" applyNumberFormat="0" applyBorder="0" applyAlignment="0" applyProtection="0"/>
    <xf numFmtId="0" fontId="32" fillId="0" borderId="0"/>
    <xf numFmtId="43" fontId="33" fillId="0" borderId="0" applyFont="0" applyFill="0" applyBorder="0" applyAlignment="0" applyProtection="0"/>
    <xf numFmtId="43" fontId="33" fillId="0" borderId="0" applyFont="0" applyFill="0" applyBorder="0" applyAlignment="0" applyProtection="0"/>
    <xf numFmtId="0" fontId="52" fillId="12" borderId="74" applyNumberFormat="0" applyAlignment="0" applyProtection="0"/>
    <xf numFmtId="0" fontId="33" fillId="28" borderId="0" applyNumberFormat="0" applyBorder="0" applyAlignment="0" applyProtection="0"/>
    <xf numFmtId="0" fontId="32"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2" fillId="0" borderId="0"/>
    <xf numFmtId="0" fontId="32" fillId="0" borderId="0"/>
    <xf numFmtId="0" fontId="33" fillId="45" borderId="0" applyNumberFormat="0" applyBorder="0" applyAlignment="0" applyProtection="0"/>
    <xf numFmtId="0" fontId="32"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2" fillId="0" borderId="0"/>
    <xf numFmtId="0" fontId="32" fillId="0" borderId="0"/>
    <xf numFmtId="165" fontId="33" fillId="0" borderId="0" applyFont="0" applyFill="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2" fillId="0" borderId="0"/>
    <xf numFmtId="49" fontId="34" fillId="20" borderId="71"/>
    <xf numFmtId="0" fontId="33" fillId="31" borderId="0" applyNumberFormat="0" applyBorder="0" applyAlignment="0" applyProtection="0"/>
    <xf numFmtId="0" fontId="105" fillId="37" borderId="0" applyNumberFormat="0" applyBorder="0" applyAlignment="0" applyProtection="0"/>
    <xf numFmtId="0" fontId="33" fillId="45"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0" borderId="0"/>
    <xf numFmtId="43" fontId="1" fillId="0" borderId="0" applyFont="0" applyFill="0" applyBorder="0" applyAlignment="0" applyProtection="0"/>
    <xf numFmtId="43" fontId="1" fillId="0" borderId="0" applyFont="0" applyFill="0" applyBorder="0" applyAlignment="0" applyProtection="0"/>
    <xf numFmtId="0" fontId="33" fillId="34" borderId="0" applyNumberFormat="0" applyBorder="0" applyAlignment="0" applyProtection="0"/>
    <xf numFmtId="226" fontId="1" fillId="0" borderId="0" applyFill="0" applyBorder="0" applyAlignment="0" applyProtection="0"/>
    <xf numFmtId="0" fontId="32" fillId="0" borderId="0"/>
    <xf numFmtId="0" fontId="33" fillId="0" borderId="0"/>
    <xf numFmtId="0" fontId="33" fillId="0" borderId="0"/>
    <xf numFmtId="43" fontId="33" fillId="0" borderId="0" applyFont="0" applyFill="0" applyBorder="0" applyAlignment="0" applyProtection="0"/>
    <xf numFmtId="0" fontId="32" fillId="0" borderId="0"/>
    <xf numFmtId="0" fontId="33" fillId="45" borderId="0" applyNumberFormat="0" applyBorder="0" applyAlignment="0" applyProtection="0"/>
    <xf numFmtId="0" fontId="33" fillId="0" borderId="0"/>
    <xf numFmtId="0" fontId="32" fillId="0" borderId="0"/>
    <xf numFmtId="0" fontId="33" fillId="34" borderId="0" applyNumberFormat="0" applyBorder="0" applyAlignment="0" applyProtection="0"/>
    <xf numFmtId="0" fontId="32" fillId="0" borderId="0"/>
    <xf numFmtId="0" fontId="33" fillId="38" borderId="0" applyNumberFormat="0" applyBorder="0" applyAlignment="0" applyProtection="0"/>
    <xf numFmtId="0" fontId="33" fillId="35" borderId="0" applyNumberFormat="0" applyBorder="0" applyAlignment="0" applyProtection="0"/>
    <xf numFmtId="0" fontId="33" fillId="21" borderId="0" applyNumberFormat="0" applyBorder="0" applyAlignment="0" applyProtection="0"/>
    <xf numFmtId="0" fontId="33" fillId="0" borderId="0"/>
    <xf numFmtId="0" fontId="33" fillId="0" borderId="0"/>
    <xf numFmtId="189" fontId="1" fillId="0" borderId="0" applyProtection="0">
      <protection locked="0"/>
    </xf>
    <xf numFmtId="0" fontId="32" fillId="0" borderId="0"/>
    <xf numFmtId="0" fontId="32" fillId="0" borderId="0"/>
    <xf numFmtId="43" fontId="33" fillId="0" borderId="0" applyFont="0" applyFill="0" applyBorder="0" applyAlignment="0" applyProtection="0"/>
    <xf numFmtId="43" fontId="33" fillId="0" borderId="0" applyFont="0" applyFill="0" applyBorder="0" applyAlignment="0" applyProtection="0"/>
    <xf numFmtId="0" fontId="18" fillId="36" borderId="0" applyNumberFormat="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2" fillId="0" borderId="0"/>
    <xf numFmtId="0" fontId="33" fillId="28" borderId="0" applyNumberFormat="0" applyBorder="0" applyAlignment="0" applyProtection="0"/>
    <xf numFmtId="0" fontId="32" fillId="0" borderId="0"/>
    <xf numFmtId="0" fontId="32" fillId="0" borderId="0"/>
    <xf numFmtId="0" fontId="33" fillId="0" borderId="0"/>
    <xf numFmtId="177" fontId="39" fillId="0" borderId="6" applyFont="0" applyFill="0" applyBorder="0" applyAlignment="0" applyProtection="0"/>
    <xf numFmtId="0" fontId="33" fillId="21" borderId="0" applyNumberFormat="0" applyBorder="0" applyAlignment="0" applyProtection="0"/>
    <xf numFmtId="0" fontId="82" fillId="0" borderId="0" applyNumberFormat="0" applyFill="0" applyBorder="0" applyAlignment="0" applyProtection="0"/>
    <xf numFmtId="0" fontId="32" fillId="0" borderId="0"/>
    <xf numFmtId="0" fontId="32" fillId="0" borderId="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0" fontId="33" fillId="0" borderId="0"/>
    <xf numFmtId="0" fontId="33" fillId="31" borderId="0" applyNumberFormat="0" applyBorder="0" applyAlignment="0" applyProtection="0"/>
    <xf numFmtId="0" fontId="32" fillId="0" borderId="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0" fontId="37" fillId="23"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2" fillId="0" borderId="0"/>
    <xf numFmtId="0" fontId="33" fillId="0" borderId="0"/>
    <xf numFmtId="0" fontId="32" fillId="0" borderId="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0" fontId="33" fillId="45" borderId="0" applyNumberFormat="0" applyBorder="0" applyAlignment="0" applyProtection="0"/>
    <xf numFmtId="0" fontId="33" fillId="21" borderId="0" applyNumberFormat="0" applyBorder="0" applyAlignment="0" applyProtection="0"/>
    <xf numFmtId="0" fontId="32" fillId="0" borderId="0"/>
    <xf numFmtId="0" fontId="52" fillId="12" borderId="74" applyNumberFormat="0" applyAlignment="0" applyProtection="0"/>
    <xf numFmtId="0" fontId="33" fillId="0" borderId="0"/>
    <xf numFmtId="0" fontId="35" fillId="24" borderId="72" applyNumberFormat="0" applyFont="0" applyAlignment="0" applyProtection="0"/>
    <xf numFmtId="0" fontId="33" fillId="28" borderId="0" applyNumberFormat="0" applyBorder="0" applyAlignment="0" applyProtection="0"/>
    <xf numFmtId="49" fontId="34" fillId="20" borderId="71"/>
    <xf numFmtId="0" fontId="33" fillId="45" borderId="0" applyNumberFormat="0" applyBorder="0" applyAlignment="0" applyProtection="0"/>
    <xf numFmtId="0" fontId="33" fillId="33" borderId="0" applyNumberFormat="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0" fontId="33" fillId="27" borderId="0" applyNumberFormat="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33" fillId="0" borderId="0"/>
    <xf numFmtId="0" fontId="32" fillId="0" borderId="0"/>
    <xf numFmtId="0" fontId="32" fillId="0" borderId="0"/>
    <xf numFmtId="0" fontId="33" fillId="27" borderId="0" applyNumberFormat="0" applyBorder="0" applyAlignment="0" applyProtection="0"/>
    <xf numFmtId="0" fontId="33" fillId="35" borderId="0" applyNumberFormat="0" applyBorder="0" applyAlignment="0" applyProtection="0"/>
    <xf numFmtId="9" fontId="33" fillId="0" borderId="0" applyFont="0" applyFill="0" applyBorder="0" applyAlignment="0" applyProtection="0"/>
    <xf numFmtId="0" fontId="33" fillId="0" borderId="0"/>
    <xf numFmtId="0" fontId="32" fillId="0" borderId="0"/>
    <xf numFmtId="43" fontId="33" fillId="0" borderId="0" applyFont="0" applyFill="0" applyBorder="0" applyAlignment="0" applyProtection="0"/>
    <xf numFmtId="43" fontId="33" fillId="0" borderId="0" applyFont="0" applyFill="0" applyBorder="0" applyAlignment="0" applyProtection="0"/>
    <xf numFmtId="0" fontId="37" fillId="42" borderId="0" applyNumberFormat="0" applyBorder="0" applyAlignment="0" applyProtection="0"/>
    <xf numFmtId="0" fontId="33" fillId="45" borderId="0" applyNumberFormat="0" applyBorder="0" applyAlignment="0" applyProtection="0"/>
    <xf numFmtId="0" fontId="32"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2" fillId="0" borderId="0"/>
    <xf numFmtId="0" fontId="32" fillId="0" borderId="0"/>
    <xf numFmtId="165" fontId="33" fillId="0" borderId="0" applyFont="0" applyFill="0" applyBorder="0" applyAlignment="0" applyProtection="0"/>
    <xf numFmtId="0" fontId="33" fillId="45" borderId="0" applyNumberFormat="0" applyBorder="0" applyAlignment="0" applyProtection="0"/>
    <xf numFmtId="0" fontId="33" fillId="39" borderId="0" applyNumberFormat="0" applyBorder="0" applyAlignment="0" applyProtection="0"/>
    <xf numFmtId="0" fontId="33" fillId="31" borderId="0" applyNumberFormat="0" applyBorder="0" applyAlignment="0" applyProtection="0"/>
    <xf numFmtId="0" fontId="32" fillId="0" borderId="0"/>
    <xf numFmtId="0" fontId="32" fillId="0" borderId="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176" fontId="33" fillId="0" borderId="0" applyFont="0" applyFill="0" applyBorder="0" applyAlignment="0" applyProtection="0"/>
    <xf numFmtId="0" fontId="32" fillId="0" borderId="0"/>
    <xf numFmtId="0" fontId="33" fillId="34" borderId="0" applyNumberFormat="0" applyBorder="0" applyAlignment="0" applyProtection="0"/>
    <xf numFmtId="0" fontId="32" fillId="0" borderId="0"/>
    <xf numFmtId="0" fontId="33" fillId="31" borderId="0" applyNumberFormat="0" applyBorder="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0" fontId="33" fillId="22" borderId="0" applyNumberFormat="0" applyBorder="0" applyAlignment="0" applyProtection="0"/>
    <xf numFmtId="0" fontId="32" fillId="0" borderId="0"/>
    <xf numFmtId="169"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2" fillId="0" borderId="0"/>
    <xf numFmtId="43" fontId="33" fillId="0" borderId="0" applyFont="0" applyFill="0" applyBorder="0" applyAlignment="0" applyProtection="0"/>
    <xf numFmtId="0" fontId="32" fillId="0" borderId="0"/>
    <xf numFmtId="43" fontId="33" fillId="0" borderId="0" applyFont="0" applyFill="0" applyBorder="0" applyAlignment="0" applyProtection="0"/>
    <xf numFmtId="165"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35" fillId="52" borderId="0" applyNumberFormat="0" applyBorder="0" applyAlignment="0" applyProtection="0"/>
    <xf numFmtId="0" fontId="33" fillId="45" borderId="0" applyNumberFormat="0" applyBorder="0" applyAlignment="0" applyProtection="0"/>
    <xf numFmtId="0" fontId="32" fillId="0" borderId="0"/>
    <xf numFmtId="0" fontId="33" fillId="0" borderId="0"/>
    <xf numFmtId="0" fontId="32" fillId="0" borderId="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165" fontId="33" fillId="0" borderId="0" applyFont="0" applyFill="0" applyBorder="0" applyAlignment="0" applyProtection="0"/>
    <xf numFmtId="0" fontId="32" fillId="0" borderId="0"/>
    <xf numFmtId="0" fontId="32" fillId="0" borderId="0"/>
    <xf numFmtId="43" fontId="33" fillId="0" borderId="0" applyFont="0" applyFill="0" applyBorder="0" applyAlignment="0" applyProtection="0"/>
    <xf numFmtId="0" fontId="32" fillId="0" borderId="0"/>
    <xf numFmtId="0" fontId="33" fillId="27" borderId="0" applyNumberFormat="0" applyBorder="0" applyAlignment="0" applyProtection="0"/>
    <xf numFmtId="0" fontId="33" fillId="38" borderId="0" applyNumberFormat="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9" fontId="33" fillId="0" borderId="0" applyFont="0" applyFill="0" applyBorder="0" applyAlignment="0" applyProtection="0"/>
    <xf numFmtId="9" fontId="33" fillId="0" borderId="0" applyFont="0" applyFill="0" applyBorder="0" applyAlignment="0" applyProtection="0"/>
    <xf numFmtId="0" fontId="33" fillId="35" borderId="0" applyNumberFormat="0" applyBorder="0" applyAlignment="0" applyProtection="0"/>
    <xf numFmtId="0" fontId="33" fillId="28" borderId="0" applyNumberFormat="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2" fillId="0" borderId="0"/>
    <xf numFmtId="43" fontId="33" fillId="0" borderId="0" applyFont="0" applyFill="0" applyBorder="0" applyAlignment="0" applyProtection="0"/>
    <xf numFmtId="0" fontId="33" fillId="27" borderId="0" applyNumberFormat="0" applyBorder="0" applyAlignment="0" applyProtection="0"/>
    <xf numFmtId="0" fontId="33" fillId="0" borderId="0"/>
    <xf numFmtId="165" fontId="33" fillId="0" borderId="0" applyFont="0" applyFill="0" applyBorder="0" applyAlignment="0" applyProtection="0"/>
    <xf numFmtId="0" fontId="33" fillId="28" borderId="0" applyNumberFormat="0" applyBorder="0" applyAlignment="0" applyProtection="0"/>
    <xf numFmtId="0" fontId="32"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0" fontId="32" fillId="0" borderId="0"/>
    <xf numFmtId="0" fontId="32" fillId="0" borderId="0"/>
    <xf numFmtId="0" fontId="33" fillId="29" borderId="0" applyNumberFormat="0" applyBorder="0" applyAlignment="0" applyProtection="0"/>
    <xf numFmtId="0" fontId="33" fillId="0" borderId="0"/>
    <xf numFmtId="0" fontId="33" fillId="0" borderId="0"/>
    <xf numFmtId="0" fontId="32" fillId="0" borderId="0"/>
    <xf numFmtId="0" fontId="33" fillId="0" borderId="0"/>
    <xf numFmtId="0" fontId="32" fillId="0" borderId="0"/>
    <xf numFmtId="0" fontId="33" fillId="27" borderId="0" applyNumberFormat="0" applyBorder="0" applyAlignment="0" applyProtection="0"/>
    <xf numFmtId="0" fontId="33" fillId="34" borderId="0" applyNumberFormat="0" applyBorder="0" applyAlignment="0" applyProtection="0"/>
    <xf numFmtId="0" fontId="45" fillId="0" borderId="75" applyNumberFormat="0" applyFill="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0" fontId="32" fillId="0" borderId="0"/>
    <xf numFmtId="9" fontId="33" fillId="0" borderId="0" applyFont="0" applyFill="0" applyBorder="0" applyAlignment="0" applyProtection="0"/>
    <xf numFmtId="9" fontId="33" fillId="0" borderId="0" applyFont="0" applyFill="0" applyBorder="0" applyAlignment="0" applyProtection="0"/>
    <xf numFmtId="0" fontId="33" fillId="21" borderId="0" applyNumberFormat="0" applyBorder="0" applyAlignment="0" applyProtection="0"/>
    <xf numFmtId="177" fontId="39" fillId="0" borderId="6" applyFont="0" applyFill="0" applyBorder="0" applyAlignment="0" applyProtection="0"/>
    <xf numFmtId="165" fontId="1" fillId="0" borderId="0" applyFont="0" applyFill="0" applyBorder="0" applyAlignment="0" applyProtection="0"/>
    <xf numFmtId="0" fontId="32" fillId="0" borderId="0"/>
    <xf numFmtId="177" fontId="39" fillId="0" borderId="6" applyFont="0" applyFill="0" applyBorder="0" applyAlignment="0" applyProtection="0"/>
    <xf numFmtId="0" fontId="32" fillId="0" borderId="0"/>
    <xf numFmtId="0" fontId="33" fillId="35" borderId="0" applyNumberFormat="0" applyBorder="0" applyAlignment="0" applyProtection="0"/>
    <xf numFmtId="0" fontId="33" fillId="21"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177" fontId="39" fillId="0" borderId="6" applyFont="0" applyFill="0" applyBorder="0" applyAlignment="0" applyProtection="0"/>
    <xf numFmtId="0" fontId="33" fillId="2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0" fontId="33" fillId="38" borderId="0" applyNumberFormat="0" applyBorder="0" applyAlignment="0" applyProtection="0"/>
    <xf numFmtId="0" fontId="33" fillId="22"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56" fillId="0" borderId="80" applyNumberFormat="0" applyFill="0" applyAlignment="0" applyProtection="0"/>
    <xf numFmtId="0" fontId="1" fillId="24" borderId="72" applyNumberFormat="0" applyFont="0" applyAlignment="0" applyProtection="0"/>
    <xf numFmtId="169" fontId="1" fillId="0" borderId="0" applyFont="0" applyFill="0" applyBorder="0" applyAlignment="0" applyProtection="0"/>
    <xf numFmtId="0" fontId="64" fillId="0" borderId="75" applyNumberFormat="0" applyFill="0" applyAlignment="0" applyProtection="0"/>
    <xf numFmtId="0" fontId="33" fillId="21" borderId="0" applyNumberFormat="0" applyBorder="0" applyAlignment="0" applyProtection="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1" fillId="24" borderId="72" applyNumberFormat="0" applyFont="0" applyAlignment="0" applyProtection="0"/>
    <xf numFmtId="169" fontId="1" fillId="0" borderId="0" applyFont="0" applyFill="0" applyBorder="0" applyAlignment="0" applyProtection="0"/>
    <xf numFmtId="0" fontId="33" fillId="27" borderId="0" applyNumberFormat="0" applyBorder="0" applyAlignment="0" applyProtection="0"/>
    <xf numFmtId="0" fontId="37" fillId="14" borderId="0" applyNumberFormat="0" applyBorder="0" applyAlignment="0" applyProtection="0"/>
    <xf numFmtId="169" fontId="1" fillId="0" borderId="0" applyFont="0" applyFill="0" applyBorder="0" applyAlignment="0" applyProtection="0"/>
    <xf numFmtId="49" fontId="34" fillId="20" borderId="71"/>
    <xf numFmtId="169" fontId="1" fillId="0" borderId="0" applyFont="0" applyFill="0" applyBorder="0" applyAlignment="0" applyProtection="0"/>
    <xf numFmtId="49" fontId="34" fillId="20" borderId="71"/>
    <xf numFmtId="0" fontId="33" fillId="22"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66" fillId="52" borderId="0" applyNumberFormat="0" applyBorder="0" applyAlignment="0" applyProtection="0">
      <alignment vertical="center"/>
    </xf>
    <xf numFmtId="0" fontId="33" fillId="35" borderId="0" applyNumberFormat="0" applyBorder="0" applyAlignment="0" applyProtection="0"/>
    <xf numFmtId="0" fontId="33" fillId="38" borderId="0" applyNumberFormat="0" applyBorder="0" applyAlignment="0" applyProtection="0"/>
    <xf numFmtId="170" fontId="1" fillId="0" borderId="0" applyFont="0" applyFill="0" applyBorder="0" applyAlignment="0" applyProtection="0"/>
    <xf numFmtId="0" fontId="18" fillId="8" borderId="0" applyNumberFormat="0" applyBorder="0" applyAlignment="0" applyProtection="0"/>
    <xf numFmtId="0" fontId="33" fillId="38" borderId="0" applyNumberFormat="0" applyBorder="0" applyAlignment="0" applyProtection="0"/>
    <xf numFmtId="170" fontId="1" fillId="0" borderId="0" applyFont="0" applyFill="0" applyBorder="0" applyAlignment="0" applyProtection="0"/>
    <xf numFmtId="0" fontId="33" fillId="38" borderId="0" applyNumberFormat="0" applyBorder="0" applyAlignment="0" applyProtection="0"/>
    <xf numFmtId="170" fontId="1"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0" fontId="33" fillId="38" borderId="0" applyNumberFormat="0" applyBorder="0" applyAlignment="0" applyProtection="0"/>
    <xf numFmtId="170" fontId="1" fillId="0" borderId="0" applyFont="0" applyFill="0" applyBorder="0" applyAlignment="0" applyProtection="0"/>
    <xf numFmtId="42" fontId="57" fillId="0" borderId="81" applyBorder="0"/>
    <xf numFmtId="0" fontId="33" fillId="28" borderId="0" applyNumberFormat="0" applyBorder="0" applyAlignment="0" applyProtection="0"/>
    <xf numFmtId="170" fontId="1" fillId="0" borderId="0" applyFont="0" applyFill="0" applyBorder="0" applyAlignment="0" applyProtection="0"/>
    <xf numFmtId="0" fontId="33" fillId="22" borderId="0" applyNumberFormat="0" applyBorder="0" applyAlignment="0" applyProtection="0"/>
    <xf numFmtId="0" fontId="33" fillId="38" borderId="0" applyNumberFormat="0" applyBorder="0" applyAlignment="0" applyProtection="0"/>
    <xf numFmtId="177" fontId="39" fillId="0" borderId="6" applyFont="0" applyFill="0" applyBorder="0" applyAlignment="0" applyProtection="0"/>
    <xf numFmtId="169" fontId="1" fillId="0" borderId="0" applyFont="0" applyFill="0" applyBorder="0" applyAlignment="0" applyProtection="0"/>
    <xf numFmtId="0" fontId="33" fillId="0" borderId="0"/>
    <xf numFmtId="170" fontId="1" fillId="0" borderId="0" applyFont="0" applyFill="0" applyBorder="0" applyAlignment="0" applyProtection="0"/>
    <xf numFmtId="0" fontId="33" fillId="22" borderId="0" applyNumberFormat="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177" fontId="39" fillId="0" borderId="6" applyFont="0" applyFill="0" applyBorder="0" applyAlignment="0" applyProtection="0"/>
    <xf numFmtId="0" fontId="1" fillId="0" borderId="98"/>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0" fontId="33" fillId="28" borderId="0" applyNumberFormat="0" applyBorder="0" applyAlignment="0" applyProtection="0"/>
    <xf numFmtId="246" fontId="101" fillId="0" borderId="0" applyFont="0" applyFill="0" applyBorder="0" applyAlignment="0" applyProtection="0"/>
    <xf numFmtId="0" fontId="33" fillId="22" borderId="0" applyNumberFormat="0" applyBorder="0" applyAlignment="0" applyProtection="0"/>
    <xf numFmtId="169" fontId="1" fillId="0" borderId="0" applyFont="0" applyFill="0" applyBorder="0" applyAlignment="0" applyProtection="0"/>
    <xf numFmtId="0" fontId="33" fillId="0" borderId="0"/>
    <xf numFmtId="177" fontId="39" fillId="0" borderId="6" applyFont="0" applyFill="0" applyBorder="0" applyAlignment="0" applyProtection="0"/>
    <xf numFmtId="0" fontId="33" fillId="34" borderId="0" applyNumberFormat="0" applyBorder="0" applyAlignment="0" applyProtection="0"/>
    <xf numFmtId="177" fontId="39" fillId="0" borderId="6" applyFont="0" applyFill="0" applyBorder="0" applyAlignment="0" applyProtection="0"/>
    <xf numFmtId="0" fontId="1" fillId="0" borderId="98"/>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21" borderId="0" applyNumberFormat="0" applyBorder="0" applyAlignment="0" applyProtection="0"/>
    <xf numFmtId="0" fontId="33" fillId="31" borderId="0" applyNumberFormat="0" applyBorder="0" applyAlignment="0" applyProtection="0"/>
    <xf numFmtId="0" fontId="33" fillId="28" borderId="0" applyNumberFormat="0" applyBorder="0" applyAlignment="0" applyProtection="0"/>
    <xf numFmtId="176" fontId="33" fillId="0" borderId="0" applyFont="0" applyFill="0" applyBorder="0" applyAlignment="0" applyProtection="0"/>
    <xf numFmtId="0" fontId="33" fillId="22" borderId="0" applyNumberFormat="0" applyBorder="0" applyAlignment="0" applyProtection="0"/>
    <xf numFmtId="169" fontId="1" fillId="0" borderId="0" applyFont="0" applyFill="0" applyBorder="0" applyAlignment="0" applyProtection="0"/>
    <xf numFmtId="49" fontId="34" fillId="20" borderId="71"/>
    <xf numFmtId="170" fontId="1" fillId="0" borderId="0" applyFont="0" applyFill="0" applyBorder="0" applyAlignment="0" applyProtection="0"/>
    <xf numFmtId="0" fontId="33" fillId="29" borderId="0" applyNumberFormat="0" applyBorder="0" applyAlignment="0" applyProtection="0"/>
    <xf numFmtId="0" fontId="33" fillId="0" borderId="0"/>
    <xf numFmtId="0" fontId="33" fillId="0" borderId="0"/>
    <xf numFmtId="0" fontId="41" fillId="2" borderId="71">
      <protection locked="0"/>
    </xf>
    <xf numFmtId="0" fontId="33" fillId="27"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70" fontId="1" fillId="0" borderId="0" applyFont="0" applyFill="0" applyBorder="0" applyAlignment="0" applyProtection="0"/>
    <xf numFmtId="177" fontId="39" fillId="0" borderId="6" applyFont="0" applyFill="0" applyBorder="0" applyAlignment="0" applyProtection="0"/>
    <xf numFmtId="0" fontId="35" fillId="43" borderId="0" applyNumberFormat="0" applyBorder="0" applyAlignment="0" applyProtection="0"/>
    <xf numFmtId="176" fontId="33" fillId="0" borderId="0" applyFont="0" applyFill="0" applyBorder="0" applyAlignment="0" applyProtection="0"/>
    <xf numFmtId="169" fontId="1" fillId="0" borderId="0" applyFont="0" applyFill="0" applyBorder="0" applyAlignment="0" applyProtection="0"/>
    <xf numFmtId="0" fontId="33" fillId="21" borderId="0" applyNumberFormat="0" applyBorder="0" applyAlignment="0" applyProtection="0"/>
    <xf numFmtId="0" fontId="33" fillId="27" borderId="0" applyNumberFormat="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1" fillId="0" borderId="0"/>
    <xf numFmtId="169" fontId="1" fillId="0" borderId="0" applyFont="0" applyFill="0" applyBorder="0" applyAlignment="0" applyProtection="0"/>
    <xf numFmtId="0" fontId="33" fillId="27" borderId="0" applyNumberFormat="0" applyBorder="0" applyAlignment="0" applyProtection="0"/>
    <xf numFmtId="49" fontId="34" fillId="20" borderId="71"/>
    <xf numFmtId="43" fontId="33" fillId="0" borderId="0" applyFont="0" applyFill="0" applyBorder="0" applyAlignment="0" applyProtection="0"/>
    <xf numFmtId="0" fontId="1" fillId="0" borderId="0"/>
    <xf numFmtId="169" fontId="1" fillId="0" borderId="0" applyFont="0" applyFill="0" applyBorder="0" applyAlignment="0" applyProtection="0"/>
    <xf numFmtId="0" fontId="35" fillId="44" borderId="0" applyNumberFormat="0" applyBorder="0" applyAlignment="0" applyProtection="0"/>
    <xf numFmtId="169" fontId="1" fillId="0" borderId="0" applyFont="0" applyFill="0" applyBorder="0" applyAlignment="0" applyProtection="0"/>
    <xf numFmtId="0" fontId="33" fillId="21" borderId="0" applyNumberFormat="0" applyBorder="0" applyAlignment="0" applyProtection="0"/>
    <xf numFmtId="0" fontId="33" fillId="27" borderId="0" applyNumberFormat="0" applyBorder="0" applyAlignment="0" applyProtection="0"/>
    <xf numFmtId="0" fontId="35" fillId="30" borderId="0" applyNumberFormat="0" applyBorder="0" applyAlignment="0" applyProtection="0"/>
    <xf numFmtId="169" fontId="1" fillId="0" borderId="0" applyFont="0" applyFill="0" applyBorder="0" applyAlignment="0" applyProtection="0"/>
    <xf numFmtId="0" fontId="33" fillId="27" borderId="0" applyNumberFormat="0" applyBorder="0" applyAlignment="0" applyProtection="0"/>
    <xf numFmtId="0" fontId="33" fillId="28"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170" fontId="1" fillId="0" borderId="0" applyFont="0" applyFill="0" applyBorder="0" applyAlignment="0" applyProtection="0"/>
    <xf numFmtId="0" fontId="33" fillId="0" borderId="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0" fontId="33" fillId="38" borderId="0" applyNumberFormat="0" applyBorder="0" applyAlignment="0" applyProtection="0"/>
    <xf numFmtId="0" fontId="33" fillId="0" borderId="0"/>
    <xf numFmtId="170" fontId="1" fillId="0" borderId="0" applyFont="0" applyFill="0" applyBorder="0" applyAlignment="0" applyProtection="0"/>
    <xf numFmtId="17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169" fontId="1" fillId="0" borderId="0" applyFont="0" applyFill="0" applyBorder="0" applyAlignment="0" applyProtection="0"/>
    <xf numFmtId="0" fontId="33" fillId="0" borderId="0"/>
    <xf numFmtId="43" fontId="33" fillId="0" borderId="0" applyFont="0" applyFill="0" applyBorder="0" applyAlignment="0" applyProtection="0"/>
    <xf numFmtId="169" fontId="1" fillId="0" borderId="0" applyFont="0" applyFill="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2" borderId="0" applyNumberFormat="0" applyBorder="0" applyAlignment="0" applyProtection="0"/>
    <xf numFmtId="0" fontId="33" fillId="34" borderId="0" applyNumberFormat="0" applyBorder="0" applyAlignment="0" applyProtection="0"/>
    <xf numFmtId="170" fontId="1" fillId="0" borderId="0" applyFont="0" applyFill="0" applyBorder="0" applyAlignment="0" applyProtection="0"/>
    <xf numFmtId="0" fontId="33" fillId="35" borderId="0" applyNumberFormat="0" applyBorder="0" applyAlignment="0" applyProtection="0"/>
    <xf numFmtId="0" fontId="33" fillId="28" borderId="0" applyNumberFormat="0" applyBorder="0" applyAlignment="0" applyProtection="0"/>
    <xf numFmtId="170" fontId="1" fillId="0" borderId="0" applyFont="0" applyFill="0" applyBorder="0" applyAlignment="0" applyProtection="0"/>
    <xf numFmtId="0" fontId="33" fillId="28" borderId="0" applyNumberFormat="0" applyBorder="0" applyAlignment="0" applyProtection="0"/>
    <xf numFmtId="0" fontId="33" fillId="45" borderId="0" applyNumberFormat="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9" fontId="34" fillId="20" borderId="71"/>
    <xf numFmtId="0" fontId="33" fillId="22"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90" fillId="12" borderId="86" applyNumberFormat="0" applyAlignment="0" applyProtection="0"/>
    <xf numFmtId="175" fontId="57" fillId="0" borderId="4" applyNumberFormat="0" applyBorder="0">
      <alignment horizontal="center"/>
    </xf>
    <xf numFmtId="43" fontId="1" fillId="0" borderId="0" applyFont="0" applyFill="0" applyBorder="0" applyAlignment="0" applyProtection="0"/>
    <xf numFmtId="173" fontId="36" fillId="0" borderId="0"/>
    <xf numFmtId="0" fontId="1" fillId="0" borderId="0" applyNumberForma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35"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0" borderId="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69" fontId="1" fillId="0" borderId="0" applyFont="0" applyFill="0" applyBorder="0" applyAlignment="0" applyProtection="0"/>
    <xf numFmtId="43" fontId="33" fillId="0" borderId="0" applyFont="0" applyFill="0" applyBorder="0" applyAlignment="0" applyProtection="0"/>
    <xf numFmtId="0" fontId="33" fillId="0" borderId="0"/>
    <xf numFmtId="169" fontId="1"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169" fontId="1" fillId="0" borderId="0" applyFont="0" applyFill="0" applyBorder="0" applyAlignment="0" applyProtection="0"/>
    <xf numFmtId="16" fontId="47" fillId="0" borderId="0" applyFill="0" applyBorder="0" applyAlignment="0" applyProtection="0"/>
    <xf numFmtId="0" fontId="33" fillId="33" borderId="0" applyNumberFormat="0" applyBorder="0" applyAlignment="0" applyProtection="0"/>
    <xf numFmtId="169" fontId="1" fillId="0" borderId="0" applyFont="0" applyFill="0" applyBorder="0" applyAlignment="0" applyProtection="0"/>
    <xf numFmtId="37" fontId="163" fillId="0" borderId="0"/>
    <xf numFmtId="0" fontId="35" fillId="30" borderId="0" applyNumberFormat="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169" fontId="1" fillId="0" borderId="0"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0" fontId="44" fillId="30" borderId="74" applyNumberFormat="0" applyAlignment="0" applyProtection="0"/>
    <xf numFmtId="0" fontId="44" fillId="30" borderId="74" applyNumberFormat="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176" fontId="33"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36" fillId="0" borderId="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176"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5" fillId="6"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36" fillId="0" borderId="0"/>
    <xf numFmtId="169" fontId="1"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3" fillId="0" borderId="0"/>
    <xf numFmtId="49" fontId="34" fillId="20" borderId="71"/>
    <xf numFmtId="169" fontId="1" fillId="0" borderId="0" applyFont="0" applyFill="0" applyBorder="0" applyAlignment="0" applyProtection="0"/>
    <xf numFmtId="0" fontId="33" fillId="27" borderId="0" applyNumberFormat="0" applyBorder="0" applyAlignment="0" applyProtection="0"/>
    <xf numFmtId="0" fontId="33" fillId="22"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113" fillId="0" borderId="84" applyNumberFormat="0" applyFill="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1" borderId="0" applyNumberFormat="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41" fillId="2" borderId="71">
      <protection locked="0"/>
    </xf>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80" fillId="0" borderId="84" applyNumberFormat="0" applyFill="0" applyAlignment="0" applyProtection="0"/>
    <xf numFmtId="165" fontId="33" fillId="0" borderId="0" applyFont="0" applyFill="0" applyBorder="0" applyAlignment="0" applyProtection="0"/>
    <xf numFmtId="165" fontId="33" fillId="0" borderId="0" applyFont="0" applyFill="0" applyBorder="0" applyAlignment="0" applyProtection="0"/>
    <xf numFmtId="0" fontId="77" fillId="30" borderId="74" applyNumberFormat="0" applyAlignment="0" applyProtection="0"/>
    <xf numFmtId="0" fontId="44" fillId="30" borderId="74" applyNumberFormat="0" applyAlignment="0" applyProtection="0"/>
    <xf numFmtId="0" fontId="33" fillId="21" borderId="0" applyNumberFormat="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0" fontId="33" fillId="0" borderId="0"/>
    <xf numFmtId="0" fontId="33" fillId="0" borderId="0"/>
    <xf numFmtId="169" fontId="1" fillId="0" borderId="0" applyFont="0" applyFill="0" applyBorder="0" applyAlignment="0" applyProtection="0"/>
    <xf numFmtId="169" fontId="1" fillId="0" borderId="0" applyFont="0" applyFill="0" applyBorder="0" applyAlignment="0" applyProtection="0"/>
    <xf numFmtId="0" fontId="80" fillId="0" borderId="84" applyNumberFormat="0" applyFill="0" applyAlignment="0" applyProtection="0"/>
    <xf numFmtId="43" fontId="33" fillId="0" borderId="0" applyFont="0" applyFill="0" applyBorder="0" applyAlignment="0" applyProtection="0"/>
    <xf numFmtId="9" fontId="35" fillId="0" borderId="0" applyFont="0" applyFill="0" applyBorder="0" applyAlignment="0" applyProtection="0"/>
    <xf numFmtId="4" fontId="79" fillId="0" borderId="0">
      <alignment vertical="center"/>
    </xf>
    <xf numFmtId="43" fontId="33" fillId="0" borderId="0" applyFont="0" applyFill="0" applyBorder="0" applyAlignment="0" applyProtection="0"/>
    <xf numFmtId="0" fontId="48" fillId="45" borderId="0" applyNumberFormat="0" applyBorder="0" applyAlignment="0" applyProtection="0"/>
    <xf numFmtId="0" fontId="33" fillId="0" borderId="0"/>
    <xf numFmtId="0" fontId="77" fillId="30" borderId="74" applyNumberFormat="0" applyAlignment="0" applyProtection="0"/>
    <xf numFmtId="169" fontId="1" fillId="0" borderId="0" applyFont="0" applyFill="0" applyBorder="0" applyAlignment="0" applyProtection="0"/>
    <xf numFmtId="43" fontId="33" fillId="0" borderId="0" applyFont="0" applyFill="0" applyBorder="0" applyAlignment="0" applyProtection="0"/>
    <xf numFmtId="0" fontId="35" fillId="51" borderId="0" applyNumberFormat="0" applyBorder="0" applyAlignment="0" applyProtection="0"/>
    <xf numFmtId="169" fontId="1" fillId="0" borderId="0" applyFont="0" applyFill="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0" fontId="35" fillId="51" borderId="0" applyNumberFormat="0" applyBorder="0" applyAlignment="0" applyProtection="0"/>
    <xf numFmtId="169" fontId="1" fillId="0" borderId="0" applyFont="0" applyFill="0" applyBorder="0" applyAlignment="0" applyProtection="0"/>
    <xf numFmtId="0" fontId="33" fillId="27" borderId="0" applyNumberFormat="0" applyBorder="0" applyAlignment="0" applyProtection="0"/>
    <xf numFmtId="0" fontId="33" fillId="0" borderId="0"/>
    <xf numFmtId="0" fontId="33" fillId="3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0" fontId="33" fillId="0" borderId="0"/>
    <xf numFmtId="49" fontId="34" fillId="20" borderId="71"/>
    <xf numFmtId="0" fontId="33" fillId="45" borderId="0" applyNumberFormat="0" applyBorder="0" applyAlignment="0" applyProtection="0"/>
    <xf numFmtId="177" fontId="39" fillId="0" borderId="6"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177" fontId="39" fillId="0" borderId="6" applyFont="0" applyFill="0" applyBorder="0" applyAlignment="0" applyProtection="0"/>
    <xf numFmtId="169" fontId="1" fillId="0" borderId="0" applyFont="0" applyFill="0" applyBorder="0" applyAlignment="0" applyProtection="0"/>
    <xf numFmtId="0" fontId="33" fillId="35" borderId="0" applyNumberFormat="0" applyBorder="0" applyAlignment="0" applyProtection="0"/>
    <xf numFmtId="0" fontId="33" fillId="0" borderId="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3" fillId="3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36" fillId="0" borderId="0"/>
    <xf numFmtId="169" fontId="1" fillId="0" borderId="0" applyFont="0" applyFill="0" applyBorder="0" applyAlignment="0" applyProtection="0"/>
    <xf numFmtId="44" fontId="1" fillId="0" borderId="0" applyFont="0" applyFill="0" applyBorder="0" applyAlignment="0" applyProtection="0"/>
    <xf numFmtId="0" fontId="33" fillId="2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173" fontId="36" fillId="0" borderId="0"/>
    <xf numFmtId="169" fontId="1" fillId="0" borderId="0" applyFont="0" applyFill="0" applyBorder="0" applyAlignment="0" applyProtection="0"/>
    <xf numFmtId="0" fontId="33" fillId="21" borderId="0" applyNumberFormat="0" applyBorder="0" applyAlignment="0" applyProtection="0"/>
    <xf numFmtId="16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169" fontId="1" fillId="0" borderId="0" applyFont="0" applyFill="0" applyBorder="0" applyAlignment="0" applyProtection="0"/>
    <xf numFmtId="170" fontId="1" fillId="0" borderId="0" applyFont="0" applyFill="0" applyBorder="0" applyAlignment="0" applyProtection="0"/>
    <xf numFmtId="0" fontId="33" fillId="0" borderId="0"/>
    <xf numFmtId="0" fontId="33" fillId="0" borderId="0"/>
    <xf numFmtId="0" fontId="44" fillId="30" borderId="74" applyNumberFormat="0" applyAlignment="0" applyProtection="0"/>
    <xf numFmtId="0" fontId="33" fillId="34" borderId="0" applyNumberFormat="0" applyBorder="0" applyAlignment="0" applyProtection="0"/>
    <xf numFmtId="0" fontId="44" fillId="30" borderId="74" applyNumberFormat="0" applyAlignment="0" applyProtection="0"/>
    <xf numFmtId="0" fontId="41" fillId="2" borderId="71">
      <protection locked="0"/>
    </xf>
    <xf numFmtId="170" fontId="1" fillId="0" borderId="0" applyFont="0" applyFill="0" applyBorder="0" applyAlignment="0" applyProtection="0"/>
    <xf numFmtId="0" fontId="33" fillId="45" borderId="0" applyNumberFormat="0" applyBorder="0" applyAlignment="0" applyProtection="0"/>
    <xf numFmtId="0" fontId="33" fillId="0" borderId="0"/>
    <xf numFmtId="0" fontId="2" fillId="24" borderId="5">
      <alignment horizontal="center"/>
    </xf>
    <xf numFmtId="0" fontId="2" fillId="24" borderId="5">
      <alignment horizontal="center"/>
    </xf>
    <xf numFmtId="0" fontId="33" fillId="0" borderId="0"/>
    <xf numFmtId="0" fontId="33" fillId="22" borderId="0" applyNumberFormat="0" applyBorder="0" applyAlignment="0" applyProtection="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33" fillId="0" borderId="0"/>
    <xf numFmtId="0" fontId="2" fillId="24" borderId="5">
      <alignment horizontal="center"/>
    </xf>
    <xf numFmtId="0" fontId="33" fillId="39" borderId="0" applyNumberFormat="0" applyBorder="0" applyAlignment="0" applyProtection="0"/>
    <xf numFmtId="0" fontId="33" fillId="0" borderId="0"/>
    <xf numFmtId="16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9" fontId="1" fillId="0" borderId="0" applyFont="0" applyFill="0" applyBorder="0" applyAlignment="0" applyProtection="0"/>
    <xf numFmtId="0" fontId="102" fillId="0" borderId="0">
      <protection locked="0"/>
    </xf>
    <xf numFmtId="0" fontId="33" fillId="39" borderId="0" applyNumberFormat="0" applyBorder="0" applyAlignment="0" applyProtection="0"/>
    <xf numFmtId="0" fontId="49" fillId="0" borderId="77" applyNumberFormat="0" applyFill="0" applyAlignment="0" applyProtection="0"/>
    <xf numFmtId="177" fontId="39" fillId="0" borderId="6" applyFont="0" applyFill="0" applyBorder="0" applyAlignment="0" applyProtection="0"/>
    <xf numFmtId="3" fontId="118"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0" fontId="1" fillId="0" borderId="0" applyFont="0" applyFill="0" applyBorder="0" applyAlignment="0" applyProtection="0"/>
    <xf numFmtId="0" fontId="33" fillId="0" borderId="0"/>
    <xf numFmtId="0" fontId="33" fillId="0" borderId="0"/>
    <xf numFmtId="9" fontId="35" fillId="0" borderId="0" applyFont="0" applyFill="0" applyBorder="0" applyAlignment="0" applyProtection="0"/>
    <xf numFmtId="9" fontId="35" fillId="0" borderId="0"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33" fillId="21" borderId="0" applyNumberFormat="0" applyBorder="0" applyAlignment="0" applyProtection="0"/>
    <xf numFmtId="0" fontId="33" fillId="34" borderId="0" applyNumberFormat="0" applyBorder="0" applyAlignment="0" applyProtection="0"/>
    <xf numFmtId="0" fontId="33" fillId="0" borderId="0"/>
    <xf numFmtId="0" fontId="1" fillId="0" borderId="0"/>
    <xf numFmtId="170" fontId="1"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0" fontId="1" fillId="0" borderId="0" applyFont="0" applyFill="0" applyBorder="0" applyAlignment="0" applyProtection="0"/>
    <xf numFmtId="0" fontId="33" fillId="31" borderId="0" applyNumberFormat="0" applyBorder="0" applyAlignment="0" applyProtection="0"/>
    <xf numFmtId="0" fontId="106"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 fontId="36" fillId="0" borderId="0" applyFont="0" applyFill="0" applyBorder="0" applyAlignment="0" applyProtection="0"/>
    <xf numFmtId="0" fontId="33" fillId="0" borderId="0"/>
    <xf numFmtId="0" fontId="33" fillId="27" borderId="0" applyNumberFormat="0" applyBorder="0" applyAlignment="0" applyProtection="0"/>
    <xf numFmtId="247" fontId="126" fillId="0" borderId="0" applyFont="0" applyFill="0" applyBorder="0" applyAlignment="0" applyProtection="0"/>
    <xf numFmtId="248" fontId="126"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33" fillId="21" borderId="0" applyNumberFormat="0" applyBorder="0" applyAlignment="0" applyProtection="0"/>
    <xf numFmtId="0" fontId="158" fillId="0" borderId="0"/>
    <xf numFmtId="9" fontId="33" fillId="0" borderId="0" applyFont="0" applyFill="0" applyBorder="0" applyAlignment="0" applyProtection="0"/>
    <xf numFmtId="0" fontId="38" fillId="24" borderId="72" applyNumberFormat="0" applyFont="0" applyAlignment="0" applyProtection="0"/>
    <xf numFmtId="0" fontId="48" fillId="35" borderId="0" applyNumberFormat="0" applyBorder="0" applyAlignment="0" applyProtection="0"/>
    <xf numFmtId="0" fontId="66" fillId="52" borderId="0" applyNumberFormat="0" applyBorder="0" applyAlignment="0" applyProtection="0">
      <alignment vertical="center"/>
    </xf>
    <xf numFmtId="0" fontId="33" fillId="34" borderId="0" applyNumberFormat="0" applyBorder="0" applyAlignment="0" applyProtection="0"/>
    <xf numFmtId="0" fontId="35" fillId="5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0" fontId="33" fillId="0" borderId="0"/>
    <xf numFmtId="9" fontId="33" fillId="0" borderId="0" applyFont="0" applyFill="0" applyBorder="0" applyAlignment="0" applyProtection="0"/>
    <xf numFmtId="9" fontId="33" fillId="0" borderId="0" applyFont="0" applyFill="0" applyBorder="0" applyAlignment="0" applyProtection="0"/>
    <xf numFmtId="0" fontId="76" fillId="30" borderId="0" applyNumberFormat="0" applyBorder="0" applyAlignment="0" applyProtection="0"/>
    <xf numFmtId="0" fontId="53" fillId="5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173" fontId="51" fillId="0" borderId="0"/>
    <xf numFmtId="0" fontId="33" fillId="3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5" borderId="0" applyNumberFormat="0" applyBorder="0" applyAlignment="0" applyProtection="0"/>
    <xf numFmtId="165" fontId="33" fillId="0" borderId="0"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0" fontId="33" fillId="28" borderId="0" applyNumberFormat="0" applyBorder="0" applyAlignment="0" applyProtection="0"/>
    <xf numFmtId="0" fontId="1" fillId="0" borderId="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5" borderId="0" applyNumberFormat="0" applyBorder="0" applyAlignment="0" applyProtection="0"/>
    <xf numFmtId="165" fontId="33" fillId="0" borderId="0" applyFont="0" applyFill="0" applyBorder="0" applyAlignment="0" applyProtection="0"/>
    <xf numFmtId="0" fontId="33" fillId="35" borderId="0" applyNumberFormat="0" applyBorder="0" applyAlignment="0" applyProtection="0"/>
    <xf numFmtId="165" fontId="33" fillId="0" borderId="0"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0" fontId="33" fillId="35" borderId="0" applyNumberFormat="0" applyBorder="0" applyAlignment="0" applyProtection="0"/>
    <xf numFmtId="0" fontId="33" fillId="38" borderId="0" applyNumberFormat="0" applyBorder="0" applyAlignment="0" applyProtection="0"/>
    <xf numFmtId="0" fontId="105" fillId="1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165" fontId="33" fillId="0" borderId="0"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0" fontId="33" fillId="31" borderId="0" applyNumberFormat="0" applyBorder="0" applyAlignment="0" applyProtection="0"/>
    <xf numFmtId="0" fontId="60" fillId="67" borderId="0" applyNumberFormat="0" applyBorder="0" applyAlignment="0" applyProtection="0"/>
    <xf numFmtId="0" fontId="33" fillId="45" borderId="0" applyNumberFormat="0" applyBorder="0" applyAlignment="0" applyProtection="0"/>
    <xf numFmtId="0" fontId="33" fillId="35" borderId="0" applyNumberFormat="0" applyBorder="0" applyAlignment="0" applyProtection="0"/>
    <xf numFmtId="0" fontId="61" fillId="40" borderId="0" applyNumberFormat="0" applyBorder="0" applyAlignment="0" applyProtection="0"/>
    <xf numFmtId="0" fontId="33" fillId="35" borderId="0" applyNumberFormat="0" applyBorder="0" applyAlignment="0" applyProtection="0"/>
    <xf numFmtId="0" fontId="35" fillId="7" borderId="0" applyNumberFormat="0" applyBorder="0" applyAlignment="0" applyProtection="0"/>
    <xf numFmtId="0" fontId="33" fillId="38" borderId="0" applyNumberFormat="0" applyBorder="0" applyAlignment="0" applyProtection="0"/>
    <xf numFmtId="9" fontId="33" fillId="0" borderId="0" applyFont="0" applyFill="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5" fillId="7" borderId="0" applyNumberFormat="0" applyBorder="0" applyAlignment="0" applyProtection="0"/>
    <xf numFmtId="0" fontId="35" fillId="7" borderId="0" applyNumberFormat="0" applyBorder="0" applyAlignment="0" applyProtection="0"/>
    <xf numFmtId="0" fontId="33" fillId="35" borderId="0" applyNumberFormat="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1" borderId="0" applyNumberFormat="0" applyBorder="0" applyAlignment="0" applyProtection="0"/>
    <xf numFmtId="0" fontId="35" fillId="7" borderId="0" applyNumberFormat="0" applyBorder="0" applyAlignment="0" applyProtection="0"/>
    <xf numFmtId="0" fontId="33" fillId="35" borderId="0" applyNumberFormat="0" applyBorder="0" applyAlignment="0" applyProtection="0"/>
    <xf numFmtId="177" fontId="39" fillId="0" borderId="6" applyFont="0" applyFill="0" applyBorder="0" applyAlignment="0" applyProtection="0"/>
    <xf numFmtId="165" fontId="33" fillId="0" borderId="0" applyFont="0" applyFill="0" applyBorder="0" applyAlignment="0" applyProtection="0"/>
    <xf numFmtId="0" fontId="33" fillId="35" borderId="0" applyNumberFormat="0" applyBorder="0" applyAlignment="0" applyProtection="0"/>
    <xf numFmtId="0" fontId="33" fillId="0" borderId="0"/>
    <xf numFmtId="165" fontId="33" fillId="0" borderId="0" applyFont="0" applyFill="0" applyBorder="0" applyAlignment="0" applyProtection="0"/>
    <xf numFmtId="0" fontId="33" fillId="35" borderId="0" applyNumberFormat="0" applyBorder="0" applyAlignment="0" applyProtection="0"/>
    <xf numFmtId="0" fontId="33" fillId="28" borderId="0" applyNumberFormat="0" applyBorder="0" applyAlignment="0" applyProtection="0"/>
    <xf numFmtId="0" fontId="1" fillId="24" borderId="72" applyNumberFormat="0" applyFont="0" applyAlignment="0" applyProtection="0"/>
    <xf numFmtId="0" fontId="33" fillId="35" borderId="0" applyNumberFormat="0" applyBorder="0" applyAlignment="0" applyProtection="0"/>
    <xf numFmtId="0" fontId="33" fillId="31" borderId="0" applyNumberFormat="0" applyBorder="0" applyAlignment="0" applyProtection="0"/>
    <xf numFmtId="0" fontId="35" fillId="30" borderId="0" applyNumberFormat="0" applyBorder="0" applyAlignment="0" applyProtection="0"/>
    <xf numFmtId="0" fontId="33" fillId="35" borderId="0" applyNumberFormat="0" applyBorder="0" applyAlignment="0" applyProtection="0"/>
    <xf numFmtId="0" fontId="33" fillId="0" borderId="0"/>
    <xf numFmtId="0" fontId="33" fillId="0" borderId="0"/>
    <xf numFmtId="0" fontId="33" fillId="31" borderId="0" applyNumberFormat="0" applyBorder="0" applyAlignment="0" applyProtection="0"/>
    <xf numFmtId="0" fontId="33" fillId="28" borderId="0" applyNumberFormat="0" applyBorder="0" applyAlignment="0" applyProtection="0"/>
    <xf numFmtId="0" fontId="33" fillId="0" borderId="0"/>
    <xf numFmtId="0" fontId="35" fillId="7" borderId="0" applyNumberFormat="0" applyBorder="0" applyAlignment="0" applyProtection="0"/>
    <xf numFmtId="0" fontId="33" fillId="35" borderId="0" applyNumberFormat="0" applyBorder="0" applyAlignment="0" applyProtection="0"/>
    <xf numFmtId="0" fontId="46" fillId="32" borderId="76" applyNumberFormat="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0" fontId="35" fillId="7" borderId="0" applyNumberFormat="0" applyBorder="0" applyAlignment="0" applyProtection="0"/>
    <xf numFmtId="0" fontId="53" fillId="30"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5" fillId="36" borderId="0" applyNumberFormat="0" applyBorder="0" applyAlignment="0" applyProtection="0"/>
    <xf numFmtId="0" fontId="33" fillId="27"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0" borderId="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27" borderId="0" applyNumberFormat="0" applyBorder="0" applyAlignment="0" applyProtection="0"/>
    <xf numFmtId="0" fontId="33" fillId="0" borderId="0"/>
    <xf numFmtId="49" fontId="34" fillId="20" borderId="71"/>
    <xf numFmtId="0" fontId="33" fillId="45" borderId="0" applyNumberFormat="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45" borderId="0" applyNumberFormat="0" applyBorder="0" applyAlignment="0" applyProtection="0"/>
    <xf numFmtId="177" fontId="39" fillId="0" borderId="6" applyFont="0" applyFill="0" applyBorder="0" applyAlignment="0" applyProtection="0"/>
    <xf numFmtId="0" fontId="33" fillId="0" borderId="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45" borderId="0" applyNumberFormat="0" applyBorder="0" applyAlignment="0" applyProtection="0"/>
    <xf numFmtId="0" fontId="35" fillId="30"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176" fontId="33" fillId="0" borderId="0" applyFont="0" applyFill="0" applyBorder="0" applyAlignment="0" applyProtection="0"/>
    <xf numFmtId="0" fontId="33" fillId="35" borderId="0" applyNumberFormat="0" applyBorder="0" applyAlignment="0" applyProtection="0"/>
    <xf numFmtId="177" fontId="39" fillId="0" borderId="6" applyFont="0" applyFill="0" applyBorder="0" applyAlignment="0" applyProtection="0"/>
    <xf numFmtId="0" fontId="33" fillId="35" borderId="0" applyNumberFormat="0" applyBorder="0" applyAlignment="0" applyProtection="0"/>
    <xf numFmtId="176" fontId="33" fillId="0" borderId="0" applyFont="0" applyFill="0" applyBorder="0" applyAlignment="0" applyProtection="0"/>
    <xf numFmtId="0" fontId="33" fillId="3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35" borderId="0" applyNumberFormat="0" applyBorder="0" applyAlignment="0" applyProtection="0"/>
    <xf numFmtId="177" fontId="39" fillId="0" borderId="6" applyFont="0" applyFill="0" applyBorder="0" applyAlignment="0" applyProtection="0"/>
    <xf numFmtId="0" fontId="33" fillId="22" borderId="0" applyNumberFormat="0" applyBorder="0" applyAlignment="0" applyProtection="0"/>
    <xf numFmtId="176" fontId="33" fillId="0" borderId="0" applyFont="0" applyFill="0" applyBorder="0" applyAlignment="0" applyProtection="0"/>
    <xf numFmtId="0" fontId="33" fillId="35" borderId="0" applyNumberFormat="0" applyBorder="0" applyAlignment="0" applyProtection="0"/>
    <xf numFmtId="0" fontId="33" fillId="22"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176" fontId="33" fillId="0" borderId="0" applyFont="0" applyFill="0" applyBorder="0" applyAlignment="0" applyProtection="0"/>
    <xf numFmtId="0" fontId="33" fillId="3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0" fontId="33" fillId="3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0" fontId="33" fillId="21"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35" borderId="0" applyNumberFormat="0" applyBorder="0" applyAlignment="0" applyProtection="0"/>
    <xf numFmtId="176" fontId="33" fillId="0" borderId="0" applyFont="0" applyFill="0" applyBorder="0" applyAlignment="0" applyProtection="0"/>
    <xf numFmtId="0" fontId="33" fillId="35" borderId="0" applyNumberFormat="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173" fontId="36" fillId="0" borderId="0"/>
    <xf numFmtId="176" fontId="33" fillId="0" borderId="0" applyFont="0" applyFill="0" applyBorder="0" applyAlignment="0" applyProtection="0"/>
    <xf numFmtId="0" fontId="33" fillId="35" borderId="0" applyNumberFormat="0" applyBorder="0" applyAlignment="0" applyProtection="0"/>
    <xf numFmtId="0" fontId="33" fillId="34" borderId="0" applyNumberFormat="0" applyBorder="0" applyAlignment="0" applyProtection="0"/>
    <xf numFmtId="176" fontId="33" fillId="0" borderId="0" applyFont="0" applyFill="0" applyBorder="0" applyAlignment="0" applyProtection="0"/>
    <xf numFmtId="165" fontId="33" fillId="0" borderId="0" applyFont="0" applyFill="0" applyBorder="0" applyAlignment="0" applyProtection="0"/>
    <xf numFmtId="0" fontId="33" fillId="35" borderId="0" applyNumberFormat="0" applyBorder="0" applyAlignment="0" applyProtection="0"/>
    <xf numFmtId="0" fontId="33" fillId="35" borderId="0" applyNumberFormat="0" applyBorder="0" applyAlignment="0" applyProtection="0"/>
    <xf numFmtId="9" fontId="33" fillId="0" borderId="0" applyFont="0" applyFill="0" applyBorder="0" applyAlignment="0" applyProtection="0"/>
    <xf numFmtId="9" fontId="35" fillId="0" borderId="0" applyFont="0" applyFill="0" applyBorder="0" applyAlignment="0" applyProtection="0"/>
    <xf numFmtId="0" fontId="33" fillId="33" borderId="0" applyNumberFormat="0" applyBorder="0" applyAlignment="0" applyProtection="0"/>
    <xf numFmtId="177" fontId="39" fillId="0" borderId="6" applyFont="0" applyFill="0" applyBorder="0" applyAlignment="0" applyProtection="0"/>
    <xf numFmtId="0" fontId="33" fillId="0" borderId="0"/>
    <xf numFmtId="0" fontId="33" fillId="39" borderId="0" applyNumberFormat="0" applyBorder="0" applyAlignment="0" applyProtection="0"/>
    <xf numFmtId="0" fontId="33" fillId="3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33" fillId="3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36" fillId="0" borderId="0"/>
    <xf numFmtId="0" fontId="45" fillId="0" borderId="75" applyNumberFormat="0" applyFill="0" applyAlignment="0" applyProtection="0"/>
    <xf numFmtId="9" fontId="33" fillId="0" borderId="0" applyFont="0" applyFill="0" applyBorder="0" applyAlignment="0" applyProtection="0"/>
    <xf numFmtId="176" fontId="33" fillId="0" borderId="0" applyFont="0" applyFill="0" applyBorder="0" applyAlignment="0" applyProtection="0"/>
    <xf numFmtId="0" fontId="33" fillId="3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36" fillId="0" borderId="0"/>
    <xf numFmtId="176" fontId="33" fillId="0" borderId="0" applyFont="0" applyFill="0" applyBorder="0" applyAlignment="0" applyProtection="0"/>
    <xf numFmtId="165" fontId="33" fillId="0" borderId="0" applyFont="0" applyFill="0" applyBorder="0" applyAlignment="0" applyProtection="0"/>
    <xf numFmtId="0" fontId="33" fillId="35" borderId="0" applyNumberFormat="0" applyBorder="0" applyAlignment="0" applyProtection="0"/>
    <xf numFmtId="0" fontId="45" fillId="0" borderId="75" applyNumberFormat="0" applyFill="0" applyAlignment="0" applyProtection="0"/>
    <xf numFmtId="165" fontId="33" fillId="0" borderId="0" applyFont="0" applyFill="0" applyBorder="0" applyAlignment="0" applyProtection="0"/>
    <xf numFmtId="0" fontId="33" fillId="35"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35" borderId="0" applyNumberFormat="0" applyBorder="0" applyAlignment="0" applyProtection="0"/>
    <xf numFmtId="0" fontId="45" fillId="0" borderId="75" applyNumberFormat="0" applyFill="0" applyAlignment="0" applyProtection="0"/>
    <xf numFmtId="165" fontId="33" fillId="0" borderId="0" applyFont="0" applyFill="0" applyBorder="0" applyAlignment="0" applyProtection="0"/>
    <xf numFmtId="0" fontId="33" fillId="35" borderId="0" applyNumberFormat="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33" fillId="33" borderId="0" applyNumberFormat="0" applyBorder="0" applyAlignment="0" applyProtection="0"/>
    <xf numFmtId="0" fontId="33" fillId="35" borderId="0" applyNumberFormat="0" applyBorder="0" applyAlignment="0" applyProtection="0"/>
    <xf numFmtId="0" fontId="45" fillId="0" borderId="75" applyNumberFormat="0" applyFill="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51" fillId="0" borderId="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42" fontId="57" fillId="0" borderId="81" applyBorder="0"/>
    <xf numFmtId="0" fontId="33" fillId="35" borderId="0" applyNumberFormat="0" applyBorder="0" applyAlignment="0" applyProtection="0"/>
    <xf numFmtId="9" fontId="1" fillId="0" borderId="0" applyFont="0" applyFill="0" applyBorder="0" applyAlignment="0" applyProtection="0"/>
    <xf numFmtId="42" fontId="69" fillId="0" borderId="81" applyBorder="0"/>
    <xf numFmtId="0" fontId="33" fillId="29" borderId="0" applyNumberFormat="0" applyBorder="0" applyAlignment="0" applyProtection="0"/>
    <xf numFmtId="0" fontId="33" fillId="0" borderId="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173" fontId="36" fillId="0" borderId="0"/>
    <xf numFmtId="0" fontId="33" fillId="27" borderId="0" applyNumberFormat="0" applyBorder="0" applyAlignment="0" applyProtection="0"/>
    <xf numFmtId="0" fontId="33" fillId="0" borderId="0"/>
    <xf numFmtId="0" fontId="33" fillId="35" borderId="0" applyNumberFormat="0" applyBorder="0" applyAlignment="0" applyProtection="0"/>
    <xf numFmtId="0" fontId="33" fillId="27" borderId="0" applyNumberFormat="0" applyBorder="0" applyAlignment="0" applyProtection="0"/>
    <xf numFmtId="165" fontId="35" fillId="0" borderId="0" applyFont="0" applyFill="0" applyBorder="0" applyAlignment="0" applyProtection="0"/>
    <xf numFmtId="165" fontId="35" fillId="0" borderId="0" applyFont="0" applyFill="0" applyBorder="0" applyAlignment="0" applyProtection="0"/>
    <xf numFmtId="0" fontId="33" fillId="0" borderId="0"/>
    <xf numFmtId="0" fontId="33" fillId="35" borderId="0" applyNumberFormat="0" applyBorder="0" applyAlignment="0" applyProtection="0"/>
    <xf numFmtId="0" fontId="33" fillId="27"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177" fontId="39" fillId="0" borderId="6"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3" fontId="51" fillId="0" borderId="0"/>
    <xf numFmtId="0" fontId="33" fillId="3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45" borderId="0" applyNumberFormat="0" applyBorder="0" applyAlignment="0" applyProtection="0"/>
    <xf numFmtId="0" fontId="33" fillId="22" borderId="0" applyNumberFormat="0" applyBorder="0" applyAlignment="0" applyProtection="0"/>
    <xf numFmtId="0" fontId="33" fillId="3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51" fillId="0" borderId="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78" fillId="36" borderId="0" applyNumberFormat="0" applyBorder="0" applyAlignment="0" applyProtection="0">
      <alignment vertical="center"/>
    </xf>
    <xf numFmtId="0" fontId="33" fillId="0" borderId="0"/>
    <xf numFmtId="0" fontId="33" fillId="0" borderId="0"/>
    <xf numFmtId="176" fontId="33" fillId="0" borderId="0" applyFont="0" applyFill="0" applyBorder="0" applyAlignment="0" applyProtection="0"/>
    <xf numFmtId="0" fontId="78" fillId="48"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0" fontId="41" fillId="2" borderId="71">
      <protection locked="0"/>
    </xf>
    <xf numFmtId="0" fontId="33" fillId="35" borderId="0" applyNumberFormat="0" applyBorder="0" applyAlignment="0" applyProtection="0"/>
    <xf numFmtId="0" fontId="41" fillId="2" borderId="71">
      <protection locked="0"/>
    </xf>
    <xf numFmtId="0" fontId="33" fillId="35"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176" fontId="33" fillId="0" borderId="0" applyFont="0" applyFill="0" applyBorder="0" applyAlignment="0" applyProtection="0"/>
    <xf numFmtId="0" fontId="78" fillId="48"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0" fontId="33" fillId="38" borderId="0" applyNumberFormat="0" applyBorder="0" applyAlignment="0" applyProtection="0"/>
    <xf numFmtId="0" fontId="33" fillId="35"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111" fillId="0" borderId="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0" fontId="33" fillId="35"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0" fontId="33" fillId="35" borderId="0" applyNumberFormat="0" applyBorder="0" applyAlignment="0" applyProtection="0"/>
    <xf numFmtId="0" fontId="33" fillId="0" borderId="0"/>
    <xf numFmtId="0" fontId="33" fillId="35"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33" borderId="0" applyNumberFormat="0" applyBorder="0" applyAlignment="0" applyProtection="0"/>
    <xf numFmtId="0" fontId="33" fillId="39" borderId="0" applyNumberFormat="0" applyBorder="0" applyAlignment="0" applyProtection="0"/>
    <xf numFmtId="177" fontId="39" fillId="0" borderId="6" applyFont="0" applyFill="0" applyBorder="0" applyAlignment="0" applyProtection="0"/>
    <xf numFmtId="49" fontId="34" fillId="20" borderId="71"/>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8"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8" borderId="0" applyNumberFormat="0" applyBorder="0" applyAlignment="0" applyProtection="0"/>
    <xf numFmtId="0" fontId="33" fillId="35" borderId="0" applyNumberFormat="0" applyBorder="0" applyAlignment="0" applyProtection="0"/>
    <xf numFmtId="0" fontId="33" fillId="0" borderId="0"/>
    <xf numFmtId="0" fontId="33" fillId="0" borderId="0"/>
    <xf numFmtId="0" fontId="33" fillId="39" borderId="0" applyNumberFormat="0" applyBorder="0" applyAlignment="0" applyProtection="0"/>
    <xf numFmtId="0" fontId="33" fillId="35" borderId="0" applyNumberFormat="0" applyBorder="0" applyAlignment="0" applyProtection="0"/>
    <xf numFmtId="0" fontId="33" fillId="0" borderId="0"/>
    <xf numFmtId="0" fontId="33" fillId="39" borderId="0" applyNumberFormat="0" applyBorder="0" applyAlignment="0" applyProtection="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35" borderId="0" applyNumberFormat="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33" fillId="35" borderId="0" applyNumberFormat="0" applyBorder="0" applyAlignment="0" applyProtection="0"/>
    <xf numFmtId="0" fontId="33" fillId="35" borderId="0" applyNumberFormat="0" applyBorder="0" applyAlignment="0" applyProtection="0"/>
    <xf numFmtId="177" fontId="39" fillId="0" borderId="6" applyFont="0" applyFill="0" applyBorder="0" applyAlignment="0" applyProtection="0"/>
    <xf numFmtId="0" fontId="33" fillId="35" borderId="0" applyNumberFormat="0" applyBorder="0" applyAlignment="0" applyProtection="0"/>
    <xf numFmtId="177" fontId="39" fillId="0" borderId="6" applyFont="0" applyFill="0" applyBorder="0" applyAlignment="0" applyProtection="0"/>
    <xf numFmtId="0" fontId="167" fillId="6" borderId="0" applyNumberFormat="0" applyBorder="0" applyAlignment="0" applyProtection="0"/>
    <xf numFmtId="49" fontId="34" fillId="20" borderId="71"/>
    <xf numFmtId="0" fontId="33" fillId="21"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0" fontId="37" fillId="1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0" fontId="33" fillId="35" borderId="0" applyNumberFormat="0" applyBorder="0" applyAlignment="0" applyProtection="0"/>
    <xf numFmtId="0" fontId="33" fillId="0" borderId="0"/>
    <xf numFmtId="49" fontId="34" fillId="20" borderId="71"/>
    <xf numFmtId="0" fontId="33" fillId="35" borderId="0" applyNumberFormat="0" applyBorder="0" applyAlignment="0" applyProtection="0"/>
    <xf numFmtId="0" fontId="41" fillId="2" borderId="71">
      <protection locked="0"/>
    </xf>
    <xf numFmtId="0" fontId="33" fillId="35" borderId="0" applyNumberFormat="0" applyBorder="0" applyAlignment="0" applyProtection="0"/>
    <xf numFmtId="0" fontId="33" fillId="35" borderId="0" applyNumberFormat="0" applyBorder="0" applyAlignment="0" applyProtection="0"/>
    <xf numFmtId="0" fontId="52" fillId="46" borderId="74" applyNumberFormat="0" applyAlignment="0" applyProtection="0"/>
    <xf numFmtId="0" fontId="33" fillId="35" borderId="0" applyNumberFormat="0" applyBorder="0" applyAlignment="0" applyProtection="0"/>
    <xf numFmtId="0" fontId="33" fillId="33" borderId="0" applyNumberFormat="0" applyBorder="0" applyAlignment="0" applyProtection="0"/>
    <xf numFmtId="49" fontId="34" fillId="20" borderId="71"/>
    <xf numFmtId="0" fontId="45" fillId="0" borderId="75" applyNumberFormat="0" applyFill="0" applyAlignment="0" applyProtection="0"/>
    <xf numFmtId="0" fontId="33" fillId="35" borderId="0" applyNumberFormat="0" applyBorder="0" applyAlignment="0" applyProtection="0"/>
    <xf numFmtId="0" fontId="33" fillId="35"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33" fillId="0" borderId="0"/>
    <xf numFmtId="0" fontId="37" fillId="14" borderId="0" applyNumberFormat="0" applyBorder="0" applyAlignment="0" applyProtection="0"/>
    <xf numFmtId="176" fontId="33" fillId="0" borderId="0" applyFont="0" applyFill="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27" borderId="0" applyNumberFormat="0" applyBorder="0" applyAlignment="0" applyProtection="0"/>
    <xf numFmtId="0" fontId="33" fillId="31" borderId="0" applyNumberFormat="0" applyBorder="0" applyAlignment="0" applyProtection="0"/>
    <xf numFmtId="0" fontId="33" fillId="35" borderId="0" applyNumberFormat="0" applyBorder="0" applyAlignment="0" applyProtection="0"/>
    <xf numFmtId="0" fontId="33" fillId="27"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8" borderId="0" applyNumberFormat="0" applyBorder="0" applyAlignment="0" applyProtection="0"/>
    <xf numFmtId="0" fontId="77" fillId="30" borderId="74" applyNumberFormat="0" applyAlignment="0" applyProtection="0"/>
    <xf numFmtId="0" fontId="33" fillId="35" borderId="0" applyNumberFormat="0" applyBorder="0" applyAlignment="0" applyProtection="0"/>
    <xf numFmtId="0" fontId="77" fillId="30" borderId="74" applyNumberFormat="0" applyAlignment="0" applyProtection="0"/>
    <xf numFmtId="0" fontId="33" fillId="35" borderId="0" applyNumberFormat="0" applyBorder="0" applyAlignment="0" applyProtection="0"/>
    <xf numFmtId="165"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1" fontId="1" fillId="0" borderId="0"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5"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96" fillId="0" borderId="19">
      <alignment horizontal="center"/>
    </xf>
    <xf numFmtId="0" fontId="33" fillId="35" borderId="0" applyNumberFormat="0" applyBorder="0" applyAlignment="0" applyProtection="0"/>
    <xf numFmtId="0" fontId="33" fillId="38" borderId="0" applyNumberFormat="0" applyBorder="0" applyAlignment="0" applyProtection="0"/>
    <xf numFmtId="9" fontId="1" fillId="0" borderId="0" applyFont="0" applyFill="0" applyBorder="0" applyAlignment="0" applyProtection="0"/>
    <xf numFmtId="9" fontId="35" fillId="0" borderId="0"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177" fontId="39" fillId="0" borderId="6"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177" fontId="39" fillId="0" borderId="6"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1" borderId="0" applyNumberFormat="0" applyBorder="0" applyAlignment="0" applyProtection="0"/>
    <xf numFmtId="177" fontId="39" fillId="0" borderId="6"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35" borderId="0" applyNumberFormat="0" applyBorder="0" applyAlignment="0" applyProtection="0"/>
    <xf numFmtId="0" fontId="58" fillId="6" borderId="0" applyNumberFormat="0" applyBorder="0" applyAlignment="0" applyProtection="0"/>
    <xf numFmtId="0" fontId="33" fillId="0" borderId="0"/>
    <xf numFmtId="0" fontId="33" fillId="21" borderId="0" applyNumberFormat="0" applyBorder="0" applyAlignment="0" applyProtection="0"/>
    <xf numFmtId="0" fontId="33" fillId="35" borderId="0" applyNumberFormat="0" applyBorder="0" applyAlignment="0" applyProtection="0"/>
    <xf numFmtId="0" fontId="33" fillId="38" borderId="0" applyNumberFormat="0" applyBorder="0" applyAlignment="0" applyProtection="0"/>
    <xf numFmtId="0" fontId="37" fillId="1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5" borderId="0" applyNumberFormat="0" applyBorder="0" applyAlignment="0" applyProtection="0"/>
    <xf numFmtId="9" fontId="33" fillId="0" borderId="0"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0" fontId="33" fillId="38" borderId="0" applyNumberFormat="0" applyBorder="0" applyAlignment="0" applyProtection="0"/>
    <xf numFmtId="173" fontId="36" fillId="0" borderId="0"/>
    <xf numFmtId="43" fontId="33" fillId="0" borderId="0" applyFont="0" applyFill="0" applyBorder="0" applyAlignment="0" applyProtection="0"/>
    <xf numFmtId="165" fontId="33" fillId="0" borderId="0" applyFont="0" applyFill="0" applyBorder="0" applyAlignment="0" applyProtection="0"/>
    <xf numFmtId="0" fontId="1" fillId="0" borderId="0"/>
    <xf numFmtId="0" fontId="33" fillId="45"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27" borderId="0" applyNumberFormat="0" applyBorder="0" applyAlignment="0" applyProtection="0"/>
    <xf numFmtId="0" fontId="33" fillId="35" borderId="0" applyNumberFormat="0" applyBorder="0" applyAlignment="0" applyProtection="0"/>
    <xf numFmtId="0" fontId="33" fillId="38" borderId="0" applyNumberFormat="0" applyBorder="0" applyAlignment="0" applyProtection="0"/>
    <xf numFmtId="173" fontId="36" fillId="0" borderId="0"/>
    <xf numFmtId="0" fontId="33" fillId="31" borderId="0" applyNumberFormat="0" applyBorder="0" applyAlignment="0" applyProtection="0"/>
    <xf numFmtId="0" fontId="95" fillId="23" borderId="0" applyNumberFormat="0" applyBorder="0" applyAlignment="0" applyProtection="0"/>
    <xf numFmtId="0" fontId="33" fillId="27" borderId="0" applyNumberFormat="0" applyBorder="0" applyAlignment="0" applyProtection="0"/>
    <xf numFmtId="0" fontId="33" fillId="35" borderId="0" applyNumberFormat="0" applyBorder="0" applyAlignment="0" applyProtection="0"/>
    <xf numFmtId="9" fontId="33" fillId="0" borderId="0" applyFont="0" applyFill="0" applyBorder="0" applyAlignment="0" applyProtection="0"/>
    <xf numFmtId="0" fontId="95" fillId="41" borderId="0" applyNumberFormat="0" applyBorder="0" applyAlignment="0" applyProtection="0"/>
    <xf numFmtId="0" fontId="33" fillId="27" borderId="0" applyNumberFormat="0" applyBorder="0" applyAlignment="0" applyProtection="0"/>
    <xf numFmtId="0" fontId="33" fillId="35" borderId="0" applyNumberFormat="0" applyBorder="0" applyAlignment="0" applyProtection="0"/>
    <xf numFmtId="0" fontId="33" fillId="45" borderId="0" applyNumberFormat="0" applyBorder="0" applyAlignment="0" applyProtection="0"/>
    <xf numFmtId="0" fontId="33" fillId="0" borderId="0"/>
    <xf numFmtId="0" fontId="52" fillId="46" borderId="74" applyNumberFormat="0" applyAlignment="0" applyProtection="0"/>
    <xf numFmtId="0" fontId="33" fillId="35" borderId="0" applyNumberFormat="0" applyBorder="0" applyAlignment="0" applyProtection="0"/>
    <xf numFmtId="0" fontId="33" fillId="38" borderId="0" applyNumberFormat="0" applyBorder="0" applyAlignment="0" applyProtection="0"/>
    <xf numFmtId="0" fontId="33" fillId="33" borderId="0" applyNumberFormat="0" applyBorder="0" applyAlignment="0" applyProtection="0"/>
    <xf numFmtId="0" fontId="45" fillId="0" borderId="75" applyNumberFormat="0" applyFill="0" applyAlignment="0" applyProtection="0"/>
    <xf numFmtId="0" fontId="33" fillId="35" borderId="0" applyNumberFormat="0" applyBorder="0" applyAlignment="0" applyProtection="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52" borderId="0" applyNumberFormat="0" applyBorder="0" applyAlignment="0" applyProtection="0"/>
    <xf numFmtId="0" fontId="35" fillId="52" borderId="0" applyNumberFormat="0" applyBorder="0" applyAlignment="0" applyProtection="0"/>
    <xf numFmtId="0" fontId="33" fillId="22" borderId="0" applyNumberFormat="0" applyBorder="0" applyAlignment="0" applyProtection="0"/>
    <xf numFmtId="0" fontId="35" fillId="40" borderId="0" applyNumberFormat="0" applyBorder="0" applyAlignment="0" applyProtection="0"/>
    <xf numFmtId="43" fontId="33" fillId="0" borderId="0" applyFont="0" applyFill="0" applyBorder="0" applyAlignment="0" applyProtection="0"/>
    <xf numFmtId="0" fontId="35" fillId="25" borderId="0" applyNumberFormat="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53" fillId="40" borderId="0" applyNumberFormat="0" applyBorder="0" applyAlignment="0" applyProtection="0"/>
    <xf numFmtId="0" fontId="53" fillId="40" borderId="0" applyNumberFormat="0" applyBorder="0" applyAlignment="0" applyProtection="0"/>
    <xf numFmtId="0" fontId="35" fillId="25"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31" borderId="0" applyNumberFormat="0" applyBorder="0" applyAlignment="0" applyProtection="0"/>
    <xf numFmtId="43" fontId="33" fillId="0" borderId="0" applyFont="0" applyFill="0" applyBorder="0" applyAlignment="0" applyProtection="0"/>
    <xf numFmtId="0" fontId="33" fillId="34" borderId="0" applyNumberFormat="0" applyBorder="0" applyAlignment="0" applyProtection="0"/>
    <xf numFmtId="0" fontId="33" fillId="27" borderId="0" applyNumberFormat="0" applyBorder="0" applyAlignment="0" applyProtection="0"/>
    <xf numFmtId="43" fontId="33"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34" borderId="0" applyNumberFormat="0" applyBorder="0" applyAlignment="0" applyProtection="0"/>
    <xf numFmtId="0" fontId="45" fillId="0" borderId="75" applyNumberFormat="0" applyFill="0" applyAlignment="0" applyProtection="0"/>
    <xf numFmtId="43" fontId="33" fillId="0" borderId="0" applyFont="0" applyFill="0" applyBorder="0" applyAlignment="0" applyProtection="0"/>
    <xf numFmtId="0" fontId="35" fillId="51" borderId="0" applyNumberFormat="0" applyBorder="0" applyAlignment="0" applyProtection="0"/>
    <xf numFmtId="0" fontId="33" fillId="27" borderId="0" applyNumberFormat="0" applyBorder="0" applyAlignment="0" applyProtection="0"/>
    <xf numFmtId="0" fontId="33" fillId="0" borderId="0"/>
    <xf numFmtId="0" fontId="33" fillId="3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46" fillId="32" borderId="76" applyNumberFormat="0" applyAlignment="0" applyProtection="0"/>
    <xf numFmtId="0" fontId="33" fillId="0" borderId="0"/>
    <xf numFmtId="0" fontId="33" fillId="27" borderId="0" applyNumberFormat="0" applyBorder="0" applyAlignment="0" applyProtection="0"/>
    <xf numFmtId="0" fontId="33" fillId="27" borderId="0" applyNumberFormat="0" applyBorder="0" applyAlignment="0" applyProtection="0"/>
    <xf numFmtId="0" fontId="35" fillId="36" borderId="0" applyNumberFormat="0" applyBorder="0" applyAlignment="0" applyProtection="0"/>
    <xf numFmtId="218" fontId="1" fillId="0" borderId="0" applyFill="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5" fillId="24" borderId="72" applyNumberFormat="0" applyFont="0" applyAlignment="0" applyProtection="0"/>
    <xf numFmtId="0" fontId="33" fillId="27"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7" borderId="0" applyNumberFormat="0" applyBorder="0" applyAlignment="0" applyProtection="0"/>
    <xf numFmtId="0" fontId="33" fillId="21"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1" fillId="0" borderId="0"/>
    <xf numFmtId="0" fontId="33" fillId="27" borderId="0" applyNumberFormat="0" applyBorder="0" applyAlignment="0" applyProtection="0"/>
    <xf numFmtId="9" fontId="33" fillId="0" borderId="0" applyFont="0" applyFill="0" applyBorder="0" applyAlignment="0" applyProtection="0"/>
    <xf numFmtId="0" fontId="33" fillId="21" borderId="0" applyNumberFormat="0" applyBorder="0" applyAlignment="0" applyProtection="0"/>
    <xf numFmtId="0" fontId="147" fillId="0" borderId="0"/>
    <xf numFmtId="0" fontId="33" fillId="27" borderId="0" applyNumberFormat="0" applyBorder="0" applyAlignment="0" applyProtection="0"/>
    <xf numFmtId="0" fontId="33" fillId="27" borderId="0" applyNumberFormat="0" applyBorder="0" applyAlignment="0" applyProtection="0"/>
    <xf numFmtId="9" fontId="33" fillId="0" borderId="0" applyFont="0" applyFill="0" applyBorder="0" applyAlignment="0" applyProtection="0"/>
    <xf numFmtId="0" fontId="33" fillId="21" borderId="0" applyNumberFormat="0" applyBorder="0" applyAlignment="0" applyProtection="0"/>
    <xf numFmtId="0" fontId="33" fillId="0" borderId="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21"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9" fontId="33" fillId="0" borderId="0" applyFont="0" applyFill="0" applyBorder="0" applyAlignment="0" applyProtection="0"/>
    <xf numFmtId="0" fontId="33" fillId="21" borderId="0" applyNumberFormat="0" applyBorder="0" applyAlignment="0" applyProtection="0"/>
    <xf numFmtId="0" fontId="33" fillId="0" borderId="0"/>
    <xf numFmtId="0" fontId="33" fillId="27" borderId="0" applyNumberFormat="0" applyBorder="0" applyAlignment="0" applyProtection="0"/>
    <xf numFmtId="0" fontId="33" fillId="27" borderId="0" applyNumberFormat="0" applyBorder="0" applyAlignment="0" applyProtection="0"/>
    <xf numFmtId="176" fontId="33" fillId="0" borderId="0" applyFont="0" applyFill="0" applyBorder="0" applyAlignment="0" applyProtection="0"/>
    <xf numFmtId="0" fontId="33" fillId="27" borderId="0" applyNumberFormat="0" applyBorder="0" applyAlignment="0" applyProtection="0"/>
    <xf numFmtId="176" fontId="33" fillId="0" borderId="0" applyFont="0" applyFill="0" applyBorder="0" applyAlignment="0" applyProtection="0"/>
    <xf numFmtId="0" fontId="106" fillId="16" borderId="0"/>
    <xf numFmtId="0" fontId="33" fillId="27" borderId="0" applyNumberFormat="0" applyBorder="0" applyAlignment="0" applyProtection="0"/>
    <xf numFmtId="0" fontId="33" fillId="31" borderId="0" applyNumberFormat="0" applyBorder="0" applyAlignment="0" applyProtection="0"/>
    <xf numFmtId="0" fontId="33" fillId="0" borderId="0"/>
    <xf numFmtId="0" fontId="33" fillId="28"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6" fontId="33" fillId="0" borderId="0" applyFont="0" applyFill="0" applyBorder="0" applyAlignment="0" applyProtection="0"/>
    <xf numFmtId="0" fontId="33" fillId="27" borderId="0" applyNumberFormat="0" applyBorder="0" applyAlignment="0" applyProtection="0"/>
    <xf numFmtId="0" fontId="33" fillId="0" borderId="0"/>
    <xf numFmtId="0" fontId="33" fillId="27" borderId="0" applyNumberFormat="0" applyBorder="0" applyAlignment="0" applyProtection="0"/>
    <xf numFmtId="0" fontId="33" fillId="27" borderId="0" applyNumberFormat="0" applyBorder="0" applyAlignment="0" applyProtection="0"/>
    <xf numFmtId="0" fontId="35" fillId="2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21" borderId="0" applyNumberFormat="0" applyBorder="0" applyAlignment="0" applyProtection="0"/>
    <xf numFmtId="0" fontId="33" fillId="27" borderId="0" applyNumberFormat="0" applyBorder="0" applyAlignment="0" applyProtection="0"/>
    <xf numFmtId="0" fontId="75" fillId="4" borderId="0" applyNumberFormat="0" applyBorder="0" applyAlignment="0" applyProtection="0"/>
    <xf numFmtId="0" fontId="33" fillId="0" borderId="0"/>
    <xf numFmtId="44" fontId="1"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39" borderId="0" applyNumberFormat="0" applyBorder="0" applyAlignment="0" applyProtection="0"/>
    <xf numFmtId="0" fontId="44" fillId="30" borderId="74" applyNumberFormat="0" applyAlignment="0" applyProtection="0"/>
    <xf numFmtId="0" fontId="44" fillId="30" borderId="74" applyNumberFormat="0" applyAlignment="0" applyProtection="0"/>
    <xf numFmtId="0" fontId="33" fillId="27" borderId="0" applyNumberFormat="0" applyBorder="0" applyAlignment="0" applyProtection="0"/>
    <xf numFmtId="0" fontId="33" fillId="39" borderId="0" applyNumberFormat="0" applyBorder="0" applyAlignment="0" applyProtection="0"/>
    <xf numFmtId="0" fontId="33" fillId="33" borderId="0" applyNumberFormat="0" applyBorder="0" applyAlignment="0" applyProtection="0"/>
    <xf numFmtId="0" fontId="33" fillId="0" borderId="0"/>
    <xf numFmtId="0" fontId="33" fillId="27"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7" borderId="0" applyNumberFormat="0" applyBorder="0" applyAlignment="0" applyProtection="0"/>
    <xf numFmtId="0" fontId="33" fillId="29" borderId="0" applyNumberFormat="0" applyBorder="0" applyAlignment="0" applyProtection="0"/>
    <xf numFmtId="0" fontId="33" fillId="0" borderId="0"/>
    <xf numFmtId="0" fontId="33" fillId="27"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29" borderId="0" applyNumberFormat="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0" borderId="0"/>
    <xf numFmtId="0" fontId="33" fillId="29" borderId="0" applyNumberFormat="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38" borderId="0" applyNumberFormat="0" applyBorder="0" applyAlignment="0" applyProtection="0"/>
    <xf numFmtId="0" fontId="33" fillId="22" borderId="0" applyNumberFormat="0" applyBorder="0" applyAlignment="0" applyProtection="0"/>
    <xf numFmtId="0" fontId="33" fillId="29" borderId="0" applyNumberFormat="0" applyBorder="0" applyAlignment="0" applyProtection="0"/>
    <xf numFmtId="0" fontId="33" fillId="27" borderId="0" applyNumberFormat="0" applyBorder="0" applyAlignment="0" applyProtection="0"/>
    <xf numFmtId="0" fontId="33" fillId="31" borderId="0" applyNumberFormat="0" applyBorder="0" applyAlignment="0" applyProtection="0"/>
    <xf numFmtId="0" fontId="33" fillId="0" borderId="0"/>
    <xf numFmtId="0" fontId="33" fillId="0" borderId="0"/>
    <xf numFmtId="0" fontId="41" fillId="2" borderId="71">
      <protection locked="0"/>
    </xf>
    <xf numFmtId="0" fontId="33" fillId="21" borderId="0" applyNumberFormat="0" applyBorder="0" applyAlignment="0" applyProtection="0"/>
    <xf numFmtId="0" fontId="33" fillId="31" borderId="0" applyNumberFormat="0" applyBorder="0" applyAlignment="0" applyProtection="0"/>
    <xf numFmtId="0" fontId="33" fillId="29" borderId="0" applyNumberFormat="0" applyBorder="0" applyAlignment="0" applyProtection="0"/>
    <xf numFmtId="0" fontId="33" fillId="0" borderId="0"/>
    <xf numFmtId="0" fontId="147" fillId="0" borderId="0"/>
    <xf numFmtId="0" fontId="33" fillId="27" borderId="0" applyNumberFormat="0" applyBorder="0" applyAlignment="0" applyProtection="0"/>
    <xf numFmtId="0" fontId="33" fillId="27" borderId="0" applyNumberFormat="0" applyBorder="0" applyAlignment="0" applyProtection="0"/>
    <xf numFmtId="0" fontId="46" fillId="32" borderId="76" applyNumberFormat="0" applyAlignment="0" applyProtection="0"/>
    <xf numFmtId="0" fontId="33" fillId="31" borderId="0" applyNumberFormat="0" applyBorder="0" applyAlignment="0" applyProtection="0"/>
    <xf numFmtId="0" fontId="33" fillId="29" borderId="0" applyNumberFormat="0" applyBorder="0" applyAlignment="0" applyProtection="0"/>
    <xf numFmtId="0" fontId="33" fillId="0" borderId="0"/>
    <xf numFmtId="0" fontId="33" fillId="29" borderId="0" applyNumberFormat="0" applyBorder="0" applyAlignment="0" applyProtection="0"/>
    <xf numFmtId="0" fontId="33" fillId="0" borderId="0"/>
    <xf numFmtId="0" fontId="33" fillId="0" borderId="0"/>
    <xf numFmtId="0" fontId="101" fillId="0" borderId="0" applyNumberFormat="0" applyFill="0" applyBorder="0" applyAlignment="0" applyProtection="0"/>
    <xf numFmtId="0" fontId="41" fillId="2" borderId="71">
      <protection locked="0"/>
    </xf>
    <xf numFmtId="0" fontId="33" fillId="27"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41" fillId="2" borderId="71">
      <protection locked="0"/>
    </xf>
    <xf numFmtId="0" fontId="33" fillId="21" borderId="0" applyNumberFormat="0" applyBorder="0" applyAlignment="0" applyProtection="0"/>
    <xf numFmtId="0" fontId="82" fillId="0" borderId="0" applyNumberFormat="0" applyFill="0" applyBorder="0" applyAlignment="0" applyProtection="0"/>
    <xf numFmtId="49" fontId="34" fillId="20" borderId="71"/>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41" fontId="1"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41" fillId="2" borderId="71">
      <protection locked="0"/>
    </xf>
    <xf numFmtId="0" fontId="33" fillId="21" borderId="0" applyNumberFormat="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3" fillId="27" borderId="0" applyNumberFormat="0" applyBorder="0" applyAlignment="0" applyProtection="0"/>
    <xf numFmtId="41" fontId="1" fillId="0" borderId="0" applyFont="0" applyFill="0" applyBorder="0" applyAlignment="0" applyProtection="0"/>
    <xf numFmtId="9"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3" fillId="27" borderId="0" applyNumberFormat="0" applyBorder="0" applyAlignment="0" applyProtection="0"/>
    <xf numFmtId="41" fontId="1" fillId="0" borderId="0" applyFont="0" applyFill="0" applyBorder="0" applyAlignment="0" applyProtection="0"/>
    <xf numFmtId="9" fontId="33" fillId="0" borderId="0" applyFont="0" applyFill="0" applyBorder="0" applyAlignment="0" applyProtection="0"/>
    <xf numFmtId="0" fontId="33" fillId="0" borderId="0"/>
    <xf numFmtId="0" fontId="33" fillId="29" borderId="0" applyNumberFormat="0" applyBorder="0" applyAlignment="0" applyProtection="0"/>
    <xf numFmtId="0" fontId="33" fillId="0" borderId="0"/>
    <xf numFmtId="0" fontId="33" fillId="27" borderId="0" applyNumberFormat="0" applyBorder="0" applyAlignment="0" applyProtection="0"/>
    <xf numFmtId="0" fontId="33" fillId="27" borderId="0" applyNumberFormat="0" applyBorder="0" applyAlignment="0" applyProtection="0"/>
    <xf numFmtId="0" fontId="145" fillId="32" borderId="76" applyNumberFormat="0" applyAlignment="0" applyProtection="0"/>
    <xf numFmtId="9" fontId="33" fillId="0" borderId="0" applyFont="0" applyFill="0" applyBorder="0" applyAlignment="0" applyProtection="0"/>
    <xf numFmtId="0" fontId="33" fillId="29" borderId="0" applyNumberFormat="0" applyBorder="0" applyAlignment="0" applyProtection="0"/>
    <xf numFmtId="43"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0" fontId="33" fillId="27" borderId="0" applyNumberFormat="0" applyBorder="0" applyAlignment="0" applyProtection="0"/>
    <xf numFmtId="208" fontId="1" fillId="0" borderId="0" applyFont="0" applyFill="0" applyBorder="0" applyAlignment="0" applyProtection="0"/>
    <xf numFmtId="208" fontId="1" fillId="0" borderId="0" applyFont="0" applyFill="0" applyBorder="0" applyAlignment="0" applyProtection="0"/>
    <xf numFmtId="0" fontId="33" fillId="27" borderId="0" applyNumberFormat="0" applyBorder="0" applyAlignment="0" applyProtection="0"/>
    <xf numFmtId="0" fontId="33" fillId="21" borderId="0" applyNumberFormat="0" applyBorder="0" applyAlignment="0" applyProtection="0"/>
    <xf numFmtId="0" fontId="33" fillId="27" borderId="0" applyNumberFormat="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0" fontId="45" fillId="0" borderId="75" applyNumberFormat="0" applyFill="0" applyAlignment="0" applyProtection="0"/>
    <xf numFmtId="0" fontId="33" fillId="27" borderId="0" applyNumberFormat="0" applyBorder="0" applyAlignment="0" applyProtection="0"/>
    <xf numFmtId="0" fontId="33" fillId="31" borderId="0" applyNumberFormat="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27" borderId="0" applyNumberFormat="0" applyBorder="0" applyAlignment="0" applyProtection="0"/>
    <xf numFmtId="0" fontId="33" fillId="45" borderId="0" applyNumberFormat="0" applyBorder="0" applyAlignment="0" applyProtection="0"/>
    <xf numFmtId="0" fontId="33" fillId="21" borderId="0" applyNumberFormat="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24" borderId="72" applyNumberFormat="0" applyFont="0" applyAlignment="0" applyProtection="0"/>
    <xf numFmtId="0" fontId="33" fillId="27" borderId="0" applyNumberFormat="0" applyBorder="0" applyAlignment="0" applyProtection="0"/>
    <xf numFmtId="43" fontId="33" fillId="0" borderId="0" applyFont="0" applyFill="0" applyBorder="0" applyAlignment="0" applyProtection="0"/>
    <xf numFmtId="0" fontId="45" fillId="0" borderId="75" applyNumberFormat="0" applyFill="0" applyAlignment="0" applyProtection="0"/>
    <xf numFmtId="0" fontId="33" fillId="34" borderId="0" applyNumberFormat="0" applyBorder="0" applyAlignment="0" applyProtection="0"/>
    <xf numFmtId="0" fontId="33" fillId="34" borderId="0" applyNumberFormat="0" applyBorder="0" applyAlignment="0" applyProtection="0"/>
    <xf numFmtId="249" fontId="101" fillId="0" borderId="0" applyFont="0" applyFill="0" applyBorder="0" applyAlignment="0" applyProtection="0"/>
    <xf numFmtId="0" fontId="33" fillId="27" borderId="0" applyNumberFormat="0" applyBorder="0" applyAlignment="0" applyProtection="0"/>
    <xf numFmtId="0" fontId="33" fillId="27" borderId="0" applyNumberFormat="0" applyBorder="0" applyAlignment="0" applyProtection="0"/>
    <xf numFmtId="49" fontId="34" fillId="20" borderId="71"/>
    <xf numFmtId="0" fontId="33" fillId="45" borderId="0" applyNumberFormat="0" applyBorder="0" applyAlignment="0" applyProtection="0"/>
    <xf numFmtId="0" fontId="33" fillId="34" borderId="0" applyNumberFormat="0" applyBorder="0" applyAlignment="0" applyProtection="0"/>
    <xf numFmtId="0" fontId="1" fillId="24" borderId="72" applyNumberFormat="0" applyFont="0" applyAlignment="0" applyProtection="0"/>
    <xf numFmtId="0" fontId="33" fillId="27" borderId="0" applyNumberFormat="0" applyBorder="0" applyAlignment="0" applyProtection="0"/>
    <xf numFmtId="0" fontId="75" fillId="30" borderId="0" applyNumberFormat="0" applyBorder="0" applyAlignment="0" applyProtection="0"/>
    <xf numFmtId="0" fontId="35" fillId="25" borderId="0" applyNumberFormat="0" applyBorder="0" applyAlignment="0" applyProtection="0"/>
    <xf numFmtId="0" fontId="41" fillId="2" borderId="71">
      <protection locked="0"/>
    </xf>
    <xf numFmtId="0" fontId="33" fillId="22"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5" fillId="2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27"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5" fillId="25" borderId="0" applyNumberFormat="0" applyBorder="0" applyAlignment="0" applyProtection="0"/>
    <xf numFmtId="0" fontId="33" fillId="27" borderId="0" applyNumberFormat="0" applyBorder="0" applyAlignment="0" applyProtection="0"/>
    <xf numFmtId="0" fontId="35" fillId="25" borderId="0" applyNumberFormat="0" applyBorder="0" applyAlignment="0" applyProtection="0"/>
    <xf numFmtId="43" fontId="33" fillId="0" borderId="0" applyFont="0" applyFill="0" applyBorder="0" applyAlignment="0" applyProtection="0"/>
    <xf numFmtId="0" fontId="35" fillId="51" borderId="0" applyNumberFormat="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35" fillId="40" borderId="0" applyNumberFormat="0" applyBorder="0" applyAlignment="0" applyProtection="0"/>
    <xf numFmtId="0" fontId="33" fillId="27" borderId="0" applyNumberFormat="0" applyBorder="0" applyAlignment="0" applyProtection="0"/>
    <xf numFmtId="43" fontId="33" fillId="0" borderId="0" applyFont="0" applyFill="0" applyBorder="0" applyAlignment="0" applyProtection="0"/>
    <xf numFmtId="0" fontId="35" fillId="51" borderId="0" applyNumberFormat="0" applyBorder="0" applyAlignment="0" applyProtection="0"/>
    <xf numFmtId="0" fontId="33" fillId="0" borderId="0"/>
    <xf numFmtId="0" fontId="33" fillId="31" borderId="0" applyNumberFormat="0" applyBorder="0" applyAlignment="0" applyProtection="0"/>
    <xf numFmtId="0" fontId="33" fillId="31" borderId="0" applyNumberFormat="0" applyBorder="0" applyAlignment="0" applyProtection="0"/>
    <xf numFmtId="165" fontId="33" fillId="0" borderId="0" applyFont="0" applyFill="0" applyBorder="0" applyAlignment="0" applyProtection="0"/>
    <xf numFmtId="0" fontId="33" fillId="27"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165" fontId="33" fillId="0" borderId="0" applyFont="0" applyFill="0" applyBorder="0" applyAlignment="0" applyProtection="0"/>
    <xf numFmtId="0" fontId="33" fillId="27"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0" fontId="44" fillId="30" borderId="74" applyNumberFormat="0" applyAlignment="0" applyProtection="0"/>
    <xf numFmtId="0" fontId="44" fillId="30"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49" fontId="34" fillId="20" borderId="71"/>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27" borderId="0" applyNumberFormat="0" applyBorder="0" applyAlignment="0" applyProtection="0"/>
    <xf numFmtId="0" fontId="33" fillId="0" borderId="0"/>
    <xf numFmtId="49" fontId="34" fillId="20" borderId="71"/>
    <xf numFmtId="0" fontId="33" fillId="45" borderId="0" applyNumberFormat="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49" fontId="34" fillId="20" borderId="71"/>
    <xf numFmtId="0" fontId="33" fillId="45" borderId="0" applyNumberFormat="0" applyBorder="0" applyAlignment="0" applyProtection="0"/>
    <xf numFmtId="0" fontId="33" fillId="21" borderId="0" applyNumberFormat="0" applyBorder="0" applyAlignment="0" applyProtection="0"/>
    <xf numFmtId="0" fontId="33" fillId="0" borderId="0"/>
    <xf numFmtId="0" fontId="33" fillId="27" borderId="0" applyNumberFormat="0" applyBorder="0" applyAlignment="0" applyProtection="0"/>
    <xf numFmtId="43" fontId="33" fillId="0" borderId="0" applyFont="0" applyFill="0" applyBorder="0" applyAlignment="0" applyProtection="0"/>
    <xf numFmtId="49" fontId="34" fillId="20" borderId="71"/>
    <xf numFmtId="0" fontId="33" fillId="45" borderId="0" applyNumberFormat="0" applyBorder="0" applyAlignment="0" applyProtection="0"/>
    <xf numFmtId="0" fontId="33" fillId="27" borderId="0" applyNumberFormat="0" applyBorder="0" applyAlignment="0" applyProtection="0"/>
    <xf numFmtId="43" fontId="33" fillId="0" borderId="0" applyFont="0" applyFill="0" applyBorder="0" applyAlignment="0" applyProtection="0"/>
    <xf numFmtId="49" fontId="34" fillId="20" borderId="71"/>
    <xf numFmtId="0" fontId="33" fillId="45" borderId="0" applyNumberFormat="0" applyBorder="0" applyAlignment="0" applyProtection="0"/>
    <xf numFmtId="49" fontId="34" fillId="20" borderId="71"/>
    <xf numFmtId="0" fontId="33" fillId="45"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27" borderId="0" applyNumberFormat="0" applyBorder="0" applyAlignment="0" applyProtection="0"/>
    <xf numFmtId="43" fontId="33" fillId="0" borderId="0" applyFont="0" applyFill="0" applyBorder="0" applyAlignment="0" applyProtection="0"/>
    <xf numFmtId="49" fontId="34" fillId="20" borderId="71"/>
    <xf numFmtId="0" fontId="33" fillId="45" borderId="0" applyNumberFormat="0" applyBorder="0" applyAlignment="0" applyProtection="0"/>
    <xf numFmtId="0" fontId="33" fillId="27" borderId="0" applyNumberFormat="0" applyBorder="0" applyAlignment="0" applyProtection="0"/>
    <xf numFmtId="49" fontId="34" fillId="20" borderId="71"/>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0" fillId="3" borderId="0" applyNumberFormat="0" applyBorder="0" applyAlignment="0" applyProtection="0"/>
    <xf numFmtId="0" fontId="33" fillId="31"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52" fillId="12" borderId="74" applyNumberFormat="0" applyAlignment="0" applyProtection="0"/>
    <xf numFmtId="0" fontId="33" fillId="2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52" fillId="12" borderId="74" applyNumberFormat="0" applyAlignment="0" applyProtection="0"/>
    <xf numFmtId="0" fontId="33" fillId="27" borderId="0" applyNumberFormat="0" applyBorder="0" applyAlignment="0" applyProtection="0"/>
    <xf numFmtId="0" fontId="49" fillId="0" borderId="77" applyNumberFormat="0" applyFill="0" applyAlignment="0" applyProtection="0"/>
    <xf numFmtId="0" fontId="33" fillId="27" borderId="0" applyNumberFormat="0" applyBorder="0" applyAlignment="0" applyProtection="0"/>
    <xf numFmtId="0" fontId="33" fillId="27" borderId="0" applyNumberFormat="0" applyBorder="0" applyAlignment="0" applyProtection="0"/>
    <xf numFmtId="0" fontId="33" fillId="0" borderId="0"/>
    <xf numFmtId="0" fontId="33" fillId="27" borderId="0" applyNumberFormat="0" applyBorder="0" applyAlignment="0" applyProtection="0"/>
    <xf numFmtId="0" fontId="33" fillId="0" borderId="0"/>
    <xf numFmtId="0" fontId="33" fillId="27" borderId="0" applyNumberFormat="0" applyBorder="0" applyAlignment="0" applyProtection="0"/>
    <xf numFmtId="43" fontId="1"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0" borderId="0"/>
    <xf numFmtId="0" fontId="33" fillId="0" borderId="0"/>
    <xf numFmtId="0" fontId="33" fillId="28" borderId="0" applyNumberFormat="0" applyBorder="0" applyAlignment="0" applyProtection="0"/>
    <xf numFmtId="49" fontId="34" fillId="20" borderId="71"/>
    <xf numFmtId="0" fontId="33" fillId="27" borderId="0" applyNumberFormat="0" applyBorder="0" applyAlignment="0" applyProtection="0"/>
    <xf numFmtId="0" fontId="33" fillId="27" borderId="0" applyNumberFormat="0" applyBorder="0" applyAlignment="0" applyProtection="0"/>
    <xf numFmtId="0" fontId="33" fillId="28" borderId="0" applyNumberFormat="0" applyBorder="0" applyAlignment="0" applyProtection="0"/>
    <xf numFmtId="49" fontId="34" fillId="20" borderId="71"/>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0" borderId="0"/>
    <xf numFmtId="0" fontId="33" fillId="0" borderId="0"/>
    <xf numFmtId="0" fontId="33" fillId="38" borderId="0" applyNumberFormat="0" applyBorder="0" applyAlignment="0" applyProtection="0"/>
    <xf numFmtId="0" fontId="33" fillId="27" borderId="0" applyNumberFormat="0" applyBorder="0" applyAlignment="0" applyProtection="0"/>
    <xf numFmtId="0" fontId="33" fillId="0" borderId="0"/>
    <xf numFmtId="0" fontId="33" fillId="27" borderId="0" applyNumberFormat="0" applyBorder="0" applyAlignment="0" applyProtection="0"/>
    <xf numFmtId="165" fontId="33"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40" borderId="0" applyNumberFormat="0" applyBorder="0" applyAlignment="0" applyProtection="0"/>
    <xf numFmtId="0" fontId="35" fillId="36" borderId="0" applyNumberFormat="0" applyBorder="0" applyAlignment="0" applyProtection="0"/>
    <xf numFmtId="0" fontId="35" fillId="40" borderId="0" applyNumberFormat="0" applyBorder="0" applyAlignment="0" applyProtection="0"/>
    <xf numFmtId="0" fontId="35" fillId="36" borderId="0" applyNumberFormat="0" applyBorder="0" applyAlignment="0" applyProtection="0"/>
    <xf numFmtId="176" fontId="33" fillId="0" borderId="0" applyFont="0" applyFill="0" applyBorder="0" applyAlignment="0" applyProtection="0"/>
    <xf numFmtId="0" fontId="33" fillId="27"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3" fillId="27" borderId="0" applyNumberFormat="0" applyBorder="0" applyAlignment="0" applyProtection="0"/>
    <xf numFmtId="0" fontId="33" fillId="38"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0" fontId="33" fillId="2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31" borderId="0" applyNumberFormat="0" applyBorder="0" applyAlignment="0" applyProtection="0"/>
    <xf numFmtId="0" fontId="35"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1" fillId="0" borderId="0" applyFont="0" applyFill="0" applyBorder="0" applyAlignment="0" applyProtection="0"/>
    <xf numFmtId="0" fontId="33" fillId="27" borderId="0" applyNumberFormat="0" applyBorder="0" applyAlignment="0" applyProtection="0"/>
    <xf numFmtId="43" fontId="1" fillId="0" borderId="0" applyFont="0" applyFill="0" applyBorder="0" applyAlignment="0" applyProtection="0"/>
    <xf numFmtId="0" fontId="33" fillId="29" borderId="0" applyNumberFormat="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9" fontId="33" fillId="0" borderId="0" applyFont="0" applyFill="0" applyBorder="0" applyAlignment="0" applyProtection="0"/>
    <xf numFmtId="0" fontId="33" fillId="28" borderId="0" applyNumberFormat="0" applyBorder="0" applyAlignment="0" applyProtection="0"/>
    <xf numFmtId="0" fontId="33" fillId="29"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0" fontId="33" fillId="29" borderId="0" applyNumberFormat="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0" fontId="33" fillId="27" borderId="0" applyNumberFormat="0" applyBorder="0" applyAlignment="0" applyProtection="0"/>
    <xf numFmtId="0" fontId="33" fillId="29" borderId="0" applyNumberFormat="0" applyBorder="0" applyAlignment="0" applyProtection="0"/>
    <xf numFmtId="177" fontId="39" fillId="0" borderId="6" applyFont="0" applyFill="0" applyBorder="0" applyAlignment="0" applyProtection="0"/>
    <xf numFmtId="0" fontId="33" fillId="0" borderId="0"/>
    <xf numFmtId="0" fontId="33" fillId="27" borderId="0" applyNumberFormat="0" applyBorder="0" applyAlignment="0" applyProtection="0"/>
    <xf numFmtId="0" fontId="33" fillId="28" borderId="0" applyNumberFormat="0" applyBorder="0" applyAlignment="0" applyProtection="0"/>
    <xf numFmtId="0" fontId="33" fillId="29"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0" fontId="33" fillId="31" borderId="0" applyNumberFormat="0" applyBorder="0" applyAlignment="0" applyProtection="0"/>
    <xf numFmtId="0" fontId="33" fillId="29" borderId="0" applyNumberFormat="0" applyBorder="0" applyAlignment="0" applyProtection="0"/>
    <xf numFmtId="177" fontId="39" fillId="0" borderId="6" applyFont="0" applyFill="0" applyBorder="0" applyAlignment="0" applyProtection="0"/>
    <xf numFmtId="0" fontId="33" fillId="0" borderId="0"/>
    <xf numFmtId="0" fontId="33" fillId="27"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0" fontId="33" fillId="29" borderId="0" applyNumberFormat="0" applyBorder="0" applyAlignment="0" applyProtection="0"/>
    <xf numFmtId="44" fontId="103" fillId="0" borderId="0" applyFill="0" applyBorder="0" applyAlignment="0"/>
    <xf numFmtId="177" fontId="39" fillId="0" borderId="6" applyFont="0" applyFill="0" applyBorder="0" applyAlignment="0" applyProtection="0"/>
    <xf numFmtId="43" fontId="1" fillId="0" borderId="0" applyFont="0" applyFill="0" applyBorder="0" applyAlignment="0" applyProtection="0"/>
    <xf numFmtId="0" fontId="33" fillId="27" borderId="0" applyNumberFormat="0" applyBorder="0" applyAlignment="0" applyProtection="0"/>
    <xf numFmtId="43" fontId="1" fillId="0" borderId="0" applyFont="0" applyFill="0" applyBorder="0" applyAlignment="0" applyProtection="0"/>
    <xf numFmtId="0" fontId="33" fillId="29" borderId="0" applyNumberFormat="0" applyBorder="0" applyAlignment="0" applyProtection="0"/>
    <xf numFmtId="0" fontId="33" fillId="29" borderId="0" applyNumberFormat="0" applyBorder="0" applyAlignment="0" applyProtection="0"/>
    <xf numFmtId="0" fontId="41" fillId="2" borderId="71">
      <protection locked="0"/>
    </xf>
    <xf numFmtId="177" fontId="39" fillId="0" borderId="6" applyFont="0" applyFill="0" applyBorder="0" applyAlignment="0" applyProtection="0"/>
    <xf numFmtId="0" fontId="41" fillId="2" borderId="71">
      <protection locked="0"/>
    </xf>
    <xf numFmtId="0" fontId="33" fillId="27" borderId="0" applyNumberFormat="0" applyBorder="0" applyAlignment="0" applyProtection="0"/>
    <xf numFmtId="43" fontId="33" fillId="0" borderId="0" applyFont="0" applyFill="0" applyBorder="0" applyAlignment="0" applyProtection="0"/>
    <xf numFmtId="177" fontId="39" fillId="0" borderId="6"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0" fontId="33" fillId="0" borderId="0"/>
    <xf numFmtId="177" fontId="39" fillId="0" borderId="6" applyFont="0" applyFill="0" applyBorder="0" applyAlignment="0" applyProtection="0"/>
    <xf numFmtId="0" fontId="33" fillId="0" borderId="0"/>
    <xf numFmtId="0" fontId="33" fillId="0" borderId="0"/>
    <xf numFmtId="0" fontId="33" fillId="27" borderId="0" applyNumberFormat="0" applyBorder="0" applyAlignment="0" applyProtection="0"/>
    <xf numFmtId="0" fontId="33" fillId="31" borderId="0" applyNumberFormat="0" applyBorder="0" applyAlignment="0" applyProtection="0"/>
    <xf numFmtId="0" fontId="33" fillId="0" borderId="0"/>
    <xf numFmtId="177" fontId="39" fillId="0" borderId="6"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41" fillId="2" borderId="71">
      <protection locked="0"/>
    </xf>
    <xf numFmtId="43" fontId="33"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0" fontId="41" fillId="2" borderId="71">
      <protection locked="0"/>
    </xf>
    <xf numFmtId="43" fontId="1" fillId="0" borderId="0" applyFont="0" applyFill="0" applyBorder="0" applyAlignment="0" applyProtection="0"/>
    <xf numFmtId="0" fontId="33" fillId="27" borderId="0" applyNumberFormat="0" applyBorder="0" applyAlignment="0" applyProtection="0"/>
    <xf numFmtId="43" fontId="1" fillId="0" borderId="0" applyFont="0" applyFill="0" applyBorder="0" applyAlignment="0" applyProtection="0"/>
    <xf numFmtId="0" fontId="33" fillId="29" borderId="0" applyNumberFormat="0" applyBorder="0" applyAlignment="0" applyProtection="0"/>
    <xf numFmtId="177" fontId="39" fillId="0" borderId="6" applyFont="0" applyFill="0" applyBorder="0" applyAlignment="0" applyProtection="0"/>
    <xf numFmtId="0" fontId="41" fillId="2" borderId="71">
      <protection locked="0"/>
    </xf>
    <xf numFmtId="0" fontId="33" fillId="27"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0" borderId="0"/>
    <xf numFmtId="0" fontId="33" fillId="0" borderId="0"/>
    <xf numFmtId="0" fontId="33" fillId="27" borderId="0" applyNumberFormat="0" applyBorder="0" applyAlignment="0" applyProtection="0"/>
    <xf numFmtId="0" fontId="33" fillId="31" borderId="0" applyNumberFormat="0" applyBorder="0" applyAlignment="0" applyProtection="0"/>
    <xf numFmtId="0" fontId="33" fillId="0" borderId="0"/>
    <xf numFmtId="177" fontId="39" fillId="0" borderId="6"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0" borderId="0"/>
    <xf numFmtId="0" fontId="41" fillId="2" borderId="71">
      <protection locked="0"/>
    </xf>
    <xf numFmtId="43" fontId="1" fillId="0" borderId="0" applyFont="0" applyFill="0" applyBorder="0" applyAlignment="0" applyProtection="0"/>
    <xf numFmtId="43" fontId="1" fillId="0" borderId="0"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27"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41" fillId="2" borderId="71">
      <protection locked="0"/>
    </xf>
    <xf numFmtId="0" fontId="33" fillId="27"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66" fillId="6" borderId="0" applyNumberFormat="0" applyBorder="0" applyAlignment="0" applyProtection="0">
      <alignment vertical="center"/>
    </xf>
    <xf numFmtId="177" fontId="39" fillId="0" borderId="6" applyFont="0" applyFill="0" applyBorder="0" applyAlignment="0" applyProtection="0"/>
    <xf numFmtId="0" fontId="41" fillId="2" borderId="71">
      <protection locked="0"/>
    </xf>
    <xf numFmtId="0" fontId="33" fillId="27" borderId="0" applyNumberFormat="0" applyBorder="0" applyAlignment="0" applyProtection="0"/>
    <xf numFmtId="0" fontId="48" fillId="34" borderId="0" applyNumberFormat="0" applyBorder="0" applyAlignment="0" applyProtection="0"/>
    <xf numFmtId="0" fontId="66" fillId="6" borderId="0" applyNumberFormat="0" applyBorder="0" applyAlignment="0" applyProtection="0">
      <alignment vertical="center"/>
    </xf>
    <xf numFmtId="208" fontId="1" fillId="0" borderId="0" applyFont="0" applyFill="0" applyBorder="0" applyAlignment="0" applyProtection="0"/>
    <xf numFmtId="208" fontId="1" fillId="0" borderId="0" applyFont="0" applyFill="0" applyBorder="0" applyAlignment="0" applyProtection="0"/>
    <xf numFmtId="0" fontId="33" fillId="31" borderId="0" applyNumberFormat="0" applyBorder="0" applyAlignment="0" applyProtection="0"/>
    <xf numFmtId="49" fontId="34" fillId="20" borderId="71"/>
    <xf numFmtId="177" fontId="39" fillId="0" borderId="6" applyFont="0" applyFill="0" applyBorder="0" applyAlignment="0" applyProtection="0"/>
    <xf numFmtId="0" fontId="33" fillId="27" borderId="0" applyNumberFormat="0" applyBorder="0" applyAlignment="0" applyProtection="0"/>
    <xf numFmtId="0" fontId="33" fillId="0" borderId="0"/>
    <xf numFmtId="177" fontId="39" fillId="0" borderId="6" applyFont="0" applyFill="0" applyBorder="0" applyAlignment="0" applyProtection="0"/>
    <xf numFmtId="0" fontId="33" fillId="27" borderId="0" applyNumberFormat="0" applyBorder="0" applyAlignment="0" applyProtection="0"/>
    <xf numFmtId="0" fontId="66" fillId="43" borderId="0" applyNumberFormat="0" applyBorder="0" applyAlignment="0" applyProtection="0">
      <alignment vertical="center"/>
    </xf>
    <xf numFmtId="0" fontId="33" fillId="31" borderId="0" applyNumberFormat="0" applyBorder="0" applyAlignment="0" applyProtection="0"/>
    <xf numFmtId="0" fontId="41" fillId="2" borderId="71">
      <protection locked="0"/>
    </xf>
    <xf numFmtId="0" fontId="33" fillId="0" borderId="0"/>
    <xf numFmtId="177" fontId="39" fillId="0" borderId="6" applyFont="0" applyFill="0" applyBorder="0" applyAlignment="0" applyProtection="0"/>
    <xf numFmtId="0" fontId="33" fillId="27" borderId="0" applyNumberFormat="0" applyBorder="0" applyAlignment="0" applyProtection="0"/>
    <xf numFmtId="0" fontId="48" fillId="28" borderId="0" applyNumberFormat="0" applyBorder="0" applyAlignment="0" applyProtection="0"/>
    <xf numFmtId="0" fontId="66" fillId="43" borderId="0" applyNumberFormat="0" applyBorder="0" applyAlignment="0" applyProtection="0">
      <alignment vertical="center"/>
    </xf>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0" borderId="0"/>
    <xf numFmtId="43" fontId="1" fillId="0" borderId="0" applyFont="0" applyFill="0" applyBorder="0" applyAlignment="0" applyProtection="0"/>
    <xf numFmtId="43" fontId="1" fillId="0" borderId="0"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177" fontId="39" fillId="0" borderId="6"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7" borderId="0" applyNumberFormat="0" applyBorder="0" applyAlignment="0" applyProtection="0"/>
    <xf numFmtId="176" fontId="33" fillId="0" borderId="0" applyFont="0" applyFill="0" applyBorder="0" applyAlignment="0" applyProtection="0"/>
    <xf numFmtId="0" fontId="33" fillId="27" borderId="0" applyNumberFormat="0" applyBorder="0" applyAlignment="0" applyProtection="0"/>
    <xf numFmtId="176"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40" borderId="0" applyNumberFormat="0" applyBorder="0" applyAlignment="0" applyProtection="0"/>
    <xf numFmtId="0" fontId="35" fillId="40" borderId="0" applyNumberFormat="0" applyBorder="0" applyAlignment="0" applyProtection="0"/>
    <xf numFmtId="212" fontId="36" fillId="0" borderId="0"/>
    <xf numFmtId="173" fontId="36" fillId="0" borderId="0"/>
    <xf numFmtId="0" fontId="33" fillId="0" borderId="0"/>
    <xf numFmtId="43" fontId="33" fillId="0" borderId="0" applyFont="0" applyFill="0" applyBorder="0" applyAlignment="0" applyProtection="0"/>
    <xf numFmtId="0" fontId="35" fillId="43" borderId="0" applyNumberFormat="0" applyBorder="0" applyAlignment="0" applyProtection="0"/>
    <xf numFmtId="0" fontId="35" fillId="40" borderId="0" applyNumberFormat="0" applyBorder="0" applyAlignment="0" applyProtection="0"/>
    <xf numFmtId="0" fontId="1" fillId="0" borderId="0"/>
    <xf numFmtId="0" fontId="33" fillId="0" borderId="0"/>
    <xf numFmtId="0" fontId="35" fillId="40" borderId="0" applyNumberFormat="0" applyBorder="0" applyAlignment="0" applyProtection="0"/>
    <xf numFmtId="177" fontId="39" fillId="0" borderId="6" applyFont="0" applyFill="0" applyBorder="0" applyAlignment="0" applyProtection="0"/>
    <xf numFmtId="0" fontId="35" fillId="6" borderId="0" applyNumberFormat="0" applyBorder="0" applyAlignment="0" applyProtection="0"/>
    <xf numFmtId="177" fontId="39" fillId="0" borderId="6" applyFont="0" applyFill="0" applyBorder="0" applyAlignment="0" applyProtection="0"/>
    <xf numFmtId="0" fontId="35" fillId="6" borderId="0" applyNumberFormat="0" applyBorder="0" applyAlignment="0" applyProtection="0"/>
    <xf numFmtId="0" fontId="102" fillId="0" borderId="0">
      <protection locked="0"/>
    </xf>
    <xf numFmtId="0" fontId="33" fillId="22" borderId="0" applyNumberFormat="0" applyBorder="0" applyAlignment="0" applyProtection="0"/>
    <xf numFmtId="177" fontId="39" fillId="0" borderId="6" applyFont="0" applyFill="0" applyBorder="0" applyAlignment="0" applyProtection="0"/>
    <xf numFmtId="0" fontId="35" fillId="6" borderId="0" applyNumberFormat="0" applyBorder="0" applyAlignment="0" applyProtection="0"/>
    <xf numFmtId="177" fontId="39" fillId="0" borderId="6" applyFont="0" applyFill="0" applyBorder="0" applyAlignment="0" applyProtection="0"/>
    <xf numFmtId="243" fontId="1" fillId="0" borderId="0" applyFill="0" applyBorder="0" applyAlignment="0"/>
    <xf numFmtId="0" fontId="35" fillId="6" borderId="0" applyNumberFormat="0" applyBorder="0" applyAlignment="0" applyProtection="0"/>
    <xf numFmtId="0" fontId="41" fillId="2" borderId="71">
      <protection locked="0"/>
    </xf>
    <xf numFmtId="0" fontId="150" fillId="0" borderId="0">
      <protection locked="0"/>
    </xf>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8" fillId="34" borderId="0" applyNumberFormat="0" applyBorder="0" applyAlignment="0" applyProtection="0"/>
    <xf numFmtId="0" fontId="66" fillId="6" borderId="0" applyNumberFormat="0" applyBorder="0" applyAlignment="0" applyProtection="0">
      <alignment vertical="center"/>
    </xf>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53" fillId="6" borderId="0" applyNumberFormat="0" applyBorder="0" applyAlignment="0" applyProtection="0"/>
    <xf numFmtId="177" fontId="39" fillId="0" borderId="6" applyFont="0" applyFill="0" applyBorder="0" applyAlignment="0" applyProtection="0"/>
    <xf numFmtId="0" fontId="33" fillId="0" borderId="0"/>
    <xf numFmtId="0" fontId="53" fillId="6" borderId="0" applyNumberFormat="0" applyBorder="0" applyAlignment="0" applyProtection="0"/>
    <xf numFmtId="177" fontId="39" fillId="0" borderId="6" applyFont="0" applyFill="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0" borderId="0"/>
    <xf numFmtId="41" fontId="1" fillId="0" borderId="0" applyFont="0" applyFill="0" applyBorder="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0" borderId="0"/>
    <xf numFmtId="0" fontId="33" fillId="31" borderId="0" applyNumberFormat="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1"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0" fontId="33" fillId="34" borderId="0" applyNumberFormat="0" applyBorder="0" applyAlignment="0" applyProtection="0"/>
    <xf numFmtId="0" fontId="33" fillId="0" borderId="0"/>
    <xf numFmtId="0" fontId="33" fillId="34" borderId="0" applyNumberFormat="0" applyBorder="0" applyAlignment="0" applyProtection="0"/>
    <xf numFmtId="0" fontId="33" fillId="0" borderId="0"/>
    <xf numFmtId="0" fontId="33" fillId="28" borderId="0" applyNumberFormat="0" applyBorder="0" applyAlignment="0" applyProtection="0"/>
    <xf numFmtId="0" fontId="33" fillId="34" borderId="0" applyNumberFormat="0" applyBorder="0" applyAlignment="0" applyProtection="0"/>
    <xf numFmtId="0" fontId="33" fillId="31" borderId="0" applyNumberFormat="0" applyBorder="0" applyAlignment="0" applyProtection="0"/>
    <xf numFmtId="165" fontId="33" fillId="0" borderId="0" applyFont="0" applyFill="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22" borderId="0" applyNumberFormat="0" applyBorder="0" applyAlignment="0" applyProtection="0"/>
    <xf numFmtId="0" fontId="33" fillId="34"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34" borderId="0" applyNumberFormat="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22" borderId="0" applyNumberFormat="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0" fontId="37" fillId="51" borderId="0" applyNumberFormat="0" applyBorder="0" applyAlignment="0" applyProtection="0"/>
    <xf numFmtId="0" fontId="33" fillId="34" borderId="0" applyNumberFormat="0" applyBorder="0" applyAlignment="0" applyProtection="0"/>
    <xf numFmtId="0" fontId="33" fillId="0" borderId="0"/>
    <xf numFmtId="0" fontId="33" fillId="31" borderId="0" applyNumberFormat="0" applyBorder="0" applyAlignment="0" applyProtection="0"/>
    <xf numFmtId="0" fontId="33" fillId="34" borderId="0" applyNumberFormat="0" applyBorder="0" applyAlignment="0" applyProtection="0"/>
    <xf numFmtId="0" fontId="33" fillId="22" borderId="0" applyNumberFormat="0" applyBorder="0" applyAlignment="0" applyProtection="0"/>
    <xf numFmtId="43" fontId="1" fillId="0" borderId="0" applyFont="0" applyFill="0" applyBorder="0" applyAlignment="0" applyProtection="0"/>
    <xf numFmtId="0" fontId="41" fillId="2" borderId="71">
      <protection locked="0"/>
    </xf>
    <xf numFmtId="0" fontId="33" fillId="34" borderId="0" applyNumberFormat="0" applyBorder="0" applyAlignment="0" applyProtection="0"/>
    <xf numFmtId="0" fontId="33" fillId="34" borderId="0" applyNumberFormat="0" applyBorder="0" applyAlignment="0" applyProtection="0"/>
    <xf numFmtId="0" fontId="33" fillId="31" borderId="0" applyNumberFormat="0" applyBorder="0" applyAlignment="0" applyProtection="0"/>
    <xf numFmtId="0" fontId="33" fillId="34" borderId="0" applyNumberFormat="0" applyBorder="0" applyAlignment="0" applyProtection="0"/>
    <xf numFmtId="43" fontId="48" fillId="0" borderId="0" applyFont="0" applyFill="0" applyBorder="0" applyAlignment="0" applyProtection="0"/>
    <xf numFmtId="0" fontId="41" fillId="2" borderId="71">
      <protection locked="0"/>
    </xf>
    <xf numFmtId="43" fontId="33" fillId="0" borderId="0" applyFont="0" applyFill="0" applyBorder="0" applyAlignment="0" applyProtection="0"/>
    <xf numFmtId="0" fontId="33" fillId="22"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43" fontId="33" fillId="0" borderId="0" applyFont="0" applyFill="0" applyBorder="0" applyAlignment="0" applyProtection="0"/>
    <xf numFmtId="0" fontId="33" fillId="45" borderId="0" applyNumberFormat="0" applyBorder="0" applyAlignment="0" applyProtection="0"/>
    <xf numFmtId="49" fontId="34" fillId="20" borderId="71"/>
    <xf numFmtId="0" fontId="33" fillId="45" borderId="0" applyNumberFormat="0" applyBorder="0" applyAlignment="0" applyProtection="0"/>
    <xf numFmtId="0" fontId="96" fillId="0" borderId="0">
      <alignment horizontal="center"/>
    </xf>
    <xf numFmtId="0" fontId="33" fillId="34"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0" fontId="33" fillId="45" borderId="0" applyNumberFormat="0" applyBorder="0" applyAlignment="0" applyProtection="0"/>
    <xf numFmtId="49" fontId="34" fillId="20" borderId="71"/>
    <xf numFmtId="0" fontId="33" fillId="45" borderId="0" applyNumberFormat="0" applyBorder="0" applyAlignment="0" applyProtection="0"/>
    <xf numFmtId="0" fontId="33" fillId="34" borderId="0" applyNumberFormat="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45"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0" borderId="0"/>
    <xf numFmtId="0" fontId="33" fillId="0" borderId="0"/>
    <xf numFmtId="9" fontId="33" fillId="0" borderId="0" applyFont="0" applyFill="0" applyBorder="0" applyAlignment="0" applyProtection="0"/>
    <xf numFmtId="0" fontId="33" fillId="34" borderId="0" applyNumberFormat="0" applyBorder="0" applyAlignment="0" applyProtection="0"/>
    <xf numFmtId="9" fontId="33"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173" fontId="36" fillId="0" borderId="0"/>
    <xf numFmtId="177" fontId="39" fillId="0" borderId="6" applyFont="0" applyFill="0" applyBorder="0" applyAlignment="0" applyProtection="0"/>
    <xf numFmtId="0" fontId="33" fillId="34" borderId="0" applyNumberFormat="0" applyBorder="0" applyAlignment="0" applyProtection="0"/>
    <xf numFmtId="0" fontId="33" fillId="34"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2"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4" borderId="0" applyNumberFormat="0" applyBorder="0" applyAlignment="0" applyProtection="0"/>
    <xf numFmtId="0" fontId="33" fillId="34"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0" fontId="33" fillId="34"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0" fontId="33" fillId="34" borderId="0" applyNumberFormat="0" applyBorder="0" applyAlignment="0" applyProtection="0"/>
    <xf numFmtId="0" fontId="33" fillId="31" borderId="0" applyNumberFormat="0" applyBorder="0" applyAlignment="0" applyProtection="0"/>
    <xf numFmtId="0" fontId="33" fillId="34" borderId="0" applyNumberFormat="0" applyBorder="0" applyAlignment="0" applyProtection="0"/>
    <xf numFmtId="0" fontId="33" fillId="31" borderId="0" applyNumberFormat="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0" fontId="33" fillId="22" borderId="0" applyNumberFormat="0" applyBorder="0" applyAlignment="0" applyProtection="0"/>
    <xf numFmtId="0" fontId="111" fillId="0" borderId="0"/>
    <xf numFmtId="0" fontId="33" fillId="3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34" borderId="0" applyNumberFormat="0" applyBorder="0" applyAlignment="0" applyProtection="0"/>
    <xf numFmtId="0" fontId="33" fillId="0" borderId="0"/>
    <xf numFmtId="0" fontId="33" fillId="34" borderId="0" applyNumberFormat="0" applyBorder="0" applyAlignment="0" applyProtection="0"/>
    <xf numFmtId="0" fontId="111" fillId="0" borderId="0"/>
    <xf numFmtId="0" fontId="33" fillId="3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8" borderId="0" applyNumberFormat="0" applyBorder="0" applyAlignment="0" applyProtection="0"/>
    <xf numFmtId="0" fontId="33" fillId="0" borderId="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111" fillId="0" borderId="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41" fillId="2" borderId="71">
      <protection locked="0"/>
    </xf>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9" fontId="33" fillId="0" borderId="0" applyFont="0" applyFill="0" applyBorder="0" applyAlignment="0" applyProtection="0"/>
    <xf numFmtId="0" fontId="111" fillId="0" borderId="0"/>
    <xf numFmtId="0" fontId="33" fillId="34" borderId="0" applyNumberFormat="0" applyBorder="0" applyAlignment="0" applyProtection="0"/>
    <xf numFmtId="0" fontId="33" fillId="0" borderId="0"/>
    <xf numFmtId="0" fontId="111" fillId="0" borderId="0"/>
    <xf numFmtId="0" fontId="33" fillId="34" borderId="0" applyNumberFormat="0" applyBorder="0" applyAlignment="0" applyProtection="0"/>
    <xf numFmtId="9" fontId="33" fillId="0" borderId="0" applyFont="0" applyFill="0" applyBorder="0" applyAlignment="0" applyProtection="0"/>
    <xf numFmtId="0" fontId="33" fillId="0" borderId="0"/>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41" fillId="2" borderId="71">
      <protection locked="0"/>
    </xf>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9" borderId="0" applyNumberFormat="0" applyBorder="0" applyAlignment="0" applyProtection="0"/>
    <xf numFmtId="0" fontId="111" fillId="0" borderId="0"/>
    <xf numFmtId="0" fontId="33" fillId="34" borderId="0" applyNumberFormat="0" applyBorder="0" applyAlignment="0" applyProtection="0"/>
    <xf numFmtId="0" fontId="111" fillId="0" borderId="0"/>
    <xf numFmtId="0" fontId="33" fillId="34" borderId="0" applyNumberFormat="0" applyBorder="0" applyAlignment="0" applyProtection="0"/>
    <xf numFmtId="0" fontId="33" fillId="0" borderId="0"/>
    <xf numFmtId="0" fontId="111" fillId="0" borderId="0"/>
    <xf numFmtId="0" fontId="33" fillId="34" borderId="0" applyNumberFormat="0" applyBorder="0" applyAlignment="0" applyProtection="0"/>
    <xf numFmtId="177" fontId="39" fillId="0" borderId="6" applyFont="0" applyFill="0" applyBorder="0" applyAlignment="0" applyProtection="0"/>
    <xf numFmtId="0" fontId="33" fillId="34"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2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4" borderId="0" applyNumberFormat="0" applyBorder="0" applyAlignment="0" applyProtection="0"/>
    <xf numFmtId="0" fontId="33" fillId="22" borderId="0" applyNumberFormat="0" applyBorder="0" applyAlignment="0" applyProtection="0"/>
    <xf numFmtId="0" fontId="33" fillId="34" borderId="0" applyNumberFormat="0" applyBorder="0" applyAlignment="0" applyProtection="0"/>
    <xf numFmtId="0" fontId="33" fillId="0" borderId="0"/>
    <xf numFmtId="242" fontId="1" fillId="0" borderId="0">
      <protection locked="0"/>
    </xf>
    <xf numFmtId="0" fontId="33" fillId="22" borderId="0" applyNumberFormat="0" applyBorder="0" applyAlignment="0" applyProtection="0"/>
    <xf numFmtId="177" fontId="39" fillId="0" borderId="6" applyFont="0" applyFill="0" applyBorder="0" applyAlignment="0" applyProtection="0"/>
    <xf numFmtId="0" fontId="33" fillId="34" borderId="0" applyNumberFormat="0" applyBorder="0" applyAlignment="0" applyProtection="0"/>
    <xf numFmtId="0" fontId="33" fillId="0" borderId="0"/>
    <xf numFmtId="43" fontId="132"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0" fontId="33" fillId="34" borderId="0" applyNumberFormat="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0" fontId="33" fillId="34"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0" fontId="33" fillId="34" borderId="0" applyNumberFormat="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173" fontId="36" fillId="0" borderId="0"/>
    <xf numFmtId="0" fontId="33" fillId="34" borderId="0" applyNumberFormat="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0" fontId="66" fillId="0" borderId="0"/>
    <xf numFmtId="0" fontId="33" fillId="34"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0" fontId="33" fillId="0" borderId="0"/>
    <xf numFmtId="43"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173" fontId="36" fillId="0" borderId="0"/>
    <xf numFmtId="9" fontId="33" fillId="0" borderId="0" applyFont="0" applyFill="0" applyBorder="0" applyAlignment="0" applyProtection="0"/>
    <xf numFmtId="43" fontId="35" fillId="0" borderId="0" applyFont="0" applyFill="0" applyBorder="0" applyAlignment="0" applyProtection="0"/>
    <xf numFmtId="0" fontId="33" fillId="0" borderId="0"/>
    <xf numFmtId="41" fontId="1" fillId="0" borderId="0" applyFont="0" applyFill="0" applyBorder="0" applyAlignment="0" applyProtection="0"/>
    <xf numFmtId="0" fontId="33" fillId="34" borderId="0" applyNumberFormat="0" applyBorder="0" applyAlignment="0" applyProtection="0"/>
    <xf numFmtId="0" fontId="66" fillId="25" borderId="0" applyNumberFormat="0" applyBorder="0" applyAlignment="0" applyProtection="0">
      <alignment vertical="center"/>
    </xf>
    <xf numFmtId="0" fontId="1" fillId="0" borderId="0"/>
    <xf numFmtId="41"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0" fontId="66" fillId="25" borderId="0" applyNumberFormat="0" applyBorder="0" applyAlignment="0" applyProtection="0">
      <alignment vertical="center"/>
    </xf>
    <xf numFmtId="0" fontId="1" fillId="0" borderId="0"/>
    <xf numFmtId="177" fontId="39" fillId="0" borderId="6" applyFont="0" applyFill="0" applyBorder="0" applyAlignment="0" applyProtection="0"/>
    <xf numFmtId="0" fontId="75" fillId="24" borderId="0" applyNumberFormat="0" applyBorder="0" applyAlignment="0" applyProtection="0"/>
    <xf numFmtId="0" fontId="41" fillId="2" borderId="71">
      <protection locked="0"/>
    </xf>
    <xf numFmtId="0" fontId="33" fillId="22" borderId="0" applyNumberFormat="0" applyBorder="0" applyAlignment="0" applyProtection="0"/>
    <xf numFmtId="0" fontId="33" fillId="39" borderId="0" applyNumberFormat="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34" borderId="0" applyNumberFormat="0" applyBorder="0" applyAlignment="0" applyProtection="0"/>
    <xf numFmtId="176" fontId="33" fillId="0" borderId="0" applyFont="0" applyFill="0" applyBorder="0" applyAlignment="0" applyProtection="0"/>
    <xf numFmtId="0" fontId="33" fillId="22" borderId="0" applyNumberFormat="0" applyBorder="0" applyAlignment="0" applyProtection="0"/>
    <xf numFmtId="177" fontId="39" fillId="0" borderId="6"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6" borderId="0" applyNumberFormat="0" applyBorder="0" applyAlignment="0" applyProtection="0"/>
    <xf numFmtId="0" fontId="66" fillId="6" borderId="0" applyNumberFormat="0" applyBorder="0" applyAlignment="0" applyProtection="0">
      <alignment vertical="center"/>
    </xf>
    <xf numFmtId="177" fontId="39" fillId="0" borderId="6" applyFont="0" applyFill="0" applyBorder="0" applyAlignment="0" applyProtection="0"/>
    <xf numFmtId="0" fontId="35" fillId="6"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0" fontId="35" fillId="7" borderId="0" applyNumberFormat="0" applyBorder="0" applyAlignment="0" applyProtection="0"/>
    <xf numFmtId="177" fontId="39" fillId="0" borderId="6" applyFont="0" applyFill="0" applyBorder="0" applyAlignment="0" applyProtection="0"/>
    <xf numFmtId="0" fontId="33" fillId="34" borderId="0" applyNumberFormat="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0" fontId="33" fillId="0" borderId="0"/>
    <xf numFmtId="0" fontId="33" fillId="0" borderId="0"/>
    <xf numFmtId="0" fontId="33" fillId="34" borderId="0" applyNumberFormat="0" applyBorder="0" applyAlignment="0" applyProtection="0"/>
    <xf numFmtId="0" fontId="33" fillId="29"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78" fillId="48"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0" borderId="0"/>
    <xf numFmtId="177" fontId="39" fillId="0" borderId="6"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4" borderId="0" applyNumberFormat="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0" fontId="33" fillId="45" borderId="0" applyNumberFormat="0" applyBorder="0" applyAlignment="0" applyProtection="0"/>
    <xf numFmtId="0" fontId="33" fillId="34" borderId="0" applyNumberFormat="0" applyBorder="0" applyAlignment="0" applyProtection="0"/>
    <xf numFmtId="0" fontId="33" fillId="0" borderId="0"/>
    <xf numFmtId="0" fontId="33" fillId="45"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0" fontId="33" fillId="45"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240" fontId="101" fillId="0" borderId="0" applyFont="0" applyFill="0" applyBorder="0" applyAlignment="0" applyProtection="0"/>
    <xf numFmtId="0" fontId="33" fillId="34"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0" fontId="78" fillId="41"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0" fontId="33" fillId="34" borderId="0" applyNumberFormat="0" applyBorder="0" applyAlignment="0" applyProtection="0"/>
    <xf numFmtId="49" fontId="34" fillId="20" borderId="71"/>
    <xf numFmtId="0" fontId="33" fillId="45"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165" fontId="1" fillId="0" borderId="0" applyFont="0" applyFill="0" applyBorder="0" applyAlignment="0" applyProtection="0"/>
    <xf numFmtId="49" fontId="34" fillId="20" borderId="71"/>
    <xf numFmtId="0" fontId="33" fillId="45"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226" fontId="42" fillId="0" borderId="0" applyFill="0" applyBorder="0" applyAlignment="0" applyProtection="0"/>
    <xf numFmtId="0" fontId="33" fillId="3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43" fontId="1" fillId="0" borderId="0" applyFont="0" applyFill="0" applyBorder="0" applyAlignment="0" applyProtection="0"/>
    <xf numFmtId="0" fontId="33" fillId="3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33" fillId="21"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49" fontId="34" fillId="20" borderId="71"/>
    <xf numFmtId="0" fontId="86" fillId="0" borderId="0" applyNumberFormat="0" applyFill="0" applyBorder="0" applyAlignment="0" applyProtection="0">
      <alignment vertical="center"/>
    </xf>
    <xf numFmtId="0" fontId="33" fillId="21"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173" fontId="36" fillId="0" borderId="0"/>
    <xf numFmtId="177" fontId="39" fillId="0" borderId="6" applyFont="0" applyFill="0" applyBorder="0" applyAlignment="0" applyProtection="0"/>
    <xf numFmtId="176" fontId="33" fillId="0" borderId="0" applyFont="0" applyFill="0" applyBorder="0" applyAlignment="0" applyProtection="0"/>
    <xf numFmtId="0" fontId="37" fillId="36"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6" borderId="0" applyNumberFormat="0" applyBorder="0" applyAlignment="0" applyProtection="0"/>
    <xf numFmtId="176" fontId="33" fillId="0" borderId="0" applyFont="0" applyFill="0" applyBorder="0" applyAlignment="0" applyProtection="0"/>
    <xf numFmtId="177" fontId="39" fillId="0" borderId="6" applyFont="0" applyFill="0" applyBorder="0" applyAlignment="0" applyProtection="0"/>
    <xf numFmtId="0" fontId="35" fillId="6"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0" fontId="33" fillId="3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4" fontId="103" fillId="0" borderId="0" applyFill="0" applyBorder="0" applyAlignment="0"/>
    <xf numFmtId="0" fontId="33" fillId="29" borderId="0" applyNumberFormat="0" applyBorder="0" applyAlignment="0" applyProtection="0"/>
    <xf numFmtId="0" fontId="33" fillId="34" borderId="0" applyNumberFormat="0" applyBorder="0" applyAlignment="0" applyProtection="0"/>
    <xf numFmtId="0" fontId="33" fillId="29" borderId="0" applyNumberFormat="0" applyBorder="0" applyAlignment="0" applyProtection="0"/>
    <xf numFmtId="0" fontId="33" fillId="34" borderId="0" applyNumberFormat="0" applyBorder="0" applyAlignment="0" applyProtection="0"/>
    <xf numFmtId="0" fontId="33" fillId="29" borderId="0" applyNumberFormat="0" applyBorder="0" applyAlignment="0" applyProtection="0"/>
    <xf numFmtId="0" fontId="33" fillId="0" borderId="0"/>
    <xf numFmtId="0" fontId="33" fillId="34" borderId="0" applyNumberFormat="0" applyBorder="0" applyAlignment="0" applyProtection="0"/>
    <xf numFmtId="0" fontId="33" fillId="0" borderId="0"/>
    <xf numFmtId="0" fontId="33" fillId="29" borderId="0" applyNumberFormat="0" applyBorder="0" applyAlignment="0" applyProtection="0"/>
    <xf numFmtId="0" fontId="33" fillId="0" borderId="0"/>
    <xf numFmtId="0" fontId="33" fillId="34" borderId="0" applyNumberFormat="0" applyBorder="0" applyAlignment="0" applyProtection="0"/>
    <xf numFmtId="0" fontId="33" fillId="29" borderId="0" applyNumberFormat="0" applyBorder="0" applyAlignment="0" applyProtection="0"/>
    <xf numFmtId="0" fontId="33" fillId="34" borderId="0" applyNumberFormat="0" applyBorder="0" applyAlignment="0" applyProtection="0"/>
    <xf numFmtId="0" fontId="33" fillId="45" borderId="0" applyNumberFormat="0" applyBorder="0" applyAlignment="0" applyProtection="0"/>
    <xf numFmtId="0" fontId="33" fillId="29" borderId="0" applyNumberFormat="0" applyBorder="0" applyAlignment="0" applyProtection="0"/>
    <xf numFmtId="0" fontId="33" fillId="0" borderId="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0" borderId="0"/>
    <xf numFmtId="0" fontId="33" fillId="0" borderId="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44" fillId="30" borderId="74" applyNumberFormat="0" applyAlignment="0" applyProtection="0"/>
    <xf numFmtId="0" fontId="33" fillId="34" borderId="0" applyNumberFormat="0" applyBorder="0" applyAlignment="0" applyProtection="0"/>
    <xf numFmtId="177" fontId="39" fillId="0" borderId="6" applyFont="0" applyFill="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21"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77" fillId="30" borderId="74" applyNumberFormat="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0" borderId="0"/>
    <xf numFmtId="0" fontId="33" fillId="34" borderId="0" applyNumberFormat="0" applyBorder="0" applyAlignment="0" applyProtection="0"/>
    <xf numFmtId="0" fontId="33" fillId="0" borderId="0"/>
    <xf numFmtId="0" fontId="33" fillId="0" borderId="0"/>
    <xf numFmtId="0" fontId="41" fillId="2" borderId="71">
      <protection locked="0"/>
    </xf>
    <xf numFmtId="0" fontId="33" fillId="34" borderId="0" applyNumberFormat="0" applyBorder="0" applyAlignment="0" applyProtection="0"/>
    <xf numFmtId="0" fontId="33" fillId="34" borderId="0" applyNumberFormat="0" applyBorder="0" applyAlignment="0" applyProtection="0"/>
    <xf numFmtId="0" fontId="33" fillId="31"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177" fontId="39" fillId="0" borderId="6" applyFont="0" applyFill="0" applyBorder="0" applyAlignment="0" applyProtection="0"/>
    <xf numFmtId="0" fontId="33" fillId="34"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0" fontId="33" fillId="0" borderId="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4" borderId="0" applyNumberFormat="0" applyBorder="0" applyAlignment="0" applyProtection="0"/>
    <xf numFmtId="0" fontId="35" fillId="6" borderId="0" applyNumberFormat="0" applyBorder="0" applyAlignment="0" applyProtection="0"/>
    <xf numFmtId="0" fontId="35" fillId="6" borderId="0" applyNumberFormat="0" applyBorder="0" applyAlignment="0" applyProtection="0"/>
    <xf numFmtId="0" fontId="33" fillId="0" borderId="0"/>
    <xf numFmtId="0" fontId="33" fillId="0" borderId="0"/>
    <xf numFmtId="0" fontId="35" fillId="6" borderId="0" applyNumberFormat="0" applyBorder="0" applyAlignment="0" applyProtection="0"/>
    <xf numFmtId="0" fontId="35" fillId="43" borderId="0" applyNumberFormat="0" applyBorder="0" applyAlignment="0" applyProtection="0"/>
    <xf numFmtId="43" fontId="33" fillId="0" borderId="0" applyFont="0" applyFill="0" applyBorder="0" applyAlignment="0" applyProtection="0"/>
    <xf numFmtId="0" fontId="35" fillId="43"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29" borderId="0" applyNumberFormat="0" applyBorder="0" applyAlignment="0" applyProtection="0"/>
    <xf numFmtId="0" fontId="41" fillId="2" borderId="71">
      <protection locked="0"/>
    </xf>
    <xf numFmtId="0" fontId="33" fillId="22" borderId="0" applyNumberFormat="0" applyBorder="0" applyAlignment="0" applyProtection="0"/>
    <xf numFmtId="0" fontId="35" fillId="43" borderId="0" applyNumberFormat="0" applyBorder="0" applyAlignment="0" applyProtection="0"/>
    <xf numFmtId="43" fontId="33" fillId="0" borderId="0" applyFont="0" applyFill="0" applyBorder="0" applyAlignment="0" applyProtection="0"/>
    <xf numFmtId="0" fontId="41" fillId="2" borderId="71">
      <protection locked="0"/>
    </xf>
    <xf numFmtId="0" fontId="35" fillId="43" borderId="0" applyNumberFormat="0" applyBorder="0" applyAlignment="0" applyProtection="0"/>
    <xf numFmtId="0" fontId="33" fillId="0" borderId="0"/>
    <xf numFmtId="43" fontId="33" fillId="0" borderId="0" applyFont="0" applyFill="0" applyBorder="0" applyAlignment="0" applyProtection="0"/>
    <xf numFmtId="0" fontId="33" fillId="22" borderId="0" applyNumberFormat="0" applyBorder="0" applyAlignment="0" applyProtection="0"/>
    <xf numFmtId="0" fontId="33" fillId="29"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48" fillId="28" borderId="0" applyNumberFormat="0" applyBorder="0" applyAlignment="0" applyProtection="0"/>
    <xf numFmtId="0" fontId="66" fillId="43" borderId="0" applyNumberFormat="0" applyBorder="0" applyAlignment="0" applyProtection="0">
      <alignment vertical="center"/>
    </xf>
    <xf numFmtId="0" fontId="53" fillId="43" borderId="0" applyNumberFormat="0" applyBorder="0" applyAlignment="0" applyProtection="0"/>
    <xf numFmtId="43" fontId="33" fillId="0" borderId="0" applyFont="0" applyFill="0" applyBorder="0" applyAlignment="0" applyProtection="0"/>
    <xf numFmtId="0" fontId="41" fillId="2" borderId="71">
      <protection locked="0"/>
    </xf>
    <xf numFmtId="0" fontId="44" fillId="30" borderId="74" applyNumberFormat="0" applyAlignment="0" applyProtection="0"/>
    <xf numFmtId="0" fontId="44" fillId="30" borderId="74" applyNumberFormat="0" applyAlignment="0" applyProtection="0"/>
    <xf numFmtId="0" fontId="33" fillId="28" borderId="0" applyNumberFormat="0" applyBorder="0" applyAlignment="0" applyProtection="0"/>
    <xf numFmtId="0" fontId="44" fillId="30" borderId="74" applyNumberFormat="0" applyAlignment="0" applyProtection="0"/>
    <xf numFmtId="0" fontId="44" fillId="30" borderId="74" applyNumberFormat="0" applyAlignment="0" applyProtection="0"/>
    <xf numFmtId="0" fontId="33" fillId="45" borderId="0" applyNumberFormat="0" applyBorder="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4" fillId="30" borderId="74" applyNumberFormat="0" applyAlignment="0" applyProtection="0"/>
    <xf numFmtId="0" fontId="44" fillId="30" borderId="74" applyNumberFormat="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0" fontId="33" fillId="28"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49" fontId="34" fillId="20" borderId="71"/>
    <xf numFmtId="0" fontId="33" fillId="31" borderId="0" applyNumberFormat="0" applyBorder="0" applyAlignment="0" applyProtection="0"/>
    <xf numFmtId="0" fontId="1" fillId="0" borderId="0"/>
    <xf numFmtId="0" fontId="1" fillId="0" borderId="0"/>
    <xf numFmtId="0" fontId="33" fillId="28" borderId="0" applyNumberFormat="0" applyBorder="0" applyAlignment="0" applyProtection="0"/>
    <xf numFmtId="43" fontId="33" fillId="0" borderId="0" applyFont="0" applyFill="0" applyBorder="0" applyAlignment="0" applyProtection="0"/>
    <xf numFmtId="0" fontId="35" fillId="51" borderId="0" applyNumberFormat="0" applyBorder="0" applyAlignment="0" applyProtection="0"/>
    <xf numFmtId="0" fontId="33" fillId="28" borderId="0" applyNumberFormat="0" applyBorder="0" applyAlignment="0" applyProtection="0"/>
    <xf numFmtId="49" fontId="34" fillId="20" borderId="71"/>
    <xf numFmtId="0" fontId="33" fillId="31" borderId="0" applyNumberFormat="0" applyBorder="0" applyAlignment="0" applyProtection="0"/>
    <xf numFmtId="0" fontId="1" fillId="0" borderId="0"/>
    <xf numFmtId="0" fontId="1"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0" fontId="44" fillId="30" borderId="74" applyNumberFormat="0" applyAlignment="0" applyProtection="0"/>
    <xf numFmtId="0" fontId="44" fillId="30" borderId="74" applyNumberFormat="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0" fontId="33" fillId="28"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208" fontId="1"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1" fillId="0" borderId="0" applyFont="0" applyFill="0" applyBorder="0" applyAlignment="0" applyProtection="0"/>
    <xf numFmtId="0" fontId="33" fillId="0" borderId="0"/>
    <xf numFmtId="0" fontId="33" fillId="21"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0" fontId="44" fillId="30" borderId="74" applyNumberFormat="0" applyAlignment="0" applyProtection="0"/>
    <xf numFmtId="0" fontId="44" fillId="30" borderId="74" applyNumberFormat="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31" borderId="0" applyNumberFormat="0" applyBorder="0" applyAlignment="0" applyProtection="0"/>
    <xf numFmtId="0" fontId="33" fillId="28" borderId="0" applyNumberFormat="0" applyBorder="0" applyAlignment="0" applyProtection="0"/>
    <xf numFmtId="0" fontId="33" fillId="31"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44" fillId="30" borderId="74" applyNumberFormat="0" applyAlignment="0" applyProtection="0"/>
    <xf numFmtId="0" fontId="44" fillId="30" borderId="74" applyNumberFormat="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28"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226" fontId="1" fillId="0" borderId="0" applyFill="0" applyBorder="0" applyAlignment="0" applyProtection="0"/>
    <xf numFmtId="40" fontId="54" fillId="0" borderId="0" applyFont="0" applyFill="0" applyBorder="0" applyAlignment="0" applyProtection="0"/>
    <xf numFmtId="0" fontId="33" fillId="28" borderId="0" applyNumberFormat="0" applyBorder="0" applyAlignment="0" applyProtection="0"/>
    <xf numFmtId="0" fontId="33" fillId="29" borderId="0" applyNumberFormat="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41" fontId="1" fillId="0" borderId="0" applyFont="0" applyFill="0" applyBorder="0" applyAlignment="0" applyProtection="0"/>
    <xf numFmtId="0" fontId="33" fillId="38" borderId="0" applyNumberFormat="0" applyBorder="0" applyAlignment="0" applyProtection="0"/>
    <xf numFmtId="42" fontId="57" fillId="0" borderId="81" applyBorder="0"/>
    <xf numFmtId="0" fontId="33" fillId="28" borderId="0" applyNumberFormat="0" applyBorder="0" applyAlignment="0" applyProtection="0"/>
    <xf numFmtId="0" fontId="33" fillId="31" borderId="0" applyNumberFormat="0" applyBorder="0" applyAlignment="0" applyProtection="0"/>
    <xf numFmtId="0" fontId="33" fillId="28" borderId="0" applyNumberFormat="0" applyBorder="0" applyAlignment="0" applyProtection="0"/>
    <xf numFmtId="0" fontId="33" fillId="2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44" fontId="1" fillId="0" borderId="0" applyFont="0" applyFill="0" applyBorder="0" applyAlignment="0" applyProtection="0"/>
    <xf numFmtId="43" fontId="33" fillId="0" borderId="0" applyFont="0" applyFill="0" applyBorder="0" applyAlignment="0" applyProtection="0"/>
    <xf numFmtId="0" fontId="33" fillId="38"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177" fontId="39" fillId="0" borderId="6"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5" fillId="51" borderId="0" applyNumberFormat="0" applyBorder="0" applyAlignment="0" applyProtection="0"/>
    <xf numFmtId="0" fontId="33" fillId="28" borderId="0" applyNumberFormat="0" applyBorder="0" applyAlignment="0" applyProtection="0"/>
    <xf numFmtId="177" fontId="39" fillId="0" borderId="6" applyFont="0" applyFill="0" applyBorder="0" applyAlignment="0" applyProtection="0"/>
    <xf numFmtId="0" fontId="35" fillId="36"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0" fontId="1" fillId="0" borderId="0"/>
    <xf numFmtId="0" fontId="33" fillId="29" borderId="0" applyNumberFormat="0" applyBorder="0" applyAlignment="0" applyProtection="0"/>
    <xf numFmtId="0" fontId="33" fillId="28" borderId="0" applyNumberFormat="0" applyBorder="0" applyAlignment="0" applyProtection="0"/>
    <xf numFmtId="0" fontId="33" fillId="0" borderId="0"/>
    <xf numFmtId="49" fontId="34" fillId="20" borderId="71"/>
    <xf numFmtId="43" fontId="33"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28" borderId="0" applyNumberFormat="0" applyBorder="0" applyAlignment="0" applyProtection="0"/>
    <xf numFmtId="0" fontId="33" fillId="0" borderId="0"/>
    <xf numFmtId="0" fontId="33" fillId="0" borderId="0"/>
    <xf numFmtId="0" fontId="41" fillId="2" borderId="71">
      <protection locked="0"/>
    </xf>
    <xf numFmtId="0" fontId="33" fillId="28" borderId="0" applyNumberFormat="0" applyBorder="0" applyAlignment="0" applyProtection="0"/>
    <xf numFmtId="176" fontId="33" fillId="0" borderId="0" applyFont="0" applyFill="0" applyBorder="0" applyAlignment="0" applyProtection="0"/>
    <xf numFmtId="0" fontId="33" fillId="28" borderId="0" applyNumberFormat="0" applyBorder="0" applyAlignment="0" applyProtection="0"/>
    <xf numFmtId="165" fontId="33" fillId="0" borderId="0" applyFont="0" applyFill="0" applyBorder="0" applyAlignment="0" applyProtection="0"/>
    <xf numFmtId="0" fontId="33" fillId="28" borderId="0" applyNumberFormat="0" applyBorder="0" applyAlignment="0" applyProtection="0"/>
    <xf numFmtId="0" fontId="41" fillId="2" borderId="71">
      <protection locked="0"/>
    </xf>
    <xf numFmtId="176" fontId="33" fillId="0" borderId="0" applyFont="0" applyFill="0" applyBorder="0" applyAlignment="0" applyProtection="0"/>
    <xf numFmtId="0" fontId="33" fillId="28"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28" borderId="0" applyNumberFormat="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3" fillId="2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1" borderId="0" applyNumberFormat="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28" borderId="0" applyNumberFormat="0" applyBorder="0" applyAlignment="0" applyProtection="0"/>
    <xf numFmtId="43"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46" fillId="32" borderId="76" applyNumberFormat="0" applyAlignment="0" applyProtection="0"/>
    <xf numFmtId="0" fontId="33" fillId="0" borderId="0"/>
    <xf numFmtId="0" fontId="33" fillId="28" borderId="0" applyNumberFormat="0" applyBorder="0" applyAlignment="0" applyProtection="0"/>
    <xf numFmtId="0" fontId="33" fillId="28" borderId="0" applyNumberFormat="0" applyBorder="0" applyAlignment="0" applyProtection="0"/>
    <xf numFmtId="0" fontId="33" fillId="21" borderId="0" applyNumberFormat="0" applyBorder="0" applyAlignment="0" applyProtection="0"/>
    <xf numFmtId="0" fontId="33" fillId="28" borderId="0" applyNumberFormat="0" applyBorder="0" applyAlignment="0" applyProtection="0"/>
    <xf numFmtId="49" fontId="34" fillId="20" borderId="71"/>
    <xf numFmtId="0" fontId="33" fillId="21"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41" fontId="1" fillId="0" borderId="0" applyFont="0" applyFill="0" applyBorder="0" applyAlignment="0" applyProtection="0"/>
    <xf numFmtId="9"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0" fontId="33" fillId="2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0" fontId="33" fillId="29" borderId="0" applyNumberFormat="0" applyBorder="0" applyAlignment="0" applyProtection="0"/>
    <xf numFmtId="0" fontId="33" fillId="28" borderId="0" applyNumberFormat="0" applyBorder="0" applyAlignment="0" applyProtection="0"/>
    <xf numFmtId="0" fontId="33" fillId="22" borderId="0" applyNumberFormat="0" applyBorder="0" applyAlignment="0" applyProtection="0"/>
    <xf numFmtId="0" fontId="33" fillId="0" borderId="0"/>
    <xf numFmtId="0" fontId="33" fillId="21" borderId="0" applyNumberFormat="0" applyBorder="0" applyAlignment="0" applyProtection="0"/>
    <xf numFmtId="0" fontId="35" fillId="40" borderId="0" applyNumberFormat="0" applyBorder="0" applyAlignment="0" applyProtection="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177" fontId="39" fillId="0" borderId="6" applyFont="0" applyFill="0" applyBorder="0" applyAlignment="0" applyProtection="0"/>
    <xf numFmtId="0" fontId="35" fillId="6" borderId="0" applyNumberFormat="0" applyBorder="0" applyAlignment="0" applyProtection="0"/>
    <xf numFmtId="176" fontId="33" fillId="0" borderId="0" applyFont="0" applyFill="0" applyBorder="0" applyAlignment="0" applyProtection="0"/>
    <xf numFmtId="0" fontId="33" fillId="21"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2" borderId="0" applyNumberFormat="0" applyBorder="0" applyAlignment="0" applyProtection="0"/>
    <xf numFmtId="0" fontId="33" fillId="0" borderId="0"/>
    <xf numFmtId="0" fontId="33" fillId="21" borderId="0" applyNumberFormat="0" applyBorder="0" applyAlignment="0" applyProtection="0"/>
    <xf numFmtId="0" fontId="33" fillId="28" borderId="0" applyNumberFormat="0" applyBorder="0" applyAlignment="0" applyProtection="0"/>
    <xf numFmtId="0" fontId="52" fillId="12" borderId="74" applyNumberFormat="0" applyAlignment="0" applyProtection="0"/>
    <xf numFmtId="0" fontId="33" fillId="0" borderId="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28" borderId="0" applyNumberFormat="0" applyBorder="0" applyAlignment="0" applyProtection="0"/>
    <xf numFmtId="0" fontId="33" fillId="39" borderId="0" applyNumberFormat="0" applyBorder="0" applyAlignment="0" applyProtection="0"/>
    <xf numFmtId="0" fontId="33" fillId="28"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41" fillId="2" borderId="71">
      <protection locked="0"/>
    </xf>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6" fillId="43" borderId="0" applyNumberFormat="0" applyBorder="0" applyAlignment="0" applyProtection="0">
      <alignment vertical="center"/>
    </xf>
    <xf numFmtId="0" fontId="33" fillId="0" borderId="0"/>
    <xf numFmtId="0" fontId="35" fillId="43" borderId="0" applyNumberFormat="0" applyBorder="0" applyAlignment="0" applyProtection="0"/>
    <xf numFmtId="0" fontId="33" fillId="0" borderId="0"/>
    <xf numFmtId="0" fontId="35" fillId="43" borderId="0" applyNumberFormat="0" applyBorder="0" applyAlignment="0" applyProtection="0"/>
    <xf numFmtId="43" fontId="33" fillId="0" borderId="0" applyFont="0" applyFill="0" applyBorder="0" applyAlignment="0" applyProtection="0"/>
    <xf numFmtId="0" fontId="33" fillId="0" borderId="0"/>
    <xf numFmtId="0" fontId="52" fillId="12" borderId="74" applyNumberFormat="0" applyAlignment="0" applyProtection="0"/>
    <xf numFmtId="165" fontId="33" fillId="0" borderId="0" applyFont="0" applyFill="0" applyBorder="0" applyAlignment="0" applyProtection="0"/>
    <xf numFmtId="0" fontId="33" fillId="28" borderId="0" applyNumberFormat="0" applyBorder="0" applyAlignment="0" applyProtection="0"/>
    <xf numFmtId="0" fontId="33" fillId="33" borderId="0" applyNumberFormat="0" applyBorder="0" applyAlignment="0" applyProtection="0"/>
    <xf numFmtId="9" fontId="33" fillId="0" borderId="0" applyFont="0" applyFill="0" applyBorder="0" applyAlignment="0" applyProtection="0"/>
    <xf numFmtId="0" fontId="64" fillId="0" borderId="75" applyNumberFormat="0" applyFill="0" applyAlignment="0" applyProtection="0"/>
    <xf numFmtId="0" fontId="52" fillId="12" borderId="74" applyNumberFormat="0" applyAlignment="0" applyProtection="0"/>
    <xf numFmtId="165" fontId="33" fillId="0" borderId="0" applyFont="0" applyFill="0" applyBorder="0" applyAlignment="0" applyProtection="0"/>
    <xf numFmtId="0" fontId="33" fillId="28" borderId="0" applyNumberFormat="0" applyBorder="0" applyAlignment="0" applyProtection="0"/>
    <xf numFmtId="0" fontId="33" fillId="33" borderId="0" applyNumberFormat="0" applyBorder="0" applyAlignment="0" applyProtection="0"/>
    <xf numFmtId="49" fontId="34" fillId="20" borderId="71"/>
    <xf numFmtId="0" fontId="64" fillId="0" borderId="75" applyNumberFormat="0" applyFill="0" applyAlignment="0" applyProtection="0"/>
    <xf numFmtId="0" fontId="33" fillId="31" borderId="0" applyNumberFormat="0" applyBorder="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95" fillId="10" borderId="0" applyNumberFormat="0" applyBorder="0" applyAlignment="0" applyProtection="0"/>
    <xf numFmtId="0" fontId="33" fillId="28" borderId="0" applyNumberFormat="0" applyBorder="0" applyAlignment="0" applyProtection="0"/>
    <xf numFmtId="0" fontId="33" fillId="31" borderId="0" applyNumberFormat="0" applyBorder="0" applyAlignment="0" applyProtection="0"/>
    <xf numFmtId="0" fontId="33" fillId="28" borderId="0" applyNumberFormat="0" applyBorder="0" applyAlignment="0" applyProtection="0"/>
    <xf numFmtId="0" fontId="33" fillId="22" borderId="0" applyNumberFormat="0" applyBorder="0" applyAlignment="0" applyProtection="0"/>
    <xf numFmtId="0" fontId="33" fillId="28" borderId="0" applyNumberFormat="0" applyBorder="0" applyAlignment="0" applyProtection="0"/>
    <xf numFmtId="0" fontId="33" fillId="31" borderId="0" applyNumberFormat="0" applyBorder="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8" fillId="24" borderId="72" applyNumberFormat="0" applyFont="0" applyAlignment="0" applyProtection="0"/>
    <xf numFmtId="0" fontId="33" fillId="28" borderId="0" applyNumberFormat="0" applyBorder="0" applyAlignment="0" applyProtection="0"/>
    <xf numFmtId="0" fontId="33" fillId="28" borderId="0" applyNumberFormat="0" applyBorder="0" applyAlignment="0" applyProtection="0"/>
    <xf numFmtId="0" fontId="35" fillId="24" borderId="72" applyNumberFormat="0" applyFont="0" applyAlignment="0" applyProtection="0"/>
    <xf numFmtId="0" fontId="33" fillId="28" borderId="0" applyNumberFormat="0" applyBorder="0" applyAlignment="0" applyProtection="0"/>
    <xf numFmtId="0" fontId="33" fillId="2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0" fontId="33" fillId="28" borderId="0" applyNumberFormat="0" applyBorder="0" applyAlignment="0" applyProtection="0"/>
    <xf numFmtId="176"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176"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176" fontId="33" fillId="0" borderId="0" applyFont="0" applyFill="0" applyBorder="0" applyAlignment="0" applyProtection="0"/>
    <xf numFmtId="43" fontId="33" fillId="0" borderId="0" applyFont="0" applyFill="0" applyBorder="0" applyAlignment="0" applyProtection="0"/>
    <xf numFmtId="0" fontId="33" fillId="0" borderId="0"/>
    <xf numFmtId="0" fontId="37" fillId="46"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218" fontId="1" fillId="0" borderId="0" applyFill="0" applyBorder="0" applyAlignment="0" applyProtection="0"/>
    <xf numFmtId="0" fontId="33" fillId="28" borderId="0" applyNumberFormat="0" applyBorder="0" applyAlignment="0" applyProtection="0"/>
    <xf numFmtId="0" fontId="33" fillId="2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8" borderId="0" applyNumberFormat="0" applyBorder="0" applyAlignment="0" applyProtection="0"/>
    <xf numFmtId="176" fontId="33" fillId="0" borderId="0" applyFont="0" applyFill="0" applyBorder="0" applyAlignment="0" applyProtection="0"/>
    <xf numFmtId="0" fontId="33" fillId="28" borderId="0" applyNumberFormat="0" applyBorder="0" applyAlignment="0" applyProtection="0"/>
    <xf numFmtId="0" fontId="33" fillId="22" borderId="0" applyNumberFormat="0" applyBorder="0" applyAlignment="0" applyProtection="0"/>
    <xf numFmtId="176"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28" borderId="0" applyNumberFormat="0" applyBorder="0" applyAlignment="0" applyProtection="0"/>
    <xf numFmtId="177" fontId="39" fillId="0" borderId="6" applyFont="0" applyFill="0" applyBorder="0" applyAlignment="0" applyProtection="0"/>
    <xf numFmtId="0" fontId="33" fillId="28" borderId="0" applyNumberFormat="0" applyBorder="0" applyAlignment="0" applyProtection="0"/>
    <xf numFmtId="0" fontId="177" fillId="50" borderId="2" applyNumberFormat="0" applyFont="0" applyAlignment="0">
      <alignment horizontal="center"/>
    </xf>
    <xf numFmtId="176"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1" fillId="0" borderId="0"/>
    <xf numFmtId="0" fontId="33" fillId="29" borderId="0" applyNumberFormat="0" applyBorder="0" applyAlignment="0" applyProtection="0"/>
    <xf numFmtId="176" fontId="33" fillId="0" borderId="0" applyFont="0" applyFill="0" applyBorder="0" applyAlignment="0" applyProtection="0"/>
    <xf numFmtId="0" fontId="33" fillId="28" borderId="0" applyNumberFormat="0" applyBorder="0" applyAlignment="0" applyProtection="0"/>
    <xf numFmtId="0" fontId="33" fillId="29" borderId="0" applyNumberFormat="0" applyBorder="0" applyAlignment="0" applyProtection="0"/>
    <xf numFmtId="176" fontId="33" fillId="0" borderId="0" applyFont="0" applyFill="0" applyBorder="0" applyAlignment="0" applyProtection="0"/>
    <xf numFmtId="0" fontId="33" fillId="28" borderId="0" applyNumberFormat="0" applyBorder="0" applyAlignment="0" applyProtection="0"/>
    <xf numFmtId="0" fontId="33" fillId="0" borderId="0"/>
    <xf numFmtId="0" fontId="33" fillId="28" borderId="0" applyNumberFormat="0" applyBorder="0" applyAlignment="0" applyProtection="0"/>
    <xf numFmtId="43" fontId="33" fillId="0" borderId="0" applyFont="0" applyFill="0" applyBorder="0" applyAlignment="0" applyProtection="0"/>
    <xf numFmtId="0" fontId="33" fillId="31" borderId="0" applyNumberFormat="0" applyBorder="0" applyAlignment="0" applyProtection="0"/>
    <xf numFmtId="176" fontId="33" fillId="0" borderId="0" applyFont="0" applyFill="0" applyBorder="0" applyAlignment="0" applyProtection="0"/>
    <xf numFmtId="0" fontId="33" fillId="28" borderId="0" applyNumberFormat="0" applyBorder="0" applyAlignment="0" applyProtection="0"/>
    <xf numFmtId="176" fontId="33"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8" borderId="0" applyNumberFormat="0" applyBorder="0" applyAlignment="0" applyProtection="0"/>
    <xf numFmtId="0" fontId="33" fillId="28" borderId="0" applyNumberFormat="0" applyBorder="0" applyAlignment="0" applyProtection="0"/>
    <xf numFmtId="0" fontId="33" fillId="2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0" fontId="33" fillId="0" borderId="0"/>
    <xf numFmtId="0" fontId="33" fillId="0" borderId="0"/>
    <xf numFmtId="0" fontId="33" fillId="2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0" fontId="1" fillId="0" borderId="0"/>
    <xf numFmtId="0" fontId="36" fillId="0" borderId="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41" fillId="2" borderId="71">
      <protection locked="0"/>
    </xf>
    <xf numFmtId="0" fontId="33" fillId="28"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165" fontId="33" fillId="0" borderId="0" applyFont="0" applyFill="0" applyBorder="0" applyAlignment="0" applyProtection="0"/>
    <xf numFmtId="0" fontId="33" fillId="28" borderId="0" applyNumberFormat="0" applyBorder="0" applyAlignment="0" applyProtection="0"/>
    <xf numFmtId="0" fontId="41" fillId="2" borderId="71">
      <protection locked="0"/>
    </xf>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0" fontId="37" fillId="51" borderId="0" applyNumberFormat="0" applyBorder="0" applyAlignment="0" applyProtection="0"/>
    <xf numFmtId="0" fontId="33" fillId="28" borderId="0" applyNumberFormat="0" applyBorder="0" applyAlignment="0" applyProtection="0"/>
    <xf numFmtId="49" fontId="34" fillId="20" borderId="71"/>
    <xf numFmtId="187" fontId="1" fillId="0" borderId="0" applyFont="0" applyFill="0" applyBorder="0" applyAlignment="0" applyProtection="0"/>
    <xf numFmtId="0" fontId="33" fillId="28" borderId="0" applyNumberFormat="0" applyBorder="0" applyAlignment="0" applyProtection="0"/>
    <xf numFmtId="49" fontId="34" fillId="20" borderId="71"/>
    <xf numFmtId="0" fontId="33" fillId="28" borderId="0" applyNumberFormat="0" applyBorder="0" applyAlignment="0" applyProtection="0"/>
    <xf numFmtId="187" fontId="1" fillId="0" borderId="0" applyFont="0" applyFill="0" applyBorder="0" applyAlignment="0" applyProtection="0"/>
    <xf numFmtId="165" fontId="33" fillId="0" borderId="0" applyFont="0" applyFill="0" applyBorder="0" applyAlignment="0" applyProtection="0"/>
    <xf numFmtId="0" fontId="33" fillId="28" borderId="0" applyNumberFormat="0" applyBorder="0" applyAlignment="0" applyProtection="0"/>
    <xf numFmtId="49" fontId="34" fillId="20" borderId="71"/>
    <xf numFmtId="49" fontId="34" fillId="20" borderId="71"/>
    <xf numFmtId="44" fontId="103" fillId="0" borderId="0" applyFont="0" applyFill="0" applyBorder="0" applyAlignment="0" applyProtection="0"/>
    <xf numFmtId="165" fontId="33" fillId="0" borderId="0" applyFont="0" applyFill="0" applyBorder="0" applyAlignment="0" applyProtection="0"/>
    <xf numFmtId="0" fontId="33" fillId="22" borderId="0" applyNumberFormat="0" applyBorder="0" applyAlignment="0" applyProtection="0"/>
    <xf numFmtId="0" fontId="33" fillId="28" borderId="0" applyNumberFormat="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33" fillId="28" borderId="0" applyNumberFormat="0" applyBorder="0" applyAlignment="0" applyProtection="0"/>
    <xf numFmtId="0" fontId="33" fillId="28" borderId="0" applyNumberFormat="0" applyBorder="0" applyAlignment="0" applyProtection="0"/>
    <xf numFmtId="49" fontId="34" fillId="20" borderId="71"/>
    <xf numFmtId="165" fontId="33" fillId="0" borderId="0" applyFont="0" applyFill="0" applyBorder="0" applyAlignment="0" applyProtection="0"/>
    <xf numFmtId="0" fontId="33" fillId="28" borderId="0" applyNumberFormat="0" applyBorder="0" applyAlignment="0" applyProtection="0"/>
    <xf numFmtId="49" fontId="34" fillId="20" borderId="71"/>
    <xf numFmtId="0" fontId="33" fillId="28" borderId="0" applyNumberFormat="0" applyBorder="0" applyAlignment="0" applyProtection="0"/>
    <xf numFmtId="0" fontId="33" fillId="28" borderId="0" applyNumberFormat="0" applyBorder="0" applyAlignment="0" applyProtection="0"/>
    <xf numFmtId="49" fontId="34" fillId="20" borderId="71"/>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1" borderId="0" applyNumberFormat="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43" borderId="0" applyNumberFormat="0" applyBorder="0" applyAlignment="0" applyProtection="0"/>
    <xf numFmtId="0" fontId="33" fillId="21" borderId="0" applyNumberFormat="0" applyBorder="0" applyAlignment="0" applyProtection="0"/>
    <xf numFmtId="0" fontId="35" fillId="43" borderId="0" applyNumberFormat="0" applyBorder="0" applyAlignment="0" applyProtection="0"/>
    <xf numFmtId="0" fontId="48" fillId="21" borderId="0" applyNumberFormat="0" applyBorder="0" applyAlignment="0" applyProtection="0"/>
    <xf numFmtId="0" fontId="66" fillId="44" borderId="0" applyNumberFormat="0" applyBorder="0" applyAlignment="0" applyProtection="0">
      <alignment vertical="center"/>
    </xf>
    <xf numFmtId="0" fontId="35" fillId="4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41" fillId="2" borderId="71">
      <protection locked="0"/>
    </xf>
    <xf numFmtId="0" fontId="77" fillId="30" borderId="74" applyNumberFormat="0" applyAlignment="0" applyProtection="0"/>
    <xf numFmtId="0" fontId="33" fillId="45" borderId="0" applyNumberFormat="0" applyBorder="0" applyAlignment="0" applyProtection="0"/>
    <xf numFmtId="0" fontId="33" fillId="38" borderId="0" applyNumberFormat="0" applyBorder="0" applyAlignment="0" applyProtection="0"/>
    <xf numFmtId="0" fontId="33" fillId="0" borderId="0"/>
    <xf numFmtId="0" fontId="33" fillId="0" borderId="0"/>
    <xf numFmtId="43" fontId="33" fillId="0" borderId="0" applyFont="0" applyFill="0" applyBorder="0" applyAlignment="0" applyProtection="0"/>
    <xf numFmtId="0" fontId="35" fillId="44" borderId="0" applyNumberFormat="0" applyBorder="0" applyAlignment="0" applyProtection="0"/>
    <xf numFmtId="0" fontId="35" fillId="44"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8" fillId="21" borderId="0" applyNumberFormat="0" applyBorder="0" applyAlignment="0" applyProtection="0"/>
    <xf numFmtId="0" fontId="66" fillId="44" borderId="0" applyNumberFormat="0" applyBorder="0" applyAlignment="0" applyProtection="0">
      <alignment vertical="center"/>
    </xf>
    <xf numFmtId="0" fontId="53" fillId="44"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0" borderId="0"/>
    <xf numFmtId="49" fontId="34" fillId="20" borderId="71"/>
    <xf numFmtId="0" fontId="33" fillId="21" borderId="0" applyNumberFormat="0" applyBorder="0" applyAlignment="0" applyProtection="0"/>
    <xf numFmtId="0" fontId="33" fillId="0" borderId="0"/>
    <xf numFmtId="0" fontId="33" fillId="0" borderId="0"/>
    <xf numFmtId="0" fontId="33" fillId="21" borderId="0" applyNumberFormat="0" applyBorder="0" applyAlignment="0" applyProtection="0"/>
    <xf numFmtId="0" fontId="33" fillId="0" borderId="0"/>
    <xf numFmtId="0" fontId="33" fillId="0" borderId="0"/>
    <xf numFmtId="43"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0" fontId="33" fillId="21" borderId="0" applyNumberFormat="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3" fillId="21" borderId="0" applyNumberFormat="0" applyBorder="0" applyAlignment="0" applyProtection="0"/>
    <xf numFmtId="208" fontId="1" fillId="0" borderId="0" applyFont="0" applyFill="0" applyBorder="0" applyAlignment="0" applyProtection="0"/>
    <xf numFmtId="208" fontId="1" fillId="0" borderId="0" applyFont="0" applyFill="0" applyBorder="0" applyAlignment="0" applyProtection="0"/>
    <xf numFmtId="0" fontId="33" fillId="21" borderId="0" applyNumberFormat="0" applyBorder="0" applyAlignment="0" applyProtection="0"/>
    <xf numFmtId="0" fontId="33" fillId="21" borderId="0" applyNumberFormat="0" applyBorder="0" applyAlignment="0" applyProtection="0"/>
    <xf numFmtId="44" fontId="1" fillId="0" borderId="0" applyFont="0" applyFill="0" applyBorder="0" applyAlignment="0" applyProtection="0"/>
    <xf numFmtId="208" fontId="1" fillId="0" borderId="0" applyFont="0" applyFill="0" applyBorder="0" applyAlignment="0" applyProtection="0"/>
    <xf numFmtId="0" fontId="33" fillId="21" borderId="0" applyNumberFormat="0" applyBorder="0" applyAlignment="0" applyProtection="0"/>
    <xf numFmtId="44" fontId="1" fillId="0" borderId="0" applyFont="0" applyFill="0" applyBorder="0" applyAlignment="0" applyProtection="0"/>
    <xf numFmtId="208" fontId="1" fillId="0" borderId="0" applyFont="0" applyFill="0" applyBorder="0" applyAlignment="0" applyProtection="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33" fillId="21" borderId="0" applyNumberFormat="0" applyBorder="0" applyAlignment="0" applyProtection="0"/>
    <xf numFmtId="0" fontId="33" fillId="0" borderId="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22" borderId="0" applyNumberFormat="0" applyBorder="0" applyAlignment="0" applyProtection="0"/>
    <xf numFmtId="0" fontId="33" fillId="21" borderId="0" applyNumberFormat="0" applyBorder="0" applyAlignment="0" applyProtection="0"/>
    <xf numFmtId="49" fontId="34" fillId="20" borderId="71"/>
    <xf numFmtId="0" fontId="33" fillId="45"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2" borderId="0" applyNumberFormat="0" applyBorder="0" applyAlignment="0" applyProtection="0"/>
    <xf numFmtId="0" fontId="33" fillId="21" borderId="0" applyNumberFormat="0" applyBorder="0" applyAlignment="0" applyProtection="0"/>
    <xf numFmtId="0" fontId="33" fillId="22" borderId="0" applyNumberFormat="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1" borderId="0" applyNumberFormat="0" applyBorder="0" applyAlignment="0" applyProtection="0"/>
    <xf numFmtId="0" fontId="33" fillId="21" borderId="0" applyNumberFormat="0" applyBorder="0" applyAlignment="0" applyProtection="0"/>
    <xf numFmtId="49" fontId="34" fillId="20" borderId="71"/>
    <xf numFmtId="0" fontId="33" fillId="45" borderId="0" applyNumberFormat="0" applyBorder="0" applyAlignment="0" applyProtection="0"/>
    <xf numFmtId="0" fontId="33" fillId="21" borderId="0" applyNumberFormat="0" applyBorder="0" applyAlignment="0" applyProtection="0"/>
    <xf numFmtId="49" fontId="34" fillId="20" borderId="71"/>
    <xf numFmtId="0" fontId="33" fillId="45"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49" fontId="34" fillId="20" borderId="71"/>
    <xf numFmtId="0" fontId="33" fillId="45"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9" borderId="0" applyNumberFormat="0" applyBorder="0" applyAlignment="0" applyProtection="0"/>
    <xf numFmtId="0" fontId="33" fillId="21" borderId="0" applyNumberFormat="0" applyBorder="0" applyAlignment="0" applyProtection="0"/>
    <xf numFmtId="49" fontId="34" fillId="20" borderId="71"/>
    <xf numFmtId="0" fontId="33" fillId="45"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44" fontId="103" fillId="0" borderId="0" applyFill="0" applyBorder="0" applyAlignment="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0" fontId="33" fillId="21" borderId="0" applyNumberFormat="0" applyBorder="0" applyAlignment="0" applyProtection="0"/>
    <xf numFmtId="49" fontId="34" fillId="20" borderId="71"/>
    <xf numFmtId="0" fontId="33" fillId="45"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0" borderId="0"/>
    <xf numFmtId="49" fontId="34" fillId="20" borderId="71"/>
    <xf numFmtId="0" fontId="33" fillId="45"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49" fontId="34" fillId="20" borderId="71"/>
    <xf numFmtId="0" fontId="33" fillId="45" borderId="0" applyNumberFormat="0" applyBorder="0" applyAlignment="0" applyProtection="0"/>
    <xf numFmtId="0" fontId="33" fillId="31" borderId="0" applyNumberFormat="0" applyBorder="0" applyAlignment="0" applyProtection="0"/>
    <xf numFmtId="0" fontId="33" fillId="21" borderId="0" applyNumberFormat="0" applyBorder="0" applyAlignment="0" applyProtection="0"/>
    <xf numFmtId="0" fontId="105" fillId="2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189" fontId="1" fillId="0" borderId="0" applyProtection="0">
      <protection locked="0"/>
    </xf>
    <xf numFmtId="0" fontId="1" fillId="0" borderId="0"/>
    <xf numFmtId="49" fontId="34" fillId="20" borderId="71"/>
    <xf numFmtId="0" fontId="33" fillId="45" borderId="0" applyNumberFormat="0" applyBorder="0" applyAlignment="0" applyProtection="0"/>
    <xf numFmtId="0" fontId="33" fillId="21" borderId="0" applyNumberFormat="0" applyBorder="0" applyAlignment="0" applyProtection="0"/>
    <xf numFmtId="0" fontId="37" fillId="2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66" fillId="7" borderId="0" applyNumberFormat="0" applyBorder="0" applyAlignment="0" applyProtection="0">
      <alignment vertical="center"/>
    </xf>
    <xf numFmtId="0" fontId="33" fillId="21" borderId="0" applyNumberFormat="0" applyBorder="0" applyAlignment="0" applyProtection="0"/>
    <xf numFmtId="165" fontId="33" fillId="0" borderId="0" applyFont="0" applyFill="0" applyBorder="0" applyAlignment="0" applyProtection="0"/>
    <xf numFmtId="0" fontId="33" fillId="21" borderId="0" applyNumberFormat="0" applyBorder="0" applyAlignment="0" applyProtection="0"/>
    <xf numFmtId="0" fontId="33" fillId="0" borderId="0"/>
    <xf numFmtId="0" fontId="45" fillId="0" borderId="75" applyNumberFormat="0" applyFill="0" applyAlignment="0" applyProtection="0"/>
    <xf numFmtId="0" fontId="33" fillId="0" borderId="0"/>
    <xf numFmtId="0" fontId="33" fillId="0" borderId="0"/>
    <xf numFmtId="0" fontId="33" fillId="2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0" fontId="33" fillId="21" borderId="0" applyNumberFormat="0" applyBorder="0" applyAlignment="0" applyProtection="0"/>
    <xf numFmtId="0" fontId="33" fillId="0" borderId="0"/>
    <xf numFmtId="0" fontId="33" fillId="21" borderId="0" applyNumberFormat="0" applyBorder="0" applyAlignment="0" applyProtection="0"/>
    <xf numFmtId="0" fontId="33" fillId="0" borderId="0"/>
    <xf numFmtId="0" fontId="45" fillId="0" borderId="75" applyNumberFormat="0" applyFill="0" applyAlignment="0" applyProtection="0"/>
    <xf numFmtId="0" fontId="33" fillId="0" borderId="0"/>
    <xf numFmtId="0" fontId="33" fillId="2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0" fontId="33" fillId="21" borderId="0" applyNumberFormat="0" applyBorder="0" applyAlignment="0" applyProtection="0"/>
    <xf numFmtId="0" fontId="45" fillId="0" borderId="75" applyNumberFormat="0" applyFill="0" applyAlignment="0" applyProtection="0"/>
    <xf numFmtId="0" fontId="33" fillId="21" borderId="0" applyNumberFormat="0" applyBorder="0" applyAlignment="0" applyProtection="0"/>
    <xf numFmtId="0" fontId="45" fillId="0" borderId="75" applyNumberFormat="0" applyFill="0" applyAlignment="0" applyProtection="0"/>
    <xf numFmtId="0" fontId="33" fillId="21" borderId="0" applyNumberFormat="0" applyBorder="0" applyAlignment="0" applyProtection="0"/>
    <xf numFmtId="0" fontId="80" fillId="0" borderId="84" applyNumberFormat="0" applyFill="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9" fontId="34" fillId="20" borderId="71"/>
    <xf numFmtId="0" fontId="33" fillId="21"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49" fontId="34" fillId="20" borderId="71"/>
    <xf numFmtId="49" fontId="34" fillId="20" borderId="71"/>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49" fontId="34" fillId="20" borderId="71"/>
    <xf numFmtId="0" fontId="33" fillId="21" borderId="0" applyNumberFormat="0" applyBorder="0" applyAlignment="0" applyProtection="0"/>
    <xf numFmtId="0" fontId="33" fillId="0" borderId="0"/>
    <xf numFmtId="0" fontId="33" fillId="21" borderId="0" applyNumberFormat="0" applyBorder="0" applyAlignment="0" applyProtection="0"/>
    <xf numFmtId="0" fontId="33" fillId="0" borderId="0"/>
    <xf numFmtId="0" fontId="33" fillId="21" borderId="0" applyNumberFormat="0" applyBorder="0" applyAlignment="0" applyProtection="0"/>
    <xf numFmtId="0" fontId="33" fillId="0" borderId="0"/>
    <xf numFmtId="10" fontId="5" fillId="24" borderId="5" applyNumberFormat="0" applyBorder="0" applyAlignment="0" applyProtection="0"/>
    <xf numFmtId="0" fontId="33" fillId="21" borderId="0" applyNumberFormat="0" applyBorder="0" applyAlignment="0" applyProtection="0"/>
    <xf numFmtId="0" fontId="33" fillId="0" borderId="0"/>
    <xf numFmtId="0" fontId="33" fillId="21" borderId="0" applyNumberFormat="0" applyBorder="0" applyAlignment="0" applyProtection="0"/>
    <xf numFmtId="0" fontId="33" fillId="0" borderId="0"/>
    <xf numFmtId="0" fontId="33" fillId="21"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33" fillId="21" borderId="0" applyNumberFormat="0" applyBorder="0" applyAlignment="0" applyProtection="0"/>
    <xf numFmtId="0" fontId="33" fillId="33" borderId="0" applyNumberFormat="0" applyBorder="0" applyAlignment="0" applyProtection="0"/>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33" fillId="21" borderId="0" applyNumberFormat="0" applyBorder="0" applyAlignment="0" applyProtection="0"/>
    <xf numFmtId="0" fontId="33" fillId="33" borderId="0" applyNumberFormat="0" applyBorder="0" applyAlignment="0" applyProtection="0"/>
    <xf numFmtId="0" fontId="41" fillId="2" borderId="71">
      <protection locked="0"/>
    </xf>
    <xf numFmtId="0" fontId="33" fillId="22"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56" fillId="0" borderId="80" applyNumberFormat="0" applyFill="0" applyAlignment="0" applyProtection="0"/>
    <xf numFmtId="0" fontId="33" fillId="29" borderId="0" applyNumberFormat="0" applyBorder="0" applyAlignment="0" applyProtection="0"/>
    <xf numFmtId="0" fontId="64" fillId="0" borderId="75" applyNumberFormat="0" applyFill="0" applyAlignment="0" applyProtection="0"/>
    <xf numFmtId="0" fontId="33" fillId="21" borderId="0" applyNumberFormat="0" applyBorder="0" applyAlignment="0" applyProtection="0"/>
    <xf numFmtId="0" fontId="33" fillId="21"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1"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6" fillId="44" borderId="0" applyNumberFormat="0" applyBorder="0" applyAlignment="0" applyProtection="0">
      <alignment vertical="center"/>
    </xf>
    <xf numFmtId="0" fontId="33" fillId="0" borderId="0"/>
    <xf numFmtId="0" fontId="35" fillId="44" borderId="0" applyNumberFormat="0" applyBorder="0" applyAlignment="0" applyProtection="0"/>
    <xf numFmtId="0" fontId="35" fillId="4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1" borderId="0" applyNumberFormat="0" applyBorder="0" applyAlignment="0" applyProtection="0"/>
    <xf numFmtId="0" fontId="33" fillId="22" borderId="0" applyNumberFormat="0" applyBorder="0" applyAlignment="0" applyProtection="0"/>
    <xf numFmtId="191" fontId="1" fillId="0" borderId="0">
      <protection locked="0"/>
    </xf>
    <xf numFmtId="9" fontId="33" fillId="0" borderId="0" applyFont="0" applyFill="0" applyBorder="0" applyAlignment="0" applyProtection="0"/>
    <xf numFmtId="9" fontId="33" fillId="0" borderId="0" applyFont="0" applyFill="0" applyBorder="0" applyAlignment="0" applyProtection="0"/>
    <xf numFmtId="0" fontId="33" fillId="21" borderId="0" applyNumberFormat="0" applyBorder="0" applyAlignment="0" applyProtection="0"/>
    <xf numFmtId="0" fontId="33" fillId="21" borderId="0" applyNumberFormat="0" applyBorder="0" applyAlignment="0" applyProtection="0"/>
    <xf numFmtId="177" fontId="39" fillId="0" borderId="6" applyFont="0" applyFill="0" applyBorder="0" applyAlignment="0" applyProtection="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3" fillId="21" borderId="0" applyNumberFormat="0" applyBorder="0" applyAlignment="0" applyProtection="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0" borderId="0"/>
    <xf numFmtId="177" fontId="39" fillId="0" borderId="6" applyFont="0" applyFill="0" applyBorder="0" applyAlignment="0" applyProtection="0"/>
    <xf numFmtId="0" fontId="33" fillId="21" borderId="0" applyNumberFormat="0" applyBorder="0" applyAlignment="0" applyProtection="0"/>
    <xf numFmtId="0" fontId="33" fillId="21" borderId="0" applyNumberFormat="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0" fontId="33" fillId="21" borderId="0" applyNumberFormat="0" applyBorder="0" applyAlignment="0" applyProtection="0"/>
    <xf numFmtId="0" fontId="33" fillId="21" borderId="0" applyNumberFormat="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0" fontId="33" fillId="0" borderId="0"/>
    <xf numFmtId="0" fontId="33" fillId="21" borderId="0" applyNumberFormat="0" applyBorder="0" applyAlignment="0" applyProtection="0"/>
    <xf numFmtId="49" fontId="34" fillId="20" borderId="71"/>
    <xf numFmtId="0" fontId="33" fillId="21" borderId="0" applyNumberFormat="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0" fontId="33" fillId="21" borderId="0" applyNumberFormat="0" applyBorder="0" applyAlignment="0" applyProtection="0"/>
    <xf numFmtId="0" fontId="1" fillId="0" borderId="0"/>
    <xf numFmtId="0" fontId="33" fillId="21" borderId="0" applyNumberFormat="0" applyBorder="0" applyAlignment="0" applyProtection="0"/>
    <xf numFmtId="0" fontId="1" fillId="0" borderId="0"/>
    <xf numFmtId="0" fontId="33" fillId="21"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1" borderId="0" applyNumberFormat="0" applyBorder="0" applyAlignment="0" applyProtection="0"/>
    <xf numFmtId="176" fontId="33" fillId="0" borderId="0" applyFont="0" applyFill="0" applyBorder="0" applyAlignment="0" applyProtection="0"/>
    <xf numFmtId="0" fontId="37" fillId="1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8" fillId="42" borderId="0" applyNumberFormat="0" applyBorder="0" applyAlignment="0" applyProtection="0"/>
    <xf numFmtId="0" fontId="33" fillId="0" borderId="0"/>
    <xf numFmtId="0" fontId="33" fillId="0" borderId="0"/>
    <xf numFmtId="0" fontId="35" fillId="44" borderId="0" applyNumberFormat="0" applyBorder="0" applyAlignment="0" applyProtection="0"/>
    <xf numFmtId="43" fontId="33" fillId="0" borderId="0" applyFont="0" applyFill="0" applyBorder="0" applyAlignment="0" applyProtection="0"/>
    <xf numFmtId="0" fontId="35" fillId="4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2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21" borderId="0" applyNumberFormat="0" applyBorder="0" applyAlignment="0" applyProtection="0"/>
    <xf numFmtId="0" fontId="33" fillId="21" borderId="0" applyNumberFormat="0" applyBorder="0" applyAlignment="0" applyProtection="0"/>
    <xf numFmtId="0" fontId="33" fillId="0" borderId="0"/>
    <xf numFmtId="0" fontId="33" fillId="0" borderId="0"/>
    <xf numFmtId="0" fontId="33" fillId="21" borderId="0" applyNumberFormat="0" applyBorder="0" applyAlignment="0" applyProtection="0"/>
    <xf numFmtId="0" fontId="33" fillId="0" borderId="0"/>
    <xf numFmtId="0" fontId="33" fillId="21" borderId="0" applyNumberFormat="0" applyBorder="0" applyAlignment="0" applyProtection="0"/>
    <xf numFmtId="0" fontId="33" fillId="0" borderId="0"/>
    <xf numFmtId="0" fontId="33" fillId="0" borderId="0"/>
    <xf numFmtId="0" fontId="33" fillId="21" borderId="0" applyNumberFormat="0" applyBorder="0" applyAlignment="0" applyProtection="0"/>
    <xf numFmtId="0" fontId="33" fillId="0" borderId="0"/>
    <xf numFmtId="0" fontId="1" fillId="24" borderId="72" applyNumberFormat="0" applyFont="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0" borderId="0"/>
    <xf numFmtId="0" fontId="33" fillId="21" borderId="0" applyNumberFormat="0" applyBorder="0" applyAlignment="0" applyProtection="0"/>
    <xf numFmtId="0" fontId="33" fillId="0" borderId="0"/>
    <xf numFmtId="0" fontId="33" fillId="0" borderId="0"/>
    <xf numFmtId="177" fontId="39" fillId="0" borderId="6" applyFont="0" applyFill="0" applyBorder="0" applyAlignment="0" applyProtection="0"/>
    <xf numFmtId="0" fontId="35" fillId="25"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0" borderId="0"/>
    <xf numFmtId="0" fontId="33" fillId="21" borderId="0" applyNumberFormat="0" applyBorder="0" applyAlignment="0" applyProtection="0"/>
    <xf numFmtId="0" fontId="33" fillId="0" borderId="0"/>
    <xf numFmtId="0" fontId="33" fillId="21" borderId="0" applyNumberFormat="0" applyBorder="0" applyAlignment="0" applyProtection="0"/>
    <xf numFmtId="0" fontId="33" fillId="0" borderId="0"/>
    <xf numFmtId="0" fontId="33" fillId="0" borderId="0"/>
    <xf numFmtId="0" fontId="33" fillId="21" borderId="0" applyNumberFormat="0" applyBorder="0" applyAlignment="0" applyProtection="0"/>
    <xf numFmtId="0" fontId="33" fillId="0" borderId="0"/>
    <xf numFmtId="0" fontId="33" fillId="21" borderId="0" applyNumberFormat="0" applyBorder="0" applyAlignment="0" applyProtection="0"/>
    <xf numFmtId="0" fontId="33" fillId="0" borderId="0"/>
    <xf numFmtId="0" fontId="33" fillId="29" borderId="0" applyNumberFormat="0" applyBorder="0" applyAlignment="0" applyProtection="0"/>
    <xf numFmtId="0" fontId="33" fillId="21" borderId="0" applyNumberFormat="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9" borderId="0" applyNumberFormat="0" applyBorder="0" applyAlignment="0" applyProtection="0"/>
    <xf numFmtId="0" fontId="33" fillId="21" borderId="0" applyNumberFormat="0" applyBorder="0" applyAlignment="0" applyProtection="0"/>
    <xf numFmtId="0" fontId="33" fillId="29"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1" borderId="0" applyNumberFormat="0" applyBorder="0" applyAlignment="0" applyProtection="0"/>
    <xf numFmtId="0" fontId="33" fillId="0" borderId="0"/>
    <xf numFmtId="0" fontId="33" fillId="2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89" fontId="1" fillId="0" borderId="0" applyProtection="0">
      <protection locked="0"/>
    </xf>
    <xf numFmtId="0" fontId="33" fillId="0" borderId="0"/>
    <xf numFmtId="9" fontId="33" fillId="0" borderId="0" applyFont="0" applyFill="0" applyBorder="0" applyAlignment="0" applyProtection="0"/>
    <xf numFmtId="0" fontId="33" fillId="21" borderId="0" applyNumberFormat="0" applyBorder="0" applyAlignment="0" applyProtection="0"/>
    <xf numFmtId="0" fontId="33" fillId="0" borderId="0"/>
    <xf numFmtId="0" fontId="33" fillId="29" borderId="0" applyNumberFormat="0" applyBorder="0" applyAlignment="0" applyProtection="0"/>
    <xf numFmtId="49" fontId="170" fillId="68" borderId="104">
      <alignment horizontal="center" vertical="center"/>
    </xf>
    <xf numFmtId="0" fontId="35" fillId="44" borderId="0" applyNumberFormat="0" applyBorder="0" applyAlignment="0" applyProtection="0"/>
    <xf numFmtId="0" fontId="48" fillId="22" borderId="0" applyNumberFormat="0" applyBorder="0" applyAlignment="0" applyProtection="0"/>
    <xf numFmtId="0" fontId="66" fillId="30" borderId="0" applyNumberFormat="0" applyBorder="0" applyAlignment="0" applyProtection="0">
      <alignment vertical="center"/>
    </xf>
    <xf numFmtId="43" fontId="33" fillId="0" borderId="0" applyFont="0" applyFill="0" applyBorder="0" applyAlignment="0" applyProtection="0"/>
    <xf numFmtId="0" fontId="48" fillId="22" borderId="0" applyNumberFormat="0" applyBorder="0" applyAlignment="0" applyProtection="0"/>
    <xf numFmtId="0" fontId="66" fillId="30" borderId="0" applyNumberFormat="0" applyBorder="0" applyAlignment="0" applyProtection="0">
      <alignment vertical="center"/>
    </xf>
    <xf numFmtId="0" fontId="53" fillId="30" borderId="0" applyNumberFormat="0" applyBorder="0" applyAlignment="0" applyProtection="0"/>
    <xf numFmtId="0" fontId="33" fillId="0" borderId="0"/>
    <xf numFmtId="176" fontId="33" fillId="0" borderId="0" applyFont="0" applyFill="0" applyBorder="0" applyAlignment="0" applyProtection="0"/>
    <xf numFmtId="0" fontId="33" fillId="22" borderId="0" applyNumberFormat="0" applyBorder="0" applyAlignment="0" applyProtection="0"/>
    <xf numFmtId="43" fontId="33" fillId="0" borderId="0" applyFont="0" applyFill="0" applyBorder="0" applyAlignment="0" applyProtection="0"/>
    <xf numFmtId="0" fontId="33" fillId="0" borderId="0"/>
    <xf numFmtId="0" fontId="1" fillId="0" borderId="0"/>
    <xf numFmtId="0" fontId="33" fillId="22" borderId="0" applyNumberFormat="0" applyBorder="0" applyAlignment="0" applyProtection="0"/>
    <xf numFmtId="0" fontId="33" fillId="0" borderId="0"/>
    <xf numFmtId="0" fontId="33" fillId="22" borderId="0" applyNumberFormat="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0" fontId="33" fillId="0" borderId="0"/>
    <xf numFmtId="0" fontId="33" fillId="22" borderId="0" applyNumberFormat="0" applyBorder="0" applyAlignment="0" applyProtection="0"/>
    <xf numFmtId="0" fontId="33" fillId="22" borderId="0" applyNumberFormat="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0" fontId="33" fillId="0" borderId="0"/>
    <xf numFmtId="0" fontId="33" fillId="0" borderId="0"/>
    <xf numFmtId="0" fontId="33" fillId="22" borderId="0" applyNumberFormat="0" applyBorder="0" applyAlignment="0" applyProtection="0"/>
    <xf numFmtId="0" fontId="33" fillId="22" borderId="0" applyNumberFormat="0" applyBorder="0" applyAlignment="0" applyProtection="0"/>
    <xf numFmtId="191" fontId="1" fillId="0" borderId="0">
      <protection locked="0"/>
    </xf>
    <xf numFmtId="0" fontId="33" fillId="22" borderId="0" applyNumberFormat="0" applyBorder="0" applyAlignment="0" applyProtection="0"/>
    <xf numFmtId="191" fontId="1" fillId="0" borderId="0">
      <protection locked="0"/>
    </xf>
    <xf numFmtId="177" fontId="39" fillId="0" borderId="6" applyFont="0" applyFill="0" applyBorder="0" applyAlignment="0" applyProtection="0"/>
    <xf numFmtId="0" fontId="49" fillId="0" borderId="77" applyNumberFormat="0" applyFill="0" applyAlignment="0" applyProtection="0"/>
    <xf numFmtId="0" fontId="33" fillId="22" borderId="0" applyNumberFormat="0" applyBorder="0" applyAlignment="0" applyProtection="0"/>
    <xf numFmtId="176"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0" borderId="0"/>
    <xf numFmtId="0" fontId="33" fillId="29" borderId="0" applyNumberFormat="0" applyBorder="0" applyAlignment="0" applyProtection="0"/>
    <xf numFmtId="0" fontId="33" fillId="22" borderId="0" applyNumberFormat="0" applyBorder="0" applyAlignment="0" applyProtection="0"/>
    <xf numFmtId="0" fontId="33" fillId="0" borderId="0"/>
    <xf numFmtId="0" fontId="33" fillId="2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0" borderId="0"/>
    <xf numFmtId="0" fontId="33" fillId="29"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9" fontId="33" fillId="0" borderId="0" applyFont="0" applyFill="0" applyBorder="0" applyAlignment="0" applyProtection="0"/>
    <xf numFmtId="0" fontId="33" fillId="0" borderId="0"/>
    <xf numFmtId="0" fontId="33" fillId="29" borderId="0" applyNumberFormat="0" applyBorder="0" applyAlignment="0" applyProtection="0"/>
    <xf numFmtId="0" fontId="33" fillId="0" borderId="0"/>
    <xf numFmtId="43" fontId="33" fillId="0" borderId="0" applyFont="0" applyFill="0" applyBorder="0" applyAlignment="0" applyProtection="0"/>
    <xf numFmtId="0" fontId="33" fillId="22" borderId="0" applyNumberFormat="0" applyBorder="0" applyAlignment="0" applyProtection="0"/>
    <xf numFmtId="0" fontId="33" fillId="0" borderId="0"/>
    <xf numFmtId="0" fontId="33" fillId="29" borderId="0" applyNumberFormat="0" applyBorder="0" applyAlignment="0" applyProtection="0"/>
    <xf numFmtId="43" fontId="33" fillId="0" borderId="0" applyFont="0" applyFill="0" applyBorder="0" applyAlignment="0" applyProtection="0"/>
    <xf numFmtId="0" fontId="33" fillId="22" borderId="0" applyNumberFormat="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0" borderId="0"/>
    <xf numFmtId="0" fontId="33" fillId="29" borderId="0" applyNumberFormat="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33" fillId="0" borderId="0"/>
    <xf numFmtId="0" fontId="33" fillId="29" borderId="0" applyNumberFormat="0" applyBorder="0" applyAlignment="0" applyProtection="0"/>
    <xf numFmtId="0" fontId="33" fillId="22" borderId="0" applyNumberFormat="0" applyBorder="0" applyAlignment="0" applyProtection="0"/>
    <xf numFmtId="0" fontId="53" fillId="36" borderId="0" applyNumberFormat="0" applyBorder="0" applyAlignment="0" applyProtection="0"/>
    <xf numFmtId="0" fontId="33" fillId="22" borderId="0" applyNumberFormat="0" applyBorder="0" applyAlignment="0" applyProtection="0"/>
    <xf numFmtId="0" fontId="33" fillId="0" borderId="0"/>
    <xf numFmtId="0" fontId="33" fillId="29" borderId="0" applyNumberFormat="0" applyBorder="0" applyAlignment="0" applyProtection="0"/>
    <xf numFmtId="173" fontId="36" fillId="0" borderId="0"/>
    <xf numFmtId="43" fontId="33" fillId="0" borderId="0" applyFont="0" applyFill="0" applyBorder="0" applyAlignment="0" applyProtection="0"/>
    <xf numFmtId="0" fontId="33" fillId="22" borderId="0" applyNumberFormat="0" applyBorder="0" applyAlignment="0" applyProtection="0"/>
    <xf numFmtId="0" fontId="33" fillId="0" borderId="0"/>
    <xf numFmtId="0" fontId="33" fillId="29" borderId="0" applyNumberFormat="0" applyBorder="0" applyAlignment="0" applyProtection="0"/>
    <xf numFmtId="173" fontId="36" fillId="0" borderId="0"/>
    <xf numFmtId="176"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9" borderId="0" applyNumberFormat="0" applyBorder="0" applyAlignment="0" applyProtection="0"/>
    <xf numFmtId="0" fontId="33" fillId="22"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2" borderId="0" applyNumberFormat="0" applyBorder="0" applyAlignment="0" applyProtection="0"/>
    <xf numFmtId="0" fontId="33" fillId="2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236" fontId="101" fillId="0" borderId="0" applyFont="0" applyFill="0" applyBorder="0" applyAlignment="0" applyProtection="0"/>
    <xf numFmtId="0" fontId="33" fillId="38" borderId="0" applyNumberFormat="0" applyBorder="0" applyAlignment="0" applyProtection="0"/>
    <xf numFmtId="0" fontId="33" fillId="22" borderId="0" applyNumberFormat="0" applyBorder="0" applyAlignment="0" applyProtection="0"/>
    <xf numFmtId="0" fontId="33" fillId="38" borderId="0" applyNumberFormat="0" applyBorder="0" applyAlignment="0" applyProtection="0"/>
    <xf numFmtId="0" fontId="33" fillId="22" borderId="0" applyNumberFormat="0" applyBorder="0" applyAlignment="0" applyProtection="0"/>
    <xf numFmtId="0" fontId="33" fillId="38" borderId="0" applyNumberFormat="0" applyBorder="0" applyAlignment="0" applyProtection="0"/>
    <xf numFmtId="0" fontId="93" fillId="32" borderId="76" applyNumberFormat="0" applyAlignment="0" applyProtection="0"/>
    <xf numFmtId="0" fontId="33" fillId="31" borderId="0" applyNumberFormat="0" applyBorder="0" applyAlignment="0" applyProtection="0"/>
    <xf numFmtId="0" fontId="33" fillId="0" borderId="0"/>
    <xf numFmtId="0" fontId="33" fillId="0" borderId="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2" fillId="24" borderId="5">
      <alignment horizontal="center"/>
    </xf>
    <xf numFmtId="0" fontId="2" fillId="24" borderId="5">
      <alignment horizontal="center"/>
    </xf>
    <xf numFmtId="0" fontId="33" fillId="0" borderId="0"/>
    <xf numFmtId="0" fontId="33" fillId="0" borderId="0"/>
    <xf numFmtId="0" fontId="33" fillId="22" borderId="0" applyNumberFormat="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176" fontId="33" fillId="0" borderId="0" applyFont="0" applyFill="0" applyBorder="0" applyAlignment="0" applyProtection="0"/>
    <xf numFmtId="0" fontId="33" fillId="22"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176" fontId="33" fillId="0" borderId="0" applyFont="0" applyFill="0" applyBorder="0" applyAlignment="0" applyProtection="0"/>
    <xf numFmtId="0" fontId="33" fillId="22" borderId="0" applyNumberFormat="0" applyBorder="0" applyAlignment="0" applyProtection="0"/>
    <xf numFmtId="165" fontId="33" fillId="0" borderId="0" applyFont="0" applyFill="0" applyBorder="0" applyAlignment="0" applyProtection="0"/>
    <xf numFmtId="0" fontId="33" fillId="22" borderId="0" applyNumberFormat="0" applyBorder="0" applyAlignment="0" applyProtection="0"/>
    <xf numFmtId="165" fontId="33" fillId="0" borderId="0" applyFont="0" applyFill="0" applyBorder="0" applyAlignment="0" applyProtection="0"/>
    <xf numFmtId="0" fontId="33" fillId="22" borderId="0" applyNumberFormat="0" applyBorder="0" applyAlignment="0" applyProtection="0"/>
    <xf numFmtId="0" fontId="35" fillId="30" borderId="0" applyNumberFormat="0" applyBorder="0" applyAlignment="0" applyProtection="0"/>
    <xf numFmtId="165" fontId="33" fillId="0" borderId="0" applyFont="0" applyFill="0" applyBorder="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176" fontId="33" fillId="0" borderId="0" applyFont="0" applyFill="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2" borderId="0" applyNumberFormat="0" applyBorder="0" applyAlignment="0" applyProtection="0"/>
    <xf numFmtId="49" fontId="34" fillId="20" borderId="71"/>
    <xf numFmtId="0" fontId="33" fillId="22" borderId="0" applyNumberFormat="0" applyBorder="0" applyAlignment="0" applyProtection="0"/>
    <xf numFmtId="165" fontId="33" fillId="0" borderId="0" applyFont="0" applyFill="0" applyBorder="0" applyAlignment="0" applyProtection="0"/>
    <xf numFmtId="0" fontId="33" fillId="22" borderId="0" applyNumberFormat="0" applyBorder="0" applyAlignment="0" applyProtection="0"/>
    <xf numFmtId="165" fontId="33" fillId="0" borderId="0" applyFont="0" applyFill="0" applyBorder="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0" fontId="33" fillId="39" borderId="0" applyNumberFormat="0" applyBorder="0" applyAlignment="0" applyProtection="0"/>
    <xf numFmtId="0" fontId="33" fillId="22" borderId="0" applyNumberFormat="0" applyBorder="0" applyAlignment="0" applyProtection="0"/>
    <xf numFmtId="0" fontId="33" fillId="39"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43" fontId="33" fillId="0" borderId="0" applyFont="0" applyFill="0" applyBorder="0" applyAlignment="0" applyProtection="0"/>
    <xf numFmtId="0" fontId="66" fillId="30" borderId="0" applyNumberFormat="0" applyBorder="0" applyAlignment="0" applyProtection="0">
      <alignment vertical="center"/>
    </xf>
    <xf numFmtId="0" fontId="33" fillId="0" borderId="0"/>
    <xf numFmtId="0" fontId="35" fillId="30"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166" fillId="0" borderId="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33" fillId="45" borderId="0" applyNumberFormat="0" applyBorder="0" applyAlignment="0" applyProtection="0"/>
    <xf numFmtId="0" fontId="33" fillId="0" borderId="0"/>
    <xf numFmtId="0" fontId="184" fillId="0" borderId="0">
      <alignment horizontal="centerContinuous"/>
    </xf>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0" fontId="41" fillId="2" borderId="71">
      <protection locked="0"/>
    </xf>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0" fontId="185" fillId="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43" fontId="1" fillId="0" borderId="0" applyFont="0" applyFill="0" applyBorder="0" applyAlignment="0" applyProtection="0"/>
    <xf numFmtId="0" fontId="33" fillId="22" borderId="0" applyNumberFormat="0" applyBorder="0" applyAlignment="0" applyProtection="0"/>
    <xf numFmtId="43" fontId="1" fillId="0" borderId="0" applyFont="0" applyFill="0" applyBorder="0" applyAlignment="0" applyProtection="0"/>
    <xf numFmtId="0" fontId="41" fillId="2" borderId="71">
      <protection locked="0"/>
    </xf>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0" fontId="40" fillId="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43" fontId="1" fillId="0" borderId="0" applyFont="0" applyFill="0" applyBorder="0" applyAlignment="0" applyProtection="0"/>
    <xf numFmtId="0" fontId="33" fillId="22" borderId="0" applyNumberFormat="0" applyBorder="0" applyAlignment="0" applyProtection="0"/>
    <xf numFmtId="165" fontId="35" fillId="0" borderId="0" applyFont="0" applyFill="0" applyBorder="0" applyAlignment="0" applyProtection="0"/>
    <xf numFmtId="0" fontId="42" fillId="0" borderId="0"/>
    <xf numFmtId="0" fontId="41" fillId="2" borderId="71">
      <protection locked="0"/>
    </xf>
    <xf numFmtId="0" fontId="64"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3" fillId="22" borderId="0" applyNumberFormat="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22" borderId="0" applyNumberFormat="0" applyBorder="0" applyAlignment="0" applyProtection="0"/>
    <xf numFmtId="176"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41" fillId="2" borderId="71">
      <protection locked="0"/>
    </xf>
    <xf numFmtId="43" fontId="1" fillId="0" borderId="0" applyFont="0" applyFill="0" applyBorder="0" applyAlignment="0" applyProtection="0"/>
    <xf numFmtId="43" fontId="1" fillId="0" borderId="0" applyFont="0" applyFill="0" applyBorder="0" applyAlignment="0" applyProtection="0"/>
    <xf numFmtId="0" fontId="33" fillId="22"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33" fillId="3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33" borderId="0" applyNumberFormat="0" applyBorder="0" applyAlignment="0" applyProtection="0"/>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0" borderId="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33" borderId="0" applyNumberFormat="0" applyBorder="0" applyAlignment="0" applyProtection="0"/>
    <xf numFmtId="0" fontId="33" fillId="38" borderId="0" applyNumberFormat="0" applyBorder="0" applyAlignment="0" applyProtection="0"/>
    <xf numFmtId="0" fontId="1" fillId="0" borderId="0"/>
    <xf numFmtId="0" fontId="33" fillId="22" borderId="0" applyNumberFormat="0" applyBorder="0" applyAlignment="0" applyProtection="0"/>
    <xf numFmtId="0" fontId="80" fillId="0" borderId="84" applyNumberFormat="0" applyFill="0" applyAlignment="0" applyProtection="0"/>
    <xf numFmtId="176" fontId="33" fillId="0" borderId="0" applyFont="0" applyFill="0" applyBorder="0" applyAlignment="0" applyProtection="0"/>
    <xf numFmtId="0" fontId="37" fillId="30"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3" fillId="0" borderId="0"/>
    <xf numFmtId="0" fontId="35" fillId="30" borderId="0" applyNumberFormat="0" applyBorder="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0" fontId="33" fillId="22" borderId="0" applyNumberFormat="0" applyBorder="0" applyAlignment="0" applyProtection="0"/>
    <xf numFmtId="0" fontId="33" fillId="0" borderId="0"/>
    <xf numFmtId="0" fontId="33" fillId="22" borderId="0" applyNumberFormat="0" applyBorder="0" applyAlignment="0" applyProtection="0"/>
    <xf numFmtId="0" fontId="33" fillId="22" borderId="0" applyNumberFormat="0" applyBorder="0" applyAlignment="0" applyProtection="0"/>
    <xf numFmtId="0" fontId="186" fillId="14" borderId="0" applyNumberFormat="0" applyBorder="0" applyAlignment="0">
      <protection locked="0"/>
    </xf>
    <xf numFmtId="176"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176"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176" fontId="33" fillId="0" borderId="0" applyFont="0" applyFill="0" applyBorder="0" applyAlignment="0" applyProtection="0"/>
    <xf numFmtId="0" fontId="33" fillId="22" borderId="0" applyNumberFormat="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49" fontId="34" fillId="20" borderId="71"/>
    <xf numFmtId="0" fontId="33" fillId="22" borderId="0" applyNumberFormat="0" applyBorder="0" applyAlignment="0" applyProtection="0"/>
    <xf numFmtId="0" fontId="33" fillId="33" borderId="0" applyNumberFormat="0" applyBorder="0" applyAlignment="0" applyProtection="0"/>
    <xf numFmtId="0" fontId="33" fillId="22" borderId="0" applyNumberFormat="0" applyBorder="0" applyAlignment="0" applyProtection="0"/>
    <xf numFmtId="0" fontId="33" fillId="39" borderId="0" applyNumberFormat="0" applyBorder="0" applyAlignment="0" applyProtection="0"/>
    <xf numFmtId="0" fontId="33" fillId="2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41" fillId="2" borderId="71">
      <protection locked="0"/>
    </xf>
    <xf numFmtId="0" fontId="33" fillId="22" borderId="0" applyNumberFormat="0" applyBorder="0" applyAlignment="0" applyProtection="0"/>
    <xf numFmtId="0" fontId="41" fillId="2" borderId="71">
      <protection locked="0"/>
    </xf>
    <xf numFmtId="0" fontId="33" fillId="22" borderId="0" applyNumberFormat="0" applyBorder="0" applyAlignment="0" applyProtection="0"/>
    <xf numFmtId="0" fontId="33" fillId="22" borderId="0" applyNumberFormat="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33" fillId="22" borderId="0" applyNumberFormat="0" applyBorder="0" applyAlignment="0" applyProtection="0"/>
    <xf numFmtId="0" fontId="35" fillId="30" borderId="0" applyNumberFormat="0" applyBorder="0" applyAlignment="0" applyProtection="0"/>
    <xf numFmtId="0" fontId="35" fillId="52" borderId="0" applyNumberFormat="0" applyBorder="0" applyAlignment="0" applyProtection="0"/>
    <xf numFmtId="43" fontId="33" fillId="0" borderId="0" applyFont="0" applyFill="0" applyBorder="0" applyAlignment="0" applyProtection="0"/>
    <xf numFmtId="0" fontId="35" fillId="51" borderId="0" applyNumberFormat="0" applyBorder="0" applyAlignment="0" applyProtection="0"/>
    <xf numFmtId="43" fontId="33" fillId="0" borderId="0" applyFont="0" applyFill="0" applyBorder="0" applyAlignment="0" applyProtection="0"/>
    <xf numFmtId="0" fontId="76" fillId="52" borderId="0" applyNumberFormat="0" applyBorder="0" applyAlignment="0" applyProtection="0"/>
    <xf numFmtId="43" fontId="33" fillId="0" borderId="0" applyFont="0" applyFill="0" applyBorder="0" applyAlignment="0" applyProtection="0"/>
    <xf numFmtId="0" fontId="35" fillId="51" borderId="0" applyNumberFormat="0" applyBorder="0" applyAlignment="0" applyProtection="0"/>
    <xf numFmtId="0" fontId="76" fillId="40" borderId="0" applyNumberFormat="0" applyBorder="0" applyAlignment="0" applyProtection="0"/>
    <xf numFmtId="0" fontId="76" fillId="6"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0" borderId="0"/>
    <xf numFmtId="0" fontId="76" fillId="43" borderId="0" applyNumberFormat="0" applyBorder="0" applyAlignment="0" applyProtection="0"/>
    <xf numFmtId="0" fontId="33" fillId="29"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76" fillId="44" borderId="0" applyNumberFormat="0" applyBorder="0" applyAlignment="0" applyProtection="0"/>
    <xf numFmtId="0" fontId="33" fillId="29" borderId="0" applyNumberFormat="0" applyBorder="0" applyAlignment="0" applyProtection="0"/>
    <xf numFmtId="44" fontId="48" fillId="0" borderId="0" applyFont="0" applyFill="0" applyBorder="0" applyAlignment="0" applyProtection="0"/>
    <xf numFmtId="0" fontId="66" fillId="44" borderId="0" applyNumberFormat="0" applyBorder="0" applyAlignment="0" applyProtection="0">
      <alignment vertical="center"/>
    </xf>
    <xf numFmtId="0" fontId="66" fillId="30" borderId="0" applyNumberFormat="0" applyBorder="0" applyAlignment="0" applyProtection="0">
      <alignment vertical="center"/>
    </xf>
    <xf numFmtId="0" fontId="105" fillId="4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0" fontId="33" fillId="31" borderId="0" applyNumberFormat="0" applyBorder="0" applyAlignment="0" applyProtection="0"/>
    <xf numFmtId="0" fontId="33" fillId="45" borderId="0" applyNumberFormat="0" applyBorder="0" applyAlignment="0" applyProtection="0"/>
    <xf numFmtId="200" fontId="1" fillId="0" borderId="0" applyProtection="0">
      <protection locked="0"/>
    </xf>
    <xf numFmtId="189" fontId="1" fillId="0" borderId="0" applyProtection="0">
      <protection locked="0"/>
    </xf>
    <xf numFmtId="189" fontId="1" fillId="0" borderId="0" applyProtection="0">
      <protection locked="0"/>
    </xf>
    <xf numFmtId="0" fontId="33" fillId="38" borderId="0" applyNumberFormat="0" applyBorder="0" applyAlignment="0" applyProtection="0"/>
    <xf numFmtId="0" fontId="37" fillId="1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89" fontId="1" fillId="0" borderId="0" applyProtection="0">
      <protection locked="0"/>
    </xf>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89" fontId="1" fillId="0" borderId="0" applyProtection="0">
      <protection locked="0"/>
    </xf>
    <xf numFmtId="189" fontId="1" fillId="0" borderId="0" applyProtection="0">
      <protection locked="0"/>
    </xf>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89" fontId="1" fillId="0" borderId="0" applyProtection="0">
      <protection locked="0"/>
    </xf>
    <xf numFmtId="189" fontId="1" fillId="0" borderId="0" applyProtection="0">
      <protection locked="0"/>
    </xf>
    <xf numFmtId="43" fontId="33" fillId="0" borderId="0" applyFont="0" applyFill="0" applyBorder="0" applyAlignment="0" applyProtection="0"/>
    <xf numFmtId="0" fontId="48" fillId="31" borderId="0" applyNumberFormat="0" applyBorder="0" applyAlignment="0" applyProtection="0"/>
    <xf numFmtId="43" fontId="1" fillId="0" borderId="0" applyFont="0" applyFill="0" applyBorder="0" applyAlignment="0" applyProtection="0"/>
    <xf numFmtId="0" fontId="35" fillId="25" borderId="0" applyNumberFormat="0" applyBorder="0" applyAlignment="0" applyProtection="0"/>
    <xf numFmtId="43" fontId="1" fillId="0" borderId="0" applyFont="0" applyFill="0" applyBorder="0" applyAlignment="0" applyProtection="0"/>
    <xf numFmtId="0" fontId="33" fillId="0" borderId="0"/>
    <xf numFmtId="49" fontId="34" fillId="20" borderId="71"/>
    <xf numFmtId="0" fontId="2" fillId="24" borderId="5">
      <alignment horizontal="center"/>
    </xf>
    <xf numFmtId="0" fontId="35" fillId="2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0" fontId="35" fillId="25" borderId="0" applyNumberFormat="0" applyBorder="0" applyAlignment="0" applyProtection="0"/>
    <xf numFmtId="43" fontId="33" fillId="0" borderId="0" applyFont="0" applyFill="0" applyBorder="0" applyAlignment="0" applyProtection="0"/>
    <xf numFmtId="0" fontId="35" fillId="51" borderId="0" applyNumberFormat="0" applyBorder="0" applyAlignment="0" applyProtection="0"/>
    <xf numFmtId="0" fontId="48" fillId="31" borderId="0" applyNumberFormat="0" applyBorder="0" applyAlignment="0" applyProtection="0"/>
    <xf numFmtId="0" fontId="53" fillId="2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53" fillId="25"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165" fontId="33" fillId="0" borderId="0" applyFont="0" applyFill="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0" borderId="0"/>
    <xf numFmtId="0" fontId="33" fillId="31" borderId="0" applyNumberFormat="0" applyBorder="0" applyAlignment="0" applyProtection="0"/>
    <xf numFmtId="0" fontId="33" fillId="38" borderId="0" applyNumberFormat="0" applyBorder="0" applyAlignment="0" applyProtection="0"/>
    <xf numFmtId="0" fontId="33" fillId="3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0" borderId="0"/>
    <xf numFmtId="0" fontId="33" fillId="0" borderId="0"/>
    <xf numFmtId="0" fontId="33" fillId="31"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3" fillId="33"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165" fontId="33" fillId="0" borderId="0" applyFont="0" applyFill="0" applyBorder="0" applyAlignment="0" applyProtection="0"/>
    <xf numFmtId="0" fontId="33" fillId="39" borderId="0" applyNumberFormat="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7" fillId="37" borderId="0" applyNumberFormat="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231" fontId="5" fillId="0" borderId="94" applyNumberFormat="0" applyFont="0" applyFill="0" applyAlignment="0" applyProtection="0">
      <alignment horizontal="right"/>
    </xf>
    <xf numFmtId="0" fontId="33" fillId="31" borderId="0" applyNumberFormat="0" applyBorder="0" applyAlignment="0" applyProtection="0"/>
    <xf numFmtId="0" fontId="35" fillId="37" borderId="0" applyNumberFormat="0" applyBorder="0" applyAlignment="0" applyProtection="0"/>
    <xf numFmtId="0" fontId="33" fillId="0" borderId="0"/>
    <xf numFmtId="0" fontId="33" fillId="31" borderId="0" applyNumberFormat="0" applyBorder="0" applyAlignment="0" applyProtection="0"/>
    <xf numFmtId="0" fontId="33" fillId="31" borderId="0" applyNumberFormat="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3" fillId="31" borderId="0" applyNumberFormat="0" applyBorder="0" applyAlignment="0" applyProtection="0"/>
    <xf numFmtId="49" fontId="34" fillId="20" borderId="71"/>
    <xf numFmtId="0" fontId="33" fillId="31" borderId="0" applyNumberFormat="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0" fontId="33" fillId="31" borderId="0" applyNumberFormat="0" applyBorder="0" applyAlignment="0" applyProtection="0"/>
    <xf numFmtId="0" fontId="41" fillId="2" borderId="71">
      <protection locked="0"/>
    </xf>
    <xf numFmtId="0" fontId="33" fillId="39" borderId="0" applyNumberFormat="0" applyBorder="0" applyAlignment="0" applyProtection="0"/>
    <xf numFmtId="0" fontId="33" fillId="31" borderId="0" applyNumberFormat="0" applyBorder="0" applyAlignment="0" applyProtection="0"/>
    <xf numFmtId="0" fontId="33" fillId="0" borderId="0"/>
    <xf numFmtId="0" fontId="33" fillId="31" borderId="0" applyNumberFormat="0" applyBorder="0" applyAlignment="0" applyProtection="0"/>
    <xf numFmtId="0" fontId="33" fillId="0" borderId="0"/>
    <xf numFmtId="0" fontId="33" fillId="31" borderId="0" applyNumberFormat="0" applyBorder="0" applyAlignment="0" applyProtection="0"/>
    <xf numFmtId="181" fontId="1" fillId="0" borderId="0" applyFont="0" applyFill="0" applyBorder="0" applyAlignment="0" applyProtection="0"/>
    <xf numFmtId="43" fontId="33" fillId="0" borderId="0" applyFont="0" applyFill="0" applyBorder="0" applyAlignment="0" applyProtection="0"/>
    <xf numFmtId="0" fontId="35" fillId="51" borderId="0" applyNumberFormat="0" applyBorder="0" applyAlignment="0" applyProtection="0"/>
    <xf numFmtId="0" fontId="33" fillId="0" borderId="0"/>
    <xf numFmtId="0" fontId="33" fillId="31" borderId="0" applyNumberFormat="0" applyBorder="0" applyAlignment="0" applyProtection="0"/>
    <xf numFmtId="0" fontId="1" fillId="0" borderId="0"/>
    <xf numFmtId="0" fontId="1" fillId="0" borderId="0"/>
    <xf numFmtId="0" fontId="1" fillId="0" borderId="0"/>
    <xf numFmtId="0" fontId="1" fillId="0" borderId="0"/>
    <xf numFmtId="0" fontId="187" fillId="0" borderId="0"/>
    <xf numFmtId="0" fontId="33" fillId="0" borderId="0"/>
    <xf numFmtId="0" fontId="33" fillId="31" borderId="0" applyNumberFormat="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53" fillId="51" borderId="0" applyNumberFormat="0" applyBorder="0" applyAlignment="0" applyProtection="0"/>
    <xf numFmtId="0" fontId="33" fillId="31"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0" fontId="35" fillId="51" borderId="0" applyNumberFormat="0" applyBorder="0" applyAlignment="0" applyProtection="0"/>
    <xf numFmtId="49" fontId="34" fillId="20" borderId="71"/>
    <xf numFmtId="0" fontId="33" fillId="45" borderId="0" applyNumberFormat="0" applyBorder="0" applyAlignment="0" applyProtection="0"/>
    <xf numFmtId="0" fontId="33" fillId="0" borderId="0"/>
    <xf numFmtId="0" fontId="41" fillId="2" borderId="71">
      <protection locked="0"/>
    </xf>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0" fontId="35" fillId="51"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0" fontId="75" fillId="4" borderId="0" applyNumberFormat="0" applyBorder="0" applyAlignment="0" applyProtection="0"/>
    <xf numFmtId="0" fontId="33" fillId="0" borderId="0"/>
    <xf numFmtId="0" fontId="33" fillId="31" borderId="0" applyNumberFormat="0" applyBorder="0" applyAlignment="0" applyProtection="0"/>
    <xf numFmtId="0" fontId="33" fillId="0" borderId="0"/>
    <xf numFmtId="0" fontId="33" fillId="31" borderId="0" applyNumberFormat="0" applyBorder="0" applyAlignment="0" applyProtection="0"/>
    <xf numFmtId="0" fontId="33" fillId="31" borderId="0" applyNumberFormat="0" applyBorder="0" applyAlignment="0" applyProtection="0"/>
    <xf numFmtId="43" fontId="33" fillId="0" borderId="0" applyFont="0" applyFill="0" applyBorder="0" applyAlignment="0" applyProtection="0"/>
    <xf numFmtId="0" fontId="33" fillId="0" borderId="0"/>
    <xf numFmtId="49" fontId="34" fillId="20" borderId="71"/>
    <xf numFmtId="0" fontId="33" fillId="31" borderId="0" applyNumberFormat="0" applyBorder="0" applyAlignment="0" applyProtection="0"/>
    <xf numFmtId="43" fontId="33" fillId="0" borderId="0" applyFont="0" applyFill="0" applyBorder="0" applyAlignment="0" applyProtection="0"/>
    <xf numFmtId="0" fontId="33" fillId="3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9" fillId="0" borderId="77" applyNumberFormat="0" applyFill="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49" fillId="0" borderId="77" applyNumberFormat="0" applyFill="0" applyAlignment="0" applyProtection="0"/>
    <xf numFmtId="0" fontId="33" fillId="0" borderId="0"/>
    <xf numFmtId="0" fontId="33" fillId="31" borderId="0" applyNumberFormat="0" applyBorder="0" applyAlignment="0" applyProtection="0"/>
    <xf numFmtId="0" fontId="33" fillId="31" borderId="0" applyNumberFormat="0" applyBorder="0" applyAlignment="0" applyProtection="0"/>
    <xf numFmtId="0" fontId="33" fillId="0" borderId="0"/>
    <xf numFmtId="0" fontId="33" fillId="0" borderId="0"/>
    <xf numFmtId="0" fontId="33" fillId="31" borderId="0" applyNumberFormat="0" applyBorder="0" applyAlignment="0" applyProtection="0"/>
    <xf numFmtId="0" fontId="33" fillId="31" borderId="0" applyNumberFormat="0" applyBorder="0" applyAlignment="0" applyProtection="0"/>
    <xf numFmtId="0" fontId="33" fillId="0" borderId="0"/>
    <xf numFmtId="0" fontId="33" fillId="0" borderId="0"/>
    <xf numFmtId="0" fontId="33" fillId="31" borderId="0" applyNumberFormat="0" applyBorder="0" applyAlignment="0" applyProtection="0"/>
    <xf numFmtId="0" fontId="33" fillId="31"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43" fontId="33" fillId="0" borderId="0" applyFont="0" applyFill="0" applyBorder="0" applyAlignment="0" applyProtection="0"/>
    <xf numFmtId="0" fontId="33" fillId="3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0" fontId="33" fillId="31" borderId="0" applyNumberFormat="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85" fillId="12" borderId="86" applyNumberFormat="0" applyAlignment="0" applyProtection="0"/>
    <xf numFmtId="0" fontId="33" fillId="0" borderId="0"/>
    <xf numFmtId="43" fontId="33" fillId="0" borderId="0" applyFont="0" applyFill="0" applyBorder="0" applyAlignment="0" applyProtection="0"/>
    <xf numFmtId="0" fontId="33" fillId="0" borderId="0"/>
    <xf numFmtId="0" fontId="33" fillId="31" borderId="0" applyNumberFormat="0" applyBorder="0" applyAlignment="0" applyProtection="0"/>
    <xf numFmtId="0" fontId="33" fillId="31" borderId="0" applyNumberFormat="0" applyBorder="0" applyAlignment="0" applyProtection="0"/>
    <xf numFmtId="0" fontId="90" fillId="12" borderId="86" applyNumberFormat="0" applyAlignment="0" applyProtection="0"/>
    <xf numFmtId="0" fontId="33" fillId="31" borderId="0" applyNumberFormat="0" applyBorder="0" applyAlignment="0" applyProtection="0"/>
    <xf numFmtId="0" fontId="33" fillId="0" borderId="0"/>
    <xf numFmtId="0" fontId="78" fillId="23"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0" fontId="78" fillId="23"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0" fontId="33" fillId="0" borderId="0"/>
    <xf numFmtId="0" fontId="33" fillId="45"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0" fontId="33" fillId="0" borderId="0"/>
    <xf numFmtId="0" fontId="33" fillId="31"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8" borderId="0" applyNumberFormat="0" applyBorder="0" applyAlignment="0" applyProtection="0"/>
    <xf numFmtId="0" fontId="60" fillId="72"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31" borderId="0" applyNumberFormat="0" applyBorder="0" applyAlignment="0" applyProtection="0"/>
    <xf numFmtId="0" fontId="33" fillId="38" borderId="0" applyNumberFormat="0" applyBorder="0" applyAlignment="0" applyProtection="0"/>
    <xf numFmtId="0" fontId="60" fillId="5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31" borderId="0" applyNumberFormat="0" applyBorder="0" applyAlignment="0" applyProtection="0"/>
    <xf numFmtId="9" fontId="33" fillId="0" borderId="0" applyFont="0" applyFill="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1" fillId="24" borderId="72" applyNumberFormat="0" applyFont="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9" borderId="0" applyNumberFormat="0" applyBorder="0" applyAlignment="0" applyProtection="0"/>
    <xf numFmtId="0" fontId="33" fillId="31" borderId="0" applyNumberFormat="0" applyBorder="0" applyAlignment="0" applyProtection="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31"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1" borderId="0" applyNumberFormat="0" applyBorder="0" applyAlignment="0" applyProtection="0"/>
    <xf numFmtId="43" fontId="33" fillId="0" borderId="0" applyFont="0" applyFill="0" applyBorder="0" applyAlignment="0" applyProtection="0"/>
    <xf numFmtId="0" fontId="48" fillId="45" borderId="0" applyNumberFormat="0" applyBorder="0" applyAlignment="0" applyProtection="0"/>
    <xf numFmtId="0" fontId="33" fillId="45" borderId="0" applyNumberFormat="0" applyBorder="0" applyAlignment="0" applyProtection="0"/>
    <xf numFmtId="177" fontId="39" fillId="0" borderId="6"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35" fillId="0" borderId="0" applyFont="0" applyFill="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45" borderId="0" applyNumberFormat="0" applyBorder="0" applyAlignment="0" applyProtection="0"/>
    <xf numFmtId="0" fontId="33" fillId="29" borderId="0" applyNumberFormat="0" applyBorder="0" applyAlignment="0" applyProtection="0"/>
    <xf numFmtId="0" fontId="33" fillId="45" borderId="0" applyNumberFormat="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0" borderId="0"/>
    <xf numFmtId="0" fontId="33" fillId="0" borderId="0"/>
    <xf numFmtId="16" fontId="47" fillId="0" borderId="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0" borderId="0"/>
    <xf numFmtId="0" fontId="33" fillId="0" borderId="0"/>
    <xf numFmtId="16" fontId="47" fillId="0" borderId="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0" borderId="0"/>
    <xf numFmtId="0" fontId="33" fillId="0" borderId="0"/>
    <xf numFmtId="0" fontId="33" fillId="29" borderId="0" applyNumberFormat="0" applyBorder="0" applyAlignment="0" applyProtection="0"/>
    <xf numFmtId="0" fontId="33" fillId="45" borderId="0" applyNumberFormat="0" applyBorder="0" applyAlignment="0" applyProtection="0"/>
    <xf numFmtId="0" fontId="33" fillId="0" borderId="0"/>
    <xf numFmtId="0" fontId="33" fillId="0" borderId="0"/>
    <xf numFmtId="0" fontId="33" fillId="45" borderId="0" applyNumberFormat="0" applyBorder="0" applyAlignment="0" applyProtection="0"/>
    <xf numFmtId="0" fontId="33" fillId="0" borderId="0"/>
    <xf numFmtId="0" fontId="33" fillId="0" borderId="0"/>
    <xf numFmtId="0" fontId="41" fillId="2" borderId="71">
      <protection locked="0"/>
    </xf>
    <xf numFmtId="0" fontId="77" fillId="30" borderId="74" applyNumberFormat="0" applyAlignment="0" applyProtection="0"/>
    <xf numFmtId="0" fontId="33" fillId="45" borderId="0" applyNumberFormat="0" applyBorder="0" applyAlignment="0" applyProtection="0"/>
    <xf numFmtId="0" fontId="33" fillId="38" borderId="0" applyNumberFormat="0" applyBorder="0" applyAlignment="0" applyProtection="0"/>
    <xf numFmtId="0" fontId="33" fillId="0" borderId="0"/>
    <xf numFmtId="0" fontId="33" fillId="0" borderId="0"/>
    <xf numFmtId="0" fontId="33" fillId="45"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2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45" borderId="0" applyNumberFormat="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0" borderId="0"/>
    <xf numFmtId="0" fontId="33" fillId="33" borderId="0" applyNumberFormat="0" applyBorder="0" applyAlignment="0" applyProtection="0"/>
    <xf numFmtId="15" fontId="1" fillId="0" borderId="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73" fillId="3"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45" borderId="0" applyNumberFormat="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45" borderId="0" applyNumberFormat="0" applyBorder="0" applyAlignment="0" applyProtection="0"/>
    <xf numFmtId="0" fontId="33" fillId="33" borderId="0" applyNumberFormat="0" applyBorder="0" applyAlignment="0" applyProtection="0"/>
    <xf numFmtId="0" fontId="33" fillId="0" borderId="0"/>
    <xf numFmtId="0" fontId="33" fillId="45" borderId="0" applyNumberFormat="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173" fontId="36" fillId="0" borderId="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0" fontId="33" fillId="0" borderId="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0" borderId="0"/>
    <xf numFmtId="41" fontId="1" fillId="0" borderId="0" applyFont="0" applyFill="0" applyBorder="0" applyAlignment="0" applyProtection="0"/>
    <xf numFmtId="165" fontId="33" fillId="0" borderId="0" applyFont="0" applyFill="0" applyBorder="0" applyAlignment="0" applyProtection="0"/>
    <xf numFmtId="0" fontId="33" fillId="33" borderId="0" applyNumberFormat="0" applyBorder="0" applyAlignment="0" applyProtection="0"/>
    <xf numFmtId="0" fontId="80" fillId="0" borderId="84" applyNumberFormat="0" applyFill="0" applyAlignment="0" applyProtection="0"/>
    <xf numFmtId="0" fontId="33" fillId="45" borderId="0" applyNumberFormat="0" applyBorder="0" applyAlignment="0" applyProtection="0"/>
    <xf numFmtId="49" fontId="34" fillId="20" borderId="71"/>
    <xf numFmtId="0" fontId="33" fillId="29" borderId="0" applyNumberFormat="0" applyBorder="0" applyAlignment="0" applyProtection="0"/>
    <xf numFmtId="0" fontId="33" fillId="45"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29" borderId="0" applyNumberFormat="0" applyBorder="0" applyAlignment="0" applyProtection="0"/>
    <xf numFmtId="0" fontId="33" fillId="45" borderId="0" applyNumberFormat="0" applyBorder="0" applyAlignment="0" applyProtection="0"/>
    <xf numFmtId="0" fontId="33" fillId="0" borderId="0"/>
    <xf numFmtId="0" fontId="33" fillId="45" borderId="0" applyNumberFormat="0" applyBorder="0" applyAlignment="0" applyProtection="0"/>
    <xf numFmtId="0" fontId="33" fillId="0" borderId="0"/>
    <xf numFmtId="251" fontId="178" fillId="0" borderId="0">
      <protection locked="0"/>
    </xf>
    <xf numFmtId="0" fontId="33" fillId="45" borderId="0" applyNumberFormat="0" applyBorder="0" applyAlignment="0" applyProtection="0"/>
    <xf numFmtId="0" fontId="33" fillId="0" borderId="0"/>
    <xf numFmtId="0" fontId="33" fillId="45" borderId="0" applyNumberFormat="0" applyBorder="0" applyAlignment="0" applyProtection="0"/>
    <xf numFmtId="0" fontId="33" fillId="0" borderId="0"/>
    <xf numFmtId="43" fontId="33" fillId="0" borderId="0" applyFont="0" applyFill="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38" borderId="0" applyNumberFormat="0" applyBorder="0" applyAlignment="0" applyProtection="0"/>
    <xf numFmtId="0" fontId="37" fillId="14" borderId="0" applyNumberFormat="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38" borderId="0" applyNumberFormat="0" applyBorder="0" applyAlignment="0" applyProtection="0"/>
    <xf numFmtId="0" fontId="35" fillId="10" borderId="0" applyNumberFormat="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9" borderId="0" applyNumberFormat="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9" borderId="0" applyNumberFormat="0" applyBorder="0" applyAlignment="0" applyProtection="0"/>
    <xf numFmtId="0" fontId="33" fillId="45" borderId="0" applyNumberFormat="0" applyBorder="0" applyAlignment="0" applyProtection="0"/>
    <xf numFmtId="0" fontId="52" fillId="46" borderId="74" applyNumberFormat="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0" borderId="0"/>
    <xf numFmtId="0" fontId="33" fillId="0" borderId="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0" borderId="0"/>
    <xf numFmtId="0" fontId="103" fillId="0" borderId="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0" borderId="0"/>
    <xf numFmtId="0" fontId="33" fillId="0" borderId="0"/>
    <xf numFmtId="0" fontId="33" fillId="0" borderId="0"/>
    <xf numFmtId="0" fontId="103" fillId="0" borderId="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7" fillId="42" borderId="0" applyNumberFormat="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45" borderId="0" applyNumberFormat="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60" fillId="7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45"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45" borderId="0" applyNumberFormat="0" applyBorder="0" applyAlignment="0" applyProtection="0"/>
    <xf numFmtId="0" fontId="33" fillId="45" borderId="0" applyNumberFormat="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0" borderId="0"/>
    <xf numFmtId="0" fontId="33" fillId="45" borderId="0" applyNumberFormat="0" applyBorder="0" applyAlignment="0" applyProtection="0"/>
    <xf numFmtId="0" fontId="33" fillId="0" borderId="0"/>
    <xf numFmtId="43" fontId="33"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45" borderId="0" applyNumberFormat="0" applyBorder="0" applyAlignment="0" applyProtection="0"/>
    <xf numFmtId="0" fontId="33" fillId="0" borderId="0"/>
    <xf numFmtId="0" fontId="33" fillId="45" borderId="0" applyNumberFormat="0" applyBorder="0" applyAlignment="0" applyProtection="0"/>
    <xf numFmtId="0" fontId="33" fillId="39" borderId="0" applyNumberFormat="0" applyBorder="0" applyAlignment="0" applyProtection="0"/>
    <xf numFmtId="0" fontId="33" fillId="45" borderId="0" applyNumberFormat="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9" fontId="34" fillId="20" borderId="71"/>
    <xf numFmtId="0" fontId="33" fillId="45" borderId="0" applyNumberFormat="0" applyBorder="0" applyAlignment="0" applyProtection="0"/>
    <xf numFmtId="49" fontId="34" fillId="20" borderId="71"/>
    <xf numFmtId="0" fontId="33" fillId="45" borderId="0" applyNumberFormat="0" applyBorder="0" applyAlignment="0" applyProtection="0"/>
    <xf numFmtId="0" fontId="33" fillId="0" borderId="0"/>
    <xf numFmtId="0" fontId="1" fillId="0" borderId="0"/>
    <xf numFmtId="49" fontId="34" fillId="20" borderId="71"/>
    <xf numFmtId="0" fontId="33" fillId="45" borderId="0" applyNumberFormat="0" applyBorder="0" applyAlignment="0" applyProtection="0"/>
    <xf numFmtId="0" fontId="33" fillId="0" borderId="0"/>
    <xf numFmtId="49" fontId="34" fillId="20" borderId="71"/>
    <xf numFmtId="0" fontId="33" fillId="45" borderId="0" applyNumberFormat="0" applyBorder="0" applyAlignment="0" applyProtection="0"/>
    <xf numFmtId="0" fontId="33" fillId="0" borderId="0"/>
    <xf numFmtId="49" fontId="34" fillId="20" borderId="71"/>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45"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45" borderId="0" applyNumberFormat="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89" fillId="0" borderId="0"/>
    <xf numFmtId="0" fontId="33" fillId="0" borderId="0"/>
    <xf numFmtId="0" fontId="33" fillId="0" borderId="0"/>
    <xf numFmtId="0" fontId="33" fillId="45" borderId="0" applyNumberFormat="0" applyBorder="0" applyAlignment="0" applyProtection="0"/>
    <xf numFmtId="0" fontId="33" fillId="45"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164" fillId="40" borderId="0" applyNumberFormat="0" applyBorder="0" applyAlignment="0" applyProtection="0"/>
    <xf numFmtId="0" fontId="33" fillId="45" borderId="0" applyNumberFormat="0" applyBorder="0" applyAlignment="0" applyProtection="0"/>
    <xf numFmtId="0" fontId="33" fillId="0" borderId="0"/>
    <xf numFmtId="0" fontId="61" fillId="40" borderId="0" applyNumberFormat="0" applyBorder="0" applyAlignment="0" applyProtection="0"/>
    <xf numFmtId="0" fontId="33" fillId="45" borderId="0" applyNumberFormat="0" applyBorder="0" applyAlignment="0" applyProtection="0"/>
    <xf numFmtId="0" fontId="33" fillId="45" borderId="0" applyNumberFormat="0" applyBorder="0" applyAlignment="0" applyProtection="0"/>
    <xf numFmtId="0" fontId="33" fillId="45" borderId="0" applyNumberFormat="0" applyBorder="0" applyAlignment="0" applyProtection="0"/>
    <xf numFmtId="0" fontId="33" fillId="45" borderId="0" applyNumberFormat="0" applyBorder="0" applyAlignment="0" applyProtection="0"/>
    <xf numFmtId="0" fontId="33" fillId="45" borderId="0" applyNumberFormat="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45" borderId="0" applyNumberFormat="0" applyBorder="0" applyAlignment="0" applyProtection="0"/>
    <xf numFmtId="0" fontId="33" fillId="45" borderId="0" applyNumberFormat="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0" fontId="33" fillId="4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45" borderId="0" applyNumberFormat="0" applyBorder="0" applyAlignment="0" applyProtection="0"/>
    <xf numFmtId="0" fontId="33" fillId="45" borderId="0" applyNumberFormat="0" applyBorder="0" applyAlignment="0" applyProtection="0"/>
    <xf numFmtId="0" fontId="33" fillId="45" borderId="0" applyNumberFormat="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33" fillId="45" borderId="0" applyNumberFormat="0" applyBorder="0" applyAlignment="0" applyProtection="0"/>
    <xf numFmtId="165" fontId="33" fillId="0" borderId="0" applyFont="0" applyFill="0" applyBorder="0" applyAlignment="0" applyProtection="0"/>
    <xf numFmtId="0" fontId="33" fillId="45" borderId="0" applyNumberFormat="0" applyBorder="0" applyAlignment="0" applyProtection="0"/>
    <xf numFmtId="165"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45" borderId="0" applyNumberFormat="0" applyBorder="0" applyAlignment="0" applyProtection="0"/>
    <xf numFmtId="43" fontId="33" fillId="0" borderId="0" applyFont="0" applyFill="0" applyBorder="0" applyAlignment="0" applyProtection="0"/>
    <xf numFmtId="0" fontId="33" fillId="45" borderId="0" applyNumberFormat="0" applyBorder="0" applyAlignment="0" applyProtection="0"/>
    <xf numFmtId="0" fontId="90" fillId="12" borderId="86" applyNumberFormat="0" applyAlignment="0" applyProtection="0"/>
    <xf numFmtId="0" fontId="33" fillId="45" borderId="0" applyNumberFormat="0" applyBorder="0" applyAlignment="0" applyProtection="0"/>
    <xf numFmtId="43" fontId="33" fillId="0" borderId="0" applyFont="0" applyFill="0" applyBorder="0" applyAlignment="0" applyProtection="0"/>
    <xf numFmtId="49" fontId="34" fillId="20" borderId="71"/>
    <xf numFmtId="0" fontId="33" fillId="45" borderId="0" applyNumberFormat="0" applyBorder="0" applyAlignment="0" applyProtection="0"/>
    <xf numFmtId="0" fontId="33" fillId="0" borderId="0"/>
    <xf numFmtId="49" fontId="34" fillId="20" borderId="71"/>
    <xf numFmtId="43" fontId="33" fillId="0" borderId="0" applyFont="0" applyFill="0" applyBorder="0" applyAlignment="0" applyProtection="0"/>
    <xf numFmtId="0" fontId="48" fillId="29" borderId="0" applyNumberFormat="0" applyBorder="0" applyAlignment="0" applyProtection="0"/>
    <xf numFmtId="0" fontId="35" fillId="36" borderId="0" applyNumberFormat="0" applyBorder="0" applyAlignment="0" applyProtection="0"/>
    <xf numFmtId="0" fontId="33" fillId="39"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48" fillId="29" borderId="0" applyNumberFormat="0" applyBorder="0" applyAlignment="0" applyProtection="0"/>
    <xf numFmtId="0" fontId="53" fillId="36"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41" fillId="2" borderId="71">
      <protection locked="0"/>
    </xf>
    <xf numFmtId="0" fontId="33" fillId="0" borderId="0"/>
    <xf numFmtId="0" fontId="33" fillId="39" borderId="0" applyNumberFormat="0" applyBorder="0" applyAlignment="0" applyProtection="0"/>
    <xf numFmtId="0" fontId="33" fillId="38"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9" borderId="0" applyNumberFormat="0" applyBorder="0" applyAlignment="0" applyProtection="0"/>
    <xf numFmtId="177" fontId="39" fillId="0" borderId="6" applyFont="0" applyFill="0" applyBorder="0" applyAlignment="0" applyProtection="0"/>
    <xf numFmtId="0" fontId="33" fillId="38"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2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9"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165" fontId="33" fillId="0" borderId="0" applyFont="0" applyFill="0" applyBorder="0" applyAlignment="0" applyProtection="0"/>
    <xf numFmtId="0" fontId="33" fillId="29" borderId="0" applyNumberFormat="0" applyBorder="0" applyAlignment="0" applyProtection="0"/>
    <xf numFmtId="0" fontId="33" fillId="38"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0" fontId="33" fillId="29" borderId="0" applyNumberFormat="0" applyBorder="0" applyAlignment="0" applyProtection="0"/>
    <xf numFmtId="0" fontId="1" fillId="0" borderId="0"/>
    <xf numFmtId="0" fontId="33" fillId="29" borderId="0" applyNumberFormat="0" applyBorder="0" applyAlignment="0" applyProtection="0"/>
    <xf numFmtId="0" fontId="33" fillId="38" borderId="0" applyNumberFormat="0" applyBorder="0" applyAlignment="0" applyProtection="0"/>
    <xf numFmtId="0" fontId="33" fillId="33" borderId="0" applyNumberFormat="0" applyBorder="0" applyAlignment="0" applyProtection="0"/>
    <xf numFmtId="0" fontId="36" fillId="0" borderId="0"/>
    <xf numFmtId="0" fontId="33" fillId="29" borderId="0" applyNumberFormat="0" applyBorder="0" applyAlignment="0" applyProtection="0"/>
    <xf numFmtId="0" fontId="1" fillId="0" borderId="0"/>
    <xf numFmtId="0" fontId="33" fillId="29" borderId="0" applyNumberFormat="0" applyBorder="0" applyAlignment="0" applyProtection="0"/>
    <xf numFmtId="0" fontId="48" fillId="0" borderId="0"/>
    <xf numFmtId="0" fontId="41" fillId="2" borderId="71">
      <protection locked="0"/>
    </xf>
    <xf numFmtId="165" fontId="33" fillId="0" borderId="0" applyFont="0" applyFill="0" applyBorder="0" applyAlignment="0" applyProtection="0"/>
    <xf numFmtId="0" fontId="33" fillId="29" borderId="0" applyNumberFormat="0" applyBorder="0" applyAlignment="0" applyProtection="0"/>
    <xf numFmtId="0" fontId="33" fillId="38" borderId="0" applyNumberFormat="0" applyBorder="0" applyAlignment="0" applyProtection="0"/>
    <xf numFmtId="0" fontId="33" fillId="33" borderId="0" applyNumberFormat="0" applyBorder="0" applyAlignment="0" applyProtection="0"/>
    <xf numFmtId="0" fontId="147" fillId="0" borderId="0"/>
    <xf numFmtId="0" fontId="33" fillId="29" borderId="0" applyNumberFormat="0" applyBorder="0" applyAlignment="0" applyProtection="0"/>
    <xf numFmtId="0" fontId="33" fillId="29" borderId="0" applyNumberFormat="0" applyBorder="0" applyAlignment="0" applyProtection="0"/>
    <xf numFmtId="0" fontId="33" fillId="33" borderId="0" applyNumberFormat="0" applyBorder="0" applyAlignment="0" applyProtection="0"/>
    <xf numFmtId="0" fontId="33" fillId="29" borderId="0" applyNumberFormat="0" applyBorder="0" applyAlignment="0" applyProtection="0"/>
    <xf numFmtId="0" fontId="33" fillId="33" borderId="0" applyNumberFormat="0" applyBorder="0" applyAlignment="0" applyProtection="0"/>
    <xf numFmtId="0" fontId="33" fillId="38"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9" fontId="1" fillId="0" borderId="0" applyFont="0" applyFill="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41" fillId="2" borderId="71">
      <protection locked="0"/>
    </xf>
    <xf numFmtId="43" fontId="33" fillId="0" borderId="0" applyFont="0" applyFill="0" applyBorder="0" applyAlignment="0" applyProtection="0"/>
    <xf numFmtId="0" fontId="33" fillId="29" borderId="0" applyNumberFormat="0" applyBorder="0" applyAlignment="0" applyProtection="0"/>
    <xf numFmtId="0" fontId="41" fillId="2" borderId="71">
      <protection locked="0"/>
    </xf>
    <xf numFmtId="43" fontId="33" fillId="0" borderId="0" applyFont="0" applyFill="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41" fillId="2" borderId="71">
      <protection locked="0"/>
    </xf>
    <xf numFmtId="43" fontId="33" fillId="0" borderId="0" applyFont="0" applyFill="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29" borderId="0" applyNumberFormat="0" applyBorder="0" applyAlignment="0" applyProtection="0"/>
    <xf numFmtId="43" fontId="33" fillId="0" borderId="0" applyFont="0" applyFill="0" applyBorder="0" applyAlignment="0" applyProtection="0"/>
    <xf numFmtId="0" fontId="33" fillId="29" borderId="0" applyNumberFormat="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38" borderId="0" applyNumberFormat="0" applyBorder="0" applyAlignment="0" applyProtection="0"/>
    <xf numFmtId="0" fontId="33" fillId="29" borderId="0" applyNumberFormat="0" applyBorder="0" applyAlignment="0" applyProtection="0"/>
    <xf numFmtId="0" fontId="33" fillId="38" borderId="0" applyNumberFormat="0" applyBorder="0" applyAlignment="0" applyProtection="0"/>
    <xf numFmtId="0" fontId="33" fillId="2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41" fillId="2" borderId="71">
      <protection locked="0"/>
    </xf>
    <xf numFmtId="0" fontId="33" fillId="38" borderId="0" applyNumberFormat="0" applyBorder="0" applyAlignment="0" applyProtection="0"/>
    <xf numFmtId="0" fontId="33" fillId="2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0" borderId="0"/>
    <xf numFmtId="0" fontId="33" fillId="0" borderId="0"/>
    <xf numFmtId="0" fontId="33" fillId="0" borderId="0"/>
    <xf numFmtId="0" fontId="33" fillId="38" borderId="0" applyNumberFormat="0" applyBorder="0" applyAlignment="0" applyProtection="0"/>
    <xf numFmtId="0" fontId="33" fillId="29" borderId="0" applyNumberFormat="0" applyBorder="0" applyAlignment="0" applyProtection="0"/>
    <xf numFmtId="0" fontId="33" fillId="38"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41" fillId="2" borderId="71">
      <protection locked="0"/>
    </xf>
    <xf numFmtId="0" fontId="33" fillId="38"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0" fontId="33" fillId="0" borderId="0"/>
    <xf numFmtId="0" fontId="33" fillId="0" borderId="0"/>
    <xf numFmtId="0" fontId="33" fillId="0" borderId="0"/>
    <xf numFmtId="0" fontId="33" fillId="38"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0" fontId="33" fillId="0" borderId="0"/>
    <xf numFmtId="0" fontId="33" fillId="38"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0" fontId="33" fillId="0" borderId="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75" fillId="3" borderId="0" applyNumberFormat="0" applyBorder="0" applyAlignment="0" applyProtection="0"/>
    <xf numFmtId="0" fontId="33" fillId="0" borderId="0"/>
    <xf numFmtId="0" fontId="33" fillId="29" borderId="0" applyNumberFormat="0" applyBorder="0" applyAlignment="0" applyProtection="0"/>
    <xf numFmtId="0" fontId="33" fillId="0" borderId="0"/>
    <xf numFmtId="0" fontId="33" fillId="29" borderId="0" applyNumberFormat="0" applyBorder="0" applyAlignment="0" applyProtection="0"/>
    <xf numFmtId="43"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0" fontId="33" fillId="29" borderId="0" applyNumberFormat="0" applyBorder="0" applyAlignment="0" applyProtection="0"/>
    <xf numFmtId="0" fontId="35" fillId="36" borderId="0" applyNumberFormat="0" applyBorder="0" applyAlignment="0" applyProtection="0"/>
    <xf numFmtId="0" fontId="33" fillId="2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29" borderId="0" applyNumberFormat="0" applyBorder="0" applyAlignment="0" applyProtection="0"/>
    <xf numFmtId="0" fontId="33" fillId="0" borderId="0"/>
    <xf numFmtId="43" fontId="33" fillId="0" borderId="0" applyFont="0" applyFill="0" applyBorder="0" applyAlignment="0" applyProtection="0"/>
    <xf numFmtId="0" fontId="33" fillId="2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29" borderId="0" applyNumberFormat="0" applyBorder="0" applyAlignment="0" applyProtection="0"/>
    <xf numFmtId="0" fontId="33" fillId="0" borderId="0"/>
    <xf numFmtId="0" fontId="33" fillId="0" borderId="0"/>
    <xf numFmtId="0" fontId="33" fillId="29" borderId="0" applyNumberFormat="0" applyBorder="0" applyAlignment="0" applyProtection="0"/>
    <xf numFmtId="0" fontId="33" fillId="0" borderId="0"/>
    <xf numFmtId="0" fontId="33" fillId="29" borderId="0" applyNumberFormat="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43" fontId="33" fillId="0" borderId="0" applyFont="0" applyFill="0" applyBorder="0" applyAlignment="0" applyProtection="0"/>
    <xf numFmtId="0" fontId="33" fillId="29" borderId="0" applyNumberFormat="0" applyBorder="0" applyAlignment="0" applyProtection="0"/>
    <xf numFmtId="0" fontId="33" fillId="0" borderId="0"/>
    <xf numFmtId="0" fontId="33" fillId="29" borderId="0" applyNumberFormat="0" applyBorder="0" applyAlignment="0" applyProtection="0"/>
    <xf numFmtId="0" fontId="33" fillId="29" borderId="0" applyNumberFormat="0" applyBorder="0" applyAlignment="0" applyProtection="0"/>
    <xf numFmtId="0" fontId="33" fillId="0" borderId="0"/>
    <xf numFmtId="0" fontId="33" fillId="0" borderId="0"/>
    <xf numFmtId="0" fontId="33" fillId="29" borderId="0" applyNumberFormat="0" applyBorder="0" applyAlignment="0" applyProtection="0"/>
    <xf numFmtId="0" fontId="33" fillId="0" borderId="0"/>
    <xf numFmtId="0" fontId="33" fillId="0" borderId="0"/>
    <xf numFmtId="0" fontId="33" fillId="29" borderId="0" applyNumberFormat="0" applyBorder="0" applyAlignment="0" applyProtection="0"/>
    <xf numFmtId="0" fontId="33" fillId="29" borderId="0" applyNumberFormat="0" applyBorder="0" applyAlignment="0" applyProtection="0"/>
    <xf numFmtId="0" fontId="33" fillId="0" borderId="0"/>
    <xf numFmtId="0" fontId="33" fillId="0" borderId="0"/>
    <xf numFmtId="0" fontId="33" fillId="29" borderId="0" applyNumberFormat="0" applyBorder="0" applyAlignment="0" applyProtection="0"/>
    <xf numFmtId="0" fontId="33" fillId="0" borderId="0"/>
    <xf numFmtId="0" fontId="33" fillId="29" borderId="0" applyNumberFormat="0" applyBorder="0" applyAlignment="0" applyProtection="0"/>
    <xf numFmtId="0" fontId="33" fillId="29" borderId="0" applyNumberFormat="0" applyBorder="0" applyAlignment="0" applyProtection="0"/>
    <xf numFmtId="0" fontId="33" fillId="0" borderId="0"/>
    <xf numFmtId="0" fontId="33" fillId="0" borderId="0"/>
    <xf numFmtId="0" fontId="33" fillId="29" borderId="0" applyNumberFormat="0" applyBorder="0" applyAlignment="0" applyProtection="0"/>
    <xf numFmtId="0" fontId="33" fillId="0" borderId="0"/>
    <xf numFmtId="0" fontId="33" fillId="29" borderId="0" applyNumberFormat="0" applyBorder="0" applyAlignment="0" applyProtection="0"/>
    <xf numFmtId="0" fontId="33" fillId="29" borderId="0" applyNumberFormat="0" applyBorder="0" applyAlignment="0" applyProtection="0"/>
    <xf numFmtId="0" fontId="33" fillId="0" borderId="0"/>
    <xf numFmtId="0" fontId="33" fillId="29" borderId="0" applyNumberFormat="0" applyBorder="0" applyAlignment="0" applyProtection="0"/>
    <xf numFmtId="0" fontId="37" fillId="36" borderId="0" applyNumberFormat="0" applyBorder="0" applyAlignment="0" applyProtection="0"/>
    <xf numFmtId="0" fontId="33" fillId="29" borderId="0" applyNumberFormat="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1" fillId="0" borderId="0"/>
    <xf numFmtId="0" fontId="33" fillId="29" borderId="0" applyNumberFormat="0" applyBorder="0" applyAlignment="0" applyProtection="0"/>
    <xf numFmtId="177" fontId="39" fillId="0" borderId="6" applyFont="0" applyFill="0" applyBorder="0" applyAlignment="0" applyProtection="0"/>
    <xf numFmtId="0" fontId="33" fillId="29" borderId="0" applyNumberFormat="0" applyBorder="0" applyAlignment="0" applyProtection="0"/>
    <xf numFmtId="177" fontId="39" fillId="0" borderId="6" applyFont="0" applyFill="0" applyBorder="0" applyAlignment="0" applyProtection="0"/>
    <xf numFmtId="0" fontId="33" fillId="29" borderId="0" applyNumberFormat="0" applyBorder="0" applyAlignment="0" applyProtection="0"/>
    <xf numFmtId="0" fontId="33" fillId="0" borderId="0"/>
    <xf numFmtId="177" fontId="39" fillId="0" borderId="6" applyFont="0" applyFill="0" applyBorder="0" applyAlignment="0" applyProtection="0"/>
    <xf numFmtId="0" fontId="33" fillId="29" borderId="0" applyNumberFormat="0" applyBorder="0" applyAlignment="0" applyProtection="0"/>
    <xf numFmtId="0" fontId="33" fillId="0" borderId="0"/>
    <xf numFmtId="177" fontId="39" fillId="0" borderId="6" applyFont="0" applyFill="0" applyBorder="0" applyAlignment="0" applyProtection="0"/>
    <xf numFmtId="0" fontId="33" fillId="29" borderId="0" applyNumberFormat="0" applyBorder="0" applyAlignment="0" applyProtection="0"/>
    <xf numFmtId="43" fontId="33" fillId="0" borderId="0" applyFont="0" applyFill="0" applyBorder="0" applyAlignment="0" applyProtection="0"/>
    <xf numFmtId="0" fontId="33" fillId="29" borderId="0" applyNumberFormat="0" applyBorder="0" applyAlignment="0" applyProtection="0"/>
    <xf numFmtId="177" fontId="39" fillId="0" borderId="6" applyFont="0" applyFill="0" applyBorder="0" applyAlignment="0" applyProtection="0"/>
    <xf numFmtId="0" fontId="33" fillId="29" borderId="0" applyNumberFormat="0" applyBorder="0" applyAlignment="0" applyProtection="0"/>
    <xf numFmtId="0" fontId="33" fillId="29" borderId="0" applyNumberFormat="0" applyBorder="0" applyAlignment="0" applyProtection="0"/>
    <xf numFmtId="43" fontId="33" fillId="0" borderId="0" applyFont="0" applyFill="0" applyBorder="0" applyAlignment="0" applyProtection="0"/>
    <xf numFmtId="0" fontId="33" fillId="0" borderId="0"/>
    <xf numFmtId="173" fontId="36" fillId="0" borderId="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177" fontId="39" fillId="0" borderId="6" applyFont="0" applyFill="0" applyBorder="0" applyAlignment="0" applyProtection="0"/>
    <xf numFmtId="0" fontId="33" fillId="29" borderId="0" applyNumberFormat="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29" borderId="0" applyNumberFormat="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173" fontId="36" fillId="0" borderId="0"/>
    <xf numFmtId="0" fontId="33" fillId="29" borderId="0" applyNumberFormat="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44" fontId="103" fillId="0" borderId="0" applyFill="0" applyBorder="0" applyAlignment="0"/>
    <xf numFmtId="43"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29"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29" borderId="0" applyNumberFormat="0" applyBorder="0" applyAlignment="0" applyProtection="0"/>
    <xf numFmtId="0" fontId="33" fillId="0" borderId="0"/>
    <xf numFmtId="0" fontId="33" fillId="0" borderId="0"/>
    <xf numFmtId="0" fontId="33" fillId="0" borderId="0"/>
    <xf numFmtId="0" fontId="33" fillId="29" borderId="0" applyNumberFormat="0" applyBorder="0" applyAlignment="0" applyProtection="0"/>
    <xf numFmtId="0" fontId="33" fillId="0" borderId="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97" fillId="0" borderId="80" applyNumberFormat="0" applyFill="0" applyAlignment="0" applyProtection="0"/>
    <xf numFmtId="177" fontId="39" fillId="0" borderId="6" applyFont="0" applyFill="0" applyBorder="0" applyAlignment="0" applyProtection="0"/>
    <xf numFmtId="0" fontId="33" fillId="29" borderId="0" applyNumberFormat="0" applyBorder="0" applyAlignment="0" applyProtection="0"/>
    <xf numFmtId="0" fontId="33" fillId="0" borderId="0"/>
    <xf numFmtId="0" fontId="33" fillId="0" borderId="0"/>
    <xf numFmtId="43" fontId="33" fillId="0" borderId="0" applyFont="0" applyFill="0" applyBorder="0" applyAlignment="0" applyProtection="0"/>
    <xf numFmtId="177" fontId="39" fillId="0" borderId="6" applyFont="0" applyFill="0" applyBorder="0" applyAlignment="0" applyProtection="0"/>
    <xf numFmtId="0" fontId="33" fillId="29" borderId="0" applyNumberFormat="0" applyBorder="0" applyAlignment="0" applyProtection="0"/>
    <xf numFmtId="0" fontId="33" fillId="0" borderId="0"/>
    <xf numFmtId="0" fontId="33" fillId="0" borderId="0"/>
    <xf numFmtId="43" fontId="33" fillId="0" borderId="0"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80" fillId="0" borderId="84" applyNumberFormat="0" applyFill="0" applyAlignment="0" applyProtection="0"/>
    <xf numFmtId="0" fontId="33" fillId="2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29" borderId="0" applyNumberFormat="0" applyBorder="0" applyAlignment="0" applyProtection="0"/>
    <xf numFmtId="0" fontId="33" fillId="39" borderId="0" applyNumberFormat="0" applyBorder="0" applyAlignment="0" applyProtection="0"/>
    <xf numFmtId="0" fontId="33" fillId="0" borderId="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29" borderId="0" applyNumberFormat="0" applyBorder="0" applyAlignment="0" applyProtection="0"/>
    <xf numFmtId="0" fontId="33" fillId="39" borderId="0" applyNumberFormat="0" applyBorder="0" applyAlignment="0" applyProtection="0"/>
    <xf numFmtId="0" fontId="33" fillId="0" borderId="0"/>
    <xf numFmtId="0" fontId="33" fillId="0" borderId="0"/>
    <xf numFmtId="43" fontId="33" fillId="0" borderId="0"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177" fontId="39" fillId="0" borderId="6" applyFont="0" applyFill="0" applyBorder="0" applyAlignment="0" applyProtection="0"/>
    <xf numFmtId="0" fontId="33" fillId="0" borderId="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29" borderId="0" applyNumberFormat="0" applyBorder="0" applyAlignment="0" applyProtection="0"/>
    <xf numFmtId="0" fontId="33" fillId="39"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44" fillId="30" borderId="74" applyNumberFormat="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29" borderId="0" applyNumberFormat="0" applyBorder="0" applyAlignment="0" applyProtection="0"/>
    <xf numFmtId="0" fontId="33" fillId="0" borderId="0"/>
    <xf numFmtId="177" fontId="39" fillId="0" borderId="6" applyFont="0" applyFill="0" applyBorder="0" applyAlignment="0" applyProtection="0"/>
    <xf numFmtId="0" fontId="33" fillId="0" borderId="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0" fontId="33" fillId="0" borderId="0"/>
    <xf numFmtId="177" fontId="39" fillId="0" borderId="6"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47" fontId="1" fillId="0" borderId="0" applyFont="0" applyFill="0" applyBorder="0" applyAlignment="0" applyProtection="0"/>
    <xf numFmtId="0" fontId="33" fillId="2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44" fillId="30" borderId="74" applyNumberFormat="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238" fontId="1" fillId="0" borderId="0" applyFill="0" applyBorder="0" applyAlignment="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238" fontId="1" fillId="0" borderId="0" applyFill="0" applyBorder="0" applyAlignment="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29" borderId="0" applyNumberFormat="0" applyBorder="0" applyAlignment="0" applyProtection="0"/>
    <xf numFmtId="177" fontId="39" fillId="0" borderId="6" applyFont="0" applyFill="0" applyBorder="0" applyAlignment="0" applyProtection="0"/>
    <xf numFmtId="0" fontId="35" fillId="36" borderId="0" applyNumberFormat="0" applyBorder="0" applyAlignment="0" applyProtection="0"/>
    <xf numFmtId="0" fontId="150" fillId="0" borderId="0">
      <protection locked="0"/>
    </xf>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8" fillId="39" borderId="0" applyNumberFormat="0" applyBorder="0" applyAlignment="0" applyProtection="0"/>
    <xf numFmtId="43" fontId="33" fillId="0" borderId="0" applyFont="0" applyFill="0" applyBorder="0" applyAlignment="0" applyProtection="0"/>
    <xf numFmtId="0" fontId="35" fillId="4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43" borderId="0" applyNumberFormat="0" applyBorder="0" applyAlignment="0" applyProtection="0"/>
    <xf numFmtId="43" fontId="33" fillId="0" borderId="0" applyFont="0" applyFill="0" applyBorder="0" applyAlignment="0" applyProtection="0"/>
    <xf numFmtId="0" fontId="35" fillId="43" borderId="0" applyNumberFormat="0" applyBorder="0" applyAlignment="0" applyProtection="0"/>
    <xf numFmtId="43" fontId="33" fillId="0" borderId="0" applyFont="0" applyFill="0" applyBorder="0" applyAlignment="0" applyProtection="0"/>
    <xf numFmtId="0" fontId="35" fillId="4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0" fillId="65" borderId="0" applyNumberFormat="0" applyBorder="0" applyAlignment="0" applyProtection="0"/>
    <xf numFmtId="0" fontId="35" fillId="43" borderId="0" applyNumberFormat="0" applyBorder="0" applyAlignment="0" applyProtection="0"/>
    <xf numFmtId="0" fontId="33" fillId="33" borderId="0" applyNumberFormat="0" applyBorder="0" applyAlignment="0" applyProtection="0"/>
    <xf numFmtId="255" fontId="1" fillId="0" borderId="0"/>
    <xf numFmtId="173" fontId="36" fillId="0" borderId="0"/>
    <xf numFmtId="43" fontId="33" fillId="0" borderId="0" applyFont="0" applyFill="0" applyBorder="0" applyAlignment="0" applyProtection="0"/>
    <xf numFmtId="0" fontId="48" fillId="39" borderId="0" applyNumberFormat="0" applyBorder="0" applyAlignment="0" applyProtection="0"/>
    <xf numFmtId="0" fontId="33" fillId="33" borderId="0" applyNumberFormat="0" applyBorder="0" applyAlignment="0" applyProtection="0"/>
    <xf numFmtId="212" fontId="36" fillId="0" borderId="0"/>
    <xf numFmtId="173" fontId="36" fillId="0" borderId="0"/>
    <xf numFmtId="43" fontId="33" fillId="0" borderId="0" applyFont="0" applyFill="0" applyBorder="0" applyAlignment="0" applyProtection="0"/>
    <xf numFmtId="0" fontId="53" fillId="43" borderId="0" applyNumberFormat="0" applyBorder="0" applyAlignment="0" applyProtection="0"/>
    <xf numFmtId="0" fontId="33" fillId="33" borderId="0" applyNumberFormat="0" applyBorder="0" applyAlignment="0" applyProtection="0"/>
    <xf numFmtId="0" fontId="41" fillId="2" borderId="71">
      <protection locked="0"/>
    </xf>
    <xf numFmtId="0" fontId="33" fillId="39" borderId="0" applyNumberFormat="0" applyBorder="0" applyAlignment="0" applyProtection="0"/>
    <xf numFmtId="0" fontId="33" fillId="0" borderId="0"/>
    <xf numFmtId="0" fontId="33" fillId="39" borderId="0" applyNumberFormat="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33" fillId="39" borderId="0" applyNumberFormat="0" applyBorder="0" applyAlignment="0" applyProtection="0"/>
    <xf numFmtId="0" fontId="33" fillId="33" borderId="0" applyNumberFormat="0" applyBorder="0" applyAlignment="0" applyProtection="0"/>
    <xf numFmtId="0" fontId="33" fillId="39"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9" borderId="0" applyNumberFormat="0" applyBorder="0" applyAlignment="0" applyProtection="0"/>
    <xf numFmtId="0" fontId="33" fillId="0" borderId="0"/>
    <xf numFmtId="0" fontId="33" fillId="39" borderId="0" applyNumberFormat="0" applyBorder="0" applyAlignment="0" applyProtection="0"/>
    <xf numFmtId="0" fontId="33" fillId="0" borderId="0"/>
    <xf numFmtId="0" fontId="33" fillId="39" borderId="0" applyNumberFormat="0" applyBorder="0" applyAlignment="0" applyProtection="0"/>
    <xf numFmtId="0" fontId="33" fillId="0" borderId="0"/>
    <xf numFmtId="0" fontId="33" fillId="39" borderId="0" applyNumberFormat="0" applyBorder="0" applyAlignment="0" applyProtection="0"/>
    <xf numFmtId="16" fontId="47" fillId="0" borderId="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16" fontId="47" fillId="0" borderId="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33" fillId="33" borderId="0" applyNumberFormat="0" applyBorder="0" applyAlignment="0" applyProtection="0"/>
    <xf numFmtId="0" fontId="33" fillId="39"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3" fillId="0" borderId="0"/>
    <xf numFmtId="0" fontId="33" fillId="39" borderId="0" applyNumberFormat="0" applyBorder="0" applyAlignment="0" applyProtection="0"/>
    <xf numFmtId="16" fontId="47" fillId="0" borderId="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41" fillId="2" borderId="71">
      <protection locked="0"/>
    </xf>
    <xf numFmtId="43" fontId="1"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53" fillId="2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16" fontId="47" fillId="0" borderId="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3" fillId="39"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3" fillId="0" borderId="0"/>
    <xf numFmtId="0" fontId="33" fillId="39" borderId="0" applyNumberFormat="0" applyBorder="0" applyAlignment="0" applyProtection="0"/>
    <xf numFmtId="0" fontId="33" fillId="33" borderId="0" applyNumberFormat="0" applyBorder="0" applyAlignment="0" applyProtection="0"/>
    <xf numFmtId="0" fontId="33" fillId="39" borderId="0" applyNumberFormat="0" applyBorder="0" applyAlignment="0" applyProtection="0"/>
    <xf numFmtId="0" fontId="33" fillId="33" borderId="0" applyNumberFormat="0" applyBorder="0" applyAlignment="0" applyProtection="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33" fillId="39" borderId="0" applyNumberFormat="0" applyBorder="0" applyAlignment="0" applyProtection="0"/>
    <xf numFmtId="9" fontId="33" fillId="0" borderId="0" applyFont="0" applyFill="0" applyBorder="0" applyAlignment="0" applyProtection="0"/>
    <xf numFmtId="0" fontId="33" fillId="0" borderId="0"/>
    <xf numFmtId="0" fontId="33" fillId="39" borderId="0" applyNumberFormat="0" applyBorder="0" applyAlignment="0" applyProtection="0"/>
    <xf numFmtId="16" fontId="47" fillId="0" borderId="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33" fillId="39" borderId="0" applyNumberFormat="0" applyBorder="0" applyAlignment="0" applyProtection="0"/>
    <xf numFmtId="9"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90" fillId="12" borderId="86" applyNumberFormat="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212" fontId="36" fillId="0" borderId="0"/>
    <xf numFmtId="173" fontId="36" fillId="0" borderId="0"/>
    <xf numFmtId="43" fontId="33" fillId="0" borderId="0" applyFont="0" applyFill="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0" fontId="33" fillId="33" borderId="0" applyNumberFormat="0" applyBorder="0" applyAlignment="0" applyProtection="0"/>
    <xf numFmtId="0" fontId="41" fillId="2" borderId="71">
      <protection locked="0"/>
    </xf>
    <xf numFmtId="177" fontId="39" fillId="0" borderId="6" applyFont="0" applyFill="0" applyBorder="0" applyAlignment="0" applyProtection="0"/>
    <xf numFmtId="0" fontId="33" fillId="0" borderId="0"/>
    <xf numFmtId="0" fontId="33" fillId="39" borderId="0" applyNumberFormat="0" applyBorder="0" applyAlignment="0" applyProtection="0"/>
    <xf numFmtId="0" fontId="33" fillId="33"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0" fontId="33" fillId="33"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0" fontId="33" fillId="39"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0" fontId="33" fillId="0" borderId="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177" fontId="39" fillId="0" borderId="6" applyFont="0" applyFill="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0" borderId="0"/>
    <xf numFmtId="0" fontId="33" fillId="39" borderId="0" applyNumberFormat="0" applyBorder="0" applyAlignment="0" applyProtection="0"/>
    <xf numFmtId="0" fontId="33" fillId="39" borderId="0" applyNumberFormat="0" applyBorder="0" applyAlignment="0" applyProtection="0"/>
    <xf numFmtId="165"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3" borderId="0" applyNumberFormat="0" applyBorder="0" applyAlignment="0" applyProtection="0"/>
    <xf numFmtId="0" fontId="33" fillId="39"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0" fontId="75" fillId="2" borderId="0" applyNumberFormat="0" applyBorder="0" applyAlignment="0" applyProtection="0"/>
    <xf numFmtId="0" fontId="33" fillId="0" borderId="0"/>
    <xf numFmtId="0" fontId="33" fillId="33" borderId="0" applyNumberFormat="0" applyBorder="0" applyAlignment="0" applyProtection="0"/>
    <xf numFmtId="0" fontId="33" fillId="39" borderId="0" applyNumberFormat="0" applyBorder="0" applyAlignment="0" applyProtection="0"/>
    <xf numFmtId="0" fontId="33" fillId="0" borderId="0"/>
    <xf numFmtId="0" fontId="33" fillId="33" borderId="0" applyNumberFormat="0" applyBorder="0" applyAlignment="0" applyProtection="0"/>
    <xf numFmtId="0" fontId="41" fillId="2" borderId="71">
      <protection locked="0"/>
    </xf>
    <xf numFmtId="177" fontId="39" fillId="0" borderId="6" applyFont="0" applyFill="0" applyBorder="0" applyAlignment="0" applyProtection="0"/>
    <xf numFmtId="0" fontId="33" fillId="39" borderId="0" applyNumberFormat="0" applyBorder="0" applyAlignment="0" applyProtection="0"/>
    <xf numFmtId="0" fontId="33" fillId="0" borderId="0"/>
    <xf numFmtId="0" fontId="33" fillId="0" borderId="0"/>
    <xf numFmtId="0" fontId="33" fillId="39"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41" fillId="2" borderId="71">
      <protection locked="0"/>
    </xf>
    <xf numFmtId="0" fontId="33" fillId="39" borderId="0" applyNumberFormat="0" applyBorder="0" applyAlignment="0" applyProtection="0"/>
    <xf numFmtId="0" fontId="33" fillId="39" borderId="0" applyNumberFormat="0" applyBorder="0" applyAlignment="0" applyProtection="0"/>
    <xf numFmtId="0" fontId="35" fillId="43"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42" fontId="1" fillId="0" borderId="0" applyFont="0" applyFill="0" applyBorder="0" applyAlignment="0" applyProtection="0"/>
    <xf numFmtId="176" fontId="33" fillId="0" borderId="0"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0" fontId="33" fillId="39" borderId="0" applyNumberFormat="0" applyBorder="0" applyAlignment="0" applyProtection="0"/>
    <xf numFmtId="0" fontId="1" fillId="0" borderId="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1" fillId="0" borderId="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0" fontId="33" fillId="0" borderId="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73" fontId="36" fillId="0" borderId="0"/>
    <xf numFmtId="43" fontId="33" fillId="0" borderId="0" applyFont="0" applyFill="0" applyBorder="0" applyAlignment="0" applyProtection="0"/>
    <xf numFmtId="165" fontId="33" fillId="0" borderId="0" applyFont="0" applyFill="0" applyBorder="0" applyAlignment="0" applyProtection="0"/>
    <xf numFmtId="0" fontId="33" fillId="39" borderId="0" applyNumberFormat="0" applyBorder="0" applyAlignment="0" applyProtection="0"/>
    <xf numFmtId="0" fontId="33" fillId="0" borderId="0"/>
    <xf numFmtId="0" fontId="33" fillId="39"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173" fontId="36" fillId="0" borderId="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173" fontId="36" fillId="0" borderId="0"/>
    <xf numFmtId="43" fontId="33" fillId="0" borderId="0" applyFont="0" applyFill="0" applyBorder="0" applyAlignment="0" applyProtection="0"/>
    <xf numFmtId="165"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173" fontId="36" fillId="0" borderId="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9" fontId="34" fillId="20" borderId="71"/>
    <xf numFmtId="0" fontId="33" fillId="39" borderId="0" applyNumberFormat="0" applyBorder="0" applyAlignment="0" applyProtection="0"/>
    <xf numFmtId="0" fontId="33" fillId="39" borderId="0" applyNumberFormat="0" applyBorder="0" applyAlignment="0" applyProtection="0"/>
    <xf numFmtId="0" fontId="33" fillId="0" borderId="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0" fontId="33" fillId="39" borderId="0" applyNumberFormat="0" applyBorder="0" applyAlignment="0" applyProtection="0"/>
    <xf numFmtId="3" fontId="47" fillId="0" borderId="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0" fontId="33" fillId="39" borderId="0" applyNumberFormat="0" applyBorder="0" applyAlignment="0" applyProtection="0"/>
    <xf numFmtId="173" fontId="36" fillId="0" borderId="0"/>
    <xf numFmtId="43" fontId="33" fillId="0" borderId="0" applyFont="0" applyFill="0" applyBorder="0" applyAlignment="0" applyProtection="0"/>
    <xf numFmtId="165" fontId="33" fillId="0" borderId="0" applyFont="0" applyFill="0" applyBorder="0" applyAlignment="0" applyProtection="0"/>
    <xf numFmtId="49" fontId="34" fillId="20" borderId="71"/>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9" borderId="0" applyNumberFormat="0" applyBorder="0" applyAlignment="0" applyProtection="0"/>
    <xf numFmtId="0" fontId="1" fillId="0" borderId="0"/>
    <xf numFmtId="0" fontId="33" fillId="39" borderId="0" applyNumberFormat="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0" fontId="1" fillId="0" borderId="0"/>
    <xf numFmtId="0" fontId="33" fillId="39" borderId="0" applyNumberFormat="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9" borderId="0" applyNumberFormat="0" applyBorder="0" applyAlignment="0" applyProtection="0"/>
    <xf numFmtId="0" fontId="37" fillId="46" borderId="0" applyNumberFormat="0" applyBorder="0" applyAlignment="0" applyProtection="0"/>
    <xf numFmtId="0" fontId="33" fillId="0" borderId="0"/>
    <xf numFmtId="43" fontId="33" fillId="0" borderId="0" applyFont="0" applyFill="0" applyBorder="0" applyAlignment="0" applyProtection="0"/>
    <xf numFmtId="0" fontId="35" fillId="43" borderId="0" applyNumberFormat="0" applyBorder="0" applyAlignment="0" applyProtection="0"/>
    <xf numFmtId="0" fontId="35" fillId="43"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43" fillId="0" borderId="0">
      <alignment horizontal="center" wrapText="1"/>
      <protection locked="0"/>
    </xf>
    <xf numFmtId="0" fontId="33" fillId="0" borderId="0"/>
    <xf numFmtId="0" fontId="33" fillId="39" borderId="0" applyNumberFormat="0" applyBorder="0" applyAlignment="0" applyProtection="0"/>
    <xf numFmtId="0" fontId="45" fillId="0" borderId="75" applyNumberFormat="0" applyFill="0" applyAlignment="0" applyProtection="0"/>
    <xf numFmtId="0" fontId="33" fillId="39" borderId="0" applyNumberFormat="0" applyBorder="0" applyAlignment="0" applyProtection="0"/>
    <xf numFmtId="191" fontId="1" fillId="0" borderId="0">
      <protection locked="0"/>
    </xf>
    <xf numFmtId="0" fontId="45" fillId="0" borderId="75" applyNumberFormat="0" applyFill="0" applyAlignment="0" applyProtection="0"/>
    <xf numFmtId="0" fontId="33" fillId="39" borderId="0" applyNumberFormat="0" applyBorder="0" applyAlignment="0" applyProtection="0"/>
    <xf numFmtId="191" fontId="1" fillId="0" borderId="0">
      <protection locked="0"/>
    </xf>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76"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48" fillId="0" borderId="0" applyFont="0" applyFill="0" applyBorder="0" applyAlignment="0" applyProtection="0"/>
    <xf numFmtId="0" fontId="33" fillId="39" borderId="0" applyNumberFormat="0" applyBorder="0" applyAlignment="0" applyProtection="0"/>
    <xf numFmtId="0" fontId="33" fillId="0" borderId="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0" fontId="33" fillId="39" borderId="0" applyNumberFormat="0" applyBorder="0" applyAlignment="0" applyProtection="0"/>
    <xf numFmtId="0" fontId="33" fillId="0" borderId="0"/>
    <xf numFmtId="0" fontId="33" fillId="0" borderId="0"/>
    <xf numFmtId="0" fontId="33" fillId="39" borderId="0" applyNumberFormat="0" applyBorder="0" applyAlignment="0" applyProtection="0"/>
    <xf numFmtId="0" fontId="33" fillId="0" borderId="0"/>
    <xf numFmtId="9"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0" fontId="41" fillId="2" borderId="71">
      <protection locked="0"/>
    </xf>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0" fontId="33" fillId="0" borderId="0"/>
    <xf numFmtId="0" fontId="101" fillId="0" borderId="0" applyNumberForma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0" fontId="33" fillId="39" borderId="0" applyNumberFormat="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0" fontId="33" fillId="0" borderId="0"/>
    <xf numFmtId="0" fontId="33" fillId="0" borderId="0"/>
    <xf numFmtId="177" fontId="39" fillId="0" borderId="6"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0" fontId="33" fillId="33" borderId="0" applyNumberFormat="0" applyBorder="0" applyAlignment="0" applyProtection="0"/>
    <xf numFmtId="0" fontId="41" fillId="2" borderId="71">
      <protection locked="0"/>
    </xf>
    <xf numFmtId="177" fontId="39" fillId="0" borderId="6"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0" fontId="33" fillId="39" borderId="0" applyNumberFormat="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0" fontId="33" fillId="0" borderId="0"/>
    <xf numFmtId="0" fontId="33" fillId="0" borderId="0"/>
    <xf numFmtId="43" fontId="33" fillId="0" borderId="0" applyFont="0" applyFill="0" applyBorder="0" applyAlignment="0" applyProtection="0"/>
    <xf numFmtId="177" fontId="39" fillId="0" borderId="6" applyFont="0" applyFill="0" applyBorder="0" applyAlignment="0" applyProtection="0"/>
    <xf numFmtId="0" fontId="33" fillId="39" borderId="0" applyNumberFormat="0" applyBorder="0" applyAlignment="0" applyProtection="0"/>
    <xf numFmtId="0" fontId="33" fillId="0" borderId="0"/>
    <xf numFmtId="0" fontId="33" fillId="0" borderId="0"/>
    <xf numFmtId="43" fontId="33" fillId="0" borderId="0" applyFont="0" applyFill="0" applyBorder="0" applyAlignment="0" applyProtection="0"/>
    <xf numFmtId="0" fontId="84" fillId="0" borderId="85" applyNumberFormat="0" applyFill="0" applyAlignment="0" applyProtection="0"/>
    <xf numFmtId="0" fontId="33" fillId="0" borderId="0"/>
    <xf numFmtId="0" fontId="33" fillId="39"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39" borderId="0" applyNumberFormat="0" applyBorder="0" applyAlignment="0" applyProtection="0"/>
    <xf numFmtId="0" fontId="33" fillId="39"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1" fillId="0" borderId="0"/>
    <xf numFmtId="9"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43" fontId="33" fillId="0" borderId="0" applyFont="0" applyFill="0" applyBorder="0" applyAlignment="0" applyProtection="0"/>
    <xf numFmtId="0" fontId="33" fillId="39" borderId="0" applyNumberFormat="0" applyBorder="0" applyAlignment="0" applyProtection="0"/>
    <xf numFmtId="177" fontId="39" fillId="0" borderId="6" applyFont="0" applyFill="0" applyBorder="0" applyAlignment="0" applyProtection="0"/>
    <xf numFmtId="0" fontId="35" fillId="43" borderId="0" applyNumberFormat="0" applyBorder="0" applyAlignment="0" applyProtection="0"/>
    <xf numFmtId="0" fontId="35" fillId="43" borderId="0" applyNumberFormat="0" applyBorder="0" applyAlignment="0" applyProtection="0"/>
    <xf numFmtId="177" fontId="39" fillId="0" borderId="6" applyFont="0" applyFill="0" applyBorder="0" applyAlignment="0" applyProtection="0"/>
    <xf numFmtId="0" fontId="35" fillId="43"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5" fillId="43" borderId="0" applyNumberFormat="0" applyBorder="0" applyAlignment="0" applyProtection="0"/>
    <xf numFmtId="0" fontId="35" fillId="43" borderId="0" applyNumberFormat="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5" fillId="43" borderId="0" applyNumberFormat="0" applyBorder="0" applyAlignment="0" applyProtection="0"/>
    <xf numFmtId="43" fontId="33" fillId="0" borderId="0" applyFont="0" applyFill="0" applyBorder="0" applyAlignment="0" applyProtection="0"/>
    <xf numFmtId="0" fontId="48" fillId="33" borderId="0" applyNumberFormat="0" applyBorder="0" applyAlignment="0" applyProtection="0"/>
    <xf numFmtId="0" fontId="33" fillId="33" borderId="0" applyNumberFormat="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0" fontId="35" fillId="25" borderId="0" applyNumberFormat="0" applyBorder="0" applyAlignment="0" applyProtection="0"/>
    <xf numFmtId="0" fontId="33" fillId="33" borderId="0" applyNumberFormat="0" applyBorder="0" applyAlignment="0" applyProtection="0"/>
    <xf numFmtId="44" fontId="4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2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5" fillId="25" borderId="0" applyNumberFormat="0" applyBorder="0" applyAlignment="0" applyProtection="0"/>
    <xf numFmtId="0" fontId="33" fillId="33" borderId="0" applyNumberFormat="0" applyBorder="0" applyAlignment="0" applyProtection="0"/>
    <xf numFmtId="0" fontId="33" fillId="0" borderId="0"/>
    <xf numFmtId="0" fontId="33"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0" fontId="35" fillId="25"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48" fillId="33" borderId="0" applyNumberFormat="0" applyBorder="0" applyAlignment="0" applyProtection="0"/>
    <xf numFmtId="49" fontId="34" fillId="20" borderId="71"/>
    <xf numFmtId="0" fontId="33" fillId="33" borderId="0" applyNumberFormat="0" applyBorder="0" applyAlignment="0" applyProtection="0"/>
    <xf numFmtId="0" fontId="53" fillId="25" borderId="0" applyNumberFormat="0" applyBorder="0" applyAlignment="0" applyProtection="0"/>
    <xf numFmtId="0" fontId="33" fillId="33" borderId="0" applyNumberFormat="0" applyBorder="0" applyAlignment="0" applyProtection="0"/>
    <xf numFmtId="0" fontId="41" fillId="2" borderId="71">
      <protection locked="0"/>
    </xf>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173" fontId="36" fillId="0" borderId="0"/>
    <xf numFmtId="0" fontId="33" fillId="33" borderId="0" applyNumberFormat="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0" fontId="33" fillId="3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33" borderId="0" applyNumberFormat="0" applyBorder="0" applyAlignment="0" applyProtection="0"/>
    <xf numFmtId="0" fontId="33" fillId="3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41" fillId="2" borderId="71">
      <protection locked="0"/>
    </xf>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41" fillId="2" borderId="71">
      <protection locked="0"/>
    </xf>
    <xf numFmtId="0" fontId="33" fillId="33" borderId="0" applyNumberFormat="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44" fontId="1"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78" fillId="42" borderId="0" applyNumberFormat="0" applyBorder="0" applyAlignment="0" applyProtection="0">
      <alignment vertical="center"/>
    </xf>
    <xf numFmtId="43" fontId="33" fillId="0" borderId="0" applyFont="0" applyFill="0" applyBorder="0" applyAlignment="0" applyProtection="0"/>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177" fontId="39" fillId="0" borderId="6"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5" fillId="25" borderId="0" applyNumberFormat="0" applyBorder="0" applyAlignment="0" applyProtection="0"/>
    <xf numFmtId="177" fontId="39" fillId="0" borderId="6" applyFont="0" applyFill="0" applyBorder="0" applyAlignment="0" applyProtection="0"/>
    <xf numFmtId="0" fontId="33" fillId="33" borderId="0" applyNumberFormat="0" applyBorder="0" applyAlignment="0" applyProtection="0"/>
    <xf numFmtId="0" fontId="33" fillId="0" borderId="0"/>
    <xf numFmtId="0" fontId="33" fillId="33" borderId="0" applyNumberFormat="0" applyBorder="0" applyAlignment="0" applyProtection="0"/>
    <xf numFmtId="257" fontId="101"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44" fontId="1" fillId="0" borderId="0" applyFont="0" applyFill="0" applyBorder="0" applyAlignment="0" applyProtection="0"/>
    <xf numFmtId="0" fontId="33" fillId="33" borderId="0" applyNumberFormat="0" applyBorder="0" applyAlignment="0" applyProtection="0"/>
    <xf numFmtId="0" fontId="33" fillId="0" borderId="0"/>
    <xf numFmtId="177" fontId="39" fillId="0" borderId="6"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35" fillId="25" borderId="0" applyNumberFormat="0" applyBorder="0" applyAlignment="0" applyProtection="0"/>
    <xf numFmtId="0" fontId="33" fillId="0" borderId="0"/>
    <xf numFmtId="177" fontId="39" fillId="0" borderId="6"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208" fontId="1"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177" fontId="39" fillId="0" borderId="6" applyFont="0" applyFill="0" applyBorder="0" applyAlignment="0" applyProtection="0"/>
    <xf numFmtId="0" fontId="33" fillId="33" borderId="0" applyNumberFormat="0" applyBorder="0" applyAlignment="0" applyProtection="0"/>
    <xf numFmtId="0" fontId="35" fillId="25" borderId="0" applyNumberFormat="0" applyBorder="0" applyAlignment="0" applyProtection="0"/>
    <xf numFmtId="177" fontId="39" fillId="0" borderId="6"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177" fontId="39" fillId="0" borderId="6"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165" fontId="33" fillId="0" borderId="0" applyFont="0" applyFill="0" applyBorder="0" applyAlignment="0" applyProtection="0"/>
    <xf numFmtId="0" fontId="33" fillId="33" borderId="0" applyNumberFormat="0" applyBorder="0" applyAlignment="0" applyProtection="0"/>
    <xf numFmtId="177" fontId="39" fillId="0" borderId="6" applyFont="0" applyFill="0" applyBorder="0" applyAlignment="0" applyProtection="0"/>
    <xf numFmtId="0" fontId="33" fillId="33" borderId="0" applyNumberFormat="0" applyBorder="0" applyAlignment="0" applyProtection="0"/>
    <xf numFmtId="0" fontId="33" fillId="0" borderId="0"/>
    <xf numFmtId="0" fontId="33" fillId="33" borderId="0" applyNumberFormat="0" applyBorder="0" applyAlignment="0" applyProtection="0"/>
    <xf numFmtId="0" fontId="33" fillId="33" borderId="0" applyNumberFormat="0" applyBorder="0" applyAlignment="0" applyProtection="0"/>
    <xf numFmtId="0" fontId="66" fillId="36"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1" fillId="0" borderId="0"/>
    <xf numFmtId="0" fontId="33" fillId="0" borderId="0"/>
    <xf numFmtId="0" fontId="33" fillId="33"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0" fontId="1" fillId="0" borderId="0"/>
    <xf numFmtId="177" fontId="39" fillId="0" borderId="6" applyFont="0" applyFill="0" applyBorder="0" applyAlignment="0" applyProtection="0"/>
    <xf numFmtId="0" fontId="33" fillId="33" borderId="0" applyNumberFormat="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1" fillId="0" borderId="0"/>
    <xf numFmtId="0" fontId="1" fillId="0" borderId="0"/>
    <xf numFmtId="0" fontId="1" fillId="0" borderId="0"/>
    <xf numFmtId="0" fontId="147" fillId="0" borderId="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1" fillId="0" borderId="0"/>
    <xf numFmtId="0" fontId="1" fillId="0" borderId="0"/>
    <xf numFmtId="0" fontId="1" fillId="0" borderId="0"/>
    <xf numFmtId="0" fontId="33" fillId="0" borderId="0"/>
    <xf numFmtId="165" fontId="33" fillId="0" borderId="0" applyFont="0" applyFill="0" applyBorder="0" applyAlignment="0" applyProtection="0"/>
    <xf numFmtId="165" fontId="33"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0" fontId="1" fillId="0" borderId="0"/>
    <xf numFmtId="0" fontId="1" fillId="0" borderId="0"/>
    <xf numFmtId="0" fontId="1" fillId="0" borderId="0"/>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0" fontId="1" fillId="0" borderId="0"/>
    <xf numFmtId="0" fontId="1" fillId="0" borderId="0"/>
    <xf numFmtId="0" fontId="1" fillId="0" borderId="0"/>
    <xf numFmtId="177" fontId="39" fillId="0" borderId="6" applyFont="0" applyFill="0" applyBorder="0" applyAlignment="0" applyProtection="0"/>
    <xf numFmtId="0" fontId="33" fillId="33" borderId="0" applyNumberFormat="0" applyBorder="0" applyAlignment="0" applyProtection="0"/>
    <xf numFmtId="176" fontId="33" fillId="0" borderId="0" applyFont="0" applyFill="0" applyBorder="0" applyAlignment="0" applyProtection="0"/>
    <xf numFmtId="173" fontId="36" fillId="0" borderId="0"/>
    <xf numFmtId="0" fontId="33" fillId="0" borderId="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1" fillId="0" borderId="0"/>
    <xf numFmtId="0" fontId="1" fillId="0" borderId="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3"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1" fillId="0" borderId="0"/>
    <xf numFmtId="0" fontId="1" fillId="0" borderId="0"/>
    <xf numFmtId="0" fontId="33" fillId="0" borderId="0"/>
    <xf numFmtId="0" fontId="33" fillId="0" borderId="0"/>
    <xf numFmtId="49" fontId="34" fillId="20" borderId="71"/>
    <xf numFmtId="9" fontId="33" fillId="0" borderId="0" applyFont="0" applyFill="0" applyBorder="0" applyAlignment="0" applyProtection="0"/>
    <xf numFmtId="9" fontId="33" fillId="0" borderId="0" applyFont="0" applyFill="0" applyBorder="0" applyAlignment="0" applyProtection="0"/>
    <xf numFmtId="0" fontId="33" fillId="33" borderId="0" applyNumberFormat="0" applyBorder="0" applyAlignment="0" applyProtection="0"/>
    <xf numFmtId="0" fontId="33" fillId="0" borderId="0"/>
    <xf numFmtId="0" fontId="33" fillId="38" borderId="0" applyNumberFormat="0" applyBorder="0" applyAlignment="0" applyProtection="0"/>
    <xf numFmtId="0" fontId="33" fillId="33"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1" fillId="0" borderId="0"/>
    <xf numFmtId="0" fontId="1" fillId="0" borderId="0"/>
    <xf numFmtId="0" fontId="33" fillId="0" borderId="0"/>
    <xf numFmtId="0" fontId="33" fillId="0" borderId="0"/>
    <xf numFmtId="49" fontId="34" fillId="20" borderId="71"/>
    <xf numFmtId="0" fontId="33" fillId="33" borderId="0" applyNumberFormat="0" applyBorder="0" applyAlignment="0" applyProtection="0"/>
    <xf numFmtId="0" fontId="1" fillId="0" borderId="0"/>
    <xf numFmtId="0" fontId="1" fillId="0" borderId="0"/>
    <xf numFmtId="0" fontId="33" fillId="0" borderId="0"/>
    <xf numFmtId="0" fontId="33" fillId="0" borderId="0"/>
    <xf numFmtId="0" fontId="33" fillId="33"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36" fillId="0" borderId="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0" borderId="0"/>
    <xf numFmtId="49" fontId="34" fillId="20" borderId="71"/>
    <xf numFmtId="0" fontId="33" fillId="33" borderId="0" applyNumberFormat="0" applyBorder="0" applyAlignment="0" applyProtection="0"/>
    <xf numFmtId="0" fontId="33" fillId="0" borderId="0"/>
    <xf numFmtId="0" fontId="33" fillId="33" borderId="0" applyNumberFormat="0" applyBorder="0" applyAlignment="0" applyProtection="0"/>
    <xf numFmtId="0" fontId="33" fillId="0" borderId="0"/>
    <xf numFmtId="0" fontId="33" fillId="33" borderId="0" applyNumberFormat="0" applyBorder="0" applyAlignment="0" applyProtection="0"/>
    <xf numFmtId="0" fontId="33" fillId="0" borderId="0"/>
    <xf numFmtId="49" fontId="34" fillId="20" borderId="71"/>
    <xf numFmtId="0" fontId="33" fillId="33" borderId="0" applyNumberFormat="0" applyBorder="0" applyAlignment="0" applyProtection="0"/>
    <xf numFmtId="0" fontId="33" fillId="0" borderId="0"/>
    <xf numFmtId="0" fontId="33" fillId="33"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38"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8" borderId="0" applyNumberFormat="0" applyBorder="0" applyAlignment="0" applyProtection="0"/>
    <xf numFmtId="0" fontId="33" fillId="33" borderId="0" applyNumberFormat="0" applyBorder="0" applyAlignment="0" applyProtection="0"/>
    <xf numFmtId="0" fontId="33" fillId="0" borderId="0"/>
    <xf numFmtId="0" fontId="33" fillId="33" borderId="0" applyNumberFormat="0" applyBorder="0" applyAlignment="0" applyProtection="0"/>
    <xf numFmtId="0" fontId="33" fillId="0" borderId="0"/>
    <xf numFmtId="0" fontId="33" fillId="38" borderId="0" applyNumberFormat="0" applyBorder="0" applyAlignment="0" applyProtection="0"/>
    <xf numFmtId="0" fontId="1" fillId="0" borderId="0"/>
    <xf numFmtId="177" fontId="39" fillId="0" borderId="6"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0" borderId="0"/>
    <xf numFmtId="177" fontId="39" fillId="0" borderId="6" applyFont="0" applyFill="0" applyBorder="0" applyAlignment="0" applyProtection="0"/>
    <xf numFmtId="0" fontId="33" fillId="33" borderId="0" applyNumberFormat="0" applyBorder="0" applyAlignment="0" applyProtection="0"/>
    <xf numFmtId="0" fontId="35" fillId="25" borderId="0" applyNumberFormat="0" applyBorder="0" applyAlignment="0" applyProtection="0"/>
    <xf numFmtId="0" fontId="33" fillId="33" borderId="0" applyNumberFormat="0" applyBorder="0" applyAlignment="0" applyProtection="0"/>
    <xf numFmtId="0" fontId="41" fillId="2" borderId="71">
      <protection locked="0"/>
    </xf>
    <xf numFmtId="0" fontId="41" fillId="2" borderId="71">
      <protection locked="0"/>
    </xf>
    <xf numFmtId="0" fontId="33" fillId="0" borderId="0"/>
    <xf numFmtId="0" fontId="33" fillId="33" borderId="0" applyNumberFormat="0" applyBorder="0" applyAlignment="0" applyProtection="0"/>
    <xf numFmtId="0" fontId="41" fillId="2" borderId="71">
      <protection locked="0"/>
    </xf>
    <xf numFmtId="0" fontId="33" fillId="0" borderId="0"/>
    <xf numFmtId="43" fontId="33" fillId="0" borderId="0" applyFont="0" applyFill="0" applyBorder="0" applyAlignment="0" applyProtection="0"/>
    <xf numFmtId="177" fontId="39" fillId="0" borderId="6" applyFont="0" applyFill="0" applyBorder="0" applyAlignment="0" applyProtection="0"/>
    <xf numFmtId="0" fontId="33" fillId="33" borderId="0" applyNumberFormat="0" applyBorder="0" applyAlignment="0" applyProtection="0"/>
    <xf numFmtId="0" fontId="78" fillId="8"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0" fontId="33" fillId="33" borderId="0" applyNumberFormat="0" applyBorder="0" applyAlignment="0" applyProtection="0"/>
    <xf numFmtId="0" fontId="78" fillId="8"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41" fillId="2" borderId="71">
      <protection locked="0"/>
    </xf>
    <xf numFmtId="0" fontId="33" fillId="0" borderId="0"/>
    <xf numFmtId="177" fontId="39" fillId="0" borderId="6" applyFont="0" applyFill="0" applyBorder="0" applyAlignment="0" applyProtection="0"/>
    <xf numFmtId="0" fontId="33" fillId="0" borderId="0"/>
    <xf numFmtId="0" fontId="33" fillId="33"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173" fontId="36" fillId="0" borderId="0"/>
    <xf numFmtId="43"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41" fillId="2" borderId="71">
      <protection locked="0"/>
    </xf>
    <xf numFmtId="0" fontId="33" fillId="0" borderId="0"/>
    <xf numFmtId="0" fontId="33" fillId="33" borderId="0" applyNumberFormat="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177" fontId="39" fillId="0" borderId="6" applyFont="0" applyFill="0" applyBorder="0" applyAlignment="0" applyProtection="0"/>
    <xf numFmtId="0" fontId="33" fillId="33" borderId="0" applyNumberFormat="0" applyBorder="0" applyAlignment="0" applyProtection="0"/>
    <xf numFmtId="173" fontId="36"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41" fillId="2" borderId="71">
      <protection locked="0"/>
    </xf>
    <xf numFmtId="0" fontId="33" fillId="0" borderId="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49" fontId="34" fillId="20" borderId="71"/>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49" fontId="34" fillId="20" borderId="71"/>
    <xf numFmtId="0" fontId="1" fillId="0" borderId="0"/>
    <xf numFmtId="0" fontId="52" fillId="12" borderId="74" applyNumberFormat="0" applyAlignment="0" applyProtection="0"/>
    <xf numFmtId="0" fontId="33" fillId="33" borderId="0" applyNumberFormat="0" applyBorder="0" applyAlignment="0" applyProtection="0"/>
    <xf numFmtId="0" fontId="52" fillId="12" borderId="74" applyNumberFormat="0" applyAlignment="0" applyProtection="0"/>
    <xf numFmtId="165" fontId="33" fillId="0" borderId="0" applyFont="0" applyFill="0" applyBorder="0" applyAlignment="0" applyProtection="0"/>
    <xf numFmtId="0" fontId="33" fillId="33" borderId="0" applyNumberFormat="0" applyBorder="0" applyAlignment="0" applyProtection="0"/>
    <xf numFmtId="0" fontId="52" fillId="12" borderId="74" applyNumberFormat="0" applyAlignment="0" applyProtection="0"/>
    <xf numFmtId="0" fontId="41" fillId="2" borderId="71">
      <protection locked="0"/>
    </xf>
    <xf numFmtId="165"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49" fontId="34" fillId="20" borderId="71"/>
    <xf numFmtId="0" fontId="52" fillId="12" borderId="74" applyNumberFormat="0" applyAlignment="0" applyProtection="0"/>
    <xf numFmtId="0" fontId="41" fillId="2" borderId="71">
      <protection locked="0"/>
    </xf>
    <xf numFmtId="165" fontId="33" fillId="0" borderId="0" applyFont="0" applyFill="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8" borderId="0" applyNumberFormat="0" applyBorder="0" applyAlignment="0" applyProtection="0"/>
    <xf numFmtId="0" fontId="52" fillId="46" borderId="74" applyNumberFormat="0" applyAlignment="0" applyProtection="0"/>
    <xf numFmtId="0" fontId="33" fillId="33" borderId="0" applyNumberFormat="0" applyBorder="0" applyAlignment="0" applyProtection="0"/>
    <xf numFmtId="0" fontId="52" fillId="46" borderId="74" applyNumberFormat="0" applyAlignment="0" applyProtection="0"/>
    <xf numFmtId="165" fontId="33" fillId="0" borderId="0" applyFont="0" applyFill="0" applyBorder="0" applyAlignment="0" applyProtection="0"/>
    <xf numFmtId="0" fontId="33" fillId="33" borderId="0" applyNumberFormat="0" applyBorder="0" applyAlignment="0" applyProtection="0"/>
    <xf numFmtId="0" fontId="52" fillId="46" borderId="74" applyNumberFormat="0" applyAlignment="0" applyProtection="0"/>
    <xf numFmtId="0" fontId="41" fillId="2" borderId="71">
      <protection locked="0"/>
    </xf>
    <xf numFmtId="165" fontId="33" fillId="0" borderId="0" applyFont="0" applyFill="0" applyBorder="0" applyAlignment="0" applyProtection="0"/>
    <xf numFmtId="0" fontId="33" fillId="33" borderId="0" applyNumberFormat="0" applyBorder="0" applyAlignment="0" applyProtection="0"/>
    <xf numFmtId="0" fontId="52" fillId="12" borderId="74" applyNumberFormat="0" applyAlignment="0" applyProtection="0"/>
    <xf numFmtId="0" fontId="44" fillId="30" borderId="74" applyNumberFormat="0" applyAlignment="0" applyProtection="0"/>
    <xf numFmtId="0" fontId="33" fillId="33" borderId="0" applyNumberFormat="0" applyBorder="0" applyAlignment="0" applyProtection="0"/>
    <xf numFmtId="0" fontId="52" fillId="12" borderId="74" applyNumberFormat="0" applyAlignment="0" applyProtection="0"/>
    <xf numFmtId="165" fontId="33" fillId="0" borderId="0" applyFont="0" applyFill="0" applyBorder="0" applyAlignment="0" applyProtection="0"/>
    <xf numFmtId="0" fontId="33" fillId="33" borderId="0" applyNumberFormat="0" applyBorder="0" applyAlignment="0" applyProtection="0"/>
    <xf numFmtId="0" fontId="52" fillId="12" borderId="74" applyNumberFormat="0" applyAlignment="0" applyProtection="0"/>
    <xf numFmtId="165" fontId="33" fillId="0" borderId="0" applyFont="0" applyFill="0" applyBorder="0" applyAlignment="0" applyProtection="0"/>
    <xf numFmtId="0" fontId="33" fillId="0" borderId="0"/>
    <xf numFmtId="0" fontId="103" fillId="0" borderId="0"/>
    <xf numFmtId="0" fontId="33" fillId="3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3" borderId="0" applyNumberFormat="0" applyBorder="0" applyAlignment="0" applyProtection="0"/>
    <xf numFmtId="0" fontId="52" fillId="12" borderId="74" applyNumberFormat="0" applyAlignment="0" applyProtection="0"/>
    <xf numFmtId="0" fontId="44" fillId="30" borderId="74" applyNumberFormat="0" applyAlignment="0" applyProtection="0"/>
    <xf numFmtId="0" fontId="52" fillId="12" borderId="74" applyNumberFormat="0" applyAlignment="0" applyProtection="0"/>
    <xf numFmtId="165" fontId="33" fillId="0" borderId="0" applyFont="0" applyFill="0" applyBorder="0" applyAlignment="0" applyProtection="0"/>
    <xf numFmtId="0" fontId="33" fillId="33" borderId="0" applyNumberFormat="0" applyBorder="0" applyAlignment="0" applyProtection="0"/>
    <xf numFmtId="0" fontId="33" fillId="0" borderId="0"/>
    <xf numFmtId="0" fontId="35" fillId="25"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5" fillId="25" borderId="0" applyNumberFormat="0" applyBorder="0" applyAlignment="0" applyProtection="0"/>
    <xf numFmtId="43" fontId="33" fillId="0" borderId="0" applyFont="0" applyFill="0" applyBorder="0" applyAlignment="0" applyProtection="0"/>
    <xf numFmtId="0" fontId="48" fillId="38" borderId="0" applyNumberFormat="0" applyBorder="0" applyAlignment="0" applyProtection="0"/>
    <xf numFmtId="0" fontId="35" fillId="7" borderId="0" applyNumberFormat="0" applyBorder="0" applyAlignment="0" applyProtection="0"/>
    <xf numFmtId="177" fontId="39" fillId="0" borderId="6" applyFont="0" applyFill="0" applyBorder="0" applyAlignment="0" applyProtection="0"/>
    <xf numFmtId="0" fontId="78" fillId="41" borderId="0" applyNumberFormat="0" applyBorder="0" applyAlignment="0" applyProtection="0">
      <alignment vertical="center"/>
    </xf>
    <xf numFmtId="258" fontId="15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8" borderId="0" applyNumberFormat="0" applyBorder="0" applyAlignment="0" applyProtection="0"/>
    <xf numFmtId="0" fontId="78" fillId="41" borderId="0" applyNumberFormat="0" applyBorder="0" applyAlignment="0" applyProtection="0">
      <alignment vertical="center"/>
    </xf>
    <xf numFmtId="0" fontId="33" fillId="38" borderId="0" applyNumberFormat="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52" fillId="12" borderId="74" applyNumberFormat="0" applyAlignment="0" applyProtection="0"/>
    <xf numFmtId="0" fontId="33" fillId="38" borderId="0" applyNumberFormat="0" applyBorder="0" applyAlignment="0" applyProtection="0"/>
    <xf numFmtId="0" fontId="68" fillId="6" borderId="0" applyNumberFormat="0" applyBorder="0" applyAlignment="0" applyProtection="0">
      <alignment vertical="center"/>
    </xf>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0" fontId="52" fillId="12" borderId="74" applyNumberFormat="0" applyAlignment="0" applyProtection="0"/>
    <xf numFmtId="0" fontId="33" fillId="38" borderId="0" applyNumberFormat="0" applyBorder="0" applyAlignment="0" applyProtection="0"/>
    <xf numFmtId="176"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42" fontId="57" fillId="0" borderId="81" applyBorder="0"/>
    <xf numFmtId="43"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8" borderId="0" applyNumberFormat="0" applyBorder="0" applyAlignment="0" applyProtection="0"/>
    <xf numFmtId="177" fontId="39" fillId="0" borderId="6"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173" fontId="51" fillId="0" borderId="0"/>
    <xf numFmtId="0" fontId="33" fillId="38" borderId="0" applyNumberFormat="0" applyBorder="0" applyAlignment="0" applyProtection="0"/>
    <xf numFmtId="173" fontId="36" fillId="0" borderId="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38" borderId="0" applyNumberFormat="0" applyBorder="0" applyAlignment="0" applyProtection="0"/>
    <xf numFmtId="0" fontId="112" fillId="0" borderId="0" applyNumberForma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191" fillId="0" borderId="0" applyNumberForma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8" borderId="0" applyNumberFormat="0" applyBorder="0" applyAlignment="0" applyProtection="0"/>
    <xf numFmtId="0" fontId="78" fillId="8"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38" borderId="0" applyNumberFormat="0" applyBorder="0" applyAlignment="0" applyProtection="0"/>
    <xf numFmtId="0" fontId="1" fillId="0" borderId="0"/>
    <xf numFmtId="0" fontId="33" fillId="38" borderId="0" applyNumberFormat="0" applyBorder="0" applyAlignment="0" applyProtection="0"/>
    <xf numFmtId="0" fontId="37" fillId="14" borderId="0" applyNumberFormat="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18" fillId="1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173" fontId="36" fillId="0" borderId="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8" borderId="0" applyNumberFormat="0" applyBorder="0" applyAlignment="0" applyProtection="0"/>
    <xf numFmtId="0" fontId="1" fillId="0" borderId="0"/>
    <xf numFmtId="43" fontId="33"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177" fontId="39" fillId="0" borderId="6" applyFont="0" applyFill="0" applyBorder="0" applyAlignment="0" applyProtection="0"/>
    <xf numFmtId="0" fontId="33" fillId="38" borderId="0" applyNumberFormat="0" applyBorder="0" applyAlignment="0" applyProtection="0"/>
    <xf numFmtId="0" fontId="33" fillId="0" borderId="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41" fillId="2" borderId="71">
      <protection locked="0"/>
    </xf>
    <xf numFmtId="177" fontId="39" fillId="0" borderId="6"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0" fontId="33" fillId="38" borderId="0" applyNumberFormat="0" applyBorder="0" applyAlignment="0" applyProtection="0"/>
    <xf numFmtId="43" fontId="1"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0" borderId="0"/>
    <xf numFmtId="0" fontId="45" fillId="0" borderId="75" applyNumberFormat="0" applyFill="0" applyAlignment="0" applyProtection="0"/>
    <xf numFmtId="0" fontId="33" fillId="0" borderId="0"/>
    <xf numFmtId="43"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43" fontId="1"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49" fontId="34" fillId="20" borderId="71"/>
    <xf numFmtId="0" fontId="150" fillId="0" borderId="0">
      <protection locked="0"/>
    </xf>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77" fillId="30" borderId="74" applyNumberFormat="0" applyAlignment="0" applyProtection="0"/>
    <xf numFmtId="0" fontId="33" fillId="38" borderId="0" applyNumberFormat="0" applyBorder="0" applyAlignment="0" applyProtection="0"/>
    <xf numFmtId="0" fontId="77" fillId="30" borderId="74" applyNumberFormat="0" applyAlignment="0" applyProtection="0"/>
    <xf numFmtId="0" fontId="33" fillId="38" borderId="0" applyNumberFormat="0" applyBorder="0" applyAlignment="0" applyProtection="0"/>
    <xf numFmtId="0" fontId="77" fillId="30" borderId="74" applyNumberFormat="0" applyAlignment="0" applyProtection="0"/>
    <xf numFmtId="0" fontId="33" fillId="38" borderId="0" applyNumberFormat="0" applyBorder="0" applyAlignment="0" applyProtection="0"/>
    <xf numFmtId="0" fontId="77" fillId="30" borderId="74" applyNumberFormat="0" applyAlignment="0" applyProtection="0"/>
    <xf numFmtId="0" fontId="33" fillId="38" borderId="0" applyNumberFormat="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77" fillId="30" borderId="74" applyNumberFormat="0" applyAlignment="0" applyProtection="0"/>
    <xf numFmtId="0" fontId="33" fillId="0" borderId="0"/>
    <xf numFmtId="0" fontId="33" fillId="38" borderId="0" applyNumberFormat="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77" fillId="30" borderId="74" applyNumberFormat="0" applyAlignment="0" applyProtection="0"/>
    <xf numFmtId="0" fontId="33" fillId="0" borderId="0"/>
    <xf numFmtId="0" fontId="33" fillId="38" borderId="0" applyNumberFormat="0" applyBorder="0" applyAlignment="0" applyProtection="0"/>
    <xf numFmtId="0" fontId="77" fillId="30" borderId="74" applyNumberFormat="0" applyAlignment="0" applyProtection="0"/>
    <xf numFmtId="0" fontId="33" fillId="38" borderId="0" applyNumberFormat="0" applyBorder="0" applyAlignment="0" applyProtection="0"/>
    <xf numFmtId="43" fontId="33" fillId="0" borderId="0" applyFont="0" applyFill="0" applyBorder="0" applyAlignment="0" applyProtection="0"/>
    <xf numFmtId="0" fontId="77" fillId="30" borderId="74" applyNumberFormat="0" applyAlignment="0" applyProtection="0"/>
    <xf numFmtId="43" fontId="33" fillId="0" borderId="0" applyFont="0" applyFill="0" applyBorder="0" applyAlignment="0" applyProtection="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77" fillId="30" borderId="74" applyNumberFormat="0" applyAlignment="0" applyProtection="0"/>
    <xf numFmtId="0" fontId="33" fillId="38" borderId="0" applyNumberFormat="0" applyBorder="0" applyAlignment="0" applyProtection="0"/>
    <xf numFmtId="0" fontId="41" fillId="2" borderId="71">
      <protection locked="0"/>
    </xf>
    <xf numFmtId="0" fontId="77" fillId="30" borderId="74" applyNumberFormat="0" applyAlignment="0" applyProtection="0"/>
    <xf numFmtId="0" fontId="33" fillId="38" borderId="0" applyNumberFormat="0" applyBorder="0" applyAlignment="0" applyProtection="0"/>
    <xf numFmtId="177" fontId="39" fillId="0" borderId="6" applyFont="0" applyFill="0" applyBorder="0" applyAlignment="0" applyProtection="0"/>
    <xf numFmtId="233" fontId="1" fillId="0" borderId="0" applyFill="0" applyBorder="0" applyAlignment="0"/>
    <xf numFmtId="9" fontId="33" fillId="0" borderId="0" applyFont="0" applyFill="0" applyBorder="0" applyAlignment="0" applyProtection="0"/>
    <xf numFmtId="9" fontId="33" fillId="0" borderId="0" applyFont="0" applyFill="0" applyBorder="0" applyAlignment="0" applyProtection="0"/>
    <xf numFmtId="0" fontId="33" fillId="38" borderId="0" applyNumberFormat="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8" borderId="0" applyNumberFormat="0" applyBorder="0" applyAlignment="0" applyProtection="0"/>
    <xf numFmtId="0" fontId="38" fillId="24" borderId="72" applyNumberFormat="0" applyFont="0" applyAlignment="0" applyProtection="0"/>
    <xf numFmtId="0" fontId="33" fillId="3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0" fontId="33" fillId="38" borderId="0" applyNumberFormat="0" applyBorder="0" applyAlignment="0" applyProtection="0"/>
    <xf numFmtId="0" fontId="33" fillId="38"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3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3" fontId="36" fillId="0" borderId="0"/>
    <xf numFmtId="0" fontId="33" fillId="3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0" borderId="0"/>
    <xf numFmtId="0" fontId="33" fillId="38" borderId="0" applyNumberFormat="0" applyBorder="0" applyAlignment="0" applyProtection="0"/>
    <xf numFmtId="0" fontId="33" fillId="0" borderId="0"/>
    <xf numFmtId="0" fontId="33" fillId="3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0" borderId="0"/>
    <xf numFmtId="0" fontId="33" fillId="38" borderId="0" applyNumberFormat="0" applyBorder="0" applyAlignment="0" applyProtection="0"/>
    <xf numFmtId="0" fontId="33" fillId="0" borderId="0"/>
    <xf numFmtId="0" fontId="33" fillId="38" borderId="0" applyNumberFormat="0" applyBorder="0" applyAlignment="0" applyProtection="0"/>
    <xf numFmtId="0" fontId="33" fillId="0" borderId="0"/>
    <xf numFmtId="0" fontId="33" fillId="38" borderId="0" applyNumberFormat="0" applyBorder="0" applyAlignment="0" applyProtection="0"/>
    <xf numFmtId="0" fontId="33" fillId="0" borderId="0"/>
    <xf numFmtId="0" fontId="33" fillId="38" borderId="0" applyNumberFormat="0" applyBorder="0" applyAlignment="0" applyProtection="0"/>
    <xf numFmtId="0" fontId="33" fillId="3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67" fontId="1" fillId="0" borderId="0" applyFill="0" applyBorder="0" applyAlignment="0"/>
    <xf numFmtId="0" fontId="33" fillId="0" borderId="0"/>
    <xf numFmtId="0" fontId="33" fillId="0" borderId="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9" fontId="33" fillId="0" borderId="0" applyFont="0" applyFill="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44" fillId="30" borderId="74" applyNumberFormat="0" applyAlignment="0" applyProtection="0"/>
    <xf numFmtId="0" fontId="44" fillId="30" borderId="74" applyNumberFormat="0" applyAlignment="0" applyProtection="0"/>
    <xf numFmtId="0" fontId="33" fillId="38" borderId="0" applyNumberFormat="0" applyBorder="0" applyAlignment="0" applyProtection="0"/>
    <xf numFmtId="0" fontId="44" fillId="30" borderId="74" applyNumberFormat="0" applyAlignment="0" applyProtection="0"/>
    <xf numFmtId="0" fontId="44" fillId="30" borderId="74" applyNumberFormat="0" applyAlignment="0" applyProtection="0"/>
    <xf numFmtId="0" fontId="33" fillId="38"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5" fillId="25" borderId="0" applyNumberFormat="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5" fillId="4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77" fontId="39" fillId="0" borderId="6" applyFont="0" applyFill="0" applyBorder="0" applyAlignment="0" applyProtection="0"/>
    <xf numFmtId="0" fontId="33" fillId="0" borderId="0"/>
    <xf numFmtId="0" fontId="33" fillId="0" borderId="0"/>
    <xf numFmtId="0" fontId="35" fillId="25" borderId="0" applyNumberFormat="0" applyBorder="0" applyAlignment="0" applyProtection="0"/>
    <xf numFmtId="177" fontId="39" fillId="0" borderId="6" applyFont="0" applyFill="0" applyBorder="0" applyAlignment="0" applyProtection="0"/>
    <xf numFmtId="233" fontId="1" fillId="0" borderId="0" applyFill="0" applyBorder="0" applyAlignment="0"/>
    <xf numFmtId="0" fontId="33" fillId="0" borderId="0"/>
    <xf numFmtId="0" fontId="33" fillId="0" borderId="0"/>
    <xf numFmtId="0" fontId="35" fillId="7" borderId="0" applyNumberFormat="0" applyBorder="0" applyAlignment="0" applyProtection="0"/>
    <xf numFmtId="0" fontId="76" fillId="51" borderId="0" applyNumberFormat="0" applyBorder="0" applyAlignment="0" applyProtection="0"/>
    <xf numFmtId="41" fontId="35" fillId="0" borderId="0" applyFont="0" applyFill="0" applyBorder="0" applyAlignment="0" applyProtection="0"/>
    <xf numFmtId="0" fontId="33" fillId="0" borderId="0"/>
    <xf numFmtId="0" fontId="66" fillId="25" borderId="0" applyNumberFormat="0" applyBorder="0" applyAlignment="0" applyProtection="0">
      <alignment vertical="center"/>
    </xf>
    <xf numFmtId="41" fontId="1"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66" fillId="25" borderId="0" applyNumberFormat="0" applyBorder="0" applyAlignment="0" applyProtection="0">
      <alignment vertical="center"/>
    </xf>
    <xf numFmtId="0" fontId="66" fillId="51" borderId="0" applyNumberFormat="0" applyBorder="0" applyAlignment="0" applyProtection="0">
      <alignment vertical="center"/>
    </xf>
    <xf numFmtId="0" fontId="33" fillId="0" borderId="0"/>
    <xf numFmtId="0" fontId="66" fillId="51" borderId="0" applyNumberFormat="0" applyBorder="0" applyAlignment="0" applyProtection="0">
      <alignment vertical="center"/>
    </xf>
    <xf numFmtId="0" fontId="33" fillId="0" borderId="0"/>
    <xf numFmtId="0" fontId="66" fillId="36" borderId="0" applyNumberFormat="0" applyBorder="0" applyAlignment="0" applyProtection="0">
      <alignment vertical="center"/>
    </xf>
    <xf numFmtId="44" fontId="103" fillId="0" borderId="0" applyFill="0" applyBorder="0" applyAlignment="0"/>
    <xf numFmtId="0" fontId="66" fillId="36" borderId="0" applyNumberFormat="0" applyBorder="0" applyAlignment="0" applyProtection="0">
      <alignment vertical="center"/>
    </xf>
    <xf numFmtId="0" fontId="66" fillId="43" borderId="0" applyNumberFormat="0" applyBorder="0" applyAlignment="0" applyProtection="0">
      <alignment vertical="center"/>
    </xf>
    <xf numFmtId="0" fontId="66" fillId="43" borderId="0" applyNumberFormat="0" applyBorder="0" applyAlignment="0" applyProtection="0">
      <alignment vertical="center"/>
    </xf>
    <xf numFmtId="0" fontId="66" fillId="43" borderId="0" applyNumberFormat="0" applyBorder="0" applyAlignment="0" applyProtection="0">
      <alignment vertical="center"/>
    </xf>
    <xf numFmtId="0" fontId="66" fillId="25" borderId="0" applyNumberFormat="0" applyBorder="0" applyAlignment="0" applyProtection="0">
      <alignment vertical="center"/>
    </xf>
    <xf numFmtId="0" fontId="66" fillId="25" borderId="0" applyNumberFormat="0" applyBorder="0" applyAlignment="0" applyProtection="0">
      <alignment vertical="center"/>
    </xf>
    <xf numFmtId="0" fontId="66" fillId="7"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60" fillId="71" borderId="0" applyNumberFormat="0" applyBorder="0" applyAlignment="0" applyProtection="0"/>
    <xf numFmtId="0" fontId="105" fillId="42" borderId="0" applyNumberFormat="0" applyBorder="0" applyAlignment="0" applyProtection="0"/>
    <xf numFmtId="0" fontId="37" fillId="42" borderId="0" applyNumberFormat="0" applyBorder="0" applyAlignment="0" applyProtection="0"/>
    <xf numFmtId="43" fontId="33" fillId="0" borderId="0" applyFont="0" applyFill="0" applyBorder="0" applyAlignment="0" applyProtection="0"/>
    <xf numFmtId="0" fontId="37" fillId="4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7" fillId="4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60" fillId="54" borderId="0" applyNumberFormat="0" applyBorder="0" applyAlignment="0" applyProtection="0"/>
    <xf numFmtId="0" fontId="37" fillId="51" borderId="0" applyNumberFormat="0" applyBorder="0" applyAlignment="0" applyProtection="0"/>
    <xf numFmtId="43" fontId="33" fillId="0" borderId="0" applyFont="0" applyFill="0" applyBorder="0" applyAlignment="0" applyProtection="0"/>
    <xf numFmtId="0" fontId="35" fillId="51" borderId="0" applyNumberFormat="0" applyBorder="0" applyAlignment="0" applyProtection="0"/>
    <xf numFmtId="0" fontId="105" fillId="5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8" fillId="51" borderId="0" applyNumberFormat="0" applyBorder="0" applyAlignment="0" applyProtection="0"/>
    <xf numFmtId="0" fontId="33" fillId="0" borderId="0"/>
    <xf numFmtId="0" fontId="33" fillId="0" borderId="0"/>
    <xf numFmtId="0" fontId="37" fillId="51" borderId="0" applyNumberFormat="0" applyBorder="0" applyAlignment="0" applyProtection="0"/>
    <xf numFmtId="0" fontId="37" fillId="51" borderId="0" applyNumberFormat="0" applyBorder="0" applyAlignment="0" applyProtection="0"/>
    <xf numFmtId="0" fontId="35" fillId="23"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7" fillId="51" borderId="0" applyNumberFormat="0" applyBorder="0" applyAlignment="0" applyProtection="0"/>
    <xf numFmtId="0" fontId="60" fillId="74" borderId="0" applyNumberFormat="0" applyBorder="0" applyAlignment="0" applyProtection="0"/>
    <xf numFmtId="0" fontId="37" fillId="36" borderId="0" applyNumberFormat="0" applyBorder="0" applyAlignment="0" applyProtection="0"/>
    <xf numFmtId="0" fontId="35" fillId="36" borderId="0" applyNumberFormat="0" applyBorder="0" applyAlignment="0" applyProtection="0"/>
    <xf numFmtId="0" fontId="37" fillId="36" borderId="0" applyNumberFormat="0" applyBorder="0" applyAlignment="0" applyProtection="0"/>
    <xf numFmtId="0" fontId="37" fillId="36" borderId="0" applyNumberFormat="0" applyBorder="0" applyAlignment="0" applyProtection="0"/>
    <xf numFmtId="0" fontId="37" fillId="36" borderId="0" applyNumberFormat="0" applyBorder="0" applyAlignment="0" applyProtection="0"/>
    <xf numFmtId="0" fontId="83" fillId="12" borderId="74" applyNumberFormat="0" applyAlignment="0" applyProtection="0"/>
    <xf numFmtId="0" fontId="18" fillId="23" borderId="0" applyNumberFormat="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7" fillId="36" borderId="0" applyNumberFormat="0" applyBorder="0" applyAlignment="0" applyProtection="0"/>
    <xf numFmtId="0" fontId="37" fillId="36" borderId="0" applyNumberFormat="0" applyBorder="0" applyAlignment="0" applyProtection="0"/>
    <xf numFmtId="43" fontId="33" fillId="0" borderId="0" applyFont="0" applyFill="0" applyBorder="0" applyAlignment="0" applyProtection="0"/>
    <xf numFmtId="0" fontId="37" fillId="48" borderId="0" applyNumberFormat="0" applyBorder="0" applyAlignment="0" applyProtection="0"/>
    <xf numFmtId="43" fontId="33" fillId="0" borderId="0" applyFont="0" applyFill="0" applyBorder="0" applyAlignment="0" applyProtection="0"/>
    <xf numFmtId="0" fontId="35" fillId="46"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60" fillId="4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14" borderId="0" applyNumberFormat="0" applyBorder="0" applyAlignment="0" applyProtection="0"/>
    <xf numFmtId="0" fontId="37" fillId="2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105" fillId="23"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8" fillId="23" borderId="0" applyNumberFormat="0" applyBorder="0" applyAlignment="0" applyProtection="0"/>
    <xf numFmtId="0" fontId="33" fillId="0" borderId="0"/>
    <xf numFmtId="0" fontId="33" fillId="0" borderId="0"/>
    <xf numFmtId="0" fontId="37" fillId="23" borderId="0" applyNumberFormat="0" applyBorder="0" applyAlignment="0" applyProtection="0"/>
    <xf numFmtId="0" fontId="37" fillId="23" borderId="0" applyNumberFormat="0" applyBorder="0" applyAlignment="0" applyProtection="0"/>
    <xf numFmtId="0" fontId="37" fillId="23" borderId="0" applyNumberFormat="0" applyBorder="0" applyAlignment="0" applyProtection="0"/>
    <xf numFmtId="0" fontId="37" fillId="23" borderId="0" applyNumberFormat="0" applyBorder="0" applyAlignment="0" applyProtection="0"/>
    <xf numFmtId="0" fontId="37" fillId="23" borderId="0" applyNumberFormat="0" applyBorder="0" applyAlignment="0" applyProtection="0"/>
    <xf numFmtId="0" fontId="37" fillId="41" borderId="0" applyNumberFormat="0" applyBorder="0" applyAlignment="0" applyProtection="0"/>
    <xf numFmtId="0" fontId="35" fillId="30" borderId="0" applyNumberFormat="0" applyBorder="0" applyAlignment="0" applyProtection="0"/>
    <xf numFmtId="196" fontId="103" fillId="0" borderId="0" applyFill="0" applyBorder="0" applyAlignment="0"/>
    <xf numFmtId="0" fontId="37" fillId="41" borderId="0" applyNumberFormat="0" applyBorder="0" applyAlignment="0" applyProtection="0"/>
    <xf numFmtId="43" fontId="33" fillId="0" borderId="0" applyFont="0" applyFill="0" applyBorder="0" applyAlignment="0" applyProtection="0"/>
    <xf numFmtId="0" fontId="105" fillId="4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8" fillId="41" borderId="0" applyNumberFormat="0" applyBorder="0" applyAlignment="0" applyProtection="0"/>
    <xf numFmtId="0" fontId="33" fillId="0" borderId="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3" fillId="0" borderId="0"/>
    <xf numFmtId="49" fontId="34" fillId="20" borderId="71"/>
    <xf numFmtId="0" fontId="37" fillId="42" borderId="0" applyNumberFormat="0" applyBorder="0" applyAlignment="0" applyProtection="0"/>
    <xf numFmtId="0" fontId="1" fillId="0" borderId="0"/>
    <xf numFmtId="0" fontId="1" fillId="0" borderId="0"/>
    <xf numFmtId="0" fontId="33" fillId="0" borderId="0"/>
    <xf numFmtId="0" fontId="37" fillId="51" borderId="0" applyNumberFormat="0" applyBorder="0" applyAlignment="0" applyProtection="0"/>
    <xf numFmtId="0" fontId="33" fillId="0" borderId="0"/>
    <xf numFmtId="0" fontId="33" fillId="0" borderId="0"/>
    <xf numFmtId="0" fontId="33" fillId="0" borderId="0"/>
    <xf numFmtId="0" fontId="37" fillId="36" borderId="0" applyNumberFormat="0" applyBorder="0" applyAlignment="0" applyProtection="0"/>
    <xf numFmtId="0" fontId="41" fillId="2" borderId="71">
      <protection locked="0"/>
    </xf>
    <xf numFmtId="0" fontId="41" fillId="2" borderId="71">
      <protection locked="0"/>
    </xf>
    <xf numFmtId="0" fontId="95" fillId="42" borderId="0" applyNumberFormat="0" applyBorder="0" applyAlignment="0" applyProtection="0"/>
    <xf numFmtId="0" fontId="41" fillId="2" borderId="71">
      <protection locked="0"/>
    </xf>
    <xf numFmtId="0" fontId="41" fillId="2" borderId="71">
      <protection locked="0"/>
    </xf>
    <xf numFmtId="0" fontId="95" fillId="51" borderId="0" applyNumberFormat="0" applyBorder="0" applyAlignment="0" applyProtection="0"/>
    <xf numFmtId="0" fontId="95" fillId="48" borderId="0" applyNumberFormat="0" applyBorder="0" applyAlignment="0" applyProtection="0"/>
    <xf numFmtId="0" fontId="78" fillId="42" borderId="0" applyNumberFormat="0" applyBorder="0" applyAlignment="0" applyProtection="0">
      <alignment vertical="center"/>
    </xf>
    <xf numFmtId="43" fontId="33" fillId="0" borderId="0" applyFont="0" applyFill="0" applyBorder="0" applyAlignment="0" applyProtection="0"/>
    <xf numFmtId="0" fontId="78" fillId="42" borderId="0" applyNumberFormat="0" applyBorder="0" applyAlignment="0" applyProtection="0">
      <alignment vertical="center"/>
    </xf>
    <xf numFmtId="43" fontId="33" fillId="0" borderId="0" applyFont="0" applyFill="0" applyBorder="0" applyAlignment="0" applyProtection="0"/>
    <xf numFmtId="0" fontId="78" fillId="42" borderId="0" applyNumberFormat="0" applyBorder="0" applyAlignment="0" applyProtection="0">
      <alignment vertical="center"/>
    </xf>
    <xf numFmtId="43" fontId="33" fillId="0" borderId="0" applyFont="0" applyFill="0" applyBorder="0" applyAlignment="0" applyProtection="0"/>
    <xf numFmtId="43" fontId="33" fillId="0" borderId="0" applyFont="0" applyFill="0" applyBorder="0" applyAlignment="0" applyProtection="0"/>
    <xf numFmtId="0" fontId="78" fillId="51" borderId="0" applyNumberFormat="0" applyBorder="0" applyAlignment="0" applyProtection="0">
      <alignment vertical="center"/>
    </xf>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78" fillId="51" borderId="0" applyNumberFormat="0" applyBorder="0" applyAlignment="0" applyProtection="0">
      <alignment vertical="center"/>
    </xf>
    <xf numFmtId="0" fontId="33" fillId="0" borderId="0"/>
    <xf numFmtId="0" fontId="33" fillId="0" borderId="0"/>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43" fontId="33" fillId="0" borderId="0" applyFont="0" applyFill="0" applyBorder="0" applyAlignment="0" applyProtection="0"/>
    <xf numFmtId="43" fontId="33" fillId="0" borderId="0" applyFont="0" applyFill="0" applyBorder="0" applyAlignment="0" applyProtection="0"/>
    <xf numFmtId="0" fontId="78" fillId="36" borderId="0" applyNumberFormat="0" applyBorder="0" applyAlignment="0" applyProtection="0">
      <alignment vertical="center"/>
    </xf>
    <xf numFmtId="0" fontId="33" fillId="0" borderId="0"/>
    <xf numFmtId="0" fontId="33" fillId="0" borderId="0"/>
    <xf numFmtId="0" fontId="33" fillId="0" borderId="0"/>
    <xf numFmtId="0" fontId="78" fillId="36" borderId="0" applyNumberFormat="0" applyBorder="0" applyAlignment="0" applyProtection="0">
      <alignment vertical="center"/>
    </xf>
    <xf numFmtId="0" fontId="33" fillId="0" borderId="0"/>
    <xf numFmtId="0" fontId="78" fillId="36" borderId="0" applyNumberFormat="0" applyBorder="0" applyAlignment="0" applyProtection="0">
      <alignment vertical="center"/>
    </xf>
    <xf numFmtId="0" fontId="78" fillId="48"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0" fontId="37" fillId="8" borderId="0" applyNumberFormat="0" applyBorder="0" applyAlignment="0" applyProtection="0"/>
    <xf numFmtId="0" fontId="37" fillId="37"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245"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7" fillId="4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8" fillId="4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7" fillId="4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0" fontId="37" fillId="4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7" fillId="4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2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7" fillId="23" borderId="0" applyNumberFormat="0" applyBorder="0" applyAlignment="0" applyProtection="0"/>
    <xf numFmtId="0" fontId="37" fillId="23" borderId="0" applyNumberFormat="0" applyBorder="0" applyAlignment="0" applyProtection="0"/>
    <xf numFmtId="0" fontId="37" fillId="23" borderId="0" applyNumberFormat="0" applyBorder="0" applyAlignment="0" applyProtection="0"/>
    <xf numFmtId="0" fontId="37" fillId="10"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5" fillId="10"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7" fillId="10" borderId="0" applyNumberFormat="0" applyBorder="0" applyAlignment="0" applyProtection="0"/>
    <xf numFmtId="0" fontId="37" fillId="10" borderId="0" applyNumberFormat="0" applyBorder="0" applyAlignment="0" applyProtection="0"/>
    <xf numFmtId="176" fontId="33" fillId="0" borderId="0" applyFont="0" applyFill="0" applyBorder="0" applyAlignment="0" applyProtection="0"/>
    <xf numFmtId="0" fontId="37" fillId="10" borderId="0" applyNumberFormat="0" applyBorder="0" applyAlignment="0" applyProtection="0"/>
    <xf numFmtId="176" fontId="33" fillId="0" borderId="0" applyFont="0" applyFill="0" applyBorder="0" applyAlignment="0" applyProtection="0"/>
    <xf numFmtId="0" fontId="37" fillId="10" borderId="0" applyNumberFormat="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43" fillId="0" borderId="0">
      <alignment horizontal="center" wrapText="1"/>
      <protection locked="0"/>
    </xf>
    <xf numFmtId="0" fontId="1"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160" fillId="64" borderId="0" applyNumberFormat="0" applyBorder="0" applyAlignment="0" applyProtection="0"/>
    <xf numFmtId="0" fontId="61" fillId="40" borderId="0" applyNumberFormat="0" applyBorder="0" applyAlignment="0" applyProtection="0"/>
    <xf numFmtId="175" fontId="57" fillId="0" borderId="0" applyNumberFormat="0" applyFill="0" applyBorder="0" applyAlignment="0" applyProtection="0"/>
    <xf numFmtId="0" fontId="96" fillId="0" borderId="0"/>
    <xf numFmtId="0" fontId="33" fillId="0" borderId="0"/>
    <xf numFmtId="0" fontId="1" fillId="0" borderId="0"/>
    <xf numFmtId="43" fontId="33" fillId="0" borderId="0" applyFont="0" applyFill="0" applyBorder="0" applyAlignment="0" applyProtection="0"/>
    <xf numFmtId="43" fontId="33" fillId="0" borderId="0" applyFont="0" applyFill="0" applyBorder="0" applyAlignment="0" applyProtection="0"/>
    <xf numFmtId="0" fontId="1" fillId="0" borderId="0"/>
    <xf numFmtId="43" fontId="33" fillId="0" borderId="0" applyFont="0" applyFill="0" applyBorder="0" applyAlignment="0" applyProtection="0"/>
    <xf numFmtId="0" fontId="58" fillId="6" borderId="0" applyNumberFormat="0" applyBorder="0" applyAlignment="0" applyProtection="0"/>
    <xf numFmtId="0" fontId="33" fillId="0" borderId="0"/>
    <xf numFmtId="0" fontId="94" fillId="0" borderId="0" applyFill="0" applyBorder="0" applyAlignment="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94" fillId="0" borderId="0" applyFill="0" applyBorder="0" applyAlignment="0"/>
    <xf numFmtId="196" fontId="103" fillId="0" borderId="0" applyFill="0" applyBorder="0" applyAlignment="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96" fontId="103" fillId="0" borderId="0" applyFill="0" applyBorder="0" applyAlignment="0"/>
    <xf numFmtId="167" fontId="1" fillId="0" borderId="0" applyFill="0" applyBorder="0" applyAlignment="0"/>
    <xf numFmtId="0" fontId="33" fillId="0" borderId="0"/>
    <xf numFmtId="0" fontId="33" fillId="0" borderId="0"/>
    <xf numFmtId="167" fontId="1" fillId="0" borderId="0" applyFill="0" applyBorder="0" applyAlignment="0"/>
    <xf numFmtId="0" fontId="33" fillId="0" borderId="0"/>
    <xf numFmtId="171" fontId="103" fillId="0" borderId="0" applyFill="0" applyBorder="0" applyAlignment="0"/>
    <xf numFmtId="0" fontId="33" fillId="0" borderId="0"/>
    <xf numFmtId="195" fontId="1" fillId="0" borderId="0" applyFill="0" applyBorder="0" applyAlignment="0"/>
    <xf numFmtId="195" fontId="1" fillId="0" borderId="0" applyFill="0" applyBorder="0" applyAlignment="0"/>
    <xf numFmtId="195" fontId="1" fillId="0" borderId="0" applyFill="0" applyBorder="0" applyAlignment="0"/>
    <xf numFmtId="195" fontId="1" fillId="0" borderId="0" applyFill="0" applyBorder="0" applyAlignment="0"/>
    <xf numFmtId="0" fontId="33" fillId="0" borderId="0"/>
    <xf numFmtId="195" fontId="1" fillId="0" borderId="0" applyFill="0" applyBorder="0" applyAlignment="0"/>
    <xf numFmtId="177" fontId="39" fillId="0" borderId="6" applyFont="0" applyFill="0" applyBorder="0" applyAlignment="0" applyProtection="0"/>
    <xf numFmtId="243" fontId="1" fillId="0" borderId="0" applyFill="0" applyBorder="0" applyAlignment="0"/>
    <xf numFmtId="196" fontId="103" fillId="0" borderId="0" applyFill="0" applyBorder="0" applyAlignment="0"/>
    <xf numFmtId="196" fontId="103" fillId="0" borderId="0" applyFill="0" applyBorder="0" applyAlignment="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52" fillId="12" borderId="74" applyNumberFormat="0" applyAlignment="0" applyProtection="0"/>
    <xf numFmtId="0" fontId="1" fillId="0" borderId="0"/>
    <xf numFmtId="0" fontId="124" fillId="59" borderId="89" applyNumberFormat="0" applyAlignment="0" applyProtection="0"/>
    <xf numFmtId="0" fontId="52" fillId="12" borderId="74" applyNumberFormat="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52" fillId="12" borderId="74" applyNumberFormat="0" applyAlignment="0" applyProtection="0"/>
    <xf numFmtId="0" fontId="1" fillId="0" borderId="0"/>
    <xf numFmtId="177" fontId="39" fillId="0" borderId="6" applyFont="0" applyFill="0" applyBorder="0" applyAlignment="0" applyProtection="0"/>
    <xf numFmtId="0" fontId="73"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121"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21"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21"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21" fillId="12" borderId="74" applyNumberFormat="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21" fillId="12" borderId="74" applyNumberFormat="0" applyAlignment="0" applyProtection="0"/>
    <xf numFmtId="0" fontId="41" fillId="2" borderId="71">
      <protection locked="0"/>
    </xf>
    <xf numFmtId="43"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73"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73"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73"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73" fillId="12" borderId="74" applyNumberFormat="0" applyAlignment="0" applyProtection="0"/>
    <xf numFmtId="177" fontId="39" fillId="0" borderId="6" applyFont="0" applyFill="0" applyBorder="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52" fillId="12" borderId="74" applyNumberFormat="0" applyAlignment="0" applyProtection="0"/>
    <xf numFmtId="0" fontId="52" fillId="12" borderId="74" applyNumberFormat="0" applyAlignment="0" applyProtection="0"/>
    <xf numFmtId="0" fontId="78" fillId="37"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52" fillId="12" borderId="74" applyNumberFormat="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52" fillId="12" borderId="74" applyNumberFormat="0" applyAlignment="0" applyProtection="0"/>
    <xf numFmtId="0" fontId="44" fillId="30" borderId="74" applyNumberFormat="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44" fillId="30" borderId="74" applyNumberFormat="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52" fillId="12" borderId="74" applyNumberFormat="0" applyAlignment="0" applyProtection="0"/>
    <xf numFmtId="0" fontId="77" fillId="30" borderId="74" applyNumberFormat="0" applyAlignment="0" applyProtection="0"/>
    <xf numFmtId="0" fontId="52" fillId="12"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52" fillId="12" borderId="74" applyNumberFormat="0" applyAlignment="0" applyProtection="0"/>
    <xf numFmtId="0" fontId="33" fillId="0" borderId="0"/>
    <xf numFmtId="165" fontId="33" fillId="0" borderId="0" applyFont="0" applyFill="0" applyBorder="0" applyAlignment="0" applyProtection="0"/>
    <xf numFmtId="0" fontId="52" fillId="12" borderId="74" applyNumberFormat="0" applyAlignment="0" applyProtection="0"/>
    <xf numFmtId="0" fontId="33" fillId="0" borderId="0"/>
    <xf numFmtId="0" fontId="52" fillId="12" borderId="74" applyNumberFormat="0" applyAlignment="0" applyProtection="0"/>
    <xf numFmtId="0" fontId="33" fillId="0" borderId="0"/>
    <xf numFmtId="0" fontId="52" fillId="12" borderId="74" applyNumberFormat="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85" fontId="1" fillId="0" borderId="0" applyFont="0" applyFill="0" applyBorder="0" applyAlignment="0" applyProtection="0"/>
    <xf numFmtId="185" fontId="1" fillId="0" borderId="0" applyFont="0" applyFill="0" applyBorder="0" applyAlignment="0" applyProtection="0"/>
    <xf numFmtId="176" fontId="33" fillId="0" borderId="0" applyFont="0" applyFill="0" applyBorder="0" applyAlignment="0" applyProtection="0"/>
    <xf numFmtId="0" fontId="33" fillId="0" borderId="0"/>
    <xf numFmtId="0" fontId="33" fillId="0" borderId="0"/>
    <xf numFmtId="0" fontId="46" fillId="32" borderId="76" applyNumberFormat="0" applyAlignment="0" applyProtection="0"/>
    <xf numFmtId="165" fontId="33" fillId="0" borderId="0" applyFont="0" applyFill="0" applyBorder="0" applyAlignment="0" applyProtection="0"/>
    <xf numFmtId="165" fontId="33" fillId="0" borderId="0" applyFont="0" applyFill="0" applyBorder="0" applyAlignment="0" applyProtection="0"/>
    <xf numFmtId="0" fontId="56" fillId="0" borderId="80" applyNumberFormat="0" applyFill="0" applyAlignment="0" applyProtection="0"/>
    <xf numFmtId="0" fontId="193" fillId="75" borderId="108" applyNumberFormat="0" applyAlignment="0" applyProtection="0"/>
    <xf numFmtId="0" fontId="156" fillId="32" borderId="76" applyNumberFormat="0" applyAlignment="0" applyProtection="0"/>
    <xf numFmtId="0" fontId="46" fillId="32" borderId="76" applyNumberFormat="0" applyAlignment="0" applyProtection="0"/>
    <xf numFmtId="0" fontId="33" fillId="0" borderId="0"/>
    <xf numFmtId="0" fontId="7" fillId="0" borderId="4">
      <alignment horizontal="center"/>
    </xf>
    <xf numFmtId="0" fontId="33" fillId="0" borderId="0"/>
    <xf numFmtId="173" fontId="36" fillId="0" borderId="0"/>
    <xf numFmtId="0" fontId="33" fillId="0" borderId="0"/>
    <xf numFmtId="173" fontId="36" fillId="0" borderId="0"/>
    <xf numFmtId="0" fontId="33" fillId="0" borderId="0"/>
    <xf numFmtId="173" fontId="36" fillId="0" borderId="0"/>
    <xf numFmtId="0" fontId="33" fillId="0" borderId="0"/>
    <xf numFmtId="173" fontId="51" fillId="0" borderId="0"/>
    <xf numFmtId="0" fontId="33" fillId="0" borderId="0"/>
    <xf numFmtId="173" fontId="36" fillId="0" borderId="0"/>
    <xf numFmtId="173" fontId="36"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73" fontId="36" fillId="0" borderId="0"/>
    <xf numFmtId="43" fontId="33" fillId="0" borderId="0" applyFont="0" applyFill="0" applyBorder="0" applyAlignment="0" applyProtection="0"/>
    <xf numFmtId="173" fontId="51" fillId="0" borderId="0"/>
    <xf numFmtId="43" fontId="33" fillId="0" borderId="0" applyFont="0" applyFill="0" applyBorder="0" applyAlignment="0" applyProtection="0"/>
    <xf numFmtId="173" fontId="36" fillId="0" borderId="0"/>
    <xf numFmtId="0" fontId="5" fillId="2" borderId="98">
      <protection locked="0"/>
    </xf>
    <xf numFmtId="43" fontId="1" fillId="0" borderId="0" applyFont="0" applyFill="0" applyBorder="0" applyAlignment="0" applyProtection="0"/>
    <xf numFmtId="173" fontId="36" fillId="0" borderId="0"/>
    <xf numFmtId="43" fontId="33" fillId="0" borderId="0" applyFont="0" applyFill="0" applyBorder="0" applyAlignment="0" applyProtection="0"/>
    <xf numFmtId="173" fontId="36" fillId="0" borderId="0"/>
    <xf numFmtId="173" fontId="36"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173" fontId="36" fillId="0" borderId="0"/>
    <xf numFmtId="173" fontId="36" fillId="0" borderId="0"/>
    <xf numFmtId="173" fontId="36"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173" fontId="51"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173" fontId="36" fillId="0" borderId="0"/>
    <xf numFmtId="173" fontId="36" fillId="0" borderId="0"/>
    <xf numFmtId="173" fontId="36" fillId="0" borderId="0"/>
    <xf numFmtId="43" fontId="33" fillId="0" borderId="0" applyFont="0" applyFill="0" applyBorder="0" applyAlignment="0" applyProtection="0"/>
    <xf numFmtId="49" fontId="34" fillId="20" borderId="71"/>
    <xf numFmtId="173" fontId="36" fillId="0" borderId="0"/>
    <xf numFmtId="215"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77" fillId="30" borderId="74" applyNumberFormat="0" applyAlignment="0" applyProtection="0"/>
    <xf numFmtId="173" fontId="36" fillId="0" borderId="0"/>
    <xf numFmtId="43" fontId="33" fillId="0" borderId="0" applyFont="0" applyFill="0" applyBorder="0" applyAlignment="0" applyProtection="0"/>
    <xf numFmtId="173" fontId="51" fillId="0" borderId="0"/>
    <xf numFmtId="215" fontId="1" fillId="0" borderId="0" applyFont="0" applyFill="0" applyBorder="0" applyAlignment="0" applyProtection="0"/>
    <xf numFmtId="43" fontId="33" fillId="0" borderId="0" applyFont="0" applyFill="0" applyBorder="0" applyAlignment="0" applyProtection="0"/>
    <xf numFmtId="173" fontId="36" fillId="0" borderId="0"/>
    <xf numFmtId="43" fontId="33"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173" fontId="36"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173" fontId="36" fillId="0" borderId="0"/>
    <xf numFmtId="43" fontId="33" fillId="0" borderId="0" applyFont="0" applyFill="0" applyBorder="0" applyAlignment="0" applyProtection="0"/>
    <xf numFmtId="43" fontId="33" fillId="0" borderId="0" applyFont="0" applyFill="0" applyBorder="0" applyAlignment="0" applyProtection="0"/>
    <xf numFmtId="173" fontId="36" fillId="0" borderId="0"/>
    <xf numFmtId="173" fontId="36"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173" fontId="51" fillId="0" borderId="0"/>
    <xf numFmtId="173" fontId="36" fillId="0" borderId="0"/>
    <xf numFmtId="173" fontId="36" fillId="0" borderId="0"/>
    <xf numFmtId="173" fontId="36" fillId="0" borderId="0"/>
    <xf numFmtId="173" fontId="36" fillId="0" borderId="0"/>
    <xf numFmtId="173" fontId="36" fillId="0" borderId="0"/>
    <xf numFmtId="173" fontId="36" fillId="0" borderId="0"/>
    <xf numFmtId="43" fontId="1" fillId="0" borderId="0" applyFont="0" applyFill="0" applyBorder="0" applyAlignment="0" applyProtection="0"/>
    <xf numFmtId="43" fontId="1" fillId="0" borderId="0" applyFont="0" applyFill="0" applyBorder="0" applyAlignment="0" applyProtection="0"/>
    <xf numFmtId="173" fontId="36"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10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173" fontId="36" fillId="0" borderId="0"/>
    <xf numFmtId="173" fontId="36" fillId="0" borderId="0"/>
    <xf numFmtId="0" fontId="33" fillId="0" borderId="0"/>
    <xf numFmtId="173" fontId="36" fillId="0" borderId="0"/>
    <xf numFmtId="173" fontId="36" fillId="0" borderId="0"/>
    <xf numFmtId="173" fontId="36" fillId="0" borderId="0"/>
    <xf numFmtId="173" fontId="51" fillId="0" borderId="0"/>
    <xf numFmtId="173" fontId="36" fillId="0" borderId="0"/>
    <xf numFmtId="43" fontId="1" fillId="0" borderId="0" applyFont="0" applyFill="0" applyBorder="0" applyAlignment="0" applyProtection="0"/>
    <xf numFmtId="165" fontId="1" fillId="0" borderId="0" applyFont="0" applyFill="0" applyBorder="0" applyAlignment="0" applyProtection="0"/>
    <xf numFmtId="173" fontId="36" fillId="0" borderId="0"/>
    <xf numFmtId="249" fontId="101" fillId="0" borderId="0" applyFont="0" applyFill="0" applyBorder="0" applyAlignment="0" applyProtection="0"/>
    <xf numFmtId="173" fontId="36" fillId="0" borderId="0"/>
    <xf numFmtId="176" fontId="33"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36" fillId="0" borderId="0"/>
    <xf numFmtId="176" fontId="33"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3" fontId="36"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241" fontId="1" fillId="0" borderId="0"/>
    <xf numFmtId="173" fontId="36" fillId="0" borderId="0"/>
    <xf numFmtId="177" fontId="39" fillId="0" borderId="6" applyFont="0" applyFill="0" applyBorder="0" applyAlignment="0" applyProtection="0"/>
    <xf numFmtId="43" fontId="33" fillId="0" borderId="0" applyFont="0" applyFill="0" applyBorder="0" applyAlignment="0" applyProtection="0"/>
    <xf numFmtId="0" fontId="33" fillId="0" borderId="0"/>
    <xf numFmtId="173" fontId="36" fillId="0" borderId="0"/>
    <xf numFmtId="0" fontId="33" fillId="0" borderId="0"/>
    <xf numFmtId="173" fontId="36" fillId="0" borderId="0"/>
    <xf numFmtId="0" fontId="33" fillId="0" borderId="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3" fontId="51" fillId="0" borderId="0"/>
    <xf numFmtId="173" fontId="36"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73" fontId="36" fillId="0" borderId="0"/>
    <xf numFmtId="173" fontId="36"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3" fontId="36" fillId="0" borderId="0"/>
    <xf numFmtId="0" fontId="33" fillId="0" borderId="0"/>
    <xf numFmtId="173" fontId="51" fillId="0" borderId="0"/>
    <xf numFmtId="43" fontId="33" fillId="0" borderId="0" applyFont="0" applyFill="0" applyBorder="0" applyAlignment="0" applyProtection="0"/>
    <xf numFmtId="43" fontId="33" fillId="0" borderId="0" applyFont="0" applyFill="0" applyBorder="0" applyAlignment="0" applyProtection="0"/>
    <xf numFmtId="173" fontId="36" fillId="0" borderId="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3" fontId="36" fillId="0" borderId="0"/>
    <xf numFmtId="173" fontId="36" fillId="0" borderId="0"/>
    <xf numFmtId="173" fontId="36" fillId="0" borderId="0"/>
    <xf numFmtId="241" fontId="1"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3" fontId="36" fillId="0" borderId="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3" fontId="36" fillId="0" borderId="0"/>
    <xf numFmtId="173" fontId="36"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3" fontId="36"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73" fontId="36" fillId="0" borderId="0"/>
    <xf numFmtId="173" fontId="36"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173" fontId="36" fillId="0" borderId="0"/>
    <xf numFmtId="173" fontId="36"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173" fontId="51" fillId="0" borderId="0"/>
    <xf numFmtId="9" fontId="33" fillId="0" borderId="0" applyFont="0" applyFill="0" applyBorder="0" applyAlignment="0" applyProtection="0"/>
    <xf numFmtId="9" fontId="33" fillId="0" borderId="0" applyFont="0" applyFill="0" applyBorder="0" applyAlignment="0" applyProtection="0"/>
    <xf numFmtId="173" fontId="36" fillId="0" borderId="0"/>
    <xf numFmtId="43" fontId="1" fillId="0" borderId="0" applyFont="0" applyFill="0" applyBorder="0" applyAlignment="0" applyProtection="0"/>
    <xf numFmtId="43" fontId="1" fillId="0" borderId="0" applyFont="0" applyFill="0" applyBorder="0" applyAlignment="0" applyProtection="0"/>
    <xf numFmtId="173" fontId="36" fillId="0" borderId="0"/>
    <xf numFmtId="44" fontId="1" fillId="0" borderId="0" applyFont="0" applyFill="0" applyBorder="0" applyAlignment="0" applyProtection="0"/>
    <xf numFmtId="208" fontId="1" fillId="0" borderId="0" applyFont="0" applyFill="0" applyBorder="0" applyAlignment="0" applyProtection="0"/>
    <xf numFmtId="241" fontId="1" fillId="0" borderId="0"/>
    <xf numFmtId="9" fontId="33" fillId="0" borderId="0" applyFont="0" applyFill="0" applyBorder="0" applyAlignment="0" applyProtection="0"/>
    <xf numFmtId="9" fontId="33" fillId="0" borderId="0" applyFont="0" applyFill="0" applyBorder="0" applyAlignment="0" applyProtection="0"/>
    <xf numFmtId="173" fontId="36" fillId="0" borderId="0"/>
    <xf numFmtId="0" fontId="33" fillId="0" borderId="0"/>
    <xf numFmtId="177" fontId="39" fillId="0" borderId="6" applyFont="0" applyFill="0" applyBorder="0" applyAlignment="0" applyProtection="0"/>
    <xf numFmtId="173" fontId="36" fillId="0" borderId="0"/>
    <xf numFmtId="173" fontId="36"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73" fontId="36" fillId="0" borderId="0"/>
    <xf numFmtId="173" fontId="36" fillId="0" borderId="0"/>
    <xf numFmtId="173" fontId="36" fillId="0" borderId="0"/>
    <xf numFmtId="173" fontId="36" fillId="0" borderId="0"/>
    <xf numFmtId="173" fontId="36" fillId="0" borderId="0"/>
    <xf numFmtId="173" fontId="51" fillId="0" borderId="0"/>
    <xf numFmtId="9" fontId="33" fillId="0" borderId="0" applyFont="0" applyFill="0" applyBorder="0" applyAlignment="0" applyProtection="0"/>
    <xf numFmtId="9" fontId="33" fillId="0" borderId="0" applyFont="0" applyFill="0" applyBorder="0" applyAlignment="0" applyProtection="0"/>
    <xf numFmtId="173" fontId="36" fillId="0" borderId="0"/>
    <xf numFmtId="214" fontId="54" fillId="0" borderId="0" applyFont="0" applyFill="0" applyBorder="0" applyAlignment="0" applyProtection="0"/>
    <xf numFmtId="0" fontId="33" fillId="0" borderId="0"/>
    <xf numFmtId="188" fontId="1" fillId="0" borderId="0" applyFont="0" applyFill="0" applyBorder="0" applyAlignment="0" applyProtection="0"/>
    <xf numFmtId="188" fontId="1" fillId="0" borderId="0" applyFont="0" applyFill="0" applyBorder="0" applyAlignment="0" applyProtection="0"/>
    <xf numFmtId="178" fontId="1" fillId="0" borderId="0" applyFont="0" applyFill="0" applyBorder="0" applyAlignment="0" applyProtection="0"/>
    <xf numFmtId="49" fontId="34" fillId="20" borderId="71"/>
    <xf numFmtId="178" fontId="1" fillId="0" borderId="0" applyFont="0" applyFill="0" applyBorder="0" applyAlignment="0" applyProtection="0"/>
    <xf numFmtId="178" fontId="1" fillId="0" borderId="0" applyFont="0" applyFill="0" applyBorder="0" applyAlignment="0" applyProtection="0"/>
    <xf numFmtId="42" fontId="1" fillId="0" borderId="0" applyFont="0" applyFill="0" applyBorder="0" applyAlignment="0" applyProtection="0"/>
    <xf numFmtId="260" fontId="101" fillId="0" borderId="0" applyFont="0" applyFill="0" applyBorder="0" applyAlignment="0" applyProtection="0"/>
    <xf numFmtId="41" fontId="1"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33" fillId="0" borderId="0" applyFont="0" applyFill="0" applyBorder="0" applyAlignment="0" applyProtection="0"/>
    <xf numFmtId="226" fontId="1" fillId="0" borderId="0" applyFill="0" applyBorder="0" applyAlignment="0" applyProtection="0"/>
    <xf numFmtId="226" fontId="1" fillId="0" borderId="0" applyFill="0" applyBorder="0" applyAlignment="0" applyProtection="0"/>
    <xf numFmtId="41" fontId="42" fillId="0" borderId="0" applyFont="0" applyFill="0" applyBorder="0" applyAlignment="0" applyProtection="0"/>
    <xf numFmtId="0" fontId="196" fillId="0" borderId="0"/>
    <xf numFmtId="218" fontId="1" fillId="0" borderId="0" applyFill="0" applyBorder="0" applyAlignment="0" applyProtection="0"/>
    <xf numFmtId="41" fontId="1" fillId="0" borderId="0" applyFont="0" applyFill="0" applyBorder="0" applyAlignment="0" applyProtection="0"/>
    <xf numFmtId="43" fontId="33" fillId="0" borderId="0" applyFont="0" applyFill="0" applyBorder="0" applyAlignment="0" applyProtection="0"/>
    <xf numFmtId="0" fontId="33" fillId="0" borderId="0"/>
    <xf numFmtId="165" fontId="1" fillId="0" borderId="0" applyFont="0" applyFill="0" applyBorder="0" applyAlignment="0" applyProtection="0"/>
    <xf numFmtId="165" fontId="1" fillId="0" borderId="0" applyFont="0" applyFill="0" applyBorder="0" applyAlignment="0" applyProtection="0"/>
    <xf numFmtId="41" fontId="1"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33" fillId="0" borderId="0"/>
    <xf numFmtId="218" fontId="1" fillId="0" borderId="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1" fontId="1" fillId="0" borderId="0" applyFont="0" applyFill="0" applyBorder="0" applyAlignment="0" applyProtection="0"/>
    <xf numFmtId="9" fontId="33" fillId="0" borderId="0" applyFont="0" applyFill="0" applyBorder="0" applyAlignment="0" applyProtection="0"/>
    <xf numFmtId="0" fontId="33" fillId="0" borderId="0"/>
    <xf numFmtId="44" fontId="1" fillId="0" borderId="0" applyFont="0" applyFill="0" applyBorder="0" applyAlignment="0" applyProtection="0"/>
    <xf numFmtId="41" fontId="1" fillId="0" borderId="0" applyFont="0" applyFill="0" applyBorder="0" applyAlignment="0" applyProtection="0"/>
    <xf numFmtId="41" fontId="116" fillId="0" borderId="0" applyFont="0" applyFill="0" applyBorder="0" applyAlignment="0" applyProtection="0"/>
    <xf numFmtId="43" fontId="33" fillId="0" borderId="0" applyFont="0" applyFill="0" applyBorder="0" applyAlignment="0" applyProtection="0"/>
    <xf numFmtId="0" fontId="33" fillId="0" borderId="0"/>
    <xf numFmtId="165" fontId="1" fillId="0" borderId="0" applyFont="0" applyFill="0" applyBorder="0" applyAlignment="0" applyProtection="0"/>
    <xf numFmtId="165" fontId="1" fillId="0" borderId="0" applyFont="0" applyFill="0" applyBorder="0" applyAlignment="0" applyProtection="0"/>
    <xf numFmtId="41" fontId="11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1" fontId="1"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9" fontId="33" fillId="0" borderId="0" applyFont="0" applyFill="0" applyBorder="0" applyAlignment="0" applyProtection="0"/>
    <xf numFmtId="41" fontId="1" fillId="0" borderId="0" applyFont="0" applyFill="0" applyBorder="0" applyAlignment="0" applyProtection="0"/>
    <xf numFmtId="9" fontId="33" fillId="0" borderId="0" applyFont="0" applyFill="0" applyBorder="0" applyAlignment="0" applyProtection="0"/>
    <xf numFmtId="0" fontId="33" fillId="0" borderId="0"/>
    <xf numFmtId="43" fontId="33" fillId="0" borderId="0" applyFont="0" applyFill="0" applyBorder="0" applyAlignment="0" applyProtection="0"/>
    <xf numFmtId="218" fontId="1" fillId="0" borderId="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33" fillId="0" borderId="0" applyFont="0" applyFill="0" applyBorder="0" applyAlignment="0" applyProtection="0"/>
    <xf numFmtId="0" fontId="1" fillId="0" borderId="0"/>
    <xf numFmtId="41" fontId="132" fillId="0" borderId="0" applyFont="0" applyFill="0" applyBorder="0" applyAlignment="0" applyProtection="0"/>
    <xf numFmtId="43" fontId="33" fillId="0" borderId="0" applyFont="0" applyFill="0" applyBorder="0" applyAlignment="0" applyProtection="0"/>
    <xf numFmtId="0" fontId="1" fillId="0" borderId="0"/>
    <xf numFmtId="41" fontId="35" fillId="0" borderId="0" applyFont="0" applyFill="0" applyBorder="0" applyAlignment="0" applyProtection="0"/>
    <xf numFmtId="44" fontId="103"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165" fontId="35"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191" fontId="1" fillId="0" borderId="0">
      <protection locked="0"/>
    </xf>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91" fontId="1" fillId="0" borderId="0">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191" fontId="1" fillId="0" borderId="0">
      <protection locked="0"/>
    </xf>
    <xf numFmtId="49" fontId="34" fillId="20" borderId="71"/>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91" fontId="1" fillId="0" borderId="0">
      <protection locked="0"/>
    </xf>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186" fontId="1" fillId="0" borderId="0">
      <protection locked="0"/>
    </xf>
    <xf numFmtId="43" fontId="33" fillId="0" borderId="0" applyFont="0" applyFill="0" applyBorder="0" applyAlignment="0" applyProtection="0"/>
    <xf numFmtId="186" fontId="1" fillId="0" borderId="0">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0" fontId="1" fillId="0" borderId="0"/>
    <xf numFmtId="0" fontId="1" fillId="0" borderId="0"/>
    <xf numFmtId="43"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0" borderId="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9" fillId="0" borderId="0" applyNumberFormat="0" applyFill="0" applyBorder="0" applyAlignment="0">
      <alignment horizontal="center"/>
    </xf>
    <xf numFmtId="43" fontId="33" fillId="0" borderId="0" applyFont="0" applyFill="0" applyBorder="0" applyAlignment="0" applyProtection="0"/>
    <xf numFmtId="43" fontId="33" fillId="0" borderId="0" applyFont="0" applyFill="0" applyBorder="0" applyAlignment="0" applyProtection="0"/>
    <xf numFmtId="0" fontId="39" fillId="0" borderId="0" applyNumberFormat="0" applyFill="0" applyBorder="0" applyAlignment="0">
      <alignment horizontal="center"/>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0" fontId="33" fillId="0" borderId="0"/>
    <xf numFmtId="176" fontId="33"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208"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43" fontId="33" fillId="0" borderId="0" applyFont="0" applyFill="0" applyBorder="0" applyAlignment="0" applyProtection="0"/>
    <xf numFmtId="0" fontId="49" fillId="0" borderId="77"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80" fillId="0" borderId="84"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77" fillId="30" borderId="74" applyNumberFormat="0" applyAlignment="0" applyProtection="0"/>
    <xf numFmtId="0" fontId="44" fillId="30" borderId="74" applyNumberFormat="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1"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2" fontId="57" fillId="0" borderId="81" applyBorder="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0" fontId="1"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9" fontId="34" fillId="20" borderId="71"/>
    <xf numFmtId="43" fontId="33" fillId="0" borderId="0" applyFont="0" applyFill="0" applyBorder="0" applyAlignment="0" applyProtection="0"/>
    <xf numFmtId="0" fontId="33" fillId="0" borderId="0"/>
    <xf numFmtId="0" fontId="33" fillId="0" borderId="0"/>
    <xf numFmtId="165"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23" fontId="144" fillId="0" borderId="0">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33" fillId="0" borderId="0"/>
    <xf numFmtId="43" fontId="33" fillId="0" borderId="0" applyFont="0" applyFill="0" applyBorder="0" applyAlignment="0" applyProtection="0"/>
    <xf numFmtId="0" fontId="1" fillId="0" borderId="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0" fontId="172" fillId="0" borderId="0" applyNumberForma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77" fillId="30" borderId="74" applyNumberFormat="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77" fillId="30" borderId="74" applyNumberFormat="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4" fillId="30" borderId="74" applyNumberFormat="0" applyAlignment="0" applyProtection="0"/>
    <xf numFmtId="43"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29" fillId="0" borderId="75" applyNumberFormat="0" applyFill="0" applyAlignment="0" applyProtection="0"/>
    <xf numFmtId="0" fontId="44" fillId="30"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9" fontId="34" fillId="20" borderId="71"/>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3" fillId="0" borderId="0"/>
    <xf numFmtId="43" fontId="1" fillId="0" borderId="0" applyFont="0" applyFill="0" applyBorder="0" applyAlignment="0" applyProtection="0"/>
    <xf numFmtId="165"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1" fillId="0" borderId="0"/>
    <xf numFmtId="0" fontId="33" fillId="0" borderId="0"/>
    <xf numFmtId="0" fontId="33" fillId="0" borderId="0"/>
    <xf numFmtId="43" fontId="33" fillId="0" borderId="0" applyFont="0" applyFill="0" applyBorder="0" applyAlignment="0" applyProtection="0"/>
    <xf numFmtId="0" fontId="33" fillId="0" borderId="0"/>
    <xf numFmtId="43" fontId="1" fillId="0" borderId="0" applyFont="0" applyFill="0" applyBorder="0" applyAlignment="0" applyProtection="0"/>
    <xf numFmtId="0" fontId="33" fillId="0" borderId="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177" fontId="39" fillId="0" borderId="6"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0" fontId="41" fillId="2" borderId="71">
      <protection locked="0"/>
    </xf>
    <xf numFmtId="177" fontId="39" fillId="0" borderId="6" applyFont="0" applyFill="0" applyBorder="0" applyAlignment="0" applyProtection="0"/>
    <xf numFmtId="43" fontId="33" fillId="0" borderId="0" applyFont="0" applyFill="0" applyBorder="0" applyAlignment="0" applyProtection="0"/>
    <xf numFmtId="0" fontId="41" fillId="2" borderId="71">
      <protection locked="0"/>
    </xf>
    <xf numFmtId="177" fontId="39" fillId="0" borderId="6" applyFont="0" applyFill="0" applyBorder="0" applyAlignment="0" applyProtection="0"/>
    <xf numFmtId="43" fontId="33" fillId="0" borderId="0" applyFont="0" applyFill="0" applyBorder="0" applyAlignment="0" applyProtection="0"/>
    <xf numFmtId="0" fontId="41" fillId="2" borderId="71">
      <protection locked="0"/>
    </xf>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0" fontId="41" fillId="2" borderId="71">
      <protection locked="0"/>
    </xf>
    <xf numFmtId="177" fontId="39" fillId="0" borderId="6" applyFont="0" applyFill="0" applyBorder="0" applyAlignment="0" applyProtection="0"/>
    <xf numFmtId="43" fontId="33" fillId="0" borderId="0" applyFont="0" applyFill="0" applyBorder="0" applyAlignment="0" applyProtection="0"/>
    <xf numFmtId="0" fontId="33" fillId="0" borderId="0"/>
    <xf numFmtId="44" fontId="1"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0" borderId="0"/>
    <xf numFmtId="0" fontId="33" fillId="0" borderId="0"/>
    <xf numFmtId="165"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0" fontId="41" fillId="2" borderId="71">
      <protection locked="0"/>
    </xf>
    <xf numFmtId="177" fontId="39" fillId="0" borderId="6" applyFont="0" applyFill="0" applyBorder="0" applyAlignment="0" applyProtection="0"/>
    <xf numFmtId="43" fontId="33" fillId="0" borderId="0" applyFont="0" applyFill="0" applyBorder="0" applyAlignment="0" applyProtection="0"/>
    <xf numFmtId="0" fontId="33" fillId="0" borderId="0"/>
    <xf numFmtId="44" fontId="1"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177" fontId="39" fillId="0" borderId="6"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208" fontId="1"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0" borderId="0"/>
    <xf numFmtId="44" fontId="1"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0" fontId="33" fillId="0" borderId="0"/>
    <xf numFmtId="44" fontId="1"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9" fontId="34" fillId="20" borderId="71"/>
    <xf numFmtId="0" fontId="33" fillId="0" borderId="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9" fontId="34" fillId="20" borderId="71"/>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177" fontId="39" fillId="0" borderId="6" applyFont="0" applyFill="0" applyBorder="0" applyAlignment="0" applyProtection="0"/>
    <xf numFmtId="49" fontId="34" fillId="20" borderId="71"/>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0" borderId="0"/>
    <xf numFmtId="44"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59" fontId="11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23" fontId="5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91" fontId="1" fillId="0" borderId="0">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0" fontId="1" fillId="0" borderId="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0" borderId="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applyFill="0" applyBorder="0" applyAlignment="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applyFill="0" applyBorder="0" applyAlignment="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5" fillId="0" borderId="75" applyNumberFormat="0" applyFill="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0" fontId="133" fillId="6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0" fontId="119" fillId="0" borderId="0" applyNumberFormat="0" applyFill="0" applyBorder="0" applyAlignment="0" applyProtection="0">
      <alignment vertical="top"/>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43" fontId="33" fillId="0" borderId="0" applyFont="0" applyFill="0" applyBorder="0" applyAlignment="0" applyProtection="0"/>
    <xf numFmtId="43" fontId="33" fillId="0" borderId="0" applyFont="0" applyFill="0" applyBorder="0" applyAlignment="0" applyProtection="0"/>
    <xf numFmtId="0" fontId="1"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90" fillId="12" borderId="86"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45" fillId="0" borderId="0" applyNumberForma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60" borderId="96" applyNumberFormat="0" applyFon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24" borderId="72" applyNumberFormat="0" applyFont="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24" borderId="72" applyNumberFormat="0" applyFont="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24" borderId="72" applyNumberFormat="0" applyFont="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24" borderId="83" applyNumberFormat="0" applyFont="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24" borderId="83" applyNumberFormat="0" applyFon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24" borderId="83" applyNumberFormat="0" applyFont="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24" borderId="72" applyNumberFormat="0" applyFon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60" borderId="96" applyNumberFormat="0" applyFont="0" applyAlignment="0" applyProtection="0"/>
    <xf numFmtId="43" fontId="33"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9" fontId="34" fillId="20" borderId="71"/>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60" borderId="96" applyNumberFormat="0" applyFont="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9" fontId="34" fillId="20" borderId="0"/>
    <xf numFmtId="49" fontId="34" fillId="20" borderId="71"/>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56" fillId="0" borderId="80" applyNumberFormat="0" applyFill="0" applyAlignment="0" applyProtection="0"/>
    <xf numFmtId="0" fontId="1" fillId="24" borderId="72" applyNumberFormat="0" applyFont="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24" borderId="72" applyNumberFormat="0" applyFont="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24" borderId="72" applyNumberFormat="0" applyFont="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24" borderId="72" applyNumberFormat="0" applyFont="0" applyAlignment="0" applyProtection="0"/>
    <xf numFmtId="0" fontId="33" fillId="0" borderId="0"/>
    <xf numFmtId="177" fontId="39" fillId="0" borderId="6"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24" borderId="72" applyNumberFormat="0" applyFont="0" applyAlignment="0" applyProtection="0"/>
    <xf numFmtId="0" fontId="41" fillId="2" borderId="71">
      <protection locked="0"/>
    </xf>
    <xf numFmtId="177" fontId="39" fillId="0" borderId="6"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177" fontId="39" fillId="0" borderId="6"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165" fontId="35" fillId="0" borderId="0" applyFont="0" applyFill="0" applyBorder="0" applyAlignment="0" applyProtection="0"/>
    <xf numFmtId="43"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0" fontId="33" fillId="0" borderId="0"/>
    <xf numFmtId="43"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28" fontId="53" fillId="0" borderId="7">
      <alignment horizontal="justify" vertical="top" wrapText="1"/>
    </xf>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0" borderId="0"/>
    <xf numFmtId="0" fontId="41" fillId="2" borderId="71">
      <protection locked="0"/>
    </xf>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 fontId="47" fillId="0" borderId="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 fontId="47" fillId="0" borderId="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5" fontId="48"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0" fontId="33" fillId="0" borderId="0"/>
    <xf numFmtId="43"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5"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3" fillId="0" borderId="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18" fontId="1" fillId="0" borderId="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5"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5"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41" fillId="2" borderId="71">
      <protection locked="0"/>
    </xf>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96" fillId="0" borderId="19">
      <alignment horizontal="center"/>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0" fontId="175" fillId="0" borderId="0" applyBorder="0">
      <alignment horizontal="right"/>
    </xf>
    <xf numFmtId="43" fontId="33" fillId="0" borderId="0" applyFont="0" applyFill="0" applyBorder="0" applyAlignment="0" applyProtection="0"/>
    <xf numFmtId="9"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177" fontId="39" fillId="0" borderId="6" applyFont="0" applyFill="0" applyBorder="0" applyAlignment="0" applyProtection="0"/>
    <xf numFmtId="165" fontId="1" fillId="0" borderId="0" applyFont="0" applyFill="0" applyBorder="0" applyAlignment="0" applyProtection="0"/>
    <xf numFmtId="9" fontId="33" fillId="0" borderId="0" applyFont="0" applyFill="0" applyBorder="0" applyAlignment="0" applyProtection="0"/>
    <xf numFmtId="165"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1"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2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220"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9" fillId="0" borderId="77"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220"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176" fontId="1" fillId="0" borderId="0" applyFont="0" applyFill="0" applyBorder="0" applyAlignment="0" applyProtection="0"/>
    <xf numFmtId="44" fontId="1"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33" fillId="0" borderId="0" applyFont="0" applyFill="0" applyBorder="0" applyAlignment="0" applyProtection="0"/>
    <xf numFmtId="176" fontId="1" fillId="0" borderId="0" applyFont="0" applyFill="0" applyBorder="0" applyAlignment="0" applyProtection="0"/>
    <xf numFmtId="0" fontId="33" fillId="0" borderId="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3" fontId="128"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0" fontId="1" fillId="0" borderId="0" applyFont="0" applyFill="0" applyBorder="0" applyAlignment="0" applyProtection="0"/>
    <xf numFmtId="176"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76"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176" fontId="33"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76"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97" fillId="0" borderId="0" applyNumberForma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85"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5" fillId="2" borderId="95">
      <protection locked="0"/>
    </xf>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0" fontId="157"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4"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44" fillId="30" borderId="74" applyNumberFormat="0" applyAlignment="0" applyProtection="0"/>
    <xf numFmtId="0" fontId="44" fillId="30"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5" fillId="0" borderId="100" applyBorder="0">
      <alignment horizontal="centerContinuous" vertical="center"/>
      <protection locked="0"/>
    </xf>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4" fontId="1" fillId="0" borderId="0" applyFont="0" applyFill="0" applyBorder="0" applyAlignment="0" applyProtection="0"/>
    <xf numFmtId="44"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4" fontId="1" fillId="0" borderId="0" applyFont="0" applyFill="0" applyBorder="0" applyAlignment="0" applyProtection="0"/>
    <xf numFmtId="44"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19" fontId="1" fillId="0" borderId="6" applyBorder="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19" fontId="1" fillId="0" borderId="6" applyBorder="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0" fontId="45" fillId="0" borderId="75" applyNumberFormat="0" applyFill="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9" fontId="34" fillId="20" borderId="71"/>
    <xf numFmtId="43" fontId="33" fillId="0" borderId="0" applyFont="0" applyFill="0" applyBorder="0" applyAlignment="0" applyProtection="0"/>
    <xf numFmtId="43" fontId="33" fillId="0" borderId="0" applyFont="0" applyFill="0" applyBorder="0" applyAlignment="0" applyProtection="0"/>
    <xf numFmtId="49" fontId="34" fillId="20" borderId="71"/>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0" fontId="33" fillId="0" borderId="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4" fillId="0" borderId="29" applyNumberFormat="0" applyAlignment="0" applyProtection="0">
      <alignment horizontal="left" vertical="center"/>
    </xf>
    <xf numFmtId="43" fontId="33" fillId="0" borderId="0" applyFont="0" applyFill="0" applyBorder="0" applyAlignment="0" applyProtection="0"/>
    <xf numFmtId="43" fontId="33" fillId="0" borderId="0" applyFont="0" applyFill="0" applyBorder="0" applyAlignment="0" applyProtection="0"/>
    <xf numFmtId="0" fontId="14" fillId="0" borderId="2">
      <alignment horizontal="left" vertical="center"/>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82" fillId="0" borderId="0" applyNumberForma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82" fillId="0" borderId="0" applyNumberForma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3" fillId="0" borderId="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165"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0" fontId="45" fillId="0" borderId="75" applyNumberFormat="0" applyFill="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0" fontId="33" fillId="0" borderId="0"/>
    <xf numFmtId="0" fontId="49" fillId="0" borderId="77" applyNumberFormat="0" applyFill="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0" fontId="33" fillId="0" borderId="0"/>
    <xf numFmtId="0" fontId="33" fillId="0" borderId="0"/>
    <xf numFmtId="49" fontId="34" fillId="20" borderId="71"/>
    <xf numFmtId="177" fontId="39" fillId="0" borderId="6" applyFont="0" applyFill="0" applyBorder="0" applyAlignment="0" applyProtection="0"/>
    <xf numFmtId="44" fontId="1"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9" fontId="34" fillId="20" borderId="71"/>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0" fontId="33" fillId="0" borderId="0"/>
    <xf numFmtId="196" fontId="103" fillId="0" borderId="0" applyFill="0" applyBorder="0" applyAlignment="0"/>
    <xf numFmtId="43" fontId="33" fillId="0" borderId="0" applyFont="0" applyFill="0" applyBorder="0" applyAlignment="0" applyProtection="0"/>
    <xf numFmtId="0" fontId="33" fillId="0" borderId="0"/>
    <xf numFmtId="0" fontId="33" fillId="0" borderId="0"/>
    <xf numFmtId="196" fontId="103" fillId="0" borderId="0" applyFill="0" applyBorder="0" applyAlignment="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0" fontId="33" fillId="0" borderId="0"/>
    <xf numFmtId="43" fontId="33" fillId="0" borderId="0" applyFont="0" applyFill="0" applyBorder="0" applyAlignment="0" applyProtection="0"/>
    <xf numFmtId="177" fontId="39" fillId="0" borderId="6"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177" fontId="39" fillId="0" borderId="6" applyFont="0" applyFill="0" applyBorder="0" applyAlignment="0" applyProtection="0"/>
    <xf numFmtId="43" fontId="1"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199" fillId="32" borderId="76" applyNumberFormat="0" applyAlignment="0" applyProtection="0"/>
    <xf numFmtId="165"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0" fontId="122" fillId="0" borderId="0"/>
    <xf numFmtId="165" fontId="1" fillId="0" borderId="0" applyFont="0" applyFill="0" applyBorder="0" applyAlignment="0" applyProtection="0"/>
    <xf numFmtId="165" fontId="1" fillId="0" borderId="0" applyFont="0" applyFill="0" applyBorder="0" applyAlignment="0" applyProtection="0"/>
    <xf numFmtId="43" fontId="33" fillId="0" borderId="0" applyFont="0" applyFill="0" applyBorder="0" applyAlignment="0" applyProtection="0"/>
    <xf numFmtId="0" fontId="122" fillId="0" borderId="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0" fontId="41" fillId="2" borderId="71">
      <protection locked="0"/>
    </xf>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0" fontId="41" fillId="2" borderId="71">
      <protection locked="0"/>
    </xf>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33" fillId="0" borderId="0" applyFont="0" applyFill="0" applyBorder="0" applyAlignment="0" applyProtection="0"/>
    <xf numFmtId="0" fontId="33" fillId="0" borderId="0"/>
    <xf numFmtId="165" fontId="1" fillId="0" borderId="0" applyFont="0" applyFill="0" applyBorder="0" applyAlignment="0" applyProtection="0"/>
    <xf numFmtId="165"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6" fillId="0" borderId="0">
      <protection locked="0"/>
    </xf>
    <xf numFmtId="43" fontId="33" fillId="0" borderId="0" applyFont="0" applyFill="0" applyBorder="0" applyAlignment="0" applyProtection="0"/>
    <xf numFmtId="0" fontId="36" fillId="0" borderId="0">
      <protection locked="0"/>
    </xf>
    <xf numFmtId="43" fontId="33" fillId="0" borderId="0" applyFont="0" applyFill="0" applyBorder="0" applyAlignment="0" applyProtection="0"/>
    <xf numFmtId="49" fontId="34" fillId="20" borderId="71"/>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227" fontId="103" fillId="0" borderId="0">
      <protection locked="0"/>
    </xf>
    <xf numFmtId="43" fontId="33" fillId="0" borderId="0" applyFont="0" applyFill="0" applyBorder="0" applyAlignment="0" applyProtection="0"/>
    <xf numFmtId="0" fontId="36" fillId="0" borderId="0">
      <protection locked="0"/>
    </xf>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0" fontId="36" fillId="0" borderId="0">
      <protection locked="0"/>
    </xf>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227" fontId="103" fillId="0" borderId="0">
      <protection locked="0"/>
    </xf>
    <xf numFmtId="43" fontId="33" fillId="0" borderId="0" applyFont="0" applyFill="0" applyBorder="0" applyAlignment="0" applyProtection="0"/>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227" fontId="103" fillId="0" borderId="0">
      <protection locked="0"/>
    </xf>
    <xf numFmtId="43"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49" fontId="34" fillId="20" borderId="71"/>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0" fontId="33" fillId="0" borderId="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0" fontId="33" fillId="0" borderId="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0" fontId="33" fillId="0" borderId="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0" fontId="41" fillId="2" borderId="71">
      <protection locked="0"/>
    </xf>
    <xf numFmtId="0" fontId="33" fillId="0" borderId="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0" fontId="41" fillId="2" borderId="71">
      <protection locked="0"/>
    </xf>
    <xf numFmtId="0" fontId="33" fillId="0" borderId="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227" fontId="103" fillId="0" borderId="0">
      <protection locked="0"/>
    </xf>
    <xf numFmtId="43" fontId="33"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49" fontId="34" fillId="20" borderId="71"/>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0" fontId="33" fillId="0" borderId="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0" fontId="33" fillId="0" borderId="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208" fontId="1" fillId="0" borderId="0" applyFont="0" applyFill="0" applyBorder="0" applyAlignment="0" applyProtection="0"/>
    <xf numFmtId="208" fontId="1"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0" fontId="1" fillId="0" borderId="0"/>
    <xf numFmtId="165"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0" fontId="33" fillId="0" borderId="0"/>
    <xf numFmtId="0" fontId="33" fillId="0" borderId="0"/>
    <xf numFmtId="0" fontId="80" fillId="0" borderId="84" applyNumberFormat="0" applyFill="0" applyAlignment="0" applyProtection="0"/>
    <xf numFmtId="165" fontId="33" fillId="0" borderId="0" applyFont="0" applyFill="0" applyBorder="0" applyAlignment="0" applyProtection="0"/>
    <xf numFmtId="43" fontId="1"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9" fontId="34" fillId="20" borderId="71"/>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9" fontId="34" fillId="20" borderId="71"/>
    <xf numFmtId="165"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94"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0" fontId="33" fillId="0" borderId="0"/>
    <xf numFmtId="0" fontId="41" fillId="2" borderId="71">
      <protection locked="0"/>
    </xf>
    <xf numFmtId="165" fontId="1" fillId="0" borderId="0" applyFont="0" applyFill="0" applyBorder="0" applyAlignment="0" applyProtection="0"/>
    <xf numFmtId="43" fontId="48" fillId="0" borderId="0" applyFont="0" applyFill="0" applyBorder="0" applyAlignment="0" applyProtection="0"/>
    <xf numFmtId="49" fontId="34" fillId="20" borderId="71"/>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0" fontId="45" fillId="0" borderId="75" applyNumberFormat="0" applyFill="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0" fontId="45" fillId="0" borderId="75" applyNumberFormat="0" applyFill="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0" fontId="45" fillId="0" borderId="75" applyNumberFormat="0" applyFill="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9" fontId="34" fillId="20" borderId="71"/>
    <xf numFmtId="49" fontId="34" fillId="20" borderId="71"/>
    <xf numFmtId="165" fontId="33" fillId="0" borderId="0" applyFont="0" applyFill="0" applyBorder="0" applyAlignment="0" applyProtection="0"/>
    <xf numFmtId="49" fontId="34" fillId="20" borderId="71"/>
    <xf numFmtId="165" fontId="33" fillId="0" borderId="0" applyFont="0" applyFill="0" applyBorder="0" applyAlignment="0" applyProtection="0"/>
    <xf numFmtId="49" fontId="34" fillId="20" borderId="71"/>
    <xf numFmtId="165" fontId="33" fillId="0" borderId="0" applyFont="0" applyFill="0" applyBorder="0" applyAlignment="0" applyProtection="0"/>
    <xf numFmtId="49" fontId="34" fillId="20" borderId="71"/>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9" fontId="34" fillId="20" borderId="71"/>
    <xf numFmtId="165" fontId="33" fillId="0" borderId="0" applyFont="0" applyFill="0" applyBorder="0" applyAlignment="0" applyProtection="0"/>
    <xf numFmtId="165" fontId="33" fillId="0" borderId="0" applyFont="0" applyFill="0" applyBorder="0" applyAlignment="0" applyProtection="0"/>
    <xf numFmtId="49" fontId="34" fillId="20" borderId="71"/>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1"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9" fontId="34" fillId="20" borderId="71"/>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45" fillId="0" borderId="75" applyNumberFormat="0" applyFill="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49" fontId="34" fillId="20" borderId="71"/>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76"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77" fontId="39" fillId="0" borderId="6" applyFont="0" applyFill="0" applyBorder="0" applyAlignment="0" applyProtection="0"/>
    <xf numFmtId="0" fontId="33" fillId="0" borderId="0"/>
    <xf numFmtId="165" fontId="33" fillId="0" borderId="0" applyFont="0" applyFill="0" applyBorder="0" applyAlignment="0" applyProtection="0"/>
    <xf numFmtId="177" fontId="39" fillId="0" borderId="6" applyFont="0" applyFill="0" applyBorder="0" applyAlignment="0" applyProtection="0"/>
    <xf numFmtId="0" fontId="33" fillId="0" borderId="0"/>
    <xf numFmtId="43" fontId="1" fillId="0" borderId="0" applyFont="0" applyFill="0" applyBorder="0" applyAlignment="0" applyProtection="0"/>
    <xf numFmtId="165" fontId="33" fillId="0" borderId="0" applyFont="0" applyFill="0" applyBorder="0" applyAlignment="0" applyProtection="0"/>
    <xf numFmtId="0" fontId="1" fillId="0" borderId="0"/>
    <xf numFmtId="165" fontId="33" fillId="0" borderId="0" applyFont="0" applyFill="0" applyBorder="0" applyAlignment="0" applyProtection="0"/>
    <xf numFmtId="177" fontId="39" fillId="0" borderId="6" applyFont="0" applyFill="0" applyBorder="0" applyAlignment="0" applyProtection="0"/>
    <xf numFmtId="0" fontId="33" fillId="0" borderId="0"/>
    <xf numFmtId="0" fontId="1" fillId="0" borderId="0"/>
    <xf numFmtId="165" fontId="33" fillId="0" borderId="0" applyFont="0" applyFill="0" applyBorder="0" applyAlignment="0" applyProtection="0"/>
    <xf numFmtId="177" fontId="39" fillId="0" borderId="6" applyFont="0" applyFill="0" applyBorder="0" applyAlignment="0" applyProtection="0"/>
    <xf numFmtId="0" fontId="33" fillId="0" borderId="0"/>
    <xf numFmtId="0" fontId="71" fillId="0" borderId="0"/>
    <xf numFmtId="165" fontId="33" fillId="0" borderId="0" applyFont="0" applyFill="0" applyBorder="0" applyAlignment="0" applyProtection="0"/>
    <xf numFmtId="0" fontId="48" fillId="0" borderId="0"/>
    <xf numFmtId="0" fontId="41" fillId="2" borderId="71">
      <protection locked="0"/>
    </xf>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9" fontId="34" fillId="20" borderId="71"/>
    <xf numFmtId="165" fontId="33" fillId="0" borderId="0" applyFont="0" applyFill="0" applyBorder="0" applyAlignment="0" applyProtection="0"/>
    <xf numFmtId="49" fontId="34" fillId="20" borderId="71"/>
    <xf numFmtId="165" fontId="33" fillId="0" borderId="0" applyFont="0" applyFill="0" applyBorder="0" applyAlignment="0" applyProtection="0"/>
    <xf numFmtId="49" fontId="34" fillId="20" borderId="71"/>
    <xf numFmtId="165" fontId="33" fillId="0" borderId="0" applyFont="0" applyFill="0" applyBorder="0" applyAlignment="0" applyProtection="0"/>
    <xf numFmtId="49" fontId="34" fillId="20" borderId="71"/>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77" fillId="30" borderId="74" applyNumberFormat="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9" fontId="34" fillId="20" borderId="71"/>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9" fontId="34" fillId="20" borderId="71"/>
    <xf numFmtId="9" fontId="33" fillId="0" borderId="0" applyFont="0" applyFill="0" applyBorder="0" applyAlignment="0" applyProtection="0"/>
    <xf numFmtId="176" fontId="33" fillId="0" borderId="0" applyFont="0" applyFill="0" applyBorder="0" applyAlignment="0" applyProtection="0"/>
    <xf numFmtId="44"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238" fontId="1" fillId="0" borderId="0" applyFill="0" applyBorder="0" applyAlignment="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77" fontId="39" fillId="0" borderId="6"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0" fontId="41" fillId="2" borderId="71">
      <protection locked="0"/>
    </xf>
    <xf numFmtId="169" fontId="1" fillId="0" borderId="0" applyFont="0" applyFill="0" applyBorder="0" applyAlignment="0" applyProtection="0"/>
    <xf numFmtId="177" fontId="39" fillId="0" borderId="6"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0" fontId="33" fillId="0" borderId="0"/>
    <xf numFmtId="43"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33" fillId="0" borderId="0"/>
    <xf numFmtId="44" fontId="1" fillId="0" borderId="0" applyFont="0" applyFill="0" applyBorder="0" applyAlignment="0" applyProtection="0"/>
    <xf numFmtId="44" fontId="1" fillId="0" borderId="0" applyFont="0" applyFill="0" applyBorder="0" applyAlignment="0" applyProtection="0"/>
    <xf numFmtId="165"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0" fontId="33" fillId="0" borderId="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0" fontId="33" fillId="0" borderId="0"/>
    <xf numFmtId="165"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49" fontId="34" fillId="20" borderId="71"/>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5" fontId="54"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0" fontId="33" fillId="0" borderId="0"/>
    <xf numFmtId="43" fontId="1" fillId="0" borderId="0" applyFont="0" applyFill="0" applyBorder="0" applyAlignment="0" applyProtection="0"/>
    <xf numFmtId="0" fontId="33" fillId="0" borderId="0"/>
    <xf numFmtId="225" fontId="122"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41" fillId="2" borderId="71">
      <protection locked="0"/>
    </xf>
    <xf numFmtId="43" fontId="33" fillId="0" borderId="0" applyFont="0" applyFill="0" applyBorder="0" applyAlignment="0" applyProtection="0"/>
    <xf numFmtId="0" fontId="41" fillId="2" borderId="71">
      <protection locked="0"/>
    </xf>
    <xf numFmtId="43" fontId="1" fillId="0" borderId="0" applyFont="0" applyFill="0" applyBorder="0" applyAlignment="0" applyProtection="0"/>
    <xf numFmtId="0" fontId="41" fillId="2" borderId="71">
      <protection locked="0"/>
    </xf>
    <xf numFmtId="43" fontId="1"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0" fontId="41" fillId="2" borderId="71">
      <protection locked="0"/>
    </xf>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0" fontId="41" fillId="2" borderId="71">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1" fillId="0" borderId="0" applyFont="0" applyFill="0" applyBorder="0" applyAlignment="0" applyProtection="0"/>
    <xf numFmtId="49" fontId="34" fillId="20" borderId="71"/>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43" fontId="132" fillId="0" borderId="0" applyFont="0" applyFill="0" applyBorder="0" applyAlignment="0" applyProtection="0"/>
    <xf numFmtId="177" fontId="39" fillId="0" borderId="6" applyFont="0" applyFill="0" applyBorder="0" applyAlignment="0" applyProtection="0"/>
    <xf numFmtId="43" fontId="1" fillId="0" borderId="0" applyFont="0" applyFill="0" applyBorder="0" applyAlignment="0" applyProtection="0"/>
    <xf numFmtId="0" fontId="41" fillId="2" borderId="71">
      <protection locked="0"/>
    </xf>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1" fillId="0" borderId="0" applyFont="0" applyFill="0" applyBorder="0" applyAlignment="0" applyProtection="0"/>
    <xf numFmtId="168" fontId="200" fillId="0" borderId="0" applyNumberFormat="0" applyFont="0" applyFill="0" applyBorder="0" applyAlignment="0"/>
    <xf numFmtId="43"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41" fillId="2" borderId="71">
      <protection locked="0"/>
    </xf>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0" fontId="3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5" fillId="0" borderId="0" applyFont="0" applyFill="0" applyBorder="0" applyAlignment="0" applyProtection="0"/>
    <xf numFmtId="43" fontId="33" fillId="0" borderId="0" applyFont="0" applyFill="0" applyBorder="0" applyAlignment="0" applyProtection="0"/>
    <xf numFmtId="0" fontId="33" fillId="0" borderId="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129" fillId="0" borderId="75" applyNumberFormat="0" applyFill="0" applyAlignment="0" applyProtection="0"/>
    <xf numFmtId="0" fontId="44" fillId="30"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77" fillId="30"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208" fontId="1" fillId="0" borderId="0" applyFont="0" applyFill="0" applyBorder="0" applyAlignment="0" applyProtection="0"/>
    <xf numFmtId="0" fontId="33" fillId="0" borderId="0"/>
    <xf numFmtId="177" fontId="39" fillId="0" borderId="6" applyFont="0" applyFill="0" applyBorder="0" applyAlignment="0" applyProtection="0"/>
    <xf numFmtId="43"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3" fillId="0" borderId="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3" fillId="0" borderId="0"/>
    <xf numFmtId="43" fontId="33" fillId="0" borderId="0" applyFont="0" applyFill="0" applyBorder="0" applyAlignment="0" applyProtection="0"/>
    <xf numFmtId="231" fontId="5" fillId="0" borderId="94" applyNumberFormat="0" applyFont="0" applyFill="0" applyAlignment="0" applyProtection="0">
      <alignment horizontal="right"/>
    </xf>
    <xf numFmtId="43" fontId="1" fillId="0" borderId="0" applyFont="0" applyFill="0" applyBorder="0" applyAlignment="0" applyProtection="0"/>
    <xf numFmtId="43" fontId="1"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231" fontId="5" fillId="0" borderId="94" applyNumberFormat="0" applyFont="0" applyFill="0" applyAlignment="0" applyProtection="0">
      <alignment horizontal="right"/>
    </xf>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2" fillId="0" borderId="0" applyFont="0" applyFill="0" applyBorder="0" applyAlignment="0" applyProtection="0"/>
    <xf numFmtId="165"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44" fillId="30" borderId="74" applyNumberFormat="0" applyAlignment="0" applyProtection="0"/>
    <xf numFmtId="176" fontId="3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ill="0" applyBorder="0" applyAlignment="0" applyProtection="0"/>
    <xf numFmtId="165"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5"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1" fillId="0" borderId="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3"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165" fontId="35" fillId="0" borderId="0" applyFont="0" applyFill="0" applyBorder="0" applyAlignment="0" applyProtection="0"/>
    <xf numFmtId="0" fontId="33" fillId="0" borderId="0"/>
    <xf numFmtId="0" fontId="89" fillId="0" borderId="0" applyNumberFormat="0" applyFill="0" applyBorder="0" applyAlignment="0" applyProtection="0">
      <alignment vertical="top"/>
      <protection locked="0"/>
    </xf>
    <xf numFmtId="43" fontId="1"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77" fontId="39" fillId="0" borderId="6" applyFont="0" applyFill="0" applyBorder="0" applyAlignment="0" applyProtection="0"/>
    <xf numFmtId="49" fontId="34" fillId="20" borderId="71"/>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39" fillId="0" borderId="6" applyFont="0" applyFill="0" applyBorder="0" applyAlignment="0" applyProtection="0"/>
    <xf numFmtId="49" fontId="34" fillId="20" borderId="71"/>
    <xf numFmtId="0" fontId="33"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3" fillId="0" borderId="0" applyFont="0" applyFill="0" applyBorder="0" applyAlignment="0" applyProtection="0"/>
    <xf numFmtId="165" fontId="1" fillId="0" borderId="0" applyFont="0" applyFill="0" applyBorder="0" applyAlignment="0" applyProtection="0"/>
    <xf numFmtId="165" fontId="35"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5" fillId="24" borderId="72" applyNumberFormat="0" applyFont="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77" fillId="30"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5"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33" fillId="0" borderId="0" applyFont="0" applyFill="0" applyBorder="0" applyAlignment="0" applyProtection="0"/>
    <xf numFmtId="43" fontId="1" fillId="0" borderId="0" applyFill="0" applyBorder="0" applyAlignment="0" applyProtection="0"/>
    <xf numFmtId="0" fontId="33" fillId="0" borderId="0"/>
    <xf numFmtId="43" fontId="1" fillId="0" borderId="0" applyFont="0" applyFill="0" applyBorder="0" applyAlignment="0" applyProtection="0"/>
    <xf numFmtId="0" fontId="33" fillId="0" borderId="0"/>
    <xf numFmtId="43" fontId="1" fillId="0" borderId="0" applyFont="0" applyFill="0" applyBorder="0" applyAlignment="0" applyProtection="0"/>
    <xf numFmtId="0" fontId="33" fillId="0" borderId="0"/>
    <xf numFmtId="165"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5" fillId="0" borderId="0" applyFont="0" applyFill="0" applyBorder="0" applyAlignment="0" applyProtection="0"/>
    <xf numFmtId="165" fontId="33" fillId="0" borderId="0" applyFont="0" applyFill="0" applyBorder="0" applyAlignment="0" applyProtection="0"/>
    <xf numFmtId="165" fontId="35" fillId="0" borderId="0" applyFont="0" applyFill="0" applyBorder="0" applyAlignment="0" applyProtection="0"/>
    <xf numFmtId="43"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91" fontId="1" fillId="0" borderId="0">
      <protection locked="0"/>
    </xf>
    <xf numFmtId="165" fontId="33" fillId="0" borderId="0" applyFont="0" applyFill="0" applyBorder="0" applyAlignment="0" applyProtection="0"/>
    <xf numFmtId="0" fontId="75" fillId="0" borderId="0" applyNumberFormat="0" applyFill="0" applyBorder="0" applyAlignment="0" applyProtection="0"/>
    <xf numFmtId="165" fontId="33" fillId="0" borderId="0" applyFont="0" applyFill="0" applyBorder="0" applyAlignment="0" applyProtection="0"/>
    <xf numFmtId="177" fontId="39" fillId="0" borderId="6" applyFont="0" applyFill="0" applyBorder="0" applyAlignment="0" applyProtection="0"/>
    <xf numFmtId="165" fontId="33" fillId="0" borderId="0" applyFont="0" applyFill="0" applyBorder="0" applyAlignment="0" applyProtection="0"/>
    <xf numFmtId="177" fontId="39" fillId="0" borderId="6"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77" fontId="39" fillId="0" borderId="6"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194" fillId="30" borderId="74" applyNumberFormat="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91" fontId="1" fillId="0" borderId="0">
      <protection locked="0"/>
    </xf>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165"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9" fontId="34" fillId="20" borderId="71"/>
    <xf numFmtId="165" fontId="33" fillId="0" borderId="0" applyFont="0" applyFill="0" applyBorder="0" applyAlignment="0" applyProtection="0"/>
    <xf numFmtId="165" fontId="33" fillId="0" borderId="0" applyFont="0" applyFill="0" applyBorder="0" applyAlignment="0" applyProtection="0"/>
    <xf numFmtId="49" fontId="34" fillId="20" borderId="71"/>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9" fontId="34" fillId="20" borderId="71"/>
    <xf numFmtId="165" fontId="33" fillId="0" borderId="0" applyFont="0" applyFill="0" applyBorder="0" applyAlignment="0" applyProtection="0"/>
    <xf numFmtId="165" fontId="33" fillId="0" borderId="0" applyFont="0" applyFill="0" applyBorder="0" applyAlignment="0" applyProtection="0"/>
    <xf numFmtId="49" fontId="34" fillId="20" borderId="71"/>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165"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165" fontId="33" fillId="0" borderId="0" applyFont="0" applyFill="0" applyBorder="0" applyAlignment="0" applyProtection="0"/>
    <xf numFmtId="0" fontId="41" fillId="2" borderId="71">
      <protection locked="0"/>
    </xf>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238" fontId="1" fillId="0" borderId="0" applyFill="0" applyBorder="0" applyAlignment="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168" fillId="0" borderId="102" applyNumberFormat="0" applyFill="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0" fontId="45" fillId="0" borderId="75" applyNumberFormat="0" applyFill="0" applyAlignment="0" applyProtection="0"/>
    <xf numFmtId="165" fontId="33" fillId="0" borderId="0" applyFont="0" applyFill="0" applyBorder="0" applyAlignment="0" applyProtection="0"/>
    <xf numFmtId="165" fontId="33" fillId="0" borderId="0" applyFont="0" applyFill="0" applyBorder="0" applyAlignment="0" applyProtection="0"/>
    <xf numFmtId="0" fontId="64" fillId="0" borderId="75" applyNumberFormat="0" applyFill="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0" fontId="64" fillId="0" borderId="75" applyNumberFormat="0" applyFill="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77" fontId="39" fillId="0" borderId="6"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91" fontId="1" fillId="0" borderId="0">
      <protection locked="0"/>
    </xf>
    <xf numFmtId="0" fontId="33" fillId="0" borderId="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35" fillId="0" borderId="0"/>
    <xf numFmtId="165" fontId="33" fillId="0" borderId="0" applyFont="0" applyFill="0" applyBorder="0" applyAlignment="0" applyProtection="0"/>
    <xf numFmtId="165" fontId="33" fillId="0" borderId="0" applyFont="0" applyFill="0" applyBorder="0" applyAlignment="0" applyProtection="0"/>
    <xf numFmtId="49" fontId="34" fillId="20" borderId="71"/>
    <xf numFmtId="43"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49" fontId="34" fillId="20" borderId="71"/>
    <xf numFmtId="43"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71" fillId="0" borderId="0"/>
    <xf numFmtId="165" fontId="33" fillId="0" borderId="0" applyFont="0" applyFill="0" applyBorder="0" applyAlignment="0" applyProtection="0"/>
    <xf numFmtId="165" fontId="33" fillId="0" borderId="0" applyFont="0" applyFill="0" applyBorder="0" applyAlignment="0" applyProtection="0"/>
    <xf numFmtId="0" fontId="33" fillId="0" borderId="0"/>
    <xf numFmtId="49" fontId="34" fillId="20" borderId="71"/>
    <xf numFmtId="43" fontId="33" fillId="0" borderId="0" applyFont="0" applyFill="0" applyBorder="0" applyAlignment="0" applyProtection="0"/>
    <xf numFmtId="0" fontId="33" fillId="0" borderId="0"/>
    <xf numFmtId="165" fontId="33" fillId="0" borderId="0" applyFont="0" applyFill="0" applyBorder="0" applyAlignment="0" applyProtection="0"/>
    <xf numFmtId="165" fontId="33" fillId="0" borderId="0" applyFont="0" applyFill="0" applyBorder="0" applyAlignment="0" applyProtection="0"/>
    <xf numFmtId="0" fontId="33" fillId="0" borderId="0"/>
    <xf numFmtId="49" fontId="34" fillId="20" borderId="71"/>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0" fontId="1" fillId="0" borderId="0"/>
    <xf numFmtId="165"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76"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0" fontId="78" fillId="14"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0" fontId="78" fillId="14"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0" fontId="78" fillId="14"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78" fillId="37"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78" fillId="37"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78" fillId="48"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1" fillId="0" borderId="0"/>
    <xf numFmtId="0" fontId="78" fillId="23"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0" fontId="78" fillId="23"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78" fillId="10" borderId="0" applyNumberFormat="0" applyBorder="0" applyAlignment="0" applyProtection="0">
      <alignment vertical="center"/>
    </xf>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0" fontId="33" fillId="0" borderId="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91" fontId="1" fillId="0" borderId="0">
      <protection locked="0"/>
    </xf>
    <xf numFmtId="0" fontId="1" fillId="0" borderId="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9" fontId="34" fillId="20" borderId="71"/>
    <xf numFmtId="43" fontId="33" fillId="0" borderId="0" applyFont="0" applyFill="0" applyBorder="0" applyAlignment="0" applyProtection="0"/>
    <xf numFmtId="165" fontId="33" fillId="0" borderId="0" applyFont="0" applyFill="0" applyBorder="0" applyAlignment="0" applyProtection="0"/>
    <xf numFmtId="49" fontId="34" fillId="20" borderId="71"/>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9" fontId="34" fillId="20" borderId="71"/>
    <xf numFmtId="43" fontId="33" fillId="0" borderId="0" applyFont="0" applyFill="0" applyBorder="0" applyAlignment="0" applyProtection="0"/>
    <xf numFmtId="165" fontId="33" fillId="0" borderId="0" applyFont="0" applyFill="0" applyBorder="0" applyAlignment="0" applyProtection="0"/>
    <xf numFmtId="49" fontId="34" fillId="20" borderId="71"/>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202" fillId="6" borderId="0" applyNumberFormat="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191" fontId="1" fillId="0" borderId="0">
      <protection locked="0"/>
    </xf>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9" fontId="34" fillId="20" borderId="71"/>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9" fontId="34" fillId="20" borderId="71"/>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227" fontId="103" fillId="0" borderId="0">
      <protection locked="0"/>
    </xf>
    <xf numFmtId="43" fontId="33" fillId="0" borderId="0" applyFont="0" applyFill="0" applyBorder="0" applyAlignment="0" applyProtection="0"/>
    <xf numFmtId="165" fontId="33" fillId="0" borderId="0" applyFont="0" applyFill="0" applyBorder="0" applyAlignment="0" applyProtection="0"/>
    <xf numFmtId="227" fontId="103" fillId="0" borderId="0">
      <protection locked="0"/>
    </xf>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44" fillId="30" borderId="74" applyNumberFormat="0" applyAlignment="0" applyProtection="0"/>
    <xf numFmtId="0" fontId="44" fillId="30" borderId="74" applyNumberFormat="0" applyAlignment="0" applyProtection="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1" fontId="198" fillId="0" borderId="28" applyFill="0">
      <alignment horizontal="left"/>
    </xf>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9" fontId="34" fillId="20" borderId="71"/>
    <xf numFmtId="49" fontId="34" fillId="20" borderId="71"/>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2" fillId="24" borderId="5">
      <alignment horizontal="center"/>
    </xf>
    <xf numFmtId="0" fontId="33" fillId="0" borderId="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9" fontId="34" fillId="20" borderId="71"/>
    <xf numFmtId="43" fontId="33" fillId="0" borderId="0" applyFont="0" applyFill="0" applyBorder="0" applyAlignment="0" applyProtection="0"/>
    <xf numFmtId="165" fontId="33" fillId="0" borderId="0" applyFont="0" applyFill="0" applyBorder="0" applyAlignment="0" applyProtection="0"/>
    <xf numFmtId="49" fontId="34" fillId="20" borderId="71"/>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9" fontId="34" fillId="20" borderId="71"/>
    <xf numFmtId="43" fontId="33" fillId="0" borderId="0" applyFont="0" applyFill="0" applyBorder="0" applyAlignment="0" applyProtection="0"/>
    <xf numFmtId="165" fontId="33" fillId="0" borderId="0" applyFont="0" applyFill="0" applyBorder="0" applyAlignment="0" applyProtection="0"/>
    <xf numFmtId="49" fontId="34" fillId="20" borderId="71"/>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0" fontId="33" fillId="0" borderId="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33"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177" fontId="39" fillId="0" borderId="6" applyFont="0" applyFill="0" applyBorder="0" applyAlignment="0" applyProtection="0"/>
    <xf numFmtId="0" fontId="33" fillId="0" borderId="0"/>
    <xf numFmtId="43" fontId="1" fillId="0" borderId="0" applyFont="0" applyFill="0" applyBorder="0" applyAlignment="0" applyProtection="0"/>
    <xf numFmtId="177" fontId="39" fillId="0" borderId="6" applyFont="0" applyFill="0" applyBorder="0" applyAlignment="0" applyProtection="0"/>
    <xf numFmtId="0" fontId="33" fillId="0" borderId="0"/>
    <xf numFmtId="165" fontId="35"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33" fillId="0" borderId="0" applyFont="0" applyFill="0" applyBorder="0" applyAlignment="0" applyProtection="0"/>
    <xf numFmtId="185" fontId="1" fillId="0" borderId="0" applyFont="0" applyFill="0" applyBorder="0" applyAlignment="0" applyProtection="0"/>
    <xf numFmtId="43" fontId="33" fillId="0" borderId="0" applyFont="0" applyFill="0" applyBorder="0" applyAlignment="0" applyProtection="0"/>
    <xf numFmtId="44" fontId="1" fillId="0" borderId="0" applyFont="0" applyFill="0" applyBorder="0" applyAlignment="0" applyProtection="0"/>
    <xf numFmtId="0" fontId="44" fillId="30" borderId="74" applyNumberFormat="0" applyAlignment="0" applyProtection="0"/>
    <xf numFmtId="0" fontId="44" fillId="30" borderId="74" applyNumberFormat="0" applyAlignment="0" applyProtection="0"/>
    <xf numFmtId="43" fontId="33" fillId="0" borderId="0" applyFont="0" applyFill="0" applyBorder="0" applyAlignment="0" applyProtection="0"/>
    <xf numFmtId="185" fontId="1"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07"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9" fontId="35"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4" fillId="30" borderId="74" applyNumberFormat="0" applyAlignment="0" applyProtection="0"/>
    <xf numFmtId="0" fontId="44" fillId="30"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43" fontId="1" fillId="0" borderId="0" applyFont="0" applyFill="0" applyBorder="0" applyAlignment="0" applyProtection="0"/>
    <xf numFmtId="43" fontId="33" fillId="0" borderId="0" applyFont="0" applyFill="0" applyBorder="0" applyAlignment="0" applyProtection="0"/>
    <xf numFmtId="243" fontId="1" fillId="0" borderId="0" applyFont="0" applyFill="0" applyBorder="0" applyAlignment="0" applyProtection="0"/>
    <xf numFmtId="43" fontId="33" fillId="0" borderId="0" applyFont="0" applyFill="0" applyBorder="0" applyAlignment="0" applyProtection="0"/>
    <xf numFmtId="44" fontId="48" fillId="0" borderId="0" applyFont="0" applyFill="0" applyBorder="0" applyAlignment="0" applyProtection="0"/>
    <xf numFmtId="43" fontId="33" fillId="0" borderId="0" applyFont="0" applyFill="0" applyBorder="0" applyAlignment="0" applyProtection="0"/>
    <xf numFmtId="44" fontId="48"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185"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85" fontId="1"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185"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5" fillId="0" borderId="0" applyFont="0" applyFill="0" applyBorder="0" applyAlignment="0" applyProtection="0"/>
    <xf numFmtId="43" fontId="33" fillId="0" borderId="0" applyFont="0" applyFill="0" applyBorder="0" applyAlignment="0" applyProtection="0"/>
    <xf numFmtId="9" fontId="35" fillId="0" borderId="0" applyFont="0" applyFill="0" applyBorder="0" applyAlignment="0" applyProtection="0"/>
    <xf numFmtId="0" fontId="33" fillId="0" borderId="0"/>
    <xf numFmtId="176"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177" fontId="39" fillId="0" borderId="6" applyFont="0" applyFill="0" applyBorder="0" applyAlignment="0" applyProtection="0"/>
    <xf numFmtId="0" fontId="33" fillId="0" borderId="0"/>
    <xf numFmtId="43"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263" fontId="10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4"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9" fontId="34" fillId="20" borderId="71"/>
    <xf numFmtId="49" fontId="34" fillId="20" borderId="71"/>
    <xf numFmtId="43" fontId="33" fillId="0" borderId="0" applyFont="0" applyFill="0" applyBorder="0" applyAlignment="0" applyProtection="0"/>
    <xf numFmtId="49" fontId="34" fillId="20" borderId="71"/>
    <xf numFmtId="43" fontId="33" fillId="0" borderId="0" applyFont="0" applyFill="0" applyBorder="0" applyAlignment="0" applyProtection="0"/>
    <xf numFmtId="43" fontId="33" fillId="0" borderId="0" applyFont="0" applyFill="0" applyBorder="0" applyAlignment="0" applyProtection="0"/>
    <xf numFmtId="9" fontId="35"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204" fillId="0" borderId="19">
      <alignment horizontal="center"/>
    </xf>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1" fillId="0" borderId="0"/>
    <xf numFmtId="43" fontId="33" fillId="0" borderId="0" applyFont="0" applyFill="0" applyBorder="0" applyAlignment="0" applyProtection="0"/>
    <xf numFmtId="0" fontId="77" fillId="30" borderId="74" applyNumberFormat="0" applyAlignment="0" applyProtection="0"/>
    <xf numFmtId="0" fontId="44" fillId="30" borderId="74" applyNumberFormat="0" applyAlignment="0" applyProtection="0"/>
    <xf numFmtId="43" fontId="33" fillId="0" borderId="0" applyFont="0" applyFill="0" applyBorder="0" applyAlignment="0" applyProtection="0"/>
    <xf numFmtId="0" fontId="77" fillId="30" borderId="74" applyNumberFormat="0" applyAlignment="0" applyProtection="0"/>
    <xf numFmtId="0" fontId="44" fillId="30" borderId="74" applyNumberFormat="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0" fontId="77" fillId="30"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77" fillId="30"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0" fontId="77" fillId="30" borderId="74" applyNumberFormat="0" applyAlignment="0" applyProtection="0"/>
    <xf numFmtId="43" fontId="33" fillId="0" borderId="0" applyFont="0" applyFill="0" applyBorder="0" applyAlignment="0" applyProtection="0"/>
    <xf numFmtId="0" fontId="77" fillId="30"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0" fontId="41" fillId="2" borderId="71">
      <protection locked="0"/>
    </xf>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43" fontId="33" fillId="0" borderId="0" applyFont="0" applyFill="0" applyBorder="0" applyAlignment="0" applyProtection="0"/>
    <xf numFmtId="0" fontId="44" fillId="30"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4" fillId="20" borderId="71"/>
    <xf numFmtId="0" fontId="44" fillId="30"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1" fillId="2" borderId="71">
      <protection locked="0"/>
    </xf>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0" fontId="44" fillId="30" borderId="74" applyNumberFormat="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44" fillId="30" borderId="74" applyNumberFormat="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64" fontId="1" fillId="0" borderId="0" applyFont="0" applyFill="0" applyBorder="0" applyAlignment="0" applyProtection="0"/>
    <xf numFmtId="3"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9" fillId="0" borderId="77"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49" fillId="0" borderId="77"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3" fontId="11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9" fillId="0" borderId="77" applyNumberFormat="0" applyFill="0" applyAlignment="0" applyProtection="0"/>
    <xf numFmtId="177" fontId="39" fillId="0" borderId="6" applyFont="0" applyFill="0" applyBorder="0" applyAlignment="0" applyProtection="0"/>
    <xf numFmtId="0" fontId="49" fillId="0" borderId="77"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49" fillId="0" borderId="77" applyNumberFormat="0" applyFill="0" applyAlignment="0" applyProtection="0"/>
    <xf numFmtId="177" fontId="39" fillId="0" borderId="6" applyFont="0" applyFill="0" applyBorder="0" applyAlignment="0" applyProtection="0"/>
    <xf numFmtId="177" fontId="39" fillId="0" borderId="6" applyFont="0" applyFill="0" applyBorder="0" applyAlignment="0" applyProtection="0"/>
    <xf numFmtId="0" fontId="49" fillId="0" borderId="77" applyNumberFormat="0" applyFill="0" applyAlignment="0" applyProtection="0"/>
    <xf numFmtId="177" fontId="39" fillId="0" borderId="6" applyFont="0" applyFill="0" applyBorder="0" applyAlignment="0" applyProtection="0"/>
    <xf numFmtId="49" fontId="34" fillId="20" borderId="71"/>
    <xf numFmtId="0" fontId="49" fillId="0" borderId="77" applyNumberFormat="0" applyFill="0" applyAlignment="0" applyProtection="0"/>
    <xf numFmtId="177" fontId="39" fillId="0" borderId="6" applyFont="0" applyFill="0" applyBorder="0" applyAlignment="0" applyProtection="0"/>
    <xf numFmtId="0" fontId="49" fillId="0" borderId="77" applyNumberFormat="0" applyFill="0" applyAlignment="0" applyProtection="0"/>
    <xf numFmtId="177" fontId="39" fillId="0" borderId="6" applyFont="0" applyFill="0" applyBorder="0" applyAlignment="0" applyProtection="0"/>
    <xf numFmtId="49" fontId="34" fillId="20" borderId="71"/>
    <xf numFmtId="3" fontId="115" fillId="0" borderId="0" applyFont="0" applyFill="0" applyBorder="0" applyAlignment="0" applyProtection="0"/>
    <xf numFmtId="0" fontId="49" fillId="0" borderId="77" applyNumberFormat="0" applyFill="0" applyAlignment="0" applyProtection="0"/>
    <xf numFmtId="0" fontId="5" fillId="2" borderId="110">
      <alignment horizontal="left"/>
      <protection locked="0"/>
    </xf>
    <xf numFmtId="0" fontId="49" fillId="0" borderId="77" applyNumberFormat="0" applyFill="0" applyAlignment="0" applyProtection="0"/>
    <xf numFmtId="0" fontId="148" fillId="0" borderId="0" applyNumberFormat="0" applyAlignment="0">
      <alignment horizontal="left"/>
    </xf>
    <xf numFmtId="9" fontId="33" fillId="0" borderId="0" applyFont="0" applyFill="0" applyBorder="0" applyAlignment="0" applyProtection="0"/>
    <xf numFmtId="9" fontId="33" fillId="0" borderId="0" applyFont="0" applyFill="0" applyBorder="0" applyAlignment="0" applyProtection="0"/>
    <xf numFmtId="0" fontId="148" fillId="0" borderId="0" applyNumberFormat="0" applyAlignment="0">
      <alignment horizontal="left"/>
    </xf>
    <xf numFmtId="9" fontId="33" fillId="0" borderId="0" applyFont="0" applyFill="0" applyBorder="0" applyAlignment="0" applyProtection="0"/>
    <xf numFmtId="9" fontId="33" fillId="0" borderId="0"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0" fontId="51" fillId="0" borderId="0" applyFont="0" applyFill="0" applyBorder="0" applyAlignment="0" applyProtection="0"/>
    <xf numFmtId="265" fontId="54" fillId="0" borderId="0" applyFont="0" applyFill="0" applyBorder="0" applyAlignment="0" applyProtection="0"/>
    <xf numFmtId="176" fontId="33" fillId="0" borderId="0" applyFont="0" applyFill="0" applyBorder="0" applyAlignment="0" applyProtection="0"/>
    <xf numFmtId="8" fontId="101" fillId="0" borderId="5"/>
    <xf numFmtId="229" fontId="1" fillId="0" borderId="0" applyFont="0" applyFill="0" applyBorder="0" applyAlignment="0" applyProtection="0"/>
    <xf numFmtId="229" fontId="1" fillId="0" borderId="0" applyFont="0" applyFill="0" applyBorder="0" applyAlignment="0" applyProtection="0"/>
    <xf numFmtId="194" fontId="1" fillId="0" borderId="0" applyFont="0" applyFill="0" applyBorder="0" applyAlignment="0" applyProtection="0"/>
    <xf numFmtId="44" fontId="1" fillId="0" borderId="0" applyFont="0" applyFill="0" applyBorder="0" applyAlignment="0" applyProtection="0"/>
    <xf numFmtId="9" fontId="33" fillId="0" borderId="0" applyFont="0" applyFill="0" applyBorder="0" applyAlignment="0" applyProtection="0"/>
    <xf numFmtId="42" fontId="1" fillId="0" borderId="0" applyFont="0" applyFill="0" applyBorder="0" applyAlignment="0" applyProtection="0"/>
    <xf numFmtId="42" fontId="57" fillId="0" borderId="81" applyBorder="0"/>
    <xf numFmtId="42" fontId="57" fillId="0" borderId="81" applyBorder="0"/>
    <xf numFmtId="196" fontId="10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44" fillId="30" borderId="74" applyNumberFormat="0" applyAlignment="0" applyProtection="0"/>
    <xf numFmtId="0" fontId="44" fillId="30" borderId="74" applyNumberFormat="0" applyAlignment="0" applyProtection="0"/>
    <xf numFmtId="198" fontId="1" fillId="0" borderId="0" applyFont="0" applyFill="0" applyBorder="0" applyAlignment="0" applyProtection="0"/>
    <xf numFmtId="0" fontId="33" fillId="0" borderId="0"/>
    <xf numFmtId="0" fontId="33" fillId="0" borderId="0"/>
    <xf numFmtId="0" fontId="44" fillId="30" borderId="74" applyNumberFormat="0" applyAlignment="0" applyProtection="0"/>
    <xf numFmtId="0" fontId="44" fillId="30" borderId="74" applyNumberFormat="0" applyAlignment="0" applyProtection="0"/>
    <xf numFmtId="198" fontId="1" fillId="0" borderId="0" applyFont="0" applyFill="0" applyBorder="0" applyAlignment="0" applyProtection="0"/>
    <xf numFmtId="0" fontId="33" fillId="0" borderId="0"/>
    <xf numFmtId="0" fontId="44" fillId="30" borderId="74" applyNumberFormat="0" applyAlignment="0" applyProtection="0"/>
    <xf numFmtId="0" fontId="44" fillId="30" borderId="74" applyNumberFormat="0" applyAlignment="0" applyProtection="0"/>
    <xf numFmtId="196" fontId="103" fillId="0" borderId="0" applyFont="0" applyFill="0" applyBorder="0" applyAlignment="0" applyProtection="0"/>
    <xf numFmtId="0" fontId="33" fillId="0" borderId="0"/>
    <xf numFmtId="208" fontId="1" fillId="0" borderId="0" applyFont="0" applyFill="0" applyBorder="0" applyAlignment="0" applyProtection="0"/>
    <xf numFmtId="0" fontId="41" fillId="2" borderId="71">
      <protection locked="0"/>
    </xf>
    <xf numFmtId="44" fontId="1" fillId="0" borderId="0" applyFont="0" applyFill="0" applyBorder="0" applyAlignment="0" applyProtection="0"/>
    <xf numFmtId="44" fontId="1" fillId="0" borderId="0" applyFont="0" applyFill="0" applyBorder="0" applyAlignment="0" applyProtection="0"/>
    <xf numFmtId="9" fontId="33" fillId="0" borderId="0" applyFont="0" applyFill="0" applyBorder="0" applyAlignment="0" applyProtection="0"/>
    <xf numFmtId="44" fontId="1" fillId="0" borderId="0" applyFont="0" applyFill="0" applyBorder="0" applyAlignment="0" applyProtection="0"/>
    <xf numFmtId="0" fontId="206" fillId="0" borderId="0" applyProtection="0">
      <alignment vertical="center"/>
    </xf>
    <xf numFmtId="9" fontId="33" fillId="0" borderId="0" applyFont="0" applyFill="0" applyBorder="0" applyAlignment="0" applyProtection="0"/>
    <xf numFmtId="44" fontId="1" fillId="0" borderId="0" applyFont="0" applyFill="0" applyBorder="0" applyAlignment="0" applyProtection="0"/>
    <xf numFmtId="177" fontId="39" fillId="0" borderId="6" applyFont="0" applyFill="0" applyBorder="0" applyAlignment="0" applyProtection="0"/>
    <xf numFmtId="0" fontId="33" fillId="0" borderId="0"/>
    <xf numFmtId="0" fontId="174" fillId="0" borderId="0" applyProtection="0">
      <alignment vertical="center"/>
    </xf>
    <xf numFmtId="9"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9" fillId="0" borderId="6" applyFont="0" applyFill="0" applyBorder="0" applyAlignment="0" applyProtection="0"/>
    <xf numFmtId="0" fontId="33"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8" fillId="0" borderId="0" applyFont="0" applyFill="0" applyBorder="0" applyAlignment="0" applyProtection="0"/>
    <xf numFmtId="208" fontId="1" fillId="0" borderId="0" applyFont="0" applyFill="0" applyBorder="0" applyAlignment="0" applyProtection="0"/>
    <xf numFmtId="44" fontId="1" fillId="0" borderId="0" applyFont="0" applyFill="0" applyBorder="0" applyAlignment="0" applyProtection="0"/>
    <xf numFmtId="185" fontId="1" fillId="0" borderId="0" applyFont="0" applyFill="0" applyBorder="0" applyAlignment="0" applyProtection="0"/>
    <xf numFmtId="44" fontId="1" fillId="0" borderId="0" applyFont="0" applyFill="0" applyBorder="0" applyAlignment="0" applyProtection="0"/>
    <xf numFmtId="18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208" fontId="1" fillId="0" borderId="0" applyFont="0" applyFill="0" applyBorder="0" applyAlignment="0" applyProtection="0"/>
    <xf numFmtId="49" fontId="34" fillId="20" borderId="71"/>
    <xf numFmtId="208" fontId="1" fillId="0" borderId="0" applyFont="0" applyFill="0" applyBorder="0" applyAlignment="0" applyProtection="0"/>
    <xf numFmtId="49" fontId="34" fillId="20" borderId="71"/>
    <xf numFmtId="185" fontId="1" fillId="0" borderId="0" applyFont="0" applyFill="0" applyBorder="0" applyAlignment="0" applyProtection="0"/>
    <xf numFmtId="44" fontId="1" fillId="0" borderId="0" applyFont="0" applyFill="0" applyBorder="0" applyAlignment="0" applyProtection="0"/>
    <xf numFmtId="49" fontId="34" fillId="20" borderId="71"/>
    <xf numFmtId="44" fontId="1" fillId="0" borderId="0" applyFont="0" applyFill="0" applyBorder="0" applyAlignment="0" applyProtection="0"/>
    <xf numFmtId="44" fontId="1" fillId="0" borderId="0" applyFont="0" applyFill="0" applyBorder="0" applyAlignment="0" applyProtection="0"/>
    <xf numFmtId="0" fontId="33" fillId="0" borderId="0"/>
    <xf numFmtId="44" fontId="48" fillId="0" borderId="0" applyFont="0" applyFill="0" applyBorder="0" applyAlignment="0" applyProtection="0"/>
    <xf numFmtId="49" fontId="34" fillId="20" borderId="71"/>
    <xf numFmtId="208" fontId="1" fillId="0" borderId="0" applyFont="0" applyFill="0" applyBorder="0" applyAlignment="0" applyProtection="0"/>
    <xf numFmtId="49" fontId="34" fillId="20" borderId="71"/>
    <xf numFmtId="0" fontId="33" fillId="0" borderId="0"/>
    <xf numFmtId="0" fontId="33" fillId="0" borderId="0"/>
    <xf numFmtId="0" fontId="33" fillId="0" borderId="0"/>
    <xf numFmtId="0" fontId="33"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208" fontId="1" fillId="0" borderId="0" applyFont="0" applyFill="0" applyBorder="0" applyAlignment="0" applyProtection="0"/>
    <xf numFmtId="49" fontId="34" fillId="20" borderId="71"/>
    <xf numFmtId="208" fontId="1" fillId="0" borderId="0" applyFont="0" applyFill="0" applyBorder="0" applyAlignment="0" applyProtection="0"/>
    <xf numFmtId="185" fontId="1"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44" fontId="1" fillId="0" borderId="0" applyFont="0" applyFill="0" applyBorder="0" applyAlignment="0" applyProtection="0"/>
    <xf numFmtId="176"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0" fontId="33" fillId="0" borderId="0"/>
    <xf numFmtId="176"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6"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6" fontId="33" fillId="0" borderId="0" applyFont="0" applyFill="0" applyBorder="0" applyAlignment="0" applyProtection="0"/>
    <xf numFmtId="0" fontId="33" fillId="0" borderId="0"/>
    <xf numFmtId="176" fontId="33" fillId="0" borderId="0" applyFont="0" applyFill="0" applyBorder="0" applyAlignment="0" applyProtection="0"/>
    <xf numFmtId="176" fontId="33" fillId="0" borderId="0" applyFont="0" applyFill="0" applyBorder="0" applyAlignment="0" applyProtection="0"/>
    <xf numFmtId="0" fontId="33" fillId="0" borderId="0"/>
    <xf numFmtId="177" fontId="39" fillId="0" borderId="6"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0" fontId="1" fillId="0" borderId="0"/>
    <xf numFmtId="176" fontId="33" fillId="0" borderId="0" applyFont="0" applyFill="0" applyBorder="0" applyAlignment="0" applyProtection="0"/>
    <xf numFmtId="0" fontId="33" fillId="0" borderId="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0" fontId="33" fillId="0" borderId="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235" fontId="1"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0" fontId="33" fillId="0" borderId="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49" fontId="34" fillId="20" borderId="71"/>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0" fontId="33" fillId="0" borderId="0"/>
    <xf numFmtId="176" fontId="33" fillId="0" borderId="0" applyFont="0" applyFill="0" applyBorder="0" applyAlignment="0" applyProtection="0"/>
    <xf numFmtId="0" fontId="33" fillId="0" borderId="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0" fontId="44" fillId="30" borderId="74" applyNumberFormat="0" applyAlignment="0" applyProtection="0"/>
    <xf numFmtId="176" fontId="33" fillId="0" borderId="0" applyFont="0" applyFill="0" applyBorder="0" applyAlignment="0" applyProtection="0"/>
    <xf numFmtId="0" fontId="44" fillId="30" borderId="74" applyNumberFormat="0" applyAlignment="0" applyProtection="0"/>
    <xf numFmtId="0" fontId="80" fillId="0" borderId="84" applyNumberFormat="0" applyFill="0" applyAlignment="0" applyProtection="0"/>
    <xf numFmtId="176" fontId="33" fillId="0" borderId="0" applyFont="0" applyFill="0" applyBorder="0" applyAlignment="0" applyProtection="0"/>
    <xf numFmtId="0" fontId="33" fillId="0" borderId="0"/>
    <xf numFmtId="176" fontId="33" fillId="0" borderId="0" applyFont="0" applyFill="0" applyBorder="0" applyAlignment="0" applyProtection="0"/>
    <xf numFmtId="0" fontId="44" fillId="30" borderId="74" applyNumberFormat="0" applyAlignment="0" applyProtection="0"/>
    <xf numFmtId="176" fontId="33" fillId="0" borderId="0" applyFont="0" applyFill="0" applyBorder="0" applyAlignment="0" applyProtection="0"/>
    <xf numFmtId="176" fontId="33" fillId="0" borderId="0" applyFont="0" applyFill="0" applyBorder="0" applyAlignment="0" applyProtection="0"/>
    <xf numFmtId="0" fontId="44" fillId="30" borderId="74" applyNumberFormat="0" applyAlignment="0" applyProtection="0"/>
    <xf numFmtId="176" fontId="33" fillId="0" borderId="0" applyFont="0" applyFill="0" applyBorder="0" applyAlignment="0" applyProtection="0"/>
    <xf numFmtId="0" fontId="41" fillId="2" borderId="71">
      <protection locked="0"/>
    </xf>
    <xf numFmtId="177" fontId="39" fillId="0" borderId="6" applyFont="0" applyFill="0" applyBorder="0" applyAlignment="0" applyProtection="0"/>
    <xf numFmtId="44" fontId="33" fillId="0" borderId="0" applyFont="0" applyFill="0" applyBorder="0" applyAlignment="0" applyProtection="0"/>
    <xf numFmtId="176" fontId="1" fillId="0" borderId="0" applyFont="0" applyFill="0" applyBorder="0" applyAlignment="0" applyProtection="0"/>
    <xf numFmtId="44" fontId="1" fillId="0" borderId="0" applyFont="0" applyFill="0" applyBorder="0" applyAlignment="0" applyProtection="0"/>
    <xf numFmtId="9" fontId="33" fillId="0" borderId="0" applyFont="0" applyFill="0" applyBorder="0" applyAlignment="0" applyProtection="0"/>
    <xf numFmtId="185" fontId="1" fillId="0" borderId="0" applyFont="0" applyFill="0" applyBorder="0" applyAlignment="0" applyProtection="0"/>
    <xf numFmtId="0" fontId="33" fillId="0" borderId="0"/>
    <xf numFmtId="44" fontId="1" fillId="0" borderId="0" applyFont="0" applyFill="0" applyBorder="0" applyAlignment="0" applyProtection="0"/>
    <xf numFmtId="44" fontId="1" fillId="0" borderId="0" applyFont="0" applyFill="0" applyBorder="0" applyAlignment="0" applyProtection="0"/>
    <xf numFmtId="185" fontId="1" fillId="0" borderId="0" applyFont="0" applyFill="0" applyBorder="0" applyAlignment="0" applyProtection="0"/>
    <xf numFmtId="185" fontId="1" fillId="0" borderId="0" applyFont="0" applyFill="0" applyBorder="0" applyAlignment="0" applyProtection="0"/>
    <xf numFmtId="0" fontId="41" fillId="2" borderId="71">
      <protection locked="0"/>
    </xf>
    <xf numFmtId="0" fontId="33" fillId="0" borderId="0"/>
    <xf numFmtId="208" fontId="1" fillId="0" borderId="0" applyFont="0" applyFill="0" applyBorder="0" applyAlignment="0" applyProtection="0"/>
    <xf numFmtId="208" fontId="1" fillId="0" borderId="0" applyFont="0" applyFill="0" applyBorder="0" applyAlignment="0" applyProtection="0"/>
    <xf numFmtId="9" fontId="33" fillId="0" borderId="0" applyFont="0" applyFill="0" applyBorder="0" applyAlignment="0" applyProtection="0"/>
    <xf numFmtId="185" fontId="1" fillId="0" borderId="0" applyFont="0" applyFill="0" applyBorder="0" applyAlignment="0" applyProtection="0"/>
    <xf numFmtId="0" fontId="33" fillId="0" borderId="0"/>
    <xf numFmtId="44" fontId="1" fillId="0" borderId="0" applyFont="0" applyFill="0" applyBorder="0" applyAlignment="0" applyProtection="0"/>
    <xf numFmtId="0" fontId="41" fillId="2" borderId="71">
      <protection locked="0"/>
    </xf>
    <xf numFmtId="0" fontId="33"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9" fontId="33" fillId="0" borderId="0" applyFont="0" applyFill="0" applyBorder="0" applyAlignment="0" applyProtection="0"/>
    <xf numFmtId="185" fontId="1" fillId="0" borderId="0" applyFont="0" applyFill="0" applyBorder="0" applyAlignment="0" applyProtection="0"/>
    <xf numFmtId="0" fontId="33" fillId="0" borderId="0"/>
    <xf numFmtId="44" fontId="1" fillId="0" borderId="0" applyFont="0" applyFill="0" applyBorder="0" applyAlignment="0" applyProtection="0"/>
    <xf numFmtId="44" fontId="1" fillId="0" borderId="0" applyFont="0" applyFill="0" applyBorder="0" applyAlignment="0" applyProtection="0"/>
    <xf numFmtId="0" fontId="41" fillId="2" borderId="71">
      <protection locked="0"/>
    </xf>
    <xf numFmtId="0" fontId="33" fillId="0" borderId="0"/>
    <xf numFmtId="208" fontId="1" fillId="0" borderId="0" applyFont="0" applyFill="0" applyBorder="0" applyAlignment="0" applyProtection="0"/>
    <xf numFmtId="20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2" fillId="0" borderId="0" applyFont="0" applyFill="0" applyBorder="0" applyAlignment="0" applyProtection="0"/>
    <xf numFmtId="0" fontId="33" fillId="0" borderId="0"/>
    <xf numFmtId="49" fontId="34" fillId="20" borderId="71"/>
    <xf numFmtId="185" fontId="1" fillId="0" borderId="0" applyFont="0" applyFill="0" applyBorder="0" applyAlignment="0" applyProtection="0"/>
    <xf numFmtId="185" fontId="1" fillId="0" borderId="0" applyFont="0" applyFill="0" applyBorder="0" applyAlignment="0" applyProtection="0"/>
    <xf numFmtId="9" fontId="33" fillId="0" borderId="0" applyFont="0" applyFill="0" applyBorder="0" applyAlignment="0" applyProtection="0"/>
    <xf numFmtId="185" fontId="1" fillId="0" borderId="0" applyFont="0" applyFill="0" applyBorder="0" applyAlignment="0" applyProtection="0"/>
    <xf numFmtId="9"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85" fontId="1" fillId="0" borderId="0" applyFont="0" applyFill="0" applyBorder="0" applyAlignment="0" applyProtection="0"/>
    <xf numFmtId="44" fontId="1" fillId="0" borderId="0" applyFont="0" applyFill="0" applyBorder="0" applyAlignment="0" applyProtection="0"/>
    <xf numFmtId="0" fontId="44" fillId="30" borderId="74" applyNumberFormat="0" applyAlignment="0" applyProtection="0"/>
    <xf numFmtId="0" fontId="44" fillId="30" borderId="74" applyNumberFormat="0" applyAlignment="0" applyProtection="0"/>
    <xf numFmtId="0" fontId="1" fillId="0" borderId="0"/>
    <xf numFmtId="0" fontId="1" fillId="0" borderId="0"/>
    <xf numFmtId="0" fontId="1" fillId="0" borderId="0"/>
    <xf numFmtId="0" fontId="33" fillId="0" borderId="0"/>
    <xf numFmtId="185" fontId="1" fillId="0" borderId="0" applyFont="0" applyFill="0" applyBorder="0" applyAlignment="0" applyProtection="0"/>
    <xf numFmtId="44" fontId="1" fillId="0" borderId="0" applyFont="0" applyFill="0" applyBorder="0" applyAlignment="0" applyProtection="0"/>
    <xf numFmtId="185" fontId="1" fillId="0" borderId="0" applyFont="0" applyFill="0" applyBorder="0" applyAlignment="0" applyProtection="0"/>
    <xf numFmtId="185" fontId="1" fillId="0" borderId="0" applyFont="0" applyFill="0" applyBorder="0" applyAlignment="0" applyProtection="0"/>
    <xf numFmtId="185" fontId="1" fillId="0" borderId="0" applyFont="0" applyFill="0" applyBorder="0" applyAlignment="0" applyProtection="0"/>
    <xf numFmtId="185" fontId="1" fillId="0" borderId="0" applyFont="0" applyFill="0" applyBorder="0" applyAlignment="0" applyProtection="0"/>
    <xf numFmtId="185" fontId="1" fillId="0" borderId="0" applyFont="0" applyFill="0" applyBorder="0" applyAlignment="0" applyProtection="0"/>
    <xf numFmtId="0" fontId="41" fillId="2" borderId="71">
      <protection locked="0"/>
    </xf>
    <xf numFmtId="0" fontId="33" fillId="0" borderId="0"/>
    <xf numFmtId="208"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35"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35" fillId="0" borderId="0" applyFont="0" applyFill="0" applyBorder="0" applyAlignment="0" applyProtection="0"/>
    <xf numFmtId="44" fontId="1" fillId="0" borderId="0" applyFont="0" applyFill="0" applyBorder="0" applyAlignment="0" applyProtection="0"/>
    <xf numFmtId="0" fontId="33" fillId="0" borderId="0"/>
    <xf numFmtId="44" fontId="1" fillId="0" borderId="0" applyFont="0" applyFill="0" applyBorder="0" applyAlignment="0" applyProtection="0"/>
    <xf numFmtId="44" fontId="1"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0" fontId="33" fillId="0" borderId="0"/>
    <xf numFmtId="208" fontId="1" fillId="0" borderId="0" applyFont="0" applyFill="0" applyBorder="0" applyAlignment="0" applyProtection="0"/>
    <xf numFmtId="208" fontId="1" fillId="0" borderId="0" applyFont="0" applyFill="0" applyBorder="0" applyAlignment="0" applyProtection="0"/>
    <xf numFmtId="0" fontId="33" fillId="0" borderId="0"/>
    <xf numFmtId="208" fontId="1" fillId="0" borderId="0" applyFont="0" applyFill="0" applyBorder="0" applyAlignment="0" applyProtection="0"/>
    <xf numFmtId="208" fontId="1" fillId="0" borderId="0" applyFont="0" applyFill="0" applyBorder="0" applyAlignment="0" applyProtection="0"/>
    <xf numFmtId="0" fontId="33" fillId="0" borderId="0"/>
    <xf numFmtId="208" fontId="1" fillId="0" borderId="0" applyFont="0" applyFill="0" applyBorder="0" applyAlignment="0" applyProtection="0"/>
    <xf numFmtId="208" fontId="1" fillId="0" borderId="0" applyFont="0" applyFill="0" applyBorder="0" applyAlignment="0" applyProtection="0"/>
    <xf numFmtId="0" fontId="33" fillId="0" borderId="0"/>
    <xf numFmtId="208" fontId="1" fillId="0" borderId="0" applyFont="0" applyFill="0" applyBorder="0" applyAlignment="0" applyProtection="0"/>
    <xf numFmtId="208" fontId="1" fillId="0" borderId="0" applyFont="0" applyFill="0" applyBorder="0" applyAlignment="0" applyProtection="0"/>
    <xf numFmtId="0" fontId="33" fillId="0" borderId="0"/>
    <xf numFmtId="44" fontId="1" fillId="0" borderId="0" applyFont="0" applyFill="0" applyBorder="0" applyAlignment="0" applyProtection="0"/>
    <xf numFmtId="44" fontId="1" fillId="0" borderId="0" applyFont="0" applyFill="0" applyBorder="0" applyAlignment="0" applyProtection="0"/>
    <xf numFmtId="0" fontId="33" fillId="0" borderId="0"/>
    <xf numFmtId="208" fontId="1" fillId="0" borderId="0" applyFont="0" applyFill="0" applyBorder="0" applyAlignment="0" applyProtection="0"/>
    <xf numFmtId="208" fontId="1" fillId="0" borderId="0" applyFont="0" applyFill="0" applyBorder="0" applyAlignment="0" applyProtection="0"/>
    <xf numFmtId="0" fontId="33" fillId="0" borderId="0"/>
    <xf numFmtId="208"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0" fontId="41" fillId="2" borderId="71">
      <protection locked="0"/>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208" fontId="1" fillId="0" borderId="0" applyFont="0" applyFill="0" applyBorder="0" applyAlignment="0" applyProtection="0"/>
    <xf numFmtId="208" fontId="1" fillId="0" borderId="0" applyFont="0" applyFill="0" applyBorder="0" applyAlignment="0" applyProtection="0"/>
    <xf numFmtId="0" fontId="41" fillId="2" borderId="71">
      <protection locked="0"/>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9" fontId="34" fillId="20" borderId="71"/>
    <xf numFmtId="44" fontId="1" fillId="0" borderId="0" applyFont="0" applyFill="0" applyBorder="0" applyAlignment="0" applyProtection="0"/>
    <xf numFmtId="44" fontId="1" fillId="0" borderId="0" applyFont="0" applyFill="0" applyBorder="0" applyAlignment="0" applyProtection="0"/>
    <xf numFmtId="49" fontId="34" fillId="20" borderId="71"/>
    <xf numFmtId="44" fontId="1" fillId="0" borderId="0" applyFont="0" applyFill="0" applyBorder="0" applyAlignment="0" applyProtection="0"/>
    <xf numFmtId="44"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9" fontId="34" fillId="20" borderId="71"/>
    <xf numFmtId="208" fontId="1" fillId="0" borderId="0" applyFont="0" applyFill="0" applyBorder="0" applyAlignment="0" applyProtection="0"/>
    <xf numFmtId="208" fontId="1" fillId="0" borderId="0" applyFont="0" applyFill="0" applyBorder="0" applyAlignment="0" applyProtection="0"/>
    <xf numFmtId="49" fontId="34" fillId="20" borderId="71"/>
    <xf numFmtId="208" fontId="1" fillId="0" borderId="0" applyFont="0" applyFill="0" applyBorder="0" applyAlignment="0" applyProtection="0"/>
    <xf numFmtId="208" fontId="1" fillId="0" borderId="0" applyFont="0" applyFill="0" applyBorder="0" applyAlignment="0" applyProtection="0"/>
    <xf numFmtId="49" fontId="34" fillId="20" borderId="71"/>
    <xf numFmtId="208" fontId="1" fillId="0" borderId="0" applyFont="0" applyFill="0" applyBorder="0" applyAlignment="0" applyProtection="0"/>
    <xf numFmtId="208" fontId="1" fillId="0" borderId="0" applyFont="0" applyFill="0" applyBorder="0" applyAlignment="0" applyProtection="0"/>
    <xf numFmtId="0" fontId="33" fillId="0" borderId="0"/>
    <xf numFmtId="208" fontId="1" fillId="0" borderId="0" applyFont="0" applyFill="0" applyBorder="0" applyAlignment="0" applyProtection="0"/>
    <xf numFmtId="208" fontId="1" fillId="0" borderId="0" applyFont="0" applyFill="0" applyBorder="0" applyAlignment="0" applyProtection="0"/>
    <xf numFmtId="0" fontId="33" fillId="0" borderId="0"/>
    <xf numFmtId="44" fontId="1" fillId="0" borderId="0" applyFont="0" applyFill="0" applyBorder="0" applyAlignment="0" applyProtection="0"/>
    <xf numFmtId="44" fontId="1" fillId="0" borderId="0" applyFont="0" applyFill="0" applyBorder="0" applyAlignment="0" applyProtection="0"/>
    <xf numFmtId="0" fontId="33" fillId="0" borderId="0"/>
    <xf numFmtId="208" fontId="1" fillId="0" borderId="0" applyFont="0" applyFill="0" applyBorder="0" applyAlignment="0" applyProtection="0"/>
    <xf numFmtId="208" fontId="1" fillId="0" borderId="0" applyFont="0" applyFill="0" applyBorder="0" applyAlignment="0" applyProtection="0"/>
    <xf numFmtId="0" fontId="33"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3" fillId="0" borderId="0"/>
    <xf numFmtId="0" fontId="33" fillId="0" borderId="0"/>
    <xf numFmtId="208"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9"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208" fontId="1" fillId="0" borderId="0" applyFont="0" applyFill="0" applyBorder="0" applyAlignment="0" applyProtection="0"/>
    <xf numFmtId="20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6" fontId="35" fillId="0" borderId="0" applyFont="0" applyFill="0" applyBorder="0" applyAlignment="0" applyProtection="0"/>
    <xf numFmtId="208" fontId="1" fillId="0" borderId="0" applyFont="0" applyFill="0" applyBorder="0" applyAlignment="0" applyProtection="0"/>
    <xf numFmtId="177" fontId="39" fillId="0" borderId="6"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44" fontId="1"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44" fontId="1" fillId="0" borderId="0" applyFont="0" applyFill="0" applyBorder="0" applyAlignment="0" applyProtection="0"/>
    <xf numFmtId="0" fontId="41" fillId="2" borderId="71">
      <protection locked="0"/>
    </xf>
    <xf numFmtId="177" fontId="39" fillId="0" borderId="6" applyFont="0" applyFill="0" applyBorder="0" applyAlignment="0" applyProtection="0"/>
    <xf numFmtId="0" fontId="33" fillId="0" borderId="0"/>
    <xf numFmtId="44" fontId="1" fillId="0" borderId="0" applyFont="0" applyFill="0" applyBorder="0" applyAlignment="0" applyProtection="0"/>
    <xf numFmtId="176" fontId="33" fillId="0" borderId="0" applyFont="0" applyFill="0" applyBorder="0" applyAlignment="0" applyProtection="0"/>
    <xf numFmtId="0" fontId="1" fillId="24" borderId="79" applyNumberFormat="0" applyFont="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5" fillId="0" borderId="0" applyFont="0" applyFill="0" applyBorder="0" applyAlignment="0" applyProtection="0"/>
    <xf numFmtId="177" fontId="39" fillId="0" borderId="6" applyFont="0" applyFill="0" applyBorder="0" applyAlignment="0" applyProtection="0"/>
    <xf numFmtId="44" fontId="1"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7" fontId="39" fillId="0" borderId="6"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0" fontId="45" fillId="0" borderId="75" applyNumberFormat="0" applyFill="0" applyAlignment="0" applyProtection="0"/>
    <xf numFmtId="9" fontId="33" fillId="0" borderId="0" applyFont="0" applyFill="0" applyBorder="0" applyAlignment="0" applyProtection="0"/>
    <xf numFmtId="176"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3" fillId="0" borderId="0"/>
    <xf numFmtId="0" fontId="33" fillId="0" borderId="0"/>
    <xf numFmtId="0" fontId="33" fillId="0" borderId="0"/>
    <xf numFmtId="44" fontId="1" fillId="0" borderId="0" applyFont="0" applyFill="0" applyBorder="0" applyAlignment="0" applyProtection="0"/>
    <xf numFmtId="44" fontId="1" fillId="0" borderId="0" applyFont="0" applyFill="0" applyBorder="0" applyAlignment="0" applyProtection="0"/>
    <xf numFmtId="9" fontId="33" fillId="0" borderId="0" applyFont="0" applyFill="0" applyBorder="0" applyAlignment="0" applyProtection="0"/>
    <xf numFmtId="0" fontId="33" fillId="0" borderId="0"/>
    <xf numFmtId="44" fontId="1" fillId="0" borderId="0" applyFont="0" applyFill="0" applyBorder="0" applyAlignment="0" applyProtection="0"/>
    <xf numFmtId="9" fontId="33" fillId="0" borderId="0" applyFont="0" applyFill="0" applyBorder="0" applyAlignment="0" applyProtection="0"/>
    <xf numFmtId="0" fontId="33" fillId="0" borderId="0"/>
    <xf numFmtId="44" fontId="1" fillId="0" borderId="0" applyFont="0" applyFill="0" applyBorder="0" applyAlignment="0" applyProtection="0"/>
    <xf numFmtId="9" fontId="33" fillId="0" borderId="0" applyFont="0" applyFill="0" applyBorder="0" applyAlignment="0" applyProtection="0"/>
    <xf numFmtId="0" fontId="33" fillId="0" borderId="0"/>
    <xf numFmtId="0" fontId="36" fillId="0" borderId="0">
      <protection locked="0"/>
    </xf>
    <xf numFmtId="266" fontId="1" fillId="0" borderId="0" applyFont="0" applyFill="0" applyBorder="0" applyAlignment="0" applyProtection="0"/>
    <xf numFmtId="177" fontId="39" fillId="0" borderId="6" applyFont="0" applyFill="0" applyBorder="0" applyAlignment="0" applyProtection="0"/>
    <xf numFmtId="0" fontId="49" fillId="0" borderId="77" applyNumberFormat="0" applyFill="0" applyAlignment="0" applyProtection="0"/>
    <xf numFmtId="177" fontId="39" fillId="0" borderId="6" applyFont="0" applyFill="0" applyBorder="0" applyAlignment="0" applyProtection="0"/>
    <xf numFmtId="0" fontId="49" fillId="0" borderId="77" applyNumberFormat="0" applyFill="0" applyAlignment="0" applyProtection="0"/>
    <xf numFmtId="0" fontId="33" fillId="0" borderId="0"/>
    <xf numFmtId="0" fontId="1" fillId="0" borderId="0"/>
    <xf numFmtId="49" fontId="34" fillId="20" borderId="71"/>
    <xf numFmtId="0" fontId="49" fillId="0" borderId="77" applyNumberFormat="0" applyFill="0" applyAlignment="0" applyProtection="0"/>
    <xf numFmtId="0" fontId="33" fillId="0" borderId="0"/>
    <xf numFmtId="0" fontId="33" fillId="0" borderId="0"/>
    <xf numFmtId="0" fontId="1" fillId="0" borderId="0"/>
    <xf numFmtId="220" fontId="1" fillId="0" borderId="0" applyFont="0" applyFill="0" applyBorder="0" applyAlignment="0" applyProtection="0"/>
    <xf numFmtId="0" fontId="33" fillId="0" borderId="0"/>
    <xf numFmtId="0" fontId="49" fillId="0" borderId="77" applyNumberFormat="0" applyFill="0" applyAlignment="0" applyProtection="0"/>
    <xf numFmtId="0" fontId="208" fillId="0" borderId="0" applyFill="0" applyBorder="0">
      <alignment horizontal="right"/>
      <protection locked="0"/>
    </xf>
    <xf numFmtId="0" fontId="208" fillId="0" borderId="0" applyFill="0" applyBorder="0">
      <alignment horizontal="right"/>
      <protection locked="0"/>
    </xf>
    <xf numFmtId="0" fontId="208" fillId="0" borderId="0" applyFill="0" applyBorder="0">
      <alignment horizontal="right"/>
      <protection locked="0"/>
    </xf>
    <xf numFmtId="212" fontId="36" fillId="0" borderId="0"/>
    <xf numFmtId="14" fontId="186" fillId="76" borderId="0" applyNumberFormat="0" applyAlignment="0">
      <alignment horizontal="left"/>
    </xf>
    <xf numFmtId="9" fontId="33" fillId="0" borderId="0" applyFont="0" applyFill="0" applyBorder="0" applyAlignment="0" applyProtection="0"/>
    <xf numFmtId="17" fontId="54" fillId="0" borderId="0" applyFont="0" applyFill="0" applyBorder="0" applyAlignment="0" applyProtection="0"/>
    <xf numFmtId="0" fontId="33" fillId="0" borderId="0"/>
    <xf numFmtId="15" fontId="10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267" fontId="101" fillId="0" borderId="0" applyFont="0" applyFill="0" applyBorder="0" applyAlignment="0" applyProtection="0"/>
    <xf numFmtId="17" fontId="101" fillId="0" borderId="0" applyFont="0" applyFill="0" applyBorder="0" applyAlignment="0" applyProtection="0"/>
    <xf numFmtId="0" fontId="80" fillId="0" borderId="84" applyNumberFormat="0" applyFill="0" applyAlignment="0" applyProtection="0"/>
    <xf numFmtId="0" fontId="80" fillId="0" borderId="84" applyNumberFormat="0" applyFill="0" applyAlignment="0" applyProtection="0"/>
    <xf numFmtId="0" fontId="33" fillId="0" borderId="0"/>
    <xf numFmtId="177" fontId="39" fillId="0" borderId="6" applyFont="0" applyFill="0" applyBorder="0" applyAlignment="0" applyProtection="0"/>
    <xf numFmtId="0" fontId="80" fillId="0" borderId="84" applyNumberFormat="0" applyFill="0" applyAlignment="0" applyProtection="0"/>
    <xf numFmtId="0" fontId="80" fillId="0" borderId="84" applyNumberFormat="0" applyFill="0" applyAlignment="0" applyProtection="0"/>
    <xf numFmtId="0" fontId="80" fillId="0" borderId="84" applyNumberFormat="0" applyFill="0" applyAlignment="0" applyProtection="0"/>
    <xf numFmtId="0" fontId="80" fillId="0" borderId="84" applyNumberFormat="0" applyFill="0" applyAlignment="0" applyProtection="0"/>
    <xf numFmtId="0" fontId="113" fillId="0" borderId="84"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80" fillId="0" borderId="84"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9" fillId="0" borderId="77" applyNumberFormat="0" applyFill="0" applyAlignment="0" applyProtection="0"/>
    <xf numFmtId="0" fontId="80" fillId="0" borderId="84" applyNumberFormat="0" applyFill="0" applyAlignment="0" applyProtection="0"/>
    <xf numFmtId="0" fontId="80" fillId="0" borderId="84"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80" fillId="0" borderId="84" applyNumberFormat="0" applyFill="0" applyAlignment="0" applyProtection="0"/>
    <xf numFmtId="14" fontId="53" fillId="0" borderId="0" applyFill="0" applyBorder="0" applyAlignment="0"/>
    <xf numFmtId="166" fontId="1" fillId="0" borderId="0">
      <protection locked="0"/>
    </xf>
    <xf numFmtId="16" fontId="47" fillId="0" borderId="0" applyFill="0" applyBorder="0" applyAlignment="0" applyProtection="0"/>
    <xf numFmtId="177" fontId="39" fillId="0" borderId="6" applyFont="0" applyFill="0" applyBorder="0" applyAlignment="0" applyProtection="0"/>
    <xf numFmtId="0" fontId="33" fillId="0" borderId="0"/>
    <xf numFmtId="16" fontId="47" fillId="0" borderId="0" applyFill="0" applyBorder="0" applyAlignment="0" applyProtection="0"/>
    <xf numFmtId="16" fontId="47" fillId="0" borderId="0" applyFill="0" applyBorder="0" applyAlignment="0" applyProtection="0"/>
    <xf numFmtId="16" fontId="47" fillId="0" borderId="0" applyFill="0" applyBorder="0" applyAlignment="0" applyProtection="0"/>
    <xf numFmtId="0" fontId="33" fillId="0" borderId="0"/>
    <xf numFmtId="16" fontId="47" fillId="0" borderId="0" applyFill="0" applyBorder="0" applyAlignment="0" applyProtection="0"/>
    <xf numFmtId="9" fontId="33" fillId="0" borderId="0" applyFont="0" applyFill="0" applyBorder="0" applyAlignment="0" applyProtection="0"/>
    <xf numFmtId="16" fontId="47" fillId="0" borderId="0" applyFill="0" applyBorder="0" applyAlignment="0" applyProtection="0"/>
    <xf numFmtId="16" fontId="47" fillId="0" borderId="0" applyFill="0" applyBorder="0" applyAlignment="0" applyProtection="0"/>
    <xf numFmtId="16" fontId="47" fillId="0" borderId="0" applyFill="0" applyBorder="0" applyAlignment="0" applyProtection="0"/>
    <xf numFmtId="16" fontId="47" fillId="0" borderId="0" applyFill="0" applyBorder="0" applyAlignment="0" applyProtection="0"/>
    <xf numFmtId="16" fontId="47" fillId="0" borderId="0" applyFill="0" applyBorder="0" applyAlignment="0" applyProtection="0"/>
    <xf numFmtId="0" fontId="33" fillId="0" borderId="0"/>
    <xf numFmtId="0" fontId="33" fillId="0" borderId="0"/>
    <xf numFmtId="0" fontId="2" fillId="24" borderId="5">
      <alignment horizontal="center"/>
    </xf>
    <xf numFmtId="0" fontId="2" fillId="24" borderId="5">
      <alignment horizontal="center"/>
    </xf>
    <xf numFmtId="0" fontId="209" fillId="0" borderId="0" applyNumberFormat="0" applyFill="0" applyBorder="0" applyProtection="0">
      <alignment vertical="top" wrapText="1"/>
    </xf>
    <xf numFmtId="0" fontId="33" fillId="0" borderId="0"/>
    <xf numFmtId="0" fontId="33" fillId="0" borderId="0"/>
    <xf numFmtId="216" fontId="1" fillId="0" borderId="0" applyFont="0" applyFill="0" applyBorder="0" applyAlignment="0" applyProtection="0"/>
    <xf numFmtId="49" fontId="34" fillId="20" borderId="71"/>
    <xf numFmtId="0" fontId="1" fillId="2" borderId="95">
      <alignment horizontal="centerContinuous"/>
    </xf>
    <xf numFmtId="9" fontId="33" fillId="0" borderId="0" applyFont="0" applyFill="0" applyBorder="0" applyAlignment="0" applyProtection="0"/>
    <xf numFmtId="9" fontId="33" fillId="0" borderId="0" applyFont="0" applyFill="0" applyBorder="0" applyAlignment="0" applyProtection="0"/>
    <xf numFmtId="0" fontId="44" fillId="30" borderId="74" applyNumberFormat="0" applyAlignment="0" applyProtection="0"/>
    <xf numFmtId="0" fontId="44" fillId="30" borderId="74" applyNumberFormat="0" applyAlignment="0" applyProtection="0"/>
    <xf numFmtId="0" fontId="1" fillId="6" borderId="95"/>
    <xf numFmtId="0" fontId="1" fillId="6" borderId="112"/>
    <xf numFmtId="0" fontId="37" fillId="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7" fillId="14"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7" fillId="37"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7" fillId="48"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7" fillId="23" borderId="0" applyNumberFormat="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7" fillId="10" borderId="0" applyNumberFormat="0" applyBorder="0" applyAlignment="0" applyProtection="0"/>
    <xf numFmtId="0" fontId="1" fillId="0" borderId="0" applyFill="0" applyBorder="0" applyAlignment="0"/>
    <xf numFmtId="0" fontId="33" fillId="0" borderId="0"/>
    <xf numFmtId="0" fontId="33" fillId="0" borderId="0"/>
    <xf numFmtId="0" fontId="1" fillId="0" borderId="0" applyFill="0" applyBorder="0" applyAlignment="0"/>
    <xf numFmtId="0" fontId="1" fillId="0" borderId="0" applyFill="0" applyBorder="0" applyAlignment="0"/>
    <xf numFmtId="0" fontId="1" fillId="0" borderId="0" applyFill="0" applyBorder="0" applyAlignment="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44" fontId="103" fillId="0" borderId="0" applyFill="0" applyBorder="0" applyAlignment="0"/>
    <xf numFmtId="9" fontId="33" fillId="0" borderId="0" applyFont="0" applyFill="0" applyBorder="0" applyAlignment="0" applyProtection="0"/>
    <xf numFmtId="9" fontId="33" fillId="0" borderId="0" applyFont="0" applyFill="0" applyBorder="0" applyAlignment="0" applyProtection="0"/>
    <xf numFmtId="44" fontId="103" fillId="0" borderId="0" applyFill="0" applyBorder="0" applyAlignment="0"/>
    <xf numFmtId="238" fontId="1" fillId="0" borderId="0" applyFill="0" applyBorder="0" applyAlignment="0"/>
    <xf numFmtId="238" fontId="1" fillId="0" borderId="0" applyFill="0" applyBorder="0" applyAlignment="0"/>
    <xf numFmtId="196" fontId="103" fillId="0" borderId="0" applyFill="0" applyBorder="0" applyAlignment="0"/>
    <xf numFmtId="196" fontId="103" fillId="0" borderId="0" applyFill="0" applyBorder="0" applyAlignment="0"/>
    <xf numFmtId="0" fontId="136" fillId="0" borderId="0" applyNumberFormat="0" applyAlignment="0">
      <alignment horizontal="left"/>
    </xf>
    <xf numFmtId="0" fontId="210" fillId="0" borderId="0" applyNumberForma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0" fontId="33" fillId="0" borderId="0"/>
    <xf numFmtId="0" fontId="77" fillId="30" borderId="74" applyNumberFormat="0" applyAlignment="0" applyProtection="0"/>
    <xf numFmtId="0" fontId="77" fillId="30" borderId="74" applyNumberFormat="0" applyAlignment="0" applyProtection="0"/>
    <xf numFmtId="0" fontId="33" fillId="0" borderId="0"/>
    <xf numFmtId="0" fontId="77" fillId="30" borderId="74"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9" fontId="33" fillId="0" borderId="0" applyFont="0" applyFill="0" applyBorder="0" applyAlignment="0" applyProtection="0"/>
    <xf numFmtId="0" fontId="110" fillId="0" borderId="0">
      <alignment horizontal="left" wrapText="1"/>
    </xf>
    <xf numFmtId="215" fontId="1" fillId="0" borderId="0" applyFont="0" applyFill="0" applyBorder="0" applyAlignment="0" applyProtection="0"/>
    <xf numFmtId="253" fontId="1" fillId="0" borderId="0" applyFont="0" applyFill="0" applyBorder="0" applyAlignment="0" applyProtection="0"/>
    <xf numFmtId="191" fontId="1" fillId="0" borderId="0">
      <protection locked="0"/>
    </xf>
    <xf numFmtId="0" fontId="33" fillId="0" borderId="0"/>
    <xf numFmtId="0" fontId="33" fillId="0" borderId="0"/>
    <xf numFmtId="0" fontId="211" fillId="0" borderId="0" applyNumberFormat="0" applyFill="0" applyBorder="0" applyAlignment="0" applyProtection="0"/>
    <xf numFmtId="0" fontId="100" fillId="0" borderId="0" applyNumberFormat="0" applyFill="0" applyBorder="0" applyAlignment="0" applyProtection="0"/>
    <xf numFmtId="0" fontId="82" fillId="0" borderId="0" applyNumberFormat="0" applyFill="0" applyBorder="0" applyAlignment="0" applyProtection="0"/>
    <xf numFmtId="191" fontId="1" fillId="0" borderId="0">
      <protection locked="0"/>
    </xf>
    <xf numFmtId="191" fontId="1" fillId="0" borderId="0">
      <protection locked="0"/>
    </xf>
    <xf numFmtId="191" fontId="1" fillId="0" borderId="0">
      <protection locked="0"/>
    </xf>
    <xf numFmtId="191" fontId="1" fillId="0" borderId="0">
      <protection locked="0"/>
    </xf>
    <xf numFmtId="191" fontId="1" fillId="0" borderId="0">
      <protection locked="0"/>
    </xf>
    <xf numFmtId="191" fontId="1" fillId="0" borderId="0">
      <protection locked="0"/>
    </xf>
    <xf numFmtId="186" fontId="1" fillId="0" borderId="0">
      <protection locked="0"/>
    </xf>
    <xf numFmtId="49" fontId="34" fillId="20" borderId="71"/>
    <xf numFmtId="186" fontId="1" fillId="0" borderId="0">
      <protection locked="0"/>
    </xf>
    <xf numFmtId="49" fontId="34" fillId="20" borderId="71"/>
    <xf numFmtId="0" fontId="33" fillId="0" borderId="0"/>
    <xf numFmtId="0" fontId="150" fillId="0" borderId="0">
      <protection locked="0"/>
    </xf>
    <xf numFmtId="191" fontId="1" fillId="0" borderId="0">
      <protection locked="0"/>
    </xf>
    <xf numFmtId="191" fontId="1" fillId="0" borderId="0">
      <protection locked="0"/>
    </xf>
    <xf numFmtId="191" fontId="1" fillId="0" borderId="0">
      <protection locked="0"/>
    </xf>
    <xf numFmtId="0" fontId="33" fillId="0" borderId="0"/>
    <xf numFmtId="191" fontId="1" fillId="0" borderId="0">
      <protection locked="0"/>
    </xf>
    <xf numFmtId="191" fontId="1" fillId="0" borderId="0">
      <protection locked="0"/>
    </xf>
    <xf numFmtId="191" fontId="1" fillId="0" borderId="0">
      <protection locked="0"/>
    </xf>
    <xf numFmtId="191" fontId="1" fillId="0" borderId="0">
      <protection locked="0"/>
    </xf>
    <xf numFmtId="191" fontId="1" fillId="0" borderId="0">
      <protection locked="0"/>
    </xf>
    <xf numFmtId="186" fontId="1" fillId="0" borderId="0">
      <protection locked="0"/>
    </xf>
    <xf numFmtId="0" fontId="33" fillId="0" borderId="0"/>
    <xf numFmtId="191" fontId="1" fillId="0" borderId="0">
      <protection locked="0"/>
    </xf>
    <xf numFmtId="191" fontId="1" fillId="0" borderId="0">
      <protection locked="0"/>
    </xf>
    <xf numFmtId="191" fontId="1" fillId="0" borderId="0">
      <protection locked="0"/>
    </xf>
    <xf numFmtId="191" fontId="1" fillId="0" borderId="0">
      <protection locked="0"/>
    </xf>
    <xf numFmtId="191" fontId="1" fillId="0" borderId="0">
      <protection locked="0"/>
    </xf>
    <xf numFmtId="0" fontId="212" fillId="0" borderId="0"/>
    <xf numFmtId="191" fontId="1" fillId="0" borderId="0">
      <protection locked="0"/>
    </xf>
    <xf numFmtId="191" fontId="1" fillId="0" borderId="0">
      <protection locked="0"/>
    </xf>
    <xf numFmtId="191" fontId="1" fillId="0" borderId="0">
      <protection locked="0"/>
    </xf>
    <xf numFmtId="0" fontId="1" fillId="0" borderId="0"/>
    <xf numFmtId="0" fontId="33" fillId="0" borderId="0"/>
    <xf numFmtId="191" fontId="1" fillId="0" borderId="0">
      <protection locked="0"/>
    </xf>
    <xf numFmtId="0" fontId="33" fillId="0" borderId="0"/>
    <xf numFmtId="0" fontId="33" fillId="0" borderId="0"/>
    <xf numFmtId="186" fontId="1" fillId="0" borderId="0">
      <protection locked="0"/>
    </xf>
    <xf numFmtId="186" fontId="1" fillId="0" borderId="0">
      <protection locked="0"/>
    </xf>
    <xf numFmtId="191" fontId="1" fillId="0" borderId="0">
      <protection locked="0"/>
    </xf>
    <xf numFmtId="191" fontId="1" fillId="0" borderId="0">
      <protection locked="0"/>
    </xf>
    <xf numFmtId="191" fontId="1" fillId="0" borderId="0">
      <protection locked="0"/>
    </xf>
    <xf numFmtId="186" fontId="1" fillId="0" borderId="0">
      <protection locked="0"/>
    </xf>
    <xf numFmtId="0" fontId="102" fillId="0" borderId="0">
      <protection locked="0"/>
    </xf>
    <xf numFmtId="0" fontId="33" fillId="0" borderId="0"/>
    <xf numFmtId="2" fontId="1" fillId="0" borderId="0" applyFont="0" applyFill="0" applyBorder="0" applyAlignment="0" applyProtection="0"/>
    <xf numFmtId="0" fontId="80" fillId="0" borderId="84" applyNumberFormat="0" applyFill="0" applyAlignment="0" applyProtection="0"/>
    <xf numFmtId="0" fontId="80" fillId="0" borderId="84" applyNumberFormat="0" applyFill="0" applyAlignment="0" applyProtection="0"/>
    <xf numFmtId="0" fontId="33" fillId="0" borderId="0"/>
    <xf numFmtId="0" fontId="80" fillId="0" borderId="84" applyNumberFormat="0" applyFill="0" applyAlignment="0" applyProtection="0"/>
    <xf numFmtId="0" fontId="80" fillId="0" borderId="84" applyNumberFormat="0" applyFill="0" applyAlignment="0" applyProtection="0"/>
    <xf numFmtId="0" fontId="33" fillId="0" borderId="0"/>
    <xf numFmtId="0" fontId="80" fillId="0" borderId="84" applyNumberFormat="0" applyFill="0" applyAlignment="0" applyProtection="0"/>
    <xf numFmtId="0" fontId="80" fillId="0" borderId="84" applyNumberFormat="0" applyFill="0" applyAlignment="0" applyProtection="0"/>
    <xf numFmtId="0" fontId="113" fillId="0" borderId="84" applyNumberFormat="0" applyFill="0" applyAlignment="0" applyProtection="0"/>
    <xf numFmtId="0" fontId="80" fillId="0" borderId="84" applyNumberFormat="0" applyFill="0" applyAlignment="0" applyProtection="0"/>
    <xf numFmtId="0" fontId="80" fillId="0" borderId="84" applyNumberFormat="0" applyFill="0" applyAlignment="0" applyProtection="0"/>
    <xf numFmtId="3" fontId="47" fillId="0" borderId="0" applyFill="0" applyBorder="0" applyAlignment="0" applyProtection="0"/>
    <xf numFmtId="0" fontId="80" fillId="0" borderId="84" applyNumberFormat="0" applyFill="0" applyAlignment="0" applyProtection="0"/>
    <xf numFmtId="0" fontId="80" fillId="0" borderId="84"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176" fillId="0" borderId="0"/>
    <xf numFmtId="177" fontId="39" fillId="0" borderId="6" applyFont="0" applyFill="0" applyBorder="0" applyAlignment="0" applyProtection="0"/>
    <xf numFmtId="0" fontId="58" fillId="36" borderId="0" applyNumberFormat="0" applyBorder="0" applyAlignment="0" applyProtection="0"/>
    <xf numFmtId="0" fontId="33" fillId="0" borderId="0"/>
    <xf numFmtId="0" fontId="33" fillId="0" borderId="0"/>
    <xf numFmtId="0" fontId="58" fillId="6" borderId="0" applyNumberFormat="0" applyBorder="0" applyAlignment="0" applyProtection="0"/>
    <xf numFmtId="0" fontId="33" fillId="0" borderId="0"/>
    <xf numFmtId="0" fontId="58" fillId="6" borderId="0" applyNumberFormat="0" applyBorder="0" applyAlignment="0" applyProtection="0"/>
    <xf numFmtId="0" fontId="58" fillId="6" borderId="0" applyNumberFormat="0" applyBorder="0" applyAlignment="0" applyProtection="0"/>
    <xf numFmtId="0" fontId="58" fillId="6" borderId="0" applyNumberFormat="0" applyBorder="0" applyAlignment="0" applyProtection="0"/>
    <xf numFmtId="0" fontId="58" fillId="6" borderId="0" applyNumberFormat="0" applyBorder="0" applyAlignment="0" applyProtection="0"/>
    <xf numFmtId="38" fontId="5" fillId="12" borderId="0" applyNumberFormat="0" applyBorder="0" applyAlignment="0" applyProtection="0"/>
    <xf numFmtId="0" fontId="39" fillId="56" borderId="0" applyNumberFormat="0" applyFont="0" applyBorder="0" applyAlignment="0" applyProtection="0"/>
    <xf numFmtId="0" fontId="39" fillId="56" borderId="0" applyNumberFormat="0" applyFont="0" applyBorder="0" applyAlignment="0" applyProtection="0"/>
    <xf numFmtId="49" fontId="170" fillId="68" borderId="104">
      <alignment horizontal="center" vertical="center"/>
    </xf>
    <xf numFmtId="0" fontId="14" fillId="0" borderId="29" applyNumberFormat="0" applyAlignment="0" applyProtection="0">
      <alignment horizontal="left" vertical="center"/>
    </xf>
    <xf numFmtId="0" fontId="14" fillId="0" borderId="2">
      <alignment horizontal="left" vertical="center"/>
    </xf>
    <xf numFmtId="0" fontId="14" fillId="0" borderId="2">
      <alignment horizontal="left" vertical="center"/>
    </xf>
    <xf numFmtId="0" fontId="14" fillId="0" borderId="2">
      <alignment horizontal="left" vertical="center"/>
    </xf>
    <xf numFmtId="0" fontId="14" fillId="0" borderId="2">
      <alignment horizontal="left" vertical="center"/>
    </xf>
    <xf numFmtId="0" fontId="213" fillId="0" borderId="113"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9" fillId="0" borderId="77"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0" fontId="84" fillId="0" borderId="8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165" fillId="0" borderId="8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9" fillId="0" borderId="77"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9" fillId="0" borderId="77"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9" fillId="0" borderId="77" applyNumberFormat="0" applyFill="0" applyAlignment="0" applyProtection="0"/>
    <xf numFmtId="0" fontId="49" fillId="0" borderId="77" applyNumberFormat="0" applyFill="0" applyAlignment="0" applyProtection="0"/>
    <xf numFmtId="0" fontId="33" fillId="0" borderId="0"/>
    <xf numFmtId="0" fontId="49" fillId="0" borderId="77" applyNumberFormat="0" applyFill="0" applyAlignment="0" applyProtection="0"/>
    <xf numFmtId="0" fontId="49" fillId="0" borderId="77" applyNumberFormat="0" applyFill="0" applyAlignment="0" applyProtection="0"/>
    <xf numFmtId="0" fontId="33" fillId="0" borderId="0"/>
    <xf numFmtId="49" fontId="34" fillId="20" borderId="71"/>
    <xf numFmtId="0" fontId="2" fillId="24" borderId="5">
      <alignment horizontal="center"/>
    </xf>
    <xf numFmtId="0" fontId="2" fillId="24" borderId="5">
      <alignment horizontal="center"/>
    </xf>
    <xf numFmtId="0" fontId="2" fillId="24" borderId="5">
      <alignment horizontal="center"/>
    </xf>
    <xf numFmtId="0" fontId="2" fillId="24" borderId="5">
      <alignment horizontal="center"/>
    </xf>
    <xf numFmtId="0" fontId="2" fillId="24" borderId="5">
      <alignment horizontal="center"/>
    </xf>
    <xf numFmtId="0" fontId="2" fillId="24" borderId="5">
      <alignment horizontal="center"/>
    </xf>
    <xf numFmtId="0" fontId="49" fillId="0" borderId="77" applyNumberFormat="0" applyFill="0" applyAlignment="0" applyProtection="0"/>
    <xf numFmtId="0" fontId="214" fillId="0" borderId="114"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0" fontId="50" fillId="0" borderId="78"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215" fillId="0" borderId="78"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9" fillId="0" borderId="77"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9" fillId="0" borderId="77"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0" fontId="33" fillId="0" borderId="0"/>
    <xf numFmtId="0" fontId="2" fillId="24" borderId="5">
      <alignment horizontal="center"/>
    </xf>
    <xf numFmtId="0" fontId="2" fillId="24" borderId="5">
      <alignment horizontal="center"/>
    </xf>
    <xf numFmtId="0" fontId="33" fillId="0" borderId="0"/>
    <xf numFmtId="0" fontId="33" fillId="0" borderId="0"/>
    <xf numFmtId="0" fontId="2" fillId="24" borderId="5">
      <alignment horizontal="center"/>
    </xf>
    <xf numFmtId="0" fontId="2" fillId="24" borderId="5">
      <alignment horizontal="center"/>
    </xf>
    <xf numFmtId="0" fontId="33" fillId="0" borderId="0"/>
    <xf numFmtId="0" fontId="33" fillId="0" borderId="0"/>
    <xf numFmtId="0" fontId="45" fillId="0" borderId="75" applyNumberFormat="0" applyFill="0" applyAlignment="0" applyProtection="0"/>
    <xf numFmtId="0" fontId="45" fillId="0" borderId="75" applyNumberFormat="0" applyFill="0" applyAlignment="0" applyProtection="0"/>
    <xf numFmtId="0" fontId="45" fillId="0" borderId="75" applyNumberFormat="0" applyFill="0" applyAlignment="0" applyProtection="0"/>
    <xf numFmtId="0" fontId="45" fillId="0" borderId="75" applyNumberFormat="0" applyFill="0" applyAlignment="0" applyProtection="0"/>
    <xf numFmtId="0" fontId="1" fillId="0" borderId="0"/>
    <xf numFmtId="0" fontId="45" fillId="0" borderId="75" applyNumberFormat="0" applyFill="0" applyAlignment="0" applyProtection="0"/>
    <xf numFmtId="0" fontId="1" fillId="0" borderId="0"/>
    <xf numFmtId="0" fontId="45" fillId="0" borderId="75" applyNumberFormat="0" applyFill="0" applyAlignment="0" applyProtection="0"/>
    <xf numFmtId="0" fontId="1" fillId="0" borderId="0"/>
    <xf numFmtId="0" fontId="45" fillId="0" borderId="75" applyNumberFormat="0" applyFill="0" applyAlignment="0" applyProtection="0"/>
    <xf numFmtId="0" fontId="45" fillId="0" borderId="75" applyNumberFormat="0" applyFill="0" applyAlignment="0" applyProtection="0"/>
    <xf numFmtId="0" fontId="45" fillId="0" borderId="75" applyNumberFormat="0" applyFill="0" applyAlignment="0" applyProtection="0"/>
    <xf numFmtId="9" fontId="33" fillId="0" borderId="0" applyFont="0" applyFill="0" applyBorder="0" applyAlignment="0" applyProtection="0"/>
    <xf numFmtId="0" fontId="45" fillId="0" borderId="75" applyNumberFormat="0" applyFill="0" applyAlignment="0" applyProtection="0"/>
    <xf numFmtId="0" fontId="45" fillId="0" borderId="75" applyNumberFormat="0" applyFill="0" applyAlignment="0" applyProtection="0"/>
    <xf numFmtId="0" fontId="33" fillId="0" borderId="0"/>
    <xf numFmtId="0" fontId="64" fillId="0" borderId="75" applyNumberFormat="0" applyFill="0" applyAlignment="0" applyProtection="0"/>
    <xf numFmtId="0" fontId="33" fillId="0" borderId="0"/>
    <xf numFmtId="9" fontId="33" fillId="0" borderId="0" applyFont="0" applyFill="0" applyBorder="0" applyAlignment="0" applyProtection="0"/>
    <xf numFmtId="0" fontId="64" fillId="0" borderId="75" applyNumberFormat="0" applyFill="0" applyAlignment="0" applyProtection="0"/>
    <xf numFmtId="0" fontId="64" fillId="0" borderId="75" applyNumberFormat="0" applyFill="0" applyAlignment="0" applyProtection="0"/>
    <xf numFmtId="0" fontId="64" fillId="0" borderId="75" applyNumberFormat="0" applyFill="0" applyAlignment="0" applyProtection="0"/>
    <xf numFmtId="0" fontId="45" fillId="0" borderId="75" applyNumberFormat="0" applyFill="0" applyAlignment="0" applyProtection="0"/>
    <xf numFmtId="0" fontId="45" fillId="0" borderId="75" applyNumberFormat="0" applyFill="0" applyAlignment="0" applyProtection="0"/>
    <xf numFmtId="0" fontId="45" fillId="0" borderId="75" applyNumberFormat="0" applyFill="0" applyAlignment="0" applyProtection="0"/>
    <xf numFmtId="0" fontId="45" fillId="0" borderId="75" applyNumberFormat="0" applyFill="0" applyAlignment="0" applyProtection="0"/>
    <xf numFmtId="0" fontId="45" fillId="0" borderId="75" applyNumberFormat="0" applyFill="0" applyAlignment="0" applyProtection="0"/>
    <xf numFmtId="0" fontId="45" fillId="0" borderId="75" applyNumberFormat="0" applyFill="0" applyAlignment="0" applyProtection="0"/>
    <xf numFmtId="0" fontId="33" fillId="0" borderId="0"/>
    <xf numFmtId="0" fontId="33" fillId="0" borderId="0"/>
    <xf numFmtId="49" fontId="34" fillId="20" borderId="71"/>
    <xf numFmtId="0" fontId="45" fillId="0" borderId="75" applyNumberFormat="0" applyFill="0" applyAlignment="0" applyProtection="0"/>
    <xf numFmtId="0" fontId="33" fillId="0" borderId="0"/>
    <xf numFmtId="0" fontId="33" fillId="0" borderId="0"/>
    <xf numFmtId="0" fontId="45" fillId="0" borderId="75" applyNumberFormat="0" applyFill="0" applyAlignment="0" applyProtection="0"/>
    <xf numFmtId="0" fontId="45" fillId="0" borderId="75" applyNumberFormat="0" applyFill="0" applyAlignment="0" applyProtection="0"/>
    <xf numFmtId="0" fontId="1" fillId="0" borderId="0" applyFill="0" applyBorder="0" applyAlignment="0"/>
    <xf numFmtId="0" fontId="45" fillId="0" borderId="75" applyNumberFormat="0" applyFill="0" applyAlignment="0" applyProtection="0"/>
    <xf numFmtId="0" fontId="1" fillId="0" borderId="0" applyFill="0" applyBorder="0" applyAlignment="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0" fontId="45" fillId="0" borderId="75" applyNumberFormat="0" applyFill="0" applyAlignment="0" applyProtection="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0" fontId="45" fillId="0" borderId="75" applyNumberFormat="0" applyFill="0" applyAlignment="0" applyProtection="0"/>
    <xf numFmtId="0" fontId="33" fillId="0" borderId="0"/>
    <xf numFmtId="0" fontId="33" fillId="0" borderId="0"/>
    <xf numFmtId="0" fontId="45" fillId="0" borderId="75" applyNumberFormat="0" applyFill="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269" fontId="1" fillId="0" borderId="0" applyFill="0" applyBorder="0" applyAlignment="0"/>
    <xf numFmtId="0" fontId="45" fillId="0" borderId="75" applyNumberFormat="0" applyFill="0" applyAlignment="0" applyProtection="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0" fontId="45" fillId="0" borderId="75" applyNumberFormat="0" applyFill="0" applyAlignment="0" applyProtection="0"/>
    <xf numFmtId="0" fontId="45" fillId="0" borderId="75" applyNumberFormat="0" applyFill="0" applyAlignment="0" applyProtection="0"/>
    <xf numFmtId="0" fontId="45" fillId="0" borderId="75" applyNumberFormat="0" applyFill="0" applyAlignment="0" applyProtection="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0" fontId="45" fillId="0" borderId="75" applyNumberFormat="0" applyFill="0" applyAlignment="0" applyProtection="0"/>
    <xf numFmtId="0" fontId="45" fillId="0" borderId="75" applyNumberFormat="0" applyFill="0" applyAlignment="0" applyProtection="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75" applyNumberFormat="0" applyFill="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0" fontId="168" fillId="0" borderId="0" applyNumberFormat="0" applyFill="0" applyBorder="0" applyAlignment="0" applyProtection="0"/>
    <xf numFmtId="49" fontId="34" fillId="20" borderId="71"/>
    <xf numFmtId="0" fontId="64" fillId="0" borderId="0" applyNumberFormat="0" applyFill="0" applyBorder="0" applyAlignment="0" applyProtection="0"/>
    <xf numFmtId="0" fontId="45" fillId="0" borderId="0" applyNumberForma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5" fillId="0" borderId="0" applyNumberFormat="0" applyFill="0" applyBorder="0" applyAlignment="0" applyProtection="0"/>
    <xf numFmtId="0" fontId="111" fillId="0" borderId="0"/>
    <xf numFmtId="9" fontId="33" fillId="0" borderId="0" applyFont="0" applyFill="0" applyBorder="0" applyAlignment="0" applyProtection="0"/>
    <xf numFmtId="9" fontId="33" fillId="0" borderId="0" applyFont="0" applyFill="0" applyBorder="0" applyAlignment="0" applyProtection="0"/>
    <xf numFmtId="0" fontId="45" fillId="0" borderId="0" applyNumberFormat="0" applyFill="0" applyBorder="0" applyAlignment="0" applyProtection="0"/>
    <xf numFmtId="0" fontId="1"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45" fillId="0" borderId="0" applyNumberFormat="0" applyFill="0" applyBorder="0" applyAlignment="0" applyProtection="0"/>
    <xf numFmtId="49" fontId="34" fillId="20" borderId="71"/>
    <xf numFmtId="0" fontId="2" fillId="24" borderId="5">
      <alignment horizontal="center"/>
    </xf>
    <xf numFmtId="49" fontId="34" fillId="20" borderId="71"/>
    <xf numFmtId="0" fontId="2" fillId="24" borderId="5">
      <alignment horizontal="center"/>
    </xf>
    <xf numFmtId="49" fontId="34" fillId="20" borderId="71"/>
    <xf numFmtId="0" fontId="2" fillId="24" borderId="5">
      <alignment horizontal="center"/>
    </xf>
    <xf numFmtId="0" fontId="2" fillId="24" borderId="5">
      <alignment horizontal="center"/>
    </xf>
    <xf numFmtId="0" fontId="2" fillId="24" borderId="5">
      <alignment horizontal="center"/>
    </xf>
    <xf numFmtId="191" fontId="1" fillId="0" borderId="0">
      <protection locked="0"/>
    </xf>
    <xf numFmtId="191" fontId="1" fillId="0" borderId="0">
      <protection locked="0"/>
    </xf>
    <xf numFmtId="186" fontId="1" fillId="0" borderId="0">
      <protection locked="0"/>
    </xf>
    <xf numFmtId="0" fontId="33" fillId="0" borderId="0"/>
    <xf numFmtId="0" fontId="33" fillId="0" borderId="0"/>
    <xf numFmtId="186" fontId="1" fillId="0" borderId="0">
      <protection locked="0"/>
    </xf>
    <xf numFmtId="0" fontId="33" fillId="0" borderId="0"/>
    <xf numFmtId="251" fontId="178" fillId="0" borderId="0">
      <protection locked="0"/>
    </xf>
    <xf numFmtId="191" fontId="1" fillId="0" borderId="0">
      <protection locked="0"/>
    </xf>
    <xf numFmtId="191" fontId="1" fillId="0" borderId="0">
      <protection locked="0"/>
    </xf>
    <xf numFmtId="9" fontId="33" fillId="0" borderId="0" applyFont="0" applyFill="0" applyBorder="0" applyAlignment="0" applyProtection="0"/>
    <xf numFmtId="191" fontId="1" fillId="0" borderId="0">
      <protection locked="0"/>
    </xf>
    <xf numFmtId="191" fontId="1" fillId="0" borderId="0">
      <protection locked="0"/>
    </xf>
    <xf numFmtId="191" fontId="1" fillId="0" borderId="0">
      <protection locked="0"/>
    </xf>
    <xf numFmtId="9" fontId="33" fillId="0" borderId="0" applyFont="0" applyFill="0" applyBorder="0" applyAlignment="0" applyProtection="0"/>
    <xf numFmtId="0" fontId="77" fillId="30" borderId="74" applyNumberFormat="0" applyAlignment="0" applyProtection="0"/>
    <xf numFmtId="186" fontId="1" fillId="0" borderId="0">
      <protection locked="0"/>
    </xf>
    <xf numFmtId="0" fontId="33" fillId="0" borderId="0"/>
    <xf numFmtId="0" fontId="33" fillId="0" borderId="0"/>
    <xf numFmtId="186" fontId="1" fillId="0" borderId="0">
      <protection locked="0"/>
    </xf>
    <xf numFmtId="0" fontId="96" fillId="0" borderId="19">
      <alignment horizontal="center"/>
    </xf>
    <xf numFmtId="270" fontId="151" fillId="0" borderId="0" applyFont="0" applyFill="0" applyBorder="0" applyAlignment="0" applyProtection="0"/>
    <xf numFmtId="0" fontId="119" fillId="0" borderId="0" applyNumberFormat="0" applyFill="0" applyBorder="0" applyAlignment="0" applyProtection="0">
      <alignment vertical="top"/>
      <protection locked="0"/>
    </xf>
    <xf numFmtId="49" fontId="34" fillId="20" borderId="71"/>
    <xf numFmtId="0" fontId="33" fillId="0" borderId="0"/>
    <xf numFmtId="0" fontId="61" fillId="40" borderId="0" applyNumberFormat="0" applyBorder="0" applyAlignment="0" applyProtection="0"/>
    <xf numFmtId="10" fontId="5" fillId="24" borderId="5" applyNumberFormat="0" applyBorder="0" applyAlignment="0" applyProtection="0"/>
    <xf numFmtId="0" fontId="77" fillId="30" borderId="74" applyNumberFormat="0" applyAlignment="0" applyProtection="0"/>
    <xf numFmtId="0" fontId="77" fillId="30" borderId="74" applyNumberFormat="0" applyAlignment="0" applyProtection="0"/>
    <xf numFmtId="0" fontId="41" fillId="2" borderId="71">
      <protection locked="0"/>
    </xf>
    <xf numFmtId="0" fontId="41" fillId="2" borderId="71">
      <protection locked="0"/>
    </xf>
    <xf numFmtId="0" fontId="77" fillId="30" borderId="74" applyNumberFormat="0" applyAlignment="0" applyProtection="0"/>
    <xf numFmtId="0" fontId="41" fillId="2" borderId="71">
      <protection locked="0"/>
    </xf>
    <xf numFmtId="0" fontId="41" fillId="2" borderId="71">
      <protection locked="0"/>
    </xf>
    <xf numFmtId="0" fontId="77" fillId="30" borderId="74" applyNumberFormat="0" applyAlignment="0" applyProtection="0"/>
    <xf numFmtId="0" fontId="41" fillId="2" borderId="71">
      <protection locked="0"/>
    </xf>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271" fontId="128" fillId="0" borderId="0" applyFont="0" applyFill="0" applyBorder="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33" fillId="0" borderId="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98" fillId="55" borderId="89"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9" fontId="33" fillId="0" borderId="0" applyFont="0" applyFill="0" applyBorder="0" applyAlignment="0" applyProtection="0"/>
    <xf numFmtId="0" fontId="77"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1" fillId="0" borderId="0"/>
    <xf numFmtId="0" fontId="1" fillId="0" borderId="0"/>
    <xf numFmtId="0" fontId="1" fillId="0" borderId="0"/>
    <xf numFmtId="0" fontId="33" fillId="0" borderId="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33" fillId="0" borderId="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33" fillId="0" borderId="0"/>
    <xf numFmtId="0" fontId="33" fillId="0" borderId="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33" fillId="0" borderId="0"/>
    <xf numFmtId="0" fontId="33" fillId="0" borderId="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33" fillId="0" borderId="0"/>
    <xf numFmtId="0" fontId="33" fillId="0" borderId="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98" fillId="55" borderId="89" applyNumberFormat="0" applyAlignment="0" applyProtection="0"/>
    <xf numFmtId="0" fontId="181" fillId="30" borderId="74" applyNumberFormat="0" applyAlignment="0" applyProtection="0"/>
    <xf numFmtId="0" fontId="181" fillId="30" borderId="74" applyNumberFormat="0" applyAlignment="0" applyProtection="0"/>
    <xf numFmtId="0" fontId="181" fillId="30" borderId="74" applyNumberFormat="0" applyAlignment="0" applyProtection="0"/>
    <xf numFmtId="0" fontId="181" fillId="30" borderId="74" applyNumberFormat="0" applyAlignment="0" applyProtection="0"/>
    <xf numFmtId="0" fontId="181"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1" fillId="2" borderId="71">
      <protection locked="0"/>
    </xf>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33" fillId="0" borderId="0"/>
    <xf numFmtId="0" fontId="44" fillId="30" borderId="74" applyNumberFormat="0" applyAlignment="0" applyProtection="0"/>
    <xf numFmtId="0" fontId="44" fillId="30" borderId="74" applyNumberFormat="0" applyAlignment="0" applyProtection="0"/>
    <xf numFmtId="0" fontId="41" fillId="2" borderId="71">
      <protection locked="0"/>
    </xf>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1" fillId="2" borderId="71">
      <protection locked="0"/>
    </xf>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0" fontId="1" fillId="0" borderId="0"/>
    <xf numFmtId="0" fontId="77" fillId="30" borderId="74" applyNumberFormat="0" applyAlignment="0" applyProtection="0"/>
    <xf numFmtId="0" fontId="44" fillId="30" borderId="74" applyNumberFormat="0" applyAlignment="0" applyProtection="0"/>
    <xf numFmtId="0" fontId="77" fillId="30" borderId="74" applyNumberFormat="0" applyAlignment="0" applyProtection="0"/>
    <xf numFmtId="0" fontId="44" fillId="30" borderId="74" applyNumberFormat="0" applyAlignment="0" applyProtection="0"/>
    <xf numFmtId="0" fontId="77" fillId="30" borderId="74" applyNumberFormat="0" applyAlignment="0" applyProtection="0"/>
    <xf numFmtId="0" fontId="44" fillId="30" borderId="74" applyNumberFormat="0" applyAlignment="0" applyProtection="0"/>
    <xf numFmtId="0" fontId="77" fillId="30" borderId="74" applyNumberFormat="0" applyAlignment="0" applyProtection="0"/>
    <xf numFmtId="0" fontId="44" fillId="30" borderId="74" applyNumberFormat="0" applyAlignment="0" applyProtection="0"/>
    <xf numFmtId="0" fontId="1" fillId="0" borderId="0"/>
    <xf numFmtId="0" fontId="77" fillId="30" borderId="74" applyNumberFormat="0" applyAlignment="0" applyProtection="0"/>
    <xf numFmtId="0" fontId="44" fillId="30" borderId="74" applyNumberFormat="0" applyAlignment="0" applyProtection="0"/>
    <xf numFmtId="0" fontId="77" fillId="30" borderId="74" applyNumberFormat="0" applyAlignment="0" applyProtection="0"/>
    <xf numFmtId="0" fontId="44" fillId="30" borderId="74" applyNumberFormat="0" applyAlignment="0" applyProtection="0"/>
    <xf numFmtId="0" fontId="98" fillId="55" borderId="89" applyNumberFormat="0" applyAlignment="0" applyProtection="0"/>
    <xf numFmtId="0" fontId="44"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49" fontId="34" fillId="20" borderId="71"/>
    <xf numFmtId="0" fontId="77" fillId="30" borderId="74" applyNumberFormat="0" applyAlignment="0" applyProtection="0"/>
    <xf numFmtId="0" fontId="77" fillId="30" borderId="74" applyNumberFormat="0" applyAlignment="0" applyProtection="0"/>
    <xf numFmtId="0" fontId="98" fillId="55" borderId="89" applyNumberFormat="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44" fillId="30" borderId="74" applyNumberFormat="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44" fillId="30" borderId="74"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0" fontId="44" fillId="30" borderId="74"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41" fillId="2" borderId="71">
      <protection locked="0"/>
    </xf>
    <xf numFmtId="0" fontId="77" fillId="30" borderId="74" applyNumberFormat="0" applyAlignment="0" applyProtection="0"/>
    <xf numFmtId="0" fontId="41" fillId="2" borderId="71">
      <protection locked="0"/>
    </xf>
    <xf numFmtId="0" fontId="77" fillId="30" borderId="74" applyNumberFormat="0" applyAlignment="0" applyProtection="0"/>
    <xf numFmtId="0" fontId="98" fillId="55" borderId="89" applyNumberFormat="0" applyAlignment="0" applyProtection="0"/>
    <xf numFmtId="0" fontId="44" fillId="30" borderId="74" applyNumberFormat="0" applyAlignment="0" applyProtection="0"/>
    <xf numFmtId="0" fontId="33" fillId="0" borderId="0"/>
    <xf numFmtId="0" fontId="44" fillId="30" borderId="74" applyNumberFormat="0" applyAlignment="0" applyProtection="0"/>
    <xf numFmtId="0" fontId="33" fillId="0" borderId="0"/>
    <xf numFmtId="0" fontId="44"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0" fontId="77" fillId="30" borderId="74" applyNumberFormat="0" applyAlignment="0" applyProtection="0"/>
    <xf numFmtId="0" fontId="33" fillId="0" borderId="0"/>
    <xf numFmtId="0" fontId="44" fillId="30" borderId="74" applyNumberFormat="0" applyAlignment="0" applyProtection="0"/>
    <xf numFmtId="0" fontId="44" fillId="30" borderId="74" applyNumberFormat="0" applyAlignment="0" applyProtection="0"/>
    <xf numFmtId="0" fontId="44" fillId="30" borderId="74"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0" fontId="77" fillId="30" borderId="74" applyNumberFormat="0" applyAlignment="0" applyProtection="0"/>
    <xf numFmtId="0" fontId="41" fillId="2" borderId="71">
      <protection locked="0"/>
    </xf>
    <xf numFmtId="0" fontId="44" fillId="30" borderId="74" applyNumberFormat="0" applyAlignment="0" applyProtection="0"/>
    <xf numFmtId="0" fontId="33" fillId="0" borderId="0"/>
    <xf numFmtId="0" fontId="44" fillId="30" borderId="74" applyNumberFormat="0" applyAlignment="0" applyProtection="0"/>
    <xf numFmtId="0" fontId="33" fillId="0" borderId="0"/>
    <xf numFmtId="0" fontId="129" fillId="0" borderId="75" applyNumberFormat="0" applyFill="0" applyAlignment="0" applyProtection="0"/>
    <xf numFmtId="0" fontId="44" fillId="30" borderId="74" applyNumberFormat="0" applyAlignment="0" applyProtection="0"/>
    <xf numFmtId="0" fontId="129" fillId="0" borderId="75" applyNumberFormat="0" applyFill="0" applyAlignment="0" applyProtection="0"/>
    <xf numFmtId="0" fontId="44" fillId="30" borderId="74" applyNumberFormat="0" applyAlignment="0" applyProtection="0"/>
    <xf numFmtId="0" fontId="129" fillId="0" borderId="0" applyNumberFormat="0" applyFill="0" applyBorder="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0" fontId="77" fillId="30" borderId="74" applyNumberFormat="0" applyAlignment="0" applyProtection="0"/>
    <xf numFmtId="0" fontId="77" fillId="30" borderId="74" applyNumberFormat="0" applyAlignment="0" applyProtection="0"/>
    <xf numFmtId="0" fontId="77" fillId="30" borderId="74" applyNumberFormat="0" applyAlignment="0" applyProtection="0"/>
    <xf numFmtId="0" fontId="33" fillId="0" borderId="0"/>
    <xf numFmtId="12" fontId="216" fillId="12" borderId="26" applyNumberFormat="0" applyFont="0" applyBorder="0" applyAlignment="0">
      <alignment horizontal="center"/>
      <protection locked="0"/>
    </xf>
    <xf numFmtId="177" fontId="39" fillId="0" borderId="6" applyFont="0" applyFill="0" applyBorder="0" applyAlignment="0" applyProtection="0"/>
    <xf numFmtId="177" fontId="39" fillId="0" borderId="6" applyFont="0" applyFill="0" applyBorder="0" applyAlignment="0" applyProtection="0"/>
    <xf numFmtId="0" fontId="33" fillId="0" borderId="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157" fillId="0" borderId="111"/>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0" fontId="33" fillId="0" borderId="0"/>
    <xf numFmtId="0" fontId="41" fillId="2" borderId="71">
      <protection locked="0"/>
    </xf>
    <xf numFmtId="177" fontId="39" fillId="0" borderId="6" applyFont="0" applyFill="0" applyBorder="0" applyAlignment="0" applyProtection="0"/>
    <xf numFmtId="0" fontId="33" fillId="0" borderId="0"/>
    <xf numFmtId="0" fontId="33" fillId="0" borderId="0"/>
    <xf numFmtId="0" fontId="41" fillId="2" borderId="71">
      <protection locked="0"/>
    </xf>
    <xf numFmtId="177" fontId="39" fillId="0" borderId="6" applyFont="0" applyFill="0" applyBorder="0" applyAlignment="0" applyProtection="0"/>
    <xf numFmtId="0" fontId="33" fillId="0" borderId="0"/>
    <xf numFmtId="0" fontId="41" fillId="2" borderId="71">
      <protection locked="0"/>
    </xf>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41" fillId="2" borderId="71">
      <protection locked="0"/>
    </xf>
    <xf numFmtId="177" fontId="39" fillId="0" borderId="6" applyFont="0" applyFill="0" applyBorder="0" applyAlignment="0" applyProtection="0"/>
    <xf numFmtId="0" fontId="41" fillId="2" borderId="71">
      <protection locked="0"/>
    </xf>
    <xf numFmtId="0" fontId="41" fillId="2" borderId="71">
      <protection locked="0"/>
    </xf>
    <xf numFmtId="177" fontId="39" fillId="0" borderId="6"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1" fillId="24" borderId="72" applyNumberFormat="0" applyFont="0" applyAlignment="0" applyProtection="0"/>
    <xf numFmtId="177" fontId="39" fillId="0" borderId="6" applyFont="0" applyFill="0" applyBorder="0" applyAlignment="0" applyProtection="0"/>
    <xf numFmtId="0" fontId="1" fillId="24" borderId="72" applyNumberFormat="0" applyFont="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233" fontId="1" fillId="0" borderId="0" applyFill="0" applyBorder="0" applyAlignment="0"/>
    <xf numFmtId="177" fontId="39" fillId="0" borderId="6" applyFont="0" applyFill="0" applyBorder="0" applyAlignment="0" applyProtection="0"/>
    <xf numFmtId="233" fontId="1" fillId="0" borderId="0" applyFill="0" applyBorder="0" applyAlignment="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39" fontId="151"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0" fontId="1" fillId="0" borderId="0"/>
    <xf numFmtId="177" fontId="39" fillId="0" borderId="6" applyFont="0" applyFill="0" applyBorder="0" applyAlignment="0" applyProtection="0"/>
    <xf numFmtId="177" fontId="39" fillId="0" borderId="6" applyFont="0" applyFill="0" applyBorder="0" applyAlignment="0" applyProtection="0"/>
    <xf numFmtId="0" fontId="1" fillId="0" borderId="0"/>
    <xf numFmtId="0" fontId="1" fillId="0" borderId="0"/>
    <xf numFmtId="177" fontId="39" fillId="0" borderId="6" applyFont="0" applyFill="0" applyBorder="0" applyAlignment="0" applyProtection="0"/>
    <xf numFmtId="0" fontId="33" fillId="0" borderId="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1" fillId="0" borderId="0"/>
    <xf numFmtId="0" fontId="33" fillId="0" borderId="0"/>
    <xf numFmtId="0" fontId="33" fillId="0" borderId="0"/>
    <xf numFmtId="177" fontId="39" fillId="0" borderId="6" applyFont="0" applyFill="0" applyBorder="0" applyAlignment="0" applyProtection="0"/>
    <xf numFmtId="177" fontId="39" fillId="0" borderId="6" applyFont="0" applyFill="0" applyBorder="0" applyAlignment="0" applyProtection="0"/>
    <xf numFmtId="0" fontId="1" fillId="0" borderId="0"/>
    <xf numFmtId="0" fontId="33" fillId="0" borderId="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1"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1" fillId="0" borderId="0"/>
    <xf numFmtId="0" fontId="1"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49" fillId="0" borderId="77" applyNumberFormat="0" applyFill="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77" fontId="39" fillId="0" borderId="6"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1" fillId="24" borderId="72" applyNumberFormat="0" applyFont="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41" fillId="2" borderId="71">
      <protection locked="0"/>
    </xf>
    <xf numFmtId="177" fontId="39" fillId="0" borderId="6" applyFont="0" applyFill="0" applyBorder="0" applyAlignment="0" applyProtection="0"/>
    <xf numFmtId="177" fontId="39" fillId="0" borderId="6" applyFont="0" applyFill="0" applyBorder="0" applyAlignment="0" applyProtection="0"/>
    <xf numFmtId="0" fontId="1" fillId="0" borderId="0"/>
    <xf numFmtId="0" fontId="1" fillId="0" borderId="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0" fontId="41" fillId="2" borderId="71">
      <protection locked="0"/>
    </xf>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0" fontId="169" fillId="0" borderId="107"/>
    <xf numFmtId="177" fontId="39" fillId="0" borderId="6" applyFont="0" applyFill="0" applyBorder="0" applyAlignment="0" applyProtection="0"/>
    <xf numFmtId="0" fontId="169" fillId="0" borderId="107"/>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49" fontId="34" fillId="20" borderId="71"/>
    <xf numFmtId="49" fontId="34" fillId="20" borderId="71"/>
    <xf numFmtId="177" fontId="39" fillId="0" borderId="6" applyFont="0" applyFill="0" applyBorder="0" applyAlignment="0" applyProtection="0"/>
    <xf numFmtId="49" fontId="34" fillId="20" borderId="71"/>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2" fontId="96" fillId="56" borderId="91">
      <alignment horizontal="right"/>
    </xf>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2" fontId="96" fillId="56" borderId="91">
      <alignment horizontal="right"/>
    </xf>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0" fontId="33" fillId="0" borderId="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177" fontId="39" fillId="0" borderId="6" applyFont="0" applyFill="0" applyBorder="0" applyAlignment="0" applyProtection="0"/>
    <xf numFmtId="0" fontId="33" fillId="0" borderId="0"/>
    <xf numFmtId="49" fontId="34" fillId="20" borderId="71"/>
    <xf numFmtId="177" fontId="39" fillId="0" borderId="6" applyFont="0" applyFill="0" applyBorder="0" applyAlignment="0" applyProtection="0"/>
    <xf numFmtId="9" fontId="33" fillId="0" borderId="0" applyFont="0" applyFill="0" applyBorder="0" applyAlignment="0" applyProtection="0"/>
    <xf numFmtId="49" fontId="34" fillId="20" borderId="71"/>
    <xf numFmtId="177" fontId="39" fillId="0" borderId="6" applyFont="0" applyFill="0" applyBorder="0" applyAlignment="0" applyProtection="0"/>
    <xf numFmtId="9" fontId="33" fillId="0" borderId="0" applyFont="0" applyFill="0" applyBorder="0" applyAlignment="0" applyProtection="0"/>
    <xf numFmtId="49" fontId="34" fillId="20" borderId="71"/>
    <xf numFmtId="177" fontId="39" fillId="0" borderId="6" applyFont="0" applyFill="0" applyBorder="0" applyAlignment="0" applyProtection="0"/>
    <xf numFmtId="0" fontId="33" fillId="0" borderId="0"/>
    <xf numFmtId="49" fontId="34" fillId="20" borderId="71"/>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0" fontId="33" fillId="0" borderId="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177" fontId="39" fillId="0" borderId="6" applyFont="0" applyFill="0" applyBorder="0" applyAlignment="0" applyProtection="0"/>
    <xf numFmtId="177" fontId="39" fillId="0" borderId="6" applyFont="0" applyFill="0" applyBorder="0" applyAlignment="0" applyProtection="0"/>
    <xf numFmtId="0" fontId="33" fillId="0" borderId="0"/>
    <xf numFmtId="49" fontId="34" fillId="20" borderId="71"/>
    <xf numFmtId="177" fontId="39" fillId="0" borderId="6" applyFont="0" applyFill="0" applyBorder="0" applyAlignment="0" applyProtection="0"/>
    <xf numFmtId="9" fontId="33" fillId="0" borderId="0" applyFont="0" applyFill="0" applyBorder="0" applyAlignment="0" applyProtection="0"/>
    <xf numFmtId="49" fontId="34" fillId="20" borderId="71"/>
    <xf numFmtId="49" fontId="34" fillId="20" borderId="71"/>
    <xf numFmtId="49" fontId="34" fillId="20" borderId="71"/>
    <xf numFmtId="177" fontId="39" fillId="0" borderId="6" applyFont="0" applyFill="0" applyBorder="0" applyAlignment="0" applyProtection="0"/>
    <xf numFmtId="49" fontId="34" fillId="20" borderId="71"/>
    <xf numFmtId="49" fontId="34" fillId="20" borderId="71"/>
    <xf numFmtId="49" fontId="34" fillId="20" borderId="71"/>
    <xf numFmtId="177" fontId="39" fillId="0" borderId="6" applyFont="0" applyFill="0" applyBorder="0" applyAlignment="0" applyProtection="0"/>
    <xf numFmtId="0" fontId="33" fillId="0" borderId="0"/>
    <xf numFmtId="49" fontId="34" fillId="20" borderId="71"/>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177" fontId="39" fillId="0" borderId="6"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7" fontId="39" fillId="0" borderId="6" applyFont="0" applyFill="0" applyBorder="0" applyAlignment="0" applyProtection="0"/>
    <xf numFmtId="0" fontId="2" fillId="24" borderId="0">
      <alignment vertical="center"/>
    </xf>
    <xf numFmtId="0" fontId="7" fillId="24" borderId="5">
      <alignment horizontal="center" vertical="center"/>
    </xf>
    <xf numFmtId="44" fontId="103"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44" fontId="103" fillId="0" borderId="0" applyFill="0" applyBorder="0" applyAlignment="0"/>
    <xf numFmtId="9" fontId="33" fillId="0" borderId="0" applyFont="0" applyFill="0" applyBorder="0" applyAlignment="0" applyProtection="0"/>
    <xf numFmtId="9" fontId="33" fillId="0" borderId="0" applyFont="0" applyFill="0" applyBorder="0" applyAlignment="0" applyProtection="0"/>
    <xf numFmtId="196" fontId="103" fillId="0" borderId="0" applyFill="0" applyBorder="0" applyAlignment="0"/>
    <xf numFmtId="196" fontId="103" fillId="0" borderId="0" applyFill="0" applyBorder="0" applyAlignment="0"/>
    <xf numFmtId="44" fontId="103" fillId="0" borderId="0" applyFill="0" applyBorder="0" applyAlignment="0"/>
    <xf numFmtId="44" fontId="103" fillId="0" borderId="0" applyFill="0" applyBorder="0" applyAlignment="0"/>
    <xf numFmtId="196" fontId="103" fillId="0" borderId="0" applyFill="0" applyBorder="0" applyAlignment="0"/>
    <xf numFmtId="0" fontId="33" fillId="0" borderId="0"/>
    <xf numFmtId="0" fontId="33" fillId="0" borderId="0"/>
    <xf numFmtId="0" fontId="33" fillId="0" borderId="0"/>
    <xf numFmtId="196" fontId="103" fillId="0" borderId="0" applyFill="0" applyBorder="0" applyAlignment="0"/>
    <xf numFmtId="0" fontId="138" fillId="0" borderId="99" applyNumberFormat="0" applyFill="0" applyAlignment="0" applyProtection="0"/>
    <xf numFmtId="0" fontId="41" fillId="2" borderId="71">
      <protection locked="0"/>
    </xf>
    <xf numFmtId="0" fontId="33" fillId="0" borderId="0"/>
    <xf numFmtId="0" fontId="56" fillId="0" borderId="80" applyNumberFormat="0" applyFill="0" applyAlignment="0" applyProtection="0"/>
    <xf numFmtId="0" fontId="217" fillId="0" borderId="80" applyNumberFormat="0" applyFill="0" applyAlignment="0" applyProtection="0"/>
    <xf numFmtId="0" fontId="41" fillId="2" borderId="71">
      <protection locked="0"/>
    </xf>
    <xf numFmtId="0" fontId="56" fillId="0" borderId="80" applyNumberFormat="0" applyFill="0" applyAlignment="0" applyProtection="0"/>
    <xf numFmtId="0" fontId="33" fillId="0" borderId="0"/>
    <xf numFmtId="0" fontId="56" fillId="0" borderId="80" applyNumberFormat="0" applyFill="0" applyAlignment="0" applyProtection="0"/>
    <xf numFmtId="0" fontId="1" fillId="0" borderId="98"/>
    <xf numFmtId="0" fontId="1" fillId="0" borderId="0"/>
    <xf numFmtId="175" fontId="107" fillId="0" borderId="13">
      <alignment horizontal="center"/>
    </xf>
    <xf numFmtId="0" fontId="1" fillId="0" borderId="0" applyFont="0" applyFill="0" applyBorder="0" applyAlignment="0" applyProtection="0"/>
    <xf numFmtId="0" fontId="1" fillId="0" borderId="0"/>
    <xf numFmtId="245" fontId="1"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33" fillId="0" borderId="0"/>
    <xf numFmtId="250" fontId="1" fillId="0" borderId="0" applyFont="0" applyFill="0" applyBorder="0" applyAlignment="0" applyProtection="0"/>
    <xf numFmtId="273" fontId="101" fillId="0" borderId="0" applyFont="0" applyFill="0" applyBorder="0" applyAlignment="0" applyProtection="0"/>
    <xf numFmtId="274" fontId="10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254" fontId="101" fillId="0" borderId="0" applyFont="0" applyFill="0" applyBorder="0" applyAlignment="0" applyProtection="0"/>
    <xf numFmtId="275" fontId="101" fillId="0" borderId="0" applyFont="0" applyFill="0" applyBorder="0" applyAlignment="0" applyProtection="0"/>
    <xf numFmtId="44" fontId="1" fillId="0" borderId="0" applyFont="0" applyFill="0" applyBorder="0" applyAlignment="0" applyProtection="0"/>
    <xf numFmtId="0" fontId="108" fillId="0" borderId="0" applyNumberFormat="0">
      <alignment horizontal="right"/>
    </xf>
    <xf numFmtId="221" fontId="1" fillId="0" borderId="0" applyFill="0" applyBorder="0" applyAlignment="0"/>
    <xf numFmtId="233" fontId="1" fillId="0" borderId="0" applyFill="0" applyBorder="0" applyAlignment="0"/>
    <xf numFmtId="0" fontId="33" fillId="0" borderId="0"/>
    <xf numFmtId="233" fontId="1" fillId="0" borderId="0" applyFill="0" applyBorder="0" applyAlignment="0"/>
    <xf numFmtId="0" fontId="33" fillId="0" borderId="0"/>
    <xf numFmtId="221" fontId="1" fillId="0" borderId="0" applyFill="0" applyBorder="0" applyAlignment="0"/>
    <xf numFmtId="0" fontId="33" fillId="0" borderId="0"/>
    <xf numFmtId="221" fontId="1" fillId="0" borderId="0" applyFill="0" applyBorder="0" applyAlignment="0"/>
    <xf numFmtId="0" fontId="33" fillId="0" borderId="0"/>
    <xf numFmtId="233" fontId="1" fillId="0" borderId="0" applyFill="0" applyBorder="0" applyAlignment="0"/>
    <xf numFmtId="182" fontId="1" fillId="0" borderId="0" applyFill="0" applyBorder="0" applyAlignment="0"/>
    <xf numFmtId="182" fontId="1" fillId="0" borderId="0" applyFill="0" applyBorder="0" applyAlignment="0"/>
    <xf numFmtId="233" fontId="1" fillId="0" borderId="0" applyFill="0" applyBorder="0" applyAlignment="0"/>
    <xf numFmtId="221" fontId="1" fillId="0" borderId="0" applyFill="0" applyBorder="0" applyAlignment="0"/>
    <xf numFmtId="182" fontId="1" fillId="0" borderId="0" applyFill="0" applyBorder="0" applyAlignment="0"/>
    <xf numFmtId="233" fontId="1" fillId="0" borderId="0" applyFill="0" applyBorder="0" applyAlignment="0"/>
    <xf numFmtId="233" fontId="1" fillId="0" borderId="0" applyFill="0" applyBorder="0" applyAlignment="0"/>
    <xf numFmtId="182" fontId="1" fillId="0" borderId="0" applyFill="0" applyBorder="0" applyAlignment="0"/>
    <xf numFmtId="221" fontId="1" fillId="0" borderId="0" applyFill="0" applyBorder="0" applyAlignment="0"/>
    <xf numFmtId="221" fontId="1" fillId="0" borderId="0" applyFill="0" applyBorder="0" applyAlignment="0"/>
    <xf numFmtId="221" fontId="1" fillId="0" borderId="0" applyFill="0" applyBorder="0" applyAlignment="0"/>
    <xf numFmtId="221" fontId="1" fillId="0" borderId="0" applyFill="0" applyBorder="0" applyAlignment="0"/>
    <xf numFmtId="221" fontId="1" fillId="0" borderId="0" applyFill="0" applyBorder="0" applyAlignment="0"/>
    <xf numFmtId="221" fontId="1" fillId="0" borderId="0" applyFill="0" applyBorder="0" applyAlignment="0"/>
    <xf numFmtId="221" fontId="1" fillId="0" borderId="0" applyFill="0" applyBorder="0" applyAlignment="0"/>
    <xf numFmtId="221" fontId="1" fillId="0" borderId="0" applyFill="0" applyBorder="0" applyAlignment="0"/>
    <xf numFmtId="0" fontId="1" fillId="0" borderId="0"/>
    <xf numFmtId="9" fontId="33" fillId="0" borderId="0" applyFont="0" applyFill="0" applyBorder="0" applyAlignment="0" applyProtection="0"/>
    <xf numFmtId="9" fontId="33" fillId="0" borderId="0" applyFont="0" applyFill="0" applyBorder="0" applyAlignment="0" applyProtection="0"/>
    <xf numFmtId="221" fontId="1" fillId="0" borderId="0" applyFill="0" applyBorder="0" applyAlignment="0"/>
    <xf numFmtId="182" fontId="1" fillId="0" borderId="0" applyFill="0" applyBorder="0" applyAlignment="0"/>
    <xf numFmtId="0" fontId="1" fillId="0" borderId="0"/>
    <xf numFmtId="9" fontId="33" fillId="0" borderId="0" applyFont="0" applyFill="0" applyBorder="0" applyAlignment="0" applyProtection="0"/>
    <xf numFmtId="9" fontId="33" fillId="0" borderId="0" applyFont="0" applyFill="0" applyBorder="0" applyAlignment="0" applyProtection="0"/>
    <xf numFmtId="182" fontId="1" fillId="0" borderId="0" applyFill="0" applyBorder="0" applyAlignment="0"/>
    <xf numFmtId="0" fontId="40" fillId="3" borderId="0" applyNumberFormat="0" applyBorder="0" applyAlignment="0" applyProtection="0"/>
    <xf numFmtId="0" fontId="40" fillId="3" borderId="0" applyNumberFormat="0" applyBorder="0" applyAlignment="0" applyProtection="0"/>
    <xf numFmtId="0" fontId="40" fillId="3" borderId="0" applyNumberFormat="0" applyBorder="0" applyAlignment="0" applyProtection="0"/>
    <xf numFmtId="0" fontId="33" fillId="0" borderId="0"/>
    <xf numFmtId="0" fontId="33" fillId="0" borderId="0"/>
    <xf numFmtId="0" fontId="40" fillId="3" borderId="0" applyNumberFormat="0" applyBorder="0" applyAlignment="0" applyProtection="0"/>
    <xf numFmtId="0" fontId="33" fillId="0" borderId="0"/>
    <xf numFmtId="0" fontId="33" fillId="0" borderId="0"/>
    <xf numFmtId="184" fontId="151"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37" fontId="151" fillId="0" borderId="0" applyFont="0" applyFill="0" applyBorder="0" applyAlignment="0" applyProtection="0"/>
    <xf numFmtId="196" fontId="151" fillId="0" borderId="0" applyFont="0" applyFill="0" applyBorder="0" applyAlignment="0" applyProtection="0"/>
    <xf numFmtId="0" fontId="122" fillId="0" borderId="0"/>
    <xf numFmtId="276" fontId="11" fillId="0" borderId="0"/>
    <xf numFmtId="255" fontId="1" fillId="0" borderId="0"/>
    <xf numFmtId="212" fontId="36" fillId="0" borderId="0"/>
    <xf numFmtId="212" fontId="36" fillId="0" borderId="0"/>
    <xf numFmtId="212" fontId="36" fillId="0" borderId="0"/>
    <xf numFmtId="43" fontId="36" fillId="0" borderId="0" applyFont="0" applyFill="0" applyBorder="0" applyAlignment="0" applyProtection="0"/>
    <xf numFmtId="212" fontId="36" fillId="0" borderId="0"/>
    <xf numFmtId="255" fontId="1" fillId="0" borderId="0"/>
    <xf numFmtId="212" fontId="36" fillId="0" borderId="0"/>
    <xf numFmtId="255" fontId="1" fillId="0" borderId="0"/>
    <xf numFmtId="212" fontId="36" fillId="0" borderId="0"/>
    <xf numFmtId="212" fontId="36" fillId="0" borderId="0"/>
    <xf numFmtId="212" fontId="36" fillId="0" borderId="0"/>
    <xf numFmtId="212" fontId="36" fillId="0" borderId="0"/>
    <xf numFmtId="255" fontId="1" fillId="0" borderId="0"/>
    <xf numFmtId="255" fontId="1" fillId="0" borderId="0"/>
    <xf numFmtId="0" fontId="33" fillId="0" borderId="0"/>
    <xf numFmtId="212" fontId="36" fillId="0" borderId="0"/>
    <xf numFmtId="212" fontId="36" fillId="0" borderId="0"/>
    <xf numFmtId="212" fontId="36" fillId="0" borderId="0"/>
    <xf numFmtId="212" fontId="36" fillId="0" borderId="0"/>
    <xf numFmtId="0" fontId="122" fillId="0" borderId="0"/>
    <xf numFmtId="225" fontId="122" fillId="0" borderId="0"/>
    <xf numFmtId="0" fontId="122" fillId="0" borderId="0"/>
    <xf numFmtId="225" fontId="122" fillId="0" borderId="0"/>
    <xf numFmtId="0" fontId="122" fillId="0" borderId="0"/>
    <xf numFmtId="225" fontId="122" fillId="0" borderId="0"/>
    <xf numFmtId="0" fontId="122" fillId="0" borderId="0"/>
    <xf numFmtId="0" fontId="103" fillId="0" borderId="0"/>
    <xf numFmtId="0" fontId="36" fillId="0" borderId="0"/>
    <xf numFmtId="226" fontId="122"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106" fillId="16" borderId="0"/>
    <xf numFmtId="0" fontId="1" fillId="24" borderId="72" applyNumberFormat="0" applyFont="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26" fontId="122" fillId="0" borderId="0"/>
    <xf numFmtId="0" fontId="33" fillId="0" borderId="0"/>
    <xf numFmtId="0" fontId="1" fillId="0" borderId="0"/>
    <xf numFmtId="0" fontId="33" fillId="0" borderId="0"/>
    <xf numFmtId="0" fontId="33" fillId="0" borderId="0"/>
    <xf numFmtId="0" fontId="147" fillId="0" borderId="0"/>
    <xf numFmtId="0" fontId="33" fillId="0" borderId="0"/>
    <xf numFmtId="0" fontId="33" fillId="0" borderId="0"/>
    <xf numFmtId="0" fontId="7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41" fillId="2" borderId="71">
      <protection locked="0"/>
    </xf>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2" fontId="128" fillId="0" borderId="0" applyFont="0" applyFill="0" applyBorder="0" applyAlignment="0" applyProtection="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33" fillId="0" borderId="0"/>
    <xf numFmtId="0" fontId="1" fillId="0" borderId="0"/>
    <xf numFmtId="0" fontId="1" fillId="0" borderId="0"/>
    <xf numFmtId="0" fontId="1" fillId="0" borderId="0"/>
    <xf numFmtId="0" fontId="1" fillId="0" borderId="0"/>
    <xf numFmtId="49" fontId="34" fillId="20" borderId="71"/>
    <xf numFmtId="0" fontId="1" fillId="0" borderId="0"/>
    <xf numFmtId="0" fontId="1" fillId="0" borderId="0"/>
    <xf numFmtId="49" fontId="34" fillId="20" borderId="71"/>
    <xf numFmtId="0" fontId="1" fillId="0" borderId="0"/>
    <xf numFmtId="0" fontId="1" fillId="0" borderId="0"/>
    <xf numFmtId="0" fontId="1" fillId="0" borderId="0"/>
    <xf numFmtId="0" fontId="1" fillId="0" borderId="0"/>
    <xf numFmtId="0" fontId="42"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41" fillId="2" borderId="71">
      <protection locked="0"/>
    </xf>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1" fillId="0" borderId="0"/>
    <xf numFmtId="0" fontId="33" fillId="0" borderId="0"/>
    <xf numFmtId="0" fontId="33" fillId="0" borderId="0"/>
    <xf numFmtId="0" fontId="1" fillId="0" borderId="0"/>
    <xf numFmtId="0" fontId="1" fillId="0" borderId="0"/>
    <xf numFmtId="0" fontId="33" fillId="0" borderId="0"/>
    <xf numFmtId="0" fontId="33" fillId="0" borderId="0"/>
    <xf numFmtId="0" fontId="1" fillId="0" borderId="0"/>
    <xf numFmtId="0" fontId="1" fillId="0" borderId="0"/>
    <xf numFmtId="0" fontId="33" fillId="0" borderId="0"/>
    <xf numFmtId="0" fontId="33" fillId="0" borderId="0"/>
    <xf numFmtId="0" fontId="1" fillId="0" borderId="0"/>
    <xf numFmtId="0" fontId="1" fillId="0" borderId="0"/>
    <xf numFmtId="0" fontId="33" fillId="0" borderId="0"/>
    <xf numFmtId="0" fontId="33" fillId="0" borderId="0"/>
    <xf numFmtId="0" fontId="1" fillId="0" borderId="0"/>
    <xf numFmtId="0" fontId="1"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14" fontId="43" fillId="0" borderId="0">
      <alignment horizontal="center" wrapText="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92"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0" fontId="33" fillId="0" borderId="0"/>
    <xf numFmtId="0" fontId="33" fillId="0" borderId="0"/>
    <xf numFmtId="0" fontId="1" fillId="0" borderId="0"/>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1" fillId="0" borderId="0" applyBorder="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3" fontId="47" fillId="0" borderId="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3" fontId="47" fillId="0" borderId="0" applyFill="0" applyBorder="0" applyAlignment="0" applyProtection="0"/>
    <xf numFmtId="0" fontId="33" fillId="0" borderId="0"/>
    <xf numFmtId="0" fontId="33" fillId="0" borderId="0"/>
    <xf numFmtId="0" fontId="33" fillId="0" borderId="0"/>
    <xf numFmtId="3" fontId="47" fillId="0" borderId="0" applyFill="0" applyBorder="0" applyAlignment="0" applyProtection="0"/>
    <xf numFmtId="0" fontId="33" fillId="0" borderId="0"/>
    <xf numFmtId="0" fontId="33" fillId="0" borderId="0"/>
    <xf numFmtId="3" fontId="47" fillId="0" borderId="0" applyFill="0" applyBorder="0" applyAlignment="0" applyProtection="0"/>
    <xf numFmtId="0" fontId="1" fillId="0" borderId="0"/>
    <xf numFmtId="0" fontId="1"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41" fillId="2" borderId="71">
      <protection locked="0"/>
    </xf>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1"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1" fillId="0" borderId="0" applyFont="0" applyFill="0" applyBorder="0" applyAlignment="0" applyProtection="0"/>
    <xf numFmtId="9" fontId="35" fillId="0" borderId="0" applyFont="0" applyFill="0" applyBorder="0" applyAlignment="0" applyProtection="0"/>
    <xf numFmtId="0" fontId="33" fillId="0" borderId="0"/>
    <xf numFmtId="9" fontId="1" fillId="0" borderId="0" applyFont="0" applyFill="0" applyBorder="0" applyAlignment="0" applyProtection="0"/>
    <xf numFmtId="9" fontId="35" fillId="0" borderId="0" applyFont="0" applyFill="0" applyBorder="0" applyAlignment="0" applyProtection="0"/>
    <xf numFmtId="0" fontId="33" fillId="0" borderId="0"/>
    <xf numFmtId="0" fontId="33" fillId="0" borderId="0"/>
    <xf numFmtId="0" fontId="33" fillId="0" borderId="0"/>
    <xf numFmtId="0" fontId="33" fillId="0" borderId="0"/>
    <xf numFmtId="0" fontId="1" fillId="0" borderId="0"/>
    <xf numFmtId="0" fontId="1"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41" fillId="2" borderId="71">
      <protection locked="0"/>
    </xf>
    <xf numFmtId="0" fontId="33" fillId="0" borderId="0"/>
    <xf numFmtId="0" fontId="33" fillId="0" borderId="0"/>
    <xf numFmtId="9" fontId="1" fillId="0" borderId="0" applyFont="0" applyFill="0" applyBorder="0" applyAlignment="0" applyProtection="0"/>
    <xf numFmtId="0" fontId="41" fillId="2" borderId="71">
      <protection locked="0"/>
    </xf>
    <xf numFmtId="0" fontId="33" fillId="0" borderId="0"/>
    <xf numFmtId="9" fontId="1" fillId="0" borderId="0" applyFont="0" applyFill="0" applyBorder="0" applyAlignment="0" applyProtection="0"/>
    <xf numFmtId="0" fontId="33" fillId="0" borderId="0"/>
    <xf numFmtId="0" fontId="41" fillId="2" borderId="71">
      <protection locked="0"/>
    </xf>
    <xf numFmtId="0" fontId="33" fillId="0" borderId="0"/>
    <xf numFmtId="9" fontId="1" fillId="0" borderId="0" applyFont="0" applyFill="0" applyBorder="0" applyAlignment="0" applyProtection="0"/>
    <xf numFmtId="0" fontId="41" fillId="2" borderId="71">
      <protection locked="0"/>
    </xf>
    <xf numFmtId="0" fontId="33" fillId="0" borderId="0"/>
    <xf numFmtId="0" fontId="33" fillId="0" borderId="0"/>
    <xf numFmtId="9" fontId="1" fillId="0" borderId="0" applyFont="0" applyFill="0" applyBorder="0" applyAlignment="0" applyProtection="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0" fontId="42" fillId="0" borderId="0"/>
    <xf numFmtId="0" fontId="42" fillId="0" borderId="0"/>
    <xf numFmtId="0" fontId="1" fillId="0" borderId="0"/>
    <xf numFmtId="0" fontId="1" fillId="0" borderId="0"/>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9" fontId="33" fillId="0" borderId="0" applyFont="0" applyFill="0" applyBorder="0" applyAlignment="0" applyProtection="0"/>
    <xf numFmtId="0" fontId="33"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33" fillId="0" borderId="0"/>
    <xf numFmtId="0" fontId="1" fillId="0" borderId="0"/>
    <xf numFmtId="0" fontId="33" fillId="0" borderId="0"/>
    <xf numFmtId="0" fontId="33" fillId="0" borderId="0"/>
    <xf numFmtId="0" fontId="42" fillId="0" borderId="0"/>
    <xf numFmtId="0" fontId="42" fillId="0" borderId="0"/>
    <xf numFmtId="0" fontId="48" fillId="0" borderId="0"/>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9" fillId="0" borderId="0" applyNumberFormat="0" applyFill="0" applyBorder="0" applyAlignment="0">
      <alignment horizontal="center"/>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1"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9" fontId="33" fillId="0" borderId="0" applyFont="0" applyFill="0" applyBorder="0" applyAlignment="0" applyProtection="0"/>
    <xf numFmtId="0" fontId="1" fillId="0" borderId="0"/>
    <xf numFmtId="0" fontId="33" fillId="0" borderId="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42" fillId="0" borderId="0"/>
    <xf numFmtId="0" fontId="42" fillId="0" borderId="0"/>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90" fillId="12" borderId="86" applyNumberFormat="0" applyAlignment="0" applyProtection="0"/>
    <xf numFmtId="0" fontId="33" fillId="0" borderId="0"/>
    <xf numFmtId="0" fontId="90" fillId="12" borderId="86" applyNumberFormat="0" applyAlignment="0" applyProtection="0"/>
    <xf numFmtId="0" fontId="33" fillId="0" borderId="0"/>
    <xf numFmtId="0" fontId="90" fillId="12" borderId="86" applyNumberFormat="0" applyAlignment="0" applyProtection="0"/>
    <xf numFmtId="0" fontId="33" fillId="0" borderId="0"/>
    <xf numFmtId="0" fontId="90" fillId="12" borderId="86" applyNumberFormat="0" applyAlignment="0" applyProtection="0"/>
    <xf numFmtId="0" fontId="33" fillId="0" borderId="0"/>
    <xf numFmtId="0" fontId="90" fillId="12" borderId="86" applyNumberFormat="0" applyAlignment="0" applyProtection="0"/>
    <xf numFmtId="0" fontId="33" fillId="0" borderId="0"/>
    <xf numFmtId="0" fontId="90" fillId="12" borderId="86" applyNumberFormat="0" applyAlignment="0" applyProtection="0"/>
    <xf numFmtId="0" fontId="33" fillId="0" borderId="0"/>
    <xf numFmtId="0" fontId="90" fillId="12" borderId="86" applyNumberFormat="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0" fontId="1" fillId="0" borderId="0"/>
    <xf numFmtId="0" fontId="33" fillId="0" borderId="0"/>
    <xf numFmtId="0" fontId="33" fillId="0" borderId="0"/>
    <xf numFmtId="0" fontId="1" fillId="0" borderId="0"/>
    <xf numFmtId="0" fontId="1" fillId="0" borderId="0"/>
    <xf numFmtId="0" fontId="1" fillId="0" borderId="0"/>
    <xf numFmtId="0" fontId="1" fillId="0" borderId="0"/>
    <xf numFmtId="0" fontId="33" fillId="0" borderId="0"/>
    <xf numFmtId="0" fontId="33" fillId="0" borderId="0"/>
    <xf numFmtId="0" fontId="1" fillId="0" borderId="0"/>
    <xf numFmtId="0" fontId="1" fillId="0" borderId="0"/>
    <xf numFmtId="0" fontId="1" fillId="0" borderId="0"/>
    <xf numFmtId="0" fontId="1" fillId="0" borderId="0"/>
    <xf numFmtId="0" fontId="33" fillId="0" borderId="0"/>
    <xf numFmtId="0" fontId="33" fillId="0" borderId="0"/>
    <xf numFmtId="0" fontId="1" fillId="0" borderId="0"/>
    <xf numFmtId="0" fontId="1" fillId="0" borderId="0"/>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1" fillId="0" borderId="0"/>
    <xf numFmtId="0" fontId="1" fillId="0" borderId="0"/>
    <xf numFmtId="0" fontId="1" fillId="0" borderId="0"/>
    <xf numFmtId="0" fontId="1" fillId="0" borderId="0"/>
    <xf numFmtId="0" fontId="42" fillId="0" borderId="0"/>
    <xf numFmtId="0" fontId="42" fillId="0" borderId="0"/>
    <xf numFmtId="0" fontId="1" fillId="0" borderId="0"/>
    <xf numFmtId="0" fontId="1" fillId="0" borderId="0"/>
    <xf numFmtId="0" fontId="1" fillId="0" borderId="0"/>
    <xf numFmtId="0" fontId="1"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5" fillId="26" borderId="73" applyNumberFormat="0" applyFont="0" applyBorder="0" applyAlignment="0" applyProtection="0"/>
    <xf numFmtId="0" fontId="33" fillId="0" borderId="0"/>
    <xf numFmtId="0" fontId="5" fillId="26" borderId="73" applyNumberFormat="0" applyFont="0" applyBorder="0" applyAlignment="0" applyProtection="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1"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1" fillId="0" borderId="0"/>
    <xf numFmtId="0" fontId="33" fillId="0" borderId="0"/>
    <xf numFmtId="0" fontId="33" fillId="0" borderId="0"/>
    <xf numFmtId="0" fontId="33" fillId="0" borderId="0"/>
    <xf numFmtId="49" fontId="34" fillId="20" borderId="71"/>
    <xf numFmtId="0" fontId="1" fillId="0" borderId="0"/>
    <xf numFmtId="0" fontId="1" fillId="0" borderId="0"/>
    <xf numFmtId="0" fontId="1" fillId="0" borderId="0"/>
    <xf numFmtId="0" fontId="1" fillId="0" borderId="0"/>
    <xf numFmtId="49" fontId="34" fillId="20" borderId="71"/>
    <xf numFmtId="0" fontId="1" fillId="0" borderId="0"/>
    <xf numFmtId="0" fontId="1" fillId="0" borderId="0"/>
    <xf numFmtId="0" fontId="1" fillId="0" borderId="0"/>
    <xf numFmtId="0" fontId="1" fillId="0" borderId="0"/>
    <xf numFmtId="49" fontId="34" fillId="20" borderId="71"/>
    <xf numFmtId="0" fontId="1" fillId="0" borderId="0"/>
    <xf numFmtId="0" fontId="1" fillId="0" borderId="0"/>
    <xf numFmtId="0" fontId="33" fillId="0" borderId="0"/>
    <xf numFmtId="0" fontId="1" fillId="0" borderId="0"/>
    <xf numFmtId="0" fontId="1" fillId="0" borderId="0"/>
    <xf numFmtId="49" fontId="34" fillId="20" borderId="71"/>
    <xf numFmtId="0" fontId="1" fillId="0" borderId="0"/>
    <xf numFmtId="0" fontId="1" fillId="0" borderId="0"/>
    <xf numFmtId="0" fontId="33" fillId="0" borderId="0"/>
    <xf numFmtId="0" fontId="33" fillId="0" borderId="0"/>
    <xf numFmtId="0" fontId="1" fillId="0" borderId="0"/>
    <xf numFmtId="0" fontId="1" fillId="0" borderId="0"/>
    <xf numFmtId="0" fontId="1" fillId="0" borderId="0"/>
    <xf numFmtId="0" fontId="33" fillId="0" borderId="0"/>
    <xf numFmtId="0" fontId="33" fillId="0" borderId="0"/>
    <xf numFmtId="0" fontId="1" fillId="0" borderId="0"/>
    <xf numFmtId="0" fontId="42" fillId="0" borderId="0"/>
    <xf numFmtId="0" fontId="42" fillId="0" borderId="0"/>
    <xf numFmtId="0" fontId="1" fillId="0" borderId="0"/>
    <xf numFmtId="0" fontId="1" fillId="0" borderId="0"/>
    <xf numFmtId="0" fontId="1" fillId="0" borderId="0"/>
    <xf numFmtId="0" fontId="33"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5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1" fillId="0" borderId="0"/>
    <xf numFmtId="0" fontId="33" fillId="0" borderId="0"/>
    <xf numFmtId="0" fontId="33" fillId="0" borderId="0"/>
    <xf numFmtId="9" fontId="35" fillId="0" borderId="0" applyFont="0" applyFill="0" applyBorder="0" applyAlignment="0" applyProtection="0"/>
    <xf numFmtId="0" fontId="1" fillId="0" borderId="0"/>
    <xf numFmtId="0" fontId="220"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33" fillId="0" borderId="0"/>
    <xf numFmtId="0" fontId="1" fillId="0" borderId="0"/>
    <xf numFmtId="0" fontId="11" fillId="0" borderId="0"/>
    <xf numFmtId="0" fontId="1" fillId="0" borderId="0"/>
    <xf numFmtId="49" fontId="34" fillId="20" borderId="71"/>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40" fillId="40" borderId="0" applyNumberFormat="0" applyBorder="0" applyAlignment="0" applyProtection="0">
      <alignment vertical="center"/>
    </xf>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41" fillId="2" borderId="71">
      <protection locked="0"/>
    </xf>
    <xf numFmtId="206" fontId="1" fillId="0" borderId="0">
      <alignment vertical="center" wrapText="1"/>
    </xf>
    <xf numFmtId="206" fontId="1" fillId="0" borderId="0">
      <alignment vertical="center" wrapText="1"/>
    </xf>
    <xf numFmtId="206" fontId="1" fillId="0" borderId="0">
      <alignment vertical="center" wrapText="1"/>
    </xf>
    <xf numFmtId="206" fontId="1" fillId="0" borderId="0">
      <alignment vertical="center" wrapText="1"/>
    </xf>
    <xf numFmtId="0" fontId="1" fillId="0" borderId="0"/>
    <xf numFmtId="0" fontId="1" fillId="0" borderId="0"/>
    <xf numFmtId="0" fontId="1" fillId="0" borderId="0"/>
    <xf numFmtId="0" fontId="1" fillId="0" borderId="0"/>
    <xf numFmtId="0" fontId="3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5" fillId="0" borderId="0"/>
    <xf numFmtId="0" fontId="1" fillId="0" borderId="0"/>
    <xf numFmtId="0" fontId="5" fillId="0" borderId="0"/>
    <xf numFmtId="0" fontId="1" fillId="0" borderId="0"/>
    <xf numFmtId="175" fontId="109"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5" fillId="24" borderId="72" applyNumberFormat="0" applyFont="0" applyAlignment="0" applyProtection="0"/>
    <xf numFmtId="0" fontId="33" fillId="0" borderId="0"/>
    <xf numFmtId="0" fontId="33" fillId="0" borderId="0"/>
    <xf numFmtId="0" fontId="41" fillId="2" borderId="71">
      <protection locked="0"/>
    </xf>
    <xf numFmtId="0" fontId="33" fillId="0" borderId="0"/>
    <xf numFmtId="9" fontId="1" fillId="0" borderId="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33" fillId="0" borderId="0"/>
    <xf numFmtId="0" fontId="33" fillId="0" borderId="0"/>
    <xf numFmtId="41" fontId="70"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5" fillId="24" borderId="72" applyNumberFormat="0" applyFont="0" applyAlignment="0" applyProtection="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90" fillId="12" borderId="86" applyNumberFormat="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90" fillId="46" borderId="86" applyNumberFormat="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90" fillId="12" borderId="86" applyNumberFormat="0" applyAlignment="0" applyProtection="0"/>
    <xf numFmtId="0" fontId="41" fillId="2" borderId="71">
      <protection locked="0"/>
    </xf>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117" fillId="12" borderId="86" applyNumberFormat="0" applyAlignment="0" applyProtection="0"/>
    <xf numFmtId="0" fontId="33" fillId="0" borderId="0"/>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53" fillId="0" borderId="0"/>
    <xf numFmtId="0" fontId="33" fillId="0" borderId="0"/>
    <xf numFmtId="0" fontId="33" fillId="0" borderId="0"/>
    <xf numFmtId="49" fontId="34" fillId="20" borderId="71"/>
    <xf numFmtId="0" fontId="221" fillId="0" borderId="0"/>
    <xf numFmtId="0" fontId="33" fillId="0" borderId="0"/>
    <xf numFmtId="0" fontId="33" fillId="0" borderId="0"/>
    <xf numFmtId="49" fontId="34" fillId="20" borderId="71"/>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49" fontId="34" fillId="20" borderId="71"/>
    <xf numFmtId="0" fontId="1" fillId="0" borderId="0"/>
    <xf numFmtId="0" fontId="1" fillId="0" borderId="0"/>
    <xf numFmtId="0" fontId="33" fillId="0" borderId="0"/>
    <xf numFmtId="49" fontId="34" fillId="20" borderId="71"/>
    <xf numFmtId="0" fontId="1" fillId="0" borderId="0"/>
    <xf numFmtId="0" fontId="33" fillId="0" borderId="0"/>
    <xf numFmtId="49" fontId="34" fillId="20" borderId="71"/>
    <xf numFmtId="0" fontId="1" fillId="0" borderId="0"/>
    <xf numFmtId="0" fontId="33" fillId="0" borderId="0"/>
    <xf numFmtId="49" fontId="34" fillId="20" borderId="71"/>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9" fontId="34" fillId="20" borderId="71"/>
    <xf numFmtId="0" fontId="1" fillId="0" borderId="0"/>
    <xf numFmtId="0" fontId="1" fillId="0" borderId="0"/>
    <xf numFmtId="0" fontId="33" fillId="0" borderId="0"/>
    <xf numFmtId="49" fontId="34" fillId="20" borderId="71"/>
    <xf numFmtId="0" fontId="1" fillId="0" borderId="0"/>
    <xf numFmtId="0" fontId="33" fillId="0" borderId="0"/>
    <xf numFmtId="49" fontId="34" fillId="20" borderId="71"/>
    <xf numFmtId="0" fontId="1" fillId="0" borderId="0"/>
    <xf numFmtId="0" fontId="33" fillId="0" borderId="0"/>
    <xf numFmtId="49" fontId="34" fillId="20" borderId="71"/>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9" fontId="34" fillId="20" borderId="71"/>
    <xf numFmtId="0" fontId="33" fillId="0" borderId="0"/>
    <xf numFmtId="0" fontId="1" fillId="0" borderId="0"/>
    <xf numFmtId="0" fontId="33" fillId="0" borderId="0"/>
    <xf numFmtId="49" fontId="34" fillId="20" borderId="71"/>
    <xf numFmtId="0" fontId="33" fillId="0" borderId="0"/>
    <xf numFmtId="0" fontId="1" fillId="0" borderId="0"/>
    <xf numFmtId="0" fontId="33" fillId="0" borderId="0"/>
    <xf numFmtId="49" fontId="34" fillId="20" borderId="71"/>
    <xf numFmtId="0" fontId="33" fillId="0" borderId="0"/>
    <xf numFmtId="0" fontId="1"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1" fillId="0" borderId="0"/>
    <xf numFmtId="0" fontId="1" fillId="0" borderId="0"/>
    <xf numFmtId="0" fontId="33" fillId="0" borderId="0"/>
    <xf numFmtId="49" fontId="34" fillId="20" borderId="71"/>
    <xf numFmtId="0" fontId="1" fillId="0" borderId="0"/>
    <xf numFmtId="0" fontId="33" fillId="0" borderId="0"/>
    <xf numFmtId="0" fontId="33" fillId="0" borderId="0"/>
    <xf numFmtId="0" fontId="33" fillId="0" borderId="0"/>
    <xf numFmtId="49" fontId="34" fillId="20" borderId="71"/>
    <xf numFmtId="0" fontId="1" fillId="0" borderId="0"/>
    <xf numFmtId="0" fontId="33" fillId="0" borderId="0"/>
    <xf numFmtId="0" fontId="33" fillId="0" borderId="0"/>
    <xf numFmtId="49" fontId="34" fillId="20" borderId="71"/>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1" fillId="0" borderId="0"/>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1"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0" fontId="135" fillId="12" borderId="86" applyNumberFormat="0" applyAlignment="0" applyProtection="0"/>
    <xf numFmtId="49" fontId="34" fillId="20" borderId="71"/>
    <xf numFmtId="0" fontId="33" fillId="0" borderId="0"/>
    <xf numFmtId="0" fontId="33" fillId="0" borderId="0"/>
    <xf numFmtId="0" fontId="33" fillId="0" borderId="0"/>
    <xf numFmtId="0" fontId="33" fillId="0" borderId="0"/>
    <xf numFmtId="0" fontId="1" fillId="0" borderId="0"/>
    <xf numFmtId="0" fontId="33" fillId="0" borderId="0"/>
    <xf numFmtId="0" fontId="1"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49" fontId="34" fillId="20" borderId="71"/>
    <xf numFmtId="0" fontId="33" fillId="0" borderId="0"/>
    <xf numFmtId="0" fontId="33" fillId="0" borderId="0"/>
    <xf numFmtId="0" fontId="1" fillId="0" borderId="0"/>
    <xf numFmtId="0" fontId="33" fillId="0" borderId="0"/>
    <xf numFmtId="49" fontId="34" fillId="20" borderId="71"/>
    <xf numFmtId="0" fontId="33" fillId="0" borderId="0"/>
    <xf numFmtId="0" fontId="33" fillId="0" borderId="0"/>
    <xf numFmtId="0" fontId="33" fillId="0" borderId="0"/>
    <xf numFmtId="3" fontId="36" fillId="0" borderId="0" applyFont="0" applyFill="0" applyBorder="0" applyAlignment="0" applyProtection="0"/>
    <xf numFmtId="0" fontId="33" fillId="0" borderId="0"/>
    <xf numFmtId="0" fontId="33" fillId="0" borderId="0"/>
    <xf numFmtId="0" fontId="33" fillId="0" borderId="0"/>
    <xf numFmtId="49" fontId="34" fillId="20" borderId="71"/>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42" fillId="0" borderId="0"/>
    <xf numFmtId="0" fontId="42" fillId="0" borderId="0"/>
    <xf numFmtId="49" fontId="34" fillId="20" borderId="71"/>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1" fillId="0" borderId="0" applyFont="0" applyFill="0" applyBorder="0" applyAlignment="0" applyProtection="0"/>
    <xf numFmtId="0" fontId="33" fillId="0" borderId="0"/>
    <xf numFmtId="0" fontId="33" fillId="0" borderId="0"/>
    <xf numFmtId="49" fontId="34" fillId="20" borderId="71"/>
    <xf numFmtId="0" fontId="42" fillId="0" borderId="0"/>
    <xf numFmtId="0" fontId="42" fillId="0" borderId="0"/>
    <xf numFmtId="49" fontId="34" fillId="20" borderId="71"/>
    <xf numFmtId="0" fontId="1" fillId="0" borderId="0"/>
    <xf numFmtId="0" fontId="1" fillId="0" borderId="0"/>
    <xf numFmtId="49" fontId="34" fillId="20" borderId="71"/>
    <xf numFmtId="0" fontId="33"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42" fillId="0" borderId="0"/>
    <xf numFmtId="0" fontId="42" fillId="0" borderId="0"/>
    <xf numFmtId="49" fontId="34" fillId="20" borderId="71"/>
    <xf numFmtId="0" fontId="1" fillId="0" borderId="0"/>
    <xf numFmtId="0" fontId="1" fillId="0" borderId="0"/>
    <xf numFmtId="49" fontId="34" fillId="20" borderId="71"/>
    <xf numFmtId="0" fontId="33" fillId="0" borderId="0"/>
    <xf numFmtId="0" fontId="1"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277" fontId="224" fillId="50" borderId="82">
      <alignment horizontal="center"/>
    </xf>
    <xf numFmtId="0" fontId="33" fillId="0" borderId="0"/>
    <xf numFmtId="0" fontId="33" fillId="0" borderId="0"/>
    <xf numFmtId="0" fontId="106" fillId="16" borderId="0"/>
    <xf numFmtId="0" fontId="33" fillId="0" borderId="0"/>
    <xf numFmtId="0" fontId="33" fillId="0" borderId="0"/>
    <xf numFmtId="0" fontId="33" fillId="0" borderId="0"/>
    <xf numFmtId="0" fontId="33" fillId="0" borderId="0"/>
    <xf numFmtId="0" fontId="33" fillId="0" borderId="0"/>
    <xf numFmtId="49" fontId="34" fillId="20" borderId="71"/>
    <xf numFmtId="0" fontId="42" fillId="0" borderId="0"/>
    <xf numFmtId="0" fontId="42" fillId="0" borderId="0"/>
    <xf numFmtId="49" fontId="34" fillId="20" borderId="71"/>
    <xf numFmtId="0" fontId="1" fillId="0" borderId="0"/>
    <xf numFmtId="0" fontId="1" fillId="0" borderId="0"/>
    <xf numFmtId="49" fontId="34" fillId="20" borderId="71"/>
    <xf numFmtId="0" fontId="33" fillId="0" borderId="0"/>
    <xf numFmtId="0" fontId="1" fillId="0" borderId="0"/>
    <xf numFmtId="0" fontId="33" fillId="0" borderId="0"/>
    <xf numFmtId="0" fontId="33" fillId="0" borderId="0"/>
    <xf numFmtId="0" fontId="33" fillId="0" borderId="0"/>
    <xf numFmtId="0" fontId="68" fillId="6" borderId="0" applyNumberFormat="0" applyBorder="0" applyAlignment="0" applyProtection="0">
      <alignment vertical="center"/>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42" fillId="0" borderId="0"/>
    <xf numFmtId="0" fontId="42" fillId="0" borderId="0"/>
    <xf numFmtId="49" fontId="34" fillId="20" borderId="71"/>
    <xf numFmtId="0" fontId="1" fillId="0" borderId="0"/>
    <xf numFmtId="0" fontId="1" fillId="0" borderId="0"/>
    <xf numFmtId="49" fontId="34" fillId="20" borderId="71"/>
    <xf numFmtId="0" fontId="1" fillId="0" borderId="0"/>
    <xf numFmtId="0" fontId="1" fillId="0" borderId="0"/>
    <xf numFmtId="49" fontId="34" fillId="20" borderId="71"/>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8" fillId="0" borderId="0"/>
    <xf numFmtId="0" fontId="1" fillId="0" borderId="0"/>
    <xf numFmtId="0" fontId="1" fillId="0" borderId="0"/>
    <xf numFmtId="0" fontId="1" fillId="0" borderId="0"/>
    <xf numFmtId="49" fontId="34" fillId="20" borderId="71"/>
    <xf numFmtId="0" fontId="1" fillId="0" borderId="0"/>
    <xf numFmtId="0" fontId="1" fillId="0" borderId="0"/>
    <xf numFmtId="0" fontId="33" fillId="0" borderId="0"/>
    <xf numFmtId="1" fontId="225" fillId="0" borderId="115"/>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165" fontId="1"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10" fontId="1" fillId="0" borderId="0" applyFont="0" applyFill="0" applyBorder="0" applyAlignment="0" applyProtection="0"/>
    <xf numFmtId="0" fontId="33" fillId="0" borderId="0"/>
    <xf numFmtId="10" fontId="1"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33" fillId="0" borderId="0"/>
    <xf numFmtId="0" fontId="33" fillId="0" borderId="0"/>
    <xf numFmtId="0" fontId="33" fillId="0" borderId="0"/>
    <xf numFmtId="0" fontId="33" fillId="0" borderId="0"/>
    <xf numFmtId="9" fontId="1" fillId="0" borderId="0" applyFont="0" applyFill="0" applyBorder="0" applyAlignment="0" applyProtection="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90" fillId="12" borderId="86" applyNumberFormat="0" applyAlignment="0" applyProtection="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5" fillId="26" borderId="73" applyNumberFormat="0" applyFont="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175" fontId="1"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41" fillId="2" borderId="71">
      <protection locked="0"/>
    </xf>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41" fillId="2" borderId="71">
      <protection locked="0"/>
    </xf>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66"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49" fontId="34" fillId="20" borderId="71"/>
    <xf numFmtId="0" fontId="1"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90" fillId="46" borderId="86" applyNumberFormat="0" applyAlignment="0" applyProtection="0"/>
    <xf numFmtId="0" fontId="33" fillId="0" borderId="0"/>
    <xf numFmtId="0" fontId="90" fillId="12" borderId="86" applyNumberFormat="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83" fillId="12" borderId="74" applyNumberFormat="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1" fillId="24" borderId="72" applyNumberFormat="0" applyFont="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1"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9" fontId="34" fillId="20" borderId="71"/>
    <xf numFmtId="0" fontId="1" fillId="0" borderId="0"/>
    <xf numFmtId="0" fontId="33" fillId="0" borderId="0"/>
    <xf numFmtId="0" fontId="33" fillId="0" borderId="0"/>
    <xf numFmtId="0" fontId="33" fillId="0" borderId="0"/>
    <xf numFmtId="49" fontId="34" fillId="20" borderId="71"/>
    <xf numFmtId="0" fontId="33" fillId="0" borderId="0"/>
    <xf numFmtId="49" fontId="34" fillId="20" borderId="71"/>
    <xf numFmtId="0" fontId="33" fillId="0" borderId="0"/>
    <xf numFmtId="0" fontId="33" fillId="0" borderId="0"/>
    <xf numFmtId="49" fontId="34" fillId="20" borderId="71"/>
    <xf numFmtId="0" fontId="33" fillId="0" borderId="0"/>
    <xf numFmtId="49" fontId="34" fillId="20" borderId="71"/>
    <xf numFmtId="0" fontId="33" fillId="0" borderId="0"/>
    <xf numFmtId="0" fontId="33" fillId="0" borderId="0"/>
    <xf numFmtId="0" fontId="33" fillId="0" borderId="0"/>
    <xf numFmtId="0" fontId="33" fillId="0" borderId="0"/>
    <xf numFmtId="49" fontId="34" fillId="20" borderId="71"/>
    <xf numFmtId="0" fontId="33" fillId="0" borderId="0"/>
    <xf numFmtId="49" fontId="34" fillId="20" borderId="71"/>
    <xf numFmtId="0" fontId="33" fillId="0" borderId="0"/>
    <xf numFmtId="0" fontId="33" fillId="0" borderId="0"/>
    <xf numFmtId="49" fontId="34" fillId="20" borderId="71"/>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48" fillId="60" borderId="96" applyNumberFormat="0" applyFont="0" applyAlignment="0" applyProtection="0"/>
    <xf numFmtId="0" fontId="33" fillId="0" borderId="0"/>
    <xf numFmtId="9" fontId="33" fillId="0" borderId="0" applyFont="0" applyFill="0" applyBorder="0" applyAlignment="0" applyProtection="0"/>
    <xf numFmtId="0" fontId="1" fillId="24" borderId="72" applyNumberFormat="0" applyFont="0" applyAlignment="0" applyProtection="0"/>
    <xf numFmtId="0" fontId="33" fillId="0" borderId="0"/>
    <xf numFmtId="0" fontId="33" fillId="0" borderId="0"/>
    <xf numFmtId="0" fontId="35" fillId="24" borderId="72" applyNumberFormat="0" applyFont="0" applyAlignment="0" applyProtection="0"/>
    <xf numFmtId="0" fontId="33" fillId="0" borderId="0"/>
    <xf numFmtId="0" fontId="33" fillId="0" borderId="0"/>
    <xf numFmtId="0" fontId="33" fillId="0" borderId="0"/>
    <xf numFmtId="0" fontId="33" fillId="0" borderId="0"/>
    <xf numFmtId="0" fontId="1" fillId="24" borderId="72" applyNumberFormat="0" applyFont="0" applyAlignment="0" applyProtection="0"/>
    <xf numFmtId="0" fontId="33" fillId="0" borderId="0"/>
    <xf numFmtId="49" fontId="34" fillId="20" borderId="71"/>
    <xf numFmtId="0" fontId="42" fillId="0" borderId="0"/>
    <xf numFmtId="0" fontId="1" fillId="0" borderId="0"/>
    <xf numFmtId="49" fontId="34" fillId="20" borderId="71"/>
    <xf numFmtId="0" fontId="1" fillId="0" borderId="0"/>
    <xf numFmtId="0" fontId="1" fillId="0" borderId="0"/>
    <xf numFmtId="49" fontId="34" fillId="20" borderId="71"/>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42" fontId="70" fillId="0" borderId="0" applyFont="0" applyFill="0" applyBorder="0" applyAlignment="0" applyProtection="0"/>
    <xf numFmtId="0" fontId="33" fillId="0" borderId="0"/>
    <xf numFmtId="0" fontId="33" fillId="0" borderId="0"/>
    <xf numFmtId="0" fontId="33" fillId="0" borderId="0"/>
    <xf numFmtId="0" fontId="33" fillId="0" borderId="0"/>
    <xf numFmtId="12" fontId="179" fillId="0" borderId="0" applyFill="0" applyBorder="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42" fillId="0" borderId="0"/>
    <xf numFmtId="0" fontId="35" fillId="0" borderId="0"/>
    <xf numFmtId="49" fontId="34" fillId="20" borderId="71"/>
    <xf numFmtId="0" fontId="1" fillId="0" borderId="0"/>
    <xf numFmtId="0" fontId="35" fillId="0" borderId="0"/>
    <xf numFmtId="49" fontId="34" fillId="20" borderId="71"/>
    <xf numFmtId="0" fontId="1" fillId="0" borderId="0"/>
    <xf numFmtId="0" fontId="1" fillId="0" borderId="0"/>
    <xf numFmtId="49" fontId="34" fillId="20" borderId="71"/>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1" fillId="0" borderId="0"/>
    <xf numFmtId="0" fontId="33" fillId="0" borderId="0"/>
    <xf numFmtId="49" fontId="34" fillId="20" borderId="71"/>
    <xf numFmtId="0" fontId="1"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49" fontId="34" fillId="20" borderId="71"/>
    <xf numFmtId="0" fontId="33" fillId="0" borderId="0"/>
    <xf numFmtId="0" fontId="33" fillId="0" borderId="0"/>
    <xf numFmtId="0" fontId="33" fillId="0" borderId="0"/>
    <xf numFmtId="0" fontId="33" fillId="0" borderId="0"/>
    <xf numFmtId="49" fontId="34" fillId="20" borderId="71"/>
    <xf numFmtId="0" fontId="42" fillId="0" borderId="0"/>
    <xf numFmtId="0" fontId="33" fillId="0" borderId="0"/>
    <xf numFmtId="49" fontId="34" fillId="20" borderId="71"/>
    <xf numFmtId="0" fontId="1" fillId="0" borderId="0"/>
    <xf numFmtId="0" fontId="35" fillId="0" borderId="0"/>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1"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2" fillId="0" borderId="0"/>
    <xf numFmtId="0" fontId="1" fillId="0" borderId="0"/>
    <xf numFmtId="0" fontId="1" fillId="0" borderId="0"/>
    <xf numFmtId="0" fontId="33" fillId="0" borderId="0"/>
    <xf numFmtId="0" fontId="48"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5" fillId="24" borderId="72" applyNumberFormat="0" applyFont="0" applyAlignment="0" applyProtection="0"/>
    <xf numFmtId="0" fontId="33" fillId="0" borderId="0"/>
    <xf numFmtId="0" fontId="35" fillId="24" borderId="72" applyNumberFormat="0" applyFont="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5" fillId="24" borderId="72" applyNumberFormat="0" applyFont="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6"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2"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203" fontId="66" fillId="0" borderId="0" applyFont="0" applyFill="0" applyBorder="0" applyAlignment="0" applyProtection="0">
      <alignment vertical="center"/>
    </xf>
    <xf numFmtId="0" fontId="33" fillId="0" borderId="0"/>
    <xf numFmtId="0" fontId="33" fillId="0" borderId="0"/>
    <xf numFmtId="0" fontId="33" fillId="0" borderId="0"/>
    <xf numFmtId="0" fontId="154" fillId="12" borderId="86" applyNumberFormat="0" applyAlignment="0" applyProtection="0">
      <alignment vertical="center"/>
    </xf>
    <xf numFmtId="0" fontId="33" fillId="0" borderId="0"/>
    <xf numFmtId="0" fontId="33" fillId="0" borderId="0"/>
    <xf numFmtId="9" fontId="33" fillId="0" borderId="0" applyFont="0" applyFill="0" applyBorder="0" applyAlignment="0" applyProtection="0"/>
    <xf numFmtId="0" fontId="33" fillId="0" borderId="0"/>
    <xf numFmtId="0" fontId="154" fillId="12" borderId="86" applyNumberFormat="0" applyAlignment="0" applyProtection="0">
      <alignment vertical="center"/>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33" fillId="0" borderId="0"/>
    <xf numFmtId="0" fontId="33" fillId="0" borderId="0"/>
    <xf numFmtId="0" fontId="33" fillId="0" borderId="0"/>
    <xf numFmtId="0" fontId="1"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1" fillId="0" borderId="0"/>
    <xf numFmtId="0" fontId="42" fillId="0" borderId="0"/>
    <xf numFmtId="0" fontId="226"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33" fillId="0" borderId="0"/>
    <xf numFmtId="49" fontId="34" fillId="20" borderId="71"/>
    <xf numFmtId="0" fontId="33" fillId="0" borderId="0"/>
    <xf numFmtId="0" fontId="33" fillId="0" borderId="0"/>
    <xf numFmtId="9" fontId="1" fillId="0" borderId="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1" fillId="0" borderId="0"/>
    <xf numFmtId="0" fontId="1"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37" fontId="201"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27" fillId="0" borderId="0" applyNumberFormat="0" applyFill="0" applyBorder="0" applyAlignment="0" applyProtection="0">
      <alignment vertical="center"/>
    </xf>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5" fillId="0" borderId="106">
      <alignment horizontal="centerContinuous" vertical="center"/>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49" fontId="34" fillId="20" borderId="71"/>
    <xf numFmtId="0" fontId="33" fillId="0" borderId="0"/>
    <xf numFmtId="0" fontId="1" fillId="0" borderId="0"/>
    <xf numFmtId="0" fontId="33" fillId="0" borderId="0"/>
    <xf numFmtId="0" fontId="33" fillId="0" borderId="0"/>
    <xf numFmtId="0" fontId="33" fillId="0" borderId="0"/>
    <xf numFmtId="0" fontId="33" fillId="0" borderId="0"/>
    <xf numFmtId="49" fontId="34" fillId="20" borderId="71"/>
    <xf numFmtId="0" fontId="33" fillId="0" borderId="0"/>
    <xf numFmtId="49" fontId="34" fillId="20" borderId="71"/>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41" fillId="2" borderId="71">
      <protection locked="0"/>
    </xf>
    <xf numFmtId="0" fontId="33" fillId="0" borderId="0"/>
    <xf numFmtId="0" fontId="3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5"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5" fillId="24" borderId="72" applyNumberFormat="0" applyFont="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0" fontId="1" fillId="0" borderId="0"/>
    <xf numFmtId="0" fontId="33" fillId="0" borderId="0"/>
    <xf numFmtId="0" fontId="33" fillId="0" borderId="0"/>
    <xf numFmtId="0" fontId="1" fillId="0" borderId="0"/>
    <xf numFmtId="0" fontId="33" fillId="0" borderId="0"/>
    <xf numFmtId="0" fontId="33" fillId="0" borderId="0"/>
    <xf numFmtId="0" fontId="33" fillId="0" borderId="0"/>
    <xf numFmtId="0" fontId="33" fillId="0" borderId="0"/>
    <xf numFmtId="0" fontId="33" fillId="0" borderId="0"/>
    <xf numFmtId="0" fontId="1" fillId="0" borderId="0"/>
    <xf numFmtId="0" fontId="1" fillId="0" borderId="0"/>
    <xf numFmtId="9" fontId="33" fillId="0" borderId="0" applyFont="0" applyFill="0" applyBorder="0" applyAlignment="0" applyProtection="0"/>
    <xf numFmtId="9" fontId="33" fillId="0" borderId="0" applyFont="0" applyFill="0" applyBorder="0" applyAlignment="0" applyProtection="0"/>
    <xf numFmtId="0" fontId="1" fillId="0" borderId="0"/>
    <xf numFmtId="0" fontId="1" fillId="0" borderId="0"/>
    <xf numFmtId="0" fontId="1" fillId="0" borderId="0"/>
    <xf numFmtId="0" fontId="1" fillId="0" borderId="0"/>
    <xf numFmtId="0" fontId="33" fillId="0" borderId="0"/>
    <xf numFmtId="49" fontId="34" fillId="20" borderId="71"/>
    <xf numFmtId="0" fontId="33" fillId="0" borderId="0"/>
    <xf numFmtId="0" fontId="1" fillId="0" borderId="0"/>
    <xf numFmtId="0" fontId="1" fillId="0" borderId="0"/>
    <xf numFmtId="9" fontId="33" fillId="0" borderId="0" applyFont="0" applyFill="0" applyBorder="0" applyAlignment="0" applyProtection="0"/>
    <xf numFmtId="9" fontId="33" fillId="0" borderId="0" applyFont="0" applyFill="0" applyBorder="0" applyAlignment="0" applyProtection="0"/>
    <xf numFmtId="0" fontId="1" fillId="0" borderId="0"/>
    <xf numFmtId="0" fontId="1" fillId="0" borderId="0"/>
    <xf numFmtId="0" fontId="1" fillId="0" borderId="0"/>
    <xf numFmtId="0" fontId="1" fillId="0" borderId="0"/>
    <xf numFmtId="0" fontId="33" fillId="0" borderId="0"/>
    <xf numFmtId="0" fontId="33" fillId="0" borderId="0"/>
    <xf numFmtId="0" fontId="41" fillId="2" borderId="71">
      <protection locked="0"/>
    </xf>
    <xf numFmtId="0" fontId="33" fillId="0" borderId="0"/>
    <xf numFmtId="49" fontId="34" fillId="20" borderId="71"/>
    <xf numFmtId="0" fontId="33" fillId="0" borderId="0"/>
    <xf numFmtId="0" fontId="41" fillId="2" borderId="71">
      <protection locked="0"/>
    </xf>
    <xf numFmtId="0" fontId="33" fillId="0" borderId="0"/>
    <xf numFmtId="0" fontId="1" fillId="0" borderId="0"/>
    <xf numFmtId="0" fontId="11" fillId="0" borderId="0"/>
    <xf numFmtId="0" fontId="1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33" fillId="0" borderId="0"/>
    <xf numFmtId="0" fontId="33" fillId="0" borderId="0"/>
    <xf numFmtId="9" fontId="1" fillId="0" borderId="0" applyFont="0" applyFill="0" applyBorder="0" applyAlignment="0" applyProtection="0"/>
    <xf numFmtId="9" fontId="1" fillId="0" borderId="0" applyFont="0" applyFill="0" applyBorder="0" applyAlignment="0" applyProtection="0"/>
    <xf numFmtId="0" fontId="41" fillId="2" borderId="71">
      <protection locked="0"/>
    </xf>
    <xf numFmtId="0" fontId="1" fillId="0" borderId="0"/>
    <xf numFmtId="0" fontId="1" fillId="0" borderId="0"/>
    <xf numFmtId="0" fontId="1" fillId="0" borderId="0"/>
    <xf numFmtId="0" fontId="1" fillId="0" borderId="0"/>
    <xf numFmtId="9" fontId="35" fillId="0" borderId="0" applyFont="0" applyFill="0" applyBorder="0" applyAlignment="0" applyProtection="0"/>
    <xf numFmtId="9" fontId="35" fillId="0" borderId="0" applyFont="0" applyFill="0" applyBorder="0" applyAlignment="0" applyProtection="0"/>
    <xf numFmtId="0" fontId="1" fillId="0" borderId="0"/>
    <xf numFmtId="0" fontId="1" fillId="0" borderId="0"/>
    <xf numFmtId="9" fontId="35" fillId="0" borderId="0" applyFont="0" applyFill="0" applyBorder="0" applyAlignment="0" applyProtection="0"/>
    <xf numFmtId="9" fontId="35" fillId="0" borderId="0" applyFont="0" applyFill="0" applyBorder="0" applyAlignment="0" applyProtection="0"/>
    <xf numFmtId="0" fontId="33" fillId="0" borderId="0"/>
    <xf numFmtId="0" fontId="33" fillId="0" borderId="0"/>
    <xf numFmtId="9" fontId="35" fillId="0" borderId="0" applyFont="0" applyFill="0" applyBorder="0" applyAlignment="0" applyProtection="0"/>
    <xf numFmtId="9" fontId="35" fillId="0" borderId="0" applyFont="0" applyFill="0" applyBorder="0" applyAlignment="0" applyProtection="0"/>
    <xf numFmtId="0" fontId="33" fillId="0" borderId="0"/>
    <xf numFmtId="0" fontId="33" fillId="0" borderId="0"/>
    <xf numFmtId="9" fontId="35" fillId="0" borderId="0" applyFont="0" applyFill="0" applyBorder="0" applyAlignment="0" applyProtection="0"/>
    <xf numFmtId="9" fontId="35" fillId="0" borderId="0" applyFont="0" applyFill="0" applyBorder="0" applyAlignment="0" applyProtection="0"/>
    <xf numFmtId="0" fontId="33" fillId="0" borderId="0"/>
    <xf numFmtId="0" fontId="33" fillId="0" borderId="0"/>
    <xf numFmtId="9" fontId="35" fillId="0" borderId="0" applyFont="0" applyFill="0" applyBorder="0" applyAlignment="0" applyProtection="0"/>
    <xf numFmtId="9" fontId="35" fillId="0" borderId="0" applyFont="0" applyFill="0" applyBorder="0" applyAlignment="0" applyProtection="0"/>
    <xf numFmtId="0" fontId="41" fillId="2" borderId="71">
      <protection locked="0"/>
    </xf>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1" fillId="0" borderId="0"/>
    <xf numFmtId="0" fontId="1" fillId="0" borderId="0"/>
    <xf numFmtId="0" fontId="1" fillId="0" borderId="0"/>
    <xf numFmtId="0" fontId="1" fillId="0" borderId="0"/>
    <xf numFmtId="0" fontId="33" fillId="0" borderId="0"/>
    <xf numFmtId="0" fontId="1" fillId="0" borderId="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1" fillId="2" borderId="71">
      <protection locked="0"/>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157" fillId="0" borderId="0"/>
    <xf numFmtId="0" fontId="33" fillId="0" borderId="0"/>
    <xf numFmtId="0" fontId="33" fillId="0" borderId="0"/>
    <xf numFmtId="0" fontId="33" fillId="0" borderId="0"/>
    <xf numFmtId="0" fontId="1" fillId="24" borderId="72" applyNumberFormat="0" applyFont="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169" fillId="0" borderId="103"/>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1" fillId="24" borderId="72" applyNumberFormat="0" applyFont="0" applyAlignment="0" applyProtection="0"/>
    <xf numFmtId="0" fontId="33" fillId="0" borderId="0"/>
    <xf numFmtId="0" fontId="1" fillId="24" borderId="72" applyNumberFormat="0" applyFont="0" applyAlignment="0" applyProtection="0"/>
    <xf numFmtId="0" fontId="33" fillId="0" borderId="0"/>
    <xf numFmtId="0" fontId="33" fillId="0" borderId="0"/>
    <xf numFmtId="0" fontId="33" fillId="0" borderId="0"/>
    <xf numFmtId="0" fontId="33" fillId="0" borderId="0"/>
    <xf numFmtId="224" fontId="1" fillId="24" borderId="5" applyProtection="0">
      <alignment horizontal="center" vertical="center"/>
    </xf>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49" fontId="34" fillId="20" borderId="71"/>
    <xf numFmtId="0" fontId="137" fillId="0" borderId="75" applyNumberFormat="0" applyFill="0" applyAlignment="0" applyProtection="0">
      <alignment vertical="center"/>
    </xf>
    <xf numFmtId="0" fontId="33" fillId="0" borderId="0"/>
    <xf numFmtId="0" fontId="33" fillId="0" borderId="0"/>
    <xf numFmtId="0" fontId="33" fillId="0" borderId="0"/>
    <xf numFmtId="49" fontId="34" fillId="20" borderId="71"/>
    <xf numFmtId="0" fontId="137" fillId="0" borderId="0" applyNumberFormat="0" applyFill="0" applyBorder="0" applyAlignment="0" applyProtection="0">
      <alignment vertical="center"/>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0" fontId="1" fillId="0" borderId="0"/>
    <xf numFmtId="0" fontId="33" fillId="0" borderId="0"/>
    <xf numFmtId="0" fontId="1" fillId="0" borderId="0"/>
    <xf numFmtId="9" fontId="33" fillId="0" borderId="0" applyFont="0" applyFill="0" applyBorder="0" applyAlignment="0" applyProtection="0"/>
    <xf numFmtId="0" fontId="33" fillId="0" borderId="0"/>
    <xf numFmtId="9" fontId="33" fillId="0" borderId="0" applyFont="0" applyFill="0" applyBorder="0" applyAlignment="0" applyProtection="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33" fillId="0" borderId="0"/>
    <xf numFmtId="0" fontId="33" fillId="0" borderId="0"/>
    <xf numFmtId="0" fontId="147" fillId="0" borderId="0"/>
    <xf numFmtId="49" fontId="34" fillId="20" borderId="71"/>
    <xf numFmtId="0" fontId="1" fillId="0" borderId="0"/>
    <xf numFmtId="0" fontId="1" fillId="0" borderId="0"/>
    <xf numFmtId="49" fontId="34" fillId="20" borderId="71"/>
    <xf numFmtId="0" fontId="1" fillId="0" borderId="0"/>
    <xf numFmtId="0" fontId="1" fillId="0" borderId="0"/>
    <xf numFmtId="49" fontId="34" fillId="20" borderId="71"/>
    <xf numFmtId="0" fontId="1" fillId="0" borderId="0"/>
    <xf numFmtId="0" fontId="1" fillId="0" borderId="0"/>
    <xf numFmtId="49" fontId="34" fillId="20" borderId="71"/>
    <xf numFmtId="0" fontId="1" fillId="0" borderId="0"/>
    <xf numFmtId="0" fontId="1" fillId="0" borderId="0"/>
    <xf numFmtId="49" fontId="34" fillId="20" borderId="71"/>
    <xf numFmtId="0" fontId="1" fillId="0" borderId="0"/>
    <xf numFmtId="0" fontId="1" fillId="0" borderId="0"/>
    <xf numFmtId="49" fontId="34" fillId="20" borderId="71"/>
    <xf numFmtId="0" fontId="1" fillId="0" borderId="0"/>
    <xf numFmtId="0" fontId="1" fillId="0" borderId="0"/>
    <xf numFmtId="49" fontId="34" fillId="20" borderId="71"/>
    <xf numFmtId="0" fontId="1" fillId="0" borderId="0"/>
    <xf numFmtId="0" fontId="1" fillId="0" borderId="0"/>
    <xf numFmtId="49" fontId="34" fillId="20" borderId="71"/>
    <xf numFmtId="0" fontId="1" fillId="0" borderId="0"/>
    <xf numFmtId="0" fontId="1" fillId="0" borderId="0"/>
    <xf numFmtId="49" fontId="34" fillId="20" borderId="71"/>
    <xf numFmtId="0" fontId="1" fillId="0" borderId="0"/>
    <xf numFmtId="0" fontId="1" fillId="0" borderId="0"/>
    <xf numFmtId="226" fontId="122" fillId="0" borderId="0"/>
    <xf numFmtId="0" fontId="33" fillId="0" borderId="0"/>
    <xf numFmtId="0" fontId="42" fillId="0" borderId="0"/>
    <xf numFmtId="0" fontId="1" fillId="0" borderId="0"/>
    <xf numFmtId="0" fontId="33" fillId="0" borderId="0"/>
    <xf numFmtId="0" fontId="33" fillId="0" borderId="0"/>
    <xf numFmtId="49" fontId="34" fillId="20" borderId="71"/>
    <xf numFmtId="0" fontId="33" fillId="0" borderId="0"/>
    <xf numFmtId="0" fontId="33" fillId="0" borderId="0"/>
    <xf numFmtId="0" fontId="33" fillId="0" borderId="0"/>
    <xf numFmtId="0" fontId="1" fillId="0" borderId="0"/>
    <xf numFmtId="0" fontId="1" fillId="0" borderId="0"/>
    <xf numFmtId="0" fontId="1" fillId="0" borderId="0"/>
    <xf numFmtId="0" fontId="33" fillId="0" borderId="0"/>
    <xf numFmtId="0" fontId="33" fillId="0" borderId="0"/>
    <xf numFmtId="49" fontId="34" fillId="20" borderId="71"/>
    <xf numFmtId="0" fontId="33" fillId="0" borderId="0"/>
    <xf numFmtId="49" fontId="34" fillId="20" borderId="71"/>
    <xf numFmtId="0" fontId="33" fillId="0" borderId="0"/>
    <xf numFmtId="49" fontId="34" fillId="20" borderId="71"/>
    <xf numFmtId="0" fontId="33" fillId="0" borderId="0"/>
    <xf numFmtId="49" fontId="34" fillId="20" borderId="71"/>
    <xf numFmtId="0" fontId="33" fillId="0" borderId="0"/>
    <xf numFmtId="0" fontId="33" fillId="0" borderId="0"/>
    <xf numFmtId="49" fontId="34" fillId="20" borderId="71"/>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4" fillId="20" borderId="71"/>
    <xf numFmtId="0" fontId="33" fillId="0" borderId="0"/>
    <xf numFmtId="0" fontId="33" fillId="0" borderId="0"/>
    <xf numFmtId="49" fontId="34" fillId="20" borderId="71"/>
    <xf numFmtId="49" fontId="34" fillId="20" borderId="71"/>
    <xf numFmtId="0" fontId="33" fillId="0" borderId="0"/>
    <xf numFmtId="49" fontId="34" fillId="20" borderId="71"/>
    <xf numFmtId="0" fontId="33" fillId="0" borderId="0"/>
    <xf numFmtId="0" fontId="33" fillId="0" borderId="0"/>
    <xf numFmtId="49" fontId="34" fillId="20" borderId="71"/>
    <xf numFmtId="0" fontId="33" fillId="0" borderId="0"/>
    <xf numFmtId="0" fontId="33" fillId="0" borderId="0"/>
    <xf numFmtId="49" fontId="34" fillId="20" borderId="71"/>
    <xf numFmtId="0" fontId="1" fillId="0" borderId="0"/>
    <xf numFmtId="0" fontId="1" fillId="0" borderId="0"/>
    <xf numFmtId="49" fontId="34" fillId="20" borderId="71"/>
    <xf numFmtId="0" fontId="1" fillId="0" borderId="0"/>
    <xf numFmtId="0" fontId="1" fillId="0" borderId="0"/>
    <xf numFmtId="49" fontId="34" fillId="20" borderId="71"/>
    <xf numFmtId="0" fontId="1" fillId="0" borderId="0"/>
    <xf numFmtId="0" fontId="33" fillId="0" borderId="0"/>
    <xf numFmtId="49" fontId="34" fillId="20" borderId="71"/>
    <xf numFmtId="0" fontId="1" fillId="0" borderId="0"/>
    <xf numFmtId="0" fontId="1" fillId="0" borderId="0"/>
    <xf numFmtId="226" fontId="122"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219" fontId="1" fillId="0" borderId="6" applyBorder="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applyFill="0" applyBorder="0" applyAlignment="0"/>
    <xf numFmtId="0" fontId="33" fillId="0" borderId="0"/>
    <xf numFmtId="0" fontId="33" fillId="0" borderId="0"/>
    <xf numFmtId="0" fontId="33" fillId="0" borderId="0"/>
    <xf numFmtId="0" fontId="1" fillId="0" borderId="0" applyFill="0" applyBorder="0" applyAlignment="0"/>
    <xf numFmtId="0" fontId="33" fillId="0" borderId="0"/>
    <xf numFmtId="0" fontId="33" fillId="0" borderId="0"/>
    <xf numFmtId="0" fontId="33" fillId="0" borderId="0"/>
    <xf numFmtId="0" fontId="48" fillId="0" borderId="0"/>
    <xf numFmtId="0" fontId="33" fillId="0" borderId="0"/>
    <xf numFmtId="0" fontId="33" fillId="0" borderId="0"/>
    <xf numFmtId="49" fontId="34" fillId="20" borderId="71"/>
    <xf numFmtId="0" fontId="33" fillId="0" borderId="0"/>
    <xf numFmtId="0" fontId="33" fillId="0" borderId="0"/>
    <xf numFmtId="0" fontId="111" fillId="0" borderId="0"/>
    <xf numFmtId="0" fontId="33" fillId="0" borderId="0"/>
    <xf numFmtId="0" fontId="11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1"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17" fontId="188" fillId="4" borderId="0">
      <alignment horizontal="center"/>
    </xf>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41" fillId="2" borderId="71">
      <protection locked="0"/>
    </xf>
    <xf numFmtId="49" fontId="34" fillId="20" borderId="71"/>
    <xf numFmtId="49" fontId="34" fillId="20" borderId="71"/>
    <xf numFmtId="0" fontId="33" fillId="0" borderId="0"/>
    <xf numFmtId="49" fontId="34" fillId="20" borderId="71"/>
    <xf numFmtId="0" fontId="33" fillId="0" borderId="0"/>
    <xf numFmtId="0" fontId="33" fillId="0" borderId="0"/>
    <xf numFmtId="49" fontId="34" fillId="20" borderId="71"/>
    <xf numFmtId="0" fontId="1" fillId="0" borderId="0"/>
    <xf numFmtId="49" fontId="34" fillId="20" borderId="71"/>
    <xf numFmtId="0" fontId="1" fillId="0" borderId="0"/>
    <xf numFmtId="0" fontId="1" fillId="0" borderId="0"/>
    <xf numFmtId="9"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175" fontId="229" fillId="0" borderId="0"/>
    <xf numFmtId="175" fontId="157" fillId="0" borderId="6" applyAlignment="0" applyProtection="0">
      <alignment horizontal="center"/>
    </xf>
    <xf numFmtId="0" fontId="41" fillId="2" borderId="71">
      <protection locked="0"/>
    </xf>
    <xf numFmtId="175" fontId="57" fillId="0" borderId="0" applyFill="0" applyAlignment="0" applyProtection="0"/>
    <xf numFmtId="0" fontId="41" fillId="2" borderId="71">
      <protection locked="0"/>
    </xf>
    <xf numFmtId="16" fontId="192" fillId="0" borderId="92" applyNumberFormat="0" applyBorder="0" applyAlignment="0">
      <alignment horizontal="center"/>
    </xf>
    <xf numFmtId="16" fontId="120" fillId="0" borderId="92" applyNumberFormat="0" applyBorder="0" applyAlignment="0">
      <alignment horizontal="center"/>
    </xf>
    <xf numFmtId="0" fontId="180" fillId="0" borderId="105" applyBorder="0">
      <alignment horizontal="center"/>
    </xf>
    <xf numFmtId="0" fontId="230" fillId="0" borderId="105" applyBorder="0">
      <alignment horizontal="center"/>
    </xf>
    <xf numFmtId="0" fontId="1" fillId="0" borderId="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9" fontId="33" fillId="0" borderId="0" applyFont="0" applyFill="0" applyBorder="0" applyAlignment="0" applyProtection="0"/>
    <xf numFmtId="0" fontId="1" fillId="24" borderId="72" applyNumberFormat="0" applyFont="0" applyAlignment="0" applyProtection="0"/>
    <xf numFmtId="9" fontId="33" fillId="0" borderId="0" applyFont="0" applyFill="0" applyBorder="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9" fontId="33" fillId="0" borderId="0" applyFont="0" applyFill="0" applyBorder="0" applyAlignment="0" applyProtection="0"/>
    <xf numFmtId="9" fontId="33" fillId="0" borderId="0" applyFont="0" applyFill="0" applyBorder="0" applyAlignment="0" applyProtection="0"/>
    <xf numFmtId="0" fontId="1" fillId="24" borderId="72" applyNumberFormat="0" applyFont="0" applyAlignment="0" applyProtection="0"/>
    <xf numFmtId="0" fontId="1" fillId="24" borderId="72" applyNumberFormat="0" applyFont="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8" fillId="60" borderId="96" applyNumberFormat="0" applyFont="0" applyAlignment="0" applyProtection="0"/>
    <xf numFmtId="0" fontId="38" fillId="24" borderId="72" applyNumberFormat="0" applyFont="0" applyAlignment="0" applyProtection="0"/>
    <xf numFmtId="9" fontId="33" fillId="0" borderId="0" applyFont="0" applyFill="0" applyBorder="0" applyAlignment="0" applyProtection="0"/>
    <xf numFmtId="0" fontId="38" fillId="24" borderId="72" applyNumberFormat="0" applyFont="0" applyAlignment="0" applyProtection="0"/>
    <xf numFmtId="9" fontId="33" fillId="0" borderId="0" applyFont="0" applyFill="0" applyBorder="0" applyAlignment="0" applyProtection="0"/>
    <xf numFmtId="0" fontId="38" fillId="24" borderId="72" applyNumberFormat="0" applyFont="0" applyAlignment="0" applyProtection="0"/>
    <xf numFmtId="0" fontId="38" fillId="24" borderId="72" applyNumberFormat="0" applyFont="0" applyAlignment="0" applyProtection="0"/>
    <xf numFmtId="9" fontId="33" fillId="0" borderId="0" applyFont="0" applyFill="0" applyBorder="0" applyAlignment="0" applyProtection="0"/>
    <xf numFmtId="0" fontId="38" fillId="24" borderId="72" applyNumberFormat="0" applyFont="0" applyAlignment="0" applyProtection="0"/>
    <xf numFmtId="9" fontId="33" fillId="0" borderId="0" applyFont="0" applyFill="0" applyBorder="0" applyAlignment="0" applyProtection="0"/>
    <xf numFmtId="0" fontId="38" fillId="24" borderId="72" applyNumberFormat="0" applyFont="0" applyAlignment="0" applyProtection="0"/>
    <xf numFmtId="9" fontId="33" fillId="0" borderId="0" applyFont="0" applyFill="0" applyBorder="0" applyAlignment="0" applyProtection="0"/>
    <xf numFmtId="0" fontId="38" fillId="24" borderId="72" applyNumberFormat="0" applyFont="0" applyAlignment="0" applyProtection="0"/>
    <xf numFmtId="0" fontId="1" fillId="24" borderId="72" applyNumberFormat="0" applyFont="0" applyAlignment="0" applyProtection="0"/>
    <xf numFmtId="9" fontId="33" fillId="0" borderId="0" applyFont="0" applyFill="0" applyBorder="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38" fillId="24" borderId="72" applyNumberFormat="0" applyFont="0" applyAlignment="0" applyProtection="0"/>
    <xf numFmtId="9" fontId="33" fillId="0" borderId="0" applyFont="0" applyFill="0" applyBorder="0" applyAlignment="0" applyProtection="0"/>
    <xf numFmtId="0" fontId="48" fillId="60" borderId="96" applyNumberFormat="0" applyFont="0" applyAlignment="0" applyProtection="0"/>
    <xf numFmtId="0" fontId="35" fillId="24" borderId="72" applyNumberFormat="0" applyFont="0" applyAlignment="0" applyProtection="0"/>
    <xf numFmtId="0" fontId="35" fillId="60" borderId="96" applyNumberFormat="0" applyFont="0" applyAlignment="0" applyProtection="0"/>
    <xf numFmtId="0" fontId="35" fillId="24" borderId="72" applyNumberFormat="0" applyFont="0" applyAlignment="0" applyProtection="0"/>
    <xf numFmtId="0" fontId="35" fillId="24" borderId="72" applyNumberFormat="0" applyFont="0" applyAlignment="0" applyProtection="0"/>
    <xf numFmtId="0" fontId="35" fillId="24" borderId="72" applyNumberFormat="0" applyFont="0" applyAlignment="0" applyProtection="0"/>
    <xf numFmtId="0" fontId="35" fillId="24" borderId="72" applyNumberFormat="0" applyFont="0" applyAlignment="0" applyProtection="0"/>
    <xf numFmtId="0" fontId="35" fillId="24" borderId="72" applyNumberFormat="0" applyFont="0" applyAlignment="0" applyProtection="0"/>
    <xf numFmtId="0" fontId="35" fillId="24" borderId="72" applyNumberFormat="0" applyFont="0" applyAlignment="0" applyProtection="0"/>
    <xf numFmtId="0" fontId="35" fillId="24" borderId="72" applyNumberFormat="0" applyFont="0" applyAlignment="0" applyProtection="0"/>
    <xf numFmtId="0" fontId="35" fillId="24" borderId="72" applyNumberFormat="0" applyFont="0" applyAlignment="0" applyProtection="0"/>
    <xf numFmtId="0" fontId="35" fillId="24" borderId="72" applyNumberFormat="0" applyFont="0" applyAlignment="0" applyProtection="0"/>
    <xf numFmtId="0" fontId="35" fillId="24" borderId="72" applyNumberFormat="0" applyFont="0" applyAlignment="0" applyProtection="0"/>
    <xf numFmtId="0" fontId="1" fillId="24" borderId="79" applyNumberFormat="0" applyFont="0" applyAlignment="0" applyProtection="0"/>
    <xf numFmtId="0" fontId="35" fillId="24" borderId="72" applyNumberFormat="0" applyFont="0" applyAlignment="0" applyProtection="0"/>
    <xf numFmtId="0" fontId="33" fillId="60" borderId="96" applyNumberFormat="0" applyFont="0" applyAlignment="0" applyProtection="0"/>
    <xf numFmtId="0" fontId="33" fillId="60" borderId="96" applyNumberFormat="0" applyFont="0" applyAlignment="0" applyProtection="0"/>
    <xf numFmtId="0" fontId="33" fillId="60" borderId="96" applyNumberFormat="0" applyFont="0" applyAlignment="0" applyProtection="0"/>
    <xf numFmtId="0" fontId="33" fillId="60" borderId="96" applyNumberFormat="0" applyFont="0" applyAlignment="0" applyProtection="0"/>
    <xf numFmtId="9" fontId="33" fillId="0" borderId="0" applyFont="0" applyFill="0" applyBorder="0" applyAlignment="0" applyProtection="0"/>
    <xf numFmtId="0" fontId="48" fillId="60" borderId="96" applyNumberFormat="0" applyFont="0" applyAlignment="0" applyProtection="0"/>
    <xf numFmtId="0" fontId="1" fillId="24" borderId="83" applyNumberFormat="0" applyFont="0" applyAlignment="0" applyProtection="0"/>
    <xf numFmtId="0" fontId="33" fillId="60" borderId="96" applyNumberFormat="0" applyFont="0" applyAlignment="0" applyProtection="0"/>
    <xf numFmtId="0" fontId="33" fillId="60" borderId="96"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35" fillId="60" borderId="96" applyNumberFormat="0" applyFont="0" applyAlignment="0" applyProtection="0"/>
    <xf numFmtId="0" fontId="35" fillId="60" borderId="96" applyNumberFormat="0" applyFont="0" applyAlignment="0" applyProtection="0"/>
    <xf numFmtId="0" fontId="1" fillId="0" borderId="0"/>
    <xf numFmtId="0" fontId="1" fillId="24" borderId="79" applyNumberFormat="0" applyFont="0" applyAlignment="0" applyProtection="0"/>
    <xf numFmtId="0" fontId="1" fillId="0" borderId="0"/>
    <xf numFmtId="0" fontId="1" fillId="24" borderId="79" applyNumberFormat="0" applyFont="0" applyAlignment="0" applyProtection="0"/>
    <xf numFmtId="0" fontId="1" fillId="0" borderId="0"/>
    <xf numFmtId="0" fontId="1" fillId="24" borderId="79" applyNumberFormat="0" applyFont="0" applyAlignment="0" applyProtection="0"/>
    <xf numFmtId="0" fontId="1" fillId="0" borderId="0"/>
    <xf numFmtId="0" fontId="1" fillId="24" borderId="79" applyNumberFormat="0" applyFont="0" applyAlignment="0" applyProtection="0"/>
    <xf numFmtId="0" fontId="1" fillId="0" borderId="0"/>
    <xf numFmtId="0" fontId="1" fillId="24" borderId="79" applyNumberFormat="0" applyFont="0" applyAlignment="0" applyProtection="0"/>
    <xf numFmtId="0" fontId="1" fillId="0" borderId="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1" fillId="24" borderId="72" applyNumberFormat="0" applyFont="0" applyAlignment="0" applyProtection="0"/>
    <xf numFmtId="0" fontId="38" fillId="24" borderId="72" applyNumberFormat="0" applyFont="0" applyAlignment="0" applyProtection="0"/>
    <xf numFmtId="0" fontId="38" fillId="24" borderId="72" applyNumberFormat="0" applyFont="0" applyAlignment="0" applyProtection="0"/>
    <xf numFmtId="0" fontId="38" fillId="24" borderId="72" applyNumberFormat="0" applyFont="0" applyAlignment="0" applyProtection="0"/>
    <xf numFmtId="3" fontId="47" fillId="0" borderId="0" applyFill="0" applyBorder="0" applyAlignment="0" applyProtection="0"/>
    <xf numFmtId="3" fontId="47" fillId="0" borderId="0" applyFill="0" applyBorder="0" applyAlignment="0" applyProtection="0"/>
    <xf numFmtId="3" fontId="47" fillId="0" borderId="0" applyFill="0" applyBorder="0" applyAlignment="0" applyProtection="0"/>
    <xf numFmtId="3" fontId="47" fillId="0" borderId="0" applyFill="0" applyBorder="0" applyAlignment="0" applyProtection="0"/>
    <xf numFmtId="3" fontId="47" fillId="0" borderId="0" applyFill="0" applyBorder="0" applyAlignment="0" applyProtection="0"/>
    <xf numFmtId="3" fontId="47" fillId="0" borderId="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3" fontId="47" fillId="0" borderId="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3" fontId="47" fillId="0" borderId="0" applyFill="0" applyBorder="0" applyAlignment="0" applyProtection="0"/>
    <xf numFmtId="3" fontId="47" fillId="0" borderId="0" applyFill="0" applyBorder="0" applyAlignment="0" applyProtection="0"/>
    <xf numFmtId="3" fontId="47" fillId="0" borderId="0" applyFill="0" applyBorder="0" applyAlignment="0" applyProtection="0"/>
    <xf numFmtId="3" fontId="47" fillId="0" borderId="0" applyFill="0" applyBorder="0" applyAlignment="0" applyProtection="0"/>
    <xf numFmtId="3" fontId="47" fillId="0" borderId="0" applyFill="0" applyBorder="0" applyAlignment="0" applyProtection="0"/>
    <xf numFmtId="3" fontId="47" fillId="0" borderId="0" applyFill="0" applyBorder="0" applyAlignment="0" applyProtection="0"/>
    <xf numFmtId="3" fontId="47" fillId="0" borderId="0" applyFill="0" applyBorder="0" applyAlignment="0" applyProtection="0"/>
    <xf numFmtId="268" fontId="151" fillId="0" borderId="0" applyFont="0" applyFill="0" applyBorder="0" applyAlignment="0" applyProtection="0"/>
    <xf numFmtId="188" fontId="151" fillId="0" borderId="0" applyFont="0" applyFill="0" applyBorder="0" applyAlignment="0" applyProtection="0"/>
    <xf numFmtId="178" fontId="151" fillId="0" borderId="93" applyFont="0" applyFill="0" applyBorder="0" applyAlignment="0" applyProtection="0"/>
    <xf numFmtId="178" fontId="15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03" fontId="1" fillId="0" borderId="0" applyFont="0" applyFill="0" applyBorder="0" applyAlignment="0" applyProtection="0"/>
    <xf numFmtId="4" fontId="36" fillId="0" borderId="0" applyFont="0" applyFill="0" applyBorder="0" applyAlignment="0" applyProtection="0"/>
    <xf numFmtId="0" fontId="110" fillId="0" borderId="0" applyFont="0" applyFill="0" applyBorder="0" applyAlignment="0" applyProtection="0"/>
    <xf numFmtId="0" fontId="90" fillId="12" borderId="86" applyNumberFormat="0" applyAlignment="0" applyProtection="0"/>
    <xf numFmtId="0" fontId="231" fillId="59" borderId="116" applyNumberFormat="0" applyAlignment="0" applyProtection="0"/>
    <xf numFmtId="0" fontId="90" fillId="12" borderId="86" applyNumberFormat="0" applyAlignment="0" applyProtection="0"/>
    <xf numFmtId="0" fontId="90" fillId="12" borderId="86" applyNumberFormat="0" applyAlignment="0" applyProtection="0"/>
    <xf numFmtId="0" fontId="90" fillId="12" borderId="86" applyNumberFormat="0" applyAlignment="0" applyProtection="0"/>
    <xf numFmtId="0" fontId="90" fillId="46" borderId="86" applyNumberFormat="0" applyAlignment="0" applyProtection="0"/>
    <xf numFmtId="0" fontId="90" fillId="46" borderId="86" applyNumberFormat="0" applyAlignment="0" applyProtection="0"/>
    <xf numFmtId="0" fontId="90" fillId="12" borderId="86" applyNumberFormat="0" applyAlignment="0" applyProtection="0"/>
    <xf numFmtId="0" fontId="90" fillId="12" borderId="86" applyNumberFormat="0" applyAlignment="0" applyProtection="0"/>
    <xf numFmtId="0" fontId="90" fillId="12" borderId="86" applyNumberFormat="0" applyAlignment="0" applyProtection="0"/>
    <xf numFmtId="0" fontId="90" fillId="12" borderId="86" applyNumberFormat="0" applyAlignment="0" applyProtection="0"/>
    <xf numFmtId="0" fontId="90" fillId="12" borderId="86" applyNumberFormat="0" applyAlignment="0" applyProtection="0"/>
    <xf numFmtId="0" fontId="85" fillId="12" borderId="86" applyNumberFormat="0" applyAlignment="0" applyProtection="0"/>
    <xf numFmtId="0" fontId="117" fillId="12" borderId="86" applyNumberFormat="0" applyAlignment="0" applyProtection="0"/>
    <xf numFmtId="0" fontId="117" fillId="12" borderId="86" applyNumberFormat="0" applyAlignment="0" applyProtection="0"/>
    <xf numFmtId="0" fontId="117" fillId="12" borderId="86" applyNumberFormat="0" applyAlignment="0" applyProtection="0"/>
    <xf numFmtId="0" fontId="85" fillId="12" borderId="86" applyNumberFormat="0" applyAlignment="0" applyProtection="0"/>
    <xf numFmtId="0" fontId="90" fillId="12" borderId="86" applyNumberFormat="0" applyAlignment="0" applyProtection="0"/>
    <xf numFmtId="0" fontId="90" fillId="12" borderId="86" applyNumberFormat="0" applyAlignment="0" applyProtection="0"/>
    <xf numFmtId="0" fontId="90" fillId="12" borderId="86" applyNumberFormat="0" applyAlignment="0" applyProtection="0"/>
    <xf numFmtId="0" fontId="90" fillId="12" borderId="86"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0" fontId="90" fillId="12" borderId="86"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0" fontId="90" fillId="12" borderId="86" applyNumberFormat="0" applyAlignment="0" applyProtection="0"/>
    <xf numFmtId="0" fontId="90" fillId="12" borderId="86" applyNumberFormat="0" applyAlignment="0" applyProtection="0"/>
    <xf numFmtId="0" fontId="90" fillId="12" borderId="86" applyNumberFormat="0" applyAlignment="0" applyProtection="0"/>
    <xf numFmtId="0" fontId="90" fillId="12" borderId="86" applyNumberFormat="0" applyAlignment="0" applyProtection="0"/>
    <xf numFmtId="0" fontId="90" fillId="12" borderId="86" applyNumberFormat="0" applyAlignment="0" applyProtection="0"/>
    <xf numFmtId="0" fontId="90" fillId="12" borderId="86" applyNumberFormat="0" applyAlignment="0" applyProtection="0"/>
    <xf numFmtId="0" fontId="2" fillId="4" borderId="13"/>
    <xf numFmtId="212" fontId="36" fillId="70" borderId="28"/>
    <xf numFmtId="9" fontId="54" fillId="0" borderId="0" applyFont="0" applyFill="0" applyBorder="0" applyAlignment="0" applyProtection="0"/>
    <xf numFmtId="261" fontId="1" fillId="0" borderId="0" applyFont="0" applyFill="0" applyBorder="0" applyAlignment="0" applyProtection="0"/>
    <xf numFmtId="261" fontId="1" fillId="0" borderId="0" applyFont="0" applyFill="0" applyBorder="0" applyAlignment="0" applyProtection="0"/>
    <xf numFmtId="261" fontId="1" fillId="0" borderId="0" applyFont="0" applyFill="0" applyBorder="0" applyAlignment="0" applyProtection="0"/>
    <xf numFmtId="261" fontId="1" fillId="0" borderId="0" applyFont="0" applyFill="0" applyBorder="0" applyAlignment="0" applyProtection="0"/>
    <xf numFmtId="261" fontId="1" fillId="0" borderId="0" applyFont="0" applyFill="0" applyBorder="0" applyAlignment="0" applyProtection="0"/>
    <xf numFmtId="261" fontId="1" fillId="0" borderId="0" applyFont="0" applyFill="0" applyBorder="0" applyAlignment="0" applyProtection="0"/>
    <xf numFmtId="0" fontId="41" fillId="2" borderId="71">
      <protection locked="0"/>
    </xf>
    <xf numFmtId="278" fontId="10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207"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78" fillId="23"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78" fillId="23"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49" fontId="34" fillId="20" borderId="71"/>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78" fillId="10"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78" fillId="10"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78" fillId="10"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6" fillId="0" borderId="17" applyNumberFormat="0" applyBorder="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52" fillId="0" borderId="94"/>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6"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2" fontId="179"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28" fillId="0" borderId="0" applyFill="0" applyBorder="0" applyProtection="0">
      <alignment horizontal="left" vertical="top"/>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10"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49" fontId="34" fillId="20" borderId="71"/>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54" fillId="12" borderId="86" applyNumberFormat="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06"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231" fontId="5" fillId="0" borderId="94" applyNumberFormat="0" applyFont="0" applyFill="0" applyAlignment="0" applyProtection="0">
      <alignment horizontal="right"/>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219" fontId="1" fillId="0" borderId="6" applyBorder="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219" fontId="1" fillId="0" borderId="6" applyBorder="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219" fontId="1" fillId="0" borderId="6" applyBorder="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219" fontId="1" fillId="0" borderId="6" applyBorder="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43" fillId="0" borderId="0">
      <alignment horizontal="centerContinuous"/>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94" fillId="30" borderId="74" applyNumberFormat="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94" fillId="30" borderId="74" applyNumberFormat="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0" fontId="194" fillId="30" borderId="74" applyNumberFormat="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41" fillId="2" borderId="71">
      <protection locked="0"/>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219" fillId="2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49" fontId="34" fillId="20" borderId="71"/>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1" fillId="0" borderId="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1" fillId="2" borderId="71">
      <protection locked="0"/>
    </xf>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2"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8"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68" fillId="6" borderId="0" applyNumberFormat="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0" fontId="41" fillId="2" borderId="71">
      <protection locked="0"/>
    </xf>
    <xf numFmtId="9" fontId="4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51" fillId="0" borderId="17" applyNumberFormat="0" applyBorder="0"/>
    <xf numFmtId="0" fontId="5" fillId="0" borderId="106">
      <alignment horizontal="centerContinuous" vertical="center"/>
    </xf>
    <xf numFmtId="49" fontId="5" fillId="0" borderId="100" applyBorder="0">
      <alignment horizontal="centerContinuous" vertical="center"/>
      <protection locked="0"/>
    </xf>
    <xf numFmtId="49" fontId="34" fillId="20" borderId="71"/>
    <xf numFmtId="0" fontId="1" fillId="0" borderId="0" applyFill="0" applyBorder="0" applyAlignment="0"/>
    <xf numFmtId="49" fontId="34" fillId="20" borderId="71"/>
    <xf numFmtId="0" fontId="1" fillId="0" borderId="0" applyFill="0" applyBorder="0" applyAlignment="0"/>
    <xf numFmtId="0" fontId="1" fillId="0" borderId="0" applyFill="0" applyBorder="0" applyAlignment="0"/>
    <xf numFmtId="0" fontId="1" fillId="0" borderId="0" applyFill="0" applyBorder="0" applyAlignment="0"/>
    <xf numFmtId="44" fontId="103" fillId="0" borderId="0" applyFill="0" applyBorder="0" applyAlignment="0"/>
    <xf numFmtId="196" fontId="103" fillId="0" borderId="0" applyFill="0" applyBorder="0" applyAlignment="0"/>
    <xf numFmtId="44" fontId="103" fillId="0" borderId="0" applyFill="0" applyBorder="0" applyAlignment="0"/>
    <xf numFmtId="238" fontId="1" fillId="0" borderId="0" applyFill="0" applyBorder="0" applyAlignment="0"/>
    <xf numFmtId="238" fontId="1" fillId="0" borderId="0" applyFill="0" applyBorder="0" applyAlignment="0"/>
    <xf numFmtId="196" fontId="103" fillId="0" borderId="0" applyFill="0" applyBorder="0" applyAlignment="0"/>
    <xf numFmtId="0" fontId="186" fillId="0" borderId="92" applyNumberFormat="0" applyBorder="0" applyAlignment="0">
      <alignment horizontal="left"/>
      <protection locked="0"/>
    </xf>
    <xf numFmtId="2" fontId="96" fillId="56" borderId="91">
      <alignment horizontal="right"/>
    </xf>
    <xf numFmtId="2" fontId="96" fillId="56" borderId="91">
      <alignment horizontal="right"/>
    </xf>
    <xf numFmtId="0" fontId="5" fillId="26" borderId="73" applyNumberFormat="0" applyFont="0" applyBorder="0" applyAlignment="0" applyProtection="0"/>
    <xf numFmtId="0" fontId="5" fillId="26" borderId="73" applyNumberFormat="0" applyFont="0" applyBorder="0" applyAlignment="0" applyProtection="0"/>
    <xf numFmtId="0" fontId="5" fillId="26" borderId="73" applyNumberFormat="0" applyFont="0" applyBorder="0" applyAlignment="0" applyProtection="0"/>
    <xf numFmtId="0" fontId="5" fillId="26" borderId="73" applyNumberFormat="0" applyFont="0" applyBorder="0" applyAlignment="0" applyProtection="0"/>
    <xf numFmtId="0" fontId="5" fillId="26" borderId="73" applyNumberFormat="0" applyFont="0" applyBorder="0" applyAlignment="0" applyProtection="0"/>
    <xf numFmtId="0" fontId="5" fillId="26" borderId="73" applyNumberFormat="0" applyFont="0" applyBorder="0" applyAlignment="0" applyProtection="0"/>
    <xf numFmtId="0" fontId="36" fillId="0" borderId="0" applyNumberFormat="0" applyFont="0" applyFill="0" applyBorder="0" applyAlignment="0" applyProtection="0">
      <alignment horizontal="left"/>
    </xf>
    <xf numFmtId="4" fontId="36" fillId="0" borderId="0" applyFont="0" applyFill="0" applyBorder="0" applyAlignment="0" applyProtection="0"/>
    <xf numFmtId="0" fontId="36" fillId="77" borderId="0" applyNumberFormat="0" applyFont="0" applyBorder="0" applyAlignment="0" applyProtection="0"/>
    <xf numFmtId="0" fontId="96" fillId="0" borderId="13" applyBorder="0"/>
    <xf numFmtId="0" fontId="96" fillId="0" borderId="13" applyBorder="0"/>
    <xf numFmtId="0" fontId="96" fillId="0" borderId="13" applyBorder="0"/>
    <xf numFmtId="0" fontId="96" fillId="0" borderId="13" applyBorder="0"/>
    <xf numFmtId="49" fontId="34" fillId="20" borderId="71"/>
    <xf numFmtId="0" fontId="96" fillId="0" borderId="13" applyBorder="0"/>
    <xf numFmtId="0" fontId="177" fillId="69" borderId="0" applyNumberFormat="0" applyFont="0" applyBorder="0" applyAlignment="0">
      <alignment horizontal="center"/>
    </xf>
    <xf numFmtId="0" fontId="177" fillId="69" borderId="0" applyNumberFormat="0" applyFont="0" applyBorder="0" applyAlignment="0">
      <alignment horizontal="center"/>
    </xf>
    <xf numFmtId="0" fontId="177" fillId="69" borderId="0" applyNumberFormat="0" applyFont="0" applyBorder="0" applyAlignment="0">
      <alignment horizontal="center"/>
    </xf>
    <xf numFmtId="0" fontId="1" fillId="0" borderId="0"/>
    <xf numFmtId="0" fontId="5" fillId="2" borderId="110">
      <protection locked="0"/>
    </xf>
    <xf numFmtId="0" fontId="5" fillId="78" borderId="98">
      <protection locked="0"/>
    </xf>
    <xf numFmtId="0" fontId="14" fillId="0" borderId="0" applyNumberFormat="0" applyFont="0" applyBorder="0" applyAlignment="0" applyProtection="0">
      <alignment horizontal="centerContinuous"/>
    </xf>
    <xf numFmtId="14" fontId="176" fillId="0" borderId="0" applyNumberFormat="0" applyFill="0" applyBorder="0" applyAlignment="0" applyProtection="0">
      <alignment horizontal="left"/>
    </xf>
    <xf numFmtId="49" fontId="34" fillId="20" borderId="71"/>
    <xf numFmtId="14" fontId="176" fillId="0" borderId="0" applyNumberFormat="0" applyFill="0" applyBorder="0" applyAlignment="0" applyProtection="0">
      <alignment horizontal="left"/>
    </xf>
    <xf numFmtId="0" fontId="5" fillId="78" borderId="95">
      <protection locked="0"/>
    </xf>
    <xf numFmtId="0" fontId="90" fillId="12" borderId="86" applyNumberFormat="0" applyAlignment="0" applyProtection="0"/>
    <xf numFmtId="0" fontId="90" fillId="12" borderId="86"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9" fontId="34" fillId="20" borderId="71"/>
    <xf numFmtId="0" fontId="1" fillId="0" borderId="0"/>
    <xf numFmtId="0" fontId="1" fillId="0" borderId="0"/>
    <xf numFmtId="0" fontId="1" fillId="0" borderId="0"/>
    <xf numFmtId="0" fontId="41" fillId="2" borderId="71">
      <protection locked="0"/>
    </xf>
    <xf numFmtId="0" fontId="1" fillId="0" borderId="0"/>
    <xf numFmtId="0" fontId="1" fillId="0" borderId="0"/>
    <xf numFmtId="0" fontId="41" fillId="20" borderId="0"/>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0" fontId="41" fillId="2" borderId="71">
      <protection locked="0"/>
    </xf>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0" fontId="233" fillId="40" borderId="0" applyNumberFormat="0" applyBorder="0" applyAlignment="0" applyProtection="0"/>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49" fontId="34" fillId="20" borderId="71"/>
    <xf numFmtId="0" fontId="41" fillId="2" borderId="71">
      <protection locked="0"/>
    </xf>
    <xf numFmtId="49" fontId="34" fillId="20" borderId="71"/>
    <xf numFmtId="0" fontId="41" fillId="2" borderId="71">
      <protection locked="0"/>
    </xf>
    <xf numFmtId="49" fontId="34" fillId="20" borderId="71"/>
    <xf numFmtId="49" fontId="34" fillId="20" borderId="71"/>
    <xf numFmtId="49" fontId="34" fillId="20" borderId="71"/>
    <xf numFmtId="49" fontId="34" fillId="20" borderId="71"/>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68" fillId="6" borderId="0" applyNumberFormat="0" applyBorder="0" applyAlignment="0" applyProtection="0">
      <alignment vertical="center"/>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203" fontId="66" fillId="0" borderId="0" applyFont="0" applyFill="0" applyBorder="0" applyAlignment="0" applyProtection="0">
      <alignment vertical="center"/>
    </xf>
    <xf numFmtId="0" fontId="41" fillId="2" borderId="71">
      <protection locked="0"/>
    </xf>
    <xf numFmtId="203" fontId="66" fillId="0" borderId="0" applyFont="0" applyFill="0" applyBorder="0" applyAlignment="0" applyProtection="0">
      <alignment vertical="center"/>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18" fontId="54" fillId="0" borderId="0" applyFont="0" applyFill="0" applyBorder="0" applyAlignment="0" applyProtection="0"/>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157" fillId="0" borderId="0"/>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78" fillId="37" borderId="0" applyNumberFormat="0" applyBorder="0" applyAlignment="0" applyProtection="0">
      <alignment vertical="center"/>
    </xf>
    <xf numFmtId="0" fontId="41" fillId="2" borderId="71">
      <protection locked="0"/>
    </xf>
    <xf numFmtId="0" fontId="41" fillId="2" borderId="71">
      <protection locked="0"/>
    </xf>
    <xf numFmtId="0" fontId="41" fillId="2" borderId="71">
      <protection locked="0"/>
    </xf>
    <xf numFmtId="0" fontId="78" fillId="48" borderId="0" applyNumberFormat="0" applyBorder="0" applyAlignment="0" applyProtection="0">
      <alignment vertical="center"/>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 borderId="71">
      <protection locked="0"/>
    </xf>
    <xf numFmtId="0" fontId="41" fillId="20" borderId="0"/>
    <xf numFmtId="0" fontId="235" fillId="4" borderId="0"/>
    <xf numFmtId="0" fontId="235" fillId="36" borderId="0"/>
    <xf numFmtId="0" fontId="235" fillId="7" borderId="0"/>
    <xf numFmtId="37" fontId="11" fillId="79" borderId="0"/>
    <xf numFmtId="0" fontId="106" fillId="16" borderId="0"/>
    <xf numFmtId="0" fontId="106" fillId="16" borderId="0"/>
    <xf numFmtId="0" fontId="106" fillId="16" borderId="0"/>
    <xf numFmtId="0" fontId="106" fillId="16" borderId="0"/>
    <xf numFmtId="277" fontId="224" fillId="50" borderId="82">
      <alignment horizontal="center"/>
    </xf>
    <xf numFmtId="0" fontId="106" fillId="16" borderId="0"/>
    <xf numFmtId="0" fontId="106" fillId="16" borderId="0"/>
    <xf numFmtId="0" fontId="106" fillId="16" borderId="0"/>
    <xf numFmtId="0" fontId="106" fillId="16" borderId="0"/>
    <xf numFmtId="0" fontId="106" fillId="16" borderId="0"/>
    <xf numFmtId="0" fontId="106" fillId="16" borderId="0"/>
    <xf numFmtId="0" fontId="106" fillId="16" borderId="0"/>
    <xf numFmtId="0" fontId="106" fillId="16" borderId="0"/>
    <xf numFmtId="0" fontId="106" fillId="16" borderId="0"/>
    <xf numFmtId="0" fontId="106" fillId="16" borderId="0"/>
    <xf numFmtId="0" fontId="106" fillId="16" borderId="0"/>
    <xf numFmtId="0" fontId="106" fillId="16" borderId="0"/>
    <xf numFmtId="0" fontId="106" fillId="16" borderId="0"/>
    <xf numFmtId="0" fontId="106" fillId="16" borderId="0"/>
    <xf numFmtId="0" fontId="177" fillId="50" borderId="2" applyNumberFormat="0" applyFont="0" applyAlignment="0">
      <alignment horizontal="center"/>
    </xf>
    <xf numFmtId="0" fontId="177" fillId="50" borderId="2" applyNumberFormat="0" applyFont="0" applyAlignment="0">
      <alignment horizontal="center"/>
    </xf>
    <xf numFmtId="0" fontId="177" fillId="50" borderId="2" applyNumberFormat="0" applyFont="0" applyAlignment="0">
      <alignment horizontal="center"/>
    </xf>
    <xf numFmtId="251" fontId="236" fillId="80" borderId="5">
      <alignment horizontal="center"/>
      <protection locked="0"/>
    </xf>
    <xf numFmtId="0" fontId="176" fillId="0" borderId="106"/>
    <xf numFmtId="0" fontId="101" fillId="0" borderId="0" applyFont="0" applyFill="0" applyBorder="0" applyAlignment="0" applyProtection="0"/>
    <xf numFmtId="0" fontId="237" fillId="0" borderId="0" applyProtection="0">
      <alignment vertical="center"/>
    </xf>
    <xf numFmtId="0" fontId="228" fillId="0" borderId="0" applyProtection="0">
      <alignment vertical="center"/>
    </xf>
    <xf numFmtId="0" fontId="171" fillId="0" borderId="0" applyProtection="0">
      <alignment vertical="center"/>
    </xf>
    <xf numFmtId="0" fontId="62" fillId="0" borderId="0" applyProtection="0">
      <alignment vertical="center"/>
    </xf>
    <xf numFmtId="0" fontId="203" fillId="0" borderId="0"/>
    <xf numFmtId="228" fontId="53" fillId="0" borderId="7">
      <alignment horizontal="justify" vertical="top" wrapText="1"/>
    </xf>
    <xf numFmtId="228" fontId="53" fillId="0" borderId="7">
      <alignment horizontal="justify" vertical="top" wrapText="1"/>
    </xf>
    <xf numFmtId="0" fontId="157" fillId="0" borderId="111"/>
    <xf numFmtId="0" fontId="157" fillId="0" borderId="111"/>
    <xf numFmtId="0" fontId="7" fillId="24" borderId="0"/>
    <xf numFmtId="0" fontId="103" fillId="0" borderId="0"/>
    <xf numFmtId="169" fontId="1" fillId="0" borderId="0" applyFont="0" applyFill="0" applyBorder="0" applyAlignment="0" applyProtection="0"/>
    <xf numFmtId="170" fontId="1" fillId="0" borderId="0" applyFont="0" applyFill="0" applyBorder="0" applyAlignment="0" applyProtection="0"/>
    <xf numFmtId="0" fontId="55" fillId="0" borderId="0"/>
    <xf numFmtId="170" fontId="1" fillId="0" borderId="0" applyFont="0" applyFill="0" applyBorder="0" applyAlignment="0" applyProtection="0"/>
    <xf numFmtId="6" fontId="36" fillId="0" borderId="0" applyFont="0" applyFill="0" applyBorder="0" applyAlignment="0" applyProtection="0"/>
    <xf numFmtId="42" fontId="1" fillId="0" borderId="0" applyFont="0" applyFill="0" applyBorder="0" applyAlignment="0" applyProtection="0"/>
    <xf numFmtId="0" fontId="157" fillId="0" borderId="0"/>
    <xf numFmtId="0" fontId="157" fillId="0" borderId="0"/>
    <xf numFmtId="231" fontId="5" fillId="0" borderId="94" applyNumberFormat="0" applyFont="0" applyFill="0" applyAlignment="0" applyProtection="0">
      <alignment horizontal="right"/>
    </xf>
    <xf numFmtId="231" fontId="5" fillId="0" borderId="94" applyNumberFormat="0" applyFont="0" applyFill="0" applyAlignment="0" applyProtection="0">
      <alignment horizontal="right"/>
    </xf>
    <xf numFmtId="231" fontId="5" fillId="0" borderId="94" applyNumberFormat="0" applyFont="0" applyFill="0" applyAlignment="0" applyProtection="0">
      <alignment horizontal="right"/>
    </xf>
    <xf numFmtId="231" fontId="5" fillId="0" borderId="94" applyNumberFormat="0" applyFont="0" applyFill="0" applyAlignment="0" applyProtection="0">
      <alignment horizontal="right"/>
    </xf>
    <xf numFmtId="231" fontId="5" fillId="0" borderId="94" applyNumberFormat="0" applyFont="0" applyFill="0" applyAlignment="0" applyProtection="0">
      <alignment horizontal="right"/>
    </xf>
    <xf numFmtId="231" fontId="5" fillId="0" borderId="94" applyNumberFormat="0" applyFont="0" applyFill="0" applyAlignment="0" applyProtection="0">
      <alignment horizontal="right"/>
    </xf>
    <xf numFmtId="231" fontId="5" fillId="0" borderId="94" applyNumberFormat="0" applyFont="0" applyFill="0" applyAlignment="0" applyProtection="0">
      <alignment horizontal="right"/>
    </xf>
    <xf numFmtId="231" fontId="5" fillId="0" borderId="94" applyNumberFormat="0" applyFont="0" applyFill="0" applyAlignment="0" applyProtection="0">
      <alignment horizontal="right"/>
    </xf>
    <xf numFmtId="219" fontId="1" fillId="0" borderId="6" applyBorder="0"/>
    <xf numFmtId="219" fontId="1" fillId="0" borderId="6" applyBorder="0"/>
    <xf numFmtId="219" fontId="1" fillId="0" borderId="6" applyBorder="0"/>
    <xf numFmtId="219" fontId="1" fillId="0" borderId="6" applyBorder="0"/>
    <xf numFmtId="219" fontId="1" fillId="0" borderId="6" applyBorder="0"/>
    <xf numFmtId="219" fontId="1" fillId="0" borderId="6" applyBorder="0"/>
    <xf numFmtId="219" fontId="1" fillId="0" borderId="6" applyBorder="0"/>
    <xf numFmtId="219" fontId="1" fillId="0" borderId="6" applyBorder="0"/>
    <xf numFmtId="219" fontId="1" fillId="0" borderId="6" applyBorder="0"/>
    <xf numFmtId="219" fontId="1" fillId="0" borderId="6" applyBorder="0"/>
    <xf numFmtId="219" fontId="1" fillId="0" borderId="6" applyBorder="0"/>
    <xf numFmtId="219" fontId="1" fillId="0" borderId="6" applyBorder="0"/>
    <xf numFmtId="219" fontId="1" fillId="0" borderId="6" applyBorder="0"/>
    <xf numFmtId="219" fontId="1" fillId="0" borderId="6" applyBorder="0"/>
    <xf numFmtId="219" fontId="1" fillId="0" borderId="6" applyBorder="0"/>
    <xf numFmtId="219" fontId="1" fillId="0" borderId="6" applyBorder="0"/>
    <xf numFmtId="219" fontId="1" fillId="0" borderId="6" applyBorder="0"/>
    <xf numFmtId="219" fontId="1" fillId="0" borderId="6" applyBorder="0"/>
    <xf numFmtId="49" fontId="53" fillId="0" borderId="0" applyFill="0" applyBorder="0" applyAlignment="0"/>
    <xf numFmtId="272"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272" fontId="1" fillId="0" borderId="0" applyFill="0" applyBorder="0" applyAlignment="0"/>
    <xf numFmtId="269" fontId="1" fillId="0" borderId="0" applyFill="0" applyBorder="0" applyAlignment="0"/>
    <xf numFmtId="0" fontId="82" fillId="0" borderId="0" applyNumberFormat="0" applyFill="0" applyBorder="0" applyAlignment="0" applyProtection="0"/>
    <xf numFmtId="279" fontId="101" fillId="0" borderId="0" applyFont="0" applyFill="0" applyAlignment="0" applyProtection="0"/>
    <xf numFmtId="201" fontId="101" fillId="0" borderId="0" applyFont="0" applyFill="0" applyBorder="0" applyAlignment="0" applyProtection="0"/>
    <xf numFmtId="280" fontId="101" fillId="0" borderId="0" applyFont="0" applyFill="0" applyBorder="0" applyAlignment="0" applyProtection="0"/>
    <xf numFmtId="256" fontId="101" fillId="0" borderId="0" applyFont="0" applyFill="0" applyBorder="0" applyAlignment="0" applyProtection="0"/>
    <xf numFmtId="0" fontId="28" fillId="0" borderId="0" applyFill="0" applyBorder="0" applyProtection="0">
      <alignment horizontal="left" vertical="top"/>
    </xf>
    <xf numFmtId="20" fontId="54" fillId="0" borderId="0" applyFont="0" applyFill="0" applyBorder="0" applyAlignment="0" applyProtection="0"/>
    <xf numFmtId="19" fontId="54" fillId="0" borderId="0" applyFont="0" applyFill="0" applyBorder="0" applyAlignment="0" applyProtection="0"/>
    <xf numFmtId="12" fontId="238" fillId="0" borderId="0" applyFill="0" applyBorder="0"/>
    <xf numFmtId="12" fontId="238" fillId="0" borderId="0"/>
    <xf numFmtId="40" fontId="130" fillId="0" borderId="0"/>
    <xf numFmtId="12" fontId="239" fillId="0" borderId="117" applyBorder="0" applyAlignment="0">
      <alignment horizontal="center"/>
    </xf>
    <xf numFmtId="12" fontId="240" fillId="0" borderId="117" applyBorder="0" applyAlignment="0">
      <alignment horizontal="center"/>
    </xf>
    <xf numFmtId="0" fontId="241" fillId="0" borderId="0" applyNumberFormat="0" applyFill="0" applyBorder="0" applyAlignment="0" applyProtection="0"/>
    <xf numFmtId="1" fontId="87" fillId="0" borderId="87" applyNumberFormat="0" applyFill="0" applyBorder="0" applyAlignment="0"/>
    <xf numFmtId="0" fontId="81" fillId="0" borderId="0" applyNumberFormat="0" applyFill="0" applyBorder="0" applyAlignment="0" applyProtection="0"/>
    <xf numFmtId="1" fontId="87" fillId="0" borderId="87" applyNumberFormat="0" applyFill="0" applyBorder="0" applyAlignment="0"/>
    <xf numFmtId="0" fontId="242"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1" fontId="87" fillId="0" borderId="87" applyNumberFormat="0" applyFill="0" applyBorder="0" applyAlignment="0"/>
    <xf numFmtId="0" fontId="139" fillId="0" borderId="0" applyNumberFormat="0" applyFill="0" applyBorder="0" applyAlignment="0" applyProtection="0"/>
    <xf numFmtId="1" fontId="87" fillId="0" borderId="87" applyNumberFormat="0" applyFill="0" applyBorder="0" applyAlignment="0"/>
    <xf numFmtId="1" fontId="87" fillId="0" borderId="87" applyNumberFormat="0" applyFill="0" applyBorder="0" applyAlignment="0"/>
    <xf numFmtId="1" fontId="87" fillId="0" borderId="87" applyNumberFormat="0" applyFill="0" applyBorder="0" applyAlignment="0"/>
    <xf numFmtId="1" fontId="87" fillId="0" borderId="87" applyNumberFormat="0" applyFill="0" applyBorder="0" applyAlignment="0"/>
    <xf numFmtId="1" fontId="87" fillId="0" borderId="87" applyNumberFormat="0" applyFill="0" applyBorder="0" applyAlignment="0"/>
    <xf numFmtId="1" fontId="222" fillId="0" borderId="115"/>
    <xf numFmtId="0" fontId="14" fillId="24" borderId="0"/>
    <xf numFmtId="0" fontId="81" fillId="0" borderId="0" applyNumberFormat="0" applyFill="0" applyBorder="0" applyAlignment="0" applyProtection="0"/>
    <xf numFmtId="0" fontId="50" fillId="0" borderId="78" applyNumberFormat="0" applyFill="0" applyAlignment="0" applyProtection="0"/>
    <xf numFmtId="0" fontId="45" fillId="0" borderId="75"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0" fontId="195" fillId="0" borderId="109"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0" fontId="46" fillId="0" borderId="97" applyNumberFormat="0" applyFill="0" applyAlignment="0" applyProtection="0"/>
    <xf numFmtId="0" fontId="46" fillId="0" borderId="97" applyNumberFormat="0" applyFill="0" applyAlignment="0" applyProtection="0"/>
    <xf numFmtId="0" fontId="46" fillId="0" borderId="97" applyNumberFormat="0" applyFill="0" applyAlignment="0" applyProtection="0"/>
    <xf numFmtId="0" fontId="93" fillId="0" borderId="88" applyNumberFormat="0" applyFill="0" applyAlignment="0" applyProtection="0"/>
    <xf numFmtId="0" fontId="93" fillId="0" borderId="88" applyNumberFormat="0" applyFill="0" applyAlignment="0" applyProtection="0"/>
    <xf numFmtId="0" fontId="93" fillId="0" borderId="88"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0" fontId="93" fillId="0" borderId="88" applyNumberFormat="0" applyFill="0" applyAlignment="0" applyProtection="0"/>
    <xf numFmtId="0" fontId="93" fillId="0" borderId="88" applyNumberFormat="0" applyFill="0" applyAlignment="0" applyProtection="0"/>
    <xf numFmtId="0" fontId="93" fillId="0" borderId="88" applyNumberFormat="0" applyFill="0" applyAlignment="0" applyProtection="0"/>
    <xf numFmtId="0" fontId="205" fillId="0" borderId="88" applyNumberFormat="0" applyFill="0" applyAlignment="0" applyProtection="0"/>
    <xf numFmtId="0" fontId="205" fillId="0" borderId="88" applyNumberFormat="0" applyFill="0" applyAlignment="0" applyProtection="0"/>
    <xf numFmtId="0" fontId="205" fillId="0" borderId="88"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0" fontId="49" fillId="0" borderId="77" applyNumberFormat="0" applyFill="0" applyAlignment="0" applyProtection="0"/>
    <xf numFmtId="38" fontId="36" fillId="0" borderId="0" applyFont="0" applyFill="0" applyBorder="0" applyAlignment="0" applyProtection="0"/>
    <xf numFmtId="40" fontId="36" fillId="0" borderId="0" applyFont="0" applyFill="0" applyBorder="0" applyAlignment="0" applyProtection="0"/>
    <xf numFmtId="0" fontId="5" fillId="2" borderId="0">
      <protection locked="0"/>
    </xf>
    <xf numFmtId="0" fontId="208" fillId="0" borderId="0"/>
    <xf numFmtId="252" fontId="1" fillId="0" borderId="0" applyFont="0" applyFill="0" applyBorder="0" applyAlignment="0" applyProtection="0"/>
    <xf numFmtId="42" fontId="1" fillId="0" borderId="0" applyFont="0" applyFill="0" applyBorder="0" applyAlignment="0" applyProtection="0"/>
    <xf numFmtId="281" fontId="1" fillId="0" borderId="0" applyFont="0" applyFill="0" applyBorder="0" applyAlignment="0" applyProtection="0"/>
    <xf numFmtId="282" fontId="1" fillId="0" borderId="0" applyFont="0" applyFill="0" applyBorder="0" applyAlignment="0" applyProtection="0"/>
    <xf numFmtId="0" fontId="243" fillId="0" borderId="0" applyNumberFormat="0" applyFill="0" applyBorder="0" applyAlignment="0" applyProtection="0"/>
    <xf numFmtId="0" fontId="75" fillId="0" borderId="0" applyNumberFormat="0" applyFill="0" applyBorder="0" applyAlignment="0" applyProtection="0"/>
    <xf numFmtId="0" fontId="183" fillId="0" borderId="0" applyNumberFormat="0" applyFill="0" applyBorder="0" applyAlignment="0" applyProtection="0"/>
    <xf numFmtId="0" fontId="75" fillId="0" borderId="0" applyNumberFormat="0" applyFill="0" applyBorder="0" applyAlignment="0" applyProtection="0"/>
    <xf numFmtId="0" fontId="114" fillId="0" borderId="0" applyNumberFormat="0" applyFill="0" applyBorder="0" applyAlignment="0" applyProtection="0"/>
    <xf numFmtId="0" fontId="29"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223" fillId="0" borderId="94"/>
    <xf numFmtId="0" fontId="1" fillId="2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24" borderId="0" applyNumberFormat="0" applyFont="0" applyBorder="0" applyAlignment="0" applyProtection="0"/>
    <xf numFmtId="0" fontId="95" fillId="8" borderId="0" applyNumberFormat="0" applyBorder="0" applyAlignment="0" applyProtection="0"/>
    <xf numFmtId="0" fontId="95" fillId="14" borderId="0" applyNumberFormat="0" applyBorder="0" applyAlignment="0" applyProtection="0"/>
    <xf numFmtId="0" fontId="95" fillId="37" borderId="0" applyNumberFormat="0" applyBorder="0" applyAlignment="0" applyProtection="0"/>
    <xf numFmtId="0" fontId="95" fillId="48" borderId="0" applyNumberFormat="0" applyBorder="0" applyAlignment="0" applyProtection="0"/>
    <xf numFmtId="0" fontId="95" fillId="23" borderId="0" applyNumberFormat="0" applyBorder="0" applyAlignment="0" applyProtection="0"/>
    <xf numFmtId="0" fontId="135" fillId="12" borderId="86" applyNumberFormat="0" applyAlignment="0" applyProtection="0"/>
    <xf numFmtId="0" fontId="131" fillId="6" borderId="0" applyNumberFormat="0" applyBorder="0" applyAlignment="0" applyProtection="0">
      <alignment vertical="center"/>
    </xf>
    <xf numFmtId="0" fontId="135" fillId="12" borderId="86" applyNumberFormat="0" applyAlignment="0" applyProtection="0"/>
    <xf numFmtId="0" fontId="135" fillId="12" borderId="86" applyNumberFormat="0" applyAlignment="0" applyProtection="0"/>
    <xf numFmtId="0" fontId="83" fillId="12" borderId="74" applyNumberFormat="0" applyAlignment="0" applyProtection="0"/>
    <xf numFmtId="0" fontId="83" fillId="12" borderId="74" applyNumberFormat="0" applyAlignment="0" applyProtection="0"/>
    <xf numFmtId="0" fontId="83" fillId="12" borderId="74" applyNumberFormat="0" applyAlignment="0" applyProtection="0"/>
    <xf numFmtId="0" fontId="232" fillId="0" borderId="85" applyNumberFormat="0" applyFill="0" applyAlignment="0" applyProtection="0"/>
    <xf numFmtId="0" fontId="207" fillId="0" borderId="78" applyNumberFormat="0" applyFill="0" applyAlignment="0" applyProtection="0"/>
    <xf numFmtId="0" fontId="129" fillId="0" borderId="75" applyNumberFormat="0" applyFill="0" applyAlignment="0" applyProtection="0"/>
    <xf numFmtId="0" fontId="129" fillId="0" borderId="75" applyNumberFormat="0" applyFill="0" applyAlignment="0" applyProtection="0"/>
    <xf numFmtId="0" fontId="129" fillId="0" borderId="75" applyNumberFormat="0" applyFill="0" applyAlignment="0" applyProtection="0"/>
    <xf numFmtId="0" fontId="129" fillId="0" borderId="75" applyNumberFormat="0" applyFill="0" applyAlignment="0" applyProtection="0"/>
    <xf numFmtId="0" fontId="129" fillId="0" borderId="75" applyNumberFormat="0" applyFill="0" applyAlignment="0" applyProtection="0"/>
    <xf numFmtId="0" fontId="129" fillId="0" borderId="75" applyNumberFormat="0" applyFill="0" applyAlignment="0" applyProtection="0"/>
    <xf numFmtId="0" fontId="129" fillId="0" borderId="75" applyNumberFormat="0" applyFill="0" applyAlignment="0" applyProtection="0"/>
    <xf numFmtId="0" fontId="129" fillId="0" borderId="75" applyNumberFormat="0" applyFill="0" applyAlignment="0" applyProtection="0"/>
    <xf numFmtId="0" fontId="129" fillId="0" borderId="75" applyNumberFormat="0" applyFill="0" applyAlignment="0" applyProtection="0"/>
    <xf numFmtId="0" fontId="129" fillId="0" borderId="75" applyNumberFormat="0" applyFill="0" applyAlignment="0" applyProtection="0"/>
    <xf numFmtId="0" fontId="129" fillId="0" borderId="75" applyNumberFormat="0" applyFill="0" applyAlignment="0" applyProtection="0"/>
    <xf numFmtId="0" fontId="99" fillId="0" borderId="88" applyNumberFormat="0" applyFill="0" applyAlignment="0" applyProtection="0"/>
    <xf numFmtId="0" fontId="99" fillId="0" borderId="88" applyNumberFormat="0" applyFill="0" applyAlignment="0" applyProtection="0"/>
    <xf numFmtId="0" fontId="99" fillId="0" borderId="88" applyNumberFormat="0" applyFill="0" applyAlignment="0" applyProtection="0"/>
    <xf numFmtId="0" fontId="244" fillId="3" borderId="0" applyNumberFormat="0" applyBorder="0" applyAlignment="0" applyProtection="0"/>
    <xf numFmtId="0" fontId="245" fillId="0" borderId="0" applyNumberFormat="0" applyFill="0" applyBorder="0" applyAlignment="0" applyProtection="0"/>
    <xf numFmtId="0" fontId="162" fillId="24" borderId="72" applyNumberFormat="0" applyFont="0" applyAlignment="0" applyProtection="0"/>
    <xf numFmtId="0" fontId="162" fillId="24" borderId="72" applyNumberFormat="0" applyFont="0" applyAlignment="0" applyProtection="0"/>
    <xf numFmtId="0" fontId="162" fillId="24" borderId="72" applyNumberFormat="0" applyFont="0" applyAlignment="0" applyProtection="0"/>
    <xf numFmtId="0" fontId="162" fillId="24" borderId="72" applyNumberFormat="0" applyFont="0" applyAlignment="0" applyProtection="0"/>
    <xf numFmtId="169" fontId="1" fillId="0" borderId="0" applyFont="0" applyFill="0" applyBorder="0" applyAlignment="0" applyProtection="0"/>
    <xf numFmtId="0" fontId="218" fillId="6" borderId="0" applyNumberFormat="0" applyBorder="0" applyAlignment="0" applyProtection="0"/>
    <xf numFmtId="38" fontId="92" fillId="0" borderId="0" applyFont="0" applyFill="0" applyBorder="0" applyAlignment="0" applyProtection="0"/>
    <xf numFmtId="0" fontId="92" fillId="0" borderId="0" applyFont="0" applyFill="0" applyBorder="0" applyAlignment="0" applyProtection="0"/>
    <xf numFmtId="10" fontId="1" fillId="0" borderId="0" applyFont="0" applyFill="0" applyBorder="0" applyAlignment="0" applyProtection="0"/>
    <xf numFmtId="283" fontId="1" fillId="0" borderId="0" applyFont="0" applyFill="0" applyBorder="0" applyAlignment="0" applyProtection="0"/>
    <xf numFmtId="237" fontId="1" fillId="0" borderId="0" applyFont="0" applyFill="0" applyBorder="0" applyAlignment="0" applyProtection="0"/>
    <xf numFmtId="230" fontId="246" fillId="0" borderId="0" applyFont="0" applyFill="0" applyBorder="0" applyAlignment="0" applyProtection="0"/>
    <xf numFmtId="248" fontId="246" fillId="0" borderId="0" applyFont="0" applyFill="0" applyBorder="0" applyAlignment="0" applyProtection="0"/>
    <xf numFmtId="0" fontId="247" fillId="0" borderId="0"/>
    <xf numFmtId="41" fontId="36" fillId="0" borderId="0" applyFont="0" applyFill="0" applyBorder="0" applyAlignment="0" applyProtection="0"/>
    <xf numFmtId="43" fontId="1" fillId="0" borderId="0" applyFont="0" applyFill="0" applyBorder="0" applyAlignment="0" applyProtection="0"/>
    <xf numFmtId="203" fontId="33" fillId="0" borderId="0" applyFont="0" applyFill="0" applyBorder="0" applyAlignment="0" applyProtection="0">
      <alignment vertical="center"/>
    </xf>
    <xf numFmtId="203" fontId="66" fillId="0" borderId="0" applyFont="0" applyFill="0" applyBorder="0" applyAlignment="0" applyProtection="0">
      <alignment vertical="center"/>
    </xf>
    <xf numFmtId="247" fontId="111" fillId="0" borderId="0" applyFont="0" applyFill="0" applyBorder="0" applyAlignment="0" applyProtection="0"/>
    <xf numFmtId="203" fontId="111" fillId="0" borderId="0" applyFont="0" applyFill="0" applyBorder="0" applyAlignment="0" applyProtection="0"/>
    <xf numFmtId="41" fontId="36" fillId="0" borderId="0" applyFont="0" applyFill="0" applyBorder="0" applyAlignment="0" applyProtection="0"/>
    <xf numFmtId="43" fontId="36" fillId="0" borderId="0" applyFont="0" applyFill="0" applyBorder="0" applyAlignment="0" applyProtection="0"/>
    <xf numFmtId="0" fontId="68" fillId="6" borderId="0" applyNumberFormat="0" applyBorder="0" applyAlignment="0" applyProtection="0">
      <alignment vertical="center"/>
    </xf>
    <xf numFmtId="0" fontId="68" fillId="6" borderId="0" applyNumberFormat="0" applyBorder="0" applyAlignment="0" applyProtection="0">
      <alignment vertical="center"/>
    </xf>
    <xf numFmtId="0" fontId="68" fillId="6" borderId="0" applyNumberFormat="0" applyBorder="0" applyAlignment="0" applyProtection="0">
      <alignment vertical="center"/>
    </xf>
    <xf numFmtId="0" fontId="68" fillId="6" borderId="0" applyNumberFormat="0" applyBorder="0" applyAlignment="0" applyProtection="0">
      <alignment vertical="center"/>
    </xf>
    <xf numFmtId="0" fontId="68" fillId="6" borderId="0" applyNumberFormat="0" applyBorder="0" applyAlignment="0" applyProtection="0">
      <alignment vertical="center"/>
    </xf>
    <xf numFmtId="0" fontId="68" fillId="6" borderId="0" applyNumberFormat="0" applyBorder="0" applyAlignment="0" applyProtection="0">
      <alignment vertical="center"/>
    </xf>
    <xf numFmtId="0" fontId="68" fillId="6" borderId="0" applyNumberFormat="0" applyBorder="0" applyAlignment="0" applyProtection="0">
      <alignment vertical="center"/>
    </xf>
    <xf numFmtId="0" fontId="68" fillId="6" borderId="0" applyNumberFormat="0" applyBorder="0" applyAlignment="0" applyProtection="0">
      <alignment vertical="center"/>
    </xf>
    <xf numFmtId="0" fontId="68" fillId="6" borderId="0" applyNumberFormat="0" applyBorder="0" applyAlignment="0" applyProtection="0">
      <alignment vertical="center"/>
    </xf>
    <xf numFmtId="0" fontId="131" fillId="6" borderId="0" applyNumberFormat="0" applyBorder="0" applyAlignment="0" applyProtection="0">
      <alignment vertical="center"/>
    </xf>
    <xf numFmtId="0" fontId="68" fillId="6" borderId="0" applyNumberFormat="0" applyBorder="0" applyAlignment="0" applyProtection="0">
      <alignment vertical="center"/>
    </xf>
    <xf numFmtId="0" fontId="68" fillId="6" borderId="0" applyNumberFormat="0" applyBorder="0" applyAlignment="0" applyProtection="0">
      <alignment vertical="center"/>
    </xf>
    <xf numFmtId="0" fontId="68" fillId="6" borderId="0" applyNumberFormat="0" applyBorder="0" applyAlignment="0" applyProtection="0">
      <alignment vertical="center"/>
    </xf>
    <xf numFmtId="0" fontId="140" fillId="40" borderId="0" applyNumberFormat="0" applyBorder="0" applyAlignment="0" applyProtection="0">
      <alignment vertical="center"/>
    </xf>
    <xf numFmtId="0" fontId="140" fillId="40" borderId="0" applyNumberFormat="0" applyBorder="0" applyAlignment="0" applyProtection="0">
      <alignment vertical="center"/>
    </xf>
    <xf numFmtId="0" fontId="140" fillId="40" borderId="0" applyNumberFormat="0" applyBorder="0" applyAlignment="0" applyProtection="0">
      <alignment vertical="center"/>
    </xf>
    <xf numFmtId="0" fontId="140" fillId="40" borderId="0" applyNumberFormat="0" applyBorder="0" applyAlignment="0" applyProtection="0">
      <alignment vertical="center"/>
    </xf>
    <xf numFmtId="0" fontId="140" fillId="40" borderId="0" applyNumberFormat="0" applyBorder="0" applyAlignment="0" applyProtection="0">
      <alignment vertical="center"/>
    </xf>
    <xf numFmtId="0" fontId="140" fillId="40" borderId="0" applyNumberFormat="0" applyBorder="0" applyAlignment="0" applyProtection="0">
      <alignment vertical="center"/>
    </xf>
    <xf numFmtId="0" fontId="140" fillId="40" borderId="0" applyNumberFormat="0" applyBorder="0" applyAlignment="0" applyProtection="0">
      <alignment vertical="center"/>
    </xf>
    <xf numFmtId="0" fontId="140" fillId="40" borderId="0" applyNumberFormat="0" applyBorder="0" applyAlignment="0" applyProtection="0">
      <alignment vertical="center"/>
    </xf>
    <xf numFmtId="0" fontId="140" fillId="40" borderId="0" applyNumberFormat="0" applyBorder="0" applyAlignment="0" applyProtection="0">
      <alignment vertical="center"/>
    </xf>
    <xf numFmtId="0" fontId="140" fillId="40" borderId="0" applyNumberFormat="0" applyBorder="0" applyAlignment="0" applyProtection="0">
      <alignment vertical="center"/>
    </xf>
    <xf numFmtId="0" fontId="140" fillId="40" borderId="0" applyNumberFormat="0" applyBorder="0" applyAlignment="0" applyProtection="0">
      <alignment vertical="center"/>
    </xf>
    <xf numFmtId="0" fontId="72" fillId="40" borderId="0" applyNumberFormat="0" applyBorder="0" applyAlignment="0" applyProtection="0">
      <alignment vertical="center"/>
    </xf>
    <xf numFmtId="0" fontId="140" fillId="40" borderId="0" applyNumberFormat="0" applyBorder="0" applyAlignment="0" applyProtection="0">
      <alignment vertical="center"/>
    </xf>
    <xf numFmtId="0" fontId="72" fillId="40" borderId="0" applyNumberFormat="0" applyBorder="0" applyAlignment="0" applyProtection="0">
      <alignment vertical="center"/>
    </xf>
    <xf numFmtId="0" fontId="140" fillId="40" borderId="0" applyNumberFormat="0" applyBorder="0" applyAlignment="0" applyProtection="0">
      <alignment vertical="center"/>
    </xf>
    <xf numFmtId="0" fontId="72" fillId="40" borderId="0" applyNumberFormat="0" applyBorder="0" applyAlignment="0" applyProtection="0">
      <alignment vertical="center"/>
    </xf>
    <xf numFmtId="0" fontId="140" fillId="40" borderId="0" applyNumberFormat="0" applyBorder="0" applyAlignment="0" applyProtection="0">
      <alignment vertical="center"/>
    </xf>
    <xf numFmtId="0" fontId="1" fillId="0" borderId="0"/>
    <xf numFmtId="0" fontId="1" fillId="0" borderId="0"/>
    <xf numFmtId="0" fontId="1" fillId="0" borderId="0"/>
    <xf numFmtId="0" fontId="111" fillId="0" borderId="0"/>
    <xf numFmtId="0" fontId="111" fillId="0" borderId="0"/>
    <xf numFmtId="0" fontId="111" fillId="0" borderId="0"/>
    <xf numFmtId="0" fontId="111" fillId="0" borderId="0"/>
    <xf numFmtId="0" fontId="1" fillId="0" borderId="0"/>
    <xf numFmtId="0" fontId="111" fillId="0" borderId="0"/>
    <xf numFmtId="0" fontId="33" fillId="0" borderId="0"/>
    <xf numFmtId="0" fontId="66" fillId="0" borderId="0"/>
    <xf numFmtId="0" fontId="66" fillId="0" borderId="0"/>
    <xf numFmtId="0" fontId="1" fillId="0" borderId="0"/>
    <xf numFmtId="0" fontId="1" fillId="0" borderId="0"/>
    <xf numFmtId="0" fontId="78" fillId="8" borderId="0" applyNumberFormat="0" applyBorder="0" applyAlignment="0" applyProtection="0">
      <alignment vertical="center"/>
    </xf>
    <xf numFmtId="0" fontId="78" fillId="14" borderId="0" applyNumberFormat="0" applyBorder="0" applyAlignment="0" applyProtection="0">
      <alignment vertical="center"/>
    </xf>
    <xf numFmtId="0" fontId="1" fillId="0" borderId="0"/>
    <xf numFmtId="0" fontId="182" fillId="0" borderId="85" applyNumberFormat="0" applyFill="0" applyAlignment="0" applyProtection="0">
      <alignment vertical="center"/>
    </xf>
    <xf numFmtId="0" fontId="182" fillId="0" borderId="85" applyNumberFormat="0" applyFill="0" applyAlignment="0" applyProtection="0">
      <alignment vertical="center"/>
    </xf>
    <xf numFmtId="0" fontId="182" fillId="0" borderId="85" applyNumberFormat="0" applyFill="0" applyAlignment="0" applyProtection="0">
      <alignment vertical="center"/>
    </xf>
    <xf numFmtId="0" fontId="248" fillId="0" borderId="78" applyNumberFormat="0" applyFill="0" applyAlignment="0" applyProtection="0">
      <alignment vertical="center"/>
    </xf>
    <xf numFmtId="0" fontId="248" fillId="0" borderId="78" applyNumberFormat="0" applyFill="0" applyAlignment="0" applyProtection="0">
      <alignment vertical="center"/>
    </xf>
    <xf numFmtId="0" fontId="248" fillId="0" borderId="78" applyNumberFormat="0" applyFill="0" applyAlignment="0" applyProtection="0">
      <alignment vertical="center"/>
    </xf>
    <xf numFmtId="0" fontId="137" fillId="0" borderId="75" applyNumberFormat="0" applyFill="0" applyAlignment="0" applyProtection="0">
      <alignment vertical="center"/>
    </xf>
    <xf numFmtId="0" fontId="137" fillId="0" borderId="75" applyNumberFormat="0" applyFill="0" applyAlignment="0" applyProtection="0">
      <alignment vertical="center"/>
    </xf>
    <xf numFmtId="0" fontId="137" fillId="0" borderId="0" applyNumberFormat="0" applyFill="0" applyBorder="0" applyAlignment="0" applyProtection="0">
      <alignment vertical="center"/>
    </xf>
    <xf numFmtId="0" fontId="137" fillId="0" borderId="0" applyNumberFormat="0" applyFill="0" applyBorder="0" applyAlignment="0" applyProtection="0">
      <alignment vertical="center"/>
    </xf>
    <xf numFmtId="0" fontId="86" fillId="0" borderId="0" applyNumberFormat="0" applyFill="0" applyBorder="0" applyAlignment="0" applyProtection="0">
      <alignment vertical="center"/>
    </xf>
    <xf numFmtId="43" fontId="70" fillId="0" borderId="0" applyFont="0" applyFill="0" applyBorder="0" applyAlignment="0" applyProtection="0"/>
    <xf numFmtId="0" fontId="249" fillId="32" borderId="76" applyNumberFormat="0" applyAlignment="0" applyProtection="0">
      <alignment vertical="center"/>
    </xf>
    <xf numFmtId="0" fontId="249" fillId="32" borderId="76" applyNumberFormat="0" applyAlignment="0" applyProtection="0">
      <alignment vertical="center"/>
    </xf>
    <xf numFmtId="0" fontId="249" fillId="32" borderId="76" applyNumberFormat="0" applyAlignment="0" applyProtection="0">
      <alignment vertical="center"/>
    </xf>
    <xf numFmtId="0" fontId="249" fillId="32" borderId="76" applyNumberFormat="0" applyAlignment="0" applyProtection="0">
      <alignment vertical="center"/>
    </xf>
    <xf numFmtId="0" fontId="161" fillId="0" borderId="88" applyNumberFormat="0" applyFill="0" applyAlignment="0" applyProtection="0">
      <alignment vertical="center"/>
    </xf>
    <xf numFmtId="0" fontId="161" fillId="0" borderId="88" applyNumberFormat="0" applyFill="0" applyAlignment="0" applyProtection="0">
      <alignment vertical="center"/>
    </xf>
    <xf numFmtId="0" fontId="161" fillId="0" borderId="88" applyNumberFormat="0" applyFill="0" applyAlignment="0" applyProtection="0">
      <alignment vertical="center"/>
    </xf>
    <xf numFmtId="0" fontId="111" fillId="24" borderId="72" applyNumberFormat="0" applyFont="0" applyAlignment="0" applyProtection="0">
      <alignment vertical="center"/>
    </xf>
    <xf numFmtId="0" fontId="111" fillId="24" borderId="72" applyNumberFormat="0" applyFont="0" applyAlignment="0" applyProtection="0">
      <alignment vertical="center"/>
    </xf>
    <xf numFmtId="0" fontId="111" fillId="24" borderId="72" applyNumberFormat="0" applyFont="0" applyAlignment="0" applyProtection="0">
      <alignment vertical="center"/>
    </xf>
    <xf numFmtId="0" fontId="111" fillId="24" borderId="72" applyNumberFormat="0" applyFont="0" applyAlignment="0" applyProtection="0">
      <alignment vertical="center"/>
    </xf>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0" fontId="227" fillId="0" borderId="0" applyNumberFormat="0" applyFill="0" applyBorder="0" applyAlignment="0" applyProtection="0">
      <alignment vertical="center"/>
    </xf>
    <xf numFmtId="0" fontId="227" fillId="0" borderId="0" applyNumberFormat="0" applyFill="0" applyBorder="0" applyAlignment="0" applyProtection="0">
      <alignment vertical="center"/>
    </xf>
    <xf numFmtId="0" fontId="190" fillId="0" borderId="0" applyNumberFormat="0" applyFill="0" applyBorder="0" applyAlignment="0" applyProtection="0">
      <alignment vertical="center"/>
    </xf>
    <xf numFmtId="0" fontId="190" fillId="0" borderId="0" applyNumberFormat="0" applyFill="0" applyBorder="0" applyAlignment="0" applyProtection="0">
      <alignment vertical="center"/>
    </xf>
    <xf numFmtId="0" fontId="190" fillId="0" borderId="0" applyNumberFormat="0" applyFill="0" applyBorder="0" applyAlignment="0" applyProtection="0">
      <alignment vertical="center"/>
    </xf>
    <xf numFmtId="0" fontId="234" fillId="12" borderId="74" applyNumberFormat="0" applyAlignment="0" applyProtection="0">
      <alignment vertical="center"/>
    </xf>
    <xf numFmtId="0" fontId="234" fillId="12" borderId="74" applyNumberFormat="0" applyAlignment="0" applyProtection="0">
      <alignment vertical="center"/>
    </xf>
    <xf numFmtId="0" fontId="234" fillId="12" borderId="74" applyNumberFormat="0" applyAlignment="0" applyProtection="0">
      <alignment vertical="center"/>
    </xf>
    <xf numFmtId="0" fontId="234" fillId="12" borderId="74" applyNumberFormat="0" applyAlignment="0" applyProtection="0">
      <alignment vertical="center"/>
    </xf>
    <xf numFmtId="284" fontId="111" fillId="0" borderId="0" applyFont="0" applyFill="0" applyBorder="0" applyAlignment="0" applyProtection="0"/>
    <xf numFmtId="0" fontId="154" fillId="12" borderId="86" applyNumberFormat="0" applyAlignment="0" applyProtection="0">
      <alignment vertical="center"/>
    </xf>
    <xf numFmtId="0" fontId="173" fillId="3" borderId="0" applyNumberFormat="0" applyBorder="0" applyAlignment="0" applyProtection="0">
      <alignment vertical="center"/>
    </xf>
    <xf numFmtId="0" fontId="173" fillId="3" borderId="0" applyNumberFormat="0" applyBorder="0" applyAlignment="0" applyProtection="0">
      <alignment vertical="center"/>
    </xf>
    <xf numFmtId="0" fontId="173" fillId="3" borderId="0" applyNumberFormat="0" applyBorder="0" applyAlignment="0" applyProtection="0">
      <alignment vertical="center"/>
    </xf>
    <xf numFmtId="44" fontId="70" fillId="0" borderId="0" applyFont="0" applyFill="0" applyBorder="0" applyAlignment="0" applyProtection="0"/>
    <xf numFmtId="0" fontId="63" fillId="0" borderId="80" applyNumberFormat="0" applyFill="0" applyAlignment="0" applyProtection="0">
      <alignment vertical="center"/>
    </xf>
    <xf numFmtId="0" fontId="63" fillId="0" borderId="80" applyNumberFormat="0" applyFill="0" applyAlignment="0" applyProtection="0">
      <alignment vertical="center"/>
    </xf>
    <xf numFmtId="0" fontId="63" fillId="0" borderId="80" applyNumberFormat="0" applyFill="0" applyAlignment="0" applyProtection="0">
      <alignment vertical="center"/>
    </xf>
  </cellStyleXfs>
  <cellXfs count="441">
    <xf numFmtId="0" fontId="0" fillId="0" borderId="0" xfId="0"/>
    <xf numFmtId="0" fontId="1" fillId="2" borderId="0" xfId="27140" applyFill="1"/>
    <xf numFmtId="0" fontId="1" fillId="0" borderId="0" xfId="27140"/>
    <xf numFmtId="0" fontId="2" fillId="0" borderId="0" xfId="27140" applyFont="1" applyAlignment="1">
      <alignment horizontal="center"/>
    </xf>
    <xf numFmtId="0" fontId="3" fillId="0" borderId="0" xfId="27140" applyFont="1"/>
    <xf numFmtId="0" fontId="1" fillId="3" borderId="0" xfId="27140" applyFill="1"/>
    <xf numFmtId="0" fontId="2" fillId="4" borderId="5" xfId="27140" applyFont="1" applyFill="1" applyBorder="1" applyAlignment="1">
      <alignment horizontal="center"/>
    </xf>
    <xf numFmtId="2" fontId="4" fillId="4" borderId="5" xfId="27140" applyNumberFormat="1" applyFont="1" applyFill="1" applyBorder="1" applyAlignment="1">
      <alignment horizontal="center" vertical="center"/>
    </xf>
    <xf numFmtId="0" fontId="5" fillId="3" borderId="5" xfId="27140" applyFont="1" applyFill="1" applyBorder="1" applyAlignment="1">
      <alignment horizontal="center" vertical="center"/>
    </xf>
    <xf numFmtId="0" fontId="5" fillId="3" borderId="5" xfId="27140" applyFont="1" applyFill="1" applyBorder="1" applyAlignment="1">
      <alignment horizontal="left" vertical="center"/>
    </xf>
    <xf numFmtId="4" fontId="5" fillId="3" borderId="5" xfId="19792" applyNumberFormat="1" applyFont="1" applyFill="1" applyBorder="1" applyAlignment="1">
      <alignment horizontal="right" vertical="center"/>
    </xf>
    <xf numFmtId="0" fontId="5" fillId="0" borderId="5" xfId="27140" applyFont="1" applyBorder="1" applyAlignment="1">
      <alignment horizontal="center" vertical="center"/>
    </xf>
    <xf numFmtId="0" fontId="5" fillId="0" borderId="5" xfId="27140" applyFont="1" applyBorder="1" applyAlignment="1">
      <alignment horizontal="left" vertical="center"/>
    </xf>
    <xf numFmtId="4" fontId="5" fillId="0" borderId="5" xfId="19792" applyNumberFormat="1" applyFont="1" applyFill="1" applyBorder="1" applyAlignment="1">
      <alignment horizontal="right" vertical="center"/>
    </xf>
    <xf numFmtId="0" fontId="5" fillId="6" borderId="5" xfId="27140" applyFont="1" applyFill="1" applyBorder="1" applyAlignment="1">
      <alignment horizontal="center" vertical="center"/>
    </xf>
    <xf numFmtId="0" fontId="5" fillId="6" borderId="5" xfId="27140" applyFont="1" applyFill="1" applyBorder="1" applyAlignment="1">
      <alignment horizontal="left" vertical="center"/>
    </xf>
    <xf numFmtId="4" fontId="5" fillId="6" borderId="5" xfId="19792" applyNumberFormat="1" applyFont="1" applyFill="1" applyBorder="1" applyAlignment="1">
      <alignment horizontal="right" vertical="center"/>
    </xf>
    <xf numFmtId="0" fontId="5" fillId="0" borderId="2" xfId="27708" applyFont="1" applyBorder="1"/>
    <xf numFmtId="4" fontId="5" fillId="7" borderId="5" xfId="19792" applyNumberFormat="1" applyFont="1" applyFill="1" applyBorder="1" applyAlignment="1">
      <alignment horizontal="right" vertical="center"/>
    </xf>
    <xf numFmtId="4" fontId="5" fillId="8" borderId="5" xfId="19792" applyNumberFormat="1" applyFont="1" applyFill="1" applyBorder="1" applyAlignment="1">
      <alignment horizontal="right" vertical="center"/>
    </xf>
    <xf numFmtId="4" fontId="5" fillId="4" borderId="5" xfId="19792" applyNumberFormat="1" applyFont="1" applyFill="1" applyBorder="1" applyAlignment="1">
      <alignment horizontal="right" vertical="center"/>
    </xf>
    <xf numFmtId="4" fontId="5" fillId="9" borderId="5" xfId="19792" applyNumberFormat="1" applyFont="1" applyFill="1" applyBorder="1" applyAlignment="1">
      <alignment horizontal="right" vertical="center"/>
    </xf>
    <xf numFmtId="0" fontId="5" fillId="0" borderId="0" xfId="27708" applyFont="1" applyAlignment="1">
      <alignment horizontal="center"/>
    </xf>
    <xf numFmtId="0" fontId="5" fillId="0" borderId="0" xfId="27708" applyFont="1"/>
    <xf numFmtId="0" fontId="5" fillId="7" borderId="5" xfId="27140" applyFont="1" applyFill="1" applyBorder="1" applyAlignment="1">
      <alignment horizontal="center" vertical="center"/>
    </xf>
    <xf numFmtId="0" fontId="5" fillId="7" borderId="5" xfId="27140" applyFont="1" applyFill="1" applyBorder="1" applyAlignment="1">
      <alignment horizontal="left" vertical="center"/>
    </xf>
    <xf numFmtId="0" fontId="6" fillId="0" borderId="5" xfId="27140" applyFont="1" applyBorder="1" applyAlignment="1">
      <alignment horizontal="left" vertical="center"/>
    </xf>
    <xf numFmtId="0" fontId="5" fillId="0" borderId="0" xfId="27140" applyFont="1" applyAlignment="1">
      <alignment horizontal="center" vertical="center"/>
    </xf>
    <xf numFmtId="0" fontId="5" fillId="0" borderId="0" xfId="27140" applyFont="1" applyAlignment="1">
      <alignment horizontal="left" vertical="center"/>
    </xf>
    <xf numFmtId="4" fontId="5" fillId="0" borderId="0" xfId="19792" applyNumberFormat="1" applyFont="1" applyFill="1" applyBorder="1" applyAlignment="1">
      <alignment horizontal="right" vertical="center"/>
    </xf>
    <xf numFmtId="0" fontId="1" fillId="4" borderId="5" xfId="27140" applyFill="1" applyBorder="1" applyAlignment="1">
      <alignment horizontal="center"/>
    </xf>
    <xf numFmtId="0" fontId="2" fillId="0" borderId="0" xfId="27112" applyFont="1"/>
    <xf numFmtId="0" fontId="1" fillId="0" borderId="0" xfId="27112"/>
    <xf numFmtId="0" fontId="2" fillId="5" borderId="5" xfId="27112" applyFont="1" applyFill="1" applyBorder="1"/>
    <xf numFmtId="0" fontId="2" fillId="4" borderId="5" xfId="27112" applyFont="1" applyFill="1" applyBorder="1" applyAlignment="1">
      <alignment horizontal="center"/>
    </xf>
    <xf numFmtId="0" fontId="1" fillId="5" borderId="5" xfId="27112" applyFill="1" applyBorder="1"/>
    <xf numFmtId="2" fontId="4" fillId="4" borderId="5" xfId="27112" applyNumberFormat="1" applyFont="1" applyFill="1" applyBorder="1" applyAlignment="1">
      <alignment horizontal="center" vertical="center"/>
    </xf>
    <xf numFmtId="0" fontId="1" fillId="0" borderId="5" xfId="27112" applyBorder="1"/>
    <xf numFmtId="0" fontId="1" fillId="0" borderId="5" xfId="27112" applyBorder="1" applyAlignment="1">
      <alignment horizontal="center"/>
    </xf>
    <xf numFmtId="0" fontId="5" fillId="0" borderId="5" xfId="27112" applyFont="1" applyBorder="1"/>
    <xf numFmtId="0" fontId="5" fillId="10" borderId="5" xfId="27112" applyFont="1" applyFill="1" applyBorder="1"/>
    <xf numFmtId="4" fontId="5" fillId="0" borderId="5" xfId="27112" applyNumberFormat="1" applyFont="1" applyBorder="1"/>
    <xf numFmtId="4" fontId="7" fillId="0" borderId="5" xfId="27112" applyNumberFormat="1" applyFont="1" applyBorder="1"/>
    <xf numFmtId="4" fontId="1" fillId="0" borderId="5" xfId="27112" applyNumberFormat="1" applyBorder="1"/>
    <xf numFmtId="4" fontId="7" fillId="0" borderId="0" xfId="27112" applyNumberFormat="1" applyFont="1"/>
    <xf numFmtId="0" fontId="7" fillId="0" borderId="0" xfId="27112" applyFont="1"/>
    <xf numFmtId="0" fontId="5" fillId="0" borderId="0" xfId="27112" applyFont="1"/>
    <xf numFmtId="3" fontId="5" fillId="0" borderId="5" xfId="27112" applyNumberFormat="1" applyFont="1" applyBorder="1"/>
    <xf numFmtId="4" fontId="2" fillId="0" borderId="0" xfId="27112" applyNumberFormat="1" applyFont="1"/>
    <xf numFmtId="0" fontId="1" fillId="0" borderId="5" xfId="27112" applyBorder="1" applyAlignment="1">
      <alignment horizontal="left"/>
    </xf>
    <xf numFmtId="4" fontId="1" fillId="0" borderId="0" xfId="27112" applyNumberFormat="1"/>
    <xf numFmtId="3" fontId="1" fillId="0" borderId="0" xfId="27112" applyNumberFormat="1"/>
    <xf numFmtId="0" fontId="1" fillId="4" borderId="5" xfId="27112" applyFill="1" applyBorder="1"/>
    <xf numFmtId="3" fontId="1" fillId="0" borderId="5" xfId="27112" applyNumberFormat="1" applyBorder="1"/>
    <xf numFmtId="4" fontId="2" fillId="0" borderId="6" xfId="27112" applyNumberFormat="1" applyFont="1" applyBorder="1"/>
    <xf numFmtId="0" fontId="1" fillId="0" borderId="0" xfId="27112" applyAlignment="1">
      <alignment horizontal="left"/>
    </xf>
    <xf numFmtId="0" fontId="1" fillId="5" borderId="4" xfId="27112" applyFill="1" applyBorder="1"/>
    <xf numFmtId="2" fontId="4" fillId="4" borderId="4" xfId="27112" applyNumberFormat="1" applyFont="1" applyFill="1" applyBorder="1" applyAlignment="1">
      <alignment horizontal="center" vertical="center"/>
    </xf>
    <xf numFmtId="37" fontId="8" fillId="0" borderId="5" xfId="26658" applyFont="1" applyBorder="1" applyAlignment="1">
      <alignment horizontal="center"/>
    </xf>
    <xf numFmtId="0" fontId="9" fillId="0" borderId="5" xfId="27708" applyFont="1" applyBorder="1" applyAlignment="1">
      <alignment vertical="top"/>
    </xf>
    <xf numFmtId="37" fontId="9" fillId="0" borderId="5" xfId="26658" applyFont="1" applyBorder="1" applyAlignment="1">
      <alignment vertical="center"/>
    </xf>
    <xf numFmtId="4" fontId="9" fillId="0" borderId="5" xfId="26658" applyNumberFormat="1" applyFont="1" applyBorder="1" applyAlignment="1">
      <alignment vertical="center"/>
    </xf>
    <xf numFmtId="4" fontId="9" fillId="0" borderId="5" xfId="27708" applyNumberFormat="1" applyFont="1" applyBorder="1" applyAlignment="1">
      <alignment vertical="top"/>
    </xf>
    <xf numFmtId="0" fontId="2" fillId="0" borderId="4" xfId="27112" applyFont="1" applyBorder="1" applyAlignment="1">
      <alignment horizontal="center"/>
    </xf>
    <xf numFmtId="0" fontId="2" fillId="0" borderId="9" xfId="27112" applyFont="1" applyBorder="1" applyAlignment="1">
      <alignment horizontal="center"/>
    </xf>
    <xf numFmtId="0" fontId="2" fillId="0" borderId="10" xfId="27112" applyFont="1" applyBorder="1" applyAlignment="1">
      <alignment horizontal="center"/>
    </xf>
    <xf numFmtId="0" fontId="2" fillId="0" borderId="7" xfId="27112" applyFont="1" applyBorder="1" applyAlignment="1">
      <alignment horizontal="center"/>
    </xf>
    <xf numFmtId="0" fontId="2" fillId="0" borderId="11" xfId="27112" applyFont="1" applyBorder="1" applyAlignment="1">
      <alignment horizontal="center"/>
    </xf>
    <xf numFmtId="0" fontId="2" fillId="0" borderId="12" xfId="27112" applyFont="1" applyBorder="1" applyAlignment="1">
      <alignment horizontal="center"/>
    </xf>
    <xf numFmtId="0" fontId="1" fillId="0" borderId="6" xfId="27112" applyBorder="1" applyAlignment="1">
      <alignment horizontal="center"/>
    </xf>
    <xf numFmtId="0" fontId="1" fillId="0" borderId="13" xfId="27112" applyBorder="1"/>
    <xf numFmtId="0" fontId="1" fillId="0" borderId="6" xfId="27112" applyBorder="1"/>
    <xf numFmtId="0" fontId="2" fillId="0" borderId="6" xfId="27112" applyFont="1" applyBorder="1" applyAlignment="1">
      <alignment horizontal="center"/>
    </xf>
    <xf numFmtId="0" fontId="2" fillId="0" borderId="0" xfId="27112" applyFont="1" applyAlignment="1">
      <alignment horizontal="center"/>
    </xf>
    <xf numFmtId="0" fontId="2" fillId="0" borderId="13" xfId="27112" applyFont="1" applyBorder="1" applyAlignment="1">
      <alignment horizontal="center"/>
    </xf>
    <xf numFmtId="0" fontId="1" fillId="0" borderId="7" xfId="27112" applyBorder="1" applyAlignment="1">
      <alignment horizontal="center"/>
    </xf>
    <xf numFmtId="0" fontId="1" fillId="0" borderId="11" xfId="27112" applyBorder="1"/>
    <xf numFmtId="0" fontId="1" fillId="0" borderId="12" xfId="27112" applyBorder="1"/>
    <xf numFmtId="0" fontId="1" fillId="0" borderId="7" xfId="27112" applyBorder="1"/>
    <xf numFmtId="0" fontId="2" fillId="0" borderId="5" xfId="27112" applyFont="1" applyBorder="1" applyAlignment="1">
      <alignment horizontal="center"/>
    </xf>
    <xf numFmtId="3" fontId="1" fillId="0" borderId="6" xfId="27112" applyNumberFormat="1" applyBorder="1" applyAlignment="1">
      <alignment horizontal="center"/>
    </xf>
    <xf numFmtId="43" fontId="0" fillId="0" borderId="6" xfId="12" applyFont="1" applyBorder="1"/>
    <xf numFmtId="4" fontId="2" fillId="0" borderId="6" xfId="27112" applyNumberFormat="1" applyFont="1" applyBorder="1" applyAlignment="1">
      <alignment horizontal="center"/>
    </xf>
    <xf numFmtId="4" fontId="1" fillId="0" borderId="6" xfId="27112" applyNumberFormat="1" applyBorder="1" applyAlignment="1">
      <alignment horizontal="center"/>
    </xf>
    <xf numFmtId="0" fontId="1" fillId="0" borderId="0" xfId="0" applyFont="1" applyAlignment="1">
      <alignment vertical="center"/>
    </xf>
    <xf numFmtId="0" fontId="10" fillId="0" borderId="0" xfId="0" applyFont="1" applyAlignment="1">
      <alignment vertical="center"/>
    </xf>
    <xf numFmtId="0" fontId="10" fillId="11" borderId="0" xfId="0" applyFont="1" applyFill="1" applyAlignment="1">
      <alignment vertical="center"/>
    </xf>
    <xf numFmtId="0" fontId="0" fillId="0" borderId="0" xfId="0" applyAlignment="1">
      <alignment vertical="center"/>
    </xf>
    <xf numFmtId="0" fontId="8" fillId="0" borderId="0" xfId="0" applyFont="1" applyAlignment="1">
      <alignment horizontal="center" vertical="center"/>
    </xf>
    <xf numFmtId="0" fontId="11" fillId="0" borderId="14" xfId="0" applyFont="1" applyBorder="1" applyAlignment="1">
      <alignment vertical="center"/>
    </xf>
    <xf numFmtId="0" fontId="0" fillId="0" borderId="15" xfId="0" applyBorder="1" applyAlignment="1">
      <alignment vertical="center"/>
    </xf>
    <xf numFmtId="0" fontId="0" fillId="0" borderId="16" xfId="0" applyBorder="1" applyAlignment="1">
      <alignment vertical="center"/>
    </xf>
    <xf numFmtId="0" fontId="0" fillId="0" borderId="17" xfId="0" applyBorder="1" applyAlignment="1">
      <alignment vertical="center"/>
    </xf>
    <xf numFmtId="0" fontId="8" fillId="0" borderId="17" xfId="0" applyFont="1" applyBorder="1" applyAlignment="1">
      <alignment horizontal="center" vertical="center"/>
    </xf>
    <xf numFmtId="0" fontId="0" fillId="0" borderId="18" xfId="0" applyBorder="1" applyAlignment="1">
      <alignment vertical="center"/>
    </xf>
    <xf numFmtId="0" fontId="11" fillId="0" borderId="18" xfId="0" applyFont="1" applyBorder="1" applyAlignment="1">
      <alignment horizontal="left" vertical="center"/>
    </xf>
    <xf numFmtId="0" fontId="11" fillId="0" borderId="0" xfId="0" applyFont="1" applyAlignment="1">
      <alignment vertical="center"/>
    </xf>
    <xf numFmtId="0" fontId="14" fillId="0" borderId="0" xfId="0" applyFont="1" applyAlignment="1">
      <alignment vertical="center"/>
    </xf>
    <xf numFmtId="0" fontId="11" fillId="0" borderId="0" xfId="0" applyFont="1" applyAlignment="1">
      <alignment horizontal="right" vertical="center"/>
    </xf>
    <xf numFmtId="0" fontId="14" fillId="0" borderId="19" xfId="0" applyFont="1" applyBorder="1" applyAlignment="1">
      <alignment vertical="center"/>
    </xf>
    <xf numFmtId="0" fontId="15" fillId="0" borderId="19" xfId="0" applyFont="1" applyBorder="1" applyAlignment="1">
      <alignment horizontal="center" vertical="center"/>
    </xf>
    <xf numFmtId="0" fontId="11" fillId="0" borderId="13" xfId="0" applyFont="1" applyBorder="1" applyAlignment="1">
      <alignment horizontal="left" vertical="center"/>
    </xf>
    <xf numFmtId="0" fontId="11" fillId="0" borderId="6" xfId="0" applyFont="1" applyBorder="1" applyAlignment="1">
      <alignment vertical="center"/>
    </xf>
    <xf numFmtId="0" fontId="11" fillId="0" borderId="6" xfId="0" applyFont="1" applyBorder="1" applyAlignment="1">
      <alignment horizontal="center" vertical="center"/>
    </xf>
    <xf numFmtId="0" fontId="11" fillId="0" borderId="0" xfId="0" applyFont="1" applyAlignment="1">
      <alignment vertical="center" wrapText="1"/>
    </xf>
    <xf numFmtId="0" fontId="11" fillId="0" borderId="22" xfId="0" applyFont="1" applyBorder="1" applyAlignment="1">
      <alignment vertical="center"/>
    </xf>
    <xf numFmtId="0" fontId="16" fillId="0" borderId="18" xfId="0" applyFont="1" applyBorder="1" applyAlignment="1">
      <alignment vertical="center"/>
    </xf>
    <xf numFmtId="0" fontId="16" fillId="0" borderId="13" xfId="0" applyFont="1" applyBorder="1" applyAlignment="1">
      <alignment vertical="center"/>
    </xf>
    <xf numFmtId="213" fontId="11" fillId="0" borderId="6" xfId="0" applyNumberFormat="1" applyFont="1" applyBorder="1" applyAlignment="1">
      <alignment horizontal="left" vertical="center"/>
    </xf>
    <xf numFmtId="43" fontId="11" fillId="0" borderId="6" xfId="0" applyNumberFormat="1" applyFont="1" applyBorder="1" applyAlignment="1">
      <alignment vertical="center" wrapText="1"/>
    </xf>
    <xf numFmtId="43" fontId="11" fillId="0" borderId="26" xfId="0" applyNumberFormat="1" applyFont="1" applyBorder="1" applyAlignment="1">
      <alignment vertical="center"/>
    </xf>
    <xf numFmtId="0" fontId="11" fillId="0" borderId="18" xfId="0" applyFont="1" applyBorder="1" applyAlignment="1">
      <alignment vertical="center"/>
    </xf>
    <xf numFmtId="0" fontId="11" fillId="0" borderId="13" xfId="0" applyFont="1" applyBorder="1" applyAlignment="1">
      <alignment vertical="center"/>
    </xf>
    <xf numFmtId="0" fontId="11" fillId="11" borderId="18" xfId="0" applyFont="1" applyFill="1" applyBorder="1" applyAlignment="1">
      <alignment vertical="center"/>
    </xf>
    <xf numFmtId="0" fontId="11" fillId="11" borderId="13" xfId="0" applyFont="1" applyFill="1" applyBorder="1" applyAlignment="1">
      <alignment vertical="center"/>
    </xf>
    <xf numFmtId="0" fontId="11" fillId="11" borderId="6" xfId="0" applyFont="1" applyFill="1" applyBorder="1" applyAlignment="1">
      <alignment vertical="center"/>
    </xf>
    <xf numFmtId="213" fontId="11" fillId="11" borderId="6" xfId="0" applyNumberFormat="1" applyFont="1" applyFill="1" applyBorder="1" applyAlignment="1">
      <alignment horizontal="left" vertical="center"/>
    </xf>
    <xf numFmtId="43" fontId="11" fillId="11" borderId="6" xfId="0" applyNumberFormat="1" applyFont="1" applyFill="1" applyBorder="1" applyAlignment="1">
      <alignment vertical="center" wrapText="1"/>
    </xf>
    <xf numFmtId="43" fontId="11" fillId="11" borderId="26" xfId="0" applyNumberFormat="1" applyFont="1" applyFill="1" applyBorder="1" applyAlignment="1">
      <alignment vertical="center"/>
    </xf>
    <xf numFmtId="0" fontId="14" fillId="0" borderId="29" xfId="0" applyFont="1" applyBorder="1" applyAlignment="1">
      <alignment horizontal="left" vertical="center" indent="1"/>
    </xf>
    <xf numFmtId="0" fontId="14" fillId="0" borderId="28" xfId="0" applyFont="1" applyBorder="1" applyAlignment="1">
      <alignment horizontal="center" vertical="center"/>
    </xf>
    <xf numFmtId="0" fontId="0" fillId="0" borderId="14" xfId="0" applyBorder="1" applyAlignment="1">
      <alignment vertical="center"/>
    </xf>
    <xf numFmtId="0" fontId="1" fillId="0" borderId="17" xfId="0" applyFont="1" applyBorder="1" applyAlignment="1">
      <alignment vertical="center"/>
    </xf>
    <xf numFmtId="0" fontId="1" fillId="0" borderId="14" xfId="0" applyFont="1" applyBorder="1" applyAlignment="1">
      <alignment vertical="center"/>
    </xf>
    <xf numFmtId="14" fontId="14" fillId="0" borderId="14" xfId="0" applyNumberFormat="1" applyFont="1" applyBorder="1" applyAlignment="1" applyProtection="1">
      <alignment horizontal="left" vertical="center"/>
      <protection locked="0"/>
    </xf>
    <xf numFmtId="14" fontId="11" fillId="0" borderId="0" xfId="0" applyNumberFormat="1" applyFont="1" applyAlignment="1">
      <alignment vertical="center"/>
    </xf>
    <xf numFmtId="213" fontId="14" fillId="0" borderId="14" xfId="0" applyNumberFormat="1" applyFont="1" applyBorder="1" applyAlignment="1">
      <alignment horizontal="left" vertical="center"/>
    </xf>
    <xf numFmtId="0" fontId="10" fillId="0" borderId="19" xfId="0" applyFont="1" applyBorder="1" applyAlignment="1">
      <alignment vertical="center"/>
    </xf>
    <xf numFmtId="0" fontId="10" fillId="0" borderId="14" xfId="0" applyFont="1" applyBorder="1" applyAlignment="1">
      <alignment vertical="center"/>
    </xf>
    <xf numFmtId="0" fontId="11" fillId="0" borderId="35" xfId="0" applyFont="1" applyBorder="1" applyAlignment="1">
      <alignment vertical="center"/>
    </xf>
    <xf numFmtId="204" fontId="11" fillId="0" borderId="6" xfId="0" applyNumberFormat="1" applyFont="1" applyBorder="1" applyAlignment="1">
      <alignment horizontal="right" vertical="center"/>
    </xf>
    <xf numFmtId="42" fontId="11" fillId="0" borderId="14" xfId="0" applyNumberFormat="1" applyFont="1" applyBorder="1" applyAlignment="1">
      <alignment horizontal="right" vertical="center"/>
    </xf>
    <xf numFmtId="0" fontId="10" fillId="0" borderId="36" xfId="0" applyFont="1" applyBorder="1" applyAlignment="1">
      <alignment vertical="center"/>
    </xf>
    <xf numFmtId="0" fontId="10" fillId="0" borderId="18" xfId="0" applyFont="1" applyBorder="1" applyAlignment="1">
      <alignment vertical="center"/>
    </xf>
    <xf numFmtId="285" fontId="10" fillId="0" borderId="6" xfId="0" applyNumberFormat="1" applyFont="1" applyBorder="1" applyAlignment="1">
      <alignment vertical="center"/>
    </xf>
    <xf numFmtId="286" fontId="11" fillId="0" borderId="13" xfId="0" applyNumberFormat="1" applyFont="1" applyBorder="1" applyAlignment="1">
      <alignment horizontal="right" vertical="center"/>
    </xf>
    <xf numFmtId="44" fontId="11" fillId="0" borderId="37" xfId="0" applyNumberFormat="1" applyFont="1" applyBorder="1" applyAlignment="1">
      <alignment horizontal="right" vertical="center"/>
    </xf>
    <xf numFmtId="43" fontId="11" fillId="0" borderId="14" xfId="0" applyNumberFormat="1" applyFont="1" applyBorder="1" applyAlignment="1">
      <alignment vertical="center"/>
    </xf>
    <xf numFmtId="285" fontId="10" fillId="0" borderId="18" xfId="0" applyNumberFormat="1" applyFont="1" applyBorder="1" applyAlignment="1">
      <alignment vertical="center"/>
    </xf>
    <xf numFmtId="43" fontId="10" fillId="0" borderId="18" xfId="0" applyNumberFormat="1" applyFont="1" applyBorder="1" applyAlignment="1">
      <alignment vertical="center"/>
    </xf>
    <xf numFmtId="285" fontId="10" fillId="11" borderId="6" xfId="0" applyNumberFormat="1" applyFont="1" applyFill="1" applyBorder="1" applyAlignment="1">
      <alignment vertical="center"/>
    </xf>
    <xf numFmtId="286" fontId="11" fillId="11" borderId="13" xfId="0" applyNumberFormat="1" applyFont="1" applyFill="1" applyBorder="1" applyAlignment="1">
      <alignment horizontal="right" vertical="center"/>
    </xf>
    <xf numFmtId="44" fontId="11" fillId="11" borderId="37" xfId="0" applyNumberFormat="1" applyFont="1" applyFill="1" applyBorder="1" applyAlignment="1">
      <alignment horizontal="right" vertical="center"/>
    </xf>
    <xf numFmtId="43" fontId="11" fillId="11" borderId="14" xfId="0" applyNumberFormat="1" applyFont="1" applyFill="1" applyBorder="1" applyAlignment="1">
      <alignment vertical="center"/>
    </xf>
    <xf numFmtId="285" fontId="10" fillId="11" borderId="18" xfId="0" applyNumberFormat="1" applyFont="1" applyFill="1" applyBorder="1" applyAlignment="1">
      <alignment vertical="center"/>
    </xf>
    <xf numFmtId="43" fontId="10" fillId="11" borderId="18" xfId="0" applyNumberFormat="1" applyFont="1" applyFill="1" applyBorder="1" applyAlignment="1">
      <alignment vertical="center"/>
    </xf>
    <xf numFmtId="0" fontId="11" fillId="0" borderId="28" xfId="0" applyFont="1" applyBorder="1" applyAlignment="1">
      <alignment vertical="center"/>
    </xf>
    <xf numFmtId="213" fontId="11" fillId="0" borderId="28" xfId="0" applyNumberFormat="1" applyFont="1" applyBorder="1" applyAlignment="1">
      <alignment horizontal="left" vertical="center"/>
    </xf>
    <xf numFmtId="43" fontId="11" fillId="0" borderId="28" xfId="0" applyNumberFormat="1" applyFont="1" applyBorder="1" applyAlignment="1">
      <alignment vertical="center" wrapText="1"/>
    </xf>
    <xf numFmtId="43" fontId="11" fillId="0" borderId="28" xfId="0" applyNumberFormat="1" applyFont="1" applyBorder="1" applyAlignment="1">
      <alignment vertical="center"/>
    </xf>
    <xf numFmtId="0" fontId="2" fillId="0" borderId="0" xfId="0" applyFont="1" applyAlignment="1">
      <alignment vertical="center"/>
    </xf>
    <xf numFmtId="262" fontId="10" fillId="0" borderId="28" xfId="0" applyNumberFormat="1" applyFont="1" applyBorder="1" applyAlignment="1">
      <alignment vertical="center"/>
    </xf>
    <xf numFmtId="286" fontId="11" fillId="0" borderId="28" xfId="0" applyNumberFormat="1" applyFont="1" applyBorder="1" applyAlignment="1">
      <alignment horizontal="right" vertical="center"/>
    </xf>
    <xf numFmtId="44" fontId="11" fillId="0" borderId="28" xfId="0" applyNumberFormat="1" applyFont="1" applyBorder="1" applyAlignment="1">
      <alignment horizontal="right" vertical="center"/>
    </xf>
    <xf numFmtId="0" fontId="0" fillId="0" borderId="18" xfId="0" applyBorder="1"/>
    <xf numFmtId="0" fontId="11" fillId="0" borderId="14" xfId="0" applyFont="1" applyBorder="1"/>
    <xf numFmtId="43" fontId="0" fillId="0" borderId="18" xfId="0" applyNumberFormat="1" applyBorder="1"/>
    <xf numFmtId="0" fontId="20" fillId="0" borderId="0" xfId="0" applyFont="1" applyAlignment="1">
      <alignment vertical="center"/>
    </xf>
    <xf numFmtId="213" fontId="11" fillId="0" borderId="6" xfId="0" applyNumberFormat="1" applyFont="1" applyBorder="1" applyAlignment="1">
      <alignment horizontal="center" vertical="center"/>
    </xf>
    <xf numFmtId="0" fontId="11" fillId="0" borderId="6" xfId="0" applyFont="1" applyBorder="1" applyAlignment="1">
      <alignment vertical="center" wrapText="1"/>
    </xf>
    <xf numFmtId="0" fontId="16" fillId="0" borderId="13" xfId="0" applyFont="1" applyBorder="1" applyAlignment="1">
      <alignment horizontal="left" vertical="center" wrapText="1"/>
    </xf>
    <xf numFmtId="0" fontId="11" fillId="0" borderId="13" xfId="0" applyFont="1" applyBorder="1" applyAlignment="1">
      <alignment horizontal="left" vertical="center" wrapText="1"/>
    </xf>
    <xf numFmtId="0" fontId="14" fillId="0" borderId="28" xfId="0" applyFont="1" applyBorder="1" applyAlignment="1">
      <alignment horizontal="left" vertical="center" indent="1"/>
    </xf>
    <xf numFmtId="14" fontId="14" fillId="0" borderId="28" xfId="0" applyNumberFormat="1" applyFont="1" applyBorder="1" applyAlignment="1">
      <alignment horizontal="center" vertical="center"/>
    </xf>
    <xf numFmtId="14" fontId="14" fillId="15" borderId="14" xfId="0" applyNumberFormat="1" applyFont="1" applyFill="1" applyBorder="1" applyAlignment="1" applyProtection="1">
      <alignment horizontal="left" vertical="center"/>
      <protection locked="0"/>
    </xf>
    <xf numFmtId="0" fontId="14" fillId="12" borderId="24" xfId="0" applyFont="1" applyFill="1" applyBorder="1" applyAlignment="1">
      <alignment horizontal="center" vertical="center" wrapText="1"/>
    </xf>
    <xf numFmtId="0" fontId="14" fillId="12" borderId="42" xfId="0" applyFont="1" applyFill="1" applyBorder="1" applyAlignment="1">
      <alignment horizontal="center" vertical="center" wrapText="1"/>
    </xf>
    <xf numFmtId="286" fontId="11" fillId="0" borderId="6" xfId="0" applyNumberFormat="1" applyFont="1" applyBorder="1" applyAlignment="1">
      <alignment horizontal="right" vertical="center"/>
    </xf>
    <xf numFmtId="204" fontId="14" fillId="0" borderId="6" xfId="0" applyNumberFormat="1" applyFont="1" applyBorder="1" applyAlignment="1">
      <alignment horizontal="right" vertical="center"/>
    </xf>
    <xf numFmtId="42" fontId="14" fillId="0" borderId="14" xfId="0" applyNumberFormat="1" applyFont="1" applyBorder="1" applyAlignment="1">
      <alignment horizontal="right" vertical="center"/>
    </xf>
    <xf numFmtId="204" fontId="14" fillId="0" borderId="6" xfId="0" applyNumberFormat="1" applyFont="1" applyBorder="1" applyAlignment="1">
      <alignment horizontal="left" vertical="center"/>
    </xf>
    <xf numFmtId="42" fontId="14" fillId="0" borderId="14" xfId="0" applyNumberFormat="1" applyFont="1" applyBorder="1" applyAlignment="1">
      <alignment horizontal="left" vertical="center"/>
    </xf>
    <xf numFmtId="286" fontId="10" fillId="0" borderId="0" xfId="0" applyNumberFormat="1" applyFont="1" applyAlignment="1">
      <alignment vertical="center"/>
    </xf>
    <xf numFmtId="204" fontId="11" fillId="0" borderId="6" xfId="0" applyNumberFormat="1" applyFont="1" applyBorder="1" applyAlignment="1">
      <alignment horizontal="left" vertical="center"/>
    </xf>
    <xf numFmtId="42" fontId="11" fillId="0" borderId="14" xfId="0" applyNumberFormat="1" applyFont="1" applyBorder="1" applyAlignment="1">
      <alignment horizontal="left" vertical="center"/>
    </xf>
    <xf numFmtId="204" fontId="14" fillId="0" borderId="6" xfId="29" applyNumberFormat="1" applyFont="1" applyBorder="1" applyAlignment="1" applyProtection="1">
      <alignment horizontal="right" vertical="center"/>
    </xf>
    <xf numFmtId="0" fontId="11" fillId="0" borderId="25" xfId="0" applyFont="1" applyBorder="1" applyAlignment="1">
      <alignment vertical="center"/>
    </xf>
    <xf numFmtId="0" fontId="11" fillId="0" borderId="25" xfId="0" applyFont="1" applyBorder="1" applyAlignment="1">
      <alignment horizontal="center" vertical="center"/>
    </xf>
    <xf numFmtId="0" fontId="11" fillId="0" borderId="19" xfId="0" applyFont="1" applyBorder="1" applyAlignment="1">
      <alignment vertical="center" wrapText="1"/>
    </xf>
    <xf numFmtId="0" fontId="11" fillId="0" borderId="0" xfId="0" applyFont="1" applyAlignment="1">
      <alignment horizontal="center" vertical="center"/>
    </xf>
    <xf numFmtId="0" fontId="21" fillId="0" borderId="0" xfId="0" applyFont="1" applyAlignment="1">
      <alignment vertical="center"/>
    </xf>
    <xf numFmtId="204" fontId="11" fillId="0" borderId="25" xfId="0" applyNumberFormat="1" applyFont="1" applyBorder="1" applyAlignment="1">
      <alignment horizontal="right" vertical="center"/>
    </xf>
    <xf numFmtId="42" fontId="11" fillId="0" borderId="43" xfId="0" applyNumberFormat="1" applyFont="1" applyBorder="1" applyAlignment="1">
      <alignment horizontal="right" vertical="center"/>
    </xf>
    <xf numFmtId="286" fontId="11" fillId="0" borderId="44" xfId="0" applyNumberFormat="1" applyFont="1" applyBorder="1" applyAlignment="1">
      <alignment horizontal="right" vertical="center"/>
    </xf>
    <xf numFmtId="44" fontId="11" fillId="0" borderId="32" xfId="0" applyNumberFormat="1" applyFont="1" applyBorder="1" applyAlignment="1">
      <alignment horizontal="right" vertical="center"/>
    </xf>
    <xf numFmtId="264" fontId="14" fillId="0" borderId="28" xfId="0" applyNumberFormat="1" applyFont="1" applyBorder="1" applyAlignment="1">
      <alignment horizontal="center" vertical="center"/>
    </xf>
    <xf numFmtId="10" fontId="14" fillId="0" borderId="28" xfId="75" applyNumberFormat="1" applyFont="1" applyFill="1" applyBorder="1" applyAlignment="1" applyProtection="1">
      <alignment horizontal="center" vertical="center"/>
    </xf>
    <xf numFmtId="43" fontId="0" fillId="0" borderId="0" xfId="0" applyNumberFormat="1"/>
    <xf numFmtId="0" fontId="1" fillId="0" borderId="0" xfId="0" applyFont="1"/>
    <xf numFmtId="10" fontId="0" fillId="0" borderId="0" xfId="0" applyNumberFormat="1"/>
    <xf numFmtId="0" fontId="2" fillId="0" borderId="0" xfId="0" applyFont="1"/>
    <xf numFmtId="222" fontId="2" fillId="0" borderId="0" xfId="27706" applyNumberFormat="1" applyFont="1" applyAlignment="1">
      <alignment horizontal="left"/>
    </xf>
    <xf numFmtId="287" fontId="2" fillId="0" borderId="0" xfId="27706" applyNumberFormat="1" applyFont="1" applyAlignment="1">
      <alignment horizontal="left"/>
    </xf>
    <xf numFmtId="0" fontId="23" fillId="16" borderId="20" xfId="0" applyFont="1" applyFill="1" applyBorder="1" applyAlignment="1">
      <alignment horizontal="center" vertical="center"/>
    </xf>
    <xf numFmtId="0" fontId="23" fillId="16" borderId="21" xfId="0" applyFont="1" applyFill="1" applyBorder="1" applyAlignment="1">
      <alignment horizontal="center" vertical="center"/>
    </xf>
    <xf numFmtId="10" fontId="23" fillId="16" borderId="41" xfId="0" applyNumberFormat="1" applyFont="1" applyFill="1" applyBorder="1" applyAlignment="1">
      <alignment horizontal="center" vertical="center"/>
    </xf>
    <xf numFmtId="0" fontId="1" fillId="0" borderId="45" xfId="0" applyFont="1" applyBorder="1" applyAlignment="1">
      <alignment horizontal="center"/>
    </xf>
    <xf numFmtId="288" fontId="1" fillId="0" borderId="5" xfId="0" applyNumberFormat="1" applyFont="1" applyBorder="1" applyAlignment="1">
      <alignment horizontal="center"/>
    </xf>
    <xf numFmtId="44" fontId="1" fillId="0" borderId="5" xfId="0" applyNumberFormat="1" applyFont="1" applyBorder="1"/>
    <xf numFmtId="10" fontId="1" fillId="0" borderId="46" xfId="0" applyNumberFormat="1" applyFont="1" applyBorder="1" applyAlignment="1">
      <alignment horizontal="center"/>
    </xf>
    <xf numFmtId="0" fontId="1" fillId="0" borderId="0" xfId="14453" applyAlignment="1">
      <alignment vertical="center"/>
    </xf>
    <xf numFmtId="0" fontId="1" fillId="0" borderId="0" xfId="27706" applyAlignment="1">
      <alignment vertical="center"/>
    </xf>
    <xf numFmtId="0" fontId="1" fillId="0" borderId="0" xfId="27706" applyAlignment="1">
      <alignment horizontal="center" vertical="center"/>
    </xf>
    <xf numFmtId="0" fontId="2" fillId="0" borderId="0" xfId="27706" applyFont="1" applyAlignment="1">
      <alignment vertical="center"/>
    </xf>
    <xf numFmtId="0" fontId="1" fillId="3" borderId="47" xfId="27706" applyFill="1" applyBorder="1" applyAlignment="1">
      <alignment vertical="center"/>
    </xf>
    <xf numFmtId="0" fontId="1" fillId="3" borderId="48" xfId="27706" applyFill="1" applyBorder="1" applyAlignment="1">
      <alignment vertical="center"/>
    </xf>
    <xf numFmtId="0" fontId="24" fillId="3" borderId="48" xfId="27706" applyFont="1" applyFill="1" applyBorder="1" applyAlignment="1">
      <alignment vertical="center"/>
    </xf>
    <xf numFmtId="2" fontId="1" fillId="0" borderId="0" xfId="27706" applyNumberFormat="1" applyAlignment="1">
      <alignment horizontal="center" vertical="center"/>
    </xf>
    <xf numFmtId="222" fontId="1" fillId="3" borderId="49" xfId="27706" applyNumberFormat="1" applyFill="1" applyBorder="1" applyAlignment="1">
      <alignment horizontal="left" vertical="center"/>
    </xf>
    <xf numFmtId="43" fontId="1" fillId="0" borderId="0" xfId="27706" applyNumberFormat="1" applyAlignment="1">
      <alignment horizontal="center" vertical="center"/>
    </xf>
    <xf numFmtId="287" fontId="1" fillId="3" borderId="48" xfId="27706" applyNumberFormat="1" applyFill="1" applyBorder="1" applyAlignment="1">
      <alignment horizontal="left" vertical="center"/>
    </xf>
    <xf numFmtId="0" fontId="2" fillId="0" borderId="5" xfId="0" applyFont="1" applyBorder="1" applyAlignment="1">
      <alignment horizontal="center" vertical="center"/>
    </xf>
    <xf numFmtId="0" fontId="25" fillId="0" borderId="46" xfId="27706" applyFont="1" applyBorder="1" applyAlignment="1">
      <alignment horizontal="center" vertical="center"/>
    </xf>
    <xf numFmtId="0" fontId="2" fillId="0" borderId="56" xfId="27706" applyFont="1" applyBorder="1" applyAlignment="1">
      <alignment horizontal="center" vertical="center" wrapText="1"/>
    </xf>
    <xf numFmtId="0" fontId="2" fillId="0" borderId="57" xfId="27706" applyFont="1" applyBorder="1" applyAlignment="1">
      <alignment horizontal="center" vertical="center"/>
    </xf>
    <xf numFmtId="0" fontId="25" fillId="0" borderId="57" xfId="27706" applyFont="1" applyBorder="1" applyAlignment="1">
      <alignment horizontal="center" vertical="center"/>
    </xf>
    <xf numFmtId="0" fontId="25" fillId="0" borderId="42" xfId="27706" applyFont="1" applyBorder="1" applyAlignment="1">
      <alignment horizontal="center" vertical="center"/>
    </xf>
    <xf numFmtId="0" fontId="2" fillId="0" borderId="23" xfId="27706" applyFont="1" applyBorder="1" applyAlignment="1">
      <alignment horizontal="center" vertical="center"/>
    </xf>
    <xf numFmtId="0" fontId="2" fillId="0" borderId="24" xfId="27706" applyFont="1" applyBorder="1" applyAlignment="1">
      <alignment horizontal="center" vertical="center"/>
    </xf>
    <xf numFmtId="0" fontId="2" fillId="0" borderId="42" xfId="27706" applyFont="1" applyBorder="1" applyAlignment="1">
      <alignment horizontal="center" vertical="center"/>
    </xf>
    <xf numFmtId="0" fontId="2" fillId="0" borderId="38" xfId="27706" applyFont="1" applyBorder="1" applyAlignment="1">
      <alignment horizontal="center" vertical="center" wrapText="1"/>
    </xf>
    <xf numFmtId="0" fontId="2" fillId="0" borderId="58" xfId="27706" applyFont="1" applyBorder="1" applyAlignment="1">
      <alignment horizontal="center" vertical="center"/>
    </xf>
    <xf numFmtId="0" fontId="25" fillId="0" borderId="58" xfId="27706" applyFont="1" applyBorder="1" applyAlignment="1">
      <alignment horizontal="center" vertical="center"/>
    </xf>
    <xf numFmtId="0" fontId="25" fillId="0" borderId="59" xfId="27706" applyFont="1" applyBorder="1" applyAlignment="1">
      <alignment horizontal="center" vertical="center"/>
    </xf>
    <xf numFmtId="0" fontId="2" fillId="0" borderId="60" xfId="27706" applyFont="1" applyBorder="1" applyAlignment="1">
      <alignment horizontal="center" vertical="center"/>
    </xf>
    <xf numFmtId="0" fontId="2" fillId="0" borderId="61" xfId="27706" applyFont="1" applyBorder="1" applyAlignment="1">
      <alignment horizontal="center" vertical="center"/>
    </xf>
    <xf numFmtId="0" fontId="2" fillId="0" borderId="59" xfId="27706" applyFont="1" applyBorder="1" applyAlignment="1">
      <alignment horizontal="center" vertical="center"/>
    </xf>
    <xf numFmtId="213" fontId="2" fillId="12" borderId="62" xfId="27706" applyNumberFormat="1" applyFont="1" applyFill="1" applyBorder="1" applyAlignment="1">
      <alignment horizontal="center" vertical="center"/>
    </xf>
    <xf numFmtId="0" fontId="2" fillId="12" borderId="62" xfId="27706" applyFont="1" applyFill="1" applyBorder="1" applyAlignment="1">
      <alignment horizontal="left" vertical="center" wrapText="1"/>
    </xf>
    <xf numFmtId="0" fontId="1" fillId="12" borderId="65" xfId="27706" applyFill="1" applyBorder="1" applyAlignment="1">
      <alignment horizontal="center" vertical="center"/>
    </xf>
    <xf numFmtId="43" fontId="1" fillId="12" borderId="7" xfId="27706" applyNumberFormat="1" applyFill="1" applyBorder="1" applyAlignment="1">
      <alignment vertical="center"/>
    </xf>
    <xf numFmtId="43" fontId="1" fillId="12" borderId="66" xfId="27706" applyNumberFormat="1" applyFill="1" applyBorder="1" applyAlignment="1">
      <alignment vertical="center"/>
    </xf>
    <xf numFmtId="0" fontId="26" fillId="0" borderId="54" xfId="27706" applyFont="1" applyBorder="1" applyAlignment="1">
      <alignment horizontal="center" vertical="center"/>
    </xf>
    <xf numFmtId="0" fontId="1" fillId="3" borderId="45" xfId="27708" applyFill="1" applyBorder="1" applyAlignment="1">
      <alignment vertical="center"/>
    </xf>
    <xf numFmtId="0" fontId="1" fillId="3" borderId="1" xfId="27706" applyFill="1" applyBorder="1" applyAlignment="1">
      <alignment horizontal="center" vertical="center"/>
    </xf>
    <xf numFmtId="43" fontId="1" fillId="3" borderId="5" xfId="27706" applyNumberFormat="1" applyFill="1" applyBorder="1" applyAlignment="1">
      <alignment vertical="center"/>
    </xf>
    <xf numFmtId="41" fontId="1" fillId="3" borderId="46" xfId="27706" applyNumberFormat="1" applyFill="1" applyBorder="1" applyAlignment="1">
      <alignment vertical="center"/>
    </xf>
    <xf numFmtId="0" fontId="1" fillId="3" borderId="45" xfId="27706" applyFill="1" applyBorder="1" applyAlignment="1">
      <alignment horizontal="center" vertical="center"/>
    </xf>
    <xf numFmtId="43" fontId="1" fillId="0" borderId="5" xfId="27706" applyNumberFormat="1" applyBorder="1" applyAlignment="1">
      <alignment horizontal="center" vertical="center"/>
    </xf>
    <xf numFmtId="43" fontId="1" fillId="0" borderId="46" xfId="27706" applyNumberFormat="1" applyBorder="1" applyAlignment="1">
      <alignment horizontal="center" vertical="center"/>
    </xf>
    <xf numFmtId="0" fontId="27" fillId="0" borderId="54" xfId="27706" applyFont="1" applyBorder="1" applyAlignment="1">
      <alignment horizontal="left" vertical="center"/>
    </xf>
    <xf numFmtId="0" fontId="28" fillId="0" borderId="54" xfId="27706" applyFont="1" applyBorder="1" applyAlignment="1">
      <alignment horizontal="left" vertical="center" wrapText="1"/>
    </xf>
    <xf numFmtId="0" fontId="28" fillId="17" borderId="1" xfId="27706" applyFont="1" applyFill="1" applyBorder="1" applyAlignment="1">
      <alignment horizontal="center" vertical="center"/>
    </xf>
    <xf numFmtId="43" fontId="28" fillId="17" borderId="5" xfId="27706" applyNumberFormat="1" applyFont="1" applyFill="1" applyBorder="1" applyAlignment="1">
      <alignment vertical="center"/>
    </xf>
    <xf numFmtId="43" fontId="28" fillId="17" borderId="46" xfId="27706" applyNumberFormat="1" applyFont="1" applyFill="1" applyBorder="1" applyAlignment="1">
      <alignment vertical="center"/>
    </xf>
    <xf numFmtId="0" fontId="29" fillId="17" borderId="45" xfId="27706" applyFont="1" applyFill="1" applyBorder="1" applyAlignment="1">
      <alignment horizontal="center" vertical="center"/>
    </xf>
    <xf numFmtId="43" fontId="29" fillId="17" borderId="5" xfId="27706" applyNumberFormat="1" applyFont="1" applyFill="1" applyBorder="1" applyAlignment="1">
      <alignment horizontal="center" vertical="center"/>
    </xf>
    <xf numFmtId="4" fontId="29" fillId="17" borderId="46" xfId="27706" applyNumberFormat="1" applyFont="1" applyFill="1" applyBorder="1" applyAlignment="1">
      <alignment horizontal="center" vertical="center"/>
    </xf>
    <xf numFmtId="0" fontId="2" fillId="12" borderId="54" xfId="27706" applyFont="1" applyFill="1" applyBorder="1" applyAlignment="1">
      <alignment horizontal="left" vertical="center" wrapText="1"/>
    </xf>
    <xf numFmtId="0" fontId="1" fillId="12" borderId="45" xfId="27706" applyFill="1" applyBorder="1" applyAlignment="1">
      <alignment horizontal="center" vertical="center"/>
    </xf>
    <xf numFmtId="43" fontId="1" fillId="12" borderId="5" xfId="27706" applyNumberFormat="1" applyFill="1" applyBorder="1" applyAlignment="1">
      <alignment vertical="center"/>
    </xf>
    <xf numFmtId="43" fontId="1" fillId="12" borderId="46" xfId="27706" applyNumberFormat="1" applyFill="1" applyBorder="1" applyAlignment="1">
      <alignment vertical="center"/>
    </xf>
    <xf numFmtId="0" fontId="1" fillId="3" borderId="54" xfId="27706" applyFill="1" applyBorder="1" applyAlignment="1">
      <alignment horizontal="left" vertical="center" wrapText="1"/>
    </xf>
    <xf numFmtId="291" fontId="1" fillId="3" borderId="46" xfId="27706" applyNumberFormat="1" applyFill="1" applyBorder="1" applyAlignment="1">
      <alignment vertical="center"/>
    </xf>
    <xf numFmtId="0" fontId="2" fillId="3" borderId="45" xfId="27706" applyFont="1" applyFill="1" applyBorder="1" applyAlignment="1">
      <alignment horizontal="center" vertical="center"/>
    </xf>
    <xf numFmtId="0" fontId="1" fillId="3" borderId="54" xfId="27708" applyFill="1" applyBorder="1" applyAlignment="1">
      <alignment vertical="center"/>
    </xf>
    <xf numFmtId="0" fontId="1" fillId="3" borderId="54" xfId="27708" applyFill="1" applyBorder="1" applyAlignment="1">
      <alignment vertical="center" wrapText="1"/>
    </xf>
    <xf numFmtId="43" fontId="1" fillId="3" borderId="46" xfId="27706" applyNumberFormat="1" applyFill="1" applyBorder="1" applyAlignment="1">
      <alignment vertical="center"/>
    </xf>
    <xf numFmtId="209" fontId="1" fillId="0" borderId="0" xfId="0" applyNumberFormat="1" applyFont="1" applyAlignment="1">
      <alignment vertical="center"/>
    </xf>
    <xf numFmtId="0" fontId="2" fillId="5" borderId="45" xfId="27706" applyFont="1" applyFill="1" applyBorder="1" applyAlignment="1">
      <alignment horizontal="center" vertical="center"/>
    </xf>
    <xf numFmtId="43" fontId="2" fillId="18" borderId="5" xfId="27706" applyNumberFormat="1" applyFont="1" applyFill="1" applyBorder="1" applyAlignment="1">
      <alignment horizontal="center" vertical="center"/>
    </xf>
    <xf numFmtId="43" fontId="2" fillId="9" borderId="46" xfId="27706" applyNumberFormat="1" applyFont="1" applyFill="1" applyBorder="1" applyAlignment="1">
      <alignment horizontal="center" vertical="center"/>
    </xf>
    <xf numFmtId="0" fontId="1" fillId="0" borderId="54" xfId="27706" applyBorder="1" applyAlignment="1">
      <alignment horizontal="center" vertical="center"/>
    </xf>
    <xf numFmtId="0" fontId="30" fillId="0" borderId="54" xfId="27706" applyFont="1" applyBorder="1" applyAlignment="1">
      <alignment horizontal="left" vertical="center"/>
    </xf>
    <xf numFmtId="0" fontId="2" fillId="12" borderId="54" xfId="27706" applyFont="1" applyFill="1" applyBorder="1" applyAlignment="1">
      <alignment horizontal="center" vertical="center"/>
    </xf>
    <xf numFmtId="226" fontId="1" fillId="12" borderId="1" xfId="27706" applyNumberFormat="1" applyFill="1" applyBorder="1" applyAlignment="1">
      <alignment vertical="center"/>
    </xf>
    <xf numFmtId="226" fontId="1" fillId="12" borderId="46" xfId="27706" applyNumberFormat="1" applyFill="1" applyBorder="1" applyAlignment="1">
      <alignment vertical="center"/>
    </xf>
    <xf numFmtId="43" fontId="31" fillId="3" borderId="5" xfId="27706" applyNumberFormat="1" applyFont="1" applyFill="1" applyBorder="1" applyAlignment="1">
      <alignment vertical="center"/>
    </xf>
    <xf numFmtId="226" fontId="1" fillId="0" borderId="46" xfId="27706" applyNumberFormat="1" applyBorder="1" applyAlignment="1">
      <alignment horizontal="center" vertical="center"/>
    </xf>
    <xf numFmtId="0" fontId="28" fillId="19" borderId="1" xfId="27706" applyFont="1" applyFill="1" applyBorder="1" applyAlignment="1">
      <alignment horizontal="center" vertical="center"/>
    </xf>
    <xf numFmtId="43" fontId="28" fillId="19" borderId="5" xfId="27706" applyNumberFormat="1" applyFont="1" applyFill="1" applyBorder="1" applyAlignment="1">
      <alignment vertical="center"/>
    </xf>
    <xf numFmtId="43" fontId="28" fillId="19" borderId="46" xfId="27706" applyNumberFormat="1" applyFont="1" applyFill="1" applyBorder="1" applyAlignment="1">
      <alignment vertical="center"/>
    </xf>
    <xf numFmtId="43" fontId="29" fillId="19" borderId="5" xfId="27706" applyNumberFormat="1" applyFont="1" applyFill="1" applyBorder="1" applyAlignment="1">
      <alignment horizontal="center" vertical="center"/>
    </xf>
    <xf numFmtId="41" fontId="1" fillId="3" borderId="5" xfId="12736" applyFont="1" applyFill="1" applyBorder="1" applyAlignment="1">
      <alignment horizontal="center" vertical="center"/>
    </xf>
    <xf numFmtId="41" fontId="1" fillId="3" borderId="1" xfId="12736" applyFont="1" applyFill="1" applyBorder="1" applyAlignment="1">
      <alignment horizontal="center" vertical="center"/>
    </xf>
    <xf numFmtId="0" fontId="2" fillId="0" borderId="54" xfId="27706" applyFont="1" applyBorder="1" applyAlignment="1">
      <alignment horizontal="center" vertical="center"/>
    </xf>
    <xf numFmtId="43" fontId="2" fillId="0" borderId="5" xfId="27706" applyNumberFormat="1" applyFont="1" applyBorder="1" applyAlignment="1">
      <alignment horizontal="center" vertical="center"/>
    </xf>
    <xf numFmtId="292" fontId="2" fillId="0" borderId="0" xfId="0" applyNumberFormat="1" applyFont="1" applyAlignment="1">
      <alignment vertical="center"/>
    </xf>
    <xf numFmtId="41" fontId="1" fillId="3" borderId="1" xfId="27706" applyNumberFormat="1" applyFill="1" applyBorder="1" applyAlignment="1">
      <alignment horizontal="center" vertical="center"/>
    </xf>
    <xf numFmtId="293" fontId="1" fillId="3" borderId="54" xfId="27706" applyNumberFormat="1" applyFill="1" applyBorder="1" applyAlignment="1">
      <alignment horizontal="left" vertical="center" wrapText="1"/>
    </xf>
    <xf numFmtId="43" fontId="29" fillId="3" borderId="5" xfId="27706" applyNumberFormat="1" applyFont="1" applyFill="1" applyBorder="1" applyAlignment="1">
      <alignment vertical="center"/>
    </xf>
    <xf numFmtId="0" fontId="2" fillId="12" borderId="54" xfId="27706" applyFont="1" applyFill="1" applyBorder="1" applyAlignment="1">
      <alignment horizontal="left" vertical="center"/>
    </xf>
    <xf numFmtId="0" fontId="29" fillId="0" borderId="54" xfId="27706" applyFont="1" applyBorder="1" applyAlignment="1">
      <alignment horizontal="center" vertical="center"/>
    </xf>
    <xf numFmtId="2" fontId="1" fillId="3" borderId="46" xfId="27706" applyNumberFormat="1" applyFill="1" applyBorder="1" applyAlignment="1">
      <alignment vertical="center"/>
    </xf>
    <xf numFmtId="43" fontId="24" fillId="3" borderId="5" xfId="27706" applyNumberFormat="1" applyFont="1" applyFill="1" applyBorder="1" applyAlignment="1">
      <alignment vertical="center"/>
    </xf>
    <xf numFmtId="0" fontId="1" fillId="3" borderId="54" xfId="27708" applyFill="1" applyBorder="1" applyAlignment="1">
      <alignment horizontal="left" vertical="center" wrapText="1"/>
    </xf>
    <xf numFmtId="4" fontId="1" fillId="3" borderId="46" xfId="27706" applyNumberFormat="1" applyFill="1" applyBorder="1" applyAlignment="1">
      <alignment vertical="center"/>
    </xf>
    <xf numFmtId="0" fontId="28" fillId="0" borderId="54" xfId="27706" applyFont="1" applyBorder="1" applyAlignment="1">
      <alignment horizontal="left" vertical="center"/>
    </xf>
    <xf numFmtId="0" fontId="1" fillId="3" borderId="54" xfId="27706" applyFill="1" applyBorder="1" applyAlignment="1">
      <alignment horizontal="left" vertical="center"/>
    </xf>
    <xf numFmtId="0" fontId="28" fillId="17" borderId="8" xfId="27706" applyFont="1" applyFill="1" applyBorder="1" applyAlignment="1">
      <alignment horizontal="center" vertical="center"/>
    </xf>
    <xf numFmtId="43" fontId="28" fillId="17" borderId="4" xfId="27706" applyNumberFormat="1" applyFont="1" applyFill="1" applyBorder="1" applyAlignment="1">
      <alignment vertical="center"/>
    </xf>
    <xf numFmtId="43" fontId="28" fillId="17" borderId="68" xfId="27706" applyNumberFormat="1" applyFont="1" applyFill="1" applyBorder="1" applyAlignment="1">
      <alignment vertical="center"/>
    </xf>
    <xf numFmtId="0" fontId="29" fillId="17" borderId="67" xfId="27706" applyFont="1" applyFill="1" applyBorder="1" applyAlignment="1">
      <alignment horizontal="center" vertical="center"/>
    </xf>
    <xf numFmtId="43" fontId="29" fillId="17" borderId="4" xfId="27706" applyNumberFormat="1" applyFont="1" applyFill="1" applyBorder="1" applyAlignment="1">
      <alignment horizontal="center" vertical="center"/>
    </xf>
    <xf numFmtId="4" fontId="29" fillId="17" borderId="68" xfId="27706" applyNumberFormat="1" applyFont="1" applyFill="1" applyBorder="1" applyAlignment="1">
      <alignment horizontal="center" vertical="center"/>
    </xf>
    <xf numFmtId="0" fontId="2" fillId="12" borderId="38" xfId="27706" applyFont="1" applyFill="1" applyBorder="1" applyAlignment="1">
      <alignment horizontal="left" vertical="center"/>
    </xf>
    <xf numFmtId="0" fontId="2" fillId="12" borderId="29" xfId="27706" applyFont="1" applyFill="1" applyBorder="1" applyAlignment="1">
      <alignment horizontal="left" vertical="center"/>
    </xf>
    <xf numFmtId="0" fontId="2" fillId="12" borderId="39" xfId="27706" applyFont="1" applyFill="1" applyBorder="1" applyAlignment="1">
      <alignment horizontal="left" vertical="center"/>
    </xf>
    <xf numFmtId="0" fontId="1" fillId="17" borderId="60" xfId="27706" applyFill="1" applyBorder="1" applyAlignment="1">
      <alignment horizontal="center" vertical="center"/>
    </xf>
    <xf numFmtId="43" fontId="2" fillId="0" borderId="61" xfId="27706" applyNumberFormat="1" applyFont="1" applyBorder="1" applyAlignment="1">
      <alignment horizontal="center" vertical="center"/>
    </xf>
    <xf numFmtId="4" fontId="2" fillId="0" borderId="59" xfId="27706" applyNumberFormat="1" applyFont="1" applyBorder="1" applyAlignment="1">
      <alignment horizontal="center" vertical="center"/>
    </xf>
    <xf numFmtId="165" fontId="1" fillId="0" borderId="0" xfId="0" applyNumberFormat="1" applyFont="1" applyAlignment="1">
      <alignment vertical="center"/>
    </xf>
    <xf numFmtId="292" fontId="1" fillId="0" borderId="0" xfId="0" applyNumberFormat="1" applyFont="1" applyAlignment="1">
      <alignment vertical="center"/>
    </xf>
    <xf numFmtId="294" fontId="2" fillId="3" borderId="45" xfId="27706" applyNumberFormat="1" applyFont="1" applyFill="1" applyBorder="1" applyAlignment="1">
      <alignment horizontal="center" vertical="center"/>
    </xf>
    <xf numFmtId="0" fontId="250" fillId="3" borderId="54" xfId="27708" applyFont="1" applyFill="1" applyBorder="1" applyAlignment="1">
      <alignment vertical="center"/>
    </xf>
    <xf numFmtId="0" fontId="250" fillId="3" borderId="54" xfId="27708" applyFont="1" applyFill="1" applyBorder="1" applyAlignment="1">
      <alignment vertical="center" wrapText="1"/>
    </xf>
    <xf numFmtId="0" fontId="250" fillId="3" borderId="54" xfId="27706" applyFont="1" applyFill="1" applyBorder="1" applyAlignment="1">
      <alignment horizontal="left" vertical="center" wrapText="1"/>
    </xf>
    <xf numFmtId="0" fontId="250" fillId="3" borderId="45" xfId="27708" applyFont="1" applyFill="1" applyBorder="1" applyAlignment="1">
      <alignment vertical="center"/>
    </xf>
    <xf numFmtId="0" fontId="251" fillId="3" borderId="54" xfId="27708" applyFont="1" applyFill="1" applyBorder="1" applyAlignment="1">
      <alignment vertical="center"/>
    </xf>
    <xf numFmtId="1" fontId="2" fillId="3" borderId="45" xfId="27706" applyNumberFormat="1" applyFont="1" applyFill="1" applyBorder="1" applyAlignment="1">
      <alignment horizontal="center" vertical="center"/>
    </xf>
    <xf numFmtId="0" fontId="251" fillId="3" borderId="54" xfId="27708" applyFont="1" applyFill="1" applyBorder="1" applyAlignment="1">
      <alignment vertical="center" wrapText="1"/>
    </xf>
    <xf numFmtId="0" fontId="0" fillId="3" borderId="54" xfId="27706" applyFont="1" applyFill="1" applyBorder="1" applyAlignment="1">
      <alignment horizontal="left" vertical="center" wrapText="1"/>
    </xf>
    <xf numFmtId="0" fontId="253" fillId="0" borderId="0" xfId="0" applyFont="1" applyAlignment="1">
      <alignment vertical="center"/>
    </xf>
    <xf numFmtId="0" fontId="254" fillId="12" borderId="54" xfId="27706" applyFont="1" applyFill="1" applyBorder="1" applyAlignment="1">
      <alignment horizontal="left" vertical="center" wrapText="1"/>
    </xf>
    <xf numFmtId="0" fontId="251" fillId="3" borderId="54" xfId="27706" applyFont="1" applyFill="1" applyBorder="1" applyAlignment="1">
      <alignment horizontal="left" vertical="center" wrapText="1"/>
    </xf>
    <xf numFmtId="291" fontId="31" fillId="3" borderId="46" xfId="27706" applyNumberFormat="1" applyFont="1" applyFill="1" applyBorder="1" applyAlignment="1">
      <alignment vertical="center"/>
    </xf>
    <xf numFmtId="289" fontId="2" fillId="0" borderId="50" xfId="27706" applyNumberFormat="1" applyFont="1" applyBorder="1" applyAlignment="1">
      <alignment horizontal="center" vertical="center" wrapText="1"/>
    </xf>
    <xf numFmtId="289" fontId="2" fillId="0" borderId="51" xfId="27706" applyNumberFormat="1" applyFont="1" applyBorder="1" applyAlignment="1">
      <alignment horizontal="center" vertical="center" wrapText="1"/>
    </xf>
    <xf numFmtId="289" fontId="2" fillId="0" borderId="52" xfId="27706" applyNumberFormat="1" applyFont="1" applyBorder="1" applyAlignment="1">
      <alignment horizontal="center" vertical="center" wrapText="1"/>
    </xf>
    <xf numFmtId="290" fontId="2" fillId="0" borderId="54" xfId="27706" applyNumberFormat="1" applyFont="1" applyBorder="1" applyAlignment="1">
      <alignment horizontal="center" vertical="center"/>
    </xf>
    <xf numFmtId="290" fontId="2" fillId="0" borderId="2" xfId="27706" applyNumberFormat="1" applyFont="1" applyBorder="1" applyAlignment="1">
      <alignment horizontal="center" vertical="center"/>
    </xf>
    <xf numFmtId="290" fontId="2" fillId="0" borderId="55" xfId="27706" applyNumberFormat="1" applyFont="1" applyBorder="1" applyAlignment="1">
      <alignment horizontal="center" vertical="center"/>
    </xf>
    <xf numFmtId="4" fontId="2" fillId="0" borderId="58" xfId="27706" applyNumberFormat="1" applyFont="1" applyBorder="1" applyAlignment="1">
      <alignment horizontal="center" vertical="center" wrapText="1"/>
    </xf>
    <xf numFmtId="4" fontId="2" fillId="0" borderId="39" xfId="27706" applyNumberFormat="1" applyFont="1" applyBorder="1" applyAlignment="1">
      <alignment horizontal="center" vertical="center" wrapText="1"/>
    </xf>
    <xf numFmtId="10" fontId="2" fillId="0" borderId="58" xfId="27706" applyNumberFormat="1" applyFont="1" applyBorder="1" applyAlignment="1">
      <alignment horizontal="center" vertical="center" wrapText="1"/>
    </xf>
    <xf numFmtId="10" fontId="2" fillId="0" borderId="39" xfId="27706" applyNumberFormat="1" applyFont="1" applyBorder="1" applyAlignment="1">
      <alignment horizontal="center" vertical="center" wrapText="1"/>
    </xf>
    <xf numFmtId="0" fontId="2" fillId="9" borderId="68" xfId="27706" applyFont="1" applyFill="1" applyBorder="1" applyAlignment="1">
      <alignment horizontal="center" vertical="center" wrapText="1"/>
    </xf>
    <xf numFmtId="0" fontId="2" fillId="9" borderId="32" xfId="27706" applyFont="1" applyFill="1" applyBorder="1" applyAlignment="1">
      <alignment horizontal="center" vertical="center" wrapText="1"/>
    </xf>
    <xf numFmtId="0" fontId="2" fillId="9" borderId="4" xfId="27706" applyFont="1" applyFill="1" applyBorder="1" applyAlignment="1">
      <alignment horizontal="center" vertical="center" wrapText="1"/>
    </xf>
    <xf numFmtId="0" fontId="2" fillId="9" borderId="25" xfId="27706" applyFont="1" applyFill="1" applyBorder="1" applyAlignment="1">
      <alignment horizontal="center" vertical="center" wrapText="1"/>
    </xf>
    <xf numFmtId="0" fontId="1" fillId="12" borderId="63" xfId="27706" applyFill="1" applyBorder="1" applyAlignment="1">
      <alignment horizontal="right" vertical="center"/>
    </xf>
    <xf numFmtId="0" fontId="1" fillId="12" borderId="11" xfId="27706" applyFill="1" applyBorder="1" applyAlignment="1">
      <alignment horizontal="right" vertical="center"/>
    </xf>
    <xf numFmtId="0" fontId="1" fillId="12" borderId="64" xfId="27706" applyFill="1" applyBorder="1" applyAlignment="1">
      <alignment horizontal="right" vertical="center"/>
    </xf>
    <xf numFmtId="0" fontId="1" fillId="12" borderId="1" xfId="27706" applyFill="1" applyBorder="1" applyAlignment="1">
      <alignment horizontal="right" vertical="center"/>
    </xf>
    <xf numFmtId="0" fontId="1" fillId="12" borderId="2" xfId="27706" applyFill="1" applyBorder="1" applyAlignment="1">
      <alignment horizontal="right" vertical="center"/>
    </xf>
    <xf numFmtId="0" fontId="1" fillId="12" borderId="55" xfId="27706" applyFill="1" applyBorder="1" applyAlignment="1">
      <alignment horizontal="right" vertical="center"/>
    </xf>
    <xf numFmtId="0" fontId="2" fillId="9" borderId="67" xfId="27706" applyFont="1" applyFill="1" applyBorder="1" applyAlignment="1">
      <alignment horizontal="center" vertical="center" wrapText="1"/>
    </xf>
    <xf numFmtId="0" fontId="2" fillId="9" borderId="44" xfId="27706" applyFont="1" applyFill="1" applyBorder="1" applyAlignment="1">
      <alignment horizontal="center" vertical="center" wrapText="1"/>
    </xf>
    <xf numFmtId="0" fontId="2" fillId="0" borderId="36" xfId="27706" applyFont="1" applyBorder="1" applyAlignment="1">
      <alignment horizontal="center" vertical="center" wrapText="1"/>
    </xf>
    <xf numFmtId="0" fontId="2" fillId="0" borderId="53" xfId="27706" applyFont="1" applyBorder="1" applyAlignment="1">
      <alignment horizontal="center" vertical="center" wrapText="1"/>
    </xf>
    <xf numFmtId="0" fontId="2" fillId="0" borderId="50" xfId="27706" applyFont="1" applyBorder="1" applyAlignment="1">
      <alignment horizontal="center" vertical="center" wrapText="1"/>
    </xf>
    <xf numFmtId="0" fontId="2" fillId="0" borderId="54" xfId="27706" applyFont="1" applyBorder="1" applyAlignment="1">
      <alignment horizontal="center" vertical="center" wrapText="1"/>
    </xf>
    <xf numFmtId="0" fontId="2" fillId="0" borderId="21" xfId="27706" applyFont="1" applyBorder="1" applyAlignment="1">
      <alignment horizontal="center" vertical="center"/>
    </xf>
    <xf numFmtId="0" fontId="2" fillId="0" borderId="5" xfId="27706" applyFont="1" applyBorder="1" applyAlignment="1">
      <alignment horizontal="center" vertical="center"/>
    </xf>
    <xf numFmtId="0" fontId="2" fillId="0" borderId="26" xfId="27706" applyFont="1" applyBorder="1" applyAlignment="1">
      <alignment vertical="center"/>
    </xf>
    <xf numFmtId="0" fontId="2" fillId="0" borderId="0" xfId="27706" applyFont="1" applyAlignment="1">
      <alignment vertical="center"/>
    </xf>
    <xf numFmtId="4" fontId="2" fillId="0" borderId="69" xfId="27706" applyNumberFormat="1" applyFont="1" applyBorder="1" applyAlignment="1">
      <alignment horizontal="center" vertical="center" wrapText="1"/>
    </xf>
    <xf numFmtId="4" fontId="2" fillId="0" borderId="27" xfId="27706" applyNumberFormat="1" applyFont="1" applyBorder="1" applyAlignment="1">
      <alignment horizontal="center" vertical="center" wrapText="1"/>
    </xf>
    <xf numFmtId="4" fontId="2" fillId="0" borderId="70" xfId="27706" applyNumberFormat="1" applyFont="1" applyBorder="1" applyAlignment="1">
      <alignment horizontal="center" vertical="center" wrapText="1"/>
    </xf>
    <xf numFmtId="4" fontId="2" fillId="0" borderId="43" xfId="27706" applyNumberFormat="1" applyFont="1" applyBorder="1" applyAlignment="1">
      <alignment horizontal="center" vertical="center" wrapText="1"/>
    </xf>
    <xf numFmtId="0" fontId="18" fillId="14" borderId="0" xfId="27706" applyFont="1" applyFill="1" applyAlignment="1">
      <alignment horizontal="left" vertical="center" wrapText="1"/>
    </xf>
    <xf numFmtId="289" fontId="2" fillId="9" borderId="50" xfId="27706" applyNumberFormat="1" applyFont="1" applyFill="1" applyBorder="1" applyAlignment="1">
      <alignment horizontal="center" vertical="center" wrapText="1"/>
    </xf>
    <xf numFmtId="289" fontId="2" fillId="9" borderId="51" xfId="27706" applyNumberFormat="1" applyFont="1" applyFill="1" applyBorder="1" applyAlignment="1">
      <alignment horizontal="center" vertical="center" wrapText="1"/>
    </xf>
    <xf numFmtId="289" fontId="2" fillId="9" borderId="52" xfId="27706" applyNumberFormat="1" applyFont="1" applyFill="1" applyBorder="1" applyAlignment="1">
      <alignment horizontal="center" vertical="center" wrapText="1"/>
    </xf>
    <xf numFmtId="0" fontId="2" fillId="0" borderId="21" xfId="0" applyFont="1" applyBorder="1" applyAlignment="1">
      <alignment horizontal="center" vertical="center"/>
    </xf>
    <xf numFmtId="0" fontId="2" fillId="0" borderId="41" xfId="0" applyFont="1" applyBorder="1" applyAlignment="1">
      <alignment horizontal="center" vertical="center"/>
    </xf>
    <xf numFmtId="0" fontId="2" fillId="0" borderId="0" xfId="0" applyFont="1" applyAlignment="1">
      <alignment horizontal="center" vertical="center" wrapText="1"/>
    </xf>
    <xf numFmtId="0" fontId="22" fillId="0" borderId="0" xfId="0" applyFont="1" applyAlignment="1">
      <alignment horizontal="center" vertical="center"/>
    </xf>
    <xf numFmtId="0" fontId="14" fillId="0" borderId="18" xfId="0" applyFont="1" applyBorder="1"/>
    <xf numFmtId="0" fontId="14" fillId="0" borderId="0" xfId="0" applyFont="1"/>
    <xf numFmtId="0" fontId="14" fillId="0" borderId="34" xfId="0" applyFont="1" applyBorder="1" applyAlignment="1">
      <alignment horizontal="center" vertical="center"/>
    </xf>
    <xf numFmtId="0" fontId="11" fillId="0" borderId="19" xfId="0" applyFont="1" applyBorder="1" applyAlignment="1">
      <alignment horizontal="center" vertical="center"/>
    </xf>
    <xf numFmtId="0" fontId="11" fillId="0" borderId="38" xfId="0" applyFont="1" applyBorder="1" applyAlignment="1">
      <alignment horizontal="left" vertical="center" indent="1"/>
    </xf>
    <xf numFmtId="0" fontId="11" fillId="0" borderId="29" xfId="0" applyFont="1" applyBorder="1" applyAlignment="1">
      <alignment horizontal="left" vertical="center" indent="1"/>
    </xf>
    <xf numFmtId="0" fontId="11" fillId="0" borderId="39" xfId="0" applyFont="1" applyBorder="1" applyAlignment="1">
      <alignment horizontal="left" vertical="center" indent="1"/>
    </xf>
    <xf numFmtId="0" fontId="14" fillId="12" borderId="21" xfId="0" applyFont="1" applyFill="1" applyBorder="1" applyAlignment="1">
      <alignment horizontal="center" vertical="center" wrapText="1"/>
    </xf>
    <xf numFmtId="0" fontId="14" fillId="0" borderId="24" xfId="0" applyFont="1" applyBorder="1" applyAlignment="1">
      <alignment horizontal="center" vertical="center" wrapText="1"/>
    </xf>
    <xf numFmtId="0" fontId="14" fillId="12" borderId="21" xfId="0" applyFont="1" applyFill="1" applyBorder="1" applyAlignment="1">
      <alignment horizontal="center" vertical="center"/>
    </xf>
    <xf numFmtId="0" fontId="14" fillId="12" borderId="24" xfId="0" applyFont="1" applyFill="1" applyBorder="1" applyAlignment="1">
      <alignment horizontal="center" vertical="center"/>
    </xf>
    <xf numFmtId="0" fontId="14" fillId="0" borderId="24" xfId="0" applyFont="1" applyBorder="1" applyAlignment="1">
      <alignment horizontal="center" vertical="center"/>
    </xf>
    <xf numFmtId="0" fontId="11" fillId="0" borderId="15" xfId="0" applyFont="1" applyBorder="1" applyAlignment="1">
      <alignment horizontal="left" vertical="center"/>
    </xf>
    <xf numFmtId="0" fontId="11" fillId="0" borderId="18" xfId="0" applyFont="1" applyBorder="1" applyAlignment="1">
      <alignment horizontal="left" vertical="center"/>
    </xf>
    <xf numFmtId="0" fontId="11" fillId="0" borderId="6" xfId="0" applyFont="1" applyBorder="1" applyAlignment="1">
      <alignment horizontal="center" vertical="center"/>
    </xf>
    <xf numFmtId="0" fontId="16" fillId="0" borderId="15" xfId="0" applyFont="1" applyBorder="1" applyAlignment="1">
      <alignment horizontal="left" vertical="center"/>
    </xf>
    <xf numFmtId="0" fontId="16" fillId="0" borderId="18" xfId="0" applyFont="1" applyBorder="1" applyAlignment="1">
      <alignment horizontal="left" vertical="center"/>
    </xf>
    <xf numFmtId="0" fontId="11" fillId="0" borderId="33" xfId="0" applyFont="1" applyBorder="1" applyAlignment="1">
      <alignment horizontal="left" vertical="center"/>
    </xf>
    <xf numFmtId="0" fontId="11" fillId="0" borderId="34" xfId="0" applyFont="1" applyBorder="1" applyAlignment="1">
      <alignment horizontal="left" vertical="center"/>
    </xf>
    <xf numFmtId="0" fontId="11" fillId="0" borderId="25" xfId="0" applyFont="1" applyBorder="1" applyAlignment="1">
      <alignment horizontal="center" vertical="center"/>
    </xf>
    <xf numFmtId="0" fontId="11" fillId="0" borderId="14" xfId="0" applyFont="1" applyBorder="1" applyAlignment="1">
      <alignment horizontal="left" vertical="center"/>
    </xf>
    <xf numFmtId="0" fontId="11" fillId="0" borderId="13" xfId="0" applyFont="1" applyBorder="1" applyAlignment="1">
      <alignment horizontal="center" vertical="center"/>
    </xf>
    <xf numFmtId="0" fontId="11" fillId="0" borderId="26" xfId="0" applyFont="1" applyBorder="1" applyAlignment="1">
      <alignment horizontal="center" vertical="center"/>
    </xf>
    <xf numFmtId="222" fontId="14" fillId="0" borderId="0" xfId="27706" applyNumberFormat="1" applyFont="1" applyAlignment="1">
      <alignment horizontal="left"/>
    </xf>
    <xf numFmtId="0" fontId="11" fillId="0" borderId="18" xfId="0" applyFont="1" applyBorder="1" applyAlignment="1">
      <alignment horizontal="right" vertical="center"/>
    </xf>
    <xf numFmtId="0" fontId="11" fillId="0" borderId="0" xfId="0" applyFont="1" applyAlignment="1">
      <alignment horizontal="right" vertical="center"/>
    </xf>
    <xf numFmtId="0" fontId="14" fillId="12" borderId="41" xfId="0" applyFont="1" applyFill="1" applyBorder="1" applyAlignment="1">
      <alignment horizontal="center" vertical="center"/>
    </xf>
    <xf numFmtId="0" fontId="16" fillId="0" borderId="40" xfId="0" applyFont="1" applyBorder="1" applyAlignment="1">
      <alignment horizontal="left" vertical="center"/>
    </xf>
    <xf numFmtId="0" fontId="16" fillId="0" borderId="6" xfId="0" applyFont="1" applyBorder="1" applyAlignment="1">
      <alignment horizontal="left" vertical="center"/>
    </xf>
    <xf numFmtId="0" fontId="14" fillId="12" borderId="20" xfId="0" applyFont="1" applyFill="1" applyBorder="1" applyAlignment="1">
      <alignment horizontal="center" vertical="center" wrapText="1"/>
    </xf>
    <xf numFmtId="0" fontId="14" fillId="0" borderId="21" xfId="0" applyFont="1" applyBorder="1" applyAlignment="1">
      <alignment horizontal="center" vertical="center" wrapText="1"/>
    </xf>
    <xf numFmtId="0" fontId="14" fillId="0" borderId="23" xfId="0" applyFont="1" applyBorder="1" applyAlignment="1">
      <alignment horizontal="center" vertical="center" wrapText="1"/>
    </xf>
    <xf numFmtId="0" fontId="2" fillId="0" borderId="17" xfId="0" applyFont="1" applyBorder="1" applyAlignment="1">
      <alignment horizontal="right" vertical="center"/>
    </xf>
    <xf numFmtId="0" fontId="2" fillId="0" borderId="27" xfId="0" applyFont="1" applyBorder="1" applyAlignment="1">
      <alignment horizontal="right" vertical="center"/>
    </xf>
    <xf numFmtId="0" fontId="12" fillId="0" borderId="18" xfId="0" applyFont="1" applyBorder="1" applyAlignment="1">
      <alignment horizontal="center" vertical="center"/>
    </xf>
    <xf numFmtId="0" fontId="12" fillId="0" borderId="0" xfId="0" applyFont="1" applyAlignment="1">
      <alignment horizontal="center" vertical="center"/>
    </xf>
    <xf numFmtId="0" fontId="12" fillId="0" borderId="14" xfId="0" applyFont="1" applyBorder="1" applyAlignment="1">
      <alignment horizontal="center" vertical="center"/>
    </xf>
    <xf numFmtId="0" fontId="17" fillId="14" borderId="28" xfId="0" applyFont="1" applyFill="1" applyBorder="1" applyAlignment="1">
      <alignment vertical="center"/>
    </xf>
    <xf numFmtId="0" fontId="18" fillId="14" borderId="28" xfId="0" applyFont="1" applyFill="1" applyBorder="1" applyAlignment="1">
      <alignment vertical="center"/>
    </xf>
    <xf numFmtId="0" fontId="13" fillId="0" borderId="18" xfId="0" applyFont="1" applyBorder="1" applyAlignment="1">
      <alignment horizontal="center" vertical="center"/>
    </xf>
    <xf numFmtId="0" fontId="13" fillId="0" borderId="0" xfId="0" applyFont="1" applyAlignment="1">
      <alignment horizontal="center" vertical="center"/>
    </xf>
    <xf numFmtId="0" fontId="13" fillId="0" borderId="14" xfId="0" applyFont="1" applyBorder="1" applyAlignment="1">
      <alignment horizontal="center" vertical="center"/>
    </xf>
    <xf numFmtId="0" fontId="0" fillId="0" borderId="16" xfId="0" applyBorder="1" applyAlignment="1">
      <alignment vertical="center"/>
    </xf>
    <xf numFmtId="0" fontId="0" fillId="0" borderId="17" xfId="0" applyBorder="1" applyAlignment="1">
      <alignment vertical="center"/>
    </xf>
    <xf numFmtId="0" fontId="0" fillId="0" borderId="27" xfId="0" applyBorder="1" applyAlignment="1">
      <alignment vertical="center"/>
    </xf>
    <xf numFmtId="0" fontId="10" fillId="0" borderId="18" xfId="0" applyFont="1" applyBorder="1" applyAlignment="1">
      <alignment horizontal="center" vertical="center"/>
    </xf>
    <xf numFmtId="43" fontId="19" fillId="0" borderId="38" xfId="0" applyNumberFormat="1" applyFont="1" applyBorder="1" applyAlignment="1">
      <alignment horizontal="left" vertical="center"/>
    </xf>
    <xf numFmtId="43" fontId="19" fillId="0" borderId="39" xfId="0" applyNumberFormat="1" applyFont="1" applyBorder="1" applyAlignment="1">
      <alignment horizontal="left" vertical="center"/>
    </xf>
    <xf numFmtId="0" fontId="14" fillId="13" borderId="21" xfId="0" applyFont="1" applyFill="1" applyBorder="1" applyAlignment="1">
      <alignment horizontal="center" vertical="center" wrapText="1"/>
    </xf>
    <xf numFmtId="0" fontId="14" fillId="13" borderId="24" xfId="0" applyFont="1" applyFill="1" applyBorder="1" applyAlignment="1">
      <alignment horizontal="center" vertical="center" wrapText="1"/>
    </xf>
    <xf numFmtId="0" fontId="14" fillId="13" borderId="21" xfId="0" applyFont="1" applyFill="1" applyBorder="1" applyAlignment="1">
      <alignment horizontal="center" vertical="center"/>
    </xf>
    <xf numFmtId="0" fontId="14" fillId="13" borderId="24" xfId="0" applyFont="1" applyFill="1" applyBorder="1" applyAlignment="1">
      <alignment horizontal="center" vertical="center"/>
    </xf>
    <xf numFmtId="0" fontId="14" fillId="12" borderId="22" xfId="0" applyFont="1" applyFill="1" applyBorder="1" applyAlignment="1">
      <alignment horizontal="center" vertical="center"/>
    </xf>
    <xf numFmtId="0" fontId="14" fillId="12" borderId="25" xfId="0" applyFont="1" applyFill="1" applyBorder="1" applyAlignment="1">
      <alignment horizontal="center" vertical="center"/>
    </xf>
    <xf numFmtId="0" fontId="14" fillId="13" borderId="22" xfId="0" applyFont="1" applyFill="1" applyBorder="1" applyAlignment="1">
      <alignment horizontal="center" vertical="center"/>
    </xf>
    <xf numFmtId="0" fontId="14" fillId="13" borderId="25" xfId="0" applyFont="1" applyFill="1" applyBorder="1" applyAlignment="1">
      <alignment horizontal="center" vertical="center"/>
    </xf>
    <xf numFmtId="0" fontId="14" fillId="15" borderId="22" xfId="0" applyFont="1" applyFill="1" applyBorder="1" applyAlignment="1">
      <alignment horizontal="center" vertical="center"/>
    </xf>
    <xf numFmtId="0" fontId="14" fillId="15" borderId="25" xfId="0" applyFont="1" applyFill="1" applyBorder="1" applyAlignment="1">
      <alignment horizontal="center" vertical="center"/>
    </xf>
    <xf numFmtId="0" fontId="14" fillId="15" borderId="30" xfId="0" applyFont="1" applyFill="1" applyBorder="1" applyAlignment="1">
      <alignment horizontal="center" vertical="center" wrapText="1"/>
    </xf>
    <xf numFmtId="0" fontId="14" fillId="15" borderId="32" xfId="0" applyFont="1" applyFill="1" applyBorder="1" applyAlignment="1">
      <alignment horizontal="center" vertical="center" wrapText="1"/>
    </xf>
    <xf numFmtId="0" fontId="10" fillId="0" borderId="31" xfId="0" applyFont="1" applyBorder="1" applyAlignment="1">
      <alignment horizontal="center" vertical="center"/>
    </xf>
    <xf numFmtId="0" fontId="10" fillId="0" borderId="33" xfId="0" applyFont="1" applyBorder="1" applyAlignment="1">
      <alignment horizontal="center" vertical="center"/>
    </xf>
    <xf numFmtId="0" fontId="10" fillId="13" borderId="16" xfId="0" applyFont="1" applyFill="1" applyBorder="1" applyAlignment="1">
      <alignment horizontal="center" vertical="center"/>
    </xf>
    <xf numFmtId="0" fontId="10" fillId="13" borderId="34" xfId="0" applyFont="1" applyFill="1" applyBorder="1" applyAlignment="1">
      <alignment horizontal="center" vertical="center"/>
    </xf>
    <xf numFmtId="0" fontId="1" fillId="4" borderId="5" xfId="27112" applyFill="1" applyBorder="1" applyAlignment="1">
      <alignment horizontal="center" vertical="center"/>
    </xf>
    <xf numFmtId="0" fontId="1" fillId="4" borderId="4" xfId="27140" applyFill="1" applyBorder="1" applyAlignment="1">
      <alignment horizontal="center" vertical="center"/>
    </xf>
    <xf numFmtId="0" fontId="1" fillId="4" borderId="7" xfId="27140" applyFill="1" applyBorder="1" applyAlignment="1">
      <alignment horizontal="center" vertical="center"/>
    </xf>
    <xf numFmtId="0" fontId="2" fillId="5" borderId="5" xfId="27112" applyFont="1" applyFill="1" applyBorder="1" applyAlignment="1">
      <alignment horizontal="center" vertical="center" wrapText="1"/>
    </xf>
    <xf numFmtId="0" fontId="1" fillId="0" borderId="5" xfId="27112" applyBorder="1" applyAlignment="1">
      <alignment horizontal="center" vertical="center" wrapText="1"/>
    </xf>
    <xf numFmtId="0" fontId="1" fillId="0" borderId="4" xfId="27112" applyBorder="1" applyAlignment="1">
      <alignment horizontal="center" vertical="center" wrapText="1"/>
    </xf>
    <xf numFmtId="0" fontId="2" fillId="5" borderId="4" xfId="27140" applyFont="1" applyFill="1" applyBorder="1" applyAlignment="1">
      <alignment horizontal="center" vertical="center"/>
    </xf>
    <xf numFmtId="0" fontId="2" fillId="5" borderId="6" xfId="27140" applyFont="1" applyFill="1" applyBorder="1" applyAlignment="1">
      <alignment horizontal="center" vertical="center"/>
    </xf>
    <xf numFmtId="0" fontId="2" fillId="5" borderId="7" xfId="27140" applyFont="1" applyFill="1" applyBorder="1" applyAlignment="1">
      <alignment horizontal="center" vertical="center"/>
    </xf>
    <xf numFmtId="0" fontId="2" fillId="5" borderId="5" xfId="27112" applyFont="1" applyFill="1" applyBorder="1" applyAlignment="1">
      <alignment vertical="center" wrapText="1"/>
    </xf>
    <xf numFmtId="0" fontId="1" fillId="0" borderId="5" xfId="27112" applyBorder="1" applyAlignment="1">
      <alignment vertical="center" wrapText="1"/>
    </xf>
    <xf numFmtId="0" fontId="1" fillId="0" borderId="4" xfId="27112" applyBorder="1" applyAlignment="1">
      <alignment vertical="center" wrapText="1"/>
    </xf>
    <xf numFmtId="0" fontId="2" fillId="0" borderId="0" xfId="27140" applyFont="1" applyAlignment="1">
      <alignment horizontal="center"/>
    </xf>
    <xf numFmtId="0" fontId="1" fillId="4" borderId="1" xfId="27140" applyFill="1" applyBorder="1" applyAlignment="1">
      <alignment horizontal="center"/>
    </xf>
    <xf numFmtId="0" fontId="1" fillId="4" borderId="2" xfId="27140" applyFill="1" applyBorder="1" applyAlignment="1">
      <alignment horizontal="center"/>
    </xf>
    <xf numFmtId="0" fontId="1" fillId="4" borderId="3" xfId="27140" applyFill="1" applyBorder="1" applyAlignment="1">
      <alignment horizontal="center"/>
    </xf>
    <xf numFmtId="0" fontId="2" fillId="0" borderId="8" xfId="27112" applyFont="1" applyBorder="1" applyAlignment="1">
      <alignment horizontal="center"/>
    </xf>
    <xf numFmtId="0" fontId="2" fillId="0" borderId="9" xfId="27112" applyFont="1" applyBorder="1" applyAlignment="1">
      <alignment horizontal="center"/>
    </xf>
    <xf numFmtId="0" fontId="2" fillId="0" borderId="10" xfId="27112" applyFont="1" applyBorder="1" applyAlignment="1">
      <alignment horizontal="center"/>
    </xf>
  </cellXfs>
  <cellStyles count="33499">
    <cellStyle name=" 1" xfId="522" xr:uid="{00000000-0005-0000-0000-000000000000}"/>
    <cellStyle name="$* #,##0.0;[Red]" xfId="44" xr:uid="{00000000-0005-0000-0000-000001000000}"/>
    <cellStyle name="$* #,##0.00;[Red]" xfId="244" xr:uid="{00000000-0005-0000-0000-000002000000}"/>
    <cellStyle name="$* #,##0;[Red]" xfId="567" xr:uid="{00000000-0005-0000-0000-000003000000}"/>
    <cellStyle name="?" xfId="583" xr:uid="{00000000-0005-0000-0000-000004000000}"/>
    <cellStyle name="? ?" xfId="604" xr:uid="{00000000-0005-0000-0000-000005000000}"/>
    <cellStyle name="?_x000a_? " xfId="619" xr:uid="{00000000-0005-0000-0000-000006000000}"/>
    <cellStyle name="_0108 Bangladesh Sales Analysis" xfId="636" xr:uid="{00000000-0005-0000-0000-000007000000}"/>
    <cellStyle name="_0108 Bangladesh Sales Analysis 2" xfId="137" xr:uid="{00000000-0005-0000-0000-000008000000}"/>
    <cellStyle name="_0108 Bangladesh Sales Analysis 2 2" xfId="642" xr:uid="{00000000-0005-0000-0000-000009000000}"/>
    <cellStyle name="_0108 Bangladesh Sales Analysis 2 3" xfId="643" xr:uid="{00000000-0005-0000-0000-00000A000000}"/>
    <cellStyle name="_0108 Bangladesh Sales Analysis 3" xfId="486" xr:uid="{00000000-0005-0000-0000-00000B000000}"/>
    <cellStyle name="_0108 Bangladesh Sales Analysis 4" xfId="518" xr:uid="{00000000-0005-0000-0000-00000C000000}"/>
    <cellStyle name="_0108 China Sales Analysis" xfId="172" xr:uid="{00000000-0005-0000-0000-00000D000000}"/>
    <cellStyle name="_0108 China Sales Analysis 2" xfId="34" xr:uid="{00000000-0005-0000-0000-00000E000000}"/>
    <cellStyle name="_0108 China Sales Analysis 2 2" xfId="655" xr:uid="{00000000-0005-0000-0000-00000F000000}"/>
    <cellStyle name="_0108 China Sales Analysis 2 3" xfId="664" xr:uid="{00000000-0005-0000-0000-000010000000}"/>
    <cellStyle name="_0108 China Sales Analysis 3" xfId="677" xr:uid="{00000000-0005-0000-0000-000011000000}"/>
    <cellStyle name="_0108 China Sales Analysis 4" xfId="699" xr:uid="{00000000-0005-0000-0000-000012000000}"/>
    <cellStyle name="_0108 Vietnam Sales Analysis" xfId="716" xr:uid="{00000000-0005-0000-0000-000013000000}"/>
    <cellStyle name="_0108 Vietnam Sales Analysis 2" xfId="85" xr:uid="{00000000-0005-0000-0000-000014000000}"/>
    <cellStyle name="_0108 Vietnam Sales Analysis 2 2" xfId="723" xr:uid="{00000000-0005-0000-0000-000015000000}"/>
    <cellStyle name="_0108 Vietnam Sales Analysis 2 3" xfId="731" xr:uid="{00000000-0005-0000-0000-000016000000}"/>
    <cellStyle name="_0108 Vietnam Sales Analysis 3" xfId="531" xr:uid="{00000000-0005-0000-0000-000017000000}"/>
    <cellStyle name="_0108 Vietnam Sales Analysis 4" xfId="564" xr:uid="{00000000-0005-0000-0000-000018000000}"/>
    <cellStyle name="_01-2007 BHAPL JV" xfId="741" xr:uid="{00000000-0005-0000-0000-000019000000}"/>
    <cellStyle name="_01-2007 BHAPL JV 2" xfId="304" xr:uid="{00000000-0005-0000-0000-00001A000000}"/>
    <cellStyle name="_01-2007 BHAPL JV 2 2" xfId="762" xr:uid="{00000000-0005-0000-0000-00001B000000}"/>
    <cellStyle name="_01-2007 BHAPL JV 2 3" xfId="791" xr:uid="{00000000-0005-0000-0000-00001C000000}"/>
    <cellStyle name="_01-2007 BHAPL JV 3" xfId="811" xr:uid="{00000000-0005-0000-0000-00001D000000}"/>
    <cellStyle name="_01-2007 BHAPL JV 4" xfId="823" xr:uid="{00000000-0005-0000-0000-00001E000000}"/>
    <cellStyle name="_01-2008 BHAPL JV" xfId="831" xr:uid="{00000000-0005-0000-0000-00001F000000}"/>
    <cellStyle name="_01-2008 BHAPL JV 2" xfId="656" xr:uid="{00000000-0005-0000-0000-000020000000}"/>
    <cellStyle name="_01-2008 BHAPL JV 2 2" xfId="841" xr:uid="{00000000-0005-0000-0000-000021000000}"/>
    <cellStyle name="_01-2008 BHAPL JV 2 3" xfId="853" xr:uid="{00000000-0005-0000-0000-000022000000}"/>
    <cellStyle name="_01-2008 BHAPL JV 3" xfId="237" xr:uid="{00000000-0005-0000-0000-000023000000}"/>
    <cellStyle name="_01-2008 BHAPL JV 4" xfId="866" xr:uid="{00000000-0005-0000-0000-000024000000}"/>
    <cellStyle name="_0207-Vietnam Sales Analysis" xfId="20" xr:uid="{00000000-0005-0000-0000-000025000000}"/>
    <cellStyle name="_0207-Vietnam Sales Analysis 2" xfId="880" xr:uid="{00000000-0005-0000-0000-000026000000}"/>
    <cellStyle name="_0207-Vietnam Sales Analysis 2 2" xfId="891" xr:uid="{00000000-0005-0000-0000-000027000000}"/>
    <cellStyle name="_0207-Vietnam Sales Analysis 2 3" xfId="909" xr:uid="{00000000-0005-0000-0000-000028000000}"/>
    <cellStyle name="_0207-Vietnam Sales Analysis 3" xfId="932" xr:uid="{00000000-0005-0000-0000-000029000000}"/>
    <cellStyle name="_0207-Vietnam Sales Analysis 4" xfId="938" xr:uid="{00000000-0005-0000-0000-00002A000000}"/>
    <cellStyle name="_02-2007 BHAPL JV" xfId="962" xr:uid="{00000000-0005-0000-0000-00002B000000}"/>
    <cellStyle name="_02-2007 BHAPL JV 2" xfId="963" xr:uid="{00000000-0005-0000-0000-00002C000000}"/>
    <cellStyle name="_02-2007 BHAPL JV 2 2" xfId="972" xr:uid="{00000000-0005-0000-0000-00002D000000}"/>
    <cellStyle name="_02-2007 BHAPL JV 2 3" xfId="981" xr:uid="{00000000-0005-0000-0000-00002E000000}"/>
    <cellStyle name="_02-2007 BHAPL JV 3" xfId="990" xr:uid="{00000000-0005-0000-0000-00002F000000}"/>
    <cellStyle name="_02-2007 BHAPL JV 4" xfId="997" xr:uid="{00000000-0005-0000-0000-000030000000}"/>
    <cellStyle name="_02-2007-BHS JV" xfId="1010" xr:uid="{00000000-0005-0000-0000-000031000000}"/>
    <cellStyle name="_02-2007-BHS JV 2" xfId="1022" xr:uid="{00000000-0005-0000-0000-000032000000}"/>
    <cellStyle name="_02-2007-BHS JV 2 2" xfId="1037" xr:uid="{00000000-0005-0000-0000-000033000000}"/>
    <cellStyle name="_02-2007-BHS JV 2 3" xfId="1044" xr:uid="{00000000-0005-0000-0000-000034000000}"/>
    <cellStyle name="_02-2007-BHS JV 3" xfId="1054" xr:uid="{00000000-0005-0000-0000-000035000000}"/>
    <cellStyle name="_02-2007-BHS JV 4" xfId="1063" xr:uid="{00000000-0005-0000-0000-000036000000}"/>
    <cellStyle name="_03 2007" xfId="1083" xr:uid="{00000000-0005-0000-0000-000037000000}"/>
    <cellStyle name="_03 2007 2" xfId="1090" xr:uid="{00000000-0005-0000-0000-000038000000}"/>
    <cellStyle name="_03 2007 2 2" xfId="1093" xr:uid="{00000000-0005-0000-0000-000039000000}"/>
    <cellStyle name="_03 2007 2 3" xfId="1097" xr:uid="{00000000-0005-0000-0000-00003A000000}"/>
    <cellStyle name="_03 2007 3" xfId="1111" xr:uid="{00000000-0005-0000-0000-00003B000000}"/>
    <cellStyle name="_03 2007 4" xfId="651" xr:uid="{00000000-0005-0000-0000-00003C000000}"/>
    <cellStyle name="_0307 CO.1255 SAKHALIN BS RECON" xfId="1119" xr:uid="{00000000-0005-0000-0000-00003D000000}"/>
    <cellStyle name="_0307 CO.1255 SAKHALIN BS RECON 2" xfId="1121" xr:uid="{00000000-0005-0000-0000-00003E000000}"/>
    <cellStyle name="_0307 CO.1255 SAKHALIN BS RECON 2 2" xfId="1122" xr:uid="{00000000-0005-0000-0000-00003F000000}"/>
    <cellStyle name="_0307 CO.1255 SAKHALIN BS RECON 2 3" xfId="1131" xr:uid="{00000000-0005-0000-0000-000040000000}"/>
    <cellStyle name="_0307 CO.1255 SAKHALIN BS RECON 3" xfId="1151" xr:uid="{00000000-0005-0000-0000-000041000000}"/>
    <cellStyle name="_0307 CO.1255 SAKHALIN BS RECON 4" xfId="574" xr:uid="{00000000-0005-0000-0000-000042000000}"/>
    <cellStyle name="_0307A-Bangladesh Sales Analysis" xfId="1152" xr:uid="{00000000-0005-0000-0000-000043000000}"/>
    <cellStyle name="_0307A-Bangladesh Sales Analysis 2" xfId="1169" xr:uid="{00000000-0005-0000-0000-000044000000}"/>
    <cellStyle name="_0307A-Bangladesh Sales Analysis 2 2" xfId="1189" xr:uid="{00000000-0005-0000-0000-000045000000}"/>
    <cellStyle name="_0307A-Bangladesh Sales Analysis 2 3" xfId="1194" xr:uid="{00000000-0005-0000-0000-000046000000}"/>
    <cellStyle name="_0307A-Bangladesh Sales Analysis 3" xfId="1206" xr:uid="{00000000-0005-0000-0000-000047000000}"/>
    <cellStyle name="_0307A-Bangladesh Sales Analysis 4" xfId="1218" xr:uid="{00000000-0005-0000-0000-000048000000}"/>
    <cellStyle name="_0307-Vietnam Sales Analysis (ver4)" xfId="1228" xr:uid="{00000000-0005-0000-0000-000049000000}"/>
    <cellStyle name="_0307-Vietnam Sales Analysis (ver4) 2" xfId="1231" xr:uid="{00000000-0005-0000-0000-00004A000000}"/>
    <cellStyle name="_0307-Vietnam Sales Analysis (ver4) 2 2" xfId="207" xr:uid="{00000000-0005-0000-0000-00004B000000}"/>
    <cellStyle name="_0307-Vietnam Sales Analysis (ver4) 2 3" xfId="1238" xr:uid="{00000000-0005-0000-0000-00004C000000}"/>
    <cellStyle name="_0307-Vietnam Sales Analysis (ver4) 3" xfId="1239" xr:uid="{00000000-0005-0000-0000-00004D000000}"/>
    <cellStyle name="_0307-Vietnam Sales Analysis (ver4) 4" xfId="1240" xr:uid="{00000000-0005-0000-0000-00004E000000}"/>
    <cellStyle name="_03-2007 BHAPL JV" xfId="1261" xr:uid="{00000000-0005-0000-0000-00004F000000}"/>
    <cellStyle name="_03-2007 BHAPL JV 2" xfId="1275" xr:uid="{00000000-0005-0000-0000-000050000000}"/>
    <cellStyle name="_03-2007 BHAPL JV 2 2" xfId="1286" xr:uid="{00000000-0005-0000-0000-000051000000}"/>
    <cellStyle name="_03-2007 BHAPL JV 2 3" xfId="1312" xr:uid="{00000000-0005-0000-0000-000052000000}"/>
    <cellStyle name="_03-2007 BHAPL JV 3" xfId="1318" xr:uid="{00000000-0005-0000-0000-000053000000}"/>
    <cellStyle name="_03-2007 BHAPL JV 4" xfId="1322" xr:uid="{00000000-0005-0000-0000-000054000000}"/>
    <cellStyle name="_03-2007-BHS JV" xfId="1327" xr:uid="{00000000-0005-0000-0000-000055000000}"/>
    <cellStyle name="_03-2007-BHS JV 2" xfId="1346" xr:uid="{00000000-0005-0000-0000-000056000000}"/>
    <cellStyle name="_03-2007-BHS JV 2 2" xfId="1351" xr:uid="{00000000-0005-0000-0000-000057000000}"/>
    <cellStyle name="_03-2007-BHS JV 2 3" xfId="1363" xr:uid="{00000000-0005-0000-0000-000058000000}"/>
    <cellStyle name="_03-2007-BHS JV 3" xfId="1370" xr:uid="{00000000-0005-0000-0000-000059000000}"/>
    <cellStyle name="_03-2007-BHS JV 4" xfId="1381" xr:uid="{00000000-0005-0000-0000-00005A000000}"/>
    <cellStyle name="_04 2007" xfId="1394" xr:uid="{00000000-0005-0000-0000-00005B000000}"/>
    <cellStyle name="_04 2007 2" xfId="1398" xr:uid="{00000000-0005-0000-0000-00005C000000}"/>
    <cellStyle name="_04 2007 2 2" xfId="1408" xr:uid="{00000000-0005-0000-0000-00005D000000}"/>
    <cellStyle name="_04 2007 2 3" xfId="1412" xr:uid="{00000000-0005-0000-0000-00005E000000}"/>
    <cellStyle name="_04 2007 3" xfId="1438" xr:uid="{00000000-0005-0000-0000-00005F000000}"/>
    <cellStyle name="_04 2007 4" xfId="1448" xr:uid="{00000000-0005-0000-0000-000060000000}"/>
    <cellStyle name="_0407- Revised Bangladesh Sales Analysis" xfId="1049" xr:uid="{00000000-0005-0000-0000-000061000000}"/>
    <cellStyle name="_0407- Revised Bangladesh Sales Analysis 2" xfId="1462" xr:uid="{00000000-0005-0000-0000-000062000000}"/>
    <cellStyle name="_0407- Revised Bangladesh Sales Analysis 2 2" xfId="156" xr:uid="{00000000-0005-0000-0000-000063000000}"/>
    <cellStyle name="_0407- Revised Bangladesh Sales Analysis 2 3" xfId="1466" xr:uid="{00000000-0005-0000-0000-000064000000}"/>
    <cellStyle name="_0407- Revised Bangladesh Sales Analysis 3" xfId="1481" xr:uid="{00000000-0005-0000-0000-000065000000}"/>
    <cellStyle name="_0407- Revised Bangladesh Sales Analysis 4" xfId="1484" xr:uid="{00000000-0005-0000-0000-000066000000}"/>
    <cellStyle name="_0407-Revised Sakhalin Sales Analysis" xfId="1487" xr:uid="{00000000-0005-0000-0000-000067000000}"/>
    <cellStyle name="_0407-Revised Sakhalin Sales Analysis 2" xfId="1491" xr:uid="{00000000-0005-0000-0000-000068000000}"/>
    <cellStyle name="_0407-Revised Sakhalin Sales Analysis 2 2" xfId="703" xr:uid="{00000000-0005-0000-0000-000069000000}"/>
    <cellStyle name="_0407-Revised Sakhalin Sales Analysis 2 3" xfId="1507" xr:uid="{00000000-0005-0000-0000-00006A000000}"/>
    <cellStyle name="_0407-Revised Sakhalin Sales Analysis 3" xfId="1513" xr:uid="{00000000-0005-0000-0000-00006B000000}"/>
    <cellStyle name="_0407-Revised Sakhalin Sales Analysis 4" xfId="1519" xr:uid="{00000000-0005-0000-0000-00006C000000}"/>
    <cellStyle name="_0407-Vietnam Sales Analysis (ver5)" xfId="1534" xr:uid="{00000000-0005-0000-0000-00006D000000}"/>
    <cellStyle name="_0407-Vietnam Sales Analysis (ver5) 2" xfId="1541" xr:uid="{00000000-0005-0000-0000-00006E000000}"/>
    <cellStyle name="_0407-Vietnam Sales Analysis (ver5) 2 2" xfId="1550" xr:uid="{00000000-0005-0000-0000-00006F000000}"/>
    <cellStyle name="_0407-Vietnam Sales Analysis (ver5) 2 3" xfId="1554" xr:uid="{00000000-0005-0000-0000-000070000000}"/>
    <cellStyle name="_0407-Vietnam Sales Analysis (ver5) 3" xfId="1558" xr:uid="{00000000-0005-0000-0000-000071000000}"/>
    <cellStyle name="_0407-Vietnam Sales Analysis (ver5) 4" xfId="1565" xr:uid="{00000000-0005-0000-0000-000072000000}"/>
    <cellStyle name="_041 GeoMarket_HFM_JulyPlan_North Asia (ops)_revised (11June09)" xfId="1376" xr:uid="{00000000-0005-0000-0000-000073000000}"/>
    <cellStyle name="_041 GeoMarket_HFM_JulyPlan_North Asia (ops)_revised (11June09)_Excel file for 2010 Jan Plan PowerPoint Presentation_sales_NA" xfId="1571" xr:uid="{00000000-0005-0000-0000-000074000000}"/>
    <cellStyle name="_041 GeoMarket_HFM_JulyPlan_North Asia (ops)_revised (11June09)_Excel file for 2010 Jan Plan PowerPoint PresentationRev3" xfId="1114" xr:uid="{00000000-0005-0000-0000-000075000000}"/>
    <cellStyle name="_041 GeoMarket_HFM_JulyPlan_North Asia (ops)_revised (11June09)_Excel file for 2010 Jan Plan PowerPoint PresentationRev3-Japan" xfId="949" xr:uid="{00000000-0005-0000-0000-000076000000}"/>
    <cellStyle name="_041 GeoMarket_HFM_JulyPlan_North Asia (ops)_revised (11June09)_new GeoMarket_HFM_JulyPlan NA-rev1" xfId="1605" xr:uid="{00000000-0005-0000-0000-000077000000}"/>
    <cellStyle name="_041 GeoMarket_HFM_JulyPlan_North Asia (ops)_revised (11June09)_new GeoMarket_HFM_JulyPlan NA-rev1_Excel file for 2010 Jan Plan PowerPoint Presentation_sales_NA" xfId="947" xr:uid="{00000000-0005-0000-0000-000078000000}"/>
    <cellStyle name="_04-2007-BHS JV" xfId="1628" xr:uid="{00000000-0005-0000-0000-000079000000}"/>
    <cellStyle name="_04-2007-BHS JV 2" xfId="220" xr:uid="{00000000-0005-0000-0000-00007A000000}"/>
    <cellStyle name="_04-2007-BHS JV 2 2" xfId="1646" xr:uid="{00000000-0005-0000-0000-00007B000000}"/>
    <cellStyle name="_04-2007-BHS JV 2 3" xfId="1656" xr:uid="{00000000-0005-0000-0000-00007C000000}"/>
    <cellStyle name="_04-2007-BHS JV 3" xfId="100" xr:uid="{00000000-0005-0000-0000-00007D000000}"/>
    <cellStyle name="_04-2007-BHS JV 4" xfId="1659" xr:uid="{00000000-0005-0000-0000-00007E000000}"/>
    <cellStyle name="_05 2007" xfId="1663" xr:uid="{00000000-0005-0000-0000-00007F000000}"/>
    <cellStyle name="_05 2007 2" xfId="1673" xr:uid="{00000000-0005-0000-0000-000080000000}"/>
    <cellStyle name="_05 2007 2 2" xfId="1683" xr:uid="{00000000-0005-0000-0000-000081000000}"/>
    <cellStyle name="_05 2007 2 3" xfId="1688" xr:uid="{00000000-0005-0000-0000-000082000000}"/>
    <cellStyle name="_05 2007 3" xfId="1694" xr:uid="{00000000-0005-0000-0000-000083000000}"/>
    <cellStyle name="_05 2007 4" xfId="1701" xr:uid="{00000000-0005-0000-0000-000084000000}"/>
    <cellStyle name="_050 new GeomMarket_HFM_JulyPlan CTL" xfId="506" xr:uid="{00000000-0005-0000-0000-000085000000}"/>
    <cellStyle name="_050 new GeomMarket_HFM_JulyPlan CTL_Excel file for 2010 Jan Plan PowerPoint Presentation_sales_NA" xfId="240" xr:uid="{00000000-0005-0000-0000-000086000000}"/>
    <cellStyle name="_050 new GeomMarket_HFM_JulyPlan CTL_Excel file for 2010 Jan Plan PowerPoint PresentationRev3" xfId="995" xr:uid="{00000000-0005-0000-0000-000087000000}"/>
    <cellStyle name="_050 new GeomMarket_HFM_JulyPlan CTL_Excel file for 2010 Jan Plan PowerPoint PresentationRev3-Japan" xfId="1705" xr:uid="{00000000-0005-0000-0000-000088000000}"/>
    <cellStyle name="_050 new GeomMarket_HFM_JulyPlan CTL_new GeoMarket_HFM_JulyPlan NA-rev1" xfId="1716" xr:uid="{00000000-0005-0000-0000-000089000000}"/>
    <cellStyle name="_050 new GeomMarket_HFM_JulyPlan CTL_new GeoMarket_HFM_JulyPlan NA-rev1_Excel file for 2010 Jan Plan PowerPoint Presentation_sales_NA" xfId="1720" xr:uid="{00000000-0005-0000-0000-00008A000000}"/>
    <cellStyle name="_0507-Bangladesh Sales Analysis ver3" xfId="750" xr:uid="{00000000-0005-0000-0000-00008B000000}"/>
    <cellStyle name="_0507-Bangladesh Sales Analysis ver3 2" xfId="1615" xr:uid="{00000000-0005-0000-0000-00008C000000}"/>
    <cellStyle name="_0507-Bangladesh Sales Analysis ver3 2 2" xfId="210" xr:uid="{00000000-0005-0000-0000-00008D000000}"/>
    <cellStyle name="_0507-Bangladesh Sales Analysis ver3 2 3" xfId="90" xr:uid="{00000000-0005-0000-0000-00008E000000}"/>
    <cellStyle name="_0507-Bangladesh Sales Analysis ver3 3" xfId="1724" xr:uid="{00000000-0005-0000-0000-00008F000000}"/>
    <cellStyle name="_0507-Bangladesh Sales Analysis ver3 4" xfId="1728" xr:uid="{00000000-0005-0000-0000-000090000000}"/>
    <cellStyle name="_0507-Vietnam Sales Analysis" xfId="1241" xr:uid="{00000000-0005-0000-0000-000091000000}"/>
    <cellStyle name="_0507-Vietnam Sales Analysis 2" xfId="1738" xr:uid="{00000000-0005-0000-0000-000092000000}"/>
    <cellStyle name="_0507-Vietnam Sales Analysis 2 2" xfId="1743" xr:uid="{00000000-0005-0000-0000-000093000000}"/>
    <cellStyle name="_0507-Vietnam Sales Analysis 2 3" xfId="1129" xr:uid="{00000000-0005-0000-0000-000094000000}"/>
    <cellStyle name="_0507-Vietnam Sales Analysis 3" xfId="1747" xr:uid="{00000000-0005-0000-0000-000095000000}"/>
    <cellStyle name="_0507-Vietnam Sales Analysis 4" xfId="1751" xr:uid="{00000000-0005-0000-0000-000096000000}"/>
    <cellStyle name="_05-2007 BHAPL JV" xfId="5" xr:uid="{00000000-0005-0000-0000-000097000000}"/>
    <cellStyle name="_05-2007 BHAPL JV 2" xfId="883" xr:uid="{00000000-0005-0000-0000-000098000000}"/>
    <cellStyle name="_05-2007 BHAPL JV 2 2" xfId="885" xr:uid="{00000000-0005-0000-0000-000099000000}"/>
    <cellStyle name="_05-2007 BHAPL JV 2 3" xfId="894" xr:uid="{00000000-0005-0000-0000-00009A000000}"/>
    <cellStyle name="_05-2007 BHAPL JV 3" xfId="933" xr:uid="{00000000-0005-0000-0000-00009B000000}"/>
    <cellStyle name="_05-2007 BHAPL JV 4" xfId="956" xr:uid="{00000000-0005-0000-0000-00009C000000}"/>
    <cellStyle name="_05-2007-BHS JV" xfId="1763" xr:uid="{00000000-0005-0000-0000-00009D000000}"/>
    <cellStyle name="_05-2007-BHS JV 2" xfId="1041" xr:uid="{00000000-0005-0000-0000-00009E000000}"/>
    <cellStyle name="_05-2007-BHS JV 2 2" xfId="1453" xr:uid="{00000000-0005-0000-0000-00009F000000}"/>
    <cellStyle name="_05-2007-BHS JV 2 3" xfId="1470" xr:uid="{00000000-0005-0000-0000-0000A0000000}"/>
    <cellStyle name="_05-2007-BHS JV 3" xfId="1770" xr:uid="{00000000-0005-0000-0000-0000A1000000}"/>
    <cellStyle name="_05-2007-BHS JV 4" xfId="1773" xr:uid="{00000000-0005-0000-0000-0000A2000000}"/>
    <cellStyle name="_06 2007" xfId="863" xr:uid="{00000000-0005-0000-0000-0000A3000000}"/>
    <cellStyle name="_06 2007 2" xfId="556" xr:uid="{00000000-0005-0000-0000-0000A4000000}"/>
    <cellStyle name="_06 2007 2 2" xfId="1782" xr:uid="{00000000-0005-0000-0000-0000A5000000}"/>
    <cellStyle name="_06 2007 2 3" xfId="1788" xr:uid="{00000000-0005-0000-0000-0000A6000000}"/>
    <cellStyle name="_06 2007 3" xfId="1795" xr:uid="{00000000-0005-0000-0000-0000A7000000}"/>
    <cellStyle name="_06 2007 4" xfId="1816" xr:uid="{00000000-0005-0000-0000-0000A8000000}"/>
    <cellStyle name="_0607- Sakhalin Sales Analysis" xfId="1852" xr:uid="{00000000-0005-0000-0000-0000A9000000}"/>
    <cellStyle name="_0607- Sakhalin Sales Analysis 2" xfId="1861" xr:uid="{00000000-0005-0000-0000-0000AA000000}"/>
    <cellStyle name="_0607- Sakhalin Sales Analysis 2 2" xfId="1883" xr:uid="{00000000-0005-0000-0000-0000AB000000}"/>
    <cellStyle name="_0607- Sakhalin Sales Analysis 2 3" xfId="1891" xr:uid="{00000000-0005-0000-0000-0000AC000000}"/>
    <cellStyle name="_0607- Sakhalin Sales Analysis 3" xfId="1905" xr:uid="{00000000-0005-0000-0000-0000AD000000}"/>
    <cellStyle name="_0607- Sakhalin Sales Analysis 4" xfId="1340" xr:uid="{00000000-0005-0000-0000-0000AE000000}"/>
    <cellStyle name="_0607-Bangladesh Sales Analysis" xfId="1685" xr:uid="{00000000-0005-0000-0000-0000AF000000}"/>
    <cellStyle name="_0607-Bangladesh Sales Analysis " xfId="1926" xr:uid="{00000000-0005-0000-0000-0000B0000000}"/>
    <cellStyle name="_0607-Bangladesh Sales Analysis  2" xfId="1936" xr:uid="{00000000-0005-0000-0000-0000B1000000}"/>
    <cellStyle name="_0607-Bangladesh Sales Analysis  2 2" xfId="1946" xr:uid="{00000000-0005-0000-0000-0000B2000000}"/>
    <cellStyle name="_0607-Bangladesh Sales Analysis  2 3" xfId="1962" xr:uid="{00000000-0005-0000-0000-0000B3000000}"/>
    <cellStyle name="_0607-Bangladesh Sales Analysis  3" xfId="755" xr:uid="{00000000-0005-0000-0000-0000B4000000}"/>
    <cellStyle name="_0607-Bangladesh Sales Analysis  4" xfId="769" xr:uid="{00000000-0005-0000-0000-0000B5000000}"/>
    <cellStyle name="_0607-Bangladesh Sales Analysis 10" xfId="1965" xr:uid="{00000000-0005-0000-0000-0000B6000000}"/>
    <cellStyle name="_0607-Bangladesh Sales Analysis 10 2" xfId="1730" xr:uid="{00000000-0005-0000-0000-0000B7000000}"/>
    <cellStyle name="_0607-Bangladesh Sales Analysis 10 3" xfId="1970" xr:uid="{00000000-0005-0000-0000-0000B8000000}"/>
    <cellStyle name="_0607-Bangladesh Sales Analysis 100" xfId="278" xr:uid="{00000000-0005-0000-0000-0000B9000000}"/>
    <cellStyle name="_0607-Bangladesh Sales Analysis 101" xfId="379" xr:uid="{00000000-0005-0000-0000-0000BA000000}"/>
    <cellStyle name="_0607-Bangladesh Sales Analysis 102" xfId="441" xr:uid="{00000000-0005-0000-0000-0000BB000000}"/>
    <cellStyle name="_0607-Bangladesh Sales Analysis 103" xfId="469" xr:uid="{00000000-0005-0000-0000-0000BC000000}"/>
    <cellStyle name="_0607-Bangladesh Sales Analysis 104" xfId="329" xr:uid="{00000000-0005-0000-0000-0000BD000000}"/>
    <cellStyle name="_0607-Bangladesh Sales Analysis 105" xfId="401" xr:uid="{00000000-0005-0000-0000-0000BE000000}"/>
    <cellStyle name="_0607-Bangladesh Sales Analysis 106" xfId="1978" xr:uid="{00000000-0005-0000-0000-0000BF000000}"/>
    <cellStyle name="_0607-Bangladesh Sales Analysis 107" xfId="1986" xr:uid="{00000000-0005-0000-0000-0000C0000000}"/>
    <cellStyle name="_0607-Bangladesh Sales Analysis 108" xfId="1997" xr:uid="{00000000-0005-0000-0000-0000C1000000}"/>
    <cellStyle name="_0607-Bangladesh Sales Analysis 109" xfId="2006" xr:uid="{00000000-0005-0000-0000-0000C2000000}"/>
    <cellStyle name="_0607-Bangladesh Sales Analysis 11" xfId="2009" xr:uid="{00000000-0005-0000-0000-0000C3000000}"/>
    <cellStyle name="_0607-Bangladesh Sales Analysis 110" xfId="402" xr:uid="{00000000-0005-0000-0000-0000C4000000}"/>
    <cellStyle name="_0607-Bangladesh Sales Analysis 111" xfId="1979" xr:uid="{00000000-0005-0000-0000-0000C5000000}"/>
    <cellStyle name="_0607-Bangladesh Sales Analysis 112" xfId="1987" xr:uid="{00000000-0005-0000-0000-0000C6000000}"/>
    <cellStyle name="_0607-Bangladesh Sales Analysis 113" xfId="1998" xr:uid="{00000000-0005-0000-0000-0000C7000000}"/>
    <cellStyle name="_0607-Bangladesh Sales Analysis 114" xfId="2007" xr:uid="{00000000-0005-0000-0000-0000C8000000}"/>
    <cellStyle name="_0607-Bangladesh Sales Analysis 115" xfId="2021" xr:uid="{00000000-0005-0000-0000-0000C9000000}"/>
    <cellStyle name="_0607-Bangladesh Sales Analysis 116" xfId="133" xr:uid="{00000000-0005-0000-0000-0000CA000000}"/>
    <cellStyle name="_0607-Bangladesh Sales Analysis 117" xfId="2023" xr:uid="{00000000-0005-0000-0000-0000CB000000}"/>
    <cellStyle name="_0607-Bangladesh Sales Analysis 118" xfId="2025" xr:uid="{00000000-0005-0000-0000-0000CC000000}"/>
    <cellStyle name="_0607-Bangladesh Sales Analysis 119" xfId="2050" xr:uid="{00000000-0005-0000-0000-0000CD000000}"/>
    <cellStyle name="_0607-Bangladesh Sales Analysis 12" xfId="1721" xr:uid="{00000000-0005-0000-0000-0000CE000000}"/>
    <cellStyle name="_0607-Bangladesh Sales Analysis 120" xfId="2022" xr:uid="{00000000-0005-0000-0000-0000CF000000}"/>
    <cellStyle name="_0607-Bangladesh Sales Analysis 121" xfId="134" xr:uid="{00000000-0005-0000-0000-0000D0000000}"/>
    <cellStyle name="_0607-Bangladesh Sales Analysis 122" xfId="2024" xr:uid="{00000000-0005-0000-0000-0000D1000000}"/>
    <cellStyle name="_0607-Bangladesh Sales Analysis 123" xfId="2026" xr:uid="{00000000-0005-0000-0000-0000D2000000}"/>
    <cellStyle name="_0607-Bangladesh Sales Analysis 124" xfId="2051" xr:uid="{00000000-0005-0000-0000-0000D3000000}"/>
    <cellStyle name="_0607-Bangladesh Sales Analysis 125" xfId="2062" xr:uid="{00000000-0005-0000-0000-0000D4000000}"/>
    <cellStyle name="_0607-Bangladesh Sales Analysis 126" xfId="1243" xr:uid="{00000000-0005-0000-0000-0000D5000000}"/>
    <cellStyle name="_0607-Bangladesh Sales Analysis 127" xfId="2064" xr:uid="{00000000-0005-0000-0000-0000D6000000}"/>
    <cellStyle name="_0607-Bangladesh Sales Analysis 128" xfId="2071" xr:uid="{00000000-0005-0000-0000-0000D7000000}"/>
    <cellStyle name="_0607-Bangladesh Sales Analysis 129" xfId="2080" xr:uid="{00000000-0005-0000-0000-0000D8000000}"/>
    <cellStyle name="_0607-Bangladesh Sales Analysis 13" xfId="2084" xr:uid="{00000000-0005-0000-0000-0000D9000000}"/>
    <cellStyle name="_0607-Bangladesh Sales Analysis 130" xfId="2063" xr:uid="{00000000-0005-0000-0000-0000DA000000}"/>
    <cellStyle name="_0607-Bangladesh Sales Analysis 131" xfId="1244" xr:uid="{00000000-0005-0000-0000-0000DB000000}"/>
    <cellStyle name="_0607-Bangladesh Sales Analysis 132" xfId="2065" xr:uid="{00000000-0005-0000-0000-0000DC000000}"/>
    <cellStyle name="_0607-Bangladesh Sales Analysis 133" xfId="2072" xr:uid="{00000000-0005-0000-0000-0000DD000000}"/>
    <cellStyle name="_0607-Bangladesh Sales Analysis 134" xfId="2081" xr:uid="{00000000-0005-0000-0000-0000DE000000}"/>
    <cellStyle name="_0607-Bangladesh Sales Analysis 135" xfId="2095" xr:uid="{00000000-0005-0000-0000-0000DF000000}"/>
    <cellStyle name="_0607-Bangladesh Sales Analysis 136" xfId="2098" xr:uid="{00000000-0005-0000-0000-0000E0000000}"/>
    <cellStyle name="_0607-Bangladesh Sales Analysis 137" xfId="1702" xr:uid="{00000000-0005-0000-0000-0000E1000000}"/>
    <cellStyle name="_0607-Bangladesh Sales Analysis 138" xfId="2100" xr:uid="{00000000-0005-0000-0000-0000E2000000}"/>
    <cellStyle name="_0607-Bangladesh Sales Analysis 139" xfId="2105" xr:uid="{00000000-0005-0000-0000-0000E3000000}"/>
    <cellStyle name="_0607-Bangladesh Sales Analysis 14" xfId="2108" xr:uid="{00000000-0005-0000-0000-0000E4000000}"/>
    <cellStyle name="_0607-Bangladesh Sales Analysis 140" xfId="2096" xr:uid="{00000000-0005-0000-0000-0000E5000000}"/>
    <cellStyle name="_0607-Bangladesh Sales Analysis 141" xfId="2099" xr:uid="{00000000-0005-0000-0000-0000E6000000}"/>
    <cellStyle name="_0607-Bangladesh Sales Analysis 142" xfId="1703" xr:uid="{00000000-0005-0000-0000-0000E7000000}"/>
    <cellStyle name="_0607-Bangladesh Sales Analysis 143" xfId="2101" xr:uid="{00000000-0005-0000-0000-0000E8000000}"/>
    <cellStyle name="_0607-Bangladesh Sales Analysis 144" xfId="2106" xr:uid="{00000000-0005-0000-0000-0000E9000000}"/>
    <cellStyle name="_0607-Bangladesh Sales Analysis 145" xfId="2111" xr:uid="{00000000-0005-0000-0000-0000EA000000}"/>
    <cellStyle name="_0607-Bangladesh Sales Analysis 146" xfId="626" xr:uid="{00000000-0005-0000-0000-0000EB000000}"/>
    <cellStyle name="_0607-Bangladesh Sales Analysis 147" xfId="2117" xr:uid="{00000000-0005-0000-0000-0000EC000000}"/>
    <cellStyle name="_0607-Bangladesh Sales Analysis 148" xfId="1670" xr:uid="{00000000-0005-0000-0000-0000ED000000}"/>
    <cellStyle name="_0607-Bangladesh Sales Analysis 149" xfId="1690" xr:uid="{00000000-0005-0000-0000-0000EE000000}"/>
    <cellStyle name="_0607-Bangladesh Sales Analysis 15" xfId="2123" xr:uid="{00000000-0005-0000-0000-0000EF000000}"/>
    <cellStyle name="_0607-Bangladesh Sales Analysis 150" xfId="2112" xr:uid="{00000000-0005-0000-0000-0000F0000000}"/>
    <cellStyle name="_0607-Bangladesh Sales Analysis 151" xfId="627" xr:uid="{00000000-0005-0000-0000-0000F1000000}"/>
    <cellStyle name="_0607-Bangladesh Sales Analysis 152" xfId="2118" xr:uid="{00000000-0005-0000-0000-0000F2000000}"/>
    <cellStyle name="_0607-Bangladesh Sales Analysis 153" xfId="1671" xr:uid="{00000000-0005-0000-0000-0000F3000000}"/>
    <cellStyle name="_0607-Bangladesh Sales Analysis 154" xfId="1691" xr:uid="{00000000-0005-0000-0000-0000F4000000}"/>
    <cellStyle name="_0607-Bangladesh Sales Analysis 155" xfId="1697" xr:uid="{00000000-0005-0000-0000-0000F5000000}"/>
    <cellStyle name="_0607-Bangladesh Sales Analysis 156" xfId="2125" xr:uid="{00000000-0005-0000-0000-0000F6000000}"/>
    <cellStyle name="_0607-Bangladesh Sales Analysis 157" xfId="2129" xr:uid="{00000000-0005-0000-0000-0000F7000000}"/>
    <cellStyle name="_0607-Bangladesh Sales Analysis 158" xfId="2140" xr:uid="{00000000-0005-0000-0000-0000F8000000}"/>
    <cellStyle name="_0607-Bangladesh Sales Analysis 159" xfId="2159" xr:uid="{00000000-0005-0000-0000-0000F9000000}"/>
    <cellStyle name="_0607-Bangladesh Sales Analysis 16" xfId="2161" xr:uid="{00000000-0005-0000-0000-0000FA000000}"/>
    <cellStyle name="_0607-Bangladesh Sales Analysis 160" xfId="1698" xr:uid="{00000000-0005-0000-0000-0000FB000000}"/>
    <cellStyle name="_0607-Bangladesh Sales Analysis 161" xfId="2126" xr:uid="{00000000-0005-0000-0000-0000FC000000}"/>
    <cellStyle name="_0607-Bangladesh Sales Analysis 162" xfId="2130" xr:uid="{00000000-0005-0000-0000-0000FD000000}"/>
    <cellStyle name="_0607-Bangladesh Sales Analysis 163" xfId="2141" xr:uid="{00000000-0005-0000-0000-0000FE000000}"/>
    <cellStyle name="_0607-Bangladesh Sales Analysis 164" xfId="2160" xr:uid="{00000000-0005-0000-0000-0000FF000000}"/>
    <cellStyle name="_0607-Bangladesh Sales Analysis 165" xfId="2178" xr:uid="{00000000-0005-0000-0000-000000010000}"/>
    <cellStyle name="_0607-Bangladesh Sales Analysis 166" xfId="1588" xr:uid="{00000000-0005-0000-0000-000001010000}"/>
    <cellStyle name="_0607-Bangladesh Sales Analysis 167" xfId="2183" xr:uid="{00000000-0005-0000-0000-000002010000}"/>
    <cellStyle name="_0607-Bangladesh Sales Analysis 168" xfId="2189" xr:uid="{00000000-0005-0000-0000-000003010000}"/>
    <cellStyle name="_0607-Bangladesh Sales Analysis 169" xfId="957" xr:uid="{00000000-0005-0000-0000-000004010000}"/>
    <cellStyle name="_0607-Bangladesh Sales Analysis 17" xfId="600" xr:uid="{00000000-0005-0000-0000-000005010000}"/>
    <cellStyle name="_0607-Bangladesh Sales Analysis 170" xfId="2179" xr:uid="{00000000-0005-0000-0000-000006010000}"/>
    <cellStyle name="_0607-Bangladesh Sales Analysis 171" xfId="1589" xr:uid="{00000000-0005-0000-0000-000007010000}"/>
    <cellStyle name="_0607-Bangladesh Sales Analysis 172" xfId="2184" xr:uid="{00000000-0005-0000-0000-000008010000}"/>
    <cellStyle name="_0607-Bangladesh Sales Analysis 173" xfId="2190" xr:uid="{00000000-0005-0000-0000-000009010000}"/>
    <cellStyle name="_0607-Bangladesh Sales Analysis 174" xfId="958" xr:uid="{00000000-0005-0000-0000-00000A010000}"/>
    <cellStyle name="_0607-Bangladesh Sales Analysis 175" xfId="2192" xr:uid="{00000000-0005-0000-0000-00000B010000}"/>
    <cellStyle name="_0607-Bangladesh Sales Analysis 176" xfId="2200" xr:uid="{00000000-0005-0000-0000-00000C010000}"/>
    <cellStyle name="_0607-Bangladesh Sales Analysis 177" xfId="2221" xr:uid="{00000000-0005-0000-0000-00000D010000}"/>
    <cellStyle name="_0607-Bangladesh Sales Analysis 178" xfId="2235" xr:uid="{00000000-0005-0000-0000-00000E010000}"/>
    <cellStyle name="_0607-Bangladesh Sales Analysis 179" xfId="2251" xr:uid="{00000000-0005-0000-0000-00000F010000}"/>
    <cellStyle name="_0607-Bangladesh Sales Analysis 18" xfId="2273" xr:uid="{00000000-0005-0000-0000-000010010000}"/>
    <cellStyle name="_0607-Bangladesh Sales Analysis 180" xfId="2193" xr:uid="{00000000-0005-0000-0000-000011010000}"/>
    <cellStyle name="_0607-Bangladesh Sales Analysis 181" xfId="2201" xr:uid="{00000000-0005-0000-0000-000012010000}"/>
    <cellStyle name="_0607-Bangladesh Sales Analysis 182" xfId="2222" xr:uid="{00000000-0005-0000-0000-000013010000}"/>
    <cellStyle name="_0607-Bangladesh Sales Analysis 183" xfId="2236" xr:uid="{00000000-0005-0000-0000-000014010000}"/>
    <cellStyle name="_0607-Bangladesh Sales Analysis 184" xfId="2252" xr:uid="{00000000-0005-0000-0000-000015010000}"/>
    <cellStyle name="_0607-Bangladesh Sales Analysis 185" xfId="2282" xr:uid="{00000000-0005-0000-0000-000016010000}"/>
    <cellStyle name="_0607-Bangladesh Sales Analysis 186" xfId="2302" xr:uid="{00000000-0005-0000-0000-000017010000}"/>
    <cellStyle name="_0607-Bangladesh Sales Analysis 187" xfId="1348" xr:uid="{00000000-0005-0000-0000-000018010000}"/>
    <cellStyle name="_0607-Bangladesh Sales Analysis 188" xfId="1354" xr:uid="{00000000-0005-0000-0000-000019010000}"/>
    <cellStyle name="_0607-Bangladesh Sales Analysis 189" xfId="1409" xr:uid="{00000000-0005-0000-0000-00001A010000}"/>
    <cellStyle name="_0607-Bangladesh Sales Analysis 19" xfId="2315" xr:uid="{00000000-0005-0000-0000-00001B010000}"/>
    <cellStyle name="_0607-Bangladesh Sales Analysis 190" xfId="2283" xr:uid="{00000000-0005-0000-0000-00001C010000}"/>
    <cellStyle name="_0607-Bangladesh Sales Analysis 191" xfId="2303" xr:uid="{00000000-0005-0000-0000-00001D010000}"/>
    <cellStyle name="_0607-Bangladesh Sales Analysis 192" xfId="1349" xr:uid="{00000000-0005-0000-0000-00001E010000}"/>
    <cellStyle name="_0607-Bangladesh Sales Analysis 193" xfId="1355" xr:uid="{00000000-0005-0000-0000-00001F010000}"/>
    <cellStyle name="_0607-Bangladesh Sales Analysis 2" xfId="2333" xr:uid="{00000000-0005-0000-0000-000020010000}"/>
    <cellStyle name="_0607-Bangladesh Sales Analysis 2 2" xfId="2343" xr:uid="{00000000-0005-0000-0000-000021010000}"/>
    <cellStyle name="_0607-Bangladesh Sales Analysis 2 3" xfId="1714" xr:uid="{00000000-0005-0000-0000-000022010000}"/>
    <cellStyle name="_0607-Bangladesh Sales Analysis 20" xfId="2124" xr:uid="{00000000-0005-0000-0000-000023010000}"/>
    <cellStyle name="_0607-Bangladesh Sales Analysis 21" xfId="2162" xr:uid="{00000000-0005-0000-0000-000024010000}"/>
    <cellStyle name="_0607-Bangladesh Sales Analysis 22" xfId="601" xr:uid="{00000000-0005-0000-0000-000025010000}"/>
    <cellStyle name="_0607-Bangladesh Sales Analysis 23" xfId="2274" xr:uid="{00000000-0005-0000-0000-000026010000}"/>
    <cellStyle name="_0607-Bangladesh Sales Analysis 24" xfId="2316" xr:uid="{00000000-0005-0000-0000-000027010000}"/>
    <cellStyle name="_0607-Bangladesh Sales Analysis 25" xfId="2354" xr:uid="{00000000-0005-0000-0000-000028010000}"/>
    <cellStyle name="_0607-Bangladesh Sales Analysis 26" xfId="2362" xr:uid="{00000000-0005-0000-0000-000029010000}"/>
    <cellStyle name="_0607-Bangladesh Sales Analysis 27" xfId="2367" xr:uid="{00000000-0005-0000-0000-00002A010000}"/>
    <cellStyle name="_0607-Bangladesh Sales Analysis 28" xfId="308" xr:uid="{00000000-0005-0000-0000-00002B010000}"/>
    <cellStyle name="_0607-Bangladesh Sales Analysis 29" xfId="17" xr:uid="{00000000-0005-0000-0000-00002C010000}"/>
    <cellStyle name="_0607-Bangladesh Sales Analysis 3" xfId="2377" xr:uid="{00000000-0005-0000-0000-00002D010000}"/>
    <cellStyle name="_0607-Bangladesh Sales Analysis 3 2" xfId="2379" xr:uid="{00000000-0005-0000-0000-00002E010000}"/>
    <cellStyle name="_0607-Bangladesh Sales Analysis 3 3" xfId="1739" xr:uid="{00000000-0005-0000-0000-00002F010000}"/>
    <cellStyle name="_0607-Bangladesh Sales Analysis 30" xfId="2355" xr:uid="{00000000-0005-0000-0000-000030010000}"/>
    <cellStyle name="_0607-Bangladesh Sales Analysis 31" xfId="2363" xr:uid="{00000000-0005-0000-0000-000031010000}"/>
    <cellStyle name="_0607-Bangladesh Sales Analysis 32" xfId="2368" xr:uid="{00000000-0005-0000-0000-000032010000}"/>
    <cellStyle name="_0607-Bangladesh Sales Analysis 33" xfId="309" xr:uid="{00000000-0005-0000-0000-000033010000}"/>
    <cellStyle name="_0607-Bangladesh Sales Analysis 34" xfId="18" xr:uid="{00000000-0005-0000-0000-000034010000}"/>
    <cellStyle name="_0607-Bangladesh Sales Analysis 35" xfId="2391" xr:uid="{00000000-0005-0000-0000-000035010000}"/>
    <cellStyle name="_0607-Bangladesh Sales Analysis 36" xfId="2385" xr:uid="{00000000-0005-0000-0000-000036010000}"/>
    <cellStyle name="_0607-Bangladesh Sales Analysis 37" xfId="1740" xr:uid="{00000000-0005-0000-0000-000037010000}"/>
    <cellStyle name="_0607-Bangladesh Sales Analysis 38" xfId="1127" xr:uid="{00000000-0005-0000-0000-000038010000}"/>
    <cellStyle name="_0607-Bangladesh Sales Analysis 39" xfId="1140" xr:uid="{00000000-0005-0000-0000-000039010000}"/>
    <cellStyle name="_0607-Bangladesh Sales Analysis 4" xfId="1863" xr:uid="{00000000-0005-0000-0000-00003A010000}"/>
    <cellStyle name="_0607-Bangladesh Sales Analysis 4 2" xfId="1884" xr:uid="{00000000-0005-0000-0000-00003B010000}"/>
    <cellStyle name="_0607-Bangladesh Sales Analysis 4 3" xfId="1896" xr:uid="{00000000-0005-0000-0000-00003C010000}"/>
    <cellStyle name="_0607-Bangladesh Sales Analysis 40" xfId="2392" xr:uid="{00000000-0005-0000-0000-00003D010000}"/>
    <cellStyle name="_0607-Bangladesh Sales Analysis 41" xfId="2386" xr:uid="{00000000-0005-0000-0000-00003E010000}"/>
    <cellStyle name="_0607-Bangladesh Sales Analysis 42" xfId="1741" xr:uid="{00000000-0005-0000-0000-00003F010000}"/>
    <cellStyle name="_0607-Bangladesh Sales Analysis 43" xfId="1128" xr:uid="{00000000-0005-0000-0000-000040010000}"/>
    <cellStyle name="_0607-Bangladesh Sales Analysis 44" xfId="1141" xr:uid="{00000000-0005-0000-0000-000041010000}"/>
    <cellStyle name="_0607-Bangladesh Sales Analysis 45" xfId="2398" xr:uid="{00000000-0005-0000-0000-000042010000}"/>
    <cellStyle name="_0607-Bangladesh Sales Analysis 46" xfId="1839" xr:uid="{00000000-0005-0000-0000-000043010000}"/>
    <cellStyle name="_0607-Bangladesh Sales Analysis 47" xfId="1002" xr:uid="{00000000-0005-0000-0000-000044010000}"/>
    <cellStyle name="_0607-Bangladesh Sales Analysis 48" xfId="2402" xr:uid="{00000000-0005-0000-0000-000045010000}"/>
    <cellStyle name="_0607-Bangladesh Sales Analysis 49" xfId="877" xr:uid="{00000000-0005-0000-0000-000046010000}"/>
    <cellStyle name="_0607-Bangladesh Sales Analysis 5" xfId="1908" xr:uid="{00000000-0005-0000-0000-000047010000}"/>
    <cellStyle name="_0607-Bangladesh Sales Analysis 5 2" xfId="1704" xr:uid="{00000000-0005-0000-0000-000048010000}"/>
    <cellStyle name="_0607-Bangladesh Sales Analysis 5 3" xfId="2102" xr:uid="{00000000-0005-0000-0000-000049010000}"/>
    <cellStyle name="_0607-Bangladesh Sales Analysis 50" xfId="2399" xr:uid="{00000000-0005-0000-0000-00004A010000}"/>
    <cellStyle name="_0607-Bangladesh Sales Analysis 51" xfId="1840" xr:uid="{00000000-0005-0000-0000-00004B010000}"/>
    <cellStyle name="_0607-Bangladesh Sales Analysis 52" xfId="1003" xr:uid="{00000000-0005-0000-0000-00004C010000}"/>
    <cellStyle name="_0607-Bangladesh Sales Analysis 53" xfId="2403" xr:uid="{00000000-0005-0000-0000-00004D010000}"/>
    <cellStyle name="_0607-Bangladesh Sales Analysis 54" xfId="878" xr:uid="{00000000-0005-0000-0000-00004E010000}"/>
    <cellStyle name="_0607-Bangladesh Sales Analysis 55" xfId="915" xr:uid="{00000000-0005-0000-0000-00004F010000}"/>
    <cellStyle name="_0607-Bangladesh Sales Analysis 56" xfId="941" xr:uid="{00000000-0005-0000-0000-000050010000}"/>
    <cellStyle name="_0607-Bangladesh Sales Analysis 57" xfId="2420" xr:uid="{00000000-0005-0000-0000-000051010000}"/>
    <cellStyle name="_0607-Bangladesh Sales Analysis 58" xfId="1639" xr:uid="{00000000-0005-0000-0000-000052010000}"/>
    <cellStyle name="_0607-Bangladesh Sales Analysis 59" xfId="1649" xr:uid="{00000000-0005-0000-0000-000053010000}"/>
    <cellStyle name="_0607-Bangladesh Sales Analysis 6" xfId="1336" xr:uid="{00000000-0005-0000-0000-000054010000}"/>
    <cellStyle name="_0607-Bangladesh Sales Analysis 6 2" xfId="1350" xr:uid="{00000000-0005-0000-0000-000055010000}"/>
    <cellStyle name="_0607-Bangladesh Sales Analysis 6 3" xfId="1356" xr:uid="{00000000-0005-0000-0000-000056010000}"/>
    <cellStyle name="_0607-Bangladesh Sales Analysis 60" xfId="916" xr:uid="{00000000-0005-0000-0000-000057010000}"/>
    <cellStyle name="_0607-Bangladesh Sales Analysis 61" xfId="942" xr:uid="{00000000-0005-0000-0000-000058010000}"/>
    <cellStyle name="_0607-Bangladesh Sales Analysis 62" xfId="2421" xr:uid="{00000000-0005-0000-0000-000059010000}"/>
    <cellStyle name="_0607-Bangladesh Sales Analysis 63" xfId="1640" xr:uid="{00000000-0005-0000-0000-00005A010000}"/>
    <cellStyle name="_0607-Bangladesh Sales Analysis 64" xfId="1650" xr:uid="{00000000-0005-0000-0000-00005B010000}"/>
    <cellStyle name="_0607-Bangladesh Sales Analysis 65" xfId="2427" xr:uid="{00000000-0005-0000-0000-00005C010000}"/>
    <cellStyle name="_0607-Bangladesh Sales Analysis 66" xfId="2433" xr:uid="{00000000-0005-0000-0000-00005D010000}"/>
    <cellStyle name="_0607-Bangladesh Sales Analysis 67" xfId="325" xr:uid="{00000000-0005-0000-0000-00005E010000}"/>
    <cellStyle name="_0607-Bangladesh Sales Analysis 68" xfId="374" xr:uid="{00000000-0005-0000-0000-00005F010000}"/>
    <cellStyle name="_0607-Bangladesh Sales Analysis 69" xfId="429" xr:uid="{00000000-0005-0000-0000-000060010000}"/>
    <cellStyle name="_0607-Bangladesh Sales Analysis 7" xfId="1365" xr:uid="{00000000-0005-0000-0000-000061010000}"/>
    <cellStyle name="_0607-Bangladesh Sales Analysis 7 2" xfId="2443" xr:uid="{00000000-0005-0000-0000-000062010000}"/>
    <cellStyle name="_0607-Bangladesh Sales Analysis 7 3" xfId="2444" xr:uid="{00000000-0005-0000-0000-000063010000}"/>
    <cellStyle name="_0607-Bangladesh Sales Analysis 70" xfId="2428" xr:uid="{00000000-0005-0000-0000-000064010000}"/>
    <cellStyle name="_0607-Bangladesh Sales Analysis 71" xfId="2434" xr:uid="{00000000-0005-0000-0000-000065010000}"/>
    <cellStyle name="_0607-Bangladesh Sales Analysis 72" xfId="326" xr:uid="{00000000-0005-0000-0000-000066010000}"/>
    <cellStyle name="_0607-Bangladesh Sales Analysis 73" xfId="375" xr:uid="{00000000-0005-0000-0000-000067010000}"/>
    <cellStyle name="_0607-Bangladesh Sales Analysis 74" xfId="430" xr:uid="{00000000-0005-0000-0000-000068010000}"/>
    <cellStyle name="_0607-Bangladesh Sales Analysis 75" xfId="457" xr:uid="{00000000-0005-0000-0000-000069010000}"/>
    <cellStyle name="_0607-Bangladesh Sales Analysis 76" xfId="497" xr:uid="{00000000-0005-0000-0000-00006A010000}"/>
    <cellStyle name="_0607-Bangladesh Sales Analysis 77" xfId="535" xr:uid="{00000000-0005-0000-0000-00006B010000}"/>
    <cellStyle name="_0607-Bangladesh Sales Analysis 78" xfId="2446" xr:uid="{00000000-0005-0000-0000-00006C010000}"/>
    <cellStyle name="_0607-Bangladesh Sales Analysis 79" xfId="2451" xr:uid="{00000000-0005-0000-0000-00006D010000}"/>
    <cellStyle name="_0607-Bangladesh Sales Analysis 8" xfId="1380" xr:uid="{00000000-0005-0000-0000-00006E010000}"/>
    <cellStyle name="_0607-Bangladesh Sales Analysis 8 2" xfId="1166" xr:uid="{00000000-0005-0000-0000-00006F010000}"/>
    <cellStyle name="_0607-Bangladesh Sales Analysis 8 3" xfId="2456" xr:uid="{00000000-0005-0000-0000-000070010000}"/>
    <cellStyle name="_0607-Bangladesh Sales Analysis 80" xfId="458" xr:uid="{00000000-0005-0000-0000-000071010000}"/>
    <cellStyle name="_0607-Bangladesh Sales Analysis 81" xfId="498" xr:uid="{00000000-0005-0000-0000-000072010000}"/>
    <cellStyle name="_0607-Bangladesh Sales Analysis 82" xfId="536" xr:uid="{00000000-0005-0000-0000-000073010000}"/>
    <cellStyle name="_0607-Bangladesh Sales Analysis 83" xfId="2447" xr:uid="{00000000-0005-0000-0000-000074010000}"/>
    <cellStyle name="_0607-Bangladesh Sales Analysis 84" xfId="2452" xr:uid="{00000000-0005-0000-0000-000075010000}"/>
    <cellStyle name="_0607-Bangladesh Sales Analysis 85" xfId="2457" xr:uid="{00000000-0005-0000-0000-000076010000}"/>
    <cellStyle name="_0607-Bangladesh Sales Analysis 86" xfId="1872" xr:uid="{00000000-0005-0000-0000-000077010000}"/>
    <cellStyle name="_0607-Bangladesh Sales Analysis 87" xfId="1892" xr:uid="{00000000-0005-0000-0000-000078010000}"/>
    <cellStyle name="_0607-Bangladesh Sales Analysis 88" xfId="2465" xr:uid="{00000000-0005-0000-0000-000079010000}"/>
    <cellStyle name="_0607-Bangladesh Sales Analysis 89" xfId="270" xr:uid="{00000000-0005-0000-0000-00007A010000}"/>
    <cellStyle name="_0607-Bangladesh Sales Analysis 9" xfId="173" xr:uid="{00000000-0005-0000-0000-00007B010000}"/>
    <cellStyle name="_0607-Bangladesh Sales Analysis 9 2" xfId="2471" xr:uid="{00000000-0005-0000-0000-00007C010000}"/>
    <cellStyle name="_0607-Bangladesh Sales Analysis 9 3" xfId="2472" xr:uid="{00000000-0005-0000-0000-00007D010000}"/>
    <cellStyle name="_0607-Bangladesh Sales Analysis 90" xfId="2458" xr:uid="{00000000-0005-0000-0000-00007E010000}"/>
    <cellStyle name="_0607-Bangladesh Sales Analysis 91" xfId="1873" xr:uid="{00000000-0005-0000-0000-00007F010000}"/>
    <cellStyle name="_0607-Bangladesh Sales Analysis 92" xfId="1893" xr:uid="{00000000-0005-0000-0000-000080010000}"/>
    <cellStyle name="_0607-Bangladesh Sales Analysis 93" xfId="2466" xr:uid="{00000000-0005-0000-0000-000081010000}"/>
    <cellStyle name="_0607-Bangladesh Sales Analysis 94" xfId="271" xr:uid="{00000000-0005-0000-0000-000082010000}"/>
    <cellStyle name="_0607-Bangladesh Sales Analysis 95" xfId="388" xr:uid="{00000000-0005-0000-0000-000083010000}"/>
    <cellStyle name="_0607-Bangladesh Sales Analysis 96" xfId="444" xr:uid="{00000000-0005-0000-0000-000084010000}"/>
    <cellStyle name="_0607-Bangladesh Sales Analysis 97" xfId="470" xr:uid="{00000000-0005-0000-0000-000085010000}"/>
    <cellStyle name="_0607-Bangladesh Sales Analysis 98" xfId="330" xr:uid="{00000000-0005-0000-0000-000086010000}"/>
    <cellStyle name="_0607-Bangladesh Sales Analysis 99" xfId="408" xr:uid="{00000000-0005-0000-0000-000087010000}"/>
    <cellStyle name="_0607-Vietnam Sales Analysis" xfId="2478" xr:uid="{00000000-0005-0000-0000-000088010000}"/>
    <cellStyle name="_0607-Vietnam Sales Analysis 2" xfId="2479" xr:uid="{00000000-0005-0000-0000-000089010000}"/>
    <cellStyle name="_0607-Vietnam Sales Analysis 2 2" xfId="2484" xr:uid="{00000000-0005-0000-0000-00008A010000}"/>
    <cellStyle name="_0607-Vietnam Sales Analysis 2 3" xfId="1329" xr:uid="{00000000-0005-0000-0000-00008B010000}"/>
    <cellStyle name="_0607-Vietnam Sales Analysis 3" xfId="1163" xr:uid="{00000000-0005-0000-0000-00008C010000}"/>
    <cellStyle name="_0607-Vietnam Sales Analysis 4" xfId="2454" xr:uid="{00000000-0005-0000-0000-00008D010000}"/>
    <cellStyle name="_06-2007 BHAPL JV" xfId="2334" xr:uid="{00000000-0005-0000-0000-00008E010000}"/>
    <cellStyle name="_06-2007 BHAPL JV 2" xfId="2493" xr:uid="{00000000-0005-0000-0000-00008F010000}"/>
    <cellStyle name="_06-2007 BHAPL JV 2 2" xfId="1917" xr:uid="{00000000-0005-0000-0000-000090010000}"/>
    <cellStyle name="_06-2007 BHAPL JV 2 3" xfId="2495" xr:uid="{00000000-0005-0000-0000-000091010000}"/>
    <cellStyle name="_06-2007 BHAPL JV 3" xfId="2499" xr:uid="{00000000-0005-0000-0000-000092010000}"/>
    <cellStyle name="_06-2007 BHAPL JV 4" xfId="2502" xr:uid="{00000000-0005-0000-0000-000093010000}"/>
    <cellStyle name="_06-2007-BHS JV" xfId="2517" xr:uid="{00000000-0005-0000-0000-000094010000}"/>
    <cellStyle name="_06-2007-BHS JV 2" xfId="2524" xr:uid="{00000000-0005-0000-0000-000095010000}"/>
    <cellStyle name="_06-2007-BHS JV 2 2" xfId="2527" xr:uid="{00000000-0005-0000-0000-000096010000}"/>
    <cellStyle name="_06-2007-BHS JV 2 3" xfId="2535" xr:uid="{00000000-0005-0000-0000-000097010000}"/>
    <cellStyle name="_06-2007-BHS JV 3" xfId="2540" xr:uid="{00000000-0005-0000-0000-000098010000}"/>
    <cellStyle name="_06-2007-BHS JV 4" xfId="2547" xr:uid="{00000000-0005-0000-0000-000099010000}"/>
    <cellStyle name="_0702-BHS-114170" xfId="2041" xr:uid="{00000000-0005-0000-0000-00009A010000}"/>
    <cellStyle name="_0702-BHS-114170 2" xfId="2551" xr:uid="{00000000-0005-0000-0000-00009B010000}"/>
    <cellStyle name="_0702-BHS-114170 2 2" xfId="2552" xr:uid="{00000000-0005-0000-0000-00009C010000}"/>
    <cellStyle name="_0702-BHS-114170 2 3" xfId="1167" xr:uid="{00000000-0005-0000-0000-00009D010000}"/>
    <cellStyle name="_0702-BHS-114170 3" xfId="2553" xr:uid="{00000000-0005-0000-0000-00009E010000}"/>
    <cellStyle name="_0702-BHS-114170 4" xfId="2481" xr:uid="{00000000-0005-0000-0000-00009F010000}"/>
    <cellStyle name="_0703-114170-510815-SGD" xfId="2556" xr:uid="{00000000-0005-0000-0000-0000A0010000}"/>
    <cellStyle name="_0703-114170-510815-SGD 2" xfId="2566" xr:uid="{00000000-0005-0000-0000-0000A1010000}"/>
    <cellStyle name="_0703-114170-510815-SGD 2 2" xfId="2289" xr:uid="{00000000-0005-0000-0000-0000A2010000}"/>
    <cellStyle name="_0703-114170-510815-SGD 2 3" xfId="2309" xr:uid="{00000000-0005-0000-0000-0000A3010000}"/>
    <cellStyle name="_0703-114170-510815-SGD 3" xfId="2575" xr:uid="{00000000-0005-0000-0000-0000A4010000}"/>
    <cellStyle name="_0703-114170-510815-SGD 4" xfId="2590" xr:uid="{00000000-0005-0000-0000-0000A5010000}"/>
    <cellStyle name="_0704-114170-510801" xfId="1031" xr:uid="{00000000-0005-0000-0000-0000A6010000}"/>
    <cellStyle name="_0704-114170-510801 2" xfId="2606" xr:uid="{00000000-0005-0000-0000-0000A7010000}"/>
    <cellStyle name="_0704-114170-510801 2 2" xfId="2611" xr:uid="{00000000-0005-0000-0000-0000A8010000}"/>
    <cellStyle name="_0704-114170-510801 2 3" xfId="2614" xr:uid="{00000000-0005-0000-0000-0000A9010000}"/>
    <cellStyle name="_0704-114170-510801 3" xfId="2619" xr:uid="{00000000-0005-0000-0000-0000AA010000}"/>
    <cellStyle name="_0704-114170-510801 4" xfId="2620" xr:uid="{00000000-0005-0000-0000-0000AB010000}"/>
    <cellStyle name="_0704-114170-510815-USD" xfId="2625" xr:uid="{00000000-0005-0000-0000-0000AC010000}"/>
    <cellStyle name="_0704-114170-510815-USD 2" xfId="36" xr:uid="{00000000-0005-0000-0000-0000AD010000}"/>
    <cellStyle name="_0704-114170-510815-USD 2 2" xfId="2626" xr:uid="{00000000-0005-0000-0000-0000AE010000}"/>
    <cellStyle name="_0704-114170-510815-USD 2 3" xfId="2628" xr:uid="{00000000-0005-0000-0000-0000AF010000}"/>
    <cellStyle name="_0704-114170-510815-USD 3" xfId="79" xr:uid="{00000000-0005-0000-0000-0000B0010000}"/>
    <cellStyle name="_0704-114170-510815-USD 4" xfId="2635" xr:uid="{00000000-0005-0000-0000-0000B1010000}"/>
    <cellStyle name="_0705-114170-510801" xfId="2640" xr:uid="{00000000-0005-0000-0000-0000B2010000}"/>
    <cellStyle name="_0705-114170-510801 2" xfId="2654" xr:uid="{00000000-0005-0000-0000-0000B3010000}"/>
    <cellStyle name="_0705-114170-510801 2 2" xfId="111" xr:uid="{00000000-0005-0000-0000-0000B4010000}"/>
    <cellStyle name="_0705-114170-510801 2 3" xfId="1617" xr:uid="{00000000-0005-0000-0000-0000B5010000}"/>
    <cellStyle name="_0705-114170-510801 3" xfId="2662" xr:uid="{00000000-0005-0000-0000-0000B6010000}"/>
    <cellStyle name="_0705-114170-510801 4" xfId="973" xr:uid="{00000000-0005-0000-0000-0000B7010000}"/>
    <cellStyle name="_0705-114170-510815-USD" xfId="2670" xr:uid="{00000000-0005-0000-0000-0000B8010000}"/>
    <cellStyle name="_0705-114170-510815-USD 2" xfId="2672" xr:uid="{00000000-0005-0000-0000-0000B9010000}"/>
    <cellStyle name="_0705-114170-510815-USD 2 2" xfId="2586" xr:uid="{00000000-0005-0000-0000-0000BA010000}"/>
    <cellStyle name="_0705-114170-510815-USD 2 3" xfId="2675" xr:uid="{00000000-0005-0000-0000-0000BB010000}"/>
    <cellStyle name="_0705-114170-510815-USD 3" xfId="2685" xr:uid="{00000000-0005-0000-0000-0000BC010000}"/>
    <cellStyle name="_0705-114170-510815-USD 4" xfId="2691" xr:uid="{00000000-0005-0000-0000-0000BD010000}"/>
    <cellStyle name="_0706-114170-510801" xfId="2700" xr:uid="{00000000-0005-0000-0000-0000BE010000}"/>
    <cellStyle name="_0706-114170-510801 2" xfId="2705" xr:uid="{00000000-0005-0000-0000-0000BF010000}"/>
    <cellStyle name="_0706-114170-510801 2 2" xfId="2710" xr:uid="{00000000-0005-0000-0000-0000C0010000}"/>
    <cellStyle name="_0706-114170-510801 2 3" xfId="1537" xr:uid="{00000000-0005-0000-0000-0000C1010000}"/>
    <cellStyle name="_0706-114170-510801 3" xfId="2723" xr:uid="{00000000-0005-0000-0000-0000C2010000}"/>
    <cellStyle name="_0706-114170-510801 4" xfId="2733" xr:uid="{00000000-0005-0000-0000-0000C3010000}"/>
    <cellStyle name="_0706-114170-510815-USD" xfId="2744" xr:uid="{00000000-0005-0000-0000-0000C4010000}"/>
    <cellStyle name="_0706-114170-510815-USD 2" xfId="61" xr:uid="{00000000-0005-0000-0000-0000C5010000}"/>
    <cellStyle name="_0706-114170-510815-USD 2 2" xfId="610" xr:uid="{00000000-0005-0000-0000-0000C6010000}"/>
    <cellStyle name="_0706-114170-510815-USD 2 3" xfId="842" xr:uid="{00000000-0005-0000-0000-0000C7010000}"/>
    <cellStyle name="_0706-114170-510815-USD 3" xfId="2749" xr:uid="{00000000-0005-0000-0000-0000C8010000}"/>
    <cellStyle name="_0706-114170-510815-USD 4" xfId="639" xr:uid="{00000000-0005-0000-0000-0000C9010000}"/>
    <cellStyle name="_0707- Sakhalin Sales Analysis" xfId="2756" xr:uid="{00000000-0005-0000-0000-0000CA010000}"/>
    <cellStyle name="_0707- Sakhalin Sales Analysis 2" xfId="1433" xr:uid="{00000000-0005-0000-0000-0000CB010000}"/>
    <cellStyle name="_0707- Sakhalin Sales Analysis 2 2" xfId="2761" xr:uid="{00000000-0005-0000-0000-0000CC010000}"/>
    <cellStyle name="_0707- Sakhalin Sales Analysis 2 3" xfId="2563" xr:uid="{00000000-0005-0000-0000-0000CD010000}"/>
    <cellStyle name="_0707- Sakhalin Sales Analysis 3" xfId="1445" xr:uid="{00000000-0005-0000-0000-0000CE010000}"/>
    <cellStyle name="_0707- Sakhalin Sales Analysis 4" xfId="2769" xr:uid="{00000000-0005-0000-0000-0000CF010000}"/>
    <cellStyle name="_0707-114170-510801" xfId="2781" xr:uid="{00000000-0005-0000-0000-0000D0010000}"/>
    <cellStyle name="_0707-114170-510801 2" xfId="2793" xr:uid="{00000000-0005-0000-0000-0000D1010000}"/>
    <cellStyle name="_0707-114170-510801 2 2" xfId="2805" xr:uid="{00000000-0005-0000-0000-0000D2010000}"/>
    <cellStyle name="_0707-114170-510801 2 3" xfId="745" xr:uid="{00000000-0005-0000-0000-0000D3010000}"/>
    <cellStyle name="_0707-114170-510801 3" xfId="2820" xr:uid="{00000000-0005-0000-0000-0000D4010000}"/>
    <cellStyle name="_0707-114170-510801 4" xfId="2831" xr:uid="{00000000-0005-0000-0000-0000D5010000}"/>
    <cellStyle name="_0707-Bangladesh Sales Analysis" xfId="2839" xr:uid="{00000000-0005-0000-0000-0000D6010000}"/>
    <cellStyle name="_0707-Bangladesh Sales Analysis 2" xfId="2851" xr:uid="{00000000-0005-0000-0000-0000D7010000}"/>
    <cellStyle name="_0707-Bangladesh Sales Analysis 2 2" xfId="2866" xr:uid="{00000000-0005-0000-0000-0000D8010000}"/>
    <cellStyle name="_0707-Bangladesh Sales Analysis 2 3" xfId="2890" xr:uid="{00000000-0005-0000-0000-0000D9010000}"/>
    <cellStyle name="_0707-Bangladesh Sales Analysis 3" xfId="2899" xr:uid="{00000000-0005-0000-0000-0000DA010000}"/>
    <cellStyle name="_0707-Bangladesh Sales Analysis 4" xfId="2903" xr:uid="{00000000-0005-0000-0000-0000DB010000}"/>
    <cellStyle name="_0707-Vietnam Sales Analysis" xfId="2905" xr:uid="{00000000-0005-0000-0000-0000DC010000}"/>
    <cellStyle name="_0707-Vietnam Sales Analysis 2" xfId="2907" xr:uid="{00000000-0005-0000-0000-0000DD010000}"/>
    <cellStyle name="_0707-Vietnam Sales Analysis 2 2" xfId="2909" xr:uid="{00000000-0005-0000-0000-0000DE010000}"/>
    <cellStyle name="_0707-Vietnam Sales Analysis 2 3" xfId="2921" xr:uid="{00000000-0005-0000-0000-0000DF010000}"/>
    <cellStyle name="_0707-Vietnam Sales Analysis 3" xfId="2923" xr:uid="{00000000-0005-0000-0000-0000E0010000}"/>
    <cellStyle name="_0707-Vietnam Sales Analysis 4" xfId="2925" xr:uid="{00000000-0005-0000-0000-0000E1010000}"/>
    <cellStyle name="_0707-Vietnam Sales Analysis DRAFT" xfId="1468" xr:uid="{00000000-0005-0000-0000-0000E2010000}"/>
    <cellStyle name="_0707-Vietnam Sales Analysis DRAFT 2" xfId="2943" xr:uid="{00000000-0005-0000-0000-0000E3010000}"/>
    <cellStyle name="_0707-Vietnam Sales Analysis DRAFT 2 2" xfId="2953" xr:uid="{00000000-0005-0000-0000-0000E4010000}"/>
    <cellStyle name="_0707-Vietnam Sales Analysis DRAFT 2 3" xfId="2956" xr:uid="{00000000-0005-0000-0000-0000E5010000}"/>
    <cellStyle name="_0707-Vietnam Sales Analysis DRAFT 3" xfId="2960" xr:uid="{00000000-0005-0000-0000-0000E6010000}"/>
    <cellStyle name="_0707-Vietnam Sales Analysis DRAFT 4" xfId="2977" xr:uid="{00000000-0005-0000-0000-0000E7010000}"/>
    <cellStyle name="_07-2007 BHAPL JV" xfId="2986" xr:uid="{00000000-0005-0000-0000-0000E8010000}"/>
    <cellStyle name="_07-2007 BHAPL JV 2" xfId="2991" xr:uid="{00000000-0005-0000-0000-0000E9010000}"/>
    <cellStyle name="_07-2007 BHAPL JV 2 2" xfId="2995" xr:uid="{00000000-0005-0000-0000-0000EA010000}"/>
    <cellStyle name="_07-2007 BHAPL JV 2 3" xfId="2327" xr:uid="{00000000-0005-0000-0000-0000EB010000}"/>
    <cellStyle name="_07-2007 BHAPL JV 3" xfId="3001" xr:uid="{00000000-0005-0000-0000-0000EC010000}"/>
    <cellStyle name="_07-2007 BHAPL JV 4" xfId="3004" xr:uid="{00000000-0005-0000-0000-0000ED010000}"/>
    <cellStyle name="_07-2007 SPJV 9 BGD PIT" xfId="3007" xr:uid="{00000000-0005-0000-0000-0000EE010000}"/>
    <cellStyle name="_07-2007 SPJV 9 BGD PIT 2" xfId="3012" xr:uid="{00000000-0005-0000-0000-0000EF010000}"/>
    <cellStyle name="_07-2007 SPJV 9 BGD PIT 2 2" xfId="3018" xr:uid="{00000000-0005-0000-0000-0000F0010000}"/>
    <cellStyle name="_07-2007 SPJV 9 BGD PIT 2 3" xfId="3026" xr:uid="{00000000-0005-0000-0000-0000F1010000}"/>
    <cellStyle name="_07-2007 SPJV 9 BGD PIT 3" xfId="3029" xr:uid="{00000000-0005-0000-0000-0000F2010000}"/>
    <cellStyle name="_07-2007 SPJV 9 BGD PIT 4" xfId="3036" xr:uid="{00000000-0005-0000-0000-0000F3010000}"/>
    <cellStyle name="_07-2007-BHS JV" xfId="3048" xr:uid="{00000000-0005-0000-0000-0000F4010000}"/>
    <cellStyle name="_07-2007-BHS JV 2" xfId="3055" xr:uid="{00000000-0005-0000-0000-0000F5010000}"/>
    <cellStyle name="_07-2007-BHS JV 2 2" xfId="3067" xr:uid="{00000000-0005-0000-0000-0000F6010000}"/>
    <cellStyle name="_07-2007-BHS JV 2 3" xfId="1282" xr:uid="{00000000-0005-0000-0000-0000F7010000}"/>
    <cellStyle name="_07-2007-BHS JV 3" xfId="3084" xr:uid="{00000000-0005-0000-0000-0000F8010000}"/>
    <cellStyle name="_07-2007-BHS JV 4" xfId="3094" xr:uid="{00000000-0005-0000-0000-0000F9010000}"/>
    <cellStyle name="_0807- Sakhalin Sales Analysis" xfId="155" xr:uid="{00000000-0005-0000-0000-0000FA010000}"/>
    <cellStyle name="_0807- Sakhalin Sales Analysis 2" xfId="3103" xr:uid="{00000000-0005-0000-0000-0000FB010000}"/>
    <cellStyle name="_0807- Sakhalin Sales Analysis 2 2" xfId="3113" xr:uid="{00000000-0005-0000-0000-0000FC010000}"/>
    <cellStyle name="_0807- Sakhalin Sales Analysis 2 3" xfId="2999" xr:uid="{00000000-0005-0000-0000-0000FD010000}"/>
    <cellStyle name="_0807- Sakhalin Sales Analysis 3" xfId="3125" xr:uid="{00000000-0005-0000-0000-0000FE010000}"/>
    <cellStyle name="_0807- Sakhalin Sales Analysis 4" xfId="3137" xr:uid="{00000000-0005-0000-0000-0000FF010000}"/>
    <cellStyle name="_0807-114170-510801" xfId="1015" xr:uid="{00000000-0005-0000-0000-000000020000}"/>
    <cellStyle name="_0807-114170-510801 2" xfId="1024" xr:uid="{00000000-0005-0000-0000-000001020000}"/>
    <cellStyle name="_0807-114170-510801 2 2" xfId="1039" xr:uid="{00000000-0005-0000-0000-000002020000}"/>
    <cellStyle name="_0807-114170-510801 2 3" xfId="1046" xr:uid="{00000000-0005-0000-0000-000003020000}"/>
    <cellStyle name="_0807-114170-510801 3" xfId="1057" xr:uid="{00000000-0005-0000-0000-000004020000}"/>
    <cellStyle name="_0807-114170-510801 4" xfId="1073" xr:uid="{00000000-0005-0000-0000-000005020000}"/>
    <cellStyle name="_0807-Bangladesh Sales Analysis" xfId="3142" xr:uid="{00000000-0005-0000-0000-000006020000}"/>
    <cellStyle name="_0807-Bangladesh Sales Analysis 2" xfId="2411" xr:uid="{00000000-0005-0000-0000-000007020000}"/>
    <cellStyle name="_0807-Bangladesh Sales Analysis 2 2" xfId="1103" xr:uid="{00000000-0005-0000-0000-000008020000}"/>
    <cellStyle name="_0807-Bangladesh Sales Analysis 2 3" xfId="72" xr:uid="{00000000-0005-0000-0000-000009020000}"/>
    <cellStyle name="_0807-Bangladesh Sales Analysis 3" xfId="871" xr:uid="{00000000-0005-0000-0000-00000A020000}"/>
    <cellStyle name="_0807-Bangladesh Sales Analysis 4" xfId="921" xr:uid="{00000000-0005-0000-0000-00000B020000}"/>
    <cellStyle name="_0807-Vietnam Sales Analysis" xfId="2498" xr:uid="{00000000-0005-0000-0000-00000C020000}"/>
    <cellStyle name="_0807-Vietnam Sales Analysis 2" xfId="3144" xr:uid="{00000000-0005-0000-0000-00000D020000}"/>
    <cellStyle name="_0807-Vietnam Sales Analysis 2 2" xfId="3145" xr:uid="{00000000-0005-0000-0000-00000E020000}"/>
    <cellStyle name="_0807-Vietnam Sales Analysis 2 3" xfId="3149" xr:uid="{00000000-0005-0000-0000-00000F020000}"/>
    <cellStyle name="_0807-Vietnam Sales Analysis 3" xfId="3162" xr:uid="{00000000-0005-0000-0000-000010020000}"/>
    <cellStyle name="_0807-Vietnam Sales Analysis 4" xfId="52" xr:uid="{00000000-0005-0000-0000-000011020000}"/>
    <cellStyle name="_0807-Vietnam Sales Analysis DRAFT" xfId="3168" xr:uid="{00000000-0005-0000-0000-000012020000}"/>
    <cellStyle name="_0807-Vietnam Sales Analysis DRAFT 2" xfId="3169" xr:uid="{00000000-0005-0000-0000-000013020000}"/>
    <cellStyle name="_0807-Vietnam Sales Analysis DRAFT 2 2" xfId="3172" xr:uid="{00000000-0005-0000-0000-000014020000}"/>
    <cellStyle name="_0807-Vietnam Sales Analysis DRAFT 2 3" xfId="3176" xr:uid="{00000000-0005-0000-0000-000015020000}"/>
    <cellStyle name="_0807-Vietnam Sales Analysis DRAFT 3" xfId="3177" xr:uid="{00000000-0005-0000-0000-000016020000}"/>
    <cellStyle name="_0807-Vietnam Sales Analysis DRAFT 4" xfId="3182" xr:uid="{00000000-0005-0000-0000-000017020000}"/>
    <cellStyle name="_0807-Vietnam Sales Analysis2" xfId="1379" xr:uid="{00000000-0005-0000-0000-000018020000}"/>
    <cellStyle name="_0807-Vietnam Sales Analysis2 2" xfId="3185" xr:uid="{00000000-0005-0000-0000-000019020000}"/>
    <cellStyle name="_0807-Vietnam Sales Analysis2 2 2" xfId="27" xr:uid="{00000000-0005-0000-0000-00001A020000}"/>
    <cellStyle name="_0807-Vietnam Sales Analysis2 2 3" xfId="3190" xr:uid="{00000000-0005-0000-0000-00001B020000}"/>
    <cellStyle name="_0807-Vietnam Sales Analysis2 3" xfId="3193" xr:uid="{00000000-0005-0000-0000-00001C020000}"/>
    <cellStyle name="_0807-Vietnam Sales Analysis2 4" xfId="2758" xr:uid="{00000000-0005-0000-0000-00001D020000}"/>
    <cellStyle name="_08-2007 BHAPL JV" xfId="2747" xr:uid="{00000000-0005-0000-0000-00001E020000}"/>
    <cellStyle name="_08-2007 BHAPL JV 2" xfId="3196" xr:uid="{00000000-0005-0000-0000-00001F020000}"/>
    <cellStyle name="_08-2007 BHAPL JV 2 2" xfId="1779" xr:uid="{00000000-0005-0000-0000-000020020000}"/>
    <cellStyle name="_08-2007 BHAPL JV 2 3" xfId="3205" xr:uid="{00000000-0005-0000-0000-000021020000}"/>
    <cellStyle name="_08-2007 BHAPL JV 3" xfId="3220" xr:uid="{00000000-0005-0000-0000-000022020000}"/>
    <cellStyle name="_08-2007 BHAPL JV 4" xfId="3221" xr:uid="{00000000-0005-0000-0000-000023020000}"/>
    <cellStyle name="_08-2007-BHS JV" xfId="3226" xr:uid="{00000000-0005-0000-0000-000024020000}"/>
    <cellStyle name="_08-2007-BHS JV 2" xfId="2220" xr:uid="{00000000-0005-0000-0000-000025020000}"/>
    <cellStyle name="_08-2007-BHS JV 2 2" xfId="3233" xr:uid="{00000000-0005-0000-0000-000026020000}"/>
    <cellStyle name="_08-2007-BHS JV 2 3" xfId="1182" xr:uid="{00000000-0005-0000-0000-000027020000}"/>
    <cellStyle name="_08-2007-BHS JV 3" xfId="2233" xr:uid="{00000000-0005-0000-0000-000028020000}"/>
    <cellStyle name="_08-2007-BHS JV 4" xfId="2246" xr:uid="{00000000-0005-0000-0000-000029020000}"/>
    <cellStyle name="_0907 Bangladesh Sales Analysis 09_29 CHECKED" xfId="3043" xr:uid="{00000000-0005-0000-0000-00002A020000}"/>
    <cellStyle name="_0907 Bangladesh Sales Analysis 09_29 CHECKED 2" xfId="2772" xr:uid="{00000000-0005-0000-0000-00002B020000}"/>
    <cellStyle name="_0907 Bangladesh Sales Analysis 09_29 CHECKED 2 2" xfId="2785" xr:uid="{00000000-0005-0000-0000-00002C020000}"/>
    <cellStyle name="_0907 Bangladesh Sales Analysis 09_29 CHECKED 2 3" xfId="2807" xr:uid="{00000000-0005-0000-0000-00002D020000}"/>
    <cellStyle name="_0907 Bangladesh Sales Analysis 09_29 CHECKED 3" xfId="3240" xr:uid="{00000000-0005-0000-0000-00002E020000}"/>
    <cellStyle name="_0907 Bangladesh Sales Analysis 09_29 CHECKED 4" xfId="3244" xr:uid="{00000000-0005-0000-0000-00002F020000}"/>
    <cellStyle name="_09-2007-BHS JV" xfId="3248" xr:uid="{00000000-0005-0000-0000-000030020000}"/>
    <cellStyle name="_09-2007-BHS JV 2" xfId="3253" xr:uid="{00000000-0005-0000-0000-000031020000}"/>
    <cellStyle name="_09-2007-BHS JV 2 2" xfId="1060" xr:uid="{00000000-0005-0000-0000-000032020000}"/>
    <cellStyle name="_09-2007-BHS JV 2 3" xfId="1076" xr:uid="{00000000-0005-0000-0000-000033020000}"/>
    <cellStyle name="_09-2007-BHS JV 3" xfId="3262" xr:uid="{00000000-0005-0000-0000-000034020000}"/>
    <cellStyle name="_09-2007-BHS JV 4" xfId="3271" xr:uid="{00000000-0005-0000-0000-000035020000}"/>
    <cellStyle name="_1006-Sakhalin Sales Analysis" xfId="3276" xr:uid="{00000000-0005-0000-0000-000036020000}"/>
    <cellStyle name="_1006-Sakhalin Sales Analysis 2" xfId="3279" xr:uid="{00000000-0005-0000-0000-000037020000}"/>
    <cellStyle name="_1006-Sakhalin Sales Analysis 2 2" xfId="3282" xr:uid="{00000000-0005-0000-0000-000038020000}"/>
    <cellStyle name="_1006-Sakhalin Sales Analysis 2 3" xfId="3284" xr:uid="{00000000-0005-0000-0000-000039020000}"/>
    <cellStyle name="_1006-Sakhalin Sales Analysis 3" xfId="3288" xr:uid="{00000000-0005-0000-0000-00003A020000}"/>
    <cellStyle name="_1006-Sakhalin Sales Analysis 4" xfId="3046" xr:uid="{00000000-0005-0000-0000-00003B020000}"/>
    <cellStyle name="_1007 Bangladesh Sales Analysisver1" xfId="121" xr:uid="{00000000-0005-0000-0000-00003C020000}"/>
    <cellStyle name="_1007 Bangladesh Sales Analysisver1 2" xfId="3296" xr:uid="{00000000-0005-0000-0000-00003D020000}"/>
    <cellStyle name="_1007 Bangladesh Sales Analysisver1 2 2" xfId="3301" xr:uid="{00000000-0005-0000-0000-00003E020000}"/>
    <cellStyle name="_1007 Bangladesh Sales Analysisver1 2 3" xfId="3305" xr:uid="{00000000-0005-0000-0000-00003F020000}"/>
    <cellStyle name="_1007 Bangladesh Sales Analysisver1 3" xfId="1027" xr:uid="{00000000-0005-0000-0000-000040020000}"/>
    <cellStyle name="_1007 Bangladesh Sales Analysisver1 4" xfId="1047" xr:uid="{00000000-0005-0000-0000-000041020000}"/>
    <cellStyle name="_1007 Vietnam Sales Analysis (version 2-FINAL)" xfId="3307" xr:uid="{00000000-0005-0000-0000-000042020000}"/>
    <cellStyle name="_1007 Vietnam Sales Analysis (version 2-FINAL) 2" xfId="3311" xr:uid="{00000000-0005-0000-0000-000043020000}"/>
    <cellStyle name="_1007 Vietnam Sales Analysis (version 2-FINAL) 2 2" xfId="3316" xr:uid="{00000000-0005-0000-0000-000044020000}"/>
    <cellStyle name="_1007 Vietnam Sales Analysis (version 2-FINAL) 2 3" xfId="3317" xr:uid="{00000000-0005-0000-0000-000045020000}"/>
    <cellStyle name="_1007 Vietnam Sales Analysis (version 2-FINAL) 3" xfId="3318" xr:uid="{00000000-0005-0000-0000-000046020000}"/>
    <cellStyle name="_1007 Vietnam Sales Analysis (version 2-FINAL) 4" xfId="69" xr:uid="{00000000-0005-0000-0000-000047020000}"/>
    <cellStyle name="_1007-114170-510815-USD-D (version 2)" xfId="165" xr:uid="{00000000-0005-0000-0000-000048020000}"/>
    <cellStyle name="_1007-114170-510815-USD-D (version 2) 2" xfId="3105" xr:uid="{00000000-0005-0000-0000-000049020000}"/>
    <cellStyle name="_1007-114170-510815-USD-D (version 2) 2 2" xfId="3118" xr:uid="{00000000-0005-0000-0000-00004A020000}"/>
    <cellStyle name="_1007-114170-510815-USD-D (version 2) 2 3" xfId="2993" xr:uid="{00000000-0005-0000-0000-00004B020000}"/>
    <cellStyle name="_1007-114170-510815-USD-D (version 2) 3" xfId="3129" xr:uid="{00000000-0005-0000-0000-00004C020000}"/>
    <cellStyle name="_1007-114170-510815-USD-D (version 2) 4" xfId="3141" xr:uid="{00000000-0005-0000-0000-00004D020000}"/>
    <cellStyle name="_10-2007-BHS JV" xfId="1762" xr:uid="{00000000-0005-0000-0000-00004E020000}"/>
    <cellStyle name="_10-2007-BHS JV 2" xfId="1040" xr:uid="{00000000-0005-0000-0000-00004F020000}"/>
    <cellStyle name="_10-2007-BHS JV 2 2" xfId="1452" xr:uid="{00000000-0005-0000-0000-000050020000}"/>
    <cellStyle name="_10-2007-BHS JV 2 3" xfId="1469" xr:uid="{00000000-0005-0000-0000-000051020000}"/>
    <cellStyle name="_10-2007-BHS JV 3" xfId="1769" xr:uid="{00000000-0005-0000-0000-000052020000}"/>
    <cellStyle name="_10-2007-BHS JV 4" xfId="1772" xr:uid="{00000000-0005-0000-0000-000053020000}"/>
    <cellStyle name="_110300 AR ACCRUALS" xfId="3320" xr:uid="{00000000-0005-0000-0000-000054020000}"/>
    <cellStyle name="_110300 AR ACCRUALS 2" xfId="2730" xr:uid="{00000000-0005-0000-0000-000055020000}"/>
    <cellStyle name="_110300 AR ACCRUALS 2 2" xfId="3332" xr:uid="{00000000-0005-0000-0000-000056020000}"/>
    <cellStyle name="_110300 AR ACCRUALS 2 3" xfId="3340" xr:uid="{00000000-0005-0000-0000-000057020000}"/>
    <cellStyle name="_110300 AR ACCRUALS 3" xfId="3342" xr:uid="{00000000-0005-0000-0000-000058020000}"/>
    <cellStyle name="_110300 AR ACCRUALS 4" xfId="3343" xr:uid="{00000000-0005-0000-0000-000059020000}"/>
    <cellStyle name="_1107 Bangladesh Sales Analysis" xfId="3351" xr:uid="{00000000-0005-0000-0000-00005A020000}"/>
    <cellStyle name="_1107 Bangladesh Sales Analysis 2" xfId="3354" xr:uid="{00000000-0005-0000-0000-00005B020000}"/>
    <cellStyle name="_1107 Bangladesh Sales Analysis 2 2" xfId="3363" xr:uid="{00000000-0005-0000-0000-00005C020000}"/>
    <cellStyle name="_1107 Bangladesh Sales Analysis 2 3" xfId="3380" xr:uid="{00000000-0005-0000-0000-00005D020000}"/>
    <cellStyle name="_1107 Bangladesh Sales Analysis 3" xfId="3389" xr:uid="{00000000-0005-0000-0000-00005E020000}"/>
    <cellStyle name="_1107 Bangladesh Sales Analysis 4" xfId="3401" xr:uid="{00000000-0005-0000-0000-00005F020000}"/>
    <cellStyle name="_1107 Vietnam Sales Analysis-FINAL" xfId="2572" xr:uid="{00000000-0005-0000-0000-000060020000}"/>
    <cellStyle name="_1107 Vietnam Sales Analysis-FINAL 2" xfId="3408" xr:uid="{00000000-0005-0000-0000-000061020000}"/>
    <cellStyle name="_1107 Vietnam Sales Analysis-FINAL 2 2" xfId="3421" xr:uid="{00000000-0005-0000-0000-000062020000}"/>
    <cellStyle name="_1107 Vietnam Sales Analysis-FINAL 2 3" xfId="1461" xr:uid="{00000000-0005-0000-0000-000063020000}"/>
    <cellStyle name="_1107 Vietnam Sales Analysis-FINAL 3" xfId="3431" xr:uid="{00000000-0005-0000-0000-000064020000}"/>
    <cellStyle name="_1107 Vietnam Sales Analysis-FINAL 4" xfId="2442" xr:uid="{00000000-0005-0000-0000-000065020000}"/>
    <cellStyle name="_11-2006 BHAPL JV" xfId="3432" xr:uid="{00000000-0005-0000-0000-000066020000}"/>
    <cellStyle name="_11-2006 BHAPL JV 2" xfId="3437" xr:uid="{00000000-0005-0000-0000-000067020000}"/>
    <cellStyle name="_11-2006 BHAPL JV 2 2" xfId="3458" xr:uid="{00000000-0005-0000-0000-000068020000}"/>
    <cellStyle name="_11-2006 BHAPL JV 2 3" xfId="3477" xr:uid="{00000000-0005-0000-0000-000069020000}"/>
    <cellStyle name="_11-2006 BHAPL JV 3" xfId="3483" xr:uid="{00000000-0005-0000-0000-00006A020000}"/>
    <cellStyle name="_11-2006 BHAPL JV 4" xfId="3486" xr:uid="{00000000-0005-0000-0000-00006B020000}"/>
    <cellStyle name="_11-2006-BHS JV" xfId="399" xr:uid="{00000000-0005-0000-0000-00006C020000}"/>
    <cellStyle name="_11-2006-BHS JV 2" xfId="3491" xr:uid="{00000000-0005-0000-0000-00006D020000}"/>
    <cellStyle name="_11-2006-BHS JV 2 2" xfId="3504" xr:uid="{00000000-0005-0000-0000-00006E020000}"/>
    <cellStyle name="_11-2006-BHS JV 2 3" xfId="3331" xr:uid="{00000000-0005-0000-0000-00006F020000}"/>
    <cellStyle name="_11-2006-BHS JV 3" xfId="3510" xr:uid="{00000000-0005-0000-0000-000070020000}"/>
    <cellStyle name="_11-2006-BHS JV 4" xfId="3517" xr:uid="{00000000-0005-0000-0000-000071020000}"/>
    <cellStyle name="_11-2007-BHS JV" xfId="2516" xr:uid="{00000000-0005-0000-0000-000072020000}"/>
    <cellStyle name="_11-2007-BHS JV 2" xfId="2523" xr:uid="{00000000-0005-0000-0000-000073020000}"/>
    <cellStyle name="_11-2007-BHS JV 2 2" xfId="2526" xr:uid="{00000000-0005-0000-0000-000074020000}"/>
    <cellStyle name="_11-2007-BHS JV 2 3" xfId="2534" xr:uid="{00000000-0005-0000-0000-000075020000}"/>
    <cellStyle name="_11-2007-BHS JV 3" xfId="2539" xr:uid="{00000000-0005-0000-0000-000076020000}"/>
    <cellStyle name="_11-2007-BHS JV 4" xfId="2546" xr:uid="{00000000-0005-0000-0000-000077020000}"/>
    <cellStyle name="_114170-510815-USD-082007" xfId="3530" xr:uid="{00000000-0005-0000-0000-000078020000}"/>
    <cellStyle name="_114170-510815-USD-082007 2" xfId="3535" xr:uid="{00000000-0005-0000-0000-000079020000}"/>
    <cellStyle name="_114170-510815-USD-082007 2 2" xfId="2046" xr:uid="{00000000-0005-0000-0000-00007A020000}"/>
    <cellStyle name="_114170-510815-USD-082007 2 3" xfId="2059" xr:uid="{00000000-0005-0000-0000-00007B020000}"/>
    <cellStyle name="_114170-510815-USD-082007 3" xfId="3542" xr:uid="{00000000-0005-0000-0000-00007C020000}"/>
    <cellStyle name="_114170-510815-USD-082007 4" xfId="3563" xr:uid="{00000000-0005-0000-0000-00007D020000}"/>
    <cellStyle name="_114170-JUL'07-5040" xfId="181" xr:uid="{00000000-0005-0000-0000-00007E020000}"/>
    <cellStyle name="_114170-JUL'07-5040 2" xfId="1511" xr:uid="{00000000-0005-0000-0000-00007F020000}"/>
    <cellStyle name="_114170-JUL'07-5040 2 2" xfId="3566" xr:uid="{00000000-0005-0000-0000-000080020000}"/>
    <cellStyle name="_114170-JUL'07-5040 2 3" xfId="3568" xr:uid="{00000000-0005-0000-0000-000081020000}"/>
    <cellStyle name="_114170-JUL'07-5040 3" xfId="1516" xr:uid="{00000000-0005-0000-0000-000082020000}"/>
    <cellStyle name="_114170-JUL'07-5040 4" xfId="3576" xr:uid="{00000000-0005-0000-0000-000083020000}"/>
    <cellStyle name="_1207 Bangladesh Sales Analysis" xfId="870" xr:uid="{00000000-0005-0000-0000-000084020000}"/>
    <cellStyle name="_1207 Bangladesh Sales Analysis 2" xfId="3581" xr:uid="{00000000-0005-0000-0000-000085020000}"/>
    <cellStyle name="_1207 Bangladesh Sales Analysis 2 2" xfId="3592" xr:uid="{00000000-0005-0000-0000-000086020000}"/>
    <cellStyle name="_1207 Bangladesh Sales Analysis 2 3" xfId="3603" xr:uid="{00000000-0005-0000-0000-000087020000}"/>
    <cellStyle name="_1207 Bangladesh Sales Analysis 3" xfId="3604" xr:uid="{00000000-0005-0000-0000-000088020000}"/>
    <cellStyle name="_1207 Bangladesh Sales Analysis 4" xfId="3607" xr:uid="{00000000-0005-0000-0000-000089020000}"/>
    <cellStyle name="_1207 Vietnam Sales Analysis" xfId="1555" xr:uid="{00000000-0005-0000-0000-00008A020000}"/>
    <cellStyle name="_1207 Vietnam Sales Analysis 2" xfId="3613" xr:uid="{00000000-0005-0000-0000-00008B020000}"/>
    <cellStyle name="_1207 Vietnam Sales Analysis 2 2" xfId="3619" xr:uid="{00000000-0005-0000-0000-00008C020000}"/>
    <cellStyle name="_1207 Vietnam Sales Analysis 2 3" xfId="3622" xr:uid="{00000000-0005-0000-0000-00008D020000}"/>
    <cellStyle name="_1207 Vietnam Sales Analysis 3" xfId="3635" xr:uid="{00000000-0005-0000-0000-00008E020000}"/>
    <cellStyle name="_1207 Vietnam Sales Analysis 4" xfId="3645" xr:uid="{00000000-0005-0000-0000-00008F020000}"/>
    <cellStyle name="_12-2006-BHS JV" xfId="3654" xr:uid="{00000000-0005-0000-0000-000090020000}"/>
    <cellStyle name="_12-2006-BHS JV 2" xfId="3662" xr:uid="{00000000-0005-0000-0000-000091020000}"/>
    <cellStyle name="_12-2006-BHS JV 2 2" xfId="3665" xr:uid="{00000000-0005-0000-0000-000092020000}"/>
    <cellStyle name="_12-2006-BHS JV 2 3" xfId="2651" xr:uid="{00000000-0005-0000-0000-000093020000}"/>
    <cellStyle name="_12-2006-BHS JV 3" xfId="1766" xr:uid="{00000000-0005-0000-0000-000094020000}"/>
    <cellStyle name="_12-2006-BHS JV 4" xfId="3672" xr:uid="{00000000-0005-0000-0000-000095020000}"/>
    <cellStyle name="_12-2007 BHAPL JV" xfId="2985" xr:uid="{00000000-0005-0000-0000-000096020000}"/>
    <cellStyle name="_12-2007 BHAPL JV 2" xfId="2990" xr:uid="{00000000-0005-0000-0000-000097020000}"/>
    <cellStyle name="_12-2007 BHAPL JV 2 2" xfId="2994" xr:uid="{00000000-0005-0000-0000-000098020000}"/>
    <cellStyle name="_12-2007 BHAPL JV 2 3" xfId="2326" xr:uid="{00000000-0005-0000-0000-000099020000}"/>
    <cellStyle name="_12-2007 BHAPL JV 3" xfId="3000" xr:uid="{00000000-0005-0000-0000-00009A020000}"/>
    <cellStyle name="_12-2007 BHAPL JV 4" xfId="3003" xr:uid="{00000000-0005-0000-0000-00009B020000}"/>
    <cellStyle name="_12-2007-BHS JV" xfId="3047" xr:uid="{00000000-0005-0000-0000-00009C020000}"/>
    <cellStyle name="_12-2007-BHS JV 2" xfId="3054" xr:uid="{00000000-0005-0000-0000-00009D020000}"/>
    <cellStyle name="_12-2007-BHS JV 2 2" xfId="3066" xr:uid="{00000000-0005-0000-0000-00009E020000}"/>
    <cellStyle name="_12-2007-BHS JV 2 3" xfId="1281" xr:uid="{00000000-0005-0000-0000-00009F020000}"/>
    <cellStyle name="_12-2007-BHS JV 3" xfId="3083" xr:uid="{00000000-0005-0000-0000-0000A0020000}"/>
    <cellStyle name="_12-2007-BHS JV 4" xfId="3093" xr:uid="{00000000-0005-0000-0000-0000A1020000}"/>
    <cellStyle name="_2007 JBonus summary" xfId="3673" xr:uid="{00000000-0005-0000-0000-0000A2020000}"/>
    <cellStyle name="_2007 JBonus summary 2" xfId="2755" xr:uid="{00000000-0005-0000-0000-0000A3020000}"/>
    <cellStyle name="_2007 JBonus summary 2 2" xfId="1432" xr:uid="{00000000-0005-0000-0000-0000A4020000}"/>
    <cellStyle name="_2007 JBonus summary 2 3" xfId="1444" xr:uid="{00000000-0005-0000-0000-0000A5020000}"/>
    <cellStyle name="_2007 JBonus summary 3" xfId="3676" xr:uid="{00000000-0005-0000-0000-0000A6020000}"/>
    <cellStyle name="_2007 JBonus summary 4" xfId="3680" xr:uid="{00000000-0005-0000-0000-0000A7020000}"/>
    <cellStyle name="_2007 JV - Sakhalin" xfId="3683" xr:uid="{00000000-0005-0000-0000-0000A8020000}"/>
    <cellStyle name="_2007 JV - Sakhalin 2" xfId="3689" xr:uid="{00000000-0005-0000-0000-0000A9020000}"/>
    <cellStyle name="_2007 JV - Sakhalin 2 2" xfId="3695" xr:uid="{00000000-0005-0000-0000-0000AA020000}"/>
    <cellStyle name="_2007 JV - Sakhalin 2 3" xfId="3702" xr:uid="{00000000-0005-0000-0000-0000AB020000}"/>
    <cellStyle name="_2007 JV - Sakhalin 3" xfId="3705" xr:uid="{00000000-0005-0000-0000-0000AC020000}"/>
    <cellStyle name="_2007 JV - Sakhalin 4" xfId="3713" xr:uid="{00000000-0005-0000-0000-0000AD020000}"/>
    <cellStyle name="_515836_Lapindo_Bisma-1_Suite1" xfId="3720" xr:uid="{00000000-0005-0000-0000-0000AE020000}"/>
    <cellStyle name="_515836_Lapindo_Bisma-1_Suite1 2" xfId="3727" xr:uid="{00000000-0005-0000-0000-0000AF020000}"/>
    <cellStyle name="_515836_Lapindo_Bisma-1_Suite1 3" xfId="3728" xr:uid="{00000000-0005-0000-0000-0000B0020000}"/>
    <cellStyle name="_549640 KUFPEC OSEIL6 DD" xfId="2459" xr:uid="{00000000-0005-0000-0000-0000B1020000}"/>
    <cellStyle name="_549640 KUFPEC OSEIL6 DD 2" xfId="3729" xr:uid="{00000000-0005-0000-0000-0000B2020000}"/>
    <cellStyle name="_549640 KUFPEC OSEIL6 DD 3" xfId="3733" xr:uid="{00000000-0005-0000-0000-0000B3020000}"/>
    <cellStyle name="_551442_WW2" xfId="3735" xr:uid="{00000000-0005-0000-0000-0000B4020000}"/>
    <cellStyle name="_551442_WW2 2" xfId="3747" xr:uid="{00000000-0005-0000-0000-0000B5020000}"/>
    <cellStyle name="_551442_WW2 3" xfId="151" xr:uid="{00000000-0005-0000-0000-0000B6020000}"/>
    <cellStyle name="_551443_WW2" xfId="3757" xr:uid="{00000000-0005-0000-0000-0000B7020000}"/>
    <cellStyle name="_551443_WW2 2" xfId="3246" xr:uid="{00000000-0005-0000-0000-0000B8020000}"/>
    <cellStyle name="_551443_WW2 3" xfId="3758" xr:uid="{00000000-0005-0000-0000-0000B9020000}"/>
    <cellStyle name="_554771_KUFPEC_OSEIL8_FPIBO" xfId="3763" xr:uid="{00000000-0005-0000-0000-0000BA020000}"/>
    <cellStyle name="_554771_KUFPEC_OSEIL8_FPIBO 2" xfId="3773" xr:uid="{00000000-0005-0000-0000-0000BB020000}"/>
    <cellStyle name="_554771_KUFPEC_OSEIL8_FPIBO 3" xfId="1781" xr:uid="{00000000-0005-0000-0000-0000BC020000}"/>
    <cellStyle name="_554772_KUFPEC_OSEIL8_SVR" xfId="3782" xr:uid="{00000000-0005-0000-0000-0000BD020000}"/>
    <cellStyle name="_554772_KUFPEC_OSEIL8_SVR 2" xfId="3552" xr:uid="{00000000-0005-0000-0000-0000BE020000}"/>
    <cellStyle name="_554772_KUFPEC_OSEIL8_SVR 3" xfId="3786" xr:uid="{00000000-0005-0000-0000-0000BF020000}"/>
    <cellStyle name="_555523_PertCEPU_BNA_P1_E45A(version 1)" xfId="521" xr:uid="{00000000-0005-0000-0000-0000C0020000}"/>
    <cellStyle name="_555523_PertCEPU_BNA_P1_E45A(version 1) 2" xfId="1250" xr:uid="{00000000-0005-0000-0000-0000C1020000}"/>
    <cellStyle name="_555523_PertCEPU_BNA_P1_E45A(version 1) 3" xfId="2070" xr:uid="{00000000-0005-0000-0000-0000C2020000}"/>
    <cellStyle name="_555524_PertCEPU_BNA_P1D_GR_CCL_E45A(version 1)" xfId="2971" xr:uid="{00000000-0005-0000-0000-0000C3020000}"/>
    <cellStyle name="_555524_PertCEPU_BNA_P1D_GR_CCL_E45A(version 1) 2" xfId="3794" xr:uid="{00000000-0005-0000-0000-0000C4020000}"/>
    <cellStyle name="_555524_PertCEPU_BNA_P1D_GR_CCL_E45A(version 1) 3" xfId="3798" xr:uid="{00000000-0005-0000-0000-0000C5020000}"/>
    <cellStyle name="_555580_Lapindo_Tanggulangin-1_SBT" xfId="3649" xr:uid="{00000000-0005-0000-0000-0000C6020000}"/>
    <cellStyle name="_555580_Lapindo_Tanggulangin-1_SBT 2" xfId="3811" xr:uid="{00000000-0005-0000-0000-0000C7020000}"/>
    <cellStyle name="_555580_Lapindo_Tanggulangin-1_SBT 3" xfId="3819" xr:uid="{00000000-0005-0000-0000-0000C8020000}"/>
    <cellStyle name="_555581_Lapindo_Tanggulangin-4_INT" xfId="3313" xr:uid="{00000000-0005-0000-0000-0000C9020000}"/>
    <cellStyle name="_555581_Lapindo_Tanggulangin-4_INT 2" xfId="743" xr:uid="{00000000-0005-0000-0000-0000CA020000}"/>
    <cellStyle name="_555581_Lapindo_Tanggulangin-4_INT 3" xfId="3827" xr:uid="{00000000-0005-0000-0000-0000CB020000}"/>
    <cellStyle name="_555582_Lapindo_Tanggulangin-4_INT" xfId="3834" xr:uid="{00000000-0005-0000-0000-0000CC020000}"/>
    <cellStyle name="_555582_Lapindo_Tanggulangin-4_INT 2" xfId="3835" xr:uid="{00000000-0005-0000-0000-0000CD020000}"/>
    <cellStyle name="_555582_Lapindo_Tanggulangin-4_INT 3" xfId="3838" xr:uid="{00000000-0005-0000-0000-0000CE020000}"/>
    <cellStyle name="_555583_Lapindo_Tanggulangin-4_INT" xfId="3853" xr:uid="{00000000-0005-0000-0000-0000CF020000}"/>
    <cellStyle name="_555583_Lapindo_Tanggulangin-4_INT 2" xfId="3857" xr:uid="{00000000-0005-0000-0000-0000D0020000}"/>
    <cellStyle name="_555583_Lapindo_Tanggulangin-4_INT 3" xfId="3862" xr:uid="{00000000-0005-0000-0000-0000D1020000}"/>
    <cellStyle name="_555584_Lapindo_Tanggulangin-4_INT" xfId="603" xr:uid="{00000000-0005-0000-0000-0000D2020000}"/>
    <cellStyle name="_555584_Lapindo_Tanggulangin-4_INT 2" xfId="3863" xr:uid="{00000000-0005-0000-0000-0000D3020000}"/>
    <cellStyle name="_555584_Lapindo_Tanggulangin-4_INT 3" xfId="3879" xr:uid="{00000000-0005-0000-0000-0000D4020000}"/>
    <cellStyle name="_555585_Lapindo_Tanggulangin-4_INT" xfId="1583" xr:uid="{00000000-0005-0000-0000-0000D5020000}"/>
    <cellStyle name="_555585_Lapindo_Tanggulangin-4_INT 2" xfId="3885" xr:uid="{00000000-0005-0000-0000-0000D6020000}"/>
    <cellStyle name="_555585_Lapindo_Tanggulangin-4_INT 3" xfId="3888" xr:uid="{00000000-0005-0000-0000-0000D7020000}"/>
    <cellStyle name="_555586_Lapindo_Tanggulangin-4_INT" xfId="3893" xr:uid="{00000000-0005-0000-0000-0000D8020000}"/>
    <cellStyle name="_555586_Lapindo_Tanggulangin-4_INT 2" xfId="1134" xr:uid="{00000000-0005-0000-0000-0000D9020000}"/>
    <cellStyle name="_555586_Lapindo_Tanggulangin-4_INT 3" xfId="2393" xr:uid="{00000000-0005-0000-0000-0000DA020000}"/>
    <cellStyle name="_555597_PertCepu_BNA_P1_E28A" xfId="3520" xr:uid="{00000000-0005-0000-0000-0000DB020000}"/>
    <cellStyle name="_555597_PertCepu_BNA_P1_E28A 2" xfId="3534" xr:uid="{00000000-0005-0000-0000-0000DC020000}"/>
    <cellStyle name="_555597_PertCepu_BNA_P1_E28A 3" xfId="3546" xr:uid="{00000000-0005-0000-0000-0000DD020000}"/>
    <cellStyle name="_555598_PertCepu_BNA_P1_E45A" xfId="3896" xr:uid="{00000000-0005-0000-0000-0000DE020000}"/>
    <cellStyle name="_555598_PertCepu_BNA_P1_E45A 2" xfId="3901" xr:uid="{00000000-0005-0000-0000-0000DF020000}"/>
    <cellStyle name="_555598_PertCepu_BNA_P1_E45A 3" xfId="3906" xr:uid="{00000000-0005-0000-0000-0000E0020000}"/>
    <cellStyle name="_562455_Job_Report_Lapindo_Wunut-16_TD" xfId="3911" xr:uid="{00000000-0005-0000-0000-0000E1020000}"/>
    <cellStyle name="_562455_Job_Report_Lapindo_Wunut-16_TD 2" xfId="3913" xr:uid="{00000000-0005-0000-0000-0000E2020000}"/>
    <cellStyle name="_562455_Job_Report_Lapindo_Wunut-16_TD 3" xfId="3932" xr:uid="{00000000-0005-0000-0000-0000E3020000}"/>
    <cellStyle name="_562462_Job_Report" xfId="511" xr:uid="{00000000-0005-0000-0000-0000E4020000}"/>
    <cellStyle name="_562462_Job_Report 2" xfId="3225" xr:uid="{00000000-0005-0000-0000-0000E5020000}"/>
    <cellStyle name="_562462_Job_Report 3" xfId="3933" xr:uid="{00000000-0005-0000-0000-0000E6020000}"/>
    <cellStyle name="_650130-SGD-JUL'07" xfId="3941" xr:uid="{00000000-0005-0000-0000-0000E7020000}"/>
    <cellStyle name="_650130-SGD-JUL'07 2" xfId="3966" xr:uid="{00000000-0005-0000-0000-0000E8020000}"/>
    <cellStyle name="_650130-SGD-JUL'07 2 2" xfId="3759" xr:uid="{00000000-0005-0000-0000-0000E9020000}"/>
    <cellStyle name="_650130-SGD-JUL'07 2 3" xfId="3969" xr:uid="{00000000-0005-0000-0000-0000EA020000}"/>
    <cellStyle name="_650130-SGD-JUL'07 3" xfId="3978" xr:uid="{00000000-0005-0000-0000-0000EB020000}"/>
    <cellStyle name="_650130-SGD-JUL'07 4" xfId="3989" xr:uid="{00000000-0005-0000-0000-0000EC020000}"/>
    <cellStyle name="_ad" xfId="1540" xr:uid="{00000000-0005-0000-0000-0000ED020000}"/>
    <cellStyle name="_ad 2" xfId="1549" xr:uid="{00000000-0005-0000-0000-0000EE020000}"/>
    <cellStyle name="_ad 2 2" xfId="4002" xr:uid="{00000000-0005-0000-0000-0000EF020000}"/>
    <cellStyle name="_ad 2 2 2" xfId="4005" xr:uid="{00000000-0005-0000-0000-0000F0020000}"/>
    <cellStyle name="_ad 2 3" xfId="4008" xr:uid="{00000000-0005-0000-0000-0000F1020000}"/>
    <cellStyle name="_ad 3" xfId="1553" xr:uid="{00000000-0005-0000-0000-0000F2020000}"/>
    <cellStyle name="_ad 4" xfId="4009" xr:uid="{00000000-0005-0000-0000-0000F3020000}"/>
    <cellStyle name="_AprPlan2010_Revenue upd6" xfId="4010" xr:uid="{00000000-0005-0000-0000-0000F4020000}"/>
    <cellStyle name="_AprPlan2010_Revenue upd6_2010 July Plan Review File_Asia Pac_Bridges" xfId="2521" xr:uid="{00000000-0005-0000-0000-0000F5020000}"/>
    <cellStyle name="_AprPlan2010_Revenue upd6_2010 July Plan Review File_Asia Pac_Bridges_VY" xfId="2163" xr:uid="{00000000-0005-0000-0000-0000F6020000}"/>
    <cellStyle name="_AR Ageing Report_Jan _02FEb08VER1" xfId="4021" xr:uid="{00000000-0005-0000-0000-0000F7020000}"/>
    <cellStyle name="_ARMAPR99FP202" xfId="92" xr:uid="{00000000-0005-0000-0000-0000F8020000}"/>
    <cellStyle name="_ARMFEBFP201" xfId="1500" xr:uid="{00000000-0005-0000-0000-0000F9020000}"/>
    <cellStyle name="_ARMFEBFP203" xfId="1576" xr:uid="{00000000-0005-0000-0000-0000FA020000}"/>
    <cellStyle name="_ARMFinalDecFP20" xfId="4023" xr:uid="{00000000-0005-0000-0000-0000FB020000}"/>
    <cellStyle name="_ARMJANFP201" xfId="4028" xr:uid="{00000000-0005-0000-0000-0000FC020000}"/>
    <cellStyle name="_ARMMAR99FP20f" xfId="533" xr:uid="{00000000-0005-0000-0000-0000FD020000}"/>
    <cellStyle name="_ARMMAY99FP20f" xfId="773" xr:uid="{00000000-0005-0000-0000-0000FE020000}"/>
    <cellStyle name="_assetlist_colorcoded" xfId="1334" xr:uid="{00000000-0005-0000-0000-0000FF020000}"/>
    <cellStyle name="_BA APA UPDATING_China_12-05-08" xfId="3661" xr:uid="{00000000-0005-0000-0000-000000030000}"/>
    <cellStyle name="_BA APA UPDATING_China_12-05-08 2" xfId="3670" xr:uid="{00000000-0005-0000-0000-000001030000}"/>
    <cellStyle name="_BA APA UPDATING_China_12-05-08 2 2" xfId="4030" xr:uid="{00000000-0005-0000-0000-000002030000}"/>
    <cellStyle name="_BA APA UPDATING_China_12-05-08 2 3" xfId="4038" xr:uid="{00000000-0005-0000-0000-000003030000}"/>
    <cellStyle name="_BA APA UPDATING_China_12-05-08 3" xfId="2639" xr:uid="{00000000-0005-0000-0000-000004030000}"/>
    <cellStyle name="_BA APA UPDATING_China_12-05-08 4" xfId="4042" xr:uid="{00000000-0005-0000-0000-000005030000}"/>
    <cellStyle name="_BA APN UPDATING_25-3-09" xfId="4046" xr:uid="{00000000-0005-0000-0000-000006030000}"/>
    <cellStyle name="_BA APN UPDATING_25-3-09 2" xfId="334" xr:uid="{00000000-0005-0000-0000-000007030000}"/>
    <cellStyle name="_BA APN UPDATING_25-3-09 2 2" xfId="3870" xr:uid="{00000000-0005-0000-0000-000008030000}"/>
    <cellStyle name="_BA APN UPDATING_25-3-09 2 3" xfId="4051" xr:uid="{00000000-0005-0000-0000-000009030000}"/>
    <cellStyle name="_BA APN UPDATING_25-3-09 3" xfId="420" xr:uid="{00000000-0005-0000-0000-00000A030000}"/>
    <cellStyle name="_BA APN UPDATING_25-3-09 4" xfId="4059" xr:uid="{00000000-0005-0000-0000-00000B030000}"/>
    <cellStyle name="_BA APN UPDATING_China_05-25-09" xfId="4070" xr:uid="{00000000-0005-0000-0000-00000C030000}"/>
    <cellStyle name="_BA APN UPDATING_China_05-25-09 2" xfId="1604" xr:uid="{00000000-0005-0000-0000-00000D030000}"/>
    <cellStyle name="_BA APN UPDATING_China_05-25-09 2 2" xfId="4073" xr:uid="{00000000-0005-0000-0000-00000E030000}"/>
    <cellStyle name="_BA APN UPDATING_China_05-25-09 2 3" xfId="4078" xr:uid="{00000000-0005-0000-0000-00000F030000}"/>
    <cellStyle name="_BA APN UPDATING_China_05-25-09 3" xfId="3921" xr:uid="{00000000-0005-0000-0000-000010030000}"/>
    <cellStyle name="_BA APN UPDATING_China_05-25-09 4" xfId="3929" xr:uid="{00000000-0005-0000-0000-000011030000}"/>
    <cellStyle name="_BA0107dbs" xfId="245" xr:uid="{00000000-0005-0000-0000-000012030000}"/>
    <cellStyle name="_BA0107dbs 2" xfId="4083" xr:uid="{00000000-0005-0000-0000-000013030000}"/>
    <cellStyle name="_BA0107dbs 2 2" xfId="139" xr:uid="{00000000-0005-0000-0000-000014030000}"/>
    <cellStyle name="_BA0107dbs 2 3" xfId="4085" xr:uid="{00000000-0005-0000-0000-000015030000}"/>
    <cellStyle name="_BA0107dbs 3" xfId="4087" xr:uid="{00000000-0005-0000-0000-000016030000}"/>
    <cellStyle name="_BA0107dbs 4" xfId="4088" xr:uid="{00000000-0005-0000-0000-000017030000}"/>
    <cellStyle name="_BA0207dbs" xfId="4103" xr:uid="{00000000-0005-0000-0000-000018030000}"/>
    <cellStyle name="_BA0207dbs 2" xfId="4117" xr:uid="{00000000-0005-0000-0000-000019030000}"/>
    <cellStyle name="_BA0207dbs 2 2" xfId="4120" xr:uid="{00000000-0005-0000-0000-00001A030000}"/>
    <cellStyle name="_BA0207dbs 2 3" xfId="4128" xr:uid="{00000000-0005-0000-0000-00001B030000}"/>
    <cellStyle name="_BA0207dbs 3" xfId="3746" xr:uid="{00000000-0005-0000-0000-00001C030000}"/>
    <cellStyle name="_BA0207dbs 4" xfId="4140" xr:uid="{00000000-0005-0000-0000-00001D030000}"/>
    <cellStyle name="_BA0307dbs" xfId="1011" xr:uid="{00000000-0005-0000-0000-00001E030000}"/>
    <cellStyle name="_BA0307dbs 2" xfId="1016" xr:uid="{00000000-0005-0000-0000-00001F030000}"/>
    <cellStyle name="_BA0307dbs 2 2" xfId="1038" xr:uid="{00000000-0005-0000-0000-000020030000}"/>
    <cellStyle name="_BA0307dbs 2 3" xfId="1042" xr:uid="{00000000-0005-0000-0000-000021030000}"/>
    <cellStyle name="_BA0307dbs 3" xfId="1053" xr:uid="{00000000-0005-0000-0000-000022030000}"/>
    <cellStyle name="_BA0307dbs 4" xfId="1071" xr:uid="{00000000-0005-0000-0000-000023030000}"/>
    <cellStyle name="_BA0507dbs" xfId="4146" xr:uid="{00000000-0005-0000-0000-000024030000}"/>
    <cellStyle name="_BA0507dbs 2" xfId="4161" xr:uid="{00000000-0005-0000-0000-000025030000}"/>
    <cellStyle name="_BA0507dbs 2 2" xfId="4001" xr:uid="{00000000-0005-0000-0000-000026030000}"/>
    <cellStyle name="_BA0507dbs 2 3" xfId="2666" xr:uid="{00000000-0005-0000-0000-000027030000}"/>
    <cellStyle name="_BA0507dbs 3" xfId="4170" xr:uid="{00000000-0005-0000-0000-000028030000}"/>
    <cellStyle name="_BA0507dbs 4" xfId="4181" xr:uid="{00000000-0005-0000-0000-000029030000}"/>
    <cellStyle name="_BA0607dbs" xfId="4183" xr:uid="{00000000-0005-0000-0000-00002A030000}"/>
    <cellStyle name="_BA0607dbs 2" xfId="1326" xr:uid="{00000000-0005-0000-0000-00002B030000}"/>
    <cellStyle name="_BA0607dbs 2 2" xfId="1345" xr:uid="{00000000-0005-0000-0000-00002C030000}"/>
    <cellStyle name="_BA0607dbs 2 3" xfId="1369" xr:uid="{00000000-0005-0000-0000-00002D030000}"/>
    <cellStyle name="_BA0607dbs 3" xfId="4187" xr:uid="{00000000-0005-0000-0000-00002E030000}"/>
    <cellStyle name="_BA0607dbs 4" xfId="2803" xr:uid="{00000000-0005-0000-0000-00002F030000}"/>
    <cellStyle name="_BA1007dbs" xfId="4145" xr:uid="{00000000-0005-0000-0000-000030030000}"/>
    <cellStyle name="_BA1007dbs 2" xfId="4160" xr:uid="{00000000-0005-0000-0000-000031030000}"/>
    <cellStyle name="_BA1007dbs 2 2" xfId="4000" xr:uid="{00000000-0005-0000-0000-000032030000}"/>
    <cellStyle name="_BA1007dbs 2 3" xfId="2665" xr:uid="{00000000-0005-0000-0000-000033030000}"/>
    <cellStyle name="_BA1007dbs 3" xfId="4169" xr:uid="{00000000-0005-0000-0000-000034030000}"/>
    <cellStyle name="_BA1007dbs 4" xfId="4180" xr:uid="{00000000-0005-0000-0000-000035030000}"/>
    <cellStyle name="_BA1106dbs" xfId="4198" xr:uid="{00000000-0005-0000-0000-000036030000}"/>
    <cellStyle name="_BA1106dbs 2" xfId="1971" xr:uid="{00000000-0005-0000-0000-000037030000}"/>
    <cellStyle name="_BA1106dbs 2 2" xfId="3002" xr:uid="{00000000-0005-0000-0000-000038030000}"/>
    <cellStyle name="_BA1106dbs 2 3" xfId="4200" xr:uid="{00000000-0005-0000-0000-000039030000}"/>
    <cellStyle name="_BA1106dbs 3" xfId="1981" xr:uid="{00000000-0005-0000-0000-00003A030000}"/>
    <cellStyle name="_BA1106dbs 4" xfId="1991" xr:uid="{00000000-0005-0000-0000-00003B030000}"/>
    <cellStyle name="_BA1107dbs" xfId="4182" xr:uid="{00000000-0005-0000-0000-00003C030000}"/>
    <cellStyle name="_BA1107dbs 2" xfId="1325" xr:uid="{00000000-0005-0000-0000-00003D030000}"/>
    <cellStyle name="_BA1107dbs 2 2" xfId="1344" xr:uid="{00000000-0005-0000-0000-00003E030000}"/>
    <cellStyle name="_BA1107dbs 2 3" xfId="1368" xr:uid="{00000000-0005-0000-0000-00003F030000}"/>
    <cellStyle name="_BA1107dbs 3" xfId="4186" xr:uid="{00000000-0005-0000-0000-000040030000}"/>
    <cellStyle name="_BA1107dbs 4" xfId="2802" xr:uid="{00000000-0005-0000-0000-000041030000}"/>
    <cellStyle name="_BA1206dbs" xfId="3052" xr:uid="{00000000-0005-0000-0000-000042030000}"/>
    <cellStyle name="_BA1206dbs 2" xfId="3059" xr:uid="{00000000-0005-0000-0000-000043030000}"/>
    <cellStyle name="_BA1206dbs 2 2" xfId="4201" xr:uid="{00000000-0005-0000-0000-000044030000}"/>
    <cellStyle name="_BA1206dbs 2 3" xfId="4209" xr:uid="{00000000-0005-0000-0000-000045030000}"/>
    <cellStyle name="_BA1206dbs 3" xfId="1296" xr:uid="{00000000-0005-0000-0000-000046030000}"/>
    <cellStyle name="_BA1206dbs 4" xfId="1300" xr:uid="{00000000-0005-0000-0000-000047030000}"/>
    <cellStyle name="_Bangladesh PIT-Wesley, Xu, Alec" xfId="4048" xr:uid="{00000000-0005-0000-0000-000048030000}"/>
    <cellStyle name="_Bangladesh PIT-Wesley, Xu, Alec 2" xfId="342" xr:uid="{00000000-0005-0000-0000-000049030000}"/>
    <cellStyle name="_Bangladesh PIT-Wesley, Xu, Alec 2 2" xfId="3875" xr:uid="{00000000-0005-0000-0000-00004A030000}"/>
    <cellStyle name="_Bangladesh PIT-Wesley, Xu, Alec 2 3" xfId="4052" xr:uid="{00000000-0005-0000-0000-00004B030000}"/>
    <cellStyle name="_Bangladesh PIT-Wesley, Xu, Alec 3" xfId="425" xr:uid="{00000000-0005-0000-0000-00004C030000}"/>
    <cellStyle name="_Bangladesh PIT-Wesley, Xu, Alec 4" xfId="4063" xr:uid="{00000000-0005-0000-0000-00004D030000}"/>
    <cellStyle name="_Bangladesh Sales Commissions-May07" xfId="171" xr:uid="{00000000-0005-0000-0000-00004E030000}"/>
    <cellStyle name="_Bangladesh Sales Commissions-May07 2" xfId="31" xr:uid="{00000000-0005-0000-0000-00004F030000}"/>
    <cellStyle name="_Bangladesh Sales Commissions-May07 2 2" xfId="649" xr:uid="{00000000-0005-0000-0000-000050030000}"/>
    <cellStyle name="_Bangladesh Sales Commissions-May07 2 3" xfId="658" xr:uid="{00000000-0005-0000-0000-000051030000}"/>
    <cellStyle name="_Bangladesh Sales Commissions-May07 3" xfId="670" xr:uid="{00000000-0005-0000-0000-000052030000}"/>
    <cellStyle name="_Bangladesh Sales Commissions-May07 4" xfId="679" xr:uid="{00000000-0005-0000-0000-000053030000}"/>
    <cellStyle name="_BHAPL Recon - 0701" xfId="145" xr:uid="{00000000-0005-0000-0000-000054030000}"/>
    <cellStyle name="_BHAPL Recon - 0701 2" xfId="1757" xr:uid="{00000000-0005-0000-0000-000055030000}"/>
    <cellStyle name="_BHAPL Recon - 0701 2 2" xfId="4216" xr:uid="{00000000-0005-0000-0000-000056030000}"/>
    <cellStyle name="_BHAPL Recon - 0701 2 3" xfId="4225" xr:uid="{00000000-0005-0000-0000-000057030000}"/>
    <cellStyle name="_BHAPL Recon - 0701 3" xfId="4228" xr:uid="{00000000-0005-0000-0000-000058030000}"/>
    <cellStyle name="_BHAPL Recon - 0701 4" xfId="4231" xr:uid="{00000000-0005-0000-0000-000059030000}"/>
    <cellStyle name="_BHAPL Recon - 0707" xfId="965" xr:uid="{00000000-0005-0000-0000-00005A030000}"/>
    <cellStyle name="_BHAPL Recon - 0707 2" xfId="976" xr:uid="{00000000-0005-0000-0000-00005B030000}"/>
    <cellStyle name="_BHAPL Recon - 0707 2 2" xfId="4237" xr:uid="{00000000-0005-0000-0000-00005C030000}"/>
    <cellStyle name="_BHAPL Recon - 0707 2 3" xfId="4242" xr:uid="{00000000-0005-0000-0000-00005D030000}"/>
    <cellStyle name="_BHAPL Recon - 0707 3" xfId="985" xr:uid="{00000000-0005-0000-0000-00005E030000}"/>
    <cellStyle name="_BHAPL Recon - 0707 4" xfId="1391" xr:uid="{00000000-0005-0000-0000-00005F030000}"/>
    <cellStyle name="_BHAPL Recon - 0708" xfId="991" xr:uid="{00000000-0005-0000-0000-000060030000}"/>
    <cellStyle name="_BHAPL Recon - 0708 2" xfId="4246" xr:uid="{00000000-0005-0000-0000-000061030000}"/>
    <cellStyle name="_BHAPL Recon - 0708 2 2" xfId="2507" xr:uid="{00000000-0005-0000-0000-000062030000}"/>
    <cellStyle name="_BHAPL Recon - 0708 2 3" xfId="4248" xr:uid="{00000000-0005-0000-0000-000063030000}"/>
    <cellStyle name="_BHAPL Recon - 0708 3" xfId="704" xr:uid="{00000000-0005-0000-0000-000064030000}"/>
    <cellStyle name="_BHAPL Recon - 0708 4" xfId="4253" xr:uid="{00000000-0005-0000-0000-000065030000}"/>
    <cellStyle name="_BHAPL Recon - 0709" xfId="999" xr:uid="{00000000-0005-0000-0000-000066030000}"/>
    <cellStyle name="_BHAPL Recon - 0709 2" xfId="4256" xr:uid="{00000000-0005-0000-0000-000067030000}"/>
    <cellStyle name="_BHAPL Recon - 0709 2 2" xfId="4262" xr:uid="{00000000-0005-0000-0000-000068030000}"/>
    <cellStyle name="_BHAPL Recon - 0709 2 3" xfId="3361" xr:uid="{00000000-0005-0000-0000-000069030000}"/>
    <cellStyle name="_BHAPL Recon - 0709 3" xfId="4265" xr:uid="{00000000-0005-0000-0000-00006A030000}"/>
    <cellStyle name="_BHAPL Recon - 0709 4" xfId="4272" xr:uid="{00000000-0005-0000-0000-00006B030000}"/>
    <cellStyle name="_BHAPL Recon - 0710" xfId="543" xr:uid="{00000000-0005-0000-0000-00006C030000}"/>
    <cellStyle name="_BHAPL Recon - 0710 2" xfId="4279" xr:uid="{00000000-0005-0000-0000-00006D030000}"/>
    <cellStyle name="_BHAPL Recon - 0710 2 2" xfId="594" xr:uid="{00000000-0005-0000-0000-00006E030000}"/>
    <cellStyle name="_BHAPL Recon - 0710 2 3" xfId="2260" xr:uid="{00000000-0005-0000-0000-00006F030000}"/>
    <cellStyle name="_BHAPL Recon - 0710 3" xfId="3443" xr:uid="{00000000-0005-0000-0000-000070030000}"/>
    <cellStyle name="_BHAPL Recon - 0710 4" xfId="3462" xr:uid="{00000000-0005-0000-0000-000071030000}"/>
    <cellStyle name="_BHAPL Recon - 0711" xfId="4286" xr:uid="{00000000-0005-0000-0000-000072030000}"/>
    <cellStyle name="_BHAPL Recon - 0711 2" xfId="4295" xr:uid="{00000000-0005-0000-0000-000073030000}"/>
    <cellStyle name="_BHAPL Recon - 0711 2 2" xfId="4318" xr:uid="{00000000-0005-0000-0000-000074030000}"/>
    <cellStyle name="_BHAPL Recon - 0711 2 3" xfId="2580" xr:uid="{00000000-0005-0000-0000-000075030000}"/>
    <cellStyle name="_BHAPL Recon - 0711 3" xfId="1524" xr:uid="{00000000-0005-0000-0000-000076030000}"/>
    <cellStyle name="_BHAPL Recon - 0711 4" xfId="364" xr:uid="{00000000-0005-0000-0000-000077030000}"/>
    <cellStyle name="_BHAPL Recon - 0712" xfId="964" xr:uid="{00000000-0005-0000-0000-000078030000}"/>
    <cellStyle name="_BHAPL Recon - 0712 2" xfId="975" xr:uid="{00000000-0005-0000-0000-000079030000}"/>
    <cellStyle name="_BHAPL Recon - 0712 2 2" xfId="4236" xr:uid="{00000000-0005-0000-0000-00007A030000}"/>
    <cellStyle name="_BHAPL Recon - 0712 2 3" xfId="4241" xr:uid="{00000000-0005-0000-0000-00007B030000}"/>
    <cellStyle name="_BHAPL Recon - 0712 3" xfId="984" xr:uid="{00000000-0005-0000-0000-00007C030000}"/>
    <cellStyle name="_BHAPL Recon - 0712 4" xfId="1390" xr:uid="{00000000-0005-0000-0000-00007D030000}"/>
    <cellStyle name="_BHAPL Recon - 0801" xfId="3954" xr:uid="{00000000-0005-0000-0000-00007E030000}"/>
    <cellStyle name="_BHAPL Recon - 0801 2" xfId="3961" xr:uid="{00000000-0005-0000-0000-00007F030000}"/>
    <cellStyle name="_BHAPL Recon - 0801 2 2" xfId="3765" xr:uid="{00000000-0005-0000-0000-000080030000}"/>
    <cellStyle name="_BHAPL Recon - 0801 2 3" xfId="3971" xr:uid="{00000000-0005-0000-0000-000081030000}"/>
    <cellStyle name="_BHAPL Recon - 0801 3" xfId="3986" xr:uid="{00000000-0005-0000-0000-000082030000}"/>
    <cellStyle name="_BHAPL Recon - 0801 4" xfId="3994" xr:uid="{00000000-0005-0000-0000-000083030000}"/>
    <cellStyle name="_BHAPL Recon -1006" xfId="4325" xr:uid="{00000000-0005-0000-0000-000084030000}"/>
    <cellStyle name="_BHAPL Recon -1006 2" xfId="4330" xr:uid="{00000000-0005-0000-0000-000085030000}"/>
    <cellStyle name="_BHAPL Recon -1006 2 2" xfId="4331" xr:uid="{00000000-0005-0000-0000-000086030000}"/>
    <cellStyle name="_BHAPL Recon -1006 2 3" xfId="3909" xr:uid="{00000000-0005-0000-0000-000087030000}"/>
    <cellStyle name="_BHAPL Recon -1006 3" xfId="4335" xr:uid="{00000000-0005-0000-0000-000088030000}"/>
    <cellStyle name="_BHAPL Recon -1006 4" xfId="1264" xr:uid="{00000000-0005-0000-0000-000089030000}"/>
    <cellStyle name="_BHAPL Recon -1006 final" xfId="249" xr:uid="{00000000-0005-0000-0000-00008A030000}"/>
    <cellStyle name="_BHAPL Recon -1006 final 2" xfId="4066" xr:uid="{00000000-0005-0000-0000-00008B030000}"/>
    <cellStyle name="_BHAPL Recon -1006 final 2 2" xfId="1601" xr:uid="{00000000-0005-0000-0000-00008C030000}"/>
    <cellStyle name="_BHAPL Recon -1006 final 2 3" xfId="3920" xr:uid="{00000000-0005-0000-0000-00008D030000}"/>
    <cellStyle name="_BHAPL Recon -1006 final 3" xfId="4342" xr:uid="{00000000-0005-0000-0000-00008E030000}"/>
    <cellStyle name="_BHAPL Recon -1006 final 4" xfId="3660" xr:uid="{00000000-0005-0000-0000-00008F030000}"/>
    <cellStyle name="_Bhapl-0107cmb-23152301" xfId="881" xr:uid="{00000000-0005-0000-0000-000090030000}"/>
    <cellStyle name="_Bhapl-0107cmb-23152301 2" xfId="884" xr:uid="{00000000-0005-0000-0000-000091030000}"/>
    <cellStyle name="_Bhapl-0107cmb-23152301 2 2" xfId="4344" xr:uid="{00000000-0005-0000-0000-000092030000}"/>
    <cellStyle name="_Bhapl-0107cmb-23152301 2 3" xfId="4348" xr:uid="{00000000-0005-0000-0000-000093030000}"/>
    <cellStyle name="_Bhapl-0107cmb-23152301 3" xfId="893" xr:uid="{00000000-0005-0000-0000-000094030000}"/>
    <cellStyle name="_Bhapl-0107cmb-23152301 4" xfId="3858" xr:uid="{00000000-0005-0000-0000-000095030000}"/>
    <cellStyle name="_Bhapl-0407cmb-23152301" xfId="4351" xr:uid="{00000000-0005-0000-0000-000096030000}"/>
    <cellStyle name="_Bhapl-0407cmb-23152301 2" xfId="2208" xr:uid="{00000000-0005-0000-0000-000097030000}"/>
    <cellStyle name="_Bhapl-0407cmb-23152301 2 2" xfId="4339" xr:uid="{00000000-0005-0000-0000-000098030000}"/>
    <cellStyle name="_Bhapl-0407cmb-23152301 2 3" xfId="3656" xr:uid="{00000000-0005-0000-0000-000099030000}"/>
    <cellStyle name="_Bhapl-0407cmb-23152301 3" xfId="2210" xr:uid="{00000000-0005-0000-0000-00009A030000}"/>
    <cellStyle name="_Bhapl-0407cmb-23152301 4" xfId="2226" xr:uid="{00000000-0005-0000-0000-00009B030000}"/>
    <cellStyle name="_Bhapl-0907cmb-23152301" xfId="1287" xr:uid="{00000000-0005-0000-0000-00009C030000}"/>
    <cellStyle name="_Bhapl-0907cmb-23152301 2" xfId="4353" xr:uid="{00000000-0005-0000-0000-00009D030000}"/>
    <cellStyle name="_Bhapl-0907cmb-23152301 2 2" xfId="4223" xr:uid="{00000000-0005-0000-0000-00009E030000}"/>
    <cellStyle name="_Bhapl-0907cmb-23152301 2 3" xfId="4366" xr:uid="{00000000-0005-0000-0000-00009F030000}"/>
    <cellStyle name="_Bhapl-0907cmb-23152301 3" xfId="4367" xr:uid="{00000000-0005-0000-0000-0000A0030000}"/>
    <cellStyle name="_Bhapl-0907cmb-23152301 4" xfId="1421" xr:uid="{00000000-0005-0000-0000-0000A1030000}"/>
    <cellStyle name="_Bhapl-1006cmb-23152301" xfId="4056" xr:uid="{00000000-0005-0000-0000-0000A2030000}"/>
    <cellStyle name="_Bhapl-1006cmb-23152301 2" xfId="400" xr:uid="{00000000-0005-0000-0000-0000A3030000}"/>
    <cellStyle name="_Bhapl-1006cmb-23152301 2 2" xfId="3493" xr:uid="{00000000-0005-0000-0000-0000A4030000}"/>
    <cellStyle name="_Bhapl-1006cmb-23152301 2 3" xfId="3512" xr:uid="{00000000-0005-0000-0000-0000A5030000}"/>
    <cellStyle name="_Bhapl-1006cmb-23152301 3" xfId="455" xr:uid="{00000000-0005-0000-0000-0000A6030000}"/>
    <cellStyle name="_Bhapl-1006cmb-23152301 4" xfId="482" xr:uid="{00000000-0005-0000-0000-0000A7030000}"/>
    <cellStyle name="_Bhapl-1106cmb-23152301" xfId="4382" xr:uid="{00000000-0005-0000-0000-0000A8030000}"/>
    <cellStyle name="_Bhapl-1106cmb-23152301 2" xfId="4385" xr:uid="{00000000-0005-0000-0000-0000A9030000}"/>
    <cellStyle name="_Bhapl-1106cmb-23152301 2 2" xfId="4391" xr:uid="{00000000-0005-0000-0000-0000AA030000}"/>
    <cellStyle name="_Bhapl-1106cmb-23152301 2 3" xfId="3719" xr:uid="{00000000-0005-0000-0000-0000AB030000}"/>
    <cellStyle name="_Bhapl-1106cmb-23152301 3" xfId="4394" xr:uid="{00000000-0005-0000-0000-0000AC030000}"/>
    <cellStyle name="_Bhapl-1106cmb-23152301 4" xfId="4396" xr:uid="{00000000-0005-0000-0000-0000AD030000}"/>
    <cellStyle name="_Bhapl-1107cmb-23152301" xfId="4398" xr:uid="{00000000-0005-0000-0000-0000AE030000}"/>
    <cellStyle name="_Bhapl-1107cmb-23152301 2" xfId="4402" xr:uid="{00000000-0005-0000-0000-0000AF030000}"/>
    <cellStyle name="_Bhapl-1107cmb-23152301 2 2" xfId="1725" xr:uid="{00000000-0005-0000-0000-0000B0030000}"/>
    <cellStyle name="_Bhapl-1107cmb-23152301 2 3" xfId="1729" xr:uid="{00000000-0005-0000-0000-0000B1030000}"/>
    <cellStyle name="_Bhapl-1107cmb-23152301 3" xfId="4405" xr:uid="{00000000-0005-0000-0000-0000B2030000}"/>
    <cellStyle name="_Bhapl-1107cmb-23152301 4" xfId="4410" xr:uid="{00000000-0005-0000-0000-0000B3030000}"/>
    <cellStyle name="_Bhapl-1206cmb-23152301" xfId="4415" xr:uid="{00000000-0005-0000-0000-0000B4030000}"/>
    <cellStyle name="_Bhapl-1206cmb-23152301 2" xfId="775" xr:uid="{00000000-0005-0000-0000-0000B5030000}"/>
    <cellStyle name="_Bhapl-1206cmb-23152301 2 2" xfId="493" xr:uid="{00000000-0005-0000-0000-0000B6030000}"/>
    <cellStyle name="_Bhapl-1206cmb-23152301 2 3" xfId="524" xr:uid="{00000000-0005-0000-0000-0000B7030000}"/>
    <cellStyle name="_Bhapl-1206cmb-23152301 3" xfId="4418" xr:uid="{00000000-0005-0000-0000-0000B8030000}"/>
    <cellStyle name="_Bhapl-1206cmb-23152301 4" xfId="4421" xr:uid="{00000000-0005-0000-0000-0000B9030000}"/>
    <cellStyle name="_BHI Top_Cust" xfId="2085" xr:uid="{00000000-0005-0000-0000-0000BA030000}"/>
    <cellStyle name="_BHI Top_Cust_Excel file for 2010 Jan Plan PowerPoint Presentation_sales_NA" xfId="4423" xr:uid="{00000000-0005-0000-0000-0000BB030000}"/>
    <cellStyle name="_BHI Top_Cust_Excel file for 2010 Jan Plan PowerPoint PresentationRev3" xfId="3479" xr:uid="{00000000-0005-0000-0000-0000BC030000}"/>
    <cellStyle name="_BHI Top_Cust_Excel file for 2010 Jan Plan PowerPoint PresentationRev3-Japan" xfId="2680" xr:uid="{00000000-0005-0000-0000-0000BD030000}"/>
    <cellStyle name="_BHI Top_Cust_new GeoMarket_HFM_JulyPlan NA-rev1" xfId="4389" xr:uid="{00000000-0005-0000-0000-0000BE030000}"/>
    <cellStyle name="_BHI Top_Cust_new GeoMarket_HFM_JulyPlan NA-rev1_Excel file for 2010 Jan Plan PowerPoint Presentation_sales_NA" xfId="4425" xr:uid="{00000000-0005-0000-0000-0000BF030000}"/>
    <cellStyle name="_BHS Recon -022007" xfId="3146" xr:uid="{00000000-0005-0000-0000-0000C0030000}"/>
    <cellStyle name="_BHS Recon -022007 2" xfId="3344" xr:uid="{00000000-0005-0000-0000-0000C1030000}"/>
    <cellStyle name="_BHS Recon -022007 2 2" xfId="4432" xr:uid="{00000000-0005-0000-0000-0000C2030000}"/>
    <cellStyle name="_BHS Recon -022007 2 3" xfId="719" xr:uid="{00000000-0005-0000-0000-0000C3030000}"/>
    <cellStyle name="_BHS Recon -022007 3" xfId="4437" xr:uid="{00000000-0005-0000-0000-0000C4030000}"/>
    <cellStyle name="_BHS Recon -022007 4" xfId="3771" xr:uid="{00000000-0005-0000-0000-0000C5030000}"/>
    <cellStyle name="_BHS Recon -032007" xfId="3539" xr:uid="{00000000-0005-0000-0000-0000C6030000}"/>
    <cellStyle name="_BHS Recon -032007 2" xfId="959" xr:uid="{00000000-0005-0000-0000-0000C7030000}"/>
    <cellStyle name="_BHS Recon -032007 2 2" xfId="4439" xr:uid="{00000000-0005-0000-0000-0000C8030000}"/>
    <cellStyle name="_BHS Recon -032007 2 3" xfId="4443" xr:uid="{00000000-0005-0000-0000-0000C9030000}"/>
    <cellStyle name="_BHS Recon -032007 3" xfId="2196" xr:uid="{00000000-0005-0000-0000-0000CA030000}"/>
    <cellStyle name="_BHS Recon -032007 4" xfId="2204" xr:uid="{00000000-0005-0000-0000-0000CB030000}"/>
    <cellStyle name="_BHS Recon -042007" xfId="233" xr:uid="{00000000-0005-0000-0000-0000CC030000}"/>
    <cellStyle name="_BHS Recon -042007 2" xfId="3210" xr:uid="{00000000-0005-0000-0000-0000CD030000}"/>
    <cellStyle name="_BHS Recon -042007 2 2" xfId="4445" xr:uid="{00000000-0005-0000-0000-0000CE030000}"/>
    <cellStyle name="_BHS Recon -042007 2 3" xfId="116" xr:uid="{00000000-0005-0000-0000-0000CF030000}"/>
    <cellStyle name="_BHS Recon -042007 3" xfId="4463" xr:uid="{00000000-0005-0000-0000-0000D0030000}"/>
    <cellStyle name="_BHS Recon -042007 4" xfId="4471" xr:uid="{00000000-0005-0000-0000-0000D1030000}"/>
    <cellStyle name="_BHS Recon -052007" xfId="4472" xr:uid="{00000000-0005-0000-0000-0000D2030000}"/>
    <cellStyle name="_BHS Recon -052007 2" xfId="4477" xr:uid="{00000000-0005-0000-0000-0000D3030000}"/>
    <cellStyle name="_BHS Recon -052007 2 2" xfId="4483" xr:uid="{00000000-0005-0000-0000-0000D4030000}"/>
    <cellStyle name="_BHS Recon -052007 2 3" xfId="4488" xr:uid="{00000000-0005-0000-0000-0000D5030000}"/>
    <cellStyle name="_BHS Recon -052007 3" xfId="4492" xr:uid="{00000000-0005-0000-0000-0000D6030000}"/>
    <cellStyle name="_BHS Recon -052007 4" xfId="4498" xr:uid="{00000000-0005-0000-0000-0000D7030000}"/>
    <cellStyle name="_BHS Recon -062007" xfId="4292" xr:uid="{00000000-0005-0000-0000-0000D8030000}"/>
    <cellStyle name="_BHS Recon -062007 2" xfId="4304" xr:uid="{00000000-0005-0000-0000-0000D9030000}"/>
    <cellStyle name="_BHS Recon -062007 2 2" xfId="4307" xr:uid="{00000000-0005-0000-0000-0000DA030000}"/>
    <cellStyle name="_BHS Recon -062007 2 3" xfId="2582" xr:uid="{00000000-0005-0000-0000-0000DB030000}"/>
    <cellStyle name="_BHS Recon -062007 3" xfId="1535" xr:uid="{00000000-0005-0000-0000-0000DC030000}"/>
    <cellStyle name="_BHS Recon -062007 4" xfId="366" xr:uid="{00000000-0005-0000-0000-0000DD030000}"/>
    <cellStyle name="_BHS Recon -072007" xfId="2559" xr:uid="{00000000-0005-0000-0000-0000DE030000}"/>
    <cellStyle name="_BHS Recon -072007 2" xfId="2569" xr:uid="{00000000-0005-0000-0000-0000DF030000}"/>
    <cellStyle name="_BHS Recon -072007 2 2" xfId="2278" xr:uid="{00000000-0005-0000-0000-0000E0030000}"/>
    <cellStyle name="_BHS Recon -072007 2 3" xfId="2306" xr:uid="{00000000-0005-0000-0000-0000E1030000}"/>
    <cellStyle name="_BHS Recon -072007 3" xfId="2578" xr:uid="{00000000-0005-0000-0000-0000E2030000}"/>
    <cellStyle name="_BHS Recon -072007 4" xfId="2596" xr:uid="{00000000-0005-0000-0000-0000E3030000}"/>
    <cellStyle name="_BHS Recon -082007" xfId="4506" xr:uid="{00000000-0005-0000-0000-0000E4030000}"/>
    <cellStyle name="_BHS Recon -082007 2" xfId="4512" xr:uid="{00000000-0005-0000-0000-0000E5030000}"/>
    <cellStyle name="_BHS Recon -082007 2 2" xfId="2034" xr:uid="{00000000-0005-0000-0000-0000E6030000}"/>
    <cellStyle name="_BHS Recon -082007 2 3" xfId="3281" xr:uid="{00000000-0005-0000-0000-0000E7030000}"/>
    <cellStyle name="_BHS Recon -082007 3" xfId="4519" xr:uid="{00000000-0005-0000-0000-0000E8030000}"/>
    <cellStyle name="_BHS Recon -082007 4" xfId="4523" xr:uid="{00000000-0005-0000-0000-0000E9030000}"/>
    <cellStyle name="_BHS Recon -092007" xfId="4529" xr:uid="{00000000-0005-0000-0000-0000EA030000}"/>
    <cellStyle name="_BHS Recon -092007 2" xfId="4530" xr:uid="{00000000-0005-0000-0000-0000EB030000}"/>
    <cellStyle name="_BHS Recon -092007 2 2" xfId="2415" xr:uid="{00000000-0005-0000-0000-0000EC030000}"/>
    <cellStyle name="_BHS Recon -092007 2 3" xfId="1636" xr:uid="{00000000-0005-0000-0000-0000ED030000}"/>
    <cellStyle name="_BHS Recon -092007 3" xfId="4072" xr:uid="{00000000-0005-0000-0000-0000EE030000}"/>
    <cellStyle name="_BHS Recon -092007 4" xfId="4077" xr:uid="{00000000-0005-0000-0000-0000EF030000}"/>
    <cellStyle name="_BHS Recon -102006" xfId="4532" xr:uid="{00000000-0005-0000-0000-0000F0030000}"/>
    <cellStyle name="_BHS Recon -102006 2" xfId="4534" xr:uid="{00000000-0005-0000-0000-0000F1030000}"/>
    <cellStyle name="_BHS Recon -102006 2 2" xfId="4540" xr:uid="{00000000-0005-0000-0000-0000F2030000}"/>
    <cellStyle name="_BHS Recon -102006 2 3" xfId="4526" xr:uid="{00000000-0005-0000-0000-0000F3030000}"/>
    <cellStyle name="_BHS Recon -102006 3" xfId="3249" xr:uid="{00000000-0005-0000-0000-0000F4030000}"/>
    <cellStyle name="_BHS Recon -102006 4" xfId="4548" xr:uid="{00000000-0005-0000-0000-0000F5030000}"/>
    <cellStyle name="_BHS Recon -102006 final" xfId="4560" xr:uid="{00000000-0005-0000-0000-0000F6030000}"/>
    <cellStyle name="_BHS Recon -102006 final 2" xfId="4565" xr:uid="{00000000-0005-0000-0000-0000F7030000}"/>
    <cellStyle name="_BHS Recon -102006 final 2 2" xfId="2812" xr:uid="{00000000-0005-0000-0000-0000F8030000}"/>
    <cellStyle name="_BHS Recon -102006 final 2 3" xfId="2821" xr:uid="{00000000-0005-0000-0000-0000F9030000}"/>
    <cellStyle name="_BHS Recon -102006 final 3" xfId="4569" xr:uid="{00000000-0005-0000-0000-0000FA030000}"/>
    <cellStyle name="_BHS Recon -102006 final 4" xfId="4148" xr:uid="{00000000-0005-0000-0000-0000FB030000}"/>
    <cellStyle name="_BHS Recon -102007" xfId="4473" xr:uid="{00000000-0005-0000-0000-0000FC030000}"/>
    <cellStyle name="_BHS Recon -102007 2" xfId="4478" xr:uid="{00000000-0005-0000-0000-0000FD030000}"/>
    <cellStyle name="_BHS Recon -102007 2 2" xfId="4484" xr:uid="{00000000-0005-0000-0000-0000FE030000}"/>
    <cellStyle name="_BHS Recon -102007 2 3" xfId="4489" xr:uid="{00000000-0005-0000-0000-0000FF030000}"/>
    <cellStyle name="_BHS Recon -102007 3" xfId="4493" xr:uid="{00000000-0005-0000-0000-000000040000}"/>
    <cellStyle name="_BHS Recon -102007 4" xfId="4499" xr:uid="{00000000-0005-0000-0000-000001040000}"/>
    <cellStyle name="_BHS Recon -112006" xfId="547" xr:uid="{00000000-0005-0000-0000-000002040000}"/>
    <cellStyle name="_BHS Recon -112006 2" xfId="4284" xr:uid="{00000000-0005-0000-0000-000003040000}"/>
    <cellStyle name="_BHS Recon -112006 2 2" xfId="586" xr:uid="{00000000-0005-0000-0000-000004040000}"/>
    <cellStyle name="_BHS Recon -112006 2 3" xfId="2258" xr:uid="{00000000-0005-0000-0000-000005040000}"/>
    <cellStyle name="_BHS Recon -112006 3" xfId="3447" xr:uid="{00000000-0005-0000-0000-000006040000}"/>
    <cellStyle name="_BHS Recon -112006 4" xfId="3466" xr:uid="{00000000-0005-0000-0000-000007040000}"/>
    <cellStyle name="_BHS Recon -112007" xfId="4293" xr:uid="{00000000-0005-0000-0000-000008040000}"/>
    <cellStyle name="_BHS Recon -112007 2" xfId="4305" xr:uid="{00000000-0005-0000-0000-000009040000}"/>
    <cellStyle name="_BHS Recon -112007 2 2" xfId="4308" xr:uid="{00000000-0005-0000-0000-00000A040000}"/>
    <cellStyle name="_BHS Recon -112007 2 3" xfId="2583" xr:uid="{00000000-0005-0000-0000-00000B040000}"/>
    <cellStyle name="_BHS Recon -112007 3" xfId="1536" xr:uid="{00000000-0005-0000-0000-00000C040000}"/>
    <cellStyle name="_BHS Recon -112007 4" xfId="367" xr:uid="{00000000-0005-0000-0000-00000D040000}"/>
    <cellStyle name="_BHS Recon -122006" xfId="4586" xr:uid="{00000000-0005-0000-0000-00000E040000}"/>
    <cellStyle name="_BHS Recon -122006 2" xfId="1419" xr:uid="{00000000-0005-0000-0000-00000F040000}"/>
    <cellStyle name="_BHS Recon -122006 2 2" xfId="4588" xr:uid="{00000000-0005-0000-0000-000010040000}"/>
    <cellStyle name="_BHS Recon -122006 2 3" xfId="4596" xr:uid="{00000000-0005-0000-0000-000011040000}"/>
    <cellStyle name="_BHS Recon -122006 3" xfId="4599" xr:uid="{00000000-0005-0000-0000-000012040000}"/>
    <cellStyle name="_BHS Recon -122006 4" xfId="4605" xr:uid="{00000000-0005-0000-0000-000013040000}"/>
    <cellStyle name="_BHS Recon -122007" xfId="2560" xr:uid="{00000000-0005-0000-0000-000014040000}"/>
    <cellStyle name="_BHS Recon -122007 2" xfId="2570" xr:uid="{00000000-0005-0000-0000-000015040000}"/>
    <cellStyle name="_BHS Recon -122007 2 2" xfId="2279" xr:uid="{00000000-0005-0000-0000-000016040000}"/>
    <cellStyle name="_BHS Recon -122007 2 3" xfId="2307" xr:uid="{00000000-0005-0000-0000-000017040000}"/>
    <cellStyle name="_BHS Recon -122007 3" xfId="2579" xr:uid="{00000000-0005-0000-0000-000018040000}"/>
    <cellStyle name="_BHS Recon -122007 4" xfId="2597" xr:uid="{00000000-0005-0000-0000-000019040000}"/>
    <cellStyle name="_Bhs0107cmb" xfId="3688" xr:uid="{00000000-0005-0000-0000-00001A040000}"/>
    <cellStyle name="_Bhs0107cmb 2" xfId="3693" xr:uid="{00000000-0005-0000-0000-00001B040000}"/>
    <cellStyle name="_Bhs0107cmb 2 2" xfId="4611" xr:uid="{00000000-0005-0000-0000-00001C040000}"/>
    <cellStyle name="_Bhs0107cmb 2 3" xfId="4617" xr:uid="{00000000-0005-0000-0000-00001D040000}"/>
    <cellStyle name="_Bhs0107cmb 3" xfId="3701" xr:uid="{00000000-0005-0000-0000-00001E040000}"/>
    <cellStyle name="_Bhs0107cmb 4" xfId="4623" xr:uid="{00000000-0005-0000-0000-00001F040000}"/>
    <cellStyle name="_Bhs0207cmb" xfId="4624" xr:uid="{00000000-0005-0000-0000-000020040000}"/>
    <cellStyle name="_Bhs0207cmb 2" xfId="2455" xr:uid="{00000000-0005-0000-0000-000021040000}"/>
    <cellStyle name="_Bhs0207cmb 2 2" xfId="4629" xr:uid="{00000000-0005-0000-0000-000022040000}"/>
    <cellStyle name="_Bhs0207cmb 2 3" xfId="4630" xr:uid="{00000000-0005-0000-0000-000023040000}"/>
    <cellStyle name="_Bhs0207cmb 3" xfId="4633" xr:uid="{00000000-0005-0000-0000-000024040000}"/>
    <cellStyle name="_Bhs0207cmb 4" xfId="4637" xr:uid="{00000000-0005-0000-0000-000025040000}"/>
    <cellStyle name="_Bhs0307cmb" xfId="4651" xr:uid="{00000000-0005-0000-0000-000026040000}"/>
    <cellStyle name="_Bhs0307cmb 2" xfId="3572" xr:uid="{00000000-0005-0000-0000-000027040000}"/>
    <cellStyle name="_Bhs0307cmb 2 2" xfId="4654" xr:uid="{00000000-0005-0000-0000-000028040000}"/>
    <cellStyle name="_Bhs0307cmb 2 3" xfId="4657" xr:uid="{00000000-0005-0000-0000-000029040000}"/>
    <cellStyle name="_Bhs0307cmb 3" xfId="4663" xr:uid="{00000000-0005-0000-0000-00002A040000}"/>
    <cellStyle name="_Bhs0307cmb 4" xfId="4667" xr:uid="{00000000-0005-0000-0000-00002B040000}"/>
    <cellStyle name="_Bhs0307cmb-23151201" xfId="4669" xr:uid="{00000000-0005-0000-0000-00002C040000}"/>
    <cellStyle name="_Bhs0307cmb-23151201 2" xfId="4673" xr:uid="{00000000-0005-0000-0000-00002D040000}"/>
    <cellStyle name="_Bhs0307cmb-23151201 2 2" xfId="2883" xr:uid="{00000000-0005-0000-0000-00002E040000}"/>
    <cellStyle name="_Bhs0307cmb-23151201 2 3" xfId="4674" xr:uid="{00000000-0005-0000-0000-00002F040000}"/>
    <cellStyle name="_Bhs0307cmb-23151201 3" xfId="4675" xr:uid="{00000000-0005-0000-0000-000030040000}"/>
    <cellStyle name="_Bhs0307cmb-23151201 4" xfId="3290" xr:uid="{00000000-0005-0000-0000-000031040000}"/>
    <cellStyle name="_Bhs0407cmb" xfId="4683" xr:uid="{00000000-0005-0000-0000-000032040000}"/>
    <cellStyle name="_Bhs0407cmb 2" xfId="3951" xr:uid="{00000000-0005-0000-0000-000033040000}"/>
    <cellStyle name="_Bhs0407cmb 2 2" xfId="3968" xr:uid="{00000000-0005-0000-0000-000034040000}"/>
    <cellStyle name="_Bhs0407cmb 2 3" xfId="3982" xr:uid="{00000000-0005-0000-0000-000035040000}"/>
    <cellStyle name="_Bhs0407cmb 3" xfId="4689" xr:uid="{00000000-0005-0000-0000-000036040000}"/>
    <cellStyle name="_Bhs0407cmb 4" xfId="4693" xr:uid="{00000000-0005-0000-0000-000037040000}"/>
    <cellStyle name="_Bhs0407cmb-23151201" xfId="2152" xr:uid="{00000000-0005-0000-0000-000038040000}"/>
    <cellStyle name="_Bhs0407cmb-23151201 2" xfId="2243" xr:uid="{00000000-0005-0000-0000-000039040000}"/>
    <cellStyle name="_Bhs0407cmb-23151201 2 2" xfId="4698" xr:uid="{00000000-0005-0000-0000-00003A040000}"/>
    <cellStyle name="_Bhs0407cmb-23151201 2 3" xfId="4699" xr:uid="{00000000-0005-0000-0000-00003B040000}"/>
    <cellStyle name="_Bhs0407cmb-23151201 3" xfId="2297" xr:uid="{00000000-0005-0000-0000-00003C040000}"/>
    <cellStyle name="_Bhs0407cmb-23151201 4" xfId="2301" xr:uid="{00000000-0005-0000-0000-00003D040000}"/>
    <cellStyle name="_Bhs0507cmb" xfId="4704" xr:uid="{00000000-0005-0000-0000-00003E040000}"/>
    <cellStyle name="_Bhs0507cmb 2" xfId="1843" xr:uid="{00000000-0005-0000-0000-00003F040000}"/>
    <cellStyle name="_Bhs0507cmb 2 2" xfId="4709" xr:uid="{00000000-0005-0000-0000-000040040000}"/>
    <cellStyle name="_Bhs0507cmb 2 3" xfId="4714" xr:uid="{00000000-0005-0000-0000-000041040000}"/>
    <cellStyle name="_Bhs0507cmb 3" xfId="1006" xr:uid="{00000000-0005-0000-0000-000042040000}"/>
    <cellStyle name="_Bhs0507cmb 4" xfId="2406" xr:uid="{00000000-0005-0000-0000-000043040000}"/>
    <cellStyle name="_Bhs0507cmb-23151201" xfId="4721" xr:uid="{00000000-0005-0000-0000-000044040000}"/>
    <cellStyle name="_Bhs0507cmb-23151201 2" xfId="927" xr:uid="{00000000-0005-0000-0000-000045040000}"/>
    <cellStyle name="_Bhs0507cmb-23151201 2 2" xfId="4727" xr:uid="{00000000-0005-0000-0000-000046040000}"/>
    <cellStyle name="_Bhs0507cmb-23151201 2 3" xfId="4731" xr:uid="{00000000-0005-0000-0000-000047040000}"/>
    <cellStyle name="_Bhs0507cmb-23151201 3" xfId="937" xr:uid="{00000000-0005-0000-0000-000048040000}"/>
    <cellStyle name="_Bhs0507cmb-23151201 4" xfId="4744" xr:uid="{00000000-0005-0000-0000-000049040000}"/>
    <cellStyle name="_Bhs0607cmb" xfId="64" xr:uid="{00000000-0005-0000-0000-00004A040000}"/>
    <cellStyle name="_Bhs0607cmb 2" xfId="611" xr:uid="{00000000-0005-0000-0000-00004B040000}"/>
    <cellStyle name="_Bhs0607cmb 2 2" xfId="257" xr:uid="{00000000-0005-0000-0000-00004C040000}"/>
    <cellStyle name="_Bhs0607cmb 2 3" xfId="380" xr:uid="{00000000-0005-0000-0000-00004D040000}"/>
    <cellStyle name="_Bhs0607cmb 3" xfId="852" xr:uid="{00000000-0005-0000-0000-00004E040000}"/>
    <cellStyle name="_Bhs0607cmb 4" xfId="4580" xr:uid="{00000000-0005-0000-0000-00004F040000}"/>
    <cellStyle name="_Bhs0607cmb-23151201" xfId="323" xr:uid="{00000000-0005-0000-0000-000050040000}"/>
    <cellStyle name="_Bhs0607cmb-23151201 2" xfId="4757" xr:uid="{00000000-0005-0000-0000-000051040000}"/>
    <cellStyle name="_Bhs0607cmb-23151201 2 2" xfId="4780" xr:uid="{00000000-0005-0000-0000-000052040000}"/>
    <cellStyle name="_Bhs0607cmb-23151201 2 3" xfId="4796" xr:uid="{00000000-0005-0000-0000-000053040000}"/>
    <cellStyle name="_Bhs0607cmb-23151201 3" xfId="4812" xr:uid="{00000000-0005-0000-0000-000054040000}"/>
    <cellStyle name="_Bhs0607cmb-23151201 4" xfId="3419" xr:uid="{00000000-0005-0000-0000-000055040000}"/>
    <cellStyle name="_Bhs0707cmb" xfId="4825" xr:uid="{00000000-0005-0000-0000-000056040000}"/>
    <cellStyle name="_Bhs0707cmb 2" xfId="3096" xr:uid="{00000000-0005-0000-0000-000057040000}"/>
    <cellStyle name="_Bhs0707cmb 2 2" xfId="485" xr:uid="{00000000-0005-0000-0000-000058040000}"/>
    <cellStyle name="_Bhs0707cmb 2 3" xfId="517" xr:uid="{00000000-0005-0000-0000-000059040000}"/>
    <cellStyle name="_Bhs0707cmb 3" xfId="4830" xr:uid="{00000000-0005-0000-0000-00005A040000}"/>
    <cellStyle name="_Bhs0707cmb 4" xfId="4836" xr:uid="{00000000-0005-0000-0000-00005B040000}"/>
    <cellStyle name="_Bhs0707cmb-23151201" xfId="4839" xr:uid="{00000000-0005-0000-0000-00005C040000}"/>
    <cellStyle name="_Bhs0707cmb-23151201 2" xfId="4847" xr:uid="{00000000-0005-0000-0000-00005D040000}"/>
    <cellStyle name="_Bhs0707cmb-23151201 2 2" xfId="4849" xr:uid="{00000000-0005-0000-0000-00005E040000}"/>
    <cellStyle name="_Bhs0707cmb-23151201 2 3" xfId="4851" xr:uid="{00000000-0005-0000-0000-00005F040000}"/>
    <cellStyle name="_Bhs0707cmb-23151201 3" xfId="4854" xr:uid="{00000000-0005-0000-0000-000060040000}"/>
    <cellStyle name="_Bhs0707cmb-23151201 4" xfId="4858" xr:uid="{00000000-0005-0000-0000-000061040000}"/>
    <cellStyle name="_Bhs0907cmb-23151201" xfId="2501" xr:uid="{00000000-0005-0000-0000-000062040000}"/>
    <cellStyle name="_Bhs0907cmb-23151201 2" xfId="1447" xr:uid="{00000000-0005-0000-0000-000063040000}"/>
    <cellStyle name="_Bhs0907cmb-23151201 2 2" xfId="4859" xr:uid="{00000000-0005-0000-0000-000064040000}"/>
    <cellStyle name="_Bhs0907cmb-23151201 2 3" xfId="4860" xr:uid="{00000000-0005-0000-0000-000065040000}"/>
    <cellStyle name="_Bhs0907cmb-23151201 3" xfId="2770" xr:uid="{00000000-0005-0000-0000-000066040000}"/>
    <cellStyle name="_Bhs0907cmb-23151201 4" xfId="3496" xr:uid="{00000000-0005-0000-0000-000067040000}"/>
    <cellStyle name="_Bhs1107cmb-23151201" xfId="324" xr:uid="{00000000-0005-0000-0000-000068040000}"/>
    <cellStyle name="_Bhs1107cmb-23151201 2" xfId="4758" xr:uid="{00000000-0005-0000-0000-000069040000}"/>
    <cellStyle name="_Bhs1107cmb-23151201 2 2" xfId="4781" xr:uid="{00000000-0005-0000-0000-00006A040000}"/>
    <cellStyle name="_Bhs1107cmb-23151201 2 3" xfId="4797" xr:uid="{00000000-0005-0000-0000-00006B040000}"/>
    <cellStyle name="_Bhs1107cmb-23151201 3" xfId="4813" xr:uid="{00000000-0005-0000-0000-00006C040000}"/>
    <cellStyle name="_Bhs1107cmb-23151201 4" xfId="3420" xr:uid="{00000000-0005-0000-0000-00006D040000}"/>
    <cellStyle name="_Bhs1206cmb" xfId="4867" xr:uid="{00000000-0005-0000-0000-00006E040000}"/>
    <cellStyle name="_Bhs1206cmb 2" xfId="4869" xr:uid="{00000000-0005-0000-0000-00006F040000}"/>
    <cellStyle name="_Bhs1206cmb 2 2" xfId="4552" xr:uid="{00000000-0005-0000-0000-000070040000}"/>
    <cellStyle name="_Bhs1206cmb 2 3" xfId="4879" xr:uid="{00000000-0005-0000-0000-000071040000}"/>
    <cellStyle name="_Bhs1206cmb 3" xfId="4881" xr:uid="{00000000-0005-0000-0000-000072040000}"/>
    <cellStyle name="_Bhs1206cmb 4" xfId="4888" xr:uid="{00000000-0005-0000-0000-000073040000}"/>
    <cellStyle name="_Book2" xfId="4893" xr:uid="{00000000-0005-0000-0000-000074040000}"/>
    <cellStyle name="_Book2 2" xfId="1135" xr:uid="{00000000-0005-0000-0000-000075040000}"/>
    <cellStyle name="_Book2 2 2" xfId="4336" xr:uid="{00000000-0005-0000-0000-000076040000}"/>
    <cellStyle name="_Book2 2 3" xfId="1265" xr:uid="{00000000-0005-0000-0000-000077040000}"/>
    <cellStyle name="_Book2 3" xfId="2394" xr:uid="{00000000-0005-0000-0000-000078040000}"/>
    <cellStyle name="_Book2 4" xfId="1836" xr:uid="{00000000-0005-0000-0000-000079040000}"/>
    <cellStyle name="_BOT HFM MPQ Template - FY09 Q2-China-NAP" xfId="4895" xr:uid="{00000000-0005-0000-0000-00007A040000}"/>
    <cellStyle name="_BOT HFM MPQ Template - FY09 Q2-China-NAP 2" xfId="4906" xr:uid="{00000000-0005-0000-0000-00007B040000}"/>
    <cellStyle name="_BOT HFM MPQ Template - FY09 Q2-China-NAP 2 2" xfId="4919" xr:uid="{00000000-0005-0000-0000-00007C040000}"/>
    <cellStyle name="_BOT HFM MPQ Template - FY09 Q2-China-NAP 2 3" xfId="862" xr:uid="{00000000-0005-0000-0000-00007D040000}"/>
    <cellStyle name="_BOT HFM MPQ Template - FY09 Q2-China-NAP 3" xfId="4930" xr:uid="{00000000-0005-0000-0000-00007E040000}"/>
    <cellStyle name="_BOT HFM MPQ Template - FY09 Q2-China-NAP 4" xfId="4947" xr:uid="{00000000-0005-0000-0000-00007F040000}"/>
    <cellStyle name="_BOT HFM MPQ Template - FY09 Q2-China-NAP_Excel file for 2010 Jan Plan PowerPoint Presentation_sales_NA" xfId="2638" xr:uid="{00000000-0005-0000-0000-000080040000}"/>
    <cellStyle name="_BOT HFM MPQ Template - FY09 Q2-China-NAP_Excel file for 2010 Jan Plan PowerPoint Presentation_sales_NA 2" xfId="4951" xr:uid="{00000000-0005-0000-0000-000081040000}"/>
    <cellStyle name="_BOT HFM MPQ Template - FY09 Q2-China-NAP_Excel file for 2010 Jan Plan PowerPoint Presentation_sales_NA 3" xfId="4957" xr:uid="{00000000-0005-0000-0000-000082040000}"/>
    <cellStyle name="_BOT HFM MPQ Template - FY09 Q2-China-NAP_Excel file for 2010 Jan Plan PowerPoint PresentationRev3" xfId="4958" xr:uid="{00000000-0005-0000-0000-000083040000}"/>
    <cellStyle name="_BOT HFM MPQ Template - FY09 Q2-China-NAP_Excel file for 2010 Jan Plan PowerPoint PresentationRev3 2" xfId="4961" xr:uid="{00000000-0005-0000-0000-000084040000}"/>
    <cellStyle name="_BOT HFM MPQ Template - FY09 Q2-China-NAP_Excel file for 2010 Jan Plan PowerPoint PresentationRev3 3" xfId="4970" xr:uid="{00000000-0005-0000-0000-000085040000}"/>
    <cellStyle name="_BOT HFM MPQ Template - FY09 Q2-China-NAP_Excel file for 2010 Jan Plan PowerPoint PresentationRev3-Japan" xfId="4897" xr:uid="{00000000-0005-0000-0000-000086040000}"/>
    <cellStyle name="_BOT HFM MPQ Template - FY09 Q2-China-NAP_Excel file for 2010 Jan Plan PowerPoint PresentationRev3-Japan 2" xfId="4911" xr:uid="{00000000-0005-0000-0000-000087040000}"/>
    <cellStyle name="_BOT HFM MPQ Template - FY09 Q2-China-NAP_Excel file for 2010 Jan Plan PowerPoint PresentationRev3-Japan 3" xfId="4934" xr:uid="{00000000-0005-0000-0000-000088040000}"/>
    <cellStyle name="_BOT HFM MPQ Template - FY09 Q2-China-NAP_new GeoMarket_HFM_JulyPlan NA-rev1" xfId="4983" xr:uid="{00000000-0005-0000-0000-000089040000}"/>
    <cellStyle name="_BOT HFM MPQ Template - FY09 Q2-China-NAP_new GeoMarket_HFM_JulyPlan NA-rev1 2" xfId="4989" xr:uid="{00000000-0005-0000-0000-00008A040000}"/>
    <cellStyle name="_BOT HFM MPQ Template - FY09 Q2-China-NAP_new GeoMarket_HFM_JulyPlan NA-rev1 3" xfId="5002" xr:uid="{00000000-0005-0000-0000-00008B040000}"/>
    <cellStyle name="_BOT HFM MPQ Template - FY09 Q2-China-NAP_new GeoMarket_HFM_JulyPlan NA-rev1_Excel file for 2010 Jan Plan PowerPoint Presentation_sales_NA" xfId="3898" xr:uid="{00000000-0005-0000-0000-00008C040000}"/>
    <cellStyle name="_BOT HFM MPQ Template - FY09 Q2-China-NAP_new GeoMarket_HFM_JulyPlan NA-rev1_Excel file for 2010 Jan Plan PowerPoint Presentation_sales_NA 2" xfId="3903" xr:uid="{00000000-0005-0000-0000-00008D040000}"/>
    <cellStyle name="_BOT HFM MPQ Template - FY09 Q2-China-NAP_new GeoMarket_HFM_JulyPlan NA-rev1_Excel file for 2010 Jan Plan PowerPoint Presentation_sales_NA 3" xfId="3908" xr:uid="{00000000-0005-0000-0000-00008E040000}"/>
    <cellStyle name="_BOT-TAM-Presentation Slides - July Plan" xfId="2122" xr:uid="{00000000-0005-0000-0000-00008F040000}"/>
    <cellStyle name="_BOT-TAM-Presentation Slides - July Plan_Excel file for 2010 Jan Plan PowerPoint Presentation_sales_NA" xfId="5003" xr:uid="{00000000-0005-0000-0000-000090040000}"/>
    <cellStyle name="_BOT-TAM-Presentation Slides - July Plan_Excel file for 2010 Jan Plan PowerPoint PresentationRev3" xfId="5008" xr:uid="{00000000-0005-0000-0000-000091040000}"/>
    <cellStyle name="_BOT-TAM-Presentation Slides - July Plan_Excel file for 2010 Jan Plan PowerPoint PresentationRev3-Japan" xfId="5015" xr:uid="{00000000-0005-0000-0000-000092040000}"/>
    <cellStyle name="_BOT-TAM-Presentation Slides - July Plan_new GeoMarket_HFM_JulyPlan NA-rev1" xfId="1952" xr:uid="{00000000-0005-0000-0000-000093040000}"/>
    <cellStyle name="_BOT-TAM-Presentation Slides - July Plan_new GeoMarket_HFM_JulyPlan NA-rev1_Excel file for 2010 Jan Plan PowerPoint Presentation_sales_NA" xfId="5024" xr:uid="{00000000-0005-0000-0000-000094040000}"/>
    <cellStyle name="_BP  PM checklist" xfId="5032" xr:uid="{00000000-0005-0000-0000-000095040000}"/>
    <cellStyle name="_BP  PM checklist 2" xfId="5037" xr:uid="{00000000-0005-0000-0000-000096040000}"/>
    <cellStyle name="_BP  PM checklist 3" xfId="5043" xr:uid="{00000000-0005-0000-0000-000097040000}"/>
    <cellStyle name="_Bridge Q3 AprPlan vs JulPlan" xfId="5052" xr:uid="{00000000-0005-0000-0000-000098040000}"/>
    <cellStyle name="_Cable - Dec 26" xfId="5069" xr:uid="{00000000-0005-0000-0000-000099040000}"/>
    <cellStyle name="_Cable - Dec 26 2" xfId="955" xr:uid="{00000000-0005-0000-0000-00009A040000}"/>
    <cellStyle name="_Cable - Dec 26 2 2" xfId="4581" xr:uid="{00000000-0005-0000-0000-00009B040000}"/>
    <cellStyle name="_Cable - Dec 26 2 3" xfId="2554" xr:uid="{00000000-0005-0000-0000-00009C040000}"/>
    <cellStyle name="_Cable - Dec 26 3" xfId="5072" xr:uid="{00000000-0005-0000-0000-00009D040000}"/>
    <cellStyle name="_Cable - Dec 26 4" xfId="1644" xr:uid="{00000000-0005-0000-0000-00009E040000}"/>
    <cellStyle name="_Capex File LA" xfId="5079" xr:uid="{00000000-0005-0000-0000-00009F040000}"/>
    <cellStyle name="_Capex File LA 2" xfId="5092" xr:uid="{00000000-0005-0000-0000-0000A0040000}"/>
    <cellStyle name="_Capex File LA 3" xfId="5100" xr:uid="{00000000-0005-0000-0000-0000A1040000}"/>
    <cellStyle name="_Capex File LA_July Plan Presentation Excel File" xfId="5103" xr:uid="{00000000-0005-0000-0000-0000A2040000}"/>
    <cellStyle name="_Capex File LA_July Plan Presentation Excel File 2" xfId="1561" xr:uid="{00000000-0005-0000-0000-0000A3040000}"/>
    <cellStyle name="_Capex File LA_July Plan Presentation Excel File 3" xfId="5108" xr:uid="{00000000-0005-0000-0000-0000A4040000}"/>
    <cellStyle name="_Capex File LA_July Plan Presentation Excel Filev2" xfId="5115" xr:uid="{00000000-0005-0000-0000-0000A5040000}"/>
    <cellStyle name="_Capex File LA_July Plan Presentation Excel Filev2 2" xfId="901" xr:uid="{00000000-0005-0000-0000-0000A6040000}"/>
    <cellStyle name="_Capex File LA_July Plan Presentation Excel Filev2 3" xfId="294" xr:uid="{00000000-0005-0000-0000-0000A7040000}"/>
    <cellStyle name="_Capex File LA_July Plan Presentation Excel Filev2-update June" xfId="5130" xr:uid="{00000000-0005-0000-0000-0000A8040000}"/>
    <cellStyle name="_Capex File LA_July Plan Presentation Excel Filev2-update June 2" xfId="4513" xr:uid="{00000000-0005-0000-0000-0000A9040000}"/>
    <cellStyle name="_Capex File LA_July Plan Presentation Excel Filev2-update June 3" xfId="4525" xr:uid="{00000000-0005-0000-0000-0000AA040000}"/>
    <cellStyle name="_Capex File LA_July Plan Presentation Excel Filev3" xfId="5133" xr:uid="{00000000-0005-0000-0000-0000AB040000}"/>
    <cellStyle name="_Capex File LA_July Plan Presentation Excel Filev3 2" xfId="4734" xr:uid="{00000000-0005-0000-0000-0000AC040000}"/>
    <cellStyle name="_Capex File LA_July Plan Presentation Excel Filev3 3" xfId="5143" xr:uid="{00000000-0005-0000-0000-0000AD040000}"/>
    <cellStyle name="_Capex File LA_Plan presentation Excel file" xfId="3167" xr:uid="{00000000-0005-0000-0000-0000AE040000}"/>
    <cellStyle name="_Capex File LA_Plan presentation Excel file 2" xfId="3171" xr:uid="{00000000-0005-0000-0000-0000AF040000}"/>
    <cellStyle name="_Capex File LA_Plan presentation Excel file 3" xfId="3181" xr:uid="{00000000-0005-0000-0000-0000B0040000}"/>
    <cellStyle name="_CMS-0612-Singapore" xfId="1270" xr:uid="{00000000-0005-0000-0000-0000B1040000}"/>
    <cellStyle name="_CMS-0612-Singapore 2" xfId="1276" xr:uid="{00000000-0005-0000-0000-0000B2040000}"/>
    <cellStyle name="_CMS-0612-Singapore 2 2" xfId="4360" xr:uid="{00000000-0005-0000-0000-0000B3040000}"/>
    <cellStyle name="_CMS-0612-Singapore 2 3" xfId="4378" xr:uid="{00000000-0005-0000-0000-0000B4040000}"/>
    <cellStyle name="_CMS-0612-Singapore 3" xfId="1301" xr:uid="{00000000-0005-0000-0000-0000B5040000}"/>
    <cellStyle name="_CMS-0612-Singapore 4" xfId="3955" xr:uid="{00000000-0005-0000-0000-0000B6040000}"/>
    <cellStyle name="_CMS-0702-Singapore" xfId="5147" xr:uid="{00000000-0005-0000-0000-0000B7040000}"/>
    <cellStyle name="_CMS-0702-Singapore 2" xfId="5153" xr:uid="{00000000-0005-0000-0000-0000B8040000}"/>
    <cellStyle name="_CMS-0702-Singapore 2 2" xfId="5158" xr:uid="{00000000-0005-0000-0000-0000B9040000}"/>
    <cellStyle name="_CMS-0702-Singapore 2 3" xfId="5164" xr:uid="{00000000-0005-0000-0000-0000BA040000}"/>
    <cellStyle name="_CMS-0702-Singapore 3" xfId="5167" xr:uid="{00000000-0005-0000-0000-0000BB040000}"/>
    <cellStyle name="_CMS-0702-Singapore 4" xfId="4502" xr:uid="{00000000-0005-0000-0000-0000BC040000}"/>
    <cellStyle name="_CMS-0704-Singapore" xfId="5170" xr:uid="{00000000-0005-0000-0000-0000BD040000}"/>
    <cellStyle name="_CMS-0704-Singapore 2" xfId="2213" xr:uid="{00000000-0005-0000-0000-0000BE040000}"/>
    <cellStyle name="_CMS-0704-Singapore 2 2" xfId="5171" xr:uid="{00000000-0005-0000-0000-0000BF040000}"/>
    <cellStyle name="_CMS-0704-Singapore 2 3" xfId="1188" xr:uid="{00000000-0005-0000-0000-0000C0040000}"/>
    <cellStyle name="_CMS-0704-Singapore 3" xfId="2230" xr:uid="{00000000-0005-0000-0000-0000C1040000}"/>
    <cellStyle name="_CMS-0704-Singapore 4" xfId="5181" xr:uid="{00000000-0005-0000-0000-0000C2040000}"/>
    <cellStyle name="_CO.9001_Markup Aug07" xfId="2629" xr:uid="{00000000-0005-0000-0000-0000C3040000}"/>
    <cellStyle name="_Copy of BHS Recon -122006" xfId="5182" xr:uid="{00000000-0005-0000-0000-0000C4040000}"/>
    <cellStyle name="_Copy of BHS Recon -122006 2" xfId="5188" xr:uid="{00000000-0005-0000-0000-0000C5040000}"/>
    <cellStyle name="_Copy of BHS Recon -122006 2 2" xfId="5197" xr:uid="{00000000-0005-0000-0000-0000C6040000}"/>
    <cellStyle name="_Copy of BHS Recon -122006 2 3" xfId="5205" xr:uid="{00000000-0005-0000-0000-0000C7040000}"/>
    <cellStyle name="_Copy of BHS Recon -122006 3" xfId="5208" xr:uid="{00000000-0005-0000-0000-0000C8040000}"/>
    <cellStyle name="_Copy of BHS Recon -122006 4" xfId="2962" xr:uid="{00000000-0005-0000-0000-0000C9040000}"/>
    <cellStyle name="_COSL" xfId="1338" xr:uid="{00000000-0005-0000-0000-0000CA040000}"/>
    <cellStyle name="_COSL 2" xfId="5214" xr:uid="{00000000-0005-0000-0000-0000CB040000}"/>
    <cellStyle name="_COSL 2 2" xfId="5220" xr:uid="{00000000-0005-0000-0000-0000CC040000}"/>
    <cellStyle name="_COSL 2 3" xfId="5226" xr:uid="{00000000-0005-0000-0000-0000CD040000}"/>
    <cellStyle name="_COSL 3" xfId="5234" xr:uid="{00000000-0005-0000-0000-0000CE040000}"/>
    <cellStyle name="_COSL 4" xfId="1401" xr:uid="{00000000-0005-0000-0000-0000CF040000}"/>
    <cellStyle name="_Days In Vietnam" xfId="4551" xr:uid="{00000000-0005-0000-0000-0000D0040000}"/>
    <cellStyle name="_Days In Vietnam 2" xfId="4561" xr:uid="{00000000-0005-0000-0000-0000D1040000}"/>
    <cellStyle name="_Days In Vietnam 2 2" xfId="2817" xr:uid="{00000000-0005-0000-0000-0000D2040000}"/>
    <cellStyle name="_Days In Vietnam 2 3" xfId="2830" xr:uid="{00000000-0005-0000-0000-0000D3040000}"/>
    <cellStyle name="_Days In Vietnam 3" xfId="4566" xr:uid="{00000000-0005-0000-0000-0000D4040000}"/>
    <cellStyle name="_Days In Vietnam 4" xfId="4144" xr:uid="{00000000-0005-0000-0000-0000D5040000}"/>
    <cellStyle name="_definition" xfId="1457" xr:uid="{00000000-0005-0000-0000-0000D6040000}"/>
    <cellStyle name="_Delivery note Australia" xfId="5238" xr:uid="{00000000-0005-0000-0000-0000D7040000}"/>
    <cellStyle name="_Delivery note Australia 2" xfId="234" xr:uid="{00000000-0005-0000-0000-0000D8040000}"/>
    <cellStyle name="_Delivery note Australia 2 2" xfId="3211" xr:uid="{00000000-0005-0000-0000-0000D9040000}"/>
    <cellStyle name="_Delivery note Australia 2 2 2" xfId="4460" xr:uid="{00000000-0005-0000-0000-0000DA040000}"/>
    <cellStyle name="_Delivery note Australia 2 3" xfId="4466" xr:uid="{00000000-0005-0000-0000-0000DB040000}"/>
    <cellStyle name="_Delivery note Australia 3" xfId="5239" xr:uid="{00000000-0005-0000-0000-0000DC040000}"/>
    <cellStyle name="_Delivery note Australia 4" xfId="5242" xr:uid="{00000000-0005-0000-0000-0000DD040000}"/>
    <cellStyle name="_empexplusa" xfId="5233" xr:uid="{00000000-0005-0000-0000-0000DE040000}"/>
    <cellStyle name="_empexplusa 2" xfId="3523" xr:uid="{00000000-0005-0000-0000-0000DF040000}"/>
    <cellStyle name="_empexplusa 3" xfId="5246" xr:uid="{00000000-0005-0000-0000-0000E0040000}"/>
    <cellStyle name="_Excel file for 2010 Jan Plan PowerPoint Presentation_sales" xfId="552" xr:uid="{00000000-0005-0000-0000-0000E1040000}"/>
    <cellStyle name="_Excel file for 2010 Jan Plan PowerPoint Presentation_zz (2)" xfId="5252" xr:uid="{00000000-0005-0000-0000-0000E2040000}"/>
    <cellStyle name="_Explanation of FM Variance" xfId="5263" xr:uid="{00000000-0005-0000-0000-0000E3040000}"/>
    <cellStyle name="_Explanation of FM Variance 2" xfId="1811" xr:uid="{00000000-0005-0000-0000-0000E4040000}"/>
    <cellStyle name="_Explanation of FM Variance 3" xfId="1832" xr:uid="{00000000-0005-0000-0000-0000E5040000}"/>
    <cellStyle name="_ExpUsage_CARAT2_8OCT-05" xfId="5266" xr:uid="{00000000-0005-0000-0000-0000E6040000}"/>
    <cellStyle name="_ExpUsage_CARAT2_8OCT-05 2" xfId="5267" xr:uid="{00000000-0005-0000-0000-0000E7040000}"/>
    <cellStyle name="_ExpUsage_CARAT2_8OCT-05 3" xfId="5268" xr:uid="{00000000-0005-0000-0000-0000E8040000}"/>
    <cellStyle name="_Feb 07-Bangladesh Sales Analysis" xfId="3846" xr:uid="{00000000-0005-0000-0000-0000E9040000}"/>
    <cellStyle name="_Feb 07-Bangladesh Sales Analysis 2" xfId="3856" xr:uid="{00000000-0005-0000-0000-0000EA040000}"/>
    <cellStyle name="_Feb 07-Bangladesh Sales Analysis 2 2" xfId="746" xr:uid="{00000000-0005-0000-0000-0000EB040000}"/>
    <cellStyle name="_Feb 07-Bangladesh Sales Analysis 2 3" xfId="5273" xr:uid="{00000000-0005-0000-0000-0000EC040000}"/>
    <cellStyle name="_Feb 07-Bangladesh Sales Analysis 3" xfId="3859" xr:uid="{00000000-0005-0000-0000-0000ED040000}"/>
    <cellStyle name="_Feb 07-Bangladesh Sales Analysis 4" xfId="5278" xr:uid="{00000000-0005-0000-0000-0000EE040000}"/>
    <cellStyle name="_GeoMarket_HFM_JulyPlan_North Asia (ops)" xfId="4531" xr:uid="{00000000-0005-0000-0000-0000EF040000}"/>
    <cellStyle name="_GeoMarket_HFM_JulyPlan_North Asia (ops)_Excel file for 2010 Jan Plan PowerPoint Presentation_sales_NA" xfId="5279" xr:uid="{00000000-0005-0000-0000-0000F0040000}"/>
    <cellStyle name="_GeoMarket_HFM_JulyPlan_North Asia (ops)_Excel file for 2010 Jan Plan PowerPoint PresentationRev3" xfId="5286" xr:uid="{00000000-0005-0000-0000-0000F1040000}"/>
    <cellStyle name="_GeoMarket_HFM_JulyPlan_North Asia (ops)_Excel file for 2010 Jan Plan PowerPoint PresentationRev3-Japan" xfId="5288" xr:uid="{00000000-0005-0000-0000-0000F2040000}"/>
    <cellStyle name="_GeoMarket_HFM_JulyPlan_North Asia (ops)_new GeoMarket_HFM_JulyPlan NA-rev1" xfId="5293" xr:uid="{00000000-0005-0000-0000-0000F3040000}"/>
    <cellStyle name="_GeoMarket_HFM_JulyPlan_North Asia (ops)_new GeoMarket_HFM_JulyPlan NA-rev1_Excel file for 2010 Jan Plan PowerPoint Presentation_sales_NA" xfId="1125" xr:uid="{00000000-0005-0000-0000-0000F4040000}"/>
    <cellStyle name="_HCC_GeoMarket_HFM_JulyPlan_North Asia (ops)_revised (13June09)" xfId="5295" xr:uid="{00000000-0005-0000-0000-0000F5040000}"/>
    <cellStyle name="_HCC_GeoMarket_HFM_JulyPlan_North Asia (ops)_revised (13June09)_Excel file for 2010 Jan Plan PowerPoint Presentation_sales_NA" xfId="5298" xr:uid="{00000000-0005-0000-0000-0000F6040000}"/>
    <cellStyle name="_HCC_GeoMarket_HFM_JulyPlan_North Asia (ops)_revised (13June09)_Excel file for 2010 Jan Plan PowerPoint PresentationRev3" xfId="2589" xr:uid="{00000000-0005-0000-0000-0000F7040000}"/>
    <cellStyle name="_HCC_GeoMarket_HFM_JulyPlan_North Asia (ops)_revised (13June09)_Excel file for 2010 Jan Plan PowerPoint PresentationRev3-Japan" xfId="5301" xr:uid="{00000000-0005-0000-0000-0000F8040000}"/>
    <cellStyle name="_HCC_GeoMarket_HFM_JulyPlan_North Asia (ops)_revised (13June09)_new GeoMarket_HFM_JulyPlan NA-rev1" xfId="2942" xr:uid="{00000000-0005-0000-0000-0000F9040000}"/>
    <cellStyle name="_HCC_GeoMarket_HFM_JulyPlan_North Asia (ops)_revised (13June09)_new GeoMarket_HFM_JulyPlan NA-rev1_Excel file for 2010 Jan Plan PowerPoint Presentation_sales_NA" xfId="5302" xr:uid="{00000000-0005-0000-0000-0000FA040000}"/>
    <cellStyle name="_HCC_Revenue Update_Q409" xfId="5310" xr:uid="{00000000-0005-0000-0000-0000FB040000}"/>
    <cellStyle name="_HCC_Revenue Update_Q409_2010 July Plan Review File_Asia Pac_Bridges" xfId="5321" xr:uid="{00000000-0005-0000-0000-0000FC040000}"/>
    <cellStyle name="_HCC_Revenue Update_Q409_2010 July Plan Review File_Asia Pac_Bridges_VY" xfId="5155" xr:uid="{00000000-0005-0000-0000-0000FD040000}"/>
    <cellStyle name="_HCC_Revenue Update_Q409_North Asia_Q4 Rev Upd2_mpq2" xfId="174" xr:uid="{00000000-0005-0000-0000-0000FE040000}"/>
    <cellStyle name="_HCC_Revenue Update_Q409_North Asia_Q4 Rev Upd2_mpq2_2010 July Plan Review File_Asia Pac_Bridges" xfId="5325" xr:uid="{00000000-0005-0000-0000-0000FF040000}"/>
    <cellStyle name="_HCC_Revenue Update_Q409_North Asia_Q4 Rev Upd2_mpq2_2010 July Plan Review File_Asia Pac_Bridges_VY" xfId="4371" xr:uid="{00000000-0005-0000-0000-000000050000}"/>
    <cellStyle name="_HCC_Revenue Update_Q409_Revenue Planner" xfId="5060" xr:uid="{00000000-0005-0000-0000-000001050000}"/>
    <cellStyle name="_Headcount variance chart (2)" xfId="5333" xr:uid="{00000000-0005-0000-0000-000002050000}"/>
    <cellStyle name="_Headcount variance chart (2)_CAPEX - SEA Final" xfId="5350" xr:uid="{00000000-0005-0000-0000-000003050000}"/>
    <cellStyle name="_Headcount variance chart (2)_Excel file for July Plan PowerPoint Presentation" xfId="826" xr:uid="{00000000-0005-0000-0000-000004050000}"/>
    <cellStyle name="_Headcount variance chart (2)_WORKBOOOK_JulyPlan_NAP_17June2010" xfId="2284" xr:uid="{00000000-0005-0000-0000-000005050000}"/>
    <cellStyle name="_India Detail Analysis" xfId="3024" xr:uid="{00000000-0005-0000-0000-000006050000}"/>
    <cellStyle name="_Job appraisal Wnt2-6" xfId="578" xr:uid="{00000000-0005-0000-0000-000007050000}"/>
    <cellStyle name="_Job appraisal Wnt2-6 2" xfId="2104" xr:uid="{00000000-0005-0000-0000-000008050000}"/>
    <cellStyle name="_Job appraisal Wnt2-6 2 2" xfId="5355" xr:uid="{00000000-0005-0000-0000-000009050000}"/>
    <cellStyle name="_Job appraisal Wnt2-6 2 2 2" xfId="66" xr:uid="{00000000-0005-0000-0000-00000A050000}"/>
    <cellStyle name="_Job appraisal Wnt2-6 2 3" xfId="5364" xr:uid="{00000000-0005-0000-0000-00000B050000}"/>
    <cellStyle name="_Job appraisal Wnt2-6 3" xfId="2110" xr:uid="{00000000-0005-0000-0000-00000C050000}"/>
    <cellStyle name="_Job appraisal Wnt2-6 4" xfId="630" xr:uid="{00000000-0005-0000-0000-00000D050000}"/>
    <cellStyle name="_Job appraisal Wnt2-6_551433WUNUT11" xfId="5373" xr:uid="{00000000-0005-0000-0000-00000E050000}"/>
    <cellStyle name="_Job appraisal Wnt2-6_551433WUNUT11 2" xfId="5385" xr:uid="{00000000-0005-0000-0000-00000F050000}"/>
    <cellStyle name="_Job appraisal Wnt2-6_551433WUNUT11 3" xfId="5398" xr:uid="{00000000-0005-0000-0000-000010050000}"/>
    <cellStyle name="_Job Report Form" xfId="5400" xr:uid="{00000000-0005-0000-0000-000011050000}"/>
    <cellStyle name="_Job Report Form 2" xfId="5403" xr:uid="{00000000-0005-0000-0000-000012050000}"/>
    <cellStyle name="_Job Report Form 3" xfId="5410" xr:uid="{00000000-0005-0000-0000-000013050000}"/>
    <cellStyle name="_JobPaperwork_516906" xfId="5414" xr:uid="{00000000-0005-0000-0000-000014050000}"/>
    <cellStyle name="_JobPaperwork_516906 2" xfId="3650" xr:uid="{00000000-0005-0000-0000-000015050000}"/>
    <cellStyle name="_JobPaperwork_516906 3" xfId="5424" xr:uid="{00000000-0005-0000-0000-000016050000}"/>
    <cellStyle name="_JobPaperwork_551147" xfId="5425" xr:uid="{00000000-0005-0000-0000-000017050000}"/>
    <cellStyle name="_JobPaperwork_551147 2" xfId="3198" xr:uid="{00000000-0005-0000-0000-000018050000}"/>
    <cellStyle name="_JobPaperwork_551147 3" xfId="5428" xr:uid="{00000000-0005-0000-0000-000019050000}"/>
    <cellStyle name="_Job-Paperwork-intermediate" xfId="5434" xr:uid="{00000000-0005-0000-0000-00001A050000}"/>
    <cellStyle name="_Job-Paperwork-intermediate 2" xfId="5030" xr:uid="{00000000-0005-0000-0000-00001B050000}"/>
    <cellStyle name="_Job-Paperwork-intermediate 3" xfId="3349" xr:uid="{00000000-0005-0000-0000-00001C050000}"/>
    <cellStyle name="_Job-Paperwork-intermediate_515638tangk" xfId="5441" xr:uid="{00000000-0005-0000-0000-00001D050000}"/>
    <cellStyle name="_Job-Paperwork-intermediate_515638tangk 2" xfId="2698" xr:uid="{00000000-0005-0000-0000-00001E050000}"/>
    <cellStyle name="_Job-Paperwork-intermediate_515638tangk 3" xfId="5444" xr:uid="{00000000-0005-0000-0000-00001F050000}"/>
    <cellStyle name="_Job-Paperwork-intermediate_551433WUNUT11" xfId="41" xr:uid="{00000000-0005-0000-0000-000020050000}"/>
    <cellStyle name="_Job-Paperwork-intermediate_551433WUNUT11 2" xfId="5447" xr:uid="{00000000-0005-0000-0000-000021050000}"/>
    <cellStyle name="_Job-Paperwork-intermediate_551433WUNUT11 3" xfId="833" xr:uid="{00000000-0005-0000-0000-000022050000}"/>
    <cellStyle name="_Job-Paperwork-intermediate_JK5110-0095 - Pearl Jambi" xfId="5449" xr:uid="{00000000-0005-0000-0000-000023050000}"/>
    <cellStyle name="_Job-Paperwork-intermediate_JK5110-0095 - Pearl Jambi 2" xfId="5452" xr:uid="{00000000-0005-0000-0000-000024050000}"/>
    <cellStyle name="_Job-Paperwork-intermediate_JK5110-0095 - Pearl Jambi 3" xfId="5453" xr:uid="{00000000-0005-0000-0000-000025050000}"/>
    <cellStyle name="_Job-Paperwork-intermediate_JK5110-0170 - Hess Invoice July Drafta" xfId="2852" xr:uid="{00000000-0005-0000-0000-000026050000}"/>
    <cellStyle name="_Job-Paperwork-intermediate_JK5110-0170 - Hess Invoice July Drafta 2" xfId="2867" xr:uid="{00000000-0005-0000-0000-000027050000}"/>
    <cellStyle name="_Job-Paperwork-intermediate_JK5110-0170 - Hess Invoice July Drafta 3" xfId="2873" xr:uid="{00000000-0005-0000-0000-000028050000}"/>
    <cellStyle name="_Job-Paperwork-intermediate_New Full Tracking Sheet_Hess_Aug V2" xfId="1148" xr:uid="{00000000-0005-0000-0000-000029050000}"/>
    <cellStyle name="_Job-Paperwork-intermediate_New Full Tracking Sheet_Hess_Aug V2 2" xfId="5456" xr:uid="{00000000-0005-0000-0000-00002A050000}"/>
    <cellStyle name="_Job-Paperwork-intermediate_New Full Tracking Sheet_Hess_Aug V2 3" xfId="277" xr:uid="{00000000-0005-0000-0000-00002B050000}"/>
    <cellStyle name="_Job-Paperwork-intermediate_New Full Tracking Sheet_Hess_Sept" xfId="5458" xr:uid="{00000000-0005-0000-0000-00002C050000}"/>
    <cellStyle name="_Job-Paperwork-intermediate_New Full Tracking Sheet_Hess_Sept 2" xfId="5465" xr:uid="{00000000-0005-0000-0000-00002D050000}"/>
    <cellStyle name="_Job-Paperwork-intermediate_New Full Tracking Sheet_Hess_Sept 3" xfId="3009" xr:uid="{00000000-0005-0000-0000-00002E050000}"/>
    <cellStyle name="_Job-Paperwork-intermediate_p515951" xfId="5468" xr:uid="{00000000-0005-0000-0000-00002F050000}"/>
    <cellStyle name="_Job-Paperwork-intermediate_p515951 2" xfId="5473" xr:uid="{00000000-0005-0000-0000-000030050000}"/>
    <cellStyle name="_Job-Paperwork-intermediate_p515951 3" xfId="5474" xr:uid="{00000000-0005-0000-0000-000031050000}"/>
    <cellStyle name="_Job-Paperwork-intermediate_SO 20640 July-04 Felipe V2Aug04" xfId="5476" xr:uid="{00000000-0005-0000-0000-000032050000}"/>
    <cellStyle name="_Job-Paperwork-intermediate_SO 20640 July-04 Felipe V2Aug04 2" xfId="5479" xr:uid="{00000000-0005-0000-0000-000033050000}"/>
    <cellStyle name="_Job-Paperwork-intermediate_SO 20640 July-04 Felipe V2Aug04 3" xfId="5483" xr:uid="{00000000-0005-0000-0000-000034050000}"/>
    <cellStyle name="_Job-Paperwork-intermediate_SO 20640 July-04 Mrinal prelim Nos V29July04" xfId="5489" xr:uid="{00000000-0005-0000-0000-000035050000}"/>
    <cellStyle name="_Job-Paperwork-intermediate_SO 20640 July-04 Mrinal prelim Nos V29July04 2" xfId="5492" xr:uid="{00000000-0005-0000-0000-000036050000}"/>
    <cellStyle name="_Job-Paperwork-intermediate_SO 20640 July-04 Mrinal prelim Nos V29July04 3" xfId="706" xr:uid="{00000000-0005-0000-0000-000037050000}"/>
    <cellStyle name="_Job-Paperwork-intermediate_SO Oct-Nov 01" xfId="1230" xr:uid="{00000000-0005-0000-0000-000038050000}"/>
    <cellStyle name="_Job-Paperwork-intermediate_SO Oct-Nov 01 2" xfId="206" xr:uid="{00000000-0005-0000-0000-000039050000}"/>
    <cellStyle name="_Job-Paperwork-intermediate_SO Oct-Nov 01 3" xfId="1237" xr:uid="{00000000-0005-0000-0000-00003A050000}"/>
    <cellStyle name="_JV22407" xfId="5496" xr:uid="{00000000-0005-0000-0000-00003B050000}"/>
    <cellStyle name="_JV22407 2" xfId="5499" xr:uid="{00000000-0005-0000-0000-00003C050000}"/>
    <cellStyle name="_JV22407 2 2" xfId="2906" xr:uid="{00000000-0005-0000-0000-00003D050000}"/>
    <cellStyle name="_JV22407 2 3" xfId="5503" xr:uid="{00000000-0005-0000-0000-00003E050000}"/>
    <cellStyle name="_JV22407 3" xfId="5504" xr:uid="{00000000-0005-0000-0000-00003F050000}"/>
    <cellStyle name="_JV22407 4" xfId="5508" xr:uid="{00000000-0005-0000-0000-000040050000}"/>
    <cellStyle name="_NaCl" xfId="5514" xr:uid="{00000000-0005-0000-0000-000041050000}"/>
    <cellStyle name="_NaCl 2" xfId="5517" xr:uid="{00000000-0005-0000-0000-000042050000}"/>
    <cellStyle name="_NaCl 2 2" xfId="3323" xr:uid="{00000000-0005-0000-0000-000043050000}"/>
    <cellStyle name="_NaCl 2 2 2" xfId="2731" xr:uid="{00000000-0005-0000-0000-000044050000}"/>
    <cellStyle name="_NaCl 2 3" xfId="5520" xr:uid="{00000000-0005-0000-0000-000045050000}"/>
    <cellStyle name="_NaCl 3" xfId="5523" xr:uid="{00000000-0005-0000-0000-000046050000}"/>
    <cellStyle name="_NaCl 4" xfId="2469" xr:uid="{00000000-0005-0000-0000-000047050000}"/>
    <cellStyle name="_new GeoMarket_HFM_JulyPlan (version 2)-BA China" xfId="4834" xr:uid="{00000000-0005-0000-0000-000048050000}"/>
    <cellStyle name="_new GeoMarket_HFM_JulyPlan (version 2)-BA China hardcode" xfId="3278" xr:uid="{00000000-0005-0000-0000-000049050000}"/>
    <cellStyle name="_new GeoMarket_HFM_JulyPlan (version 2)-BA China hardcode_Excel file for 2010 Jan Plan PowerPoint Presentation_sales_NA" xfId="5528" xr:uid="{00000000-0005-0000-0000-00004A050000}"/>
    <cellStyle name="_new GeoMarket_HFM_JulyPlan (version 2)-BA China hardcode_Excel file for 2010 Jan Plan PowerPoint PresentationRev3" xfId="5535" xr:uid="{00000000-0005-0000-0000-00004B050000}"/>
    <cellStyle name="_new GeoMarket_HFM_JulyPlan (version 2)-BA China hardcode_Excel file for 2010 Jan Plan PowerPoint PresentationRev3-Japan" xfId="1984" xr:uid="{00000000-0005-0000-0000-00004C050000}"/>
    <cellStyle name="_new GeoMarket_HFM_JulyPlan (version 2)-BA China hardcode_new GeoMarket_HFM_JulyPlan NA-rev1" xfId="2489" xr:uid="{00000000-0005-0000-0000-00004D050000}"/>
    <cellStyle name="_new GeoMarket_HFM_JulyPlan (version 2)-BA China hardcode_new GeoMarket_HFM_JulyPlan NA-rev1_Excel file for 2010 Jan Plan PowerPoint Presentation_sales_NA" xfId="5540" xr:uid="{00000000-0005-0000-0000-00004E050000}"/>
    <cellStyle name="_new GeoMarket_HFM_JulyPlan (version 2)-BA China WORKING" xfId="5548" xr:uid="{00000000-0005-0000-0000-00004F050000}"/>
    <cellStyle name="_new GeoMarket_HFM_JulyPlan (version 2)-BA China WORKING_Excel file for 2010 Jan Plan PowerPoint Presentation_sales_NA" xfId="5550" xr:uid="{00000000-0005-0000-0000-000050050000}"/>
    <cellStyle name="_new GeoMarket_HFM_JulyPlan (version 2)-BA China WORKING_Excel file for 2010 Jan Plan PowerPoint PresentationRev3" xfId="4991" xr:uid="{00000000-0005-0000-0000-000051050000}"/>
    <cellStyle name="_new GeoMarket_HFM_JulyPlan (version 2)-BA China WORKING_Excel file for 2010 Jan Plan PowerPoint PresentationRev3-Japan" xfId="5551" xr:uid="{00000000-0005-0000-0000-000052050000}"/>
    <cellStyle name="_new GeoMarket_HFM_JulyPlan (version 2)-BA China WORKING_new GeoMarket_HFM_JulyPlan NA-rev1" xfId="2981" xr:uid="{00000000-0005-0000-0000-000053050000}"/>
    <cellStyle name="_new GeoMarket_HFM_JulyPlan (version 2)-BA China WORKING_new GeoMarket_HFM_JulyPlan NA-rev1_Excel file for 2010 Jan Plan PowerPoint Presentation_sales_NA" xfId="1898" xr:uid="{00000000-0005-0000-0000-000054050000}"/>
    <cellStyle name="_new GeoMarket_HFM_JulyPlan (version 2)-BA China_Excel file for 2010 Jan Plan PowerPoint Presentation_sales_NA" xfId="5555" xr:uid="{00000000-0005-0000-0000-000055050000}"/>
    <cellStyle name="_new GeoMarket_HFM_JulyPlan (version 2)-BA China_Excel file for 2010 Jan Plan PowerPoint PresentationRev3" xfId="512" xr:uid="{00000000-0005-0000-0000-000056050000}"/>
    <cellStyle name="_new GeoMarket_HFM_JulyPlan (version 2)-BA China_Excel file for 2010 Jan Plan PowerPoint PresentationRev3-Japan" xfId="5560" xr:uid="{00000000-0005-0000-0000-000057050000}"/>
    <cellStyle name="_new GeoMarket_HFM_JulyPlan (version 2)-BA China_new GeoMarket_HFM_JulyPlan NA-rev1" xfId="5567" xr:uid="{00000000-0005-0000-0000-000058050000}"/>
    <cellStyle name="_new GeoMarket_HFM_JulyPlan (version 2)-BA China_new GeoMarket_HFM_JulyPlan NA-rev1_Excel file for 2010 Jan Plan PowerPoint Presentation_sales_NA" xfId="5568" xr:uid="{00000000-0005-0000-0000-000059050000}"/>
    <cellStyle name="_new GeoMarket_HFM_JulyPlan (version 2)-breaklink" xfId="1890" xr:uid="{00000000-0005-0000-0000-00005A050000}"/>
    <cellStyle name="_new GeoMarket_HFM_JulyPlan (version 2)-breaklink_Excel file for 2010 Jan Plan PowerPoint Presentation_sales_NA" xfId="5570" xr:uid="{00000000-0005-0000-0000-00005B050000}"/>
    <cellStyle name="_new GeoMarket_HFM_JulyPlan (version 2)-breaklink_Excel file for 2010 Jan Plan PowerPoint PresentationRev3" xfId="148" xr:uid="{00000000-0005-0000-0000-00005C050000}"/>
    <cellStyle name="_new GeoMarket_HFM_JulyPlan (version 2)-breaklink_Excel file for 2010 Jan Plan PowerPoint PresentationRev3-Japan" xfId="4939" xr:uid="{00000000-0005-0000-0000-00005D050000}"/>
    <cellStyle name="_new GeoMarket_HFM_JulyPlan (version 2)-breaklink_new GeoMarket_HFM_JulyPlan NA-rev1" xfId="5579" xr:uid="{00000000-0005-0000-0000-00005E050000}"/>
    <cellStyle name="_new GeoMarket_HFM_JulyPlan (version 2)-breaklink_new GeoMarket_HFM_JulyPlan NA-rev1_Excel file for 2010 Jan Plan PowerPoint Presentation_sales_NA" xfId="70" xr:uid="{00000000-0005-0000-0000-00005F050000}"/>
    <cellStyle name="_new GeoMarket_HFM_JulyPlan (version 2)-with BOT link-working" xfId="1288" xr:uid="{00000000-0005-0000-0000-000060050000}"/>
    <cellStyle name="_new GeoMarket_HFM_JulyPlan (version 2)-with BOT link-working_Excel file for 2010 Jan Plan PowerPoint Presentation_sales_NA" xfId="3286" xr:uid="{00000000-0005-0000-0000-000061050000}"/>
    <cellStyle name="_new GeoMarket_HFM_JulyPlan (version 2)-with BOT link-working_Excel file for 2010 Jan Plan PowerPoint PresentationRev3" xfId="5580" xr:uid="{00000000-0005-0000-0000-000062050000}"/>
    <cellStyle name="_new GeoMarket_HFM_JulyPlan (version 2)-with BOT link-working_Excel file for 2010 Jan Plan PowerPoint PresentationRev3-Japan" xfId="4199" xr:uid="{00000000-0005-0000-0000-000063050000}"/>
    <cellStyle name="_new GeoMarket_HFM_JulyPlan (version 2)-with BOT link-working_new GeoMarket_HFM_JulyPlan NA-rev1" xfId="2453" xr:uid="{00000000-0005-0000-0000-000064050000}"/>
    <cellStyle name="_new GeoMarket_HFM_JulyPlan (version 2)-with BOT link-working_new GeoMarket_HFM_JulyPlan NA-rev1_Excel file for 2010 Jan Plan PowerPoint Presentation_sales_NA" xfId="2256" xr:uid="{00000000-0005-0000-0000-000065050000}"/>
    <cellStyle name="_new GeoMarket_HFM_JulyPlan (version 3)-BA China for presentation" xfId="5584" xr:uid="{00000000-0005-0000-0000-000066050000}"/>
    <cellStyle name="_new GeoMarket_HFM_JulyPlan (version 3)-BA China for presentation_Excel file for 2010 Jan Plan PowerPoint Presentation_sales_NA" xfId="5599" xr:uid="{00000000-0005-0000-0000-000067050000}"/>
    <cellStyle name="_new GeoMarket_HFM_JulyPlan (version 3)-BA China for presentation_Excel file for 2010 Jan Plan PowerPoint PresentationRev3" xfId="2765" xr:uid="{00000000-0005-0000-0000-000068050000}"/>
    <cellStyle name="_new GeoMarket_HFM_JulyPlan (version 3)-BA China for presentation_Excel file for 2010 Jan Plan PowerPoint PresentationRev3-Japan" xfId="5603" xr:uid="{00000000-0005-0000-0000-000069050000}"/>
    <cellStyle name="_new GeoMarket_HFM_JulyPlan (version 3)-BA China for presentation_new GeoMarket_HFM_JulyPlan NA-rev1" xfId="5606" xr:uid="{00000000-0005-0000-0000-00006A050000}"/>
    <cellStyle name="_new GeoMarket_HFM_JulyPlan (version 3)-BA China for presentation_new GeoMarket_HFM_JulyPlan NA-rev1_Excel file for 2010 Jan Plan PowerPoint Presentation_sales_NA" xfId="5608" xr:uid="{00000000-0005-0000-0000-00006B050000}"/>
    <cellStyle name="_new GeoMarket_HFM_JulyPlan (version 4)-BA China for presentation" xfId="5615" xr:uid="{00000000-0005-0000-0000-00006C050000}"/>
    <cellStyle name="_new GeoMarket_HFM_JulyPlan (version 4)-BA China for presentation_Excel file for 2010 Jan Plan PowerPoint Presentation_sales_NA" xfId="321" xr:uid="{00000000-0005-0000-0000-00006D050000}"/>
    <cellStyle name="_new GeoMarket_HFM_JulyPlan (version 4)-BA China for presentation_Excel file for 2010 Jan Plan PowerPoint PresentationRev3" xfId="5616" xr:uid="{00000000-0005-0000-0000-00006E050000}"/>
    <cellStyle name="_new GeoMarket_HFM_JulyPlan (version 4)-BA China for presentation_Excel file for 2010 Jan Plan PowerPoint PresentationRev3-Japan" xfId="5625" xr:uid="{00000000-0005-0000-0000-00006F050000}"/>
    <cellStyle name="_new GeoMarket_HFM_JulyPlan (version 4)-BA China for presentation_new GeoMarket_HFM_JulyPlan NA-rev1" xfId="5627" xr:uid="{00000000-0005-0000-0000-000070050000}"/>
    <cellStyle name="_new GeoMarket_HFM_JulyPlan (version 4)-BA China for presentation_new GeoMarket_HFM_JulyPlan NA-rev1_Excel file for 2010 Jan Plan PowerPoint Presentation_sales_NA" xfId="5628" xr:uid="{00000000-0005-0000-0000-000071050000}"/>
    <cellStyle name="_new GeoMarket_HFM_JulyPlan BHDF-breaklink-new" xfId="5633" xr:uid="{00000000-0005-0000-0000-000072050000}"/>
    <cellStyle name="_new GeoMarket_HFM_JulyPlan BHDF-breaklink-new_Excel file for 2010 Jan Plan PowerPoint Presentation_sales_NA" xfId="5634" xr:uid="{00000000-0005-0000-0000-000073050000}"/>
    <cellStyle name="_new GeoMarket_HFM_JulyPlan BHDF-breaklink-new_Excel file for 2010 Jan Plan PowerPoint PresentationRev3" xfId="5640" xr:uid="{00000000-0005-0000-0000-000074050000}"/>
    <cellStyle name="_new GeoMarket_HFM_JulyPlan BHDF-breaklink-new_Excel file for 2010 Jan Plan PowerPoint PresentationRev3-Japan" xfId="5647" xr:uid="{00000000-0005-0000-0000-000075050000}"/>
    <cellStyle name="_new GeoMarket_HFM_JulyPlan BHDF-breaklink-new_new GeoMarket_HFM_JulyPlan NA-rev1" xfId="5649" xr:uid="{00000000-0005-0000-0000-000076050000}"/>
    <cellStyle name="_new GeoMarket_HFM_JulyPlan BHDF-breaklink-new_new GeoMarket_HFM_JulyPlan NA-rev1_Excel file for 2010 Jan Plan PowerPoint Presentation_sales_NA" xfId="5655" xr:uid="{00000000-0005-0000-0000-000077050000}"/>
    <cellStyle name="_new GeoMarket_HFM_JulyPlan BOT link-working" xfId="5671" xr:uid="{00000000-0005-0000-0000-000078050000}"/>
    <cellStyle name="_new GeoMarket_HFM_JulyPlan BOT link-working_Excel file for 2010 Jan Plan PowerPoint Presentation_sales_NA" xfId="5672" xr:uid="{00000000-0005-0000-0000-000079050000}"/>
    <cellStyle name="_new GeoMarket_HFM_JulyPlan BOT link-working_Excel file for 2010 Jan Plan PowerPoint PresentationRev3" xfId="5677" xr:uid="{00000000-0005-0000-0000-00007A050000}"/>
    <cellStyle name="_new GeoMarket_HFM_JulyPlan BOT link-working_Excel file for 2010 Jan Plan PowerPoint PresentationRev3-Japan" xfId="5682" xr:uid="{00000000-0005-0000-0000-00007B050000}"/>
    <cellStyle name="_new GeoMarket_HFM_JulyPlan BOT link-working_new GeoMarket_HFM_JulyPlan NA-rev1" xfId="3180" xr:uid="{00000000-0005-0000-0000-00007C050000}"/>
    <cellStyle name="_new GeoMarket_HFM_JulyPlan BOT link-working_new GeoMarket_HFM_JulyPlan NA-rev1_Excel file for 2010 Jan Plan PowerPoint Presentation_sales_NA" xfId="5686" xr:uid="{00000000-0005-0000-0000-00007D050000}"/>
    <cellStyle name="_new GeoMarket_HFM_JulyPlan HCC-breaklink" xfId="3610" xr:uid="{00000000-0005-0000-0000-00007E050000}"/>
    <cellStyle name="_new GeoMarket_HFM_JulyPlan HCC-breaklink_Excel file for 2010 Jan Plan PowerPoint Presentation_sales_NA" xfId="5687" xr:uid="{00000000-0005-0000-0000-00007F050000}"/>
    <cellStyle name="_new GeoMarket_HFM_JulyPlan HCC-breaklink_Excel file for 2010 Jan Plan PowerPoint PresentationRev3" xfId="5692" xr:uid="{00000000-0005-0000-0000-000080050000}"/>
    <cellStyle name="_new GeoMarket_HFM_JulyPlan HCC-breaklink_Excel file for 2010 Jan Plan PowerPoint PresentationRev3-Japan" xfId="5693" xr:uid="{00000000-0005-0000-0000-000081050000}"/>
    <cellStyle name="_new GeoMarket_HFM_JulyPlan HCC-breaklink_new GeoMarket_HFM_JulyPlan NA-rev1" xfId="1689" xr:uid="{00000000-0005-0000-0000-000082050000}"/>
    <cellStyle name="_new GeoMarket_HFM_JulyPlan HCC-breaklink_new GeoMarket_HFM_JulyPlan NA-rev1_Excel file for 2010 Jan Plan PowerPoint Presentation_sales_NA" xfId="5699" xr:uid="{00000000-0005-0000-0000-000083050000}"/>
    <cellStyle name="_new GeoMarket_HFM_JulyPlan INTEQ-breaklink" xfId="5701" xr:uid="{00000000-0005-0000-0000-000084050000}"/>
    <cellStyle name="_new GeoMarket_HFM_JulyPlan INTEQ-breaklink_Excel file for 2010 Jan Plan PowerPoint Presentation_sales_NA" xfId="264" xr:uid="{00000000-0005-0000-0000-000085050000}"/>
    <cellStyle name="_new GeoMarket_HFM_JulyPlan INTEQ-breaklink_Excel file for 2010 Jan Plan PowerPoint PresentationRev3" xfId="5708" xr:uid="{00000000-0005-0000-0000-000086050000}"/>
    <cellStyle name="_new GeoMarket_HFM_JulyPlan INTEQ-breaklink_Excel file for 2010 Jan Plan PowerPoint PresentationRev3-Japan" xfId="5712" xr:uid="{00000000-0005-0000-0000-000087050000}"/>
    <cellStyle name="_new GeoMarket_HFM_JulyPlan INTEQ-breaklink_new GeoMarket_HFM_JulyPlan NA-rev1" xfId="2574" xr:uid="{00000000-0005-0000-0000-000088050000}"/>
    <cellStyle name="_new GeoMarket_HFM_JulyPlan INTEQ-breaklink_new GeoMarket_HFM_JulyPlan NA-rev1_Excel file for 2010 Jan Plan PowerPoint Presentation_sales_NA" xfId="5714" xr:uid="{00000000-0005-0000-0000-000089050000}"/>
    <cellStyle name="_new GeoMarket_HFM_JulyPlan NA" xfId="2976" xr:uid="{00000000-0005-0000-0000-00008A050000}"/>
    <cellStyle name="_new GeoMarket_HFM_JulyPlan NA_Excel file for 2010 Jan Plan PowerPoint Presentation_sales_NA" xfId="5722" xr:uid="{00000000-0005-0000-0000-00008B050000}"/>
    <cellStyle name="_new GeoMarket_HFM_JulyPlan NA_Excel file for 2010 Jan Plan PowerPoint PresentationRev3" xfId="3717" xr:uid="{00000000-0005-0000-0000-00008C050000}"/>
    <cellStyle name="_new GeoMarket_HFM_JulyPlan NA_Excel file for 2010 Jan Plan PowerPoint PresentationRev3-Japan" xfId="5724" xr:uid="{00000000-0005-0000-0000-00008D050000}"/>
    <cellStyle name="_new GeoMarket_HFM_JulyPlan NA_new GeoMarket_HFM_JulyPlan NA-rev1" xfId="5150" xr:uid="{00000000-0005-0000-0000-00008E050000}"/>
    <cellStyle name="_new GeoMarket_HFM_JulyPlan NA_new GeoMarket_HFM_JulyPlan NA-rev1_Excel file for 2010 Jan Plan PowerPoint Presentation_sales_NA" xfId="5412" xr:uid="{00000000-0005-0000-0000-00008F050000}"/>
    <cellStyle name="_new GeoMarket_HFM_JulyPlan NA-marketing" xfId="5729" xr:uid="{00000000-0005-0000-0000-000090050000}"/>
    <cellStyle name="_new GeoMarket_HFM_JulyPlan NA-marketing_Excel file for 2010 Jan Plan PowerPoint Presentation_sales_NA" xfId="5730" xr:uid="{00000000-0005-0000-0000-000091050000}"/>
    <cellStyle name="_new GeoMarket_HFM_JulyPlan NA-marketing_Excel file for 2010 Jan Plan PowerPoint PresentationRev3" xfId="874" xr:uid="{00000000-0005-0000-0000-000092050000}"/>
    <cellStyle name="_new GeoMarket_HFM_JulyPlan NA-marketing_Excel file for 2010 Jan Plan PowerPoint PresentationRev3-Japan" xfId="5732" xr:uid="{00000000-0005-0000-0000-000093050000}"/>
    <cellStyle name="_new GeoMarket_HFM_JulyPlan-Indo (version 1)_BPC_20090612" xfId="5737" xr:uid="{00000000-0005-0000-0000-000094050000}"/>
    <cellStyle name="_new GeoMarket_HFM_JulyPlan-Indo (version 1)_BPC_20090612_Excel file for 2010 Jan Plan PowerPoint Presentation_sales_NA" xfId="5746" xr:uid="{00000000-0005-0000-0000-000095050000}"/>
    <cellStyle name="_new GeoMarket_HFM_JulyPlan-Indo (version 1)_BPC_20090612_Excel file for 2010 Jan Plan PowerPoint PresentationRev3" xfId="2601" xr:uid="{00000000-0005-0000-0000-000096050000}"/>
    <cellStyle name="_new GeoMarket_HFM_JulyPlan-Indo (version 1)_BPC_20090612_Excel file for 2010 Jan Plan PowerPoint PresentationRev3-Japan" xfId="5752" xr:uid="{00000000-0005-0000-0000-000097050000}"/>
    <cellStyle name="_new GeoMarket_HFM_JulyPlan-Indo (version 1)_BPC_20090612_new GeoMarket_HFM_JulyPlan NA-rev1" xfId="5326" xr:uid="{00000000-0005-0000-0000-000098050000}"/>
    <cellStyle name="_new GeoMarket_HFM_JulyPlan-Indo (version 1)_BPC_20090612_new GeoMarket_HFM_JulyPlan NA-rev1_Excel file for 2010 Jan Plan PowerPoint Presentation_sales_NA" xfId="5757" xr:uid="{00000000-0005-0000-0000-000099050000}"/>
    <cellStyle name="_North Asia Revenue Update File_HCC" xfId="5758" xr:uid="{00000000-0005-0000-0000-00009A050000}"/>
    <cellStyle name="_North Asia Revenue Update File_HCC_2010 July Plan Review File_Asia Pac_Bridges" xfId="5762" xr:uid="{00000000-0005-0000-0000-00009B050000}"/>
    <cellStyle name="_North Asia Revenue Update File_HCC_2010 July Plan Review File_Asia Pac_Bridges_VY" xfId="1204" xr:uid="{00000000-0005-0000-0000-00009C050000}"/>
    <cellStyle name="_North Asia Revenue Update File_HCC_CTL_Revenue Update_Oct Plan" xfId="2829" xr:uid="{00000000-0005-0000-0000-00009D050000}"/>
    <cellStyle name="_North Asia Revenue Update File_HCC_CTL_Revenue Update_Oct Plan_2010 July Plan Review File_Asia Pac_Bridges" xfId="580" xr:uid="{00000000-0005-0000-0000-00009E050000}"/>
    <cellStyle name="_North Asia Revenue Update File_HCC_CTL_Revenue Update_Oct Plan_2010 July Plan Review File_Asia Pac_Bridges_VY" xfId="3032" xr:uid="{00000000-0005-0000-0000-00009F050000}"/>
    <cellStyle name="_North Asia Revenue Update File_HCC_CTL_Revenue Update_Oct Plan_North Asia_Q4 Rev Upd2_mpq2" xfId="3306" xr:uid="{00000000-0005-0000-0000-0000A0050000}"/>
    <cellStyle name="_North Asia Revenue Update File_HCC_CTL_Revenue Update_Oct Plan_North Asia_Q4 Rev Upd2_mpq2_2010 July Plan Review File_Asia Pac_Bridges" xfId="5764" xr:uid="{00000000-0005-0000-0000-0000A1050000}"/>
    <cellStyle name="_North Asia Revenue Update File_HCC_CTL_Revenue Update_Oct Plan_North Asia_Q4 Rev Upd2_mpq2_2010 July Plan Review File_Asia Pac_Bridges_VY" xfId="5773" xr:uid="{00000000-0005-0000-0000-0000A2050000}"/>
    <cellStyle name="_North Asia Revenue Update File_HCC_CTL_Revenue Update_Oct Plan_Revenue Planner" xfId="5779" xr:uid="{00000000-0005-0000-0000-0000A3050000}"/>
    <cellStyle name="_North Asia Revenue Update File_HCC_North Asia_Q4 Rev Upd2_mpq2" xfId="4913" xr:uid="{00000000-0005-0000-0000-0000A4050000}"/>
    <cellStyle name="_North Asia Revenue Update File_HCC_North Asia_Q4 Rev Upd2_mpq2_2010 July Plan Review File_Asia Pac_Bridges" xfId="5781" xr:uid="{00000000-0005-0000-0000-0000A5050000}"/>
    <cellStyle name="_North Asia Revenue Update File_HCC_North Asia_Q4 Rev Upd2_mpq2_2010 July Plan Review File_Asia Pac_Bridges_VY" xfId="2473" xr:uid="{00000000-0005-0000-0000-0000A6050000}"/>
    <cellStyle name="_North Asia Revenue Update File_HCC_Revenue Planner" xfId="1361" xr:uid="{00000000-0005-0000-0000-0000A7050000}"/>
    <cellStyle name="_North Asia_Revenue Update HC3" xfId="5163" xr:uid="{00000000-0005-0000-0000-0000A8050000}"/>
    <cellStyle name="_North Asia_Revenue Update HC3_2010 July Plan Review File_Asia Pac_Bridges" xfId="2480" xr:uid="{00000000-0005-0000-0000-0000A9050000}"/>
    <cellStyle name="_North Asia_Revenue Update HC3_2010 July Plan Review File_Asia Pac_Bridges_VY" xfId="1292" xr:uid="{00000000-0005-0000-0000-0000AA050000}"/>
    <cellStyle name="_North Asia_Revenue Update HC3_Revenue Planner" xfId="2918" xr:uid="{00000000-0005-0000-0000-0000AB050000}"/>
    <cellStyle name="_NRem-9001-0407-10 VN Facilities Rental" xfId="5784" xr:uid="{00000000-0005-0000-0000-0000AC050000}"/>
    <cellStyle name="_NRem-9001-0407-10 VN Facilities Rental 2" xfId="5652" xr:uid="{00000000-0005-0000-0000-0000AD050000}"/>
    <cellStyle name="_NRem-9001-0407-10 VN Facilities Rental 2 2" xfId="5785" xr:uid="{00000000-0005-0000-0000-0000AE050000}"/>
    <cellStyle name="_NRem-9001-0407-10 VN Facilities Rental 2 3" xfId="5786" xr:uid="{00000000-0005-0000-0000-0000AF050000}"/>
    <cellStyle name="_NRem-9001-0407-10 VN Facilities Rental 3" xfId="1227" xr:uid="{00000000-0005-0000-0000-0000B0050000}"/>
    <cellStyle name="_NRem-9001-0407-10 VN Facilities Rental 4" xfId="4324" xr:uid="{00000000-0005-0000-0000-0000B1050000}"/>
    <cellStyle name="_NREM9001-0507-04 VN VSFUSION REVENUE" xfId="5804" xr:uid="{00000000-0005-0000-0000-0000B2050000}"/>
    <cellStyle name="_NREM9001-0507-04 VN VSFUSION REVENUE 2" xfId="5814" xr:uid="{00000000-0005-0000-0000-0000B3050000}"/>
    <cellStyle name="_NREM9001-0507-04 VN VSFUSION REVENUE 2 2" xfId="5817" xr:uid="{00000000-0005-0000-0000-0000B4050000}"/>
    <cellStyle name="_NREM9001-0507-04 VN VSFUSION REVENUE 2 3" xfId="5819" xr:uid="{00000000-0005-0000-0000-0000B5050000}"/>
    <cellStyle name="_NREM9001-0507-04 VN VSFUSION REVENUE 3" xfId="5822" xr:uid="{00000000-0005-0000-0000-0000B6050000}"/>
    <cellStyle name="_NREM9001-0507-04 VN VSFUSION REVENUE 4" xfId="5823" xr:uid="{00000000-0005-0000-0000-0000B7050000}"/>
    <cellStyle name="_NREM9001-0607-05 Supakit to Thailand" xfId="5827" xr:uid="{00000000-0005-0000-0000-0000B8050000}"/>
    <cellStyle name="_NREM9001-0607-05 Supakit to Thailand 2" xfId="4632" xr:uid="{00000000-0005-0000-0000-0000B9050000}"/>
    <cellStyle name="_NREM9001-0607-05 Supakit to Thailand 2 2" xfId="5830" xr:uid="{00000000-0005-0000-0000-0000BA050000}"/>
    <cellStyle name="_NREM9001-0607-05 Supakit to Thailand 2 3" xfId="5832" xr:uid="{00000000-0005-0000-0000-0000BB050000}"/>
    <cellStyle name="_NREM9001-0607-05 Supakit to Thailand 3" xfId="4636" xr:uid="{00000000-0005-0000-0000-0000BC050000}"/>
    <cellStyle name="_NREM9001-0607-05 Supakit to Thailand 4" xfId="5838" xr:uid="{00000000-0005-0000-0000-0000BD050000}"/>
    <cellStyle name="_NREM9001-0607-14 BGD PIT OVERACCRUED" xfId="5841" xr:uid="{00000000-0005-0000-0000-0000BE050000}"/>
    <cellStyle name="_NREM9001-0607-14 BGD PIT OVERACCRUED 2" xfId="5847" xr:uid="{00000000-0005-0000-0000-0000BF050000}"/>
    <cellStyle name="_NREM9001-0607-14 BGD PIT OVERACCRUED 2 2" xfId="5855" xr:uid="{00000000-0005-0000-0000-0000C0050000}"/>
    <cellStyle name="_NREM9001-0607-14 BGD PIT OVERACCRUED 2 3" xfId="5871" xr:uid="{00000000-0005-0000-0000-0000C1050000}"/>
    <cellStyle name="_NREM9001-0607-14 BGD PIT OVERACCRUED 3" xfId="5879" xr:uid="{00000000-0005-0000-0000-0000C2050000}"/>
    <cellStyle name="_NREM9001-0607-14 BGD PIT OVERACCRUED 4" xfId="4969" xr:uid="{00000000-0005-0000-0000-0000C3050000}"/>
    <cellStyle name="_NREM9001-0907-10- CO7045 CMS ADJ -SEP07" xfId="5885" xr:uid="{00000000-0005-0000-0000-0000C4050000}"/>
    <cellStyle name="_NREM9001-0907-10- CO7045 CMS ADJ -SEP07 2" xfId="5894" xr:uid="{00000000-0005-0000-0000-0000C5050000}"/>
    <cellStyle name="_NREM9001-0907-10- CO7045 CMS ADJ -SEP07 2 2" xfId="5900" xr:uid="{00000000-0005-0000-0000-0000C6050000}"/>
    <cellStyle name="_NREM9001-0907-10- CO7045 CMS ADJ -SEP07 2 3" xfId="5905" xr:uid="{00000000-0005-0000-0000-0000C7050000}"/>
    <cellStyle name="_NREM9001-0907-10- CO7045 CMS ADJ -SEP07 3" xfId="5907" xr:uid="{00000000-0005-0000-0000-0000C8050000}"/>
    <cellStyle name="_NREM9001-0907-10- CO7045 CMS ADJ -SEP07 4" xfId="5911" xr:uid="{00000000-0005-0000-0000-0000C9050000}"/>
    <cellStyle name="_NREM9001-1107-13 - Outage between P704510 &amp; P504010" xfId="3260" xr:uid="{00000000-0005-0000-0000-0000CA050000}"/>
    <cellStyle name="_NREM9001-1107-13 - Outage between P704510 &amp; P504010 2" xfId="5914" xr:uid="{00000000-0005-0000-0000-0000CB050000}"/>
    <cellStyle name="_NREM9001-1107-13 - Outage between P704510 &amp; P504010 2 2" xfId="5877" xr:uid="{00000000-0005-0000-0000-0000CC050000}"/>
    <cellStyle name="_NREM9001-1107-13 - Outage between P704510 &amp; P504010 2 3" xfId="4962" xr:uid="{00000000-0005-0000-0000-0000CD050000}"/>
    <cellStyle name="_NREM9001-1107-13 - Outage between P704510 &amp; P504010 3" xfId="5915" xr:uid="{00000000-0005-0000-0000-0000CE050000}"/>
    <cellStyle name="_NREM9001-1107-13 - Outage between P704510 &amp; P504010 4" xfId="5916" xr:uid="{00000000-0005-0000-0000-0000CF050000}"/>
    <cellStyle name="_OLD NAP" xfId="5919" xr:uid="{00000000-0005-0000-0000-0000D0050000}"/>
    <cellStyle name="_OLD NAP 2" xfId="5921" xr:uid="{00000000-0005-0000-0000-0000D1050000}"/>
    <cellStyle name="_OLD NAP 2 2" xfId="5922" xr:uid="{00000000-0005-0000-0000-0000D2050000}"/>
    <cellStyle name="_OLD NAP 2 3" xfId="5923" xr:uid="{00000000-0005-0000-0000-0000D3050000}"/>
    <cellStyle name="_OLD NAP 3" xfId="5931" xr:uid="{00000000-0005-0000-0000-0000D4050000}"/>
    <cellStyle name="_OLD NAP 4" xfId="5932" xr:uid="{00000000-0005-0000-0000-0000D5050000}"/>
    <cellStyle name="_OLD_TEMPLATE_PAPERWORK" xfId="5935" xr:uid="{00000000-0005-0000-0000-0000D6050000}"/>
    <cellStyle name="_OLD_TEMPLATE_PAPERWORK 2" xfId="5937" xr:uid="{00000000-0005-0000-0000-0000D7050000}"/>
    <cellStyle name="_OLD_TEMPLATE_PAPERWORK 2 2" xfId="5289" xr:uid="{00000000-0005-0000-0000-0000D8050000}"/>
    <cellStyle name="_OLD_TEMPLATE_PAPERWORK 2 2 2" xfId="4202" xr:uid="{00000000-0005-0000-0000-0000D9050000}"/>
    <cellStyle name="_OLD_TEMPLATE_PAPERWORK 2 3" xfId="5940" xr:uid="{00000000-0005-0000-0000-0000DA050000}"/>
    <cellStyle name="_OLD_TEMPLATE_PAPERWORK 3" xfId="1488" xr:uid="{00000000-0005-0000-0000-0000DB050000}"/>
    <cellStyle name="_OLD_TEMPLATE_PAPERWORK 4" xfId="1508" xr:uid="{00000000-0005-0000-0000-0000DC050000}"/>
    <cellStyle name="_oseil6attch" xfId="4024" xr:uid="{00000000-0005-0000-0000-0000DD050000}"/>
    <cellStyle name="_oseil6attch 2" xfId="5949" xr:uid="{00000000-0005-0000-0000-0000DE050000}"/>
    <cellStyle name="_oseil6attch 3" xfId="5952" xr:uid="{00000000-0005-0000-0000-0000DF050000}"/>
    <cellStyle name="_paperwork" xfId="2912" xr:uid="{00000000-0005-0000-0000-0000E0050000}"/>
    <cellStyle name="_paperwork 2" xfId="3631" xr:uid="{00000000-0005-0000-0000-0000E1050000}"/>
    <cellStyle name="_paperwork 2 2" xfId="5958" xr:uid="{00000000-0005-0000-0000-0000E2050000}"/>
    <cellStyle name="_paperwork 2 3" xfId="5962" xr:uid="{00000000-0005-0000-0000-0000E3050000}"/>
    <cellStyle name="_paperwork 3" xfId="3641" xr:uid="{00000000-0005-0000-0000-0000E4050000}"/>
    <cellStyle name="_paperwork 4" xfId="5416" xr:uid="{00000000-0005-0000-0000-0000E5050000}"/>
    <cellStyle name="_PAW ongc Big Service ATL " xfId="5969" xr:uid="{00000000-0005-0000-0000-0000E6050000}"/>
    <cellStyle name="_RA source usage log 11-Jan-05" xfId="5970" xr:uid="{00000000-0005-0000-0000-0000E7050000}"/>
    <cellStyle name="_RA source usage log 11-Jan-05 2" xfId="5971" xr:uid="{00000000-0005-0000-0000-0000E8050000}"/>
    <cellStyle name="_RA source usage log 11-Jan-05 2 2" xfId="5976" xr:uid="{00000000-0005-0000-0000-0000E9050000}"/>
    <cellStyle name="_RA source usage log 11-Jan-05 2 3" xfId="5980" xr:uid="{00000000-0005-0000-0000-0000EA050000}"/>
    <cellStyle name="_RA source usage log 11-Jan-05 3" xfId="5981" xr:uid="{00000000-0005-0000-0000-0000EB050000}"/>
    <cellStyle name="_RA source usage log 11-Jan-05 4" xfId="5982" xr:uid="{00000000-0005-0000-0000-0000EC050000}"/>
    <cellStyle name="_Revised SO Lapindo Mini-contract Mar06 " xfId="5984" xr:uid="{00000000-0005-0000-0000-0000ED050000}"/>
    <cellStyle name="_Revised SO Lapindo Mini-contract Mar06  2" xfId="5988" xr:uid="{00000000-0005-0000-0000-0000EE050000}"/>
    <cellStyle name="_Revised SO Lapindo Mini-contract Mar06  3" xfId="5991" xr:uid="{00000000-0005-0000-0000-0000EF050000}"/>
    <cellStyle name="_RIPAH-6 DEFECT &amp; TB" xfId="728" xr:uid="{00000000-0005-0000-0000-0000F0050000}"/>
    <cellStyle name="_RIPAH-6 DEFECT &amp; TB 2" xfId="3845" xr:uid="{00000000-0005-0000-0000-0000F1050000}"/>
    <cellStyle name="_RIPAH-6 DEFECT &amp; TB 3" xfId="5994" xr:uid="{00000000-0005-0000-0000-0000F2050000}"/>
    <cellStyle name="_Running cost  Taxes - Angus-032007" xfId="5360" xr:uid="{00000000-0005-0000-0000-0000F3050000}"/>
    <cellStyle name="_Running cost  Taxes - Angus-032007 2" xfId="1517" xr:uid="{00000000-0005-0000-0000-0000F4050000}"/>
    <cellStyle name="_Running cost  Taxes - Angus-032007 2 2" xfId="5928" xr:uid="{00000000-0005-0000-0000-0000F5050000}"/>
    <cellStyle name="_Running cost  Taxes - Angus-032007 2 3" xfId="5095" xr:uid="{00000000-0005-0000-0000-0000F6050000}"/>
    <cellStyle name="_Running cost  Taxes - Angus-032007 3" xfId="3577" xr:uid="{00000000-0005-0000-0000-0000F7050000}"/>
    <cellStyle name="_Running cost  Taxes - Angus-032007 4" xfId="5997" xr:uid="{00000000-0005-0000-0000-0000F8050000}"/>
    <cellStyle name="_Running cost  Taxes - Angus-042007" xfId="6003" xr:uid="{00000000-0005-0000-0000-0000F9050000}"/>
    <cellStyle name="_Running cost  Taxes - Angus-042007 2" xfId="5144" xr:uid="{00000000-0005-0000-0000-0000FA050000}"/>
    <cellStyle name="_Running cost  Taxes - Angus-042007 2 2" xfId="5151" xr:uid="{00000000-0005-0000-0000-0000FB050000}"/>
    <cellStyle name="_Running cost  Taxes - Angus-042007 2 3" xfId="5165" xr:uid="{00000000-0005-0000-0000-0000FC050000}"/>
    <cellStyle name="_Running cost  Taxes - Angus-042007 3" xfId="6005" xr:uid="{00000000-0005-0000-0000-0000FD050000}"/>
    <cellStyle name="_Running cost  Taxes - Angus-042007 4" xfId="6010" xr:uid="{00000000-0005-0000-0000-0000FE050000}"/>
    <cellStyle name="_Running cost  Taxes - Angus-052007" xfId="5128" xr:uid="{00000000-0005-0000-0000-0000FF050000}"/>
    <cellStyle name="_Running cost  Taxes - Angus-052007 2" xfId="905" xr:uid="{00000000-0005-0000-0000-000000060000}"/>
    <cellStyle name="_Running cost  Taxes - Angus-052007 2 2" xfId="6019" xr:uid="{00000000-0005-0000-0000-000001060000}"/>
    <cellStyle name="_Running cost  Taxes - Angus-052007 2 3" xfId="6033" xr:uid="{00000000-0005-0000-0000-000002060000}"/>
    <cellStyle name="_Running cost  Taxes - Angus-052007 3" xfId="302" xr:uid="{00000000-0005-0000-0000-000003060000}"/>
    <cellStyle name="_Running cost  Taxes - Angus-052007 4" xfId="808" xr:uid="{00000000-0005-0000-0000-000004060000}"/>
    <cellStyle name="_Running cost  Taxes - Angus-062007" xfId="5834" xr:uid="{00000000-0005-0000-0000-000005060000}"/>
    <cellStyle name="_Running cost  Taxes - Angus-062007 2" xfId="5254" xr:uid="{00000000-0005-0000-0000-000006060000}"/>
    <cellStyle name="_Running cost  Taxes - Angus-062007 2 2" xfId="1805" xr:uid="{00000000-0005-0000-0000-000007060000}"/>
    <cellStyle name="_Running cost  Taxes - Angus-062007 2 3" xfId="1826" xr:uid="{00000000-0005-0000-0000-000008060000}"/>
    <cellStyle name="_Running cost  Taxes - Angus-062007 3" xfId="5342" xr:uid="{00000000-0005-0000-0000-000009060000}"/>
    <cellStyle name="_Running cost  Taxes - Angus-062007 4" xfId="6039" xr:uid="{00000000-0005-0000-0000-00000A060000}"/>
    <cellStyle name="_Running cost  Taxes - Angus-072007" xfId="5845" xr:uid="{00000000-0005-0000-0000-00000B060000}"/>
    <cellStyle name="_Running cost  Taxes - Angus-072007 2" xfId="5849" xr:uid="{00000000-0005-0000-0000-00000C060000}"/>
    <cellStyle name="_Running cost  Taxes - Angus-072007 2 2" xfId="5709" xr:uid="{00000000-0005-0000-0000-00000D060000}"/>
    <cellStyle name="_Running cost  Taxes - Angus-072007 2 3" xfId="6042" xr:uid="{00000000-0005-0000-0000-00000E060000}"/>
    <cellStyle name="_Running cost  Taxes - Angus-072007 3" xfId="5863" xr:uid="{00000000-0005-0000-0000-00000F060000}"/>
    <cellStyle name="_Running cost  Taxes - Angus-072007 4" xfId="3585" xr:uid="{00000000-0005-0000-0000-000010060000}"/>
    <cellStyle name="_Running cost  Taxes - Angus-082007" xfId="5251" xr:uid="{00000000-0005-0000-0000-000011060000}"/>
    <cellStyle name="_Running cost  Taxes - Angus-082007 2" xfId="448" xr:uid="{00000000-0005-0000-0000-000012060000}"/>
    <cellStyle name="_Running cost  Taxes - Angus-082007 2 2" xfId="6055" xr:uid="{00000000-0005-0000-0000-000013060000}"/>
    <cellStyle name="_Running cost  Taxes - Angus-082007 2 3" xfId="6068" xr:uid="{00000000-0005-0000-0000-000014060000}"/>
    <cellStyle name="_Running cost  Taxes - Angus-082007 3" xfId="474" xr:uid="{00000000-0005-0000-0000-000015060000}"/>
    <cellStyle name="_Running cost  Taxes - Angus-082007 4" xfId="333" xr:uid="{00000000-0005-0000-0000-000016060000}"/>
    <cellStyle name="_Running cost  Taxes - Angus-092007" xfId="6071" xr:uid="{00000000-0005-0000-0000-000017060000}"/>
    <cellStyle name="_Running cost  Taxes - Angus-092007 2" xfId="6072" xr:uid="{00000000-0005-0000-0000-000018060000}"/>
    <cellStyle name="_Running cost  Taxes - Angus-092007 2 2" xfId="1144" xr:uid="{00000000-0005-0000-0000-000019060000}"/>
    <cellStyle name="_Running cost  Taxes - Angus-092007 2 3" xfId="571" xr:uid="{00000000-0005-0000-0000-00001A060000}"/>
    <cellStyle name="_Running cost  Taxes - Angus-092007 3" xfId="6045" xr:uid="{00000000-0005-0000-0000-00001B060000}"/>
    <cellStyle name="_Running cost  Taxes - Angus-092007 4" xfId="6058" xr:uid="{00000000-0005-0000-0000-00001C060000}"/>
    <cellStyle name="_Running cost  Taxes - Angus-102007" xfId="5129" xr:uid="{00000000-0005-0000-0000-00001D060000}"/>
    <cellStyle name="_Running cost  Taxes - Angus-102007 2" xfId="906" xr:uid="{00000000-0005-0000-0000-00001E060000}"/>
    <cellStyle name="_Running cost  Taxes - Angus-102007 2 2" xfId="6020" xr:uid="{00000000-0005-0000-0000-00001F060000}"/>
    <cellStyle name="_Running cost  Taxes - Angus-102007 2 3" xfId="6034" xr:uid="{00000000-0005-0000-0000-000020060000}"/>
    <cellStyle name="_Running cost  Taxes - Angus-102007 3" xfId="303" xr:uid="{00000000-0005-0000-0000-000021060000}"/>
    <cellStyle name="_Running cost  Taxes - Angus-102007 4" xfId="809" xr:uid="{00000000-0005-0000-0000-000022060000}"/>
    <cellStyle name="_Schedules" xfId="6076" xr:uid="{00000000-0005-0000-0000-000023060000}"/>
    <cellStyle name="_SO 20640 April-05" xfId="5084" xr:uid="{00000000-0005-0000-0000-000024060000}"/>
    <cellStyle name="_SO 20640 April-05 2" xfId="3071" xr:uid="{00000000-0005-0000-0000-000025060000}"/>
    <cellStyle name="_SO 20640 April-05 3" xfId="3085" xr:uid="{00000000-0005-0000-0000-000026060000}"/>
    <cellStyle name="_SO 20640 May-052" xfId="6081" xr:uid="{00000000-0005-0000-0000-000027060000}"/>
    <cellStyle name="_SO 20640 May-052 2" xfId="6084" xr:uid="{00000000-0005-0000-0000-000028060000}"/>
    <cellStyle name="_SO 20640 May-052 3" xfId="6089" xr:uid="{00000000-0005-0000-0000-000029060000}"/>
    <cellStyle name="_SO 555674 Feb06 Lapindo qcIwan" xfId="3258" xr:uid="{00000000-0005-0000-0000-00002A060000}"/>
    <cellStyle name="_SO 555674 Feb06 Lapindo qcIwan 2" xfId="1062" xr:uid="{00000000-0005-0000-0000-00002B060000}"/>
    <cellStyle name="_SO 555674 Feb06 Lapindo qcIwan 3" xfId="1077" xr:uid="{00000000-0005-0000-0000-00002C060000}"/>
    <cellStyle name="_SO 555681 qcIwan" xfId="4213" xr:uid="{00000000-0005-0000-0000-00002D060000}"/>
    <cellStyle name="_SO 555681 qcIwan 2" xfId="2555" xr:uid="{00000000-0005-0000-0000-00002E060000}"/>
    <cellStyle name="_SO 555681 qcIwan 3" xfId="6096" xr:uid="{00000000-0005-0000-0000-00002F060000}"/>
    <cellStyle name="_SO 562474 Feb06 qcIwan" xfId="6097" xr:uid="{00000000-0005-0000-0000-000030060000}"/>
    <cellStyle name="_SO 562474 Feb06 qcIwan 2" xfId="178" xr:uid="{00000000-0005-0000-0000-000031060000}"/>
    <cellStyle name="_SO 562474 Feb06 qcIwan 3" xfId="124" xr:uid="{00000000-0005-0000-0000-000032060000}"/>
    <cellStyle name="_SO JAN06 Lapindo mini contract qc Ivo" xfId="3707" xr:uid="{00000000-0005-0000-0000-000033060000}"/>
    <cellStyle name="_SO JAN06 Lapindo mini contract qc Ivo 2" xfId="6103" xr:uid="{00000000-0005-0000-0000-000034060000}"/>
    <cellStyle name="_SO JAN06 Lapindo mini contract qc Ivo 3" xfId="6107" xr:uid="{00000000-0005-0000-0000-000035060000}"/>
    <cellStyle name="_SO Lapindo Alton Medici Mar06" xfId="6110" xr:uid="{00000000-0005-0000-0000-000036060000}"/>
    <cellStyle name="_SO Lapindo Alton Medici Mar06 2" xfId="6113" xr:uid="{00000000-0005-0000-0000-000037060000}"/>
    <cellStyle name="_SO Lapindo Alton Medici Mar06 3" xfId="6116" xr:uid="{00000000-0005-0000-0000-000038060000}"/>
    <cellStyle name="_SO LAPINDO Banjar Panji Apr06" xfId="6117" xr:uid="{00000000-0005-0000-0000-000039060000}"/>
    <cellStyle name="_SO LAPINDO Banjar Panji Apr06 2" xfId="2255" xr:uid="{00000000-0005-0000-0000-00003A060000}"/>
    <cellStyle name="_SO LAPINDO Banjar Panji Apr06 3" xfId="6121" xr:uid="{00000000-0005-0000-0000-00003B060000}"/>
    <cellStyle name="_SO_502497" xfId="6125" xr:uid="{00000000-0005-0000-0000-00003C060000}"/>
    <cellStyle name="_SO_502497 2" xfId="6131" xr:uid="{00000000-0005-0000-0000-00003D060000}"/>
    <cellStyle name="_SO_502497 2 2" xfId="3775" xr:uid="{00000000-0005-0000-0000-00003E060000}"/>
    <cellStyle name="_SO_502497 2 2 2" xfId="3560" xr:uid="{00000000-0005-0000-0000-00003F060000}"/>
    <cellStyle name="_SO_502497 2 3" xfId="6133" xr:uid="{00000000-0005-0000-0000-000040060000}"/>
    <cellStyle name="_SO_502497 3" xfId="6137" xr:uid="{00000000-0005-0000-0000-000041060000}"/>
    <cellStyle name="_SO_502497 4" xfId="4864" xr:uid="{00000000-0005-0000-0000-000042060000}"/>
    <cellStyle name="_TGA-4 VSP Paperwork" xfId="6138" xr:uid="{00000000-0005-0000-0000-000043060000}"/>
    <cellStyle name="_TGA-4 VSP Paperwork 2" xfId="6145" xr:uid="{00000000-0005-0000-0000-000044060000}"/>
    <cellStyle name="_TGA-4 VSP Paperwork 3" xfId="1613" xr:uid="{00000000-0005-0000-0000-000045060000}"/>
    <cellStyle name="_W-08-2007-BHS JV" xfId="1577" xr:uid="{00000000-0005-0000-0000-000046060000}"/>
    <cellStyle name="_W-08-2007-BHS JV 2" xfId="3882" xr:uid="{00000000-0005-0000-0000-000047060000}"/>
    <cellStyle name="_W-08-2007-BHS JV 2 2" xfId="6152" xr:uid="{00000000-0005-0000-0000-000048060000}"/>
    <cellStyle name="_W-08-2007-BHS JV 2 3" xfId="6160" xr:uid="{00000000-0005-0000-0000-000049060000}"/>
    <cellStyle name="_W-08-2007-BHS JV 3" xfId="3892" xr:uid="{00000000-0005-0000-0000-00004A060000}"/>
    <cellStyle name="_W-08-2007-BHS JV 4" xfId="6163" xr:uid="{00000000-0005-0000-0000-00004B060000}"/>
    <cellStyle name="_YTD PL 0307 11am " xfId="4112" xr:uid="{00000000-0005-0000-0000-00004C060000}"/>
    <cellStyle name="_YTD PL 0307 11am  2" xfId="4126" xr:uid="{00000000-0005-0000-0000-00004D060000}"/>
    <cellStyle name="_YTD PL 0307 11am  2 2" xfId="5285" xr:uid="{00000000-0005-0000-0000-00004E060000}"/>
    <cellStyle name="_YTD PL 0307 11am  2 3" xfId="3950" xr:uid="{00000000-0005-0000-0000-00004F060000}"/>
    <cellStyle name="_YTD PL 0307 11am  3" xfId="4137" xr:uid="{00000000-0005-0000-0000-000050060000}"/>
    <cellStyle name="_YTD PL 0307 11am  4" xfId="6171" xr:uid="{00000000-0005-0000-0000-000051060000}"/>
    <cellStyle name="_YTD PL 0307 5pm" xfId="2322" xr:uid="{00000000-0005-0000-0000-000052060000}"/>
    <cellStyle name="_YTD PL 0307 5pm 2" xfId="6181" xr:uid="{00000000-0005-0000-0000-000053060000}"/>
    <cellStyle name="_YTD PL 0307 5pm 2 2" xfId="4413" xr:uid="{00000000-0005-0000-0000-000054060000}"/>
    <cellStyle name="_YTD PL 0307 5pm 2 3" xfId="5890" xr:uid="{00000000-0005-0000-0000-000055060000}"/>
    <cellStyle name="_YTD PL 0307 5pm 3" xfId="4902" xr:uid="{00000000-0005-0000-0000-000056060000}"/>
    <cellStyle name="_YTD PL 0307 5pm 4" xfId="4925" xr:uid="{00000000-0005-0000-0000-000057060000}"/>
    <cellStyle name="_YTD PL 3005 12PM" xfId="6182" xr:uid="{00000000-0005-0000-0000-000058060000}"/>
    <cellStyle name="_YTD PL 3005 12PM 2" xfId="549" xr:uid="{00000000-0005-0000-0000-000059060000}"/>
    <cellStyle name="_YTD PL 3005 12PM 2 2" xfId="6187" xr:uid="{00000000-0005-0000-0000-00005A060000}"/>
    <cellStyle name="_YTD PL 3005 12PM 2 3" xfId="3456" xr:uid="{00000000-0005-0000-0000-00005B060000}"/>
    <cellStyle name="_YTD PL 3005 12PM 3" xfId="6189" xr:uid="{00000000-0005-0000-0000-00005C060000}"/>
    <cellStyle name="_YTD PL 3005 12PM 4" xfId="6196" xr:uid="{00000000-0005-0000-0000-00005D060000}"/>
    <cellStyle name="++++++++++++++++++++++++++++++++++++++++++++++++++++++++++++++++++++++++++++++++++++++++++++++++++++++++++++++++++++++++++++++++++++++++++++++++++++++++++++++++++++++++++++++++++++++++++++++++++++++++++++++++++++++++++++++++++++++++++++++++++" xfId="1982" xr:uid="{00000000-0005-0000-0000-00005E060000}"/>
    <cellStyle name="=C:\WINDOWS\SYSTEM32\COMMAND.COM" xfId="3215" xr:uid="{00000000-0005-0000-0000-00005F060000}"/>
    <cellStyle name="•W€_—˜‘§•ªÍ " xfId="275" xr:uid="{00000000-0005-0000-0000-000060060000}"/>
    <cellStyle name="•W_BHA Cal" xfId="6198" xr:uid="{00000000-0005-0000-0000-000061060000}"/>
    <cellStyle name="æØè [0.00]_20th" xfId="6202" xr:uid="{00000000-0005-0000-0000-000062060000}"/>
    <cellStyle name="æØè_COMPAQ" xfId="6205" xr:uid="{00000000-0005-0000-0000-000063060000}"/>
    <cellStyle name="ÊÝ [0.00]_§ªÍ " xfId="4567" xr:uid="{00000000-0005-0000-0000-000064060000}"/>
    <cellStyle name="ÊÝ_§ªÍ " xfId="6206" xr:uid="{00000000-0005-0000-0000-000065060000}"/>
    <cellStyle name="W_§ªÍ " xfId="3548" xr:uid="{00000000-0005-0000-0000-000066060000}"/>
    <cellStyle name="0 dec, no commas" xfId="1495" xr:uid="{00000000-0005-0000-0000-000067060000}"/>
    <cellStyle name="0,0_x000d__x000a_NA_x000d__x000a_" xfId="5507" xr:uid="{00000000-0005-0000-0000-000068060000}"/>
    <cellStyle name="0,0_x000d__x000a_NA_x000d__x000a_ 2" xfId="6211" xr:uid="{00000000-0005-0000-0000-000069060000}"/>
    <cellStyle name="10/16" xfId="2840" xr:uid="{00000000-0005-0000-0000-00006A060000}"/>
    <cellStyle name="10/16 2" xfId="2846" xr:uid="{00000000-0005-0000-0000-00006B060000}"/>
    <cellStyle name="10/16 2 2" xfId="2858" xr:uid="{00000000-0005-0000-0000-00006C060000}"/>
    <cellStyle name="10/16 3" xfId="2894" xr:uid="{00000000-0005-0000-0000-00006D060000}"/>
    <cellStyle name="20% - Accent1 2" xfId="6214" xr:uid="{00000000-0005-0000-0000-00006E060000}"/>
    <cellStyle name="20% - Accent1 2 2" xfId="1590" xr:uid="{00000000-0005-0000-0000-00006F060000}"/>
    <cellStyle name="20% - Accent1 2 2 2" xfId="6217" xr:uid="{00000000-0005-0000-0000-000070060000}"/>
    <cellStyle name="20% - Accent1 2 3" xfId="2180" xr:uid="{00000000-0005-0000-0000-000071060000}"/>
    <cellStyle name="20% - Accent1 2 3 2" xfId="3730" xr:uid="{00000000-0005-0000-0000-000072060000}"/>
    <cellStyle name="20% - Accent1 2 4" xfId="2185" xr:uid="{00000000-0005-0000-0000-000073060000}"/>
    <cellStyle name="20% - Accent1 3" xfId="2789" xr:uid="{00000000-0005-0000-0000-000074060000}"/>
    <cellStyle name="20% - Accent1 3 2" xfId="2799" xr:uid="{00000000-0005-0000-0000-000075060000}"/>
    <cellStyle name="20% - Accent1 3 2 2" xfId="6227" xr:uid="{00000000-0005-0000-0000-000076060000}"/>
    <cellStyle name="20% - Accent1 3 2 3" xfId="3433" xr:uid="{00000000-0005-0000-0000-000077060000}"/>
    <cellStyle name="20% - Accent1 3 2 3 10" xfId="6239" xr:uid="{00000000-0005-0000-0000-000078060000}"/>
    <cellStyle name="20% - Accent1 3 2 3 11" xfId="6249" xr:uid="{00000000-0005-0000-0000-000079060000}"/>
    <cellStyle name="20% - Accent1 3 2 3 2" xfId="3449" xr:uid="{00000000-0005-0000-0000-00007A060000}"/>
    <cellStyle name="20% - Accent1 3 2 3 2 2" xfId="328" xr:uid="{00000000-0005-0000-0000-00007B060000}"/>
    <cellStyle name="20% - Accent1 3 2 3 2 2 2" xfId="4760" xr:uid="{00000000-0005-0000-0000-00007C060000}"/>
    <cellStyle name="20% - Accent1 3 2 3 2 2 2 2" xfId="4778" xr:uid="{00000000-0005-0000-0000-00007D060000}"/>
    <cellStyle name="20% - Accent1 3 2 3 2 2 2 3" xfId="4798" xr:uid="{00000000-0005-0000-0000-00007E060000}"/>
    <cellStyle name="20% - Accent1 3 2 3 2 2 3" xfId="4815" xr:uid="{00000000-0005-0000-0000-00007F060000}"/>
    <cellStyle name="20% - Accent1 3 2 3 2 2 4" xfId="3422" xr:uid="{00000000-0005-0000-0000-000080060000}"/>
    <cellStyle name="20% - Accent1 3 2 3 2 3" xfId="378" xr:uid="{00000000-0005-0000-0000-000081060000}"/>
    <cellStyle name="20% - Accent1 3 2 3 2 3 2" xfId="5316" xr:uid="{00000000-0005-0000-0000-000082060000}"/>
    <cellStyle name="20% - Accent1 3 2 3 2 3 3" xfId="6261" xr:uid="{00000000-0005-0000-0000-000083060000}"/>
    <cellStyle name="20% - Accent1 3 2 3 2 4" xfId="439" xr:uid="{00000000-0005-0000-0000-000084060000}"/>
    <cellStyle name="20% - Accent1 3 2 3 2 4 2" xfId="6272" xr:uid="{00000000-0005-0000-0000-000085060000}"/>
    <cellStyle name="20% - Accent1 3 2 3 2 4 3" xfId="5591" xr:uid="{00000000-0005-0000-0000-000086060000}"/>
    <cellStyle name="20% - Accent1 3 2 3 2 5" xfId="467" xr:uid="{00000000-0005-0000-0000-000087060000}"/>
    <cellStyle name="20% - Accent1 3 2 3 2 6" xfId="505" xr:uid="{00000000-0005-0000-0000-000088060000}"/>
    <cellStyle name="20% - Accent1 3 2 3 3" xfId="3472" xr:uid="{00000000-0005-0000-0000-000089060000}"/>
    <cellStyle name="20% - Accent1 3 2 3 3 2" xfId="6274" xr:uid="{00000000-0005-0000-0000-00008A060000}"/>
    <cellStyle name="20% - Accent1 3 2 3 3 2 2" xfId="6278" xr:uid="{00000000-0005-0000-0000-00008B060000}"/>
    <cellStyle name="20% - Accent1 3 2 3 3 2 3" xfId="4533" xr:uid="{00000000-0005-0000-0000-00008C060000}"/>
    <cellStyle name="20% - Accent1 3 2 3 3 3" xfId="2043" xr:uid="{00000000-0005-0000-0000-00008D060000}"/>
    <cellStyle name="20% - Accent1 3 2 3 3 3 2" xfId="5304" xr:uid="{00000000-0005-0000-0000-00008E060000}"/>
    <cellStyle name="20% - Accent1 3 2 3 3 3 3" xfId="4476" xr:uid="{00000000-0005-0000-0000-00008F060000}"/>
    <cellStyle name="20% - Accent1 3 2 3 3 4" xfId="2055" xr:uid="{00000000-0005-0000-0000-000090060000}"/>
    <cellStyle name="20% - Accent1 3 2 3 3 5" xfId="1254" xr:uid="{00000000-0005-0000-0000-000091060000}"/>
    <cellStyle name="20% - Accent1 3 2 3 4" xfId="6279" xr:uid="{00000000-0005-0000-0000-000092060000}"/>
    <cellStyle name="20% - Accent1 3 2 3 4 2" xfId="6285" xr:uid="{00000000-0005-0000-0000-000093060000}"/>
    <cellStyle name="20% - Accent1 3 2 3 4 2 2" xfId="6289" xr:uid="{00000000-0005-0000-0000-000094060000}"/>
    <cellStyle name="20% - Accent1 3 2 3 4 2 3" xfId="5740" xr:uid="{00000000-0005-0000-0000-000095060000}"/>
    <cellStyle name="20% - Accent1 3 2 3 4 3" xfId="6291" xr:uid="{00000000-0005-0000-0000-000096060000}"/>
    <cellStyle name="20% - Accent1 3 2 3 4 3 2" xfId="6237" xr:uid="{00000000-0005-0000-0000-000097060000}"/>
    <cellStyle name="20% - Accent1 3 2 3 4 3 3" xfId="6247" xr:uid="{00000000-0005-0000-0000-000098060000}"/>
    <cellStyle name="20% - Accent1 3 2 3 4 4" xfId="6292" xr:uid="{00000000-0005-0000-0000-000099060000}"/>
    <cellStyle name="20% - Accent1 3 2 3 4 5" xfId="2205" xr:uid="{00000000-0005-0000-0000-00009A060000}"/>
    <cellStyle name="20% - Accent1 3 2 3 5" xfId="5014" xr:uid="{00000000-0005-0000-0000-00009B060000}"/>
    <cellStyle name="20% - Accent1 3 2 3 5 2" xfId="6295" xr:uid="{00000000-0005-0000-0000-00009C060000}"/>
    <cellStyle name="20% - Accent1 3 2 3 5 2 2" xfId="6298" xr:uid="{00000000-0005-0000-0000-00009D060000}"/>
    <cellStyle name="20% - Accent1 3 2 3 5 2 3" xfId="6301" xr:uid="{00000000-0005-0000-0000-00009E060000}"/>
    <cellStyle name="20% - Accent1 3 2 3 5 3" xfId="2699" xr:uid="{00000000-0005-0000-0000-00009F060000}"/>
    <cellStyle name="20% - Accent1 3 2 3 5 3 2" xfId="2704" xr:uid="{00000000-0005-0000-0000-0000A0060000}"/>
    <cellStyle name="20% - Accent1 3 2 3 5 3 3" xfId="2720" xr:uid="{00000000-0005-0000-0000-0000A1060000}"/>
    <cellStyle name="20% - Accent1 3 2 3 5 4" xfId="6304" xr:uid="{00000000-0005-0000-0000-0000A2060000}"/>
    <cellStyle name="20% - Accent1 3 2 3 5 5" xfId="2841" xr:uid="{00000000-0005-0000-0000-0000A3060000}"/>
    <cellStyle name="20% - Accent1 3 2 3 6" xfId="2515" xr:uid="{00000000-0005-0000-0000-0000A4060000}"/>
    <cellStyle name="20% - Accent1 3 2 3 6 2" xfId="2520" xr:uid="{00000000-0005-0000-0000-0000A5060000}"/>
    <cellStyle name="20% - Accent1 3 2 3 6 2 2" xfId="2529" xr:uid="{00000000-0005-0000-0000-0000A6060000}"/>
    <cellStyle name="20% - Accent1 3 2 3 6 2 3" xfId="2530" xr:uid="{00000000-0005-0000-0000-0000A7060000}"/>
    <cellStyle name="20% - Accent1 3 2 3 6 3" xfId="2538" xr:uid="{00000000-0005-0000-0000-0000A8060000}"/>
    <cellStyle name="20% - Accent1 3 2 3 6 3 2" xfId="5438" xr:uid="{00000000-0005-0000-0000-0000A9060000}"/>
    <cellStyle name="20% - Accent1 3 2 3 6 3 3" xfId="5950" xr:uid="{00000000-0005-0000-0000-0000AA060000}"/>
    <cellStyle name="20% - Accent1 3 2 3 6 4" xfId="2543" xr:uid="{00000000-0005-0000-0000-0000AB060000}"/>
    <cellStyle name="20% - Accent1 3 2 3 6 5" xfId="6307" xr:uid="{00000000-0005-0000-0000-0000AC060000}"/>
    <cellStyle name="20% - Accent1 3 2 3 7" xfId="6314" xr:uid="{00000000-0005-0000-0000-0000AD060000}"/>
    <cellStyle name="20% - Accent1 3 2 3 7 2" xfId="6322" xr:uid="{00000000-0005-0000-0000-0000AE060000}"/>
    <cellStyle name="20% - Accent1 3 2 3 7 2 2" xfId="2389" xr:uid="{00000000-0005-0000-0000-0000AF060000}"/>
    <cellStyle name="20% - Accent1 3 2 3 7 2 3" xfId="2383" xr:uid="{00000000-0005-0000-0000-0000B0060000}"/>
    <cellStyle name="20% - Accent1 3 2 3 7 3" xfId="6325" xr:uid="{00000000-0005-0000-0000-0000B1060000}"/>
    <cellStyle name="20% - Accent1 3 2 3 7 4" xfId="1940" xr:uid="{00000000-0005-0000-0000-0000B2060000}"/>
    <cellStyle name="20% - Accent1 3 2 3 8" xfId="6326" xr:uid="{00000000-0005-0000-0000-0000B3060000}"/>
    <cellStyle name="20% - Accent1 3 2 3 8 2" xfId="6332" xr:uid="{00000000-0005-0000-0000-0000B4060000}"/>
    <cellStyle name="20% - Accent1 3 2 3 8 3" xfId="110" xr:uid="{00000000-0005-0000-0000-0000B5060000}"/>
    <cellStyle name="20% - Accent1 3 2 3 9" xfId="6343" xr:uid="{00000000-0005-0000-0000-0000B6060000}"/>
    <cellStyle name="20% - Accent1 3 2 3 9 2" xfId="6350" xr:uid="{00000000-0005-0000-0000-0000B7060000}"/>
    <cellStyle name="20% - Accent1 3 2 3 9 3" xfId="6358" xr:uid="{00000000-0005-0000-0000-0000B8060000}"/>
    <cellStyle name="20% - Accent1 3 3" xfId="739" xr:uid="{00000000-0005-0000-0000-0000B9060000}"/>
    <cellStyle name="20% - Accent1 3 3 10" xfId="6359" xr:uid="{00000000-0005-0000-0000-0000BA060000}"/>
    <cellStyle name="20% - Accent1 3 3 11" xfId="6360" xr:uid="{00000000-0005-0000-0000-0000BB060000}"/>
    <cellStyle name="20% - Accent1 3 3 2" xfId="295" xr:uid="{00000000-0005-0000-0000-0000BC060000}"/>
    <cellStyle name="20% - Accent1 3 3 2 2" xfId="759" xr:uid="{00000000-0005-0000-0000-0000BD060000}"/>
    <cellStyle name="20% - Accent1 3 3 2 2 2" xfId="1619" xr:uid="{00000000-0005-0000-0000-0000BE060000}"/>
    <cellStyle name="20% - Accent1 3 3 2 2 2 2" xfId="217" xr:uid="{00000000-0005-0000-0000-0000BF060000}"/>
    <cellStyle name="20% - Accent1 3 3 2 2 2 3" xfId="97" xr:uid="{00000000-0005-0000-0000-0000C0060000}"/>
    <cellStyle name="20% - Accent1 3 3 2 2 3" xfId="6362" xr:uid="{00000000-0005-0000-0000-0000C1060000}"/>
    <cellStyle name="20% - Accent1 3 3 2 2 4" xfId="6364" xr:uid="{00000000-0005-0000-0000-0000C2060000}"/>
    <cellStyle name="20% - Accent1 3 3 2 3" xfId="778" xr:uid="{00000000-0005-0000-0000-0000C3060000}"/>
    <cellStyle name="20% - Accent1 3 3 2 3 2" xfId="494" xr:uid="{00000000-0005-0000-0000-0000C4060000}"/>
    <cellStyle name="20% - Accent1 3 3 2 3 3" xfId="525" xr:uid="{00000000-0005-0000-0000-0000C5060000}"/>
    <cellStyle name="20% - Accent1 3 3 2 4" xfId="6366" xr:uid="{00000000-0005-0000-0000-0000C6060000}"/>
    <cellStyle name="20% - Accent1 3 3 2 4 2" xfId="6370" xr:uid="{00000000-0005-0000-0000-0000C7060000}"/>
    <cellStyle name="20% - Accent1 3 3 2 4 3" xfId="1911" xr:uid="{00000000-0005-0000-0000-0000C8060000}"/>
    <cellStyle name="20% - Accent1 3 3 2 5" xfId="5787" xr:uid="{00000000-0005-0000-0000-0000C9060000}"/>
    <cellStyle name="20% - Accent1 3 3 2 6" xfId="2752" xr:uid="{00000000-0005-0000-0000-0000CA060000}"/>
    <cellStyle name="20% - Accent1 3 3 3" xfId="802" xr:uid="{00000000-0005-0000-0000-0000CB060000}"/>
    <cellStyle name="20% - Accent1 3 3 3 2" xfId="3154" xr:uid="{00000000-0005-0000-0000-0000CC060000}"/>
    <cellStyle name="20% - Accent1 3 3 3 2 2" xfId="6374" xr:uid="{00000000-0005-0000-0000-0000CD060000}"/>
    <cellStyle name="20% - Accent1 3 3 3 2 3" xfId="6380" xr:uid="{00000000-0005-0000-0000-0000CE060000}"/>
    <cellStyle name="20% - Accent1 3 3 3 3" xfId="43" xr:uid="{00000000-0005-0000-0000-0000CF060000}"/>
    <cellStyle name="20% - Accent1 3 3 3 3 2" xfId="5448" xr:uid="{00000000-0005-0000-0000-0000D0060000}"/>
    <cellStyle name="20% - Accent1 3 3 3 3 3" xfId="837" xr:uid="{00000000-0005-0000-0000-0000D1060000}"/>
    <cellStyle name="20% - Accent1 3 3 3 4" xfId="2746" xr:uid="{00000000-0005-0000-0000-0000D2060000}"/>
    <cellStyle name="20% - Accent1 3 3 3 5" xfId="6393" xr:uid="{00000000-0005-0000-0000-0000D3060000}"/>
    <cellStyle name="20% - Accent1 3 3 4" xfId="816" xr:uid="{00000000-0005-0000-0000-0000D4060000}"/>
    <cellStyle name="20% - Accent1 3 3 4 2" xfId="6395" xr:uid="{00000000-0005-0000-0000-0000D5060000}"/>
    <cellStyle name="20% - Accent1 3 3 4 2 2" xfId="5443" xr:uid="{00000000-0005-0000-0000-0000D6060000}"/>
    <cellStyle name="20% - Accent1 3 3 4 2 3" xfId="6402" xr:uid="{00000000-0005-0000-0000-0000D7060000}"/>
    <cellStyle name="20% - Accent1 3 3 4 3" xfId="4091" xr:uid="{00000000-0005-0000-0000-0000D8060000}"/>
    <cellStyle name="20% - Accent1 3 3 4 3 2" xfId="4104" xr:uid="{00000000-0005-0000-0000-0000D9060000}"/>
    <cellStyle name="20% - Accent1 3 3 4 3 3" xfId="3734" xr:uid="{00000000-0005-0000-0000-0000DA060000}"/>
    <cellStyle name="20% - Accent1 3 3 4 4" xfId="6406" xr:uid="{00000000-0005-0000-0000-0000DB060000}"/>
    <cellStyle name="20% - Accent1 3 3 4 5" xfId="6414" xr:uid="{00000000-0005-0000-0000-0000DC060000}"/>
    <cellStyle name="20% - Accent1 3 3 5" xfId="6418" xr:uid="{00000000-0005-0000-0000-0000DD060000}"/>
    <cellStyle name="20% - Accent1 3 3 5 2" xfId="6425" xr:uid="{00000000-0005-0000-0000-0000DE060000}"/>
    <cellStyle name="20% - Accent1 3 3 5 2 2" xfId="6004" xr:uid="{00000000-0005-0000-0000-0000DF060000}"/>
    <cellStyle name="20% - Accent1 3 3 5 2 3" xfId="6006" xr:uid="{00000000-0005-0000-0000-0000E0060000}"/>
    <cellStyle name="20% - Accent1 3 3 5 3" xfId="6431" xr:uid="{00000000-0005-0000-0000-0000E1060000}"/>
    <cellStyle name="20% - Accent1 3 3 5 3 2" xfId="6434" xr:uid="{00000000-0005-0000-0000-0000E2060000}"/>
    <cellStyle name="20% - Accent1 3 3 5 3 3" xfId="3752" xr:uid="{00000000-0005-0000-0000-0000E3060000}"/>
    <cellStyle name="20% - Accent1 3 3 5 4" xfId="6437" xr:uid="{00000000-0005-0000-0000-0000E4060000}"/>
    <cellStyle name="20% - Accent1 3 3 5 5" xfId="6444" xr:uid="{00000000-0005-0000-0000-0000E5060000}"/>
    <cellStyle name="20% - Accent1 3 3 6" xfId="6449" xr:uid="{00000000-0005-0000-0000-0000E6060000}"/>
    <cellStyle name="20% - Accent1 3 3 6 2" xfId="1130" xr:uid="{00000000-0005-0000-0000-0000E7060000}"/>
    <cellStyle name="20% - Accent1 3 3 6 2 2" xfId="6453" xr:uid="{00000000-0005-0000-0000-0000E8060000}"/>
    <cellStyle name="20% - Accent1 3 3 6 2 3" xfId="6454" xr:uid="{00000000-0005-0000-0000-0000E9060000}"/>
    <cellStyle name="20% - Accent1 3 3 6 3" xfId="6455" xr:uid="{00000000-0005-0000-0000-0000EA060000}"/>
    <cellStyle name="20% - Accent1 3 3 6 3 2" xfId="6456" xr:uid="{00000000-0005-0000-0000-0000EB060000}"/>
    <cellStyle name="20% - Accent1 3 3 6 3 3" xfId="6458" xr:uid="{00000000-0005-0000-0000-0000EC060000}"/>
    <cellStyle name="20% - Accent1 3 3 6 4" xfId="6463" xr:uid="{00000000-0005-0000-0000-0000ED060000}"/>
    <cellStyle name="20% - Accent1 3 3 6 5" xfId="1844" xr:uid="{00000000-0005-0000-0000-0000EE060000}"/>
    <cellStyle name="20% - Accent1 3 3 7" xfId="6466" xr:uid="{00000000-0005-0000-0000-0000EF060000}"/>
    <cellStyle name="20% - Accent1 3 3 7 2" xfId="2930" xr:uid="{00000000-0005-0000-0000-0000F0060000}"/>
    <cellStyle name="20% - Accent1 3 3 7 2 2" xfId="6470" xr:uid="{00000000-0005-0000-0000-0000F1060000}"/>
    <cellStyle name="20% - Accent1 3 3 7 2 3" xfId="5055" xr:uid="{00000000-0005-0000-0000-0000F2060000}"/>
    <cellStyle name="20% - Accent1 3 3 7 3" xfId="6475" xr:uid="{00000000-0005-0000-0000-0000F3060000}"/>
    <cellStyle name="20% - Accent1 3 3 7 4" xfId="6477" xr:uid="{00000000-0005-0000-0000-0000F4060000}"/>
    <cellStyle name="20% - Accent1 3 3 8" xfId="4352" xr:uid="{00000000-0005-0000-0000-0000F5060000}"/>
    <cellStyle name="20% - Accent1 3 3 8 2" xfId="4222" xr:uid="{00000000-0005-0000-0000-0000F6060000}"/>
    <cellStyle name="20% - Accent1 3 3 8 3" xfId="4365" xr:uid="{00000000-0005-0000-0000-0000F7060000}"/>
    <cellStyle name="20% - Accent1 3 3 9" xfId="4370" xr:uid="{00000000-0005-0000-0000-0000F8060000}"/>
    <cellStyle name="20% - Accent1 3 3 9 2" xfId="6478" xr:uid="{00000000-0005-0000-0000-0000F9060000}"/>
    <cellStyle name="20% - Accent1 3 3 9 3" xfId="5782" xr:uid="{00000000-0005-0000-0000-0000FA060000}"/>
    <cellStyle name="20% - Accent1 3 4" xfId="3820" xr:uid="{00000000-0005-0000-0000-0000FB060000}"/>
    <cellStyle name="20% - Accent1 3 5" xfId="6480" xr:uid="{00000000-0005-0000-0000-0000FC060000}"/>
    <cellStyle name="20% - Accent1 3 5 2" xfId="6490" xr:uid="{00000000-0005-0000-0000-0000FD060000}"/>
    <cellStyle name="20% - Accent1 3 6" xfId="6494" xr:uid="{00000000-0005-0000-0000-0000FE060000}"/>
    <cellStyle name="20% - Accent1 3 6 2" xfId="6501" xr:uid="{00000000-0005-0000-0000-0000FF060000}"/>
    <cellStyle name="20% - Accent1 4" xfId="2810" xr:uid="{00000000-0005-0000-0000-000000070000}"/>
    <cellStyle name="20% - Accent1 4 2" xfId="5720" xr:uid="{00000000-0005-0000-0000-000001070000}"/>
    <cellStyle name="20% - Accent1 4 2 2" xfId="6505" xr:uid="{00000000-0005-0000-0000-000002070000}"/>
    <cellStyle name="20% - Accent1 4 2 2 10" xfId="6517" xr:uid="{00000000-0005-0000-0000-000003070000}"/>
    <cellStyle name="20% - Accent1 4 2 2 11" xfId="6519" xr:uid="{00000000-0005-0000-0000-000004070000}"/>
    <cellStyle name="20% - Accent1 4 2 2 2" xfId="628" xr:uid="{00000000-0005-0000-0000-000005070000}"/>
    <cellStyle name="20% - Accent1 4 2 2 2 2" xfId="6529" xr:uid="{00000000-0005-0000-0000-000006070000}"/>
    <cellStyle name="20% - Accent1 4 2 2 2 2 2" xfId="6384" xr:uid="{00000000-0005-0000-0000-000007070000}"/>
    <cellStyle name="20% - Accent1 4 2 2 2 2 2 2" xfId="6537" xr:uid="{00000000-0005-0000-0000-000008070000}"/>
    <cellStyle name="20% - Accent1 4 2 2 2 2 2 3" xfId="3580" xr:uid="{00000000-0005-0000-0000-000009070000}"/>
    <cellStyle name="20% - Accent1 4 2 2 2 2 3" xfId="6538" xr:uid="{00000000-0005-0000-0000-00000A070000}"/>
    <cellStyle name="20% - Accent1 4 2 2 2 2 4" xfId="6108" xr:uid="{00000000-0005-0000-0000-00000B070000}"/>
    <cellStyle name="20% - Accent1 4 2 2 2 3" xfId="6545" xr:uid="{00000000-0005-0000-0000-00000C070000}"/>
    <cellStyle name="20% - Accent1 4 2 2 2 3 2" xfId="6407" xr:uid="{00000000-0005-0000-0000-00000D070000}"/>
    <cellStyle name="20% - Accent1 4 2 2 2 3 3" xfId="6547" xr:uid="{00000000-0005-0000-0000-00000E070000}"/>
    <cellStyle name="20% - Accent1 4 2 2 2 4" xfId="6557" xr:uid="{00000000-0005-0000-0000-00000F070000}"/>
    <cellStyle name="20% - Accent1 4 2 2 2 4 2" xfId="6440" xr:uid="{00000000-0005-0000-0000-000010070000}"/>
    <cellStyle name="20% - Accent1 4 2 2 2 4 3" xfId="4822" xr:uid="{00000000-0005-0000-0000-000011070000}"/>
    <cellStyle name="20% - Accent1 4 2 2 2 5" xfId="6098" xr:uid="{00000000-0005-0000-0000-000012070000}"/>
    <cellStyle name="20% - Accent1 4 2 2 2 6" xfId="6105" xr:uid="{00000000-0005-0000-0000-000013070000}"/>
    <cellStyle name="20% - Accent1 4 2 2 3" xfId="2115" xr:uid="{00000000-0005-0000-0000-000014070000}"/>
    <cellStyle name="20% - Accent1 4 2 2 3 2" xfId="5525" xr:uid="{00000000-0005-0000-0000-000015070000}"/>
    <cellStyle name="20% - Accent1 4 2 2 3 2 2" xfId="2061" xr:uid="{00000000-0005-0000-0000-000016070000}"/>
    <cellStyle name="20% - Accent1 4 2 2 3 2 3" xfId="1242" xr:uid="{00000000-0005-0000-0000-000017070000}"/>
    <cellStyle name="20% - Accent1 4 2 2 3 3" xfId="5610" xr:uid="{00000000-0005-0000-0000-000018070000}"/>
    <cellStyle name="20% - Accent1 4 2 2 3 3 2" xfId="2191" xr:uid="{00000000-0005-0000-0000-000019070000}"/>
    <cellStyle name="20% - Accent1 4 2 2 3 3 3" xfId="2199" xr:uid="{00000000-0005-0000-0000-00001A070000}"/>
    <cellStyle name="20% - Accent1 4 2 2 3 4" xfId="3298" xr:uid="{00000000-0005-0000-0000-00001B070000}"/>
    <cellStyle name="20% - Accent1 4 2 2 3 5" xfId="3304" xr:uid="{00000000-0005-0000-0000-00001C070000}"/>
    <cellStyle name="20% - Accent1 4 2 2 4" xfId="1669" xr:uid="{00000000-0005-0000-0000-00001D070000}"/>
    <cellStyle name="20% - Accent1 4 2 2 4 2" xfId="6560" xr:uid="{00000000-0005-0000-0000-00001E070000}"/>
    <cellStyle name="20% - Accent1 4 2 2 4 2 2" xfId="6562" xr:uid="{00000000-0005-0000-0000-00001F070000}"/>
    <cellStyle name="20% - Accent1 4 2 2 4 2 3" xfId="5975" xr:uid="{00000000-0005-0000-0000-000020070000}"/>
    <cellStyle name="20% - Accent1 4 2 2 4 3" xfId="6565" xr:uid="{00000000-0005-0000-0000-000021070000}"/>
    <cellStyle name="20% - Accent1 4 2 2 4 3 2" xfId="6569" xr:uid="{00000000-0005-0000-0000-000022070000}"/>
    <cellStyle name="20% - Accent1 4 2 2 4 3 3" xfId="6576" xr:uid="{00000000-0005-0000-0000-000023070000}"/>
    <cellStyle name="20% - Accent1 4 2 2 4 4" xfId="2600" xr:uid="{00000000-0005-0000-0000-000024070000}"/>
    <cellStyle name="20% - Accent1 4 2 2 4 5" xfId="2616" xr:uid="{00000000-0005-0000-0000-000025070000}"/>
    <cellStyle name="20% - Accent1 4 2 2 5" xfId="1692" xr:uid="{00000000-0005-0000-0000-000026070000}"/>
    <cellStyle name="20% - Accent1 4 2 2 5 2" xfId="4801" xr:uid="{00000000-0005-0000-0000-000027070000}"/>
    <cellStyle name="20% - Accent1 4 2 2 5 2 2" xfId="5825" xr:uid="{00000000-0005-0000-0000-000028070000}"/>
    <cellStyle name="20% - Accent1 4 2 2 5 2 3" xfId="6579" xr:uid="{00000000-0005-0000-0000-000029070000}"/>
    <cellStyle name="20% - Accent1 4 2 2 5 3" xfId="3411" xr:uid="{00000000-0005-0000-0000-00002A070000}"/>
    <cellStyle name="20% - Accent1 4 2 2 5 3 2" xfId="4139" xr:uid="{00000000-0005-0000-0000-00002B070000}"/>
    <cellStyle name="20% - Accent1 4 2 2 5 3 3" xfId="6176" xr:uid="{00000000-0005-0000-0000-00002C070000}"/>
    <cellStyle name="20% - Accent1 4 2 2 5 4" xfId="1456" xr:uid="{00000000-0005-0000-0000-00002D070000}"/>
    <cellStyle name="20% - Accent1 4 2 2 5 5" xfId="1479" xr:uid="{00000000-0005-0000-0000-00002E070000}"/>
    <cellStyle name="20% - Accent1 4 2 2 6" xfId="1699" xr:uid="{00000000-0005-0000-0000-00002F070000}"/>
    <cellStyle name="20% - Accent1 4 2 2 6 2" xfId="6253" xr:uid="{00000000-0005-0000-0000-000030070000}"/>
    <cellStyle name="20% - Accent1 4 2 2 6 2 2" xfId="6580" xr:uid="{00000000-0005-0000-0000-000031070000}"/>
    <cellStyle name="20% - Accent1 4 2 2 6 2 3" xfId="6582" xr:uid="{00000000-0005-0000-0000-000032070000}"/>
    <cellStyle name="20% - Accent1 4 2 2 6 3" xfId="6588" xr:uid="{00000000-0005-0000-0000-000033070000}"/>
    <cellStyle name="20% - Accent1 4 2 2 6 3 2" xfId="673" xr:uid="{00000000-0005-0000-0000-000034070000}"/>
    <cellStyle name="20% - Accent1 4 2 2 6 3 3" xfId="693" xr:uid="{00000000-0005-0000-0000-000035070000}"/>
    <cellStyle name="20% - Accent1 4 2 2 6 4" xfId="6597" xr:uid="{00000000-0005-0000-0000-000036070000}"/>
    <cellStyle name="20% - Accent1 4 2 2 6 5" xfId="2352" xr:uid="{00000000-0005-0000-0000-000037070000}"/>
    <cellStyle name="20% - Accent1 4 2 2 7" xfId="2127" xr:uid="{00000000-0005-0000-0000-000038070000}"/>
    <cellStyle name="20% - Accent1 4 2 2 7 2" xfId="5583" xr:uid="{00000000-0005-0000-0000-000039070000}"/>
    <cellStyle name="20% - Accent1 4 2 2 7 2 2" xfId="4996" xr:uid="{00000000-0005-0000-0000-00003A070000}"/>
    <cellStyle name="20% - Accent1 4 2 2 7 2 3" xfId="6600" xr:uid="{00000000-0005-0000-0000-00003B070000}"/>
    <cellStyle name="20% - Accent1 4 2 2 7 3" xfId="4" xr:uid="{00000000-0005-0000-0000-00003C070000}"/>
    <cellStyle name="20% - Accent1 4 2 2 7 4" xfId="6602" xr:uid="{00000000-0005-0000-0000-00003D070000}"/>
    <cellStyle name="20% - Accent1 4 2 2 8" xfId="2134" xr:uid="{00000000-0005-0000-0000-00003E070000}"/>
    <cellStyle name="20% - Accent1 4 2 2 8 2" xfId="6603" xr:uid="{00000000-0005-0000-0000-00003F070000}"/>
    <cellStyle name="20% - Accent1 4 2 2 8 3" xfId="6610" xr:uid="{00000000-0005-0000-0000-000040070000}"/>
    <cellStyle name="20% - Accent1 4 2 2 9" xfId="2145" xr:uid="{00000000-0005-0000-0000-000041070000}"/>
    <cellStyle name="20% - Accent1 4 2 2 9 2" xfId="2083" xr:uid="{00000000-0005-0000-0000-000042070000}"/>
    <cellStyle name="20% - Accent1 4 2 2 9 3" xfId="2097" xr:uid="{00000000-0005-0000-0000-000043070000}"/>
    <cellStyle name="20% - Accent1 4 3" xfId="6618" xr:uid="{00000000-0005-0000-0000-000044070000}"/>
    <cellStyle name="20% - Accent1 5" xfId="2824" xr:uid="{00000000-0005-0000-0000-000045070000}"/>
    <cellStyle name="20% - Accent1 5 2" xfId="1048" xr:uid="{00000000-0005-0000-0000-000046070000}"/>
    <cellStyle name="20% - Accent1 5 3" xfId="6620" xr:uid="{00000000-0005-0000-0000-000047070000}"/>
    <cellStyle name="20% - Accent1 5 3 10" xfId="6621" xr:uid="{00000000-0005-0000-0000-000048070000}"/>
    <cellStyle name="20% - Accent1 5 3 11" xfId="6624" xr:uid="{00000000-0005-0000-0000-000049070000}"/>
    <cellStyle name="20% - Accent1 5 3 2" xfId="6591" xr:uid="{00000000-0005-0000-0000-00004A070000}"/>
    <cellStyle name="20% - Accent1 5 3 2 2" xfId="6629" xr:uid="{00000000-0005-0000-0000-00004B070000}"/>
    <cellStyle name="20% - Accent1 5 3 2 2 2" xfId="2676" xr:uid="{00000000-0005-0000-0000-00004C070000}"/>
    <cellStyle name="20% - Accent1 5 3 2 2 2 2" xfId="6632" xr:uid="{00000000-0005-0000-0000-00004D070000}"/>
    <cellStyle name="20% - Accent1 5 3 2 2 2 3" xfId="6634" xr:uid="{00000000-0005-0000-0000-00004E070000}"/>
    <cellStyle name="20% - Accent1 5 3 2 2 3" xfId="6641" xr:uid="{00000000-0005-0000-0000-00004F070000}"/>
    <cellStyle name="20% - Accent1 5 3 2 2 4" xfId="6647" xr:uid="{00000000-0005-0000-0000-000050070000}"/>
    <cellStyle name="20% - Accent1 5 3 2 3" xfId="5104" xr:uid="{00000000-0005-0000-0000-000051070000}"/>
    <cellStyle name="20% - Accent1 5 3 2 3 2" xfId="1562" xr:uid="{00000000-0005-0000-0000-000052070000}"/>
    <cellStyle name="20% - Accent1 5 3 2 3 3" xfId="5109" xr:uid="{00000000-0005-0000-0000-000053070000}"/>
    <cellStyle name="20% - Accent1 5 3 2 4" xfId="6558" xr:uid="{00000000-0005-0000-0000-000054070000}"/>
    <cellStyle name="20% - Accent1 5 3 2 4 2" xfId="6561" xr:uid="{00000000-0005-0000-0000-000055070000}"/>
    <cellStyle name="20% - Accent1 5 3 2 4 3" xfId="5972" xr:uid="{00000000-0005-0000-0000-000056070000}"/>
    <cellStyle name="20% - Accent1 5 3 2 5" xfId="6563" xr:uid="{00000000-0005-0000-0000-000057070000}"/>
    <cellStyle name="20% - Accent1 5 3 2 6" xfId="2598" xr:uid="{00000000-0005-0000-0000-000058070000}"/>
    <cellStyle name="20% - Accent1 5 3 3" xfId="2337" xr:uid="{00000000-0005-0000-0000-000059070000}"/>
    <cellStyle name="20% - Accent1 5 3 3 2" xfId="6655" xr:uid="{00000000-0005-0000-0000-00005A070000}"/>
    <cellStyle name="20% - Accent1 5 3 3 2 2" xfId="1919" xr:uid="{00000000-0005-0000-0000-00005B070000}"/>
    <cellStyle name="20% - Accent1 5 3 3 2 3" xfId="6665" xr:uid="{00000000-0005-0000-0000-00005C070000}"/>
    <cellStyle name="20% - Accent1 5 3 3 3" xfId="4747" xr:uid="{00000000-0005-0000-0000-00005D070000}"/>
    <cellStyle name="20% - Accent1 5 3 3 3 2" xfId="4768" xr:uid="{00000000-0005-0000-0000-00005E070000}"/>
    <cellStyle name="20% - Accent1 5 3 3 3 3" xfId="4784" xr:uid="{00000000-0005-0000-0000-00005F070000}"/>
    <cellStyle name="20% - Accent1 5 3 3 4" xfId="4799" xr:uid="{00000000-0005-0000-0000-000060070000}"/>
    <cellStyle name="20% - Accent1 5 3 3 5" xfId="3409" xr:uid="{00000000-0005-0000-0000-000061070000}"/>
    <cellStyle name="20% - Accent1 5 3 4" xfId="1708" xr:uid="{00000000-0005-0000-0000-000062070000}"/>
    <cellStyle name="20% - Accent1 5 3 4 2" xfId="6669" xr:uid="{00000000-0005-0000-0000-000063070000}"/>
    <cellStyle name="20% - Accent1 5 3 4 2 2" xfId="6672" xr:uid="{00000000-0005-0000-0000-000064070000}"/>
    <cellStyle name="20% - Accent1 5 3 4 2 3" xfId="6675" xr:uid="{00000000-0005-0000-0000-000065070000}"/>
    <cellStyle name="20% - Accent1 5 3 4 3" xfId="5306" xr:uid="{00000000-0005-0000-0000-000066070000}"/>
    <cellStyle name="20% - Accent1 5 3 4 3 2" xfId="6683" xr:uid="{00000000-0005-0000-0000-000067070000}"/>
    <cellStyle name="20% - Accent1 5 3 4 3 3" xfId="6686" xr:uid="{00000000-0005-0000-0000-000068070000}"/>
    <cellStyle name="20% - Accent1 5 3 4 4" xfId="6251" xr:uid="{00000000-0005-0000-0000-000069070000}"/>
    <cellStyle name="20% - Accent1 5 3 4 5" xfId="6587" xr:uid="{00000000-0005-0000-0000-00006A070000}"/>
    <cellStyle name="20% - Accent1 5 3 5" xfId="6690" xr:uid="{00000000-0005-0000-0000-00006B070000}"/>
    <cellStyle name="20% - Accent1 5 3 5 2" xfId="5538" xr:uid="{00000000-0005-0000-0000-00006C070000}"/>
    <cellStyle name="20% - Accent1 5 3 5 2 2" xfId="3385" xr:uid="{00000000-0005-0000-0000-00006D070000}"/>
    <cellStyle name="20% - Accent1 5 3 5 2 3" xfId="3398" xr:uid="{00000000-0005-0000-0000-00006E070000}"/>
    <cellStyle name="20% - Accent1 5 3 5 3" xfId="6267" xr:uid="{00000000-0005-0000-0000-00006F070000}"/>
    <cellStyle name="20% - Accent1 5 3 5 3 2" xfId="6695" xr:uid="{00000000-0005-0000-0000-000070070000}"/>
    <cellStyle name="20% - Accent1 5 3 5 3 3" xfId="6697" xr:uid="{00000000-0005-0000-0000-000071070000}"/>
    <cellStyle name="20% - Accent1 5 3 5 4" xfId="5582" xr:uid="{00000000-0005-0000-0000-000072070000}"/>
    <cellStyle name="20% - Accent1 5 3 5 5" xfId="3" xr:uid="{00000000-0005-0000-0000-000073070000}"/>
    <cellStyle name="20% - Accent1 5 3 6" xfId="6700" xr:uid="{00000000-0005-0000-0000-000074070000}"/>
    <cellStyle name="20% - Accent1 5 3 6 2" xfId="6711" xr:uid="{00000000-0005-0000-0000-000075070000}"/>
    <cellStyle name="20% - Accent1 5 3 6 2 2" xfId="6717" xr:uid="{00000000-0005-0000-0000-000076070000}"/>
    <cellStyle name="20% - Accent1 5 3 6 2 3" xfId="6721" xr:uid="{00000000-0005-0000-0000-000077070000}"/>
    <cellStyle name="20% - Accent1 5 3 6 3" xfId="6725" xr:uid="{00000000-0005-0000-0000-000078070000}"/>
    <cellStyle name="20% - Accent1 5 3 6 3 2" xfId="2224" xr:uid="{00000000-0005-0000-0000-000079070000}"/>
    <cellStyle name="20% - Accent1 5 3 6 3 3" xfId="5172" xr:uid="{00000000-0005-0000-0000-00007A070000}"/>
    <cellStyle name="20% - Accent1 5 3 6 4" xfId="6605" xr:uid="{00000000-0005-0000-0000-00007B070000}"/>
    <cellStyle name="20% - Accent1 5 3 6 5" xfId="6609" xr:uid="{00000000-0005-0000-0000-00007C070000}"/>
    <cellStyle name="20% - Accent1 5 3 7" xfId="5697" xr:uid="{00000000-0005-0000-0000-00007D070000}"/>
    <cellStyle name="20% - Accent1 5 3 7 2" xfId="2068" xr:uid="{00000000-0005-0000-0000-00007E070000}"/>
    <cellStyle name="20% - Accent1 5 3 7 2 2" xfId="5674" xr:uid="{00000000-0005-0000-0000-00007F070000}"/>
    <cellStyle name="20% - Accent1 5 3 7 2 3" xfId="6729" xr:uid="{00000000-0005-0000-0000-000080070000}"/>
    <cellStyle name="20% - Accent1 5 3 7 3" xfId="2073" xr:uid="{00000000-0005-0000-0000-000081070000}"/>
    <cellStyle name="20% - Accent1 5 3 7 4" xfId="2082" xr:uid="{00000000-0005-0000-0000-000082070000}"/>
    <cellStyle name="20% - Accent1 5 3 8" xfId="3227" xr:uid="{00000000-0005-0000-0000-000083070000}"/>
    <cellStyle name="20% - Accent1 5 3 8 2" xfId="2217" xr:uid="{00000000-0005-0000-0000-000084070000}"/>
    <cellStyle name="20% - Accent1 5 3 8 3" xfId="2234" xr:uid="{00000000-0005-0000-0000-000085070000}"/>
    <cellStyle name="20% - Accent1 5 3 9" xfId="3940" xr:uid="{00000000-0005-0000-0000-000086070000}"/>
    <cellStyle name="20% - Accent1 5 3 9 2" xfId="6730" xr:uid="{00000000-0005-0000-0000-000087070000}"/>
    <cellStyle name="20% - Accent1 5 3 9 3" xfId="6733" xr:uid="{00000000-0005-0000-0000-000088070000}"/>
    <cellStyle name="20% - Accent1 6" xfId="6736" xr:uid="{00000000-0005-0000-0000-000089070000}"/>
    <cellStyle name="20% - Accent1 6 2" xfId="1658" xr:uid="{00000000-0005-0000-0000-00008A070000}"/>
    <cellStyle name="20% - Accent1 7" xfId="6737" xr:uid="{00000000-0005-0000-0000-00008B070000}"/>
    <cellStyle name="20% - Accent1 7 2" xfId="3682" xr:uid="{00000000-0005-0000-0000-00008C070000}"/>
    <cellStyle name="20% - Accent1 8" xfId="3310" xr:uid="{00000000-0005-0000-0000-00008D070000}"/>
    <cellStyle name="20% - Accent1 8 2" xfId="3312" xr:uid="{00000000-0005-0000-0000-00008E070000}"/>
    <cellStyle name="20% - Accent2 2" xfId="3488" xr:uid="{00000000-0005-0000-0000-00008F070000}"/>
    <cellStyle name="20% - Accent2 2 2" xfId="3505" xr:uid="{00000000-0005-0000-0000-000090070000}"/>
    <cellStyle name="20% - Accent2 2 2 2" xfId="4705" xr:uid="{00000000-0005-0000-0000-000091070000}"/>
    <cellStyle name="20% - Accent2 2 3" xfId="3324" xr:uid="{00000000-0005-0000-0000-000092070000}"/>
    <cellStyle name="20% - Accent2 2 3 2" xfId="6739" xr:uid="{00000000-0005-0000-0000-000093070000}"/>
    <cellStyle name="20% - Accent2 2 4" xfId="3334" xr:uid="{00000000-0005-0000-0000-000094070000}"/>
    <cellStyle name="20% - Accent2 3" xfId="3508" xr:uid="{00000000-0005-0000-0000-000095070000}"/>
    <cellStyle name="20% - Accent2 3 2" xfId="6745" xr:uid="{00000000-0005-0000-0000-000096070000}"/>
    <cellStyle name="20% - Accent2 3 2 2" xfId="6746" xr:uid="{00000000-0005-0000-0000-000097070000}"/>
    <cellStyle name="20% - Accent2 3 2 3" xfId="5815" xr:uid="{00000000-0005-0000-0000-000098070000}"/>
    <cellStyle name="20% - Accent2 3 2 3 10" xfId="4873" xr:uid="{00000000-0005-0000-0000-000099070000}"/>
    <cellStyle name="20% - Accent2 3 2 3 11" xfId="4885" xr:uid="{00000000-0005-0000-0000-00009A070000}"/>
    <cellStyle name="20% - Accent2 3 2 3 2" xfId="6748" xr:uid="{00000000-0005-0000-0000-00009B070000}"/>
    <cellStyle name="20% - Accent2 3 2 3 2 2" xfId="5765" xr:uid="{00000000-0005-0000-0000-00009C070000}"/>
    <cellStyle name="20% - Accent2 3 2 3 2 2 2" xfId="6749" xr:uid="{00000000-0005-0000-0000-00009D070000}"/>
    <cellStyle name="20% - Accent2 3 2 3 2 2 2 2" xfId="6753" xr:uid="{00000000-0005-0000-0000-00009E070000}"/>
    <cellStyle name="20% - Accent2 3 2 3 2 2 2 3" xfId="6760" xr:uid="{00000000-0005-0000-0000-00009F070000}"/>
    <cellStyle name="20% - Accent2 3 2 3 2 2 3" xfId="281" xr:uid="{00000000-0005-0000-0000-0000A0070000}"/>
    <cellStyle name="20% - Accent2 3 2 3 2 2 4" xfId="393" xr:uid="{00000000-0005-0000-0000-0000A1070000}"/>
    <cellStyle name="20% - Accent2 3 2 3 2 3" xfId="6761" xr:uid="{00000000-0005-0000-0000-0000A2070000}"/>
    <cellStyle name="20% - Accent2 3 2 3 2 3 2" xfId="6090" xr:uid="{00000000-0005-0000-0000-0000A3070000}"/>
    <cellStyle name="20% - Accent2 3 2 3 2 3 3" xfId="6766" xr:uid="{00000000-0005-0000-0000-0000A4070000}"/>
    <cellStyle name="20% - Accent2 3 2 3 2 4" xfId="5368" xr:uid="{00000000-0005-0000-0000-0000A5070000}"/>
    <cellStyle name="20% - Accent2 3 2 3 2 4 2" xfId="5378" xr:uid="{00000000-0005-0000-0000-0000A6070000}"/>
    <cellStyle name="20% - Accent2 3 2 3 2 4 3" xfId="5390" xr:uid="{00000000-0005-0000-0000-0000A7070000}"/>
    <cellStyle name="20% - Accent2 3 2 3 2 5" xfId="1427" xr:uid="{00000000-0005-0000-0000-0000A8070000}"/>
    <cellStyle name="20% - Accent2 3 2 3 2 6" xfId="1440" xr:uid="{00000000-0005-0000-0000-0000A9070000}"/>
    <cellStyle name="20% - Accent2 3 2 3 3" xfId="6772" xr:uid="{00000000-0005-0000-0000-0000AA070000}"/>
    <cellStyle name="20% - Accent2 3 2 3 3 2" xfId="6773" xr:uid="{00000000-0005-0000-0000-0000AB070000}"/>
    <cellStyle name="20% - Accent2 3 2 3 3 2 2" xfId="6776" xr:uid="{00000000-0005-0000-0000-0000AC070000}"/>
    <cellStyle name="20% - Accent2 3 2 3 3 2 3" xfId="6319" xr:uid="{00000000-0005-0000-0000-0000AD070000}"/>
    <cellStyle name="20% - Accent2 3 2 3 3 3" xfId="6777" xr:uid="{00000000-0005-0000-0000-0000AE070000}"/>
    <cellStyle name="20% - Accent2 3 2 3 3 3 2" xfId="6780" xr:uid="{00000000-0005-0000-0000-0000AF070000}"/>
    <cellStyle name="20% - Accent2 3 2 3 3 3 3" xfId="6328" xr:uid="{00000000-0005-0000-0000-0000B0070000}"/>
    <cellStyle name="20% - Accent2 3 2 3 3 4" xfId="5195" xr:uid="{00000000-0005-0000-0000-0000B1070000}"/>
    <cellStyle name="20% - Accent2 3 2 3 3 5" xfId="5201" xr:uid="{00000000-0005-0000-0000-0000B2070000}"/>
    <cellStyle name="20% - Accent2 3 2 3 4" xfId="6781" xr:uid="{00000000-0005-0000-0000-0000B3070000}"/>
    <cellStyle name="20% - Accent2 3 2 3 4 2" xfId="6783" xr:uid="{00000000-0005-0000-0000-0000B4070000}"/>
    <cellStyle name="20% - Accent2 3 2 3 4 2 2" xfId="1486" xr:uid="{00000000-0005-0000-0000-0000B5070000}"/>
    <cellStyle name="20% - Accent2 3 2 3 4 2 3" xfId="6786" xr:uid="{00000000-0005-0000-0000-0000B6070000}"/>
    <cellStyle name="20% - Accent2 3 2 3 4 3" xfId="6788" xr:uid="{00000000-0005-0000-0000-0000B7070000}"/>
    <cellStyle name="20% - Accent2 3 2 3 4 3 2" xfId="6789" xr:uid="{00000000-0005-0000-0000-0000B8070000}"/>
    <cellStyle name="20% - Accent2 3 2 3 4 3 3" xfId="1786" xr:uid="{00000000-0005-0000-0000-0000B9070000}"/>
    <cellStyle name="20% - Accent2 3 2 3 4 4" xfId="6790" xr:uid="{00000000-0005-0000-0000-0000BA070000}"/>
    <cellStyle name="20% - Accent2 3 2 3 4 5" xfId="6791" xr:uid="{00000000-0005-0000-0000-0000BB070000}"/>
    <cellStyle name="20% - Accent2 3 2 3 5" xfId="6792" xr:uid="{00000000-0005-0000-0000-0000BC070000}"/>
    <cellStyle name="20% - Accent2 3 2 3 5 2" xfId="5673" xr:uid="{00000000-0005-0000-0000-0000BD070000}"/>
    <cellStyle name="20% - Accent2 3 2 3 5 2 2" xfId="6795" xr:uid="{00000000-0005-0000-0000-0000BE070000}"/>
    <cellStyle name="20% - Accent2 3 2 3 5 2 3" xfId="6797" xr:uid="{00000000-0005-0000-0000-0000BF070000}"/>
    <cellStyle name="20% - Accent2 3 2 3 5 3" xfId="6801" xr:uid="{00000000-0005-0000-0000-0000C0070000}"/>
    <cellStyle name="20% - Accent2 3 2 3 5 3 2" xfId="5748" xr:uid="{00000000-0005-0000-0000-0000C1070000}"/>
    <cellStyle name="20% - Accent2 3 2 3 5 3 3" xfId="6802" xr:uid="{00000000-0005-0000-0000-0000C2070000}"/>
    <cellStyle name="20% - Accent2 3 2 3 5 4" xfId="3787" xr:uid="{00000000-0005-0000-0000-0000C3070000}"/>
    <cellStyle name="20% - Accent2 3 2 3 5 5" xfId="3795" xr:uid="{00000000-0005-0000-0000-0000C4070000}"/>
    <cellStyle name="20% - Accent2 3 2 3 6" xfId="5733" xr:uid="{00000000-0005-0000-0000-0000C5070000}"/>
    <cellStyle name="20% - Accent2 3 2 3 6 2" xfId="4345" xr:uid="{00000000-0005-0000-0000-0000C6070000}"/>
    <cellStyle name="20% - Accent2 3 2 3 6 2 2" xfId="1113" xr:uid="{00000000-0005-0000-0000-0000C7070000}"/>
    <cellStyle name="20% - Accent2 3 2 3 6 2 3" xfId="644" xr:uid="{00000000-0005-0000-0000-0000C8070000}"/>
    <cellStyle name="20% - Accent2 3 2 3 6 3" xfId="6812" xr:uid="{00000000-0005-0000-0000-0000C9070000}"/>
    <cellStyle name="20% - Accent2 3 2 3 6 3 2" xfId="2276" xr:uid="{00000000-0005-0000-0000-0000CA070000}"/>
    <cellStyle name="20% - Accent2 3 2 3 6 3 3" xfId="2310" xr:uid="{00000000-0005-0000-0000-0000CB070000}"/>
    <cellStyle name="20% - Accent2 3 2 3 6 4" xfId="6813" xr:uid="{00000000-0005-0000-0000-0000CC070000}"/>
    <cellStyle name="20% - Accent2 3 2 3 6 5" xfId="3531" xr:uid="{00000000-0005-0000-0000-0000CD070000}"/>
    <cellStyle name="20% - Accent2 3 2 3 7" xfId="6814" xr:uid="{00000000-0005-0000-0000-0000CE070000}"/>
    <cellStyle name="20% - Accent2 3 2 3 7 2" xfId="6817" xr:uid="{00000000-0005-0000-0000-0000CF070000}"/>
    <cellStyle name="20% - Accent2 3 2 3 7 2 2" xfId="6819" xr:uid="{00000000-0005-0000-0000-0000D0070000}"/>
    <cellStyle name="20% - Accent2 3 2 3 7 2 3" xfId="6820" xr:uid="{00000000-0005-0000-0000-0000D1070000}"/>
    <cellStyle name="20% - Accent2 3 2 3 7 3" xfId="6824" xr:uid="{00000000-0005-0000-0000-0000D2070000}"/>
    <cellStyle name="20% - Accent2 3 2 3 7 4" xfId="6825" xr:uid="{00000000-0005-0000-0000-0000D3070000}"/>
    <cellStyle name="20% - Accent2 3 2 3 8" xfId="6827" xr:uid="{00000000-0005-0000-0000-0000D4070000}"/>
    <cellStyle name="20% - Accent2 3 2 3 8 2" xfId="5272" xr:uid="{00000000-0005-0000-0000-0000D5070000}"/>
    <cellStyle name="20% - Accent2 3 2 3 8 3" xfId="6830" xr:uid="{00000000-0005-0000-0000-0000D6070000}"/>
    <cellStyle name="20% - Accent2 3 2 3 9" xfId="6838" xr:uid="{00000000-0005-0000-0000-0000D7070000}"/>
    <cellStyle name="20% - Accent2 3 2 3 9 2" xfId="6840" xr:uid="{00000000-0005-0000-0000-0000D8070000}"/>
    <cellStyle name="20% - Accent2 3 2 3 9 3" xfId="6841" xr:uid="{00000000-0005-0000-0000-0000D9070000}"/>
    <cellStyle name="20% - Accent2 3 3" xfId="6846" xr:uid="{00000000-0005-0000-0000-0000DA070000}"/>
    <cellStyle name="20% - Accent2 3 3 10" xfId="1616" xr:uid="{00000000-0005-0000-0000-0000DB070000}"/>
    <cellStyle name="20% - Accent2 3 3 11" xfId="6847" xr:uid="{00000000-0005-0000-0000-0000DC070000}"/>
    <cellStyle name="20% - Accent2 3 3 2" xfId="5344" xr:uid="{00000000-0005-0000-0000-0000DD070000}"/>
    <cellStyle name="20% - Accent2 3 3 2 2" xfId="6850" xr:uid="{00000000-0005-0000-0000-0000DE070000}"/>
    <cellStyle name="20% - Accent2 3 3 2 2 2" xfId="6855" xr:uid="{00000000-0005-0000-0000-0000DF070000}"/>
    <cellStyle name="20% - Accent2 3 3 2 2 2 2" xfId="6856" xr:uid="{00000000-0005-0000-0000-0000E0070000}"/>
    <cellStyle name="20% - Accent2 3 3 2 2 2 3" xfId="6860" xr:uid="{00000000-0005-0000-0000-0000E1070000}"/>
    <cellStyle name="20% - Accent2 3 3 2 2 3" xfId="6864" xr:uid="{00000000-0005-0000-0000-0000E2070000}"/>
    <cellStyle name="20% - Accent2 3 3 2 2 4" xfId="6867" xr:uid="{00000000-0005-0000-0000-0000E3070000}"/>
    <cellStyle name="20% - Accent2 3 3 2 3" xfId="6871" xr:uid="{00000000-0005-0000-0000-0000E4070000}"/>
    <cellStyle name="20% - Accent2 3 3 2 3 2" xfId="641" xr:uid="{00000000-0005-0000-0000-0000E5070000}"/>
    <cellStyle name="20% - Accent2 3 3 2 3 3" xfId="6874" xr:uid="{00000000-0005-0000-0000-0000E6070000}"/>
    <cellStyle name="20% - Accent2 3 3 2 4" xfId="6877" xr:uid="{00000000-0005-0000-0000-0000E7070000}"/>
    <cellStyle name="20% - Accent2 3 3 2 4 2" xfId="6883" xr:uid="{00000000-0005-0000-0000-0000E8070000}"/>
    <cellStyle name="20% - Accent2 3 3 2 4 3" xfId="6887" xr:uid="{00000000-0005-0000-0000-0000E9070000}"/>
    <cellStyle name="20% - Accent2 3 3 2 5" xfId="510" xr:uid="{00000000-0005-0000-0000-0000EA070000}"/>
    <cellStyle name="20% - Accent2 3 3 2 6" xfId="6888" xr:uid="{00000000-0005-0000-0000-0000EB070000}"/>
    <cellStyle name="20% - Accent2 3 3 3" xfId="6040" xr:uid="{00000000-0005-0000-0000-0000EC070000}"/>
    <cellStyle name="20% - Accent2 3 3 3 2" xfId="680" xr:uid="{00000000-0005-0000-0000-0000ED070000}"/>
    <cellStyle name="20% - Accent2 3 3 3 2 2" xfId="440" xr:uid="{00000000-0005-0000-0000-0000EE070000}"/>
    <cellStyle name="20% - Accent2 3 3 3 2 3" xfId="468" xr:uid="{00000000-0005-0000-0000-0000EF070000}"/>
    <cellStyle name="20% - Accent2 3 3 3 3" xfId="6892" xr:uid="{00000000-0005-0000-0000-0000F0070000}"/>
    <cellStyle name="20% - Accent2 3 3 3 3 2" xfId="2053" xr:uid="{00000000-0005-0000-0000-0000F1070000}"/>
    <cellStyle name="20% - Accent2 3 3 3 3 3" xfId="1253" xr:uid="{00000000-0005-0000-0000-0000F2070000}"/>
    <cellStyle name="20% - Accent2 3 3 3 4" xfId="6902" xr:uid="{00000000-0005-0000-0000-0000F3070000}"/>
    <cellStyle name="20% - Accent2 3 3 3 5" xfId="6903" xr:uid="{00000000-0005-0000-0000-0000F4070000}"/>
    <cellStyle name="20% - Accent2 3 3 4" xfId="6913" xr:uid="{00000000-0005-0000-0000-0000F5070000}"/>
    <cellStyle name="20% - Accent2 3 3 4 2" xfId="6925" xr:uid="{00000000-0005-0000-0000-0000F6070000}"/>
    <cellStyle name="20% - Accent2 3 3 4 2 2" xfId="6929" xr:uid="{00000000-0005-0000-0000-0000F7070000}"/>
    <cellStyle name="20% - Accent2 3 3 4 2 3" xfId="4329" xr:uid="{00000000-0005-0000-0000-0000F8070000}"/>
    <cellStyle name="20% - Accent2 3 3 4 3" xfId="6936" xr:uid="{00000000-0005-0000-0000-0000F9070000}"/>
    <cellStyle name="20% - Accent2 3 3 4 3 2" xfId="6939" xr:uid="{00000000-0005-0000-0000-0000FA070000}"/>
    <cellStyle name="20% - Accent2 3 3 4 3 3" xfId="6944" xr:uid="{00000000-0005-0000-0000-0000FB070000}"/>
    <cellStyle name="20% - Accent2 3 3 4 4" xfId="6950" xr:uid="{00000000-0005-0000-0000-0000FC070000}"/>
    <cellStyle name="20% - Accent2 3 3 4 5" xfId="6951" xr:uid="{00000000-0005-0000-0000-0000FD070000}"/>
    <cellStyle name="20% - Accent2 3 3 5" xfId="5884" xr:uid="{00000000-0005-0000-0000-0000FE070000}"/>
    <cellStyle name="20% - Accent2 3 3 5 2" xfId="5896" xr:uid="{00000000-0005-0000-0000-0000FF070000}"/>
    <cellStyle name="20% - Accent2 3 3 5 2 2" xfId="5898" xr:uid="{00000000-0005-0000-0000-000000080000}"/>
    <cellStyle name="20% - Accent2 3 3 5 2 3" xfId="5901" xr:uid="{00000000-0005-0000-0000-000001080000}"/>
    <cellStyle name="20% - Accent2 3 3 5 3" xfId="5909" xr:uid="{00000000-0005-0000-0000-000002080000}"/>
    <cellStyle name="20% - Accent2 3 3 5 3 2" xfId="6958" xr:uid="{00000000-0005-0000-0000-000003080000}"/>
    <cellStyle name="20% - Accent2 3 3 5 3 3" xfId="6961" xr:uid="{00000000-0005-0000-0000-000004080000}"/>
    <cellStyle name="20% - Accent2 3 3 5 4" xfId="5912" xr:uid="{00000000-0005-0000-0000-000005080000}"/>
    <cellStyle name="20% - Accent2 3 3 5 5" xfId="6963" xr:uid="{00000000-0005-0000-0000-000006080000}"/>
    <cellStyle name="20% - Accent2 3 3 6" xfId="6968" xr:uid="{00000000-0005-0000-0000-000007080000}"/>
    <cellStyle name="20% - Accent2 3 3 6 2" xfId="857" xr:uid="{00000000-0005-0000-0000-000008080000}"/>
    <cellStyle name="20% - Accent2 3 3 6 2 2" xfId="551" xr:uid="{00000000-0005-0000-0000-000009080000}"/>
    <cellStyle name="20% - Accent2 3 3 6 2 3" xfId="1812" xr:uid="{00000000-0005-0000-0000-00000A080000}"/>
    <cellStyle name="20% - Accent2 3 3 6 3" xfId="6971" xr:uid="{00000000-0005-0000-0000-00000B080000}"/>
    <cellStyle name="20% - Accent2 3 3 6 3 2" xfId="6975" xr:uid="{00000000-0005-0000-0000-00000C080000}"/>
    <cellStyle name="20% - Accent2 3 3 6 3 3" xfId="6980" xr:uid="{00000000-0005-0000-0000-00000D080000}"/>
    <cellStyle name="20% - Accent2 3 3 6 4" xfId="6622" xr:uid="{00000000-0005-0000-0000-00000E080000}"/>
    <cellStyle name="20% - Accent2 3 3 6 5" xfId="6625" xr:uid="{00000000-0005-0000-0000-00000F080000}"/>
    <cellStyle name="20% - Accent2 3 3 7" xfId="6988" xr:uid="{00000000-0005-0000-0000-000010080000}"/>
    <cellStyle name="20% - Accent2 3 3 7 2" xfId="2371" xr:uid="{00000000-0005-0000-0000-000011080000}"/>
    <cellStyle name="20% - Accent2 3 3 7 2 2" xfId="6994" xr:uid="{00000000-0005-0000-0000-000012080000}"/>
    <cellStyle name="20% - Accent2 3 3 7 2 3" xfId="6995" xr:uid="{00000000-0005-0000-0000-000013080000}"/>
    <cellStyle name="20% - Accent2 3 3 7 3" xfId="310" xr:uid="{00000000-0005-0000-0000-000014080000}"/>
    <cellStyle name="20% - Accent2 3 3 7 4" xfId="19" xr:uid="{00000000-0005-0000-0000-000015080000}"/>
    <cellStyle name="20% - Accent2 3 3 8" xfId="7000" xr:uid="{00000000-0005-0000-0000-000016080000}"/>
    <cellStyle name="20% - Accent2 3 3 8 2" xfId="542" xr:uid="{00000000-0005-0000-0000-000017080000}"/>
    <cellStyle name="20% - Accent2 3 3 8 3" xfId="2448" xr:uid="{00000000-0005-0000-0000-000018080000}"/>
    <cellStyle name="20% - Accent2 3 3 9" xfId="6710" xr:uid="{00000000-0005-0000-0000-000019080000}"/>
    <cellStyle name="20% - Accent2 3 3 9 2" xfId="6716" xr:uid="{00000000-0005-0000-0000-00001A080000}"/>
    <cellStyle name="20% - Accent2 3 3 9 3" xfId="6720" xr:uid="{00000000-0005-0000-0000-00001B080000}"/>
    <cellStyle name="20% - Accent2 3 4" xfId="7001" xr:uid="{00000000-0005-0000-0000-00001C080000}"/>
    <cellStyle name="20% - Accent2 3 5" xfId="7006" xr:uid="{00000000-0005-0000-0000-00001D080000}"/>
    <cellStyle name="20% - Accent2 3 5 2" xfId="2165" xr:uid="{00000000-0005-0000-0000-00001E080000}"/>
    <cellStyle name="20% - Accent2 3 6" xfId="7013" xr:uid="{00000000-0005-0000-0000-00001F080000}"/>
    <cellStyle name="20% - Accent2 3 6 2" xfId="7017" xr:uid="{00000000-0005-0000-0000-000020080000}"/>
    <cellStyle name="20% - Accent2 4" xfId="3515" xr:uid="{00000000-0005-0000-0000-000021080000}"/>
    <cellStyle name="20% - Accent2 4 2" xfId="7024" xr:uid="{00000000-0005-0000-0000-000022080000}"/>
    <cellStyle name="20% - Accent2 4 2 2" xfId="7025" xr:uid="{00000000-0005-0000-0000-000023080000}"/>
    <cellStyle name="20% - Accent2 4 2 2 10" xfId="7032" xr:uid="{00000000-0005-0000-0000-000024080000}"/>
    <cellStyle name="20% - Accent2 4 2 2 11" xfId="7037" xr:uid="{00000000-0005-0000-0000-000025080000}"/>
    <cellStyle name="20% - Accent2 4 2 2 2" xfId="7043" xr:uid="{00000000-0005-0000-0000-000026080000}"/>
    <cellStyle name="20% - Accent2 4 2 2 2 2" xfId="7053" xr:uid="{00000000-0005-0000-0000-000027080000}"/>
    <cellStyle name="20% - Accent2 4 2 2 2 2 2" xfId="4742" xr:uid="{00000000-0005-0000-0000-000028080000}"/>
    <cellStyle name="20% - Accent2 4 2 2 2 2 2 2" xfId="6337" xr:uid="{00000000-0005-0000-0000-000029080000}"/>
    <cellStyle name="20% - Accent2 4 2 2 2 2 2 3" xfId="7060" xr:uid="{00000000-0005-0000-0000-00002A080000}"/>
    <cellStyle name="20% - Accent2 4 2 2 2 2 3" xfId="5261" xr:uid="{00000000-0005-0000-0000-00002B080000}"/>
    <cellStyle name="20% - Accent2 4 2 2 2 2 4" xfId="7067" xr:uid="{00000000-0005-0000-0000-00002C080000}"/>
    <cellStyle name="20% - Accent2 4 2 2 2 3" xfId="5667" xr:uid="{00000000-0005-0000-0000-00002D080000}"/>
    <cellStyle name="20% - Accent2 4 2 2 2 3 2" xfId="7072" xr:uid="{00000000-0005-0000-0000-00002E080000}"/>
    <cellStyle name="20% - Accent2 4 2 2 2 3 3" xfId="7076" xr:uid="{00000000-0005-0000-0000-00002F080000}"/>
    <cellStyle name="20% - Accent2 4 2 2 2 4" xfId="7085" xr:uid="{00000000-0005-0000-0000-000030080000}"/>
    <cellStyle name="20% - Accent2 4 2 2 2 4 2" xfId="7086" xr:uid="{00000000-0005-0000-0000-000031080000}"/>
    <cellStyle name="20% - Accent2 4 2 2 2 4 3" xfId="2146" xr:uid="{00000000-0005-0000-0000-000032080000}"/>
    <cellStyle name="20% - Accent2 4 2 2 2 5" xfId="7090" xr:uid="{00000000-0005-0000-0000-000033080000}"/>
    <cellStyle name="20% - Accent2 4 2 2 2 6" xfId="1153" xr:uid="{00000000-0005-0000-0000-000034080000}"/>
    <cellStyle name="20% - Accent2 4 2 2 3" xfId="7097" xr:uid="{00000000-0005-0000-0000-000035080000}"/>
    <cellStyle name="20% - Accent2 4 2 2 3 2" xfId="7098" xr:uid="{00000000-0005-0000-0000-000036080000}"/>
    <cellStyle name="20% - Accent2 4 2 2 3 2 2" xfId="7102" xr:uid="{00000000-0005-0000-0000-000037080000}"/>
    <cellStyle name="20% - Accent2 4 2 2 3 2 3" xfId="7106" xr:uid="{00000000-0005-0000-0000-000038080000}"/>
    <cellStyle name="20% - Accent2 4 2 2 3 3" xfId="7108" xr:uid="{00000000-0005-0000-0000-000039080000}"/>
    <cellStyle name="20% - Accent2 4 2 2 3 3 2" xfId="7109" xr:uid="{00000000-0005-0000-0000-00003A080000}"/>
    <cellStyle name="20% - Accent2 4 2 2 3 3 3" xfId="7111" xr:uid="{00000000-0005-0000-0000-00003B080000}"/>
    <cellStyle name="20% - Accent2 4 2 2 3 4" xfId="7113" xr:uid="{00000000-0005-0000-0000-00003C080000}"/>
    <cellStyle name="20% - Accent2 4 2 2 3 5" xfId="6204" xr:uid="{00000000-0005-0000-0000-00003D080000}"/>
    <cellStyle name="20% - Accent2 4 2 2 4" xfId="2908" xr:uid="{00000000-0005-0000-0000-00003E080000}"/>
    <cellStyle name="20% - Accent2 4 2 2 4 2" xfId="2910" xr:uid="{00000000-0005-0000-0000-00003F080000}"/>
    <cellStyle name="20% - Accent2 4 2 2 4 2 2" xfId="3627" xr:uid="{00000000-0005-0000-0000-000040080000}"/>
    <cellStyle name="20% - Accent2 4 2 2 4 2 3" xfId="3639" xr:uid="{00000000-0005-0000-0000-000041080000}"/>
    <cellStyle name="20% - Accent2 4 2 2 4 3" xfId="2922" xr:uid="{00000000-0005-0000-0000-000042080000}"/>
    <cellStyle name="20% - Accent2 4 2 2 4 3 2" xfId="5277" xr:uid="{00000000-0005-0000-0000-000043080000}"/>
    <cellStyle name="20% - Accent2 4 2 2 4 3 3" xfId="7115" xr:uid="{00000000-0005-0000-0000-000044080000}"/>
    <cellStyle name="20% - Accent2 4 2 2 4 4" xfId="205" xr:uid="{00000000-0005-0000-0000-000045080000}"/>
    <cellStyle name="20% - Accent2 4 2 2 4 5" xfId="1236" xr:uid="{00000000-0005-0000-0000-000046080000}"/>
    <cellStyle name="20% - Accent2 4 2 2 5" xfId="2924" xr:uid="{00000000-0005-0000-0000-000047080000}"/>
    <cellStyle name="20% - Accent2 4 2 2 5 2" xfId="4290" xr:uid="{00000000-0005-0000-0000-000048080000}"/>
    <cellStyle name="20% - Accent2 4 2 2 5 2 2" xfId="4301" xr:uid="{00000000-0005-0000-0000-000049080000}"/>
    <cellStyle name="20% - Accent2 4 2 2 5 2 3" xfId="1532" xr:uid="{00000000-0005-0000-0000-00004A080000}"/>
    <cellStyle name="20% - Accent2 4 2 2 5 3" xfId="970" xr:uid="{00000000-0005-0000-0000-00004B080000}"/>
    <cellStyle name="20% - Accent2 4 2 2 5 3 2" xfId="980" xr:uid="{00000000-0005-0000-0000-00004C080000}"/>
    <cellStyle name="20% - Accent2 4 2 2 5 3 3" xfId="989" xr:uid="{00000000-0005-0000-0000-00004D080000}"/>
    <cellStyle name="20% - Accent2 4 2 2 5 4" xfId="993" xr:uid="{00000000-0005-0000-0000-00004E080000}"/>
    <cellStyle name="20% - Accent2 4 2 2 5 5" xfId="1001" xr:uid="{00000000-0005-0000-0000-00004F080000}"/>
    <cellStyle name="20% - Accent2 4 2 2 6" xfId="2926" xr:uid="{00000000-0005-0000-0000-000050080000}"/>
    <cellStyle name="20% - Accent2 4 2 2 6 2" xfId="6468" xr:uid="{00000000-0005-0000-0000-000051080000}"/>
    <cellStyle name="20% - Accent2 4 2 2 6 2 2" xfId="7118" xr:uid="{00000000-0005-0000-0000-000052080000}"/>
    <cellStyle name="20% - Accent2 4 2 2 6 2 3" xfId="7123" xr:uid="{00000000-0005-0000-0000-000053080000}"/>
    <cellStyle name="20% - Accent2 4 2 2 6 3" xfId="5054" xr:uid="{00000000-0005-0000-0000-000054080000}"/>
    <cellStyle name="20% - Accent2 4 2 2 6 3 2" xfId="7128" xr:uid="{00000000-0005-0000-0000-000055080000}"/>
    <cellStyle name="20% - Accent2 4 2 2 6 3 3" xfId="7129" xr:uid="{00000000-0005-0000-0000-000056080000}"/>
    <cellStyle name="20% - Accent2 4 2 2 6 4" xfId="7132" xr:uid="{00000000-0005-0000-0000-000057080000}"/>
    <cellStyle name="20% - Accent2 4 2 2 6 5" xfId="7133" xr:uid="{00000000-0005-0000-0000-000058080000}"/>
    <cellStyle name="20% - Accent2 4 2 2 7" xfId="6471" xr:uid="{00000000-0005-0000-0000-000059080000}"/>
    <cellStyle name="20% - Accent2 4 2 2 7 2" xfId="7134" xr:uid="{00000000-0005-0000-0000-00005A080000}"/>
    <cellStyle name="20% - Accent2 4 2 2 7 2 2" xfId="7138" xr:uid="{00000000-0005-0000-0000-00005B080000}"/>
    <cellStyle name="20% - Accent2 4 2 2 7 2 3" xfId="7143" xr:uid="{00000000-0005-0000-0000-00005C080000}"/>
    <cellStyle name="20% - Accent2 4 2 2 7 3" xfId="2784" xr:uid="{00000000-0005-0000-0000-00005D080000}"/>
    <cellStyle name="20% - Accent2 4 2 2 7 4" xfId="2806" xr:uid="{00000000-0005-0000-0000-00005E080000}"/>
    <cellStyle name="20% - Accent2 4 2 2 8" xfId="6476" xr:uid="{00000000-0005-0000-0000-00005F080000}"/>
    <cellStyle name="20% - Accent2 4 2 2 8 2" xfId="7147" xr:uid="{00000000-0005-0000-0000-000060080000}"/>
    <cellStyle name="20% - Accent2 4 2 2 8 3" xfId="7149" xr:uid="{00000000-0005-0000-0000-000061080000}"/>
    <cellStyle name="20% - Accent2 4 2 2 9" xfId="7151" xr:uid="{00000000-0005-0000-0000-000062080000}"/>
    <cellStyle name="20% - Accent2 4 2 2 9 2" xfId="189" xr:uid="{00000000-0005-0000-0000-000063080000}"/>
    <cellStyle name="20% - Accent2 4 2 2 9 3" xfId="195" xr:uid="{00000000-0005-0000-0000-000064080000}"/>
    <cellStyle name="20% - Accent2 4 3" xfId="4436" xr:uid="{00000000-0005-0000-0000-000065080000}"/>
    <cellStyle name="20% - Accent2 5" xfId="7154" xr:uid="{00000000-0005-0000-0000-000066080000}"/>
    <cellStyle name="20% - Accent2 5 2" xfId="7156" xr:uid="{00000000-0005-0000-0000-000067080000}"/>
    <cellStyle name="20% - Accent2 5 3" xfId="7159" xr:uid="{00000000-0005-0000-0000-000068080000}"/>
    <cellStyle name="20% - Accent2 5 3 10" xfId="1201" xr:uid="{00000000-0005-0000-0000-000069080000}"/>
    <cellStyle name="20% - Accent2 5 3 11" xfId="7162" xr:uid="{00000000-0005-0000-0000-00006A080000}"/>
    <cellStyle name="20% - Accent2 5 3 2" xfId="5422" xr:uid="{00000000-0005-0000-0000-00006B080000}"/>
    <cellStyle name="20% - Accent2 5 3 2 2" xfId="7164" xr:uid="{00000000-0005-0000-0000-00006C080000}"/>
    <cellStyle name="20% - Accent2 5 3 2 2 2" xfId="3136" xr:uid="{00000000-0005-0000-0000-00006D080000}"/>
    <cellStyle name="20% - Accent2 5 3 2 2 2 2" xfId="7168" xr:uid="{00000000-0005-0000-0000-00006E080000}"/>
    <cellStyle name="20% - Accent2 5 3 2 2 2 3" xfId="7173" xr:uid="{00000000-0005-0000-0000-00006F080000}"/>
    <cellStyle name="20% - Accent2 5 3 2 2 3" xfId="7180" xr:uid="{00000000-0005-0000-0000-000070080000}"/>
    <cellStyle name="20% - Accent2 5 3 2 2 4" xfId="7181" xr:uid="{00000000-0005-0000-0000-000071080000}"/>
    <cellStyle name="20% - Accent2 5 3 2 3" xfId="1494" xr:uid="{00000000-0005-0000-0000-000072080000}"/>
    <cellStyle name="20% - Accent2 5 3 2 3 2" xfId="7189" xr:uid="{00000000-0005-0000-0000-000073080000}"/>
    <cellStyle name="20% - Accent2 5 3 2 3 3" xfId="7196" xr:uid="{00000000-0005-0000-0000-000074080000}"/>
    <cellStyle name="20% - Accent2 5 3 2 4" xfId="7201" xr:uid="{00000000-0005-0000-0000-000075080000}"/>
    <cellStyle name="20% - Accent2 5 3 2 4 2" xfId="7204" xr:uid="{00000000-0005-0000-0000-000076080000}"/>
    <cellStyle name="20% - Accent2 5 3 2 4 3" xfId="3373" xr:uid="{00000000-0005-0000-0000-000077080000}"/>
    <cellStyle name="20% - Accent2 5 3 2 5" xfId="7215" xr:uid="{00000000-0005-0000-0000-000078080000}"/>
    <cellStyle name="20% - Accent2 5 3 2 6" xfId="7210" xr:uid="{00000000-0005-0000-0000-000079080000}"/>
    <cellStyle name="20% - Accent2 5 3 3" xfId="7223" xr:uid="{00000000-0005-0000-0000-00007A080000}"/>
    <cellStyle name="20% - Accent2 5 3 3 2" xfId="7228" xr:uid="{00000000-0005-0000-0000-00007B080000}"/>
    <cellStyle name="20% - Accent2 5 3 3 2 2" xfId="7235" xr:uid="{00000000-0005-0000-0000-00007C080000}"/>
    <cellStyle name="20% - Accent2 5 3 3 2 3" xfId="7239" xr:uid="{00000000-0005-0000-0000-00007D080000}"/>
    <cellStyle name="20% - Accent2 5 3 3 3" xfId="7243" xr:uid="{00000000-0005-0000-0000-00007E080000}"/>
    <cellStyle name="20% - Accent2 5 3 3 3 2" xfId="3939" xr:uid="{00000000-0005-0000-0000-00007F080000}"/>
    <cellStyle name="20% - Accent2 5 3 3 3 3" xfId="7248" xr:uid="{00000000-0005-0000-0000-000080080000}"/>
    <cellStyle name="20% - Accent2 5 3 3 4" xfId="7251" xr:uid="{00000000-0005-0000-0000-000081080000}"/>
    <cellStyle name="20% - Accent2 5 3 3 5" xfId="7257" xr:uid="{00000000-0005-0000-0000-000082080000}"/>
    <cellStyle name="20% - Accent2 5 3 4" xfId="7264" xr:uid="{00000000-0005-0000-0000-000083080000}"/>
    <cellStyle name="20% - Accent2 5 3 4 2" xfId="3039" xr:uid="{00000000-0005-0000-0000-000084080000}"/>
    <cellStyle name="20% - Accent2 5 3 4 2 2" xfId="7269" xr:uid="{00000000-0005-0000-0000-000085080000}"/>
    <cellStyle name="20% - Accent2 5 3 4 2 3" xfId="7271" xr:uid="{00000000-0005-0000-0000-000086080000}"/>
    <cellStyle name="20% - Accent2 5 3 4 3" xfId="7273" xr:uid="{00000000-0005-0000-0000-000087080000}"/>
    <cellStyle name="20% - Accent2 5 3 4 3 2" xfId="7278" xr:uid="{00000000-0005-0000-0000-000088080000}"/>
    <cellStyle name="20% - Accent2 5 3 4 3 3" xfId="7282" xr:uid="{00000000-0005-0000-0000-000089080000}"/>
    <cellStyle name="20% - Accent2 5 3 4 4" xfId="7286" xr:uid="{00000000-0005-0000-0000-00008A080000}"/>
    <cellStyle name="20% - Accent2 5 3 4 5" xfId="7292" xr:uid="{00000000-0005-0000-0000-00008B080000}"/>
    <cellStyle name="20% - Accent2 5 3 5" xfId="7297" xr:uid="{00000000-0005-0000-0000-00008C080000}"/>
    <cellStyle name="20% - Accent2 5 3 5 2" xfId="7299" xr:uid="{00000000-0005-0000-0000-00008D080000}"/>
    <cellStyle name="20% - Accent2 5 3 5 2 2" xfId="7304" xr:uid="{00000000-0005-0000-0000-00008E080000}"/>
    <cellStyle name="20% - Accent2 5 3 5 2 3" xfId="7306" xr:uid="{00000000-0005-0000-0000-00008F080000}"/>
    <cellStyle name="20% - Accent2 5 3 5 3" xfId="7308" xr:uid="{00000000-0005-0000-0000-000090080000}"/>
    <cellStyle name="20% - Accent2 5 3 5 3 2" xfId="7312" xr:uid="{00000000-0005-0000-0000-000091080000}"/>
    <cellStyle name="20% - Accent2 5 3 5 3 3" xfId="7316" xr:uid="{00000000-0005-0000-0000-000092080000}"/>
    <cellStyle name="20% - Accent2 5 3 5 4" xfId="7321" xr:uid="{00000000-0005-0000-0000-000093080000}"/>
    <cellStyle name="20% - Accent2 5 3 5 5" xfId="7327" xr:uid="{00000000-0005-0000-0000-000094080000}"/>
    <cellStyle name="20% - Accent2 5 3 6" xfId="7330" xr:uid="{00000000-0005-0000-0000-000095080000}"/>
    <cellStyle name="20% - Accent2 5 3 6 2" xfId="7336" xr:uid="{00000000-0005-0000-0000-000096080000}"/>
    <cellStyle name="20% - Accent2 5 3 6 2 2" xfId="7339" xr:uid="{00000000-0005-0000-0000-000097080000}"/>
    <cellStyle name="20% - Accent2 5 3 6 2 3" xfId="7346" xr:uid="{00000000-0005-0000-0000-000098080000}"/>
    <cellStyle name="20% - Accent2 5 3 6 3" xfId="7354" xr:uid="{00000000-0005-0000-0000-000099080000}"/>
    <cellStyle name="20% - Accent2 5 3 6 3 2" xfId="7357" xr:uid="{00000000-0005-0000-0000-00009A080000}"/>
    <cellStyle name="20% - Accent2 5 3 6 3 3" xfId="7363" xr:uid="{00000000-0005-0000-0000-00009B080000}"/>
    <cellStyle name="20% - Accent2 5 3 6 4" xfId="7369" xr:uid="{00000000-0005-0000-0000-00009C080000}"/>
    <cellStyle name="20% - Accent2 5 3 6 5" xfId="7374" xr:uid="{00000000-0005-0000-0000-00009D080000}"/>
    <cellStyle name="20% - Accent2 5 3 7" xfId="4766" xr:uid="{00000000-0005-0000-0000-00009E080000}"/>
    <cellStyle name="20% - Accent2 5 3 7 2" xfId="7376" xr:uid="{00000000-0005-0000-0000-00009F080000}"/>
    <cellStyle name="20% - Accent2 5 3 7 2 2" xfId="7378" xr:uid="{00000000-0005-0000-0000-0000A0080000}"/>
    <cellStyle name="20% - Accent2 5 3 7 2 3" xfId="7380" xr:uid="{00000000-0005-0000-0000-0000A1080000}"/>
    <cellStyle name="20% - Accent2 5 3 7 3" xfId="7383" xr:uid="{00000000-0005-0000-0000-0000A2080000}"/>
    <cellStyle name="20% - Accent2 5 3 7 4" xfId="7388" xr:uid="{00000000-0005-0000-0000-0000A3080000}"/>
    <cellStyle name="20% - Accent2 5 3 8" xfId="4783" xr:uid="{00000000-0005-0000-0000-0000A4080000}"/>
    <cellStyle name="20% - Accent2 5 3 8 2" xfId="136" xr:uid="{00000000-0005-0000-0000-0000A5080000}"/>
    <cellStyle name="20% - Accent2 5 3 8 3" xfId="7390" xr:uid="{00000000-0005-0000-0000-0000A6080000}"/>
    <cellStyle name="20% - Accent2 5 3 9" xfId="7393" xr:uid="{00000000-0005-0000-0000-0000A7080000}"/>
    <cellStyle name="20% - Accent2 5 3 9 2" xfId="7395" xr:uid="{00000000-0005-0000-0000-0000A8080000}"/>
    <cellStyle name="20% - Accent2 5 3 9 3" xfId="7401" xr:uid="{00000000-0005-0000-0000-0000A9080000}"/>
    <cellStyle name="20% - Accent2 6" xfId="7404" xr:uid="{00000000-0005-0000-0000-0000AA080000}"/>
    <cellStyle name="20% - Accent2 6 2" xfId="7405" xr:uid="{00000000-0005-0000-0000-0000AB080000}"/>
    <cellStyle name="20% - Accent2 7" xfId="7411" xr:uid="{00000000-0005-0000-0000-0000AC080000}"/>
    <cellStyle name="20% - Accent2 7 2" xfId="2741" xr:uid="{00000000-0005-0000-0000-0000AD080000}"/>
    <cellStyle name="20% - Accent2 8" xfId="7414" xr:uid="{00000000-0005-0000-0000-0000AE080000}"/>
    <cellStyle name="20% - Accent2 8 2" xfId="3469" xr:uid="{00000000-0005-0000-0000-0000AF080000}"/>
    <cellStyle name="20% - Accent3 2" xfId="7347" xr:uid="{00000000-0005-0000-0000-0000B0080000}"/>
    <cellStyle name="20% - Accent3 2 2" xfId="7416" xr:uid="{00000000-0005-0000-0000-0000B1080000}"/>
    <cellStyle name="20% - Accent3 2 2 2" xfId="1768" xr:uid="{00000000-0005-0000-0000-0000B2080000}"/>
    <cellStyle name="20% - Accent3 2 3" xfId="7418" xr:uid="{00000000-0005-0000-0000-0000B3080000}"/>
    <cellStyle name="20% - Accent3 2 3 2" xfId="7422" xr:uid="{00000000-0005-0000-0000-0000B4080000}"/>
    <cellStyle name="20% - Accent3 2 4" xfId="7425" xr:uid="{00000000-0005-0000-0000-0000B5080000}"/>
    <cellStyle name="20% - Accent3 3" xfId="7431" xr:uid="{00000000-0005-0000-0000-0000B6080000}"/>
    <cellStyle name="20% - Accent3 3 2" xfId="7436" xr:uid="{00000000-0005-0000-0000-0000B7080000}"/>
    <cellStyle name="20% - Accent3 3 2 2" xfId="7439" xr:uid="{00000000-0005-0000-0000-0000B8080000}"/>
    <cellStyle name="20% - Accent3 3 2 3" xfId="7441" xr:uid="{00000000-0005-0000-0000-0000B9080000}"/>
    <cellStyle name="20% - Accent3 3 2 3 10" xfId="7442" xr:uid="{00000000-0005-0000-0000-0000BA080000}"/>
    <cellStyle name="20% - Accent3 3 2 3 11" xfId="4244" xr:uid="{00000000-0005-0000-0000-0000BB080000}"/>
    <cellStyle name="20% - Accent3 3 2 3 2" xfId="7448" xr:uid="{00000000-0005-0000-0000-0000BC080000}"/>
    <cellStyle name="20% - Accent3 3 2 3 2 2" xfId="5700" xr:uid="{00000000-0005-0000-0000-0000BD080000}"/>
    <cellStyle name="20% - Accent3 3 2 3 2 2 2" xfId="7449" xr:uid="{00000000-0005-0000-0000-0000BE080000}"/>
    <cellStyle name="20% - Accent3 3 2 3 2 2 2 2" xfId="7455" xr:uid="{00000000-0005-0000-0000-0000BF080000}"/>
    <cellStyle name="20% - Accent3 3 2 3 2 2 2 3" xfId="994" xr:uid="{00000000-0005-0000-0000-0000C0080000}"/>
    <cellStyle name="20% - Accent3 3 2 3 2 2 3" xfId="5637" xr:uid="{00000000-0005-0000-0000-0000C1080000}"/>
    <cellStyle name="20% - Accent3 3 2 3 2 2 4" xfId="3653" xr:uid="{00000000-0005-0000-0000-0000C2080000}"/>
    <cellStyle name="20% - Accent3 3 2 3 2 3" xfId="7456" xr:uid="{00000000-0005-0000-0000-0000C3080000}"/>
    <cellStyle name="20% - Accent3 3 2 3 2 3 2" xfId="7466" xr:uid="{00000000-0005-0000-0000-0000C4080000}"/>
    <cellStyle name="20% - Accent3 3 2 3 2 3 3" xfId="7468" xr:uid="{00000000-0005-0000-0000-0000C5080000}"/>
    <cellStyle name="20% - Accent3 3 2 3 2 4" xfId="5463" xr:uid="{00000000-0005-0000-0000-0000C6080000}"/>
    <cellStyle name="20% - Accent3 3 2 3 2 4 2" xfId="5466" xr:uid="{00000000-0005-0000-0000-0000C7080000}"/>
    <cellStyle name="20% - Accent3 3 2 3 2 4 3" xfId="3010" xr:uid="{00000000-0005-0000-0000-0000C8080000}"/>
    <cellStyle name="20% - Accent3 3 2 3 2 5" xfId="7471" xr:uid="{00000000-0005-0000-0000-0000C9080000}"/>
    <cellStyle name="20% - Accent3 3 2 3 2 6" xfId="7474" xr:uid="{00000000-0005-0000-0000-0000CA080000}"/>
    <cellStyle name="20% - Accent3 3 2 3 3" xfId="5766" xr:uid="{00000000-0005-0000-0000-0000CB080000}"/>
    <cellStyle name="20% - Accent3 3 2 3 3 2" xfId="6752" xr:uid="{00000000-0005-0000-0000-0000CC080000}"/>
    <cellStyle name="20% - Accent3 3 2 3 3 2 2" xfId="6755" xr:uid="{00000000-0005-0000-0000-0000CD080000}"/>
    <cellStyle name="20% - Accent3 3 2 3 3 2 3" xfId="6757" xr:uid="{00000000-0005-0000-0000-0000CE080000}"/>
    <cellStyle name="20% - Accent3 3 2 3 3 3" xfId="284" xr:uid="{00000000-0005-0000-0000-0000CF080000}"/>
    <cellStyle name="20% - Accent3 3 2 3 3 3 2" xfId="6216" xr:uid="{00000000-0005-0000-0000-0000D0080000}"/>
    <cellStyle name="20% - Accent3 3 2 3 3 3 3" xfId="2786" xr:uid="{00000000-0005-0000-0000-0000D1080000}"/>
    <cellStyle name="20% - Accent3 3 2 3 3 4" xfId="398" xr:uid="{00000000-0005-0000-0000-0000D2080000}"/>
    <cellStyle name="20% - Accent3 3 2 3 3 5" xfId="454" xr:uid="{00000000-0005-0000-0000-0000D3080000}"/>
    <cellStyle name="20% - Accent3 3 2 3 4" xfId="6762" xr:uid="{00000000-0005-0000-0000-0000D4080000}"/>
    <cellStyle name="20% - Accent3 3 2 3 4 2" xfId="6095" xr:uid="{00000000-0005-0000-0000-0000D5080000}"/>
    <cellStyle name="20% - Accent3 3 2 3 4 2 2" xfId="4686" xr:uid="{00000000-0005-0000-0000-0000D6080000}"/>
    <cellStyle name="20% - Accent3 3 2 3 4 2 3" xfId="3064" xr:uid="{00000000-0005-0000-0000-0000D7080000}"/>
    <cellStyle name="20% - Accent3 3 2 3 4 3" xfId="6771" xr:uid="{00000000-0005-0000-0000-0000D8080000}"/>
    <cellStyle name="20% - Accent3 3 2 3 4 3 2" xfId="7475" xr:uid="{00000000-0005-0000-0000-0000D9080000}"/>
    <cellStyle name="20% - Accent3 3 2 3 4 3 3" xfId="7476" xr:uid="{00000000-0005-0000-0000-0000DA080000}"/>
    <cellStyle name="20% - Accent3 3 2 3 4 4" xfId="633" xr:uid="{00000000-0005-0000-0000-0000DB080000}"/>
    <cellStyle name="20% - Accent3 3 2 3 4 5" xfId="7478" xr:uid="{00000000-0005-0000-0000-0000DC080000}"/>
    <cellStyle name="20% - Accent3 3 2 3 5" xfId="5369" xr:uid="{00000000-0005-0000-0000-0000DD080000}"/>
    <cellStyle name="20% - Accent3 3 2 3 5 2" xfId="5380" xr:uid="{00000000-0005-0000-0000-0000DE080000}"/>
    <cellStyle name="20% - Accent3 3 2 3 5 2 2" xfId="7482" xr:uid="{00000000-0005-0000-0000-0000DF080000}"/>
    <cellStyle name="20% - Accent3 3 2 3 5 2 3" xfId="7485" xr:uid="{00000000-0005-0000-0000-0000E0080000}"/>
    <cellStyle name="20% - Accent3 3 2 3 5 3" xfId="5392" xr:uid="{00000000-0005-0000-0000-0000E1080000}"/>
    <cellStyle name="20% - Accent3 3 2 3 5 3 2" xfId="7489" xr:uid="{00000000-0005-0000-0000-0000E2080000}"/>
    <cellStyle name="20% - Accent3 3 2 3 5 3 3" xfId="7490" xr:uid="{00000000-0005-0000-0000-0000E3080000}"/>
    <cellStyle name="20% - Accent3 3 2 3 5 4" xfId="5597" xr:uid="{00000000-0005-0000-0000-0000E4080000}"/>
    <cellStyle name="20% - Accent3 3 2 3 5 5" xfId="7496" xr:uid="{00000000-0005-0000-0000-0000E5080000}"/>
    <cellStyle name="20% - Accent3 3 2 3 6" xfId="1430" xr:uid="{00000000-0005-0000-0000-0000E6080000}"/>
    <cellStyle name="20% - Accent3 3 2 3 6 2" xfId="7499" xr:uid="{00000000-0005-0000-0000-0000E7080000}"/>
    <cellStyle name="20% - Accent3 3 2 3 6 2 2" xfId="7502" xr:uid="{00000000-0005-0000-0000-0000E8080000}"/>
    <cellStyle name="20% - Accent3 3 2 3 6 2 3" xfId="7506" xr:uid="{00000000-0005-0000-0000-0000E9080000}"/>
    <cellStyle name="20% - Accent3 3 2 3 6 3" xfId="7507" xr:uid="{00000000-0005-0000-0000-0000EA080000}"/>
    <cellStyle name="20% - Accent3 3 2 3 6 3 2" xfId="7509" xr:uid="{00000000-0005-0000-0000-0000EB080000}"/>
    <cellStyle name="20% - Accent3 3 2 3 6 3 3" xfId="7514" xr:uid="{00000000-0005-0000-0000-0000EC080000}"/>
    <cellStyle name="20% - Accent3 3 2 3 6 4" xfId="7515" xr:uid="{00000000-0005-0000-0000-0000ED080000}"/>
    <cellStyle name="20% - Accent3 3 2 3 6 5" xfId="2584" xr:uid="{00000000-0005-0000-0000-0000EE080000}"/>
    <cellStyle name="20% - Accent3 3 2 3 7" xfId="1442" xr:uid="{00000000-0005-0000-0000-0000EF080000}"/>
    <cellStyle name="20% - Accent3 3 2 3 7 2" xfId="7521" xr:uid="{00000000-0005-0000-0000-0000F0080000}"/>
    <cellStyle name="20% - Accent3 3 2 3 7 2 2" xfId="7530" xr:uid="{00000000-0005-0000-0000-0000F1080000}"/>
    <cellStyle name="20% - Accent3 3 2 3 7 2 3" xfId="227" xr:uid="{00000000-0005-0000-0000-0000F2080000}"/>
    <cellStyle name="20% - Accent3 3 2 3 7 3" xfId="7534" xr:uid="{00000000-0005-0000-0000-0000F3080000}"/>
    <cellStyle name="20% - Accent3 3 2 3 7 4" xfId="7535" xr:uid="{00000000-0005-0000-0000-0000F4080000}"/>
    <cellStyle name="20% - Accent3 3 2 3 8" xfId="2767" xr:uid="{00000000-0005-0000-0000-0000F5080000}"/>
    <cellStyle name="20% - Accent3 3 2 3 8 2" xfId="7539" xr:uid="{00000000-0005-0000-0000-0000F6080000}"/>
    <cellStyle name="20% - Accent3 3 2 3 8 3" xfId="7541" xr:uid="{00000000-0005-0000-0000-0000F7080000}"/>
    <cellStyle name="20% - Accent3 3 2 3 9" xfId="3490" xr:uid="{00000000-0005-0000-0000-0000F8080000}"/>
    <cellStyle name="20% - Accent3 3 2 3 9 2" xfId="3503" xr:uid="{00000000-0005-0000-0000-0000F9080000}"/>
    <cellStyle name="20% - Accent3 3 2 3 9 3" xfId="3330" xr:uid="{00000000-0005-0000-0000-0000FA080000}"/>
    <cellStyle name="20% - Accent3 3 3" xfId="7547" xr:uid="{00000000-0005-0000-0000-0000FB080000}"/>
    <cellStyle name="20% - Accent3 3 3 10" xfId="7548" xr:uid="{00000000-0005-0000-0000-0000FC080000}"/>
    <cellStyle name="20% - Accent3 3 3 11" xfId="6991" xr:uid="{00000000-0005-0000-0000-0000FD080000}"/>
    <cellStyle name="20% - Accent3 3 3 2" xfId="5866" xr:uid="{00000000-0005-0000-0000-0000FE080000}"/>
    <cellStyle name="20% - Accent3 3 3 2 2" xfId="7554" xr:uid="{00000000-0005-0000-0000-0000FF080000}"/>
    <cellStyle name="20% - Accent3 3 3 2 2 2" xfId="5553" xr:uid="{00000000-0005-0000-0000-000000090000}"/>
    <cellStyle name="20% - Accent3 3 3 2 2 2 2" xfId="7555" xr:uid="{00000000-0005-0000-0000-000001090000}"/>
    <cellStyle name="20% - Accent3 3 3 2 2 2 3" xfId="7559" xr:uid="{00000000-0005-0000-0000-000002090000}"/>
    <cellStyle name="20% - Accent3 3 3 2 2 3" xfId="7563" xr:uid="{00000000-0005-0000-0000-000003090000}"/>
    <cellStyle name="20% - Accent3 3 3 2 2 4" xfId="7565" xr:uid="{00000000-0005-0000-0000-000004090000}"/>
    <cellStyle name="20% - Accent3 3 3 2 3" xfId="7572" xr:uid="{00000000-0005-0000-0000-000005090000}"/>
    <cellStyle name="20% - Accent3 3 3 2 3 2" xfId="7576" xr:uid="{00000000-0005-0000-0000-000006090000}"/>
    <cellStyle name="20% - Accent3 3 3 2 3 3" xfId="7578" xr:uid="{00000000-0005-0000-0000-000007090000}"/>
    <cellStyle name="20% - Accent3 3 3 2 4" xfId="7580" xr:uid="{00000000-0005-0000-0000-000008090000}"/>
    <cellStyle name="20% - Accent3 3 3 2 4 2" xfId="7586" xr:uid="{00000000-0005-0000-0000-000009090000}"/>
    <cellStyle name="20% - Accent3 3 3 2 4 3" xfId="7594" xr:uid="{00000000-0005-0000-0000-00000A090000}"/>
    <cellStyle name="20% - Accent3 3 3 2 5" xfId="7599" xr:uid="{00000000-0005-0000-0000-00000B090000}"/>
    <cellStyle name="20% - Accent3 3 3 2 6" xfId="6534" xr:uid="{00000000-0005-0000-0000-00000C090000}"/>
    <cellStyle name="20% - Accent3 3 3 3" xfId="3587" xr:uid="{00000000-0005-0000-0000-00000D090000}"/>
    <cellStyle name="20% - Accent3 3 3 3 2" xfId="5948" xr:uid="{00000000-0005-0000-0000-00000E090000}"/>
    <cellStyle name="20% - Accent3 3 3 3 2 2" xfId="5367" xr:uid="{00000000-0005-0000-0000-00000F090000}"/>
    <cellStyle name="20% - Accent3 3 3 3 2 3" xfId="1429" xr:uid="{00000000-0005-0000-0000-000010090000}"/>
    <cellStyle name="20% - Accent3 3 3 3 3" xfId="5192" xr:uid="{00000000-0005-0000-0000-000011090000}"/>
    <cellStyle name="20% - Accent3 3 3 3 3 2" xfId="5194" xr:uid="{00000000-0005-0000-0000-000012090000}"/>
    <cellStyle name="20% - Accent3 3 3 3 3 3" xfId="5200" xr:uid="{00000000-0005-0000-0000-000013090000}"/>
    <cellStyle name="20% - Accent3 3 3 3 4" xfId="5213" xr:uid="{00000000-0005-0000-0000-000014090000}"/>
    <cellStyle name="20% - Accent3 3 3 3 5" xfId="2966" xr:uid="{00000000-0005-0000-0000-000015090000}"/>
    <cellStyle name="20% - Accent3 3 3 4" xfId="7606" xr:uid="{00000000-0005-0000-0000-000016090000}"/>
    <cellStyle name="20% - Accent3 3 3 4 2" xfId="7607" xr:uid="{00000000-0005-0000-0000-000017090000}"/>
    <cellStyle name="20% - Accent3 3 3 4 2 2" xfId="2961" xr:uid="{00000000-0005-0000-0000-000018090000}"/>
    <cellStyle name="20% - Accent3 3 3 4 2 3" xfId="7608" xr:uid="{00000000-0005-0000-0000-000019090000}"/>
    <cellStyle name="20% - Accent3 3 3 4 3" xfId="7611" xr:uid="{00000000-0005-0000-0000-00001A090000}"/>
    <cellStyle name="20% - Accent3 3 3 4 3 2" xfId="5330" xr:uid="{00000000-0005-0000-0000-00001B090000}"/>
    <cellStyle name="20% - Accent3 3 3 4 3 3" xfId="7614" xr:uid="{00000000-0005-0000-0000-00001C090000}"/>
    <cellStyle name="20% - Accent3 3 3 4 4" xfId="1580" xr:uid="{00000000-0005-0000-0000-00001D090000}"/>
    <cellStyle name="20% - Accent3 3 3 4 5" xfId="5338" xr:uid="{00000000-0005-0000-0000-00001E090000}"/>
    <cellStyle name="20% - Accent3 3 3 5" xfId="7622" xr:uid="{00000000-0005-0000-0000-00001F090000}"/>
    <cellStyle name="20% - Accent3 3 3 5 2" xfId="7623" xr:uid="{00000000-0005-0000-0000-000020090000}"/>
    <cellStyle name="20% - Accent3 3 3 5 2 2" xfId="7624" xr:uid="{00000000-0005-0000-0000-000021090000}"/>
    <cellStyle name="20% - Accent3 3 3 5 2 3" xfId="7625" xr:uid="{00000000-0005-0000-0000-000022090000}"/>
    <cellStyle name="20% - Accent3 3 3 5 3" xfId="7628" xr:uid="{00000000-0005-0000-0000-000023090000}"/>
    <cellStyle name="20% - Accent3 3 3 5 3 2" xfId="7630" xr:uid="{00000000-0005-0000-0000-000024090000}"/>
    <cellStyle name="20% - Accent3 3 3 5 3 3" xfId="2410" xr:uid="{00000000-0005-0000-0000-000025090000}"/>
    <cellStyle name="20% - Accent3 3 3 5 4" xfId="7633" xr:uid="{00000000-0005-0000-0000-000026090000}"/>
    <cellStyle name="20% - Accent3 3 3 5 5" xfId="3881" xr:uid="{00000000-0005-0000-0000-000027090000}"/>
    <cellStyle name="20% - Accent3 3 3 6" xfId="7635" xr:uid="{00000000-0005-0000-0000-000028090000}"/>
    <cellStyle name="20% - Accent3 3 3 6 2" xfId="5087" xr:uid="{00000000-0005-0000-0000-000029090000}"/>
    <cellStyle name="20% - Accent3 3 3 6 2 2" xfId="3078" xr:uid="{00000000-0005-0000-0000-00002A090000}"/>
    <cellStyle name="20% - Accent3 3 3 6 2 3" xfId="3090" xr:uid="{00000000-0005-0000-0000-00002B090000}"/>
    <cellStyle name="20% - Accent3 3 3 6 3" xfId="7645" xr:uid="{00000000-0005-0000-0000-00002C090000}"/>
    <cellStyle name="20% - Accent3 3 3 6 3 2" xfId="7650" xr:uid="{00000000-0005-0000-0000-00002D090000}"/>
    <cellStyle name="20% - Accent3 3 3 6 3 3" xfId="7651" xr:uid="{00000000-0005-0000-0000-00002E090000}"/>
    <cellStyle name="20% - Accent3 3 3 6 4" xfId="7656" xr:uid="{00000000-0005-0000-0000-00002F090000}"/>
    <cellStyle name="20% - Accent3 3 3 6 5" xfId="7658" xr:uid="{00000000-0005-0000-0000-000030090000}"/>
    <cellStyle name="20% - Accent3 3 3 7" xfId="7663" xr:uid="{00000000-0005-0000-0000-000031090000}"/>
    <cellStyle name="20% - Accent3 3 3 7 2" xfId="7673" xr:uid="{00000000-0005-0000-0000-000032090000}"/>
    <cellStyle name="20% - Accent3 3 3 7 2 2" xfId="7678" xr:uid="{00000000-0005-0000-0000-000033090000}"/>
    <cellStyle name="20% - Accent3 3 3 7 2 3" xfId="7681" xr:uid="{00000000-0005-0000-0000-000034090000}"/>
    <cellStyle name="20% - Accent3 3 3 7 3" xfId="4384" xr:uid="{00000000-0005-0000-0000-000035090000}"/>
    <cellStyle name="20% - Accent3 3 3 7 4" xfId="4393" xr:uid="{00000000-0005-0000-0000-000036090000}"/>
    <cellStyle name="20% - Accent3 3 3 8" xfId="7684" xr:uid="{00000000-0005-0000-0000-000037090000}"/>
    <cellStyle name="20% - Accent3 3 3 8 2" xfId="7691" xr:uid="{00000000-0005-0000-0000-000038090000}"/>
    <cellStyle name="20% - Accent3 3 3 8 3" xfId="7703" xr:uid="{00000000-0005-0000-0000-000039090000}"/>
    <cellStyle name="20% - Accent3 3 3 9" xfId="7710" xr:uid="{00000000-0005-0000-0000-00003A090000}"/>
    <cellStyle name="20% - Accent3 3 3 9 2" xfId="7721" xr:uid="{00000000-0005-0000-0000-00003B090000}"/>
    <cellStyle name="20% - Accent3 3 3 9 3" xfId="7727" xr:uid="{00000000-0005-0000-0000-00003C090000}"/>
    <cellStyle name="20% - Accent3 3 4" xfId="7731" xr:uid="{00000000-0005-0000-0000-00003D090000}"/>
    <cellStyle name="20% - Accent3 3 5" xfId="7737" xr:uid="{00000000-0005-0000-0000-00003E090000}"/>
    <cellStyle name="20% - Accent3 3 5 2" xfId="7741" xr:uid="{00000000-0005-0000-0000-00003F090000}"/>
    <cellStyle name="20% - Accent3 3 6" xfId="164" xr:uid="{00000000-0005-0000-0000-000040090000}"/>
    <cellStyle name="20% - Accent3 3 6 2" xfId="3108" xr:uid="{00000000-0005-0000-0000-000041090000}"/>
    <cellStyle name="20% - Accent3 4" xfId="7746" xr:uid="{00000000-0005-0000-0000-000042090000}"/>
    <cellStyle name="20% - Accent3 4 2" xfId="7749" xr:uid="{00000000-0005-0000-0000-000043090000}"/>
    <cellStyle name="20% - Accent3 4 2 2" xfId="6809" xr:uid="{00000000-0005-0000-0000-000044090000}"/>
    <cellStyle name="20% - Accent3 4 2 2 10" xfId="2177" xr:uid="{00000000-0005-0000-0000-000045090000}"/>
    <cellStyle name="20% - Accent3 4 2 2 11" xfId="1587" xr:uid="{00000000-0005-0000-0000-000046090000}"/>
    <cellStyle name="20% - Accent3 4 2 2 2" xfId="2272" xr:uid="{00000000-0005-0000-0000-000047090000}"/>
    <cellStyle name="20% - Accent3 4 2 2 2 2" xfId="7752" xr:uid="{00000000-0005-0000-0000-000048090000}"/>
    <cellStyle name="20% - Accent3 4 2 2 2 2 2" xfId="7755" xr:uid="{00000000-0005-0000-0000-000049090000}"/>
    <cellStyle name="20% - Accent3 4 2 2 2 2 2 2" xfId="7756" xr:uid="{00000000-0005-0000-0000-00004A090000}"/>
    <cellStyle name="20% - Accent3 4 2 2 2 2 2 3" xfId="7761" xr:uid="{00000000-0005-0000-0000-00004B090000}"/>
    <cellStyle name="20% - Accent3 4 2 2 2 2 3" xfId="7764" xr:uid="{00000000-0005-0000-0000-00004C090000}"/>
    <cellStyle name="20% - Accent3 4 2 2 2 2 4" xfId="7766" xr:uid="{00000000-0005-0000-0000-00004D090000}"/>
    <cellStyle name="20% - Accent3 4 2 2 2 3" xfId="7767" xr:uid="{00000000-0005-0000-0000-00004E090000}"/>
    <cellStyle name="20% - Accent3 4 2 2 2 3 2" xfId="7768" xr:uid="{00000000-0005-0000-0000-00004F090000}"/>
    <cellStyle name="20% - Accent3 4 2 2 2 3 3" xfId="4084" xr:uid="{00000000-0005-0000-0000-000050090000}"/>
    <cellStyle name="20% - Accent3 4 2 2 2 4" xfId="7769" xr:uid="{00000000-0005-0000-0000-000051090000}"/>
    <cellStyle name="20% - Accent3 4 2 2 2 4 2" xfId="3204" xr:uid="{00000000-0005-0000-0000-000052090000}"/>
    <cellStyle name="20% - Accent3 4 2 2 2 4 3" xfId="7773" xr:uid="{00000000-0005-0000-0000-000053090000}"/>
    <cellStyle name="20% - Accent3 4 2 2 2 5" xfId="6515" xr:uid="{00000000-0005-0000-0000-000054090000}"/>
    <cellStyle name="20% - Accent3 4 2 2 2 6" xfId="6527" xr:uid="{00000000-0005-0000-0000-000055090000}"/>
    <cellStyle name="20% - Accent3 4 2 2 3" xfId="2314" xr:uid="{00000000-0005-0000-0000-000056090000}"/>
    <cellStyle name="20% - Accent3 4 2 2 3 2" xfId="7774" xr:uid="{00000000-0005-0000-0000-000057090000}"/>
    <cellStyle name="20% - Accent3 4 2 2 3 2 2" xfId="7781" xr:uid="{00000000-0005-0000-0000-000058090000}"/>
    <cellStyle name="20% - Accent3 4 2 2 3 2 3" xfId="7785" xr:uid="{00000000-0005-0000-0000-000059090000}"/>
    <cellStyle name="20% - Accent3 4 2 2 3 3" xfId="7787" xr:uid="{00000000-0005-0000-0000-00005A090000}"/>
    <cellStyle name="20% - Accent3 4 2 2 3 3 2" xfId="7794" xr:uid="{00000000-0005-0000-0000-00005B090000}"/>
    <cellStyle name="20% - Accent3 4 2 2 3 3 3" xfId="7798" xr:uid="{00000000-0005-0000-0000-00005C090000}"/>
    <cellStyle name="20% - Accent3 4 2 2 3 4" xfId="5215" xr:uid="{00000000-0005-0000-0000-00005D090000}"/>
    <cellStyle name="20% - Accent3 4 2 2 3 5" xfId="5221" xr:uid="{00000000-0005-0000-0000-00005E090000}"/>
    <cellStyle name="20% - Accent3 4 2 2 4" xfId="2353" xr:uid="{00000000-0005-0000-0000-00005F090000}"/>
    <cellStyle name="20% - Accent3 4 2 2 4 2" xfId="3677" xr:uid="{00000000-0005-0000-0000-000060090000}"/>
    <cellStyle name="20% - Accent3 4 2 2 4 2 2" xfId="7800" xr:uid="{00000000-0005-0000-0000-000061090000}"/>
    <cellStyle name="20% - Accent3 4 2 2 4 2 3" xfId="7801" xr:uid="{00000000-0005-0000-0000-000062090000}"/>
    <cellStyle name="20% - Accent3 4 2 2 4 3" xfId="7806" xr:uid="{00000000-0005-0000-0000-000063090000}"/>
    <cellStyle name="20% - Accent3 4 2 2 4 3 2" xfId="3802" xr:uid="{00000000-0005-0000-0000-000064090000}"/>
    <cellStyle name="20% - Accent3 4 2 2 4 3 3" xfId="7811" xr:uid="{00000000-0005-0000-0000-000065090000}"/>
    <cellStyle name="20% - Accent3 4 2 2 4 4" xfId="3529" xr:uid="{00000000-0005-0000-0000-000066090000}"/>
    <cellStyle name="20% - Accent3 4 2 2 4 5" xfId="7816" xr:uid="{00000000-0005-0000-0000-000067090000}"/>
    <cellStyle name="20% - Accent3 4 2 2 5" xfId="2361" xr:uid="{00000000-0005-0000-0000-000068090000}"/>
    <cellStyle name="20% - Accent3 4 2 2 5 2" xfId="7817" xr:uid="{00000000-0005-0000-0000-000069090000}"/>
    <cellStyle name="20% - Accent3 4 2 2 5 2 2" xfId="7820" xr:uid="{00000000-0005-0000-0000-00006A090000}"/>
    <cellStyle name="20% - Accent3 4 2 2 5 2 3" xfId="7821" xr:uid="{00000000-0005-0000-0000-00006B090000}"/>
    <cellStyle name="20% - Accent3 4 2 2 5 3" xfId="7824" xr:uid="{00000000-0005-0000-0000-00006C090000}"/>
    <cellStyle name="20% - Accent3 4 2 2 5 3 2" xfId="7825" xr:uid="{00000000-0005-0000-0000-00006D090000}"/>
    <cellStyle name="20% - Accent3 4 2 2 5 3 3" xfId="2490" xr:uid="{00000000-0005-0000-0000-00006E090000}"/>
    <cellStyle name="20% - Accent3 4 2 2 5 4" xfId="832" xr:uid="{00000000-0005-0000-0000-00006F090000}"/>
    <cellStyle name="20% - Accent3 4 2 2 5 5" xfId="7826" xr:uid="{00000000-0005-0000-0000-000070090000}"/>
    <cellStyle name="20% - Accent3 4 2 2 6" xfId="2366" xr:uid="{00000000-0005-0000-0000-000071090000}"/>
    <cellStyle name="20% - Accent3 4 2 2 6 2" xfId="6992" xr:uid="{00000000-0005-0000-0000-000072090000}"/>
    <cellStyle name="20% - Accent3 4 2 2 6 2 2" xfId="331" xr:uid="{00000000-0005-0000-0000-000073090000}"/>
    <cellStyle name="20% - Accent3 4 2 2 6 2 3" xfId="403" xr:uid="{00000000-0005-0000-0000-000074090000}"/>
    <cellStyle name="20% - Accent3 4 2 2 6 3" xfId="6998" xr:uid="{00000000-0005-0000-0000-000075090000}"/>
    <cellStyle name="20% - Accent3 4 2 2 6 3 2" xfId="7827" xr:uid="{00000000-0005-0000-0000-000076090000}"/>
    <cellStyle name="20% - Accent3 4 2 2 6 3 3" xfId="5322" xr:uid="{00000000-0005-0000-0000-000077090000}"/>
    <cellStyle name="20% - Accent3 4 2 2 6 4" xfId="7831" xr:uid="{00000000-0005-0000-0000-000078090000}"/>
    <cellStyle name="20% - Accent3 4 2 2 6 5" xfId="7832" xr:uid="{00000000-0005-0000-0000-000079090000}"/>
    <cellStyle name="20% - Accent3 4 2 2 7" xfId="307" xr:uid="{00000000-0005-0000-0000-00007A090000}"/>
    <cellStyle name="20% - Accent3 4 2 2 7 2" xfId="7833" xr:uid="{00000000-0005-0000-0000-00007B090000}"/>
    <cellStyle name="20% - Accent3 4 2 2 7 2 2" xfId="7835" xr:uid="{00000000-0005-0000-0000-00007C090000}"/>
    <cellStyle name="20% - Accent3 4 2 2 7 2 3" xfId="7840" xr:uid="{00000000-0005-0000-0000-00007D090000}"/>
    <cellStyle name="20% - Accent3 4 2 2 7 3" xfId="7845" xr:uid="{00000000-0005-0000-0000-00007E090000}"/>
    <cellStyle name="20% - Accent3 4 2 2 7 4" xfId="6184" xr:uid="{00000000-0005-0000-0000-00007F090000}"/>
    <cellStyle name="20% - Accent3 4 2 2 8" xfId="16" xr:uid="{00000000-0005-0000-0000-000080090000}"/>
    <cellStyle name="20% - Accent3 4 2 2 8 2" xfId="7846" xr:uid="{00000000-0005-0000-0000-000081090000}"/>
    <cellStyle name="20% - Accent3 4 2 2 8 3" xfId="7850" xr:uid="{00000000-0005-0000-0000-000082090000}"/>
    <cellStyle name="20% - Accent3 4 2 2 9" xfId="2390" xr:uid="{00000000-0005-0000-0000-000083090000}"/>
    <cellStyle name="20% - Accent3 4 2 2 9 2" xfId="7851" xr:uid="{00000000-0005-0000-0000-000084090000}"/>
    <cellStyle name="20% - Accent3 4 2 2 9 3" xfId="7852" xr:uid="{00000000-0005-0000-0000-000085090000}"/>
    <cellStyle name="20% - Accent3 4 3" xfId="7856" xr:uid="{00000000-0005-0000-0000-000086090000}"/>
    <cellStyle name="20% - Accent3 5" xfId="7861" xr:uid="{00000000-0005-0000-0000-000087090000}"/>
    <cellStyle name="20% - Accent3 5 2" xfId="7864" xr:uid="{00000000-0005-0000-0000-000088090000}"/>
    <cellStyle name="20% - Accent3 5 3" xfId="7870" xr:uid="{00000000-0005-0000-0000-000089090000}"/>
    <cellStyle name="20% - Accent3 5 3 10" xfId="7875" xr:uid="{00000000-0005-0000-0000-00008A090000}"/>
    <cellStyle name="20% - Accent3 5 3 11" xfId="1603" xr:uid="{00000000-0005-0000-0000-00008B090000}"/>
    <cellStyle name="20% - Accent3 5 3 2" xfId="3779" xr:uid="{00000000-0005-0000-0000-00008C090000}"/>
    <cellStyle name="20% - Accent3 5 3 2 2" xfId="3551" xr:uid="{00000000-0005-0000-0000-00008D090000}"/>
    <cellStyle name="20% - Accent3 5 3 2 2 2" xfId="7877" xr:uid="{00000000-0005-0000-0000-00008E090000}"/>
    <cellStyle name="20% - Accent3 5 3 2 2 2 2" xfId="7880" xr:uid="{00000000-0005-0000-0000-00008F090000}"/>
    <cellStyle name="20% - Accent3 5 3 2 2 2 3" xfId="7884" xr:uid="{00000000-0005-0000-0000-000090090000}"/>
    <cellStyle name="20% - Accent3 5 3 2 2 3" xfId="7886" xr:uid="{00000000-0005-0000-0000-000091090000}"/>
    <cellStyle name="20% - Accent3 5 3 2 2 4" xfId="7890" xr:uid="{00000000-0005-0000-0000-000092090000}"/>
    <cellStyle name="20% - Accent3 5 3 2 3" xfId="3785" xr:uid="{00000000-0005-0000-0000-000093090000}"/>
    <cellStyle name="20% - Accent3 5 3 2 3 2" xfId="7891" xr:uid="{00000000-0005-0000-0000-000094090000}"/>
    <cellStyle name="20% - Accent3 5 3 2 3 3" xfId="7892" xr:uid="{00000000-0005-0000-0000-000095090000}"/>
    <cellStyle name="20% - Accent3 5 3 2 4" xfId="7895" xr:uid="{00000000-0005-0000-0000-000096090000}"/>
    <cellStyle name="20% - Accent3 5 3 2 4 2" xfId="7896" xr:uid="{00000000-0005-0000-0000-000097090000}"/>
    <cellStyle name="20% - Accent3 5 3 2 4 3" xfId="7897" xr:uid="{00000000-0005-0000-0000-000098090000}"/>
    <cellStyle name="20% - Accent3 5 3 2 5" xfId="6142" xr:uid="{00000000-0005-0000-0000-000099090000}"/>
    <cellStyle name="20% - Accent3 5 3 2 6" xfId="7899" xr:uid="{00000000-0005-0000-0000-00009A090000}"/>
    <cellStyle name="20% - Accent3 5 3 3" xfId="7901" xr:uid="{00000000-0005-0000-0000-00009B090000}"/>
    <cellStyle name="20% - Accent3 5 3 3 2" xfId="6403" xr:uid="{00000000-0005-0000-0000-00009C090000}"/>
    <cellStyle name="20% - Accent3 5 3 3 2 2" xfId="7902" xr:uid="{00000000-0005-0000-0000-00009D090000}"/>
    <cellStyle name="20% - Accent3 5 3 3 2 3" xfId="2607" xr:uid="{00000000-0005-0000-0000-00009E090000}"/>
    <cellStyle name="20% - Accent3 5 3 3 3" xfId="7904" xr:uid="{00000000-0005-0000-0000-00009F090000}"/>
    <cellStyle name="20% - Accent3 5 3 3 3 2" xfId="7905" xr:uid="{00000000-0005-0000-0000-0000A0090000}"/>
    <cellStyle name="20% - Accent3 5 3 3 3 3" xfId="7906" xr:uid="{00000000-0005-0000-0000-0000A1090000}"/>
    <cellStyle name="20% - Accent3 5 3 3 4" xfId="3164" xr:uid="{00000000-0005-0000-0000-0000A2090000}"/>
    <cellStyle name="20% - Accent3 5 3 3 5" xfId="7908" xr:uid="{00000000-0005-0000-0000-0000A3090000}"/>
    <cellStyle name="20% - Accent3 5 3 4" xfId="4017" xr:uid="{00000000-0005-0000-0000-0000A4090000}"/>
    <cellStyle name="20% - Accent3 5 3 4 2" xfId="3736" xr:uid="{00000000-0005-0000-0000-0000A5090000}"/>
    <cellStyle name="20% - Accent3 5 3 4 2 2" xfId="3748" xr:uid="{00000000-0005-0000-0000-0000A6090000}"/>
    <cellStyle name="20% - Accent3 5 3 4 2 3" xfId="152" xr:uid="{00000000-0005-0000-0000-0000A7090000}"/>
    <cellStyle name="20% - Accent3 5 3 4 3" xfId="7909" xr:uid="{00000000-0005-0000-0000-0000A8090000}"/>
    <cellStyle name="20% - Accent3 5 3 4 3 2" xfId="82" xr:uid="{00000000-0005-0000-0000-0000A9090000}"/>
    <cellStyle name="20% - Accent3 5 3 4 3 3" xfId="2634" xr:uid="{00000000-0005-0000-0000-0000AA090000}"/>
    <cellStyle name="20% - Accent3 5 3 4 4" xfId="7910" xr:uid="{00000000-0005-0000-0000-0000AB090000}"/>
    <cellStyle name="20% - Accent3 5 3 4 5" xfId="7912" xr:uid="{00000000-0005-0000-0000-0000AC090000}"/>
    <cellStyle name="20% - Accent3 5 3 5" xfId="7916" xr:uid="{00000000-0005-0000-0000-0000AD090000}"/>
    <cellStyle name="20% - Accent3 5 3 5 2" xfId="7917" xr:uid="{00000000-0005-0000-0000-0000AE090000}"/>
    <cellStyle name="20% - Accent3 5 3 5 2 2" xfId="7919" xr:uid="{00000000-0005-0000-0000-0000AF090000}"/>
    <cellStyle name="20% - Accent3 5 3 5 2 3" xfId="6628" xr:uid="{00000000-0005-0000-0000-0000B0090000}"/>
    <cellStyle name="20% - Accent3 5 3 5 3" xfId="7920" xr:uid="{00000000-0005-0000-0000-0000B1090000}"/>
    <cellStyle name="20% - Accent3 5 3 5 3 2" xfId="7921" xr:uid="{00000000-0005-0000-0000-0000B2090000}"/>
    <cellStyle name="20% - Accent3 5 3 5 3 3" xfId="6654" xr:uid="{00000000-0005-0000-0000-0000B3090000}"/>
    <cellStyle name="20% - Accent3 5 3 5 4" xfId="7922" xr:uid="{00000000-0005-0000-0000-0000B4090000}"/>
    <cellStyle name="20% - Accent3 5 3 5 5" xfId="142" xr:uid="{00000000-0005-0000-0000-0000B5090000}"/>
    <cellStyle name="20% - Accent3 5 3 6" xfId="7924" xr:uid="{00000000-0005-0000-0000-0000B6090000}"/>
    <cellStyle name="20% - Accent3 5 3 6 2" xfId="7936" xr:uid="{00000000-0005-0000-0000-0000B7090000}"/>
    <cellStyle name="20% - Accent3 5 3 6 2 2" xfId="357" xr:uid="{00000000-0005-0000-0000-0000B8090000}"/>
    <cellStyle name="20% - Accent3 5 3 6 2 3" xfId="414" xr:uid="{00000000-0005-0000-0000-0000B9090000}"/>
    <cellStyle name="20% - Accent3 5 3 6 3" xfId="7941" xr:uid="{00000000-0005-0000-0000-0000BA090000}"/>
    <cellStyle name="20% - Accent3 5 3 6 3 2" xfId="7943" xr:uid="{00000000-0005-0000-0000-0000BB090000}"/>
    <cellStyle name="20% - Accent3 5 3 6 3 3" xfId="7951" xr:uid="{00000000-0005-0000-0000-0000BC090000}"/>
    <cellStyle name="20% - Accent3 5 3 6 4" xfId="7958" xr:uid="{00000000-0005-0000-0000-0000BD090000}"/>
    <cellStyle name="20% - Accent3 5 3 6 5" xfId="5607" xr:uid="{00000000-0005-0000-0000-0000BE090000}"/>
    <cellStyle name="20% - Accent3 5 3 7" xfId="312" xr:uid="{00000000-0005-0000-0000-0000BF090000}"/>
    <cellStyle name="20% - Accent3 5 3 7 2" xfId="5727" xr:uid="{00000000-0005-0000-0000-0000C0090000}"/>
    <cellStyle name="20% - Accent3 5 3 7 2 2" xfId="7959" xr:uid="{00000000-0005-0000-0000-0000C1090000}"/>
    <cellStyle name="20% - Accent3 5 3 7 2 3" xfId="7960" xr:uid="{00000000-0005-0000-0000-0000C2090000}"/>
    <cellStyle name="20% - Accent3 5 3 7 3" xfId="1967" xr:uid="{00000000-0005-0000-0000-0000C3090000}"/>
    <cellStyle name="20% - Accent3 5 3 7 4" xfId="2008" xr:uid="{00000000-0005-0000-0000-0000C4090000}"/>
    <cellStyle name="20% - Accent3 5 3 8" xfId="7963" xr:uid="{00000000-0005-0000-0000-0000C5090000}"/>
    <cellStyle name="20% - Accent3 5 3 8 2" xfId="879" xr:uid="{00000000-0005-0000-0000-0000C6090000}"/>
    <cellStyle name="20% - Accent3 5 3 8 3" xfId="920" xr:uid="{00000000-0005-0000-0000-0000C7090000}"/>
    <cellStyle name="20% - Accent3 5 3 9" xfId="7968" xr:uid="{00000000-0005-0000-0000-0000C8090000}"/>
    <cellStyle name="20% - Accent3 5 3 9 2" xfId="407" xr:uid="{00000000-0005-0000-0000-0000C9090000}"/>
    <cellStyle name="20% - Accent3 5 3 9 3" xfId="1977" xr:uid="{00000000-0005-0000-0000-0000CA090000}"/>
    <cellStyle name="20% - Accent3 6" xfId="7969" xr:uid="{00000000-0005-0000-0000-0000CB090000}"/>
    <cellStyle name="20% - Accent3 6 2" xfId="6029" xr:uid="{00000000-0005-0000-0000-0000CC090000}"/>
    <cellStyle name="20% - Accent3 7" xfId="7970" xr:uid="{00000000-0005-0000-0000-0000CD090000}"/>
    <cellStyle name="20% - Accent3 7 2" xfId="782" xr:uid="{00000000-0005-0000-0000-0000CE090000}"/>
    <cellStyle name="20% - Accent3 8" xfId="7973" xr:uid="{00000000-0005-0000-0000-0000CF090000}"/>
    <cellStyle name="20% - Accent3 8 2" xfId="45" xr:uid="{00000000-0005-0000-0000-0000D0090000}"/>
    <cellStyle name="20% - Accent4 2" xfId="7364" xr:uid="{00000000-0005-0000-0000-0000D1090000}"/>
    <cellStyle name="20% - Accent4 2 2" xfId="7974" xr:uid="{00000000-0005-0000-0000-0000D2090000}"/>
    <cellStyle name="20% - Accent4 2 2 2" xfId="7984" xr:uid="{00000000-0005-0000-0000-0000D3090000}"/>
    <cellStyle name="20% - Accent4 2 3" xfId="7987" xr:uid="{00000000-0005-0000-0000-0000D4090000}"/>
    <cellStyle name="20% - Accent4 2 3 2" xfId="1666" xr:uid="{00000000-0005-0000-0000-0000D5090000}"/>
    <cellStyle name="20% - Accent4 2 4" xfId="7976" xr:uid="{00000000-0005-0000-0000-0000D6090000}"/>
    <cellStyle name="20% - Accent4 3" xfId="7998" xr:uid="{00000000-0005-0000-0000-0000D7090000}"/>
    <cellStyle name="20% - Accent4 3 2" xfId="8000" xr:uid="{00000000-0005-0000-0000-0000D8090000}"/>
    <cellStyle name="20% - Accent4 3 2 2" xfId="1014" xr:uid="{00000000-0005-0000-0000-0000D9090000}"/>
    <cellStyle name="20% - Accent4 3 2 3" xfId="8005" xr:uid="{00000000-0005-0000-0000-0000DA090000}"/>
    <cellStyle name="20% - Accent4 3 2 3 10" xfId="4776" xr:uid="{00000000-0005-0000-0000-0000DB090000}"/>
    <cellStyle name="20% - Accent4 3 2 3 11" xfId="4794" xr:uid="{00000000-0005-0000-0000-0000DC090000}"/>
    <cellStyle name="20% - Accent4 3 2 3 2" xfId="8009" xr:uid="{00000000-0005-0000-0000-0000DD090000}"/>
    <cellStyle name="20% - Accent4 3 2 3 2 2" xfId="8014" xr:uid="{00000000-0005-0000-0000-0000DE090000}"/>
    <cellStyle name="20% - Accent4 3 2 3 2 2 2" xfId="8023" xr:uid="{00000000-0005-0000-0000-0000DF090000}"/>
    <cellStyle name="20% - Accent4 3 2 3 2 2 2 2" xfId="8032" xr:uid="{00000000-0005-0000-0000-0000E0090000}"/>
    <cellStyle name="20% - Accent4 3 2 3 2 2 2 3" xfId="8035" xr:uid="{00000000-0005-0000-0000-0000E1090000}"/>
    <cellStyle name="20% - Accent4 3 2 3 2 2 3" xfId="1" xr:uid="{00000000-0005-0000-0000-0000E2090000}"/>
    <cellStyle name="20% - Accent4 3 2 3 2 2 4" xfId="149" xr:uid="{00000000-0005-0000-0000-0000E3090000}"/>
    <cellStyle name="20% - Accent4 3 2 3 2 3" xfId="8046" xr:uid="{00000000-0005-0000-0000-0000E4090000}"/>
    <cellStyle name="20% - Accent4 3 2 3 2 3 2" xfId="8049" xr:uid="{00000000-0005-0000-0000-0000E5090000}"/>
    <cellStyle name="20% - Accent4 3 2 3 2 3 3" xfId="8050" xr:uid="{00000000-0005-0000-0000-0000E6090000}"/>
    <cellStyle name="20% - Accent4 3 2 3 2 4" xfId="8054" xr:uid="{00000000-0005-0000-0000-0000E7090000}"/>
    <cellStyle name="20% - Accent4 3 2 3 2 4 2" xfId="8058" xr:uid="{00000000-0005-0000-0000-0000E8090000}"/>
    <cellStyle name="20% - Accent4 3 2 3 2 4 3" xfId="8064" xr:uid="{00000000-0005-0000-0000-0000E9090000}"/>
    <cellStyle name="20% - Accent4 3 2 3 2 5" xfId="8069" xr:uid="{00000000-0005-0000-0000-0000EA090000}"/>
    <cellStyle name="20% - Accent4 3 2 3 2 6" xfId="8075" xr:uid="{00000000-0005-0000-0000-0000EB090000}"/>
    <cellStyle name="20% - Accent4 3 2 3 3" xfId="8078" xr:uid="{00000000-0005-0000-0000-0000EC090000}"/>
    <cellStyle name="20% - Accent4 3 2 3 3 2" xfId="8084" xr:uid="{00000000-0005-0000-0000-0000ED090000}"/>
    <cellStyle name="20% - Accent4 3 2 3 3 2 2" xfId="6833" xr:uid="{00000000-0005-0000-0000-0000EE090000}"/>
    <cellStyle name="20% - Accent4 3 2 3 3 2 3" xfId="8086" xr:uid="{00000000-0005-0000-0000-0000EF090000}"/>
    <cellStyle name="20% - Accent4 3 2 3 3 3" xfId="5860" xr:uid="{00000000-0005-0000-0000-0000F0090000}"/>
    <cellStyle name="20% - Accent4 3 2 3 3 3 2" xfId="8087" xr:uid="{00000000-0005-0000-0000-0000F1090000}"/>
    <cellStyle name="20% - Accent4 3 2 3 3 3 3" xfId="8088" xr:uid="{00000000-0005-0000-0000-0000F2090000}"/>
    <cellStyle name="20% - Accent4 3 2 3 3 4" xfId="5874" xr:uid="{00000000-0005-0000-0000-0000F3090000}"/>
    <cellStyle name="20% - Accent4 3 2 3 3 5" xfId="3593" xr:uid="{00000000-0005-0000-0000-0000F4090000}"/>
    <cellStyle name="20% - Accent4 3 2 3 4" xfId="8091" xr:uid="{00000000-0005-0000-0000-0000F5090000}"/>
    <cellStyle name="20% - Accent4 3 2 3 4 2" xfId="8095" xr:uid="{00000000-0005-0000-0000-0000F6090000}"/>
    <cellStyle name="20% - Accent4 3 2 3 4 2 2" xfId="770" xr:uid="{00000000-0005-0000-0000-0000F7090000}"/>
    <cellStyle name="20% - Accent4 3 2 3 4 2 3" xfId="5626" xr:uid="{00000000-0005-0000-0000-0000F8090000}"/>
    <cellStyle name="20% - Accent4 3 2 3 4 3" xfId="8099" xr:uid="{00000000-0005-0000-0000-0000F9090000}"/>
    <cellStyle name="20% - Accent4 3 2 3 4 3 2" xfId="8102" xr:uid="{00000000-0005-0000-0000-0000FA090000}"/>
    <cellStyle name="20% - Accent4 3 2 3 4 3 3" xfId="8103" xr:uid="{00000000-0005-0000-0000-0000FB090000}"/>
    <cellStyle name="20% - Accent4 3 2 3 4 4" xfId="8106" xr:uid="{00000000-0005-0000-0000-0000FC090000}"/>
    <cellStyle name="20% - Accent4 3 2 3 4 5" xfId="8109" xr:uid="{00000000-0005-0000-0000-0000FD090000}"/>
    <cellStyle name="20% - Accent4 3 2 3 5" xfId="3612" xr:uid="{00000000-0005-0000-0000-0000FE090000}"/>
    <cellStyle name="20% - Accent4 3 2 3 5 2" xfId="3615" xr:uid="{00000000-0005-0000-0000-0000FF090000}"/>
    <cellStyle name="20% - Accent4 3 2 3 5 2 2" xfId="8110" xr:uid="{00000000-0005-0000-0000-0000000A0000}"/>
    <cellStyle name="20% - Accent4 3 2 3 5 2 3" xfId="8113" xr:uid="{00000000-0005-0000-0000-0000010A0000}"/>
    <cellStyle name="20% - Accent4 3 2 3 5 3" xfId="3624" xr:uid="{00000000-0005-0000-0000-0000020A0000}"/>
    <cellStyle name="20% - Accent4 3 2 3 5 3 2" xfId="8118" xr:uid="{00000000-0005-0000-0000-0000030A0000}"/>
    <cellStyle name="20% - Accent4 3 2 3 5 3 3" xfId="2040" xr:uid="{00000000-0005-0000-0000-0000040A0000}"/>
    <cellStyle name="20% - Accent4 3 2 3 5 4" xfId="8121" xr:uid="{00000000-0005-0000-0000-0000050A0000}"/>
    <cellStyle name="20% - Accent4 3 2 3 5 5" xfId="8127" xr:uid="{00000000-0005-0000-0000-0000060A0000}"/>
    <cellStyle name="20% - Accent4 3 2 3 6" xfId="3634" xr:uid="{00000000-0005-0000-0000-0000070A0000}"/>
    <cellStyle name="20% - Accent4 3 2 3 6 2" xfId="8128" xr:uid="{00000000-0005-0000-0000-0000080A0000}"/>
    <cellStyle name="20% - Accent4 3 2 3 6 2 2" xfId="5840" xr:uid="{00000000-0005-0000-0000-0000090A0000}"/>
    <cellStyle name="20% - Accent4 3 2 3 6 2 3" xfId="8135" xr:uid="{00000000-0005-0000-0000-00000A0A0000}"/>
    <cellStyle name="20% - Accent4 3 2 3 6 3" xfId="8137" xr:uid="{00000000-0005-0000-0000-00000B0A0000}"/>
    <cellStyle name="20% - Accent4 3 2 3 6 3 2" xfId="8145" xr:uid="{00000000-0005-0000-0000-00000C0A0000}"/>
    <cellStyle name="20% - Accent4 3 2 3 6 3 3" xfId="5451" xr:uid="{00000000-0005-0000-0000-00000D0A0000}"/>
    <cellStyle name="20% - Accent4 3 2 3 6 4" xfId="3102" xr:uid="{00000000-0005-0000-0000-00000E0A0000}"/>
    <cellStyle name="20% - Accent4 3 2 3 6 5" xfId="3124" xr:uid="{00000000-0005-0000-0000-00000F0A0000}"/>
    <cellStyle name="20% - Accent4 3 2 3 7" xfId="3644" xr:uid="{00000000-0005-0000-0000-0000100A0000}"/>
    <cellStyle name="20% - Accent4 3 2 3 7 2" xfId="3803" xr:uid="{00000000-0005-0000-0000-0000110A0000}"/>
    <cellStyle name="20% - Accent4 3 2 3 7 2 2" xfId="8151" xr:uid="{00000000-0005-0000-0000-0000120A0000}"/>
    <cellStyle name="20% - Accent4 3 2 3 7 2 3" xfId="8154" xr:uid="{00000000-0005-0000-0000-0000130A0000}"/>
    <cellStyle name="20% - Accent4 3 2 3 7 3" xfId="3813" xr:uid="{00000000-0005-0000-0000-0000140A0000}"/>
    <cellStyle name="20% - Accent4 3 2 3 7 4" xfId="2934" xr:uid="{00000000-0005-0000-0000-0000150A0000}"/>
    <cellStyle name="20% - Accent4 3 2 3 8" xfId="5420" xr:uid="{00000000-0005-0000-0000-0000160A0000}"/>
    <cellStyle name="20% - Accent4 3 2 3 8 2" xfId="7165" xr:uid="{00000000-0005-0000-0000-0000170A0000}"/>
    <cellStyle name="20% - Accent4 3 2 3 8 3" xfId="1496" xr:uid="{00000000-0005-0000-0000-0000180A0000}"/>
    <cellStyle name="20% - Accent4 3 2 3 9" xfId="7221" xr:uid="{00000000-0005-0000-0000-0000190A0000}"/>
    <cellStyle name="20% - Accent4 3 2 3 9 2" xfId="7225" xr:uid="{00000000-0005-0000-0000-00001A0A0000}"/>
    <cellStyle name="20% - Accent4 3 2 3 9 3" xfId="7240" xr:uid="{00000000-0005-0000-0000-00001B0A0000}"/>
    <cellStyle name="20% - Accent4 3 3" xfId="8155" xr:uid="{00000000-0005-0000-0000-00001C0A0000}"/>
    <cellStyle name="20% - Accent4 3 3 10" xfId="8159" xr:uid="{00000000-0005-0000-0000-00001D0A0000}"/>
    <cellStyle name="20% - Accent4 3 3 11" xfId="8163" xr:uid="{00000000-0005-0000-0000-00001E0A0000}"/>
    <cellStyle name="20% - Accent4 3 3 2" xfId="480" xr:uid="{00000000-0005-0000-0000-00001F0A0000}"/>
    <cellStyle name="20% - Accent4 3 3 2 2" xfId="8168" xr:uid="{00000000-0005-0000-0000-0000200A0000}"/>
    <cellStyle name="20% - Accent4 3 3 2 2 2" xfId="8172" xr:uid="{00000000-0005-0000-0000-0000210A0000}"/>
    <cellStyle name="20% - Accent4 3 3 2 2 2 2" xfId="8176" xr:uid="{00000000-0005-0000-0000-0000220A0000}"/>
    <cellStyle name="20% - Accent4 3 3 2 2 2 3" xfId="32" xr:uid="{00000000-0005-0000-0000-0000230A0000}"/>
    <cellStyle name="20% - Accent4 3 3 2 2 3" xfId="8179" xr:uid="{00000000-0005-0000-0000-0000240A0000}"/>
    <cellStyle name="20% - Accent4 3 3 2 2 4" xfId="8174" xr:uid="{00000000-0005-0000-0000-0000250A0000}"/>
    <cellStyle name="20% - Accent4 3 3 2 3" xfId="8185" xr:uid="{00000000-0005-0000-0000-0000260A0000}"/>
    <cellStyle name="20% - Accent4 3 3 2 3 2" xfId="8190" xr:uid="{00000000-0005-0000-0000-0000270A0000}"/>
    <cellStyle name="20% - Accent4 3 3 2 3 3" xfId="8196" xr:uid="{00000000-0005-0000-0000-0000280A0000}"/>
    <cellStyle name="20% - Accent4 3 3 2 4" xfId="8200" xr:uid="{00000000-0005-0000-0000-0000290A0000}"/>
    <cellStyle name="20% - Accent4 3 3 2 4 2" xfId="5559" xr:uid="{00000000-0005-0000-0000-00002A0A0000}"/>
    <cellStyle name="20% - Accent4 3 3 2 4 3" xfId="8203" xr:uid="{00000000-0005-0000-0000-00002B0A0000}"/>
    <cellStyle name="20% - Accent4 3 3 2 5" xfId="8204" xr:uid="{00000000-0005-0000-0000-00002C0A0000}"/>
    <cellStyle name="20% - Accent4 3 3 2 6" xfId="8207" xr:uid="{00000000-0005-0000-0000-00002D0A0000}"/>
    <cellStyle name="20% - Accent4 3 3 3" xfId="339" xr:uid="{00000000-0005-0000-0000-00002E0A0000}"/>
    <cellStyle name="20% - Accent4 3 3 3 2" xfId="3876" xr:uid="{00000000-0005-0000-0000-00002F0A0000}"/>
    <cellStyle name="20% - Accent4 3 3 3 2 2" xfId="5461" xr:uid="{00000000-0005-0000-0000-0000300A0000}"/>
    <cellStyle name="20% - Accent4 3 3 3 2 3" xfId="7470" xr:uid="{00000000-0005-0000-0000-0000310A0000}"/>
    <cellStyle name="20% - Accent4 3 3 3 3" xfId="4055" xr:uid="{00000000-0005-0000-0000-0000320A0000}"/>
    <cellStyle name="20% - Accent4 3 3 3 3 2" xfId="396" xr:uid="{00000000-0005-0000-0000-0000330A0000}"/>
    <cellStyle name="20% - Accent4 3 3 3 3 3" xfId="453" xr:uid="{00000000-0005-0000-0000-0000340A0000}"/>
    <cellStyle name="20% - Accent4 3 3 3 4" xfId="4033" xr:uid="{00000000-0005-0000-0000-0000350A0000}"/>
    <cellStyle name="20% - Accent4 3 3 3 5" xfId="4034" xr:uid="{00000000-0005-0000-0000-0000360A0000}"/>
    <cellStyle name="20% - Accent4 3 3 4" xfId="424" xr:uid="{00000000-0005-0000-0000-0000370A0000}"/>
    <cellStyle name="20% - Accent4 3 3 4 2" xfId="8219" xr:uid="{00000000-0005-0000-0000-0000380A0000}"/>
    <cellStyle name="20% - Accent4 3 3 4 2 2" xfId="8221" xr:uid="{00000000-0005-0000-0000-0000390A0000}"/>
    <cellStyle name="20% - Accent4 3 3 4 2 3" xfId="8222" xr:uid="{00000000-0005-0000-0000-00003A0A0000}"/>
    <cellStyle name="20% - Accent4 3 3 4 3" xfId="8223" xr:uid="{00000000-0005-0000-0000-00003B0A0000}"/>
    <cellStyle name="20% - Accent4 3 3 4 3 2" xfId="8224" xr:uid="{00000000-0005-0000-0000-00003C0A0000}"/>
    <cellStyle name="20% - Accent4 3 3 4 3 3" xfId="1947" xr:uid="{00000000-0005-0000-0000-00003D0A0000}"/>
    <cellStyle name="20% - Accent4 3 3 4 4" xfId="2655" xr:uid="{00000000-0005-0000-0000-00003E0A0000}"/>
    <cellStyle name="20% - Accent4 3 3 4 5" xfId="2656" xr:uid="{00000000-0005-0000-0000-00003F0A0000}"/>
    <cellStyle name="20% - Accent4 3 3 5" xfId="4062" xr:uid="{00000000-0005-0000-0000-0000400A0000}"/>
    <cellStyle name="20% - Accent4 3 3 5 2" xfId="4852" xr:uid="{00000000-0005-0000-0000-0000410A0000}"/>
    <cellStyle name="20% - Accent4 3 3 5 2 2" xfId="727" xr:uid="{00000000-0005-0000-0000-0000420A0000}"/>
    <cellStyle name="20% - Accent4 3 3 5 2 3" xfId="8227" xr:uid="{00000000-0005-0000-0000-0000430A0000}"/>
    <cellStyle name="20% - Accent4 3 3 5 3" xfId="4855" xr:uid="{00000000-0005-0000-0000-0000440A0000}"/>
    <cellStyle name="20% - Accent4 3 3 5 3 2" xfId="8228" xr:uid="{00000000-0005-0000-0000-0000450A0000}"/>
    <cellStyle name="20% - Accent4 3 3 5 3 3" xfId="8230" xr:uid="{00000000-0005-0000-0000-0000460A0000}"/>
    <cellStyle name="20% - Accent4 3 3 5 4" xfId="8233" xr:uid="{00000000-0005-0000-0000-0000470A0000}"/>
    <cellStyle name="20% - Accent4 3 3 5 5" xfId="8234" xr:uid="{00000000-0005-0000-0000-0000480A0000}"/>
    <cellStyle name="20% - Accent4 3 3 6" xfId="8242" xr:uid="{00000000-0005-0000-0000-0000490A0000}"/>
    <cellStyle name="20% - Accent4 3 3 6 2" xfId="8246" xr:uid="{00000000-0005-0000-0000-00004A0A0000}"/>
    <cellStyle name="20% - Accent4 3 3 6 2 2" xfId="8249" xr:uid="{00000000-0005-0000-0000-00004B0A0000}"/>
    <cellStyle name="20% - Accent4 3 3 6 2 3" xfId="8252" xr:uid="{00000000-0005-0000-0000-00004C0A0000}"/>
    <cellStyle name="20% - Accent4 3 3 6 3" xfId="4505" xr:uid="{00000000-0005-0000-0000-00004D0A0000}"/>
    <cellStyle name="20% - Accent4 3 3 6 3 2" xfId="4510" xr:uid="{00000000-0005-0000-0000-00004E0A0000}"/>
    <cellStyle name="20% - Accent4 3 3 6 3 3" xfId="4516" xr:uid="{00000000-0005-0000-0000-00004F0A0000}"/>
    <cellStyle name="20% - Accent4 3 3 6 4" xfId="8255" xr:uid="{00000000-0005-0000-0000-0000500A0000}"/>
    <cellStyle name="20% - Accent4 3 3 6 5" xfId="8256" xr:uid="{00000000-0005-0000-0000-0000510A0000}"/>
    <cellStyle name="20% - Accent4 3 3 7" xfId="8261" xr:uid="{00000000-0005-0000-0000-0000520A0000}"/>
    <cellStyle name="20% - Accent4 3 3 7 2" xfId="8263" xr:uid="{00000000-0005-0000-0000-0000530A0000}"/>
    <cellStyle name="20% - Accent4 3 3 7 2 2" xfId="8271" xr:uid="{00000000-0005-0000-0000-0000540A0000}"/>
    <cellStyle name="20% - Accent4 3 3 7 2 3" xfId="8276" xr:uid="{00000000-0005-0000-0000-0000550A0000}"/>
    <cellStyle name="20% - Accent4 3 3 7 3" xfId="8277" xr:uid="{00000000-0005-0000-0000-0000560A0000}"/>
    <cellStyle name="20% - Accent4 3 3 7 4" xfId="141" xr:uid="{00000000-0005-0000-0000-0000570A0000}"/>
    <cellStyle name="20% - Accent4 3 3 8" xfId="8281" xr:uid="{00000000-0005-0000-0000-0000580A0000}"/>
    <cellStyle name="20% - Accent4 3 3 8 2" xfId="8284" xr:uid="{00000000-0005-0000-0000-0000590A0000}"/>
    <cellStyle name="20% - Accent4 3 3 8 3" xfId="5659" xr:uid="{00000000-0005-0000-0000-00005A0A0000}"/>
    <cellStyle name="20% - Accent4 3 3 9" xfId="8287" xr:uid="{00000000-0005-0000-0000-00005B0A0000}"/>
    <cellStyle name="20% - Accent4 3 3 9 2" xfId="8290" xr:uid="{00000000-0005-0000-0000-00005C0A0000}"/>
    <cellStyle name="20% - Accent4 3 3 9 3" xfId="8292" xr:uid="{00000000-0005-0000-0000-00005D0A0000}"/>
    <cellStyle name="20% - Accent4 3 4" xfId="1662" xr:uid="{00000000-0005-0000-0000-00005E0A0000}"/>
    <cellStyle name="20% - Accent4 3 5" xfId="8300" xr:uid="{00000000-0005-0000-0000-00005F0A0000}"/>
    <cellStyle name="20% - Accent4 3 5 2" xfId="8301" xr:uid="{00000000-0005-0000-0000-0000600A0000}"/>
    <cellStyle name="20% - Accent4 3 6" xfId="8307" xr:uid="{00000000-0005-0000-0000-0000610A0000}"/>
    <cellStyle name="20% - Accent4 3 6 2" xfId="8308" xr:uid="{00000000-0005-0000-0000-0000620A0000}"/>
    <cellStyle name="20% - Accent4 4" xfId="8313" xr:uid="{00000000-0005-0000-0000-0000630A0000}"/>
    <cellStyle name="20% - Accent4 4 2" xfId="8315" xr:uid="{00000000-0005-0000-0000-0000640A0000}"/>
    <cellStyle name="20% - Accent4 4 2 2" xfId="6311" xr:uid="{00000000-0005-0000-0000-0000650A0000}"/>
    <cellStyle name="20% - Accent4 4 2 2 10" xfId="8320" xr:uid="{00000000-0005-0000-0000-0000660A0000}"/>
    <cellStyle name="20% - Accent4 4 2 2 11" xfId="8326" xr:uid="{00000000-0005-0000-0000-0000670A0000}"/>
    <cellStyle name="20% - Accent4 4 2 2 2" xfId="8331" xr:uid="{00000000-0005-0000-0000-0000680A0000}"/>
    <cellStyle name="20% - Accent4 4 2 2 2 2" xfId="8334" xr:uid="{00000000-0005-0000-0000-0000690A0000}"/>
    <cellStyle name="20% - Accent4 4 2 2 2 2 2" xfId="5741" xr:uid="{00000000-0005-0000-0000-00006A0A0000}"/>
    <cellStyle name="20% - Accent4 4 2 2 2 2 2 2" xfId="8337" xr:uid="{00000000-0005-0000-0000-00006B0A0000}"/>
    <cellStyle name="20% - Accent4 4 2 2 2 2 2 3" xfId="8338" xr:uid="{00000000-0005-0000-0000-00006C0A0000}"/>
    <cellStyle name="20% - Accent4 4 2 2 2 2 3" xfId="8339" xr:uid="{00000000-0005-0000-0000-00006D0A0000}"/>
    <cellStyle name="20% - Accent4 4 2 2 2 2 4" xfId="3686" xr:uid="{00000000-0005-0000-0000-00006E0A0000}"/>
    <cellStyle name="20% - Accent4 4 2 2 2 3" xfId="8340" xr:uid="{00000000-0005-0000-0000-00006F0A0000}"/>
    <cellStyle name="20% - Accent4 4 2 2 2 3 2" xfId="6241" xr:uid="{00000000-0005-0000-0000-0000700A0000}"/>
    <cellStyle name="20% - Accent4 4 2 2 2 3 3" xfId="8344" xr:uid="{00000000-0005-0000-0000-0000710A0000}"/>
    <cellStyle name="20% - Accent4 4 2 2 2 4" xfId="8345" xr:uid="{00000000-0005-0000-0000-0000720A0000}"/>
    <cellStyle name="20% - Accent4 4 2 2 2 4 2" xfId="8347" xr:uid="{00000000-0005-0000-0000-0000730A0000}"/>
    <cellStyle name="20% - Accent4 4 2 2 2 4 3" xfId="8349" xr:uid="{00000000-0005-0000-0000-0000740A0000}"/>
    <cellStyle name="20% - Accent4 4 2 2 2 5" xfId="8351" xr:uid="{00000000-0005-0000-0000-0000750A0000}"/>
    <cellStyle name="20% - Accent4 4 2 2 2 6" xfId="1173" xr:uid="{00000000-0005-0000-0000-0000760A0000}"/>
    <cellStyle name="20% - Accent4 4 2 2 3" xfId="8353" xr:uid="{00000000-0005-0000-0000-0000770A0000}"/>
    <cellStyle name="20% - Accent4 4 2 2 3 2" xfId="8356" xr:uid="{00000000-0005-0000-0000-0000780A0000}"/>
    <cellStyle name="20% - Accent4 4 2 2 3 2 2" xfId="6302" xr:uid="{00000000-0005-0000-0000-0000790A0000}"/>
    <cellStyle name="20% - Accent4 4 2 2 3 2 3" xfId="8357" xr:uid="{00000000-0005-0000-0000-00007A0A0000}"/>
    <cellStyle name="20% - Accent4 4 2 2 3 3" xfId="8359" xr:uid="{00000000-0005-0000-0000-00007B0A0000}"/>
    <cellStyle name="20% - Accent4 4 2 2 3 3 2" xfId="2721" xr:uid="{00000000-0005-0000-0000-00007C0A0000}"/>
    <cellStyle name="20% - Accent4 4 2 2 3 3 3" xfId="8360" xr:uid="{00000000-0005-0000-0000-00007D0A0000}"/>
    <cellStyle name="20% - Accent4 4 2 2 3 4" xfId="8362" xr:uid="{00000000-0005-0000-0000-00007E0A0000}"/>
    <cellStyle name="20% - Accent4 4 2 2 3 5" xfId="4672" xr:uid="{00000000-0005-0000-0000-00007F0A0000}"/>
    <cellStyle name="20% - Accent4 4 2 2 4" xfId="8363" xr:uid="{00000000-0005-0000-0000-0000800A0000}"/>
    <cellStyle name="20% - Accent4 4 2 2 4 2" xfId="8366" xr:uid="{00000000-0005-0000-0000-0000810A0000}"/>
    <cellStyle name="20% - Accent4 4 2 2 4 2 2" xfId="2531" xr:uid="{00000000-0005-0000-0000-0000820A0000}"/>
    <cellStyle name="20% - Accent4 4 2 2 4 2 3" xfId="8367" xr:uid="{00000000-0005-0000-0000-0000830A0000}"/>
    <cellStyle name="20% - Accent4 4 2 2 4 3" xfId="4027" xr:uid="{00000000-0005-0000-0000-0000840A0000}"/>
    <cellStyle name="20% - Accent4 4 2 2 4 3 2" xfId="5951" xr:uid="{00000000-0005-0000-0000-0000850A0000}"/>
    <cellStyle name="20% - Accent4 4 2 2 4 3 3" xfId="5953" xr:uid="{00000000-0005-0000-0000-0000860A0000}"/>
    <cellStyle name="20% - Accent4 4 2 2 4 4" xfId="8368" xr:uid="{00000000-0005-0000-0000-0000870A0000}"/>
    <cellStyle name="20% - Accent4 4 2 2 4 5" xfId="8369" xr:uid="{00000000-0005-0000-0000-0000880A0000}"/>
    <cellStyle name="20% - Accent4 4 2 2 5" xfId="8370" xr:uid="{00000000-0005-0000-0000-0000890A0000}"/>
    <cellStyle name="20% - Accent4 4 2 2 5 2" xfId="8371" xr:uid="{00000000-0005-0000-0000-00008A0A0000}"/>
    <cellStyle name="20% - Accent4 4 2 2 5 2 2" xfId="2384" xr:uid="{00000000-0005-0000-0000-00008B0A0000}"/>
    <cellStyle name="20% - Accent4 4 2 2 5 2 3" xfId="8372" xr:uid="{00000000-0005-0000-0000-00008C0A0000}"/>
    <cellStyle name="20% - Accent4 4 2 2 5 3" xfId="1854" xr:uid="{00000000-0005-0000-0000-00008D0A0000}"/>
    <cellStyle name="20% - Accent4 4 2 2 5 3 2" xfId="1876" xr:uid="{00000000-0005-0000-0000-00008E0A0000}"/>
    <cellStyle name="20% - Accent4 4 2 2 5 3 3" xfId="1889" xr:uid="{00000000-0005-0000-0000-00008F0A0000}"/>
    <cellStyle name="20% - Accent4 4 2 2 5 4" xfId="1900" xr:uid="{00000000-0005-0000-0000-0000900A0000}"/>
    <cellStyle name="20% - Accent4 4 2 2 5 5" xfId="1339" xr:uid="{00000000-0005-0000-0000-0000910A0000}"/>
    <cellStyle name="20% - Accent4 4 2 2 6" xfId="7672" xr:uid="{00000000-0005-0000-0000-0000920A0000}"/>
    <cellStyle name="20% - Accent4 4 2 2 6 2" xfId="7677" xr:uid="{00000000-0005-0000-0000-0000930A0000}"/>
    <cellStyle name="20% - Accent4 4 2 2 6 2 2" xfId="8373" xr:uid="{00000000-0005-0000-0000-0000940A0000}"/>
    <cellStyle name="20% - Accent4 4 2 2 6 2 3" xfId="8375" xr:uid="{00000000-0005-0000-0000-0000950A0000}"/>
    <cellStyle name="20% - Accent4 4 2 2 6 3" xfId="7679" xr:uid="{00000000-0005-0000-0000-0000960A0000}"/>
    <cellStyle name="20% - Accent4 4 2 2 6 3 2" xfId="8377" xr:uid="{00000000-0005-0000-0000-0000970A0000}"/>
    <cellStyle name="20% - Accent4 4 2 2 6 3 3" xfId="8379" xr:uid="{00000000-0005-0000-0000-0000980A0000}"/>
    <cellStyle name="20% - Accent4 4 2 2 6 4" xfId="8381" xr:uid="{00000000-0005-0000-0000-0000990A0000}"/>
    <cellStyle name="20% - Accent4 4 2 2 6 5" xfId="8383" xr:uid="{00000000-0005-0000-0000-00009A0A0000}"/>
    <cellStyle name="20% - Accent4 4 2 2 7" xfId="4383" xr:uid="{00000000-0005-0000-0000-00009B0A0000}"/>
    <cellStyle name="20% - Accent4 4 2 2 7 2" xfId="4390" xr:uid="{00000000-0005-0000-0000-00009C0A0000}"/>
    <cellStyle name="20% - Accent4 4 2 2 7 2 2" xfId="8384" xr:uid="{00000000-0005-0000-0000-00009D0A0000}"/>
    <cellStyle name="20% - Accent4 4 2 2 7 2 3" xfId="8385" xr:uid="{00000000-0005-0000-0000-00009E0A0000}"/>
    <cellStyle name="20% - Accent4 4 2 2 7 3" xfId="3718" xr:uid="{00000000-0005-0000-0000-00009F0A0000}"/>
    <cellStyle name="20% - Accent4 4 2 2 7 4" xfId="5913" xr:uid="{00000000-0005-0000-0000-0000A00A0000}"/>
    <cellStyle name="20% - Accent4 4 2 2 8" xfId="4392" xr:uid="{00000000-0005-0000-0000-0000A10A0000}"/>
    <cellStyle name="20% - Accent4 4 2 2 8 2" xfId="8389" xr:uid="{00000000-0005-0000-0000-0000A20A0000}"/>
    <cellStyle name="20% - Accent4 4 2 2 8 3" xfId="8390" xr:uid="{00000000-0005-0000-0000-0000A30A0000}"/>
    <cellStyle name="20% - Accent4 4 2 2 9" xfId="4395" xr:uid="{00000000-0005-0000-0000-0000A40A0000}"/>
    <cellStyle name="20% - Accent4 4 2 2 9 2" xfId="6383" xr:uid="{00000000-0005-0000-0000-0000A50A0000}"/>
    <cellStyle name="20% - Accent4 4 2 2 9 3" xfId="5401" xr:uid="{00000000-0005-0000-0000-0000A60A0000}"/>
    <cellStyle name="20% - Accent4 4 3" xfId="8394" xr:uid="{00000000-0005-0000-0000-0000A70A0000}"/>
    <cellStyle name="20% - Accent4 5" xfId="1082" xr:uid="{00000000-0005-0000-0000-0000A80A0000}"/>
    <cellStyle name="20% - Accent4 5 2" xfId="1087" xr:uid="{00000000-0005-0000-0000-0000A90A0000}"/>
    <cellStyle name="20% - Accent4 5 3" xfId="1109" xr:uid="{00000000-0005-0000-0000-0000AA0A0000}"/>
    <cellStyle name="20% - Accent4 5 3 10" xfId="8404" xr:uid="{00000000-0005-0000-0000-0000AB0A0000}"/>
    <cellStyle name="20% - Accent4 5 3 11" xfId="4347" xr:uid="{00000000-0005-0000-0000-0000AC0A0000}"/>
    <cellStyle name="20% - Accent4 5 3 2" xfId="8408" xr:uid="{00000000-0005-0000-0000-0000AD0A0000}"/>
    <cellStyle name="20% - Accent4 5 3 2 2" xfId="3985" xr:uid="{00000000-0005-0000-0000-0000AE0A0000}"/>
    <cellStyle name="20% - Accent4 5 3 2 2 2" xfId="8410" xr:uid="{00000000-0005-0000-0000-0000AF0A0000}"/>
    <cellStyle name="20% - Accent4 5 3 2 2 2 2" xfId="8416" xr:uid="{00000000-0005-0000-0000-0000B00A0000}"/>
    <cellStyle name="20% - Accent4 5 3 2 2 2 3" xfId="8418" xr:uid="{00000000-0005-0000-0000-0000B10A0000}"/>
    <cellStyle name="20% - Accent4 5 3 2 2 3" xfId="8421" xr:uid="{00000000-0005-0000-0000-0000B20A0000}"/>
    <cellStyle name="20% - Accent4 5 3 2 2 4" xfId="8422" xr:uid="{00000000-0005-0000-0000-0000B30A0000}"/>
    <cellStyle name="20% - Accent4 5 3 2 3" xfId="3993" xr:uid="{00000000-0005-0000-0000-0000B40A0000}"/>
    <cellStyle name="20% - Accent4 5 3 2 3 2" xfId="8431" xr:uid="{00000000-0005-0000-0000-0000B50A0000}"/>
    <cellStyle name="20% - Accent4 5 3 2 3 3" xfId="8434" xr:uid="{00000000-0005-0000-0000-0000B60A0000}"/>
    <cellStyle name="20% - Accent4 5 3 2 4" xfId="8436" xr:uid="{00000000-0005-0000-0000-0000B70A0000}"/>
    <cellStyle name="20% - Accent4 5 3 2 4 2" xfId="8440" xr:uid="{00000000-0005-0000-0000-0000B80A0000}"/>
    <cellStyle name="20% - Accent4 5 3 2 4 3" xfId="8442" xr:uid="{00000000-0005-0000-0000-0000B90A0000}"/>
    <cellStyle name="20% - Accent4 5 3 2 5" xfId="8445" xr:uid="{00000000-0005-0000-0000-0000BA0A0000}"/>
    <cellStyle name="20% - Accent4 5 3 2 6" xfId="77" xr:uid="{00000000-0005-0000-0000-0000BB0A0000}"/>
    <cellStyle name="20% - Accent4 5 3 3" xfId="8449" xr:uid="{00000000-0005-0000-0000-0000BC0A0000}"/>
    <cellStyle name="20% - Accent4 5 3 3 2" xfId="8453" xr:uid="{00000000-0005-0000-0000-0000BD0A0000}"/>
    <cellStyle name="20% - Accent4 5 3 3 2 2" xfId="8459" xr:uid="{00000000-0005-0000-0000-0000BE0A0000}"/>
    <cellStyle name="20% - Accent4 5 3 3 2 3" xfId="8460" xr:uid="{00000000-0005-0000-0000-0000BF0A0000}"/>
    <cellStyle name="20% - Accent4 5 3 3 3" xfId="8465" xr:uid="{00000000-0005-0000-0000-0000C00A0000}"/>
    <cellStyle name="20% - Accent4 5 3 3 3 2" xfId="8469" xr:uid="{00000000-0005-0000-0000-0000C10A0000}"/>
    <cellStyle name="20% - Accent4 5 3 3 3 3" xfId="8470" xr:uid="{00000000-0005-0000-0000-0000C20A0000}"/>
    <cellStyle name="20% - Accent4 5 3 3 4" xfId="8471" xr:uid="{00000000-0005-0000-0000-0000C30A0000}"/>
    <cellStyle name="20% - Accent4 5 3 3 5" xfId="8472" xr:uid="{00000000-0005-0000-0000-0000C40A0000}"/>
    <cellStyle name="20% - Accent4 5 3 4" xfId="8474" xr:uid="{00000000-0005-0000-0000-0000C50A0000}"/>
    <cellStyle name="20% - Accent4 5 3 4 2" xfId="8478" xr:uid="{00000000-0005-0000-0000-0000C60A0000}"/>
    <cellStyle name="20% - Accent4 5 3 4 2 2" xfId="2114" xr:uid="{00000000-0005-0000-0000-0000C70A0000}"/>
    <cellStyle name="20% - Accent4 5 3 4 2 3" xfId="1668" xr:uid="{00000000-0005-0000-0000-0000C80A0000}"/>
    <cellStyle name="20% - Accent4 5 3 4 3" xfId="8479" xr:uid="{00000000-0005-0000-0000-0000C90A0000}"/>
    <cellStyle name="20% - Accent4 5 3 4 3 2" xfId="5068" xr:uid="{00000000-0005-0000-0000-0000CA0A0000}"/>
    <cellStyle name="20% - Accent4 5 3 4 3 3" xfId="8483" xr:uid="{00000000-0005-0000-0000-0000CB0A0000}"/>
    <cellStyle name="20% - Accent4 5 3 4 4" xfId="5751" xr:uid="{00000000-0005-0000-0000-0000CC0A0000}"/>
    <cellStyle name="20% - Accent4 5 3 4 5" xfId="8485" xr:uid="{00000000-0005-0000-0000-0000CD0A0000}"/>
    <cellStyle name="20% - Accent4 5 3 5" xfId="8487" xr:uid="{00000000-0005-0000-0000-0000CE0A0000}"/>
    <cellStyle name="20% - Accent4 5 3 5 2" xfId="8488" xr:uid="{00000000-0005-0000-0000-0000CF0A0000}"/>
    <cellStyle name="20% - Accent4 5 3 5 2 2" xfId="8489" xr:uid="{00000000-0005-0000-0000-0000D00A0000}"/>
    <cellStyle name="20% - Accent4 5 3 5 2 3" xfId="8490" xr:uid="{00000000-0005-0000-0000-0000D10A0000}"/>
    <cellStyle name="20% - Accent4 5 3 5 3" xfId="774" xr:uid="{00000000-0005-0000-0000-0000D20A0000}"/>
    <cellStyle name="20% - Accent4 5 3 5 3 2" xfId="492" xr:uid="{00000000-0005-0000-0000-0000D30A0000}"/>
    <cellStyle name="20% - Accent4 5 3 5 3 3" xfId="523" xr:uid="{00000000-0005-0000-0000-0000D40A0000}"/>
    <cellStyle name="20% - Accent4 5 3 5 4" xfId="4417" xr:uid="{00000000-0005-0000-0000-0000D50A0000}"/>
    <cellStyle name="20% - Accent4 5 3 5 5" xfId="4420" xr:uid="{00000000-0005-0000-0000-0000D60A0000}"/>
    <cellStyle name="20% - Accent4 5 3 6" xfId="8493" xr:uid="{00000000-0005-0000-0000-0000D70A0000}"/>
    <cellStyle name="20% - Accent4 5 3 6 2" xfId="8495" xr:uid="{00000000-0005-0000-0000-0000D80A0000}"/>
    <cellStyle name="20% - Accent4 5 3 6 2 2" xfId="4638" xr:uid="{00000000-0005-0000-0000-0000D90A0000}"/>
    <cellStyle name="20% - Accent4 5 3 6 2 3" xfId="5073" xr:uid="{00000000-0005-0000-0000-0000DA0A0000}"/>
    <cellStyle name="20% - Accent4 5 3 6 3" xfId="8498" xr:uid="{00000000-0005-0000-0000-0000DB0A0000}"/>
    <cellStyle name="20% - Accent4 5 3 6 3 2" xfId="620" xr:uid="{00000000-0005-0000-0000-0000DC0A0000}"/>
    <cellStyle name="20% - Accent4 5 3 6 3 3" xfId="8500" xr:uid="{00000000-0005-0000-0000-0000DD0A0000}"/>
    <cellStyle name="20% - Accent4 5 3 6 4" xfId="8503" xr:uid="{00000000-0005-0000-0000-0000DE0A0000}"/>
    <cellStyle name="20% - Accent4 5 3 6 5" xfId="8509" xr:uid="{00000000-0005-0000-0000-0000DF0A0000}"/>
    <cellStyle name="20% - Accent4 5 3 7" xfId="8513" xr:uid="{00000000-0005-0000-0000-0000E00A0000}"/>
    <cellStyle name="20% - Accent4 5 3 7 2" xfId="7126" xr:uid="{00000000-0005-0000-0000-0000E10A0000}"/>
    <cellStyle name="20% - Accent4 5 3 7 2 2" xfId="5547" xr:uid="{00000000-0005-0000-0000-0000E20A0000}"/>
    <cellStyle name="20% - Accent4 5 3 7 2 3" xfId="4845" xr:uid="{00000000-0005-0000-0000-0000E30A0000}"/>
    <cellStyle name="20% - Accent4 5 3 7 3" xfId="8514" xr:uid="{00000000-0005-0000-0000-0000E40A0000}"/>
    <cellStyle name="20% - Accent4 5 3 7 4" xfId="8517" xr:uid="{00000000-0005-0000-0000-0000E50A0000}"/>
    <cellStyle name="20% - Accent4 5 3 8" xfId="8519" xr:uid="{00000000-0005-0000-0000-0000E60A0000}"/>
    <cellStyle name="20% - Accent4 5 3 8 2" xfId="7130" xr:uid="{00000000-0005-0000-0000-0000E70A0000}"/>
    <cellStyle name="20% - Accent4 5 3 8 3" xfId="8520" xr:uid="{00000000-0005-0000-0000-0000E80A0000}"/>
    <cellStyle name="20% - Accent4 5 3 9" xfId="7445" xr:uid="{00000000-0005-0000-0000-0000E90A0000}"/>
    <cellStyle name="20% - Accent4 5 3 9 2" xfId="5703" xr:uid="{00000000-0005-0000-0000-0000EA0A0000}"/>
    <cellStyle name="20% - Accent4 5 3 9 3" xfId="7462" xr:uid="{00000000-0005-0000-0000-0000EB0A0000}"/>
    <cellStyle name="20% - Accent4 6" xfId="4278" xr:uid="{00000000-0005-0000-0000-0000EC0A0000}"/>
    <cellStyle name="20% - Accent4 6 2" xfId="593" xr:uid="{00000000-0005-0000-0000-0000ED0A0000}"/>
    <cellStyle name="20% - Accent4 7" xfId="3442" xr:uid="{00000000-0005-0000-0000-0000EE0A0000}"/>
    <cellStyle name="20% - Accent4 7 2" xfId="8530" xr:uid="{00000000-0005-0000-0000-0000EF0A0000}"/>
    <cellStyle name="20% - Accent4 8" xfId="3461" xr:uid="{00000000-0005-0000-0000-0000F00A0000}"/>
    <cellStyle name="20% - Accent4 8 2" xfId="8532" xr:uid="{00000000-0005-0000-0000-0000F10A0000}"/>
    <cellStyle name="20% - Accent5 2" xfId="8533" xr:uid="{00000000-0005-0000-0000-0000F20A0000}"/>
    <cellStyle name="20% - Accent5 2 2" xfId="8535" xr:uid="{00000000-0005-0000-0000-0000F30A0000}"/>
    <cellStyle name="20% - Accent5 2 2 2" xfId="8546" xr:uid="{00000000-0005-0000-0000-0000F40A0000}"/>
    <cellStyle name="20% - Accent5 2 3" xfId="8547" xr:uid="{00000000-0005-0000-0000-0000F50A0000}"/>
    <cellStyle name="20% - Accent5 2 3 2" xfId="1871" xr:uid="{00000000-0005-0000-0000-0000F60A0000}"/>
    <cellStyle name="20% - Accent5 2 4" xfId="1009" xr:uid="{00000000-0005-0000-0000-0000F70A0000}"/>
    <cellStyle name="20% - Accent5 3" xfId="8552" xr:uid="{00000000-0005-0000-0000-0000F80A0000}"/>
    <cellStyle name="20% - Accent5 3 2" xfId="8554" xr:uid="{00000000-0005-0000-0000-0000F90A0000}"/>
    <cellStyle name="20% - Accent5 3 2 2" xfId="3499" xr:uid="{00000000-0005-0000-0000-0000FA0A0000}"/>
    <cellStyle name="20% - Accent5 3 2 3" xfId="8555" xr:uid="{00000000-0005-0000-0000-0000FB0A0000}"/>
    <cellStyle name="20% - Accent5 3 2 3 10" xfId="8556" xr:uid="{00000000-0005-0000-0000-0000FC0A0000}"/>
    <cellStyle name="20% - Accent5 3 2 3 11" xfId="3848" xr:uid="{00000000-0005-0000-0000-0000FD0A0000}"/>
    <cellStyle name="20% - Accent5 3 2 3 2" xfId="8559" xr:uid="{00000000-0005-0000-0000-0000FE0A0000}"/>
    <cellStyle name="20% - Accent5 3 2 3 2 2" xfId="8562" xr:uid="{00000000-0005-0000-0000-0000FF0A0000}"/>
    <cellStyle name="20% - Accent5 3 2 3 2 2 2" xfId="6962" xr:uid="{00000000-0005-0000-0000-0000000B0000}"/>
    <cellStyle name="20% - Accent5 3 2 3 2 2 2 2" xfId="8568" xr:uid="{00000000-0005-0000-0000-0000010B0000}"/>
    <cellStyle name="20% - Accent5 3 2 3 2 2 2 3" xfId="8571" xr:uid="{00000000-0005-0000-0000-0000020B0000}"/>
    <cellStyle name="20% - Accent5 3 2 3 2 2 3" xfId="8574" xr:uid="{00000000-0005-0000-0000-0000030B0000}"/>
    <cellStyle name="20% - Accent5 3 2 3 2 2 4" xfId="3230" xr:uid="{00000000-0005-0000-0000-0000040B0000}"/>
    <cellStyle name="20% - Accent5 3 2 3 2 3" xfId="8575" xr:uid="{00000000-0005-0000-0000-0000050B0000}"/>
    <cellStyle name="20% - Accent5 3 2 3 2 3 2" xfId="8578" xr:uid="{00000000-0005-0000-0000-0000060B0000}"/>
    <cellStyle name="20% - Accent5 3 2 3 2 3 3" xfId="8581" xr:uid="{00000000-0005-0000-0000-0000070B0000}"/>
    <cellStyle name="20% - Accent5 3 2 3 2 4" xfId="8585" xr:uid="{00000000-0005-0000-0000-0000080B0000}"/>
    <cellStyle name="20% - Accent5 3 2 3 2 4 2" xfId="8587" xr:uid="{00000000-0005-0000-0000-0000090B0000}"/>
    <cellStyle name="20% - Accent5 3 2 3 2 4 3" xfId="8588" xr:uid="{00000000-0005-0000-0000-00000A0B0000}"/>
    <cellStyle name="20% - Accent5 3 2 3 2 5" xfId="590" xr:uid="{00000000-0005-0000-0000-00000B0B0000}"/>
    <cellStyle name="20% - Accent5 3 2 3 2 6" xfId="2257" xr:uid="{00000000-0005-0000-0000-00000C0B0000}"/>
    <cellStyle name="20% - Accent5 3 2 3 3" xfId="8589" xr:uid="{00000000-0005-0000-0000-00000D0B0000}"/>
    <cellStyle name="20% - Accent5 3 2 3 3 2" xfId="7070" xr:uid="{00000000-0005-0000-0000-00000E0B0000}"/>
    <cellStyle name="20% - Accent5 3 2 3 3 2 2" xfId="6982" xr:uid="{00000000-0005-0000-0000-00000F0B0000}"/>
    <cellStyle name="20% - Accent5 3 2 3 3 2 3" xfId="8596" xr:uid="{00000000-0005-0000-0000-0000100B0000}"/>
    <cellStyle name="20% - Accent5 3 2 3 3 3" xfId="8599" xr:uid="{00000000-0005-0000-0000-0000110B0000}"/>
    <cellStyle name="20% - Accent5 3 2 3 3 3 2" xfId="8600" xr:uid="{00000000-0005-0000-0000-0000120B0000}"/>
    <cellStyle name="20% - Accent5 3 2 3 3 3 3" xfId="8602" xr:uid="{00000000-0005-0000-0000-0000130B0000}"/>
    <cellStyle name="20% - Accent5 3 2 3 3 4" xfId="8607" xr:uid="{00000000-0005-0000-0000-0000140B0000}"/>
    <cellStyle name="20% - Accent5 3 2 3 3 5" xfId="8525" xr:uid="{00000000-0005-0000-0000-0000150B0000}"/>
    <cellStyle name="20% - Accent5 3 2 3 4" xfId="8608" xr:uid="{00000000-0005-0000-0000-0000160B0000}"/>
    <cellStyle name="20% - Accent5 3 2 3 4 2" xfId="8611" xr:uid="{00000000-0005-0000-0000-0000170B0000}"/>
    <cellStyle name="20% - Accent5 3 2 3 4 2 2" xfId="7844" xr:uid="{00000000-0005-0000-0000-0000180B0000}"/>
    <cellStyle name="20% - Accent5 3 2 3 4 2 3" xfId="6183" xr:uid="{00000000-0005-0000-0000-0000190B0000}"/>
    <cellStyle name="20% - Accent5 3 2 3 4 3" xfId="8614" xr:uid="{00000000-0005-0000-0000-00001A0B0000}"/>
    <cellStyle name="20% - Accent5 3 2 3 4 3 2" xfId="7849" xr:uid="{00000000-0005-0000-0000-00001B0B0000}"/>
    <cellStyle name="20% - Accent5 3 2 3 4 3 3" xfId="952" xr:uid="{00000000-0005-0000-0000-00001C0B0000}"/>
    <cellStyle name="20% - Accent5 3 2 3 4 4" xfId="8615" xr:uid="{00000000-0005-0000-0000-00001D0B0000}"/>
    <cellStyle name="20% - Accent5 3 2 3 4 5" xfId="8531" xr:uid="{00000000-0005-0000-0000-00001E0B0000}"/>
    <cellStyle name="20% - Accent5 3 2 3 5" xfId="7903" xr:uid="{00000000-0005-0000-0000-00001F0B0000}"/>
    <cellStyle name="20% - Accent5 3 2 3 5 2" xfId="8618" xr:uid="{00000000-0005-0000-0000-0000200B0000}"/>
    <cellStyle name="20% - Accent5 3 2 3 5 2 2" xfId="8619" xr:uid="{00000000-0005-0000-0000-0000210B0000}"/>
    <cellStyle name="20% - Accent5 3 2 3 5 2 3" xfId="8621" xr:uid="{00000000-0005-0000-0000-0000220B0000}"/>
    <cellStyle name="20% - Accent5 3 2 3 5 3" xfId="8624" xr:uid="{00000000-0005-0000-0000-0000230B0000}"/>
    <cellStyle name="20% - Accent5 3 2 3 5 3 2" xfId="8625" xr:uid="{00000000-0005-0000-0000-0000240B0000}"/>
    <cellStyle name="20% - Accent5 3 2 3 5 3 3" xfId="8626" xr:uid="{00000000-0005-0000-0000-0000250B0000}"/>
    <cellStyle name="20% - Accent5 3 2 3 5 4" xfId="8628" xr:uid="{00000000-0005-0000-0000-0000260B0000}"/>
    <cellStyle name="20% - Accent5 3 2 3 5 5" xfId="8629" xr:uid="{00000000-0005-0000-0000-0000270B0000}"/>
    <cellStyle name="20% - Accent5 3 2 3 6" xfId="2609" xr:uid="{00000000-0005-0000-0000-0000280B0000}"/>
    <cellStyle name="20% - Accent5 3 2 3 6 2" xfId="4188" xr:uid="{00000000-0005-0000-0000-0000290B0000}"/>
    <cellStyle name="20% - Accent5 3 2 3 6 2 2" xfId="8630" xr:uid="{00000000-0005-0000-0000-00002A0B0000}"/>
    <cellStyle name="20% - Accent5 3 2 3 6 2 3" xfId="8631" xr:uid="{00000000-0005-0000-0000-00002B0B0000}"/>
    <cellStyle name="20% - Accent5 3 2 3 6 3" xfId="2804" xr:uid="{00000000-0005-0000-0000-00002C0B0000}"/>
    <cellStyle name="20% - Accent5 3 2 3 6 3 2" xfId="8632" xr:uid="{00000000-0005-0000-0000-00002D0B0000}"/>
    <cellStyle name="20% - Accent5 3 2 3 6 3 3" xfId="3438" xr:uid="{00000000-0005-0000-0000-00002E0B0000}"/>
    <cellStyle name="20% - Accent5 3 2 3 6 4" xfId="740" xr:uid="{00000000-0005-0000-0000-00002F0B0000}"/>
    <cellStyle name="20% - Accent5 3 2 3 6 5" xfId="3824" xr:uid="{00000000-0005-0000-0000-0000300B0000}"/>
    <cellStyle name="20% - Accent5 3 2 3 7" xfId="2612" xr:uid="{00000000-0005-0000-0000-0000310B0000}"/>
    <cellStyle name="20% - Accent5 3 2 3 7 2" xfId="1222" xr:uid="{00000000-0005-0000-0000-0000320B0000}"/>
    <cellStyle name="20% - Accent5 3 2 3 7 2 2" xfId="8636" xr:uid="{00000000-0005-0000-0000-0000330B0000}"/>
    <cellStyle name="20% - Accent5 3 2 3 7 2 3" xfId="8637" xr:uid="{00000000-0005-0000-0000-0000340B0000}"/>
    <cellStyle name="20% - Accent5 3 2 3 7 3" xfId="8640" xr:uid="{00000000-0005-0000-0000-0000350B0000}"/>
    <cellStyle name="20% - Accent5 3 2 3 7 4" xfId="8641" xr:uid="{00000000-0005-0000-0000-0000360B0000}"/>
    <cellStyle name="20% - Accent5 3 2 3 8" xfId="6210" xr:uid="{00000000-0005-0000-0000-0000370B0000}"/>
    <cellStyle name="20% - Accent5 3 2 3 8 2" xfId="8645" xr:uid="{00000000-0005-0000-0000-0000380B0000}"/>
    <cellStyle name="20% - Accent5 3 2 3 8 3" xfId="8646" xr:uid="{00000000-0005-0000-0000-0000390B0000}"/>
    <cellStyle name="20% - Accent5 3 2 3 9" xfId="8647" xr:uid="{00000000-0005-0000-0000-00003A0B0000}"/>
    <cellStyle name="20% - Accent5 3 2 3 9 2" xfId="103" xr:uid="{00000000-0005-0000-0000-00003B0B0000}"/>
    <cellStyle name="20% - Accent5 3 2 3 9 3" xfId="1661" xr:uid="{00000000-0005-0000-0000-00003C0B0000}"/>
    <cellStyle name="20% - Accent5 3 3" xfId="447" xr:uid="{00000000-0005-0000-0000-00003D0B0000}"/>
    <cellStyle name="20% - Accent5 3 3 10" xfId="8651" xr:uid="{00000000-0005-0000-0000-00003E0B0000}"/>
    <cellStyle name="20% - Accent5 3 3 11" xfId="8660" xr:uid="{00000000-0005-0000-0000-00003F0B0000}"/>
    <cellStyle name="20% - Accent5 3 3 2" xfId="6049" xr:uid="{00000000-0005-0000-0000-0000400B0000}"/>
    <cellStyle name="20% - Accent5 3 3 2 2" xfId="3175" xr:uid="{00000000-0005-0000-0000-0000410B0000}"/>
    <cellStyle name="20% - Accent5 3 3 2 2 2" xfId="8665" xr:uid="{00000000-0005-0000-0000-0000420B0000}"/>
    <cellStyle name="20% - Accent5 3 3 2 2 2 2" xfId="5776" xr:uid="{00000000-0005-0000-0000-0000430B0000}"/>
    <cellStyle name="20% - Accent5 3 3 2 2 2 3" xfId="8667" xr:uid="{00000000-0005-0000-0000-0000440B0000}"/>
    <cellStyle name="20% - Accent5 3 3 2 2 3" xfId="1775" xr:uid="{00000000-0005-0000-0000-0000450B0000}"/>
    <cellStyle name="20% - Accent5 3 3 2 2 4" xfId="3203" xr:uid="{00000000-0005-0000-0000-0000460B0000}"/>
    <cellStyle name="20% - Accent5 3 3 2 3" xfId="8672" xr:uid="{00000000-0005-0000-0000-0000470B0000}"/>
    <cellStyle name="20% - Accent5 3 3 2 3 2" xfId="8676" xr:uid="{00000000-0005-0000-0000-0000480B0000}"/>
    <cellStyle name="20% - Accent5 3 3 2 3 3" xfId="8678" xr:uid="{00000000-0005-0000-0000-0000490B0000}"/>
    <cellStyle name="20% - Accent5 3 3 2 4" xfId="8682" xr:uid="{00000000-0005-0000-0000-00004A0B0000}"/>
    <cellStyle name="20% - Accent5 3 3 2 4 2" xfId="8686" xr:uid="{00000000-0005-0000-0000-00004B0B0000}"/>
    <cellStyle name="20% - Accent5 3 3 2 4 3" xfId="143" xr:uid="{00000000-0005-0000-0000-00004C0B0000}"/>
    <cellStyle name="20% - Accent5 3 3 2 5" xfId="8688" xr:uid="{00000000-0005-0000-0000-00004D0B0000}"/>
    <cellStyle name="20% - Accent5 3 3 2 6" xfId="8690" xr:uid="{00000000-0005-0000-0000-00004E0B0000}"/>
    <cellStyle name="20% - Accent5 3 3 3" xfId="6064" xr:uid="{00000000-0005-0000-0000-00004F0B0000}"/>
    <cellStyle name="20% - Accent5 3 3 3 2" xfId="8698" xr:uid="{00000000-0005-0000-0000-0000500B0000}"/>
    <cellStyle name="20% - Accent5 3 3 3 2 2" xfId="8053" xr:uid="{00000000-0005-0000-0000-0000510B0000}"/>
    <cellStyle name="20% - Accent5 3 3 3 2 3" xfId="8068" xr:uid="{00000000-0005-0000-0000-0000520B0000}"/>
    <cellStyle name="20% - Accent5 3 3 3 3" xfId="8703" xr:uid="{00000000-0005-0000-0000-0000530B0000}"/>
    <cellStyle name="20% - Accent5 3 3 3 3 2" xfId="5872" xr:uid="{00000000-0005-0000-0000-0000540B0000}"/>
    <cellStyle name="20% - Accent5 3 3 3 3 3" xfId="3591" xr:uid="{00000000-0005-0000-0000-0000550B0000}"/>
    <cellStyle name="20% - Accent5 3 3 3 4" xfId="8707" xr:uid="{00000000-0005-0000-0000-0000560B0000}"/>
    <cellStyle name="20% - Accent5 3 3 3 5" xfId="3751" xr:uid="{00000000-0005-0000-0000-0000570B0000}"/>
    <cellStyle name="20% - Accent5 3 3 4" xfId="4153" xr:uid="{00000000-0005-0000-0000-0000580B0000}"/>
    <cellStyle name="20% - Accent5 3 3 4 2" xfId="3999" xr:uid="{00000000-0005-0000-0000-0000590B0000}"/>
    <cellStyle name="20% - Accent5 3 3 4 2 2" xfId="8708" xr:uid="{00000000-0005-0000-0000-00005A0B0000}"/>
    <cellStyle name="20% - Accent5 3 3 4 2 3" xfId="8709" xr:uid="{00000000-0005-0000-0000-00005B0B0000}"/>
    <cellStyle name="20% - Accent5 3 3 4 3" xfId="2663" xr:uid="{00000000-0005-0000-0000-00005C0B0000}"/>
    <cellStyle name="20% - Accent5 3 3 4 3 2" xfId="8710" xr:uid="{00000000-0005-0000-0000-00005D0B0000}"/>
    <cellStyle name="20% - Accent5 3 3 4 3 3" xfId="2678" xr:uid="{00000000-0005-0000-0000-00005E0B0000}"/>
    <cellStyle name="20% - Accent5 3 3 4 4" xfId="35" xr:uid="{00000000-0005-0000-0000-00005F0B0000}"/>
    <cellStyle name="20% - Accent5 3 3 4 5" xfId="78" xr:uid="{00000000-0005-0000-0000-0000600B0000}"/>
    <cellStyle name="20% - Accent5 3 3 5" xfId="4163" xr:uid="{00000000-0005-0000-0000-0000610B0000}"/>
    <cellStyle name="20% - Accent5 3 3 5 2" xfId="8713" xr:uid="{00000000-0005-0000-0000-0000620B0000}"/>
    <cellStyle name="20% - Accent5 3 3 5 2 2" xfId="8714" xr:uid="{00000000-0005-0000-0000-0000630B0000}"/>
    <cellStyle name="20% - Accent5 3 3 5 2 3" xfId="8715" xr:uid="{00000000-0005-0000-0000-0000640B0000}"/>
    <cellStyle name="20% - Accent5 3 3 5 3" xfId="6127" xr:uid="{00000000-0005-0000-0000-0000650B0000}"/>
    <cellStyle name="20% - Accent5 3 3 5 3 2" xfId="3774" xr:uid="{00000000-0005-0000-0000-0000660B0000}"/>
    <cellStyle name="20% - Accent5 3 3 5 3 3" xfId="6132" xr:uid="{00000000-0005-0000-0000-0000670B0000}"/>
    <cellStyle name="20% - Accent5 3 3 5 4" xfId="6136" xr:uid="{00000000-0005-0000-0000-0000680B0000}"/>
    <cellStyle name="20% - Accent5 3 3 5 5" xfId="4863" xr:uid="{00000000-0005-0000-0000-0000690B0000}"/>
    <cellStyle name="20% - Accent5 3 3 6" xfId="4171" xr:uid="{00000000-0005-0000-0000-00006A0B0000}"/>
    <cellStyle name="20% - Accent5 3 3 6 2" xfId="8717" xr:uid="{00000000-0005-0000-0000-00006B0B0000}"/>
    <cellStyle name="20% - Accent5 3 3 6 2 2" xfId="4600" xr:uid="{00000000-0005-0000-0000-00006C0B0000}"/>
    <cellStyle name="20% - Accent5 3 3 6 2 3" xfId="8719" xr:uid="{00000000-0005-0000-0000-00006D0B0000}"/>
    <cellStyle name="20% - Accent5 3 3 6 3" xfId="8721" xr:uid="{00000000-0005-0000-0000-00006E0B0000}"/>
    <cellStyle name="20% - Accent5 3 3 6 3 2" xfId="2591" xr:uid="{00000000-0005-0000-0000-00006F0B0000}"/>
    <cellStyle name="20% - Accent5 3 3 6 3 3" xfId="5509" xr:uid="{00000000-0005-0000-0000-0000700B0000}"/>
    <cellStyle name="20% - Accent5 3 3 6 4" xfId="8724" xr:uid="{00000000-0005-0000-0000-0000710B0000}"/>
    <cellStyle name="20% - Accent5 3 3 6 5" xfId="8726" xr:uid="{00000000-0005-0000-0000-0000720B0000}"/>
    <cellStyle name="20% - Accent5 3 3 7" xfId="8728" xr:uid="{00000000-0005-0000-0000-0000730B0000}"/>
    <cellStyle name="20% - Accent5 3 3 7 2" xfId="790" xr:uid="{00000000-0005-0000-0000-0000740B0000}"/>
    <cellStyle name="20% - Accent5 3 3 7 2 2" xfId="8737" xr:uid="{00000000-0005-0000-0000-0000750B0000}"/>
    <cellStyle name="20% - Accent5 3 3 7 2 3" xfId="8743" xr:uid="{00000000-0005-0000-0000-0000760B0000}"/>
    <cellStyle name="20% - Accent5 3 3 7 3" xfId="8753" xr:uid="{00000000-0005-0000-0000-0000770B0000}"/>
    <cellStyle name="20% - Accent5 3 3 7 4" xfId="5806" xr:uid="{00000000-0005-0000-0000-0000780B0000}"/>
    <cellStyle name="20% - Accent5 3 3 8" xfId="8754" xr:uid="{00000000-0005-0000-0000-0000790B0000}"/>
    <cellStyle name="20% - Accent5 3 3 8 2" xfId="49" xr:uid="{00000000-0005-0000-0000-00007A0B0000}"/>
    <cellStyle name="20% - Accent5 3 3 8 3" xfId="8758" xr:uid="{00000000-0005-0000-0000-00007B0B0000}"/>
    <cellStyle name="20% - Accent5 3 3 9" xfId="8761" xr:uid="{00000000-0005-0000-0000-00007C0B0000}"/>
    <cellStyle name="20% - Accent5 3 3 9 2" xfId="4092" xr:uid="{00000000-0005-0000-0000-00007D0B0000}"/>
    <cellStyle name="20% - Accent5 3 3 9 3" xfId="8765" xr:uid="{00000000-0005-0000-0000-00007E0B0000}"/>
    <cellStyle name="20% - Accent5 3 4" xfId="481" xr:uid="{00000000-0005-0000-0000-00007F0B0000}"/>
    <cellStyle name="20% - Accent5 3 5" xfId="351" xr:uid="{00000000-0005-0000-0000-0000800B0000}"/>
    <cellStyle name="20% - Accent5 3 5 2" xfId="3867" xr:uid="{00000000-0005-0000-0000-0000810B0000}"/>
    <cellStyle name="20% - Accent5 3 6" xfId="419" xr:uid="{00000000-0005-0000-0000-0000820B0000}"/>
    <cellStyle name="20% - Accent5 3 6 2" xfId="8213" xr:uid="{00000000-0005-0000-0000-0000830B0000}"/>
    <cellStyle name="20% - Accent5 4" xfId="8772" xr:uid="{00000000-0005-0000-0000-0000840B0000}"/>
    <cellStyle name="20% - Accent5 4 2" xfId="8773" xr:uid="{00000000-0005-0000-0000-0000850B0000}"/>
    <cellStyle name="20% - Accent5 4 2 2" xfId="8776" xr:uid="{00000000-0005-0000-0000-0000860B0000}"/>
    <cellStyle name="20% - Accent5 4 2 2 10" xfId="8781" xr:uid="{00000000-0005-0000-0000-0000870B0000}"/>
    <cellStyle name="20% - Accent5 4 2 2 11" xfId="4357" xr:uid="{00000000-0005-0000-0000-0000880B0000}"/>
    <cellStyle name="20% - Accent5 4 2 2 2" xfId="8782" xr:uid="{00000000-0005-0000-0000-0000890B0000}"/>
    <cellStyle name="20% - Accent5 4 2 2 2 2" xfId="527" xr:uid="{00000000-0005-0000-0000-00008A0B0000}"/>
    <cellStyle name="20% - Accent5 4 2 2 2 2 2" xfId="6787" xr:uid="{00000000-0005-0000-0000-00008B0B0000}"/>
    <cellStyle name="20% - Accent5 4 2 2 2 2 2 2" xfId="5643" xr:uid="{00000000-0005-0000-0000-00008C0B0000}"/>
    <cellStyle name="20% - Accent5 4 2 2 2 2 2 3" xfId="8784" xr:uid="{00000000-0005-0000-0000-00008D0B0000}"/>
    <cellStyle name="20% - Accent5 4 2 2 2 2 3" xfId="8229" xr:uid="{00000000-0005-0000-0000-00008E0B0000}"/>
    <cellStyle name="20% - Accent5 4 2 2 2 2 4" xfId="8232" xr:uid="{00000000-0005-0000-0000-00008F0B0000}"/>
    <cellStyle name="20% - Accent5 4 2 2 2 3" xfId="560" xr:uid="{00000000-0005-0000-0000-0000900B0000}"/>
    <cellStyle name="20% - Accent5 4 2 2 2 3 2" xfId="1787" xr:uid="{00000000-0005-0000-0000-0000910B0000}"/>
    <cellStyle name="20% - Accent5 4 2 2 2 3 3" xfId="1790" xr:uid="{00000000-0005-0000-0000-0000920B0000}"/>
    <cellStyle name="20% - Accent5 4 2 2 2 4" xfId="1800" xr:uid="{00000000-0005-0000-0000-0000930B0000}"/>
    <cellStyle name="20% - Accent5 4 2 2 2 4 2" xfId="8787" xr:uid="{00000000-0005-0000-0000-0000940B0000}"/>
    <cellStyle name="20% - Accent5 4 2 2 2 4 3" xfId="8790" xr:uid="{00000000-0005-0000-0000-0000950B0000}"/>
    <cellStyle name="20% - Accent5 4 2 2 2 5" xfId="1820" xr:uid="{00000000-0005-0000-0000-0000960B0000}"/>
    <cellStyle name="20% - Accent5 4 2 2 2 6" xfId="8791" xr:uid="{00000000-0005-0000-0000-0000970B0000}"/>
    <cellStyle name="20% - Accent5 4 2 2 3" xfId="8795" xr:uid="{00000000-0005-0000-0000-0000980B0000}"/>
    <cellStyle name="20% - Accent5 4 2 2 3 2" xfId="8796" xr:uid="{00000000-0005-0000-0000-0000990B0000}"/>
    <cellStyle name="20% - Accent5 4 2 2 3 2 2" xfId="6799" xr:uid="{00000000-0005-0000-0000-00009A0B0000}"/>
    <cellStyle name="20% - Accent5 4 2 2 3 2 3" xfId="4507" xr:uid="{00000000-0005-0000-0000-00009B0B0000}"/>
    <cellStyle name="20% - Accent5 4 2 2 3 3" xfId="8799" xr:uid="{00000000-0005-0000-0000-00009C0B0000}"/>
    <cellStyle name="20% - Accent5 4 2 2 3 3 2" xfId="6804" xr:uid="{00000000-0005-0000-0000-00009D0B0000}"/>
    <cellStyle name="20% - Accent5 4 2 2 3 3 3" xfId="8800" xr:uid="{00000000-0005-0000-0000-00009E0B0000}"/>
    <cellStyle name="20% - Accent5 4 2 2 3 4" xfId="6849" xr:uid="{00000000-0005-0000-0000-00009F0B0000}"/>
    <cellStyle name="20% - Accent5 4 2 2 3 5" xfId="6868" xr:uid="{00000000-0005-0000-0000-0000A00B0000}"/>
    <cellStyle name="20% - Accent5 4 2 2 4" xfId="169" xr:uid="{00000000-0005-0000-0000-0000A10B0000}"/>
    <cellStyle name="20% - Accent5 4 2 2 4 2" xfId="30" xr:uid="{00000000-0005-0000-0000-0000A20B0000}"/>
    <cellStyle name="20% - Accent5 4 2 2 4 2 2" xfId="646" xr:uid="{00000000-0005-0000-0000-0000A30B0000}"/>
    <cellStyle name="20% - Accent5 4 2 2 4 2 3" xfId="661" xr:uid="{00000000-0005-0000-0000-0000A40B0000}"/>
    <cellStyle name="20% - Accent5 4 2 2 4 3" xfId="669" xr:uid="{00000000-0005-0000-0000-0000A50B0000}"/>
    <cellStyle name="20% - Accent5 4 2 2 4 3 2" xfId="2312" xr:uid="{00000000-0005-0000-0000-0000A60B0000}"/>
    <cellStyle name="20% - Accent5 4 2 2 4 3 3" xfId="2359" xr:uid="{00000000-0005-0000-0000-0000A70B0000}"/>
    <cellStyle name="20% - Accent5 4 2 2 4 4" xfId="689" xr:uid="{00000000-0005-0000-0000-0000A80B0000}"/>
    <cellStyle name="20% - Accent5 4 2 2 4 5" xfId="6897" xr:uid="{00000000-0005-0000-0000-0000A90B0000}"/>
    <cellStyle name="20% - Accent5 4 2 2 5" xfId="8804" xr:uid="{00000000-0005-0000-0000-0000AA0B0000}"/>
    <cellStyle name="20% - Accent5 4 2 2 5 2" xfId="8805" xr:uid="{00000000-0005-0000-0000-0000AB0B0000}"/>
    <cellStyle name="20% - Accent5 4 2 2 5 2 2" xfId="6822" xr:uid="{00000000-0005-0000-0000-0000AC0B0000}"/>
    <cellStyle name="20% - Accent5 4 2 2 5 2 3" xfId="8809" xr:uid="{00000000-0005-0000-0000-0000AD0B0000}"/>
    <cellStyle name="20% - Accent5 4 2 2 5 3" xfId="5631" xr:uid="{00000000-0005-0000-0000-0000AE0B0000}"/>
    <cellStyle name="20% - Accent5 4 2 2 5 3 2" xfId="8811" xr:uid="{00000000-0005-0000-0000-0000AF0B0000}"/>
    <cellStyle name="20% - Accent5 4 2 2 5 3 3" xfId="1229" xr:uid="{00000000-0005-0000-0000-0000B00B0000}"/>
    <cellStyle name="20% - Accent5 4 2 2 5 4" xfId="6919" xr:uid="{00000000-0005-0000-0000-0000B10B0000}"/>
    <cellStyle name="20% - Accent5 4 2 2 5 5" xfId="6931" xr:uid="{00000000-0005-0000-0000-0000B20B0000}"/>
    <cellStyle name="20% - Accent5 4 2 2 6" xfId="8266" xr:uid="{00000000-0005-0000-0000-0000B30B0000}"/>
    <cellStyle name="20% - Accent5 4 2 2 6 2" xfId="8268" xr:uid="{00000000-0005-0000-0000-0000B40B0000}"/>
    <cellStyle name="20% - Accent5 4 2 2 6 2 2" xfId="8813" xr:uid="{00000000-0005-0000-0000-0000B50B0000}"/>
    <cellStyle name="20% - Accent5 4 2 2 6 2 3" xfId="8817" xr:uid="{00000000-0005-0000-0000-0000B60B0000}"/>
    <cellStyle name="20% - Accent5 4 2 2 6 3" xfId="8275" xr:uid="{00000000-0005-0000-0000-0000B70B0000}"/>
    <cellStyle name="20% - Accent5 4 2 2 6 3 2" xfId="8818" xr:uid="{00000000-0005-0000-0000-0000B80B0000}"/>
    <cellStyle name="20% - Accent5 4 2 2 6 3 3" xfId="8820" xr:uid="{00000000-0005-0000-0000-0000B90B0000}"/>
    <cellStyle name="20% - Accent5 4 2 2 6 4" xfId="5895" xr:uid="{00000000-0005-0000-0000-0000BA0B0000}"/>
    <cellStyle name="20% - Accent5 4 2 2 6 5" xfId="5908" xr:uid="{00000000-0005-0000-0000-0000BB0B0000}"/>
    <cellStyle name="20% - Accent5 4 2 2 7" xfId="8280" xr:uid="{00000000-0005-0000-0000-0000BC0B0000}"/>
    <cellStyle name="20% - Accent5 4 2 2 7 2" xfId="657" xr:uid="{00000000-0005-0000-0000-0000BD0B0000}"/>
    <cellStyle name="20% - Accent5 4 2 2 7 2 2" xfId="8822" xr:uid="{00000000-0005-0000-0000-0000BE0B0000}"/>
    <cellStyle name="20% - Accent5 4 2 2 7 2 3" xfId="8825" xr:uid="{00000000-0005-0000-0000-0000BF0B0000}"/>
    <cellStyle name="20% - Accent5 4 2 2 7 3" xfId="4914" xr:uid="{00000000-0005-0000-0000-0000C00B0000}"/>
    <cellStyle name="20% - Accent5 4 2 2 7 4" xfId="856" xr:uid="{00000000-0005-0000-0000-0000C10B0000}"/>
    <cellStyle name="20% - Accent5 4 2 2 8" xfId="140" xr:uid="{00000000-0005-0000-0000-0000C20B0000}"/>
    <cellStyle name="20% - Accent5 4 2 2 8 2" xfId="2357" xr:uid="{00000000-0005-0000-0000-0000C30B0000}"/>
    <cellStyle name="20% - Accent5 4 2 2 8 3" xfId="2365" xr:uid="{00000000-0005-0000-0000-0000C40B0000}"/>
    <cellStyle name="20% - Accent5 4 2 2 9" xfId="4086" xr:uid="{00000000-0005-0000-0000-0000C50B0000}"/>
    <cellStyle name="20% - Accent5 4 2 2 9 2" xfId="466" xr:uid="{00000000-0005-0000-0000-0000C60B0000}"/>
    <cellStyle name="20% - Accent5 4 2 2 9 3" xfId="504" xr:uid="{00000000-0005-0000-0000-0000C70B0000}"/>
    <cellStyle name="20% - Accent5 4 3" xfId="8827" xr:uid="{00000000-0005-0000-0000-0000C80B0000}"/>
    <cellStyle name="20% - Accent5 5" xfId="8835" xr:uid="{00000000-0005-0000-0000-0000C90B0000}"/>
    <cellStyle name="20% - Accent5 5 2" xfId="8837" xr:uid="{00000000-0005-0000-0000-0000CA0B0000}"/>
    <cellStyle name="20% - Accent5 5 3" xfId="8844" xr:uid="{00000000-0005-0000-0000-0000CB0B0000}"/>
    <cellStyle name="20% - Accent5 5 3 10" xfId="8848" xr:uid="{00000000-0005-0000-0000-0000CC0B0000}"/>
    <cellStyle name="20% - Accent5 5 3 11" xfId="8138" xr:uid="{00000000-0005-0000-0000-0000CD0B0000}"/>
    <cellStyle name="20% - Accent5 5 3 2" xfId="940" xr:uid="{00000000-0005-0000-0000-0000CE0B0000}"/>
    <cellStyle name="20% - Accent5 5 3 2 2" xfId="8852" xr:uid="{00000000-0005-0000-0000-0000CF0B0000}"/>
    <cellStyle name="20% - Accent5 5 3 2 2 2" xfId="5783" xr:uid="{00000000-0005-0000-0000-0000D00B0000}"/>
    <cellStyle name="20% - Accent5 5 3 2 2 2 2" xfId="5654" xr:uid="{00000000-0005-0000-0000-0000D10B0000}"/>
    <cellStyle name="20% - Accent5 5 3 2 2 2 3" xfId="1226" xr:uid="{00000000-0005-0000-0000-0000D20B0000}"/>
    <cellStyle name="20% - Accent5 5 3 2 2 3" xfId="8853" xr:uid="{00000000-0005-0000-0000-0000D30B0000}"/>
    <cellStyle name="20% - Accent5 5 3 2 2 4" xfId="6818" xr:uid="{00000000-0005-0000-0000-0000D40B0000}"/>
    <cellStyle name="20% - Accent5 5 3 2 3" xfId="8856" xr:uid="{00000000-0005-0000-0000-0000D50B0000}"/>
    <cellStyle name="20% - Accent5 5 3 2 3 2" xfId="8858" xr:uid="{00000000-0005-0000-0000-0000D60B0000}"/>
    <cellStyle name="20% - Accent5 5 3 2 3 3" xfId="8861" xr:uid="{00000000-0005-0000-0000-0000D70B0000}"/>
    <cellStyle name="20% - Accent5 5 3 2 4" xfId="2708" xr:uid="{00000000-0005-0000-0000-0000D80B0000}"/>
    <cellStyle name="20% - Accent5 5 3 2 4 2" xfId="2714" xr:uid="{00000000-0005-0000-0000-0000D90B0000}"/>
    <cellStyle name="20% - Accent5 5 3 2 4 3" xfId="1538" xr:uid="{00000000-0005-0000-0000-0000DA0B0000}"/>
    <cellStyle name="20% - Accent5 5 3 2 5" xfId="2724" xr:uid="{00000000-0005-0000-0000-0000DB0B0000}"/>
    <cellStyle name="20% - Accent5 5 3 2 6" xfId="2734" xr:uid="{00000000-0005-0000-0000-0000DC0B0000}"/>
    <cellStyle name="20% - Accent5 5 3 3" xfId="2419" xr:uid="{00000000-0005-0000-0000-0000DD0B0000}"/>
    <cellStyle name="20% - Accent5 5 3 3 2" xfId="6681" xr:uid="{00000000-0005-0000-0000-0000DE0B0000}"/>
    <cellStyle name="20% - Accent5 5 3 3 2 2" xfId="8864" xr:uid="{00000000-0005-0000-0000-0000DF0B0000}"/>
    <cellStyle name="20% - Accent5 5 3 3 2 3" xfId="8865" xr:uid="{00000000-0005-0000-0000-0000E00B0000}"/>
    <cellStyle name="20% - Accent5 5 3 3 3" xfId="5356" xr:uid="{00000000-0005-0000-0000-0000E10B0000}"/>
    <cellStyle name="20% - Accent5 5 3 3 3 2" xfId="67" xr:uid="{00000000-0005-0000-0000-0000E20B0000}"/>
    <cellStyle name="20% - Accent5 5 3 3 3 3" xfId="8866" xr:uid="{00000000-0005-0000-0000-0000E30B0000}"/>
    <cellStyle name="20% - Accent5 5 3 3 4" xfId="5365" xr:uid="{00000000-0005-0000-0000-0000E40B0000}"/>
    <cellStyle name="20% - Accent5 5 3 3 5" xfId="8868" xr:uid="{00000000-0005-0000-0000-0000E50B0000}"/>
    <cellStyle name="20% - Accent5 5 3 4" xfId="1633" xr:uid="{00000000-0005-0000-0000-0000E60B0000}"/>
    <cellStyle name="20% - Accent5 5 3 4 2" xfId="6689" xr:uid="{00000000-0005-0000-0000-0000E70B0000}"/>
    <cellStyle name="20% - Accent5 5 3 4 2 2" xfId="584" xr:uid="{00000000-0005-0000-0000-0000E80B0000}"/>
    <cellStyle name="20% - Accent5 5 3 4 2 3" xfId="8873" xr:uid="{00000000-0005-0000-0000-0000E90B0000}"/>
    <cellStyle name="20% - Accent5 5 3 4 3" xfId="8874" xr:uid="{00000000-0005-0000-0000-0000EA0B0000}"/>
    <cellStyle name="20% - Accent5 5 3 4 3 2" xfId="5012" xr:uid="{00000000-0005-0000-0000-0000EB0B0000}"/>
    <cellStyle name="20% - Accent5 5 3 4 3 3" xfId="2513" xr:uid="{00000000-0005-0000-0000-0000EC0B0000}"/>
    <cellStyle name="20% - Accent5 5 3 4 4" xfId="2870" xr:uid="{00000000-0005-0000-0000-0000ED0B0000}"/>
    <cellStyle name="20% - Accent5 5 3 4 5" xfId="2876" xr:uid="{00000000-0005-0000-0000-0000EE0B0000}"/>
    <cellStyle name="20% - Accent5 5 3 5" xfId="1648" xr:uid="{00000000-0005-0000-0000-0000EF0B0000}"/>
    <cellStyle name="20% - Accent5 5 3 5 2" xfId="6586" xr:uid="{00000000-0005-0000-0000-0000F00B0000}"/>
    <cellStyle name="20% - Accent5 5 3 5 2 2" xfId="5789" xr:uid="{00000000-0005-0000-0000-0000F10B0000}"/>
    <cellStyle name="20% - Accent5 5 3 5 2 3" xfId="2754" xr:uid="{00000000-0005-0000-0000-0000F20B0000}"/>
    <cellStyle name="20% - Accent5 5 3 5 3" xfId="8876" xr:uid="{00000000-0005-0000-0000-0000F30B0000}"/>
    <cellStyle name="20% - Accent5 5 3 5 3 2" xfId="6388" xr:uid="{00000000-0005-0000-0000-0000F40B0000}"/>
    <cellStyle name="20% - Accent5 5 3 5 3 3" xfId="8878" xr:uid="{00000000-0005-0000-0000-0000F50B0000}"/>
    <cellStyle name="20% - Accent5 5 3 5 4" xfId="8881" xr:uid="{00000000-0005-0000-0000-0000F60B0000}"/>
    <cellStyle name="20% - Accent5 5 3 5 5" xfId="8883" xr:uid="{00000000-0005-0000-0000-0000F70B0000}"/>
    <cellStyle name="20% - Accent5 5 3 6" xfId="2423" xr:uid="{00000000-0005-0000-0000-0000F80B0000}"/>
    <cellStyle name="20% - Accent5 5 3 6 2" xfId="695" xr:uid="{00000000-0005-0000-0000-0000F90B0000}"/>
    <cellStyle name="20% - Accent5 5 3 6 2 2" xfId="8886" xr:uid="{00000000-0005-0000-0000-0000FA0B0000}"/>
    <cellStyle name="20% - Accent5 5 3 6 2 3" xfId="8891" xr:uid="{00000000-0005-0000-0000-0000FB0B0000}"/>
    <cellStyle name="20% - Accent5 5 3 6 3" xfId="5526" xr:uid="{00000000-0005-0000-0000-0000FC0B0000}"/>
    <cellStyle name="20% - Accent5 5 3 6 3 2" xfId="8893" xr:uid="{00000000-0005-0000-0000-0000FD0B0000}"/>
    <cellStyle name="20% - Accent5 5 3 6 3 3" xfId="1252" xr:uid="{00000000-0005-0000-0000-0000FE0B0000}"/>
    <cellStyle name="20% - Accent5 5 3 6 4" xfId="5611" xr:uid="{00000000-0005-0000-0000-0000FF0B0000}"/>
    <cellStyle name="20% - Accent5 5 3 6 5" xfId="3299" xr:uid="{00000000-0005-0000-0000-0000000C0000}"/>
    <cellStyle name="20% - Accent5 5 3 7" xfId="2429" xr:uid="{00000000-0005-0000-0000-0000010C0000}"/>
    <cellStyle name="20% - Accent5 5 3 7 2" xfId="8894" xr:uid="{00000000-0005-0000-0000-0000020C0000}"/>
    <cellStyle name="20% - Accent5 5 3 7 2 2" xfId="1564" xr:uid="{00000000-0005-0000-0000-0000030C0000}"/>
    <cellStyle name="20% - Accent5 5 3 7 2 3" xfId="8895" xr:uid="{00000000-0005-0000-0000-0000040C0000}"/>
    <cellStyle name="20% - Accent5 5 3 7 3" xfId="8898" xr:uid="{00000000-0005-0000-0000-0000050C0000}"/>
    <cellStyle name="20% - Accent5 5 3 7 4" xfId="8907" xr:uid="{00000000-0005-0000-0000-0000060C0000}"/>
    <cellStyle name="20% - Accent5 5 3 8" xfId="322" xr:uid="{00000000-0005-0000-0000-0000070C0000}"/>
    <cellStyle name="20% - Accent5 5 3 8 2" xfId="4755" xr:uid="{00000000-0005-0000-0000-0000080C0000}"/>
    <cellStyle name="20% - Accent5 5 3 8 3" xfId="4809" xr:uid="{00000000-0005-0000-0000-0000090C0000}"/>
    <cellStyle name="20% - Accent5 5 3 9" xfId="371" xr:uid="{00000000-0005-0000-0000-00000A0C0000}"/>
    <cellStyle name="20% - Accent5 5 3 9 2" xfId="5318" xr:uid="{00000000-0005-0000-0000-00000B0C0000}"/>
    <cellStyle name="20% - Accent5 5 3 9 3" xfId="6265" xr:uid="{00000000-0005-0000-0000-00000C0C0000}"/>
    <cellStyle name="20% - Accent5 6" xfId="4294" xr:uid="{00000000-0005-0000-0000-00000D0C0000}"/>
    <cellStyle name="20% - Accent5 6 2" xfId="4312" xr:uid="{00000000-0005-0000-0000-00000E0C0000}"/>
    <cellStyle name="20% - Accent5 7" xfId="1523" xr:uid="{00000000-0005-0000-0000-00000F0C0000}"/>
    <cellStyle name="20% - Accent5 7 2" xfId="1543" xr:uid="{00000000-0005-0000-0000-0000100C0000}"/>
    <cellStyle name="20% - Accent5 8" xfId="363" xr:uid="{00000000-0005-0000-0000-0000110C0000}"/>
    <cellStyle name="20% - Accent5 8 2" xfId="8911" xr:uid="{00000000-0005-0000-0000-0000120C0000}"/>
    <cellStyle name="20% - Accent6 2" xfId="8912" xr:uid="{00000000-0005-0000-0000-0000130C0000}"/>
    <cellStyle name="20% - Accent6 2 2" xfId="2536" xr:uid="{00000000-0005-0000-0000-0000140C0000}"/>
    <cellStyle name="20% - Accent6 2 2 2" xfId="5437" xr:uid="{00000000-0005-0000-0000-0000150C0000}"/>
    <cellStyle name="20% - Accent6 2 3" xfId="2542" xr:uid="{00000000-0005-0000-0000-0000160C0000}"/>
    <cellStyle name="20% - Accent6 2 3 2" xfId="5999" xr:uid="{00000000-0005-0000-0000-0000170C0000}"/>
    <cellStyle name="20% - Accent6 2 4" xfId="6306" xr:uid="{00000000-0005-0000-0000-0000180C0000}"/>
    <cellStyle name="20% - Accent6 3" xfId="8915" xr:uid="{00000000-0005-0000-0000-0000190C0000}"/>
    <cellStyle name="20% - Accent6 3 2" xfId="6324" xr:uid="{00000000-0005-0000-0000-00001A0C0000}"/>
    <cellStyle name="20% - Accent6 3 2 2" xfId="8917" xr:uid="{00000000-0005-0000-0000-00001B0C0000}"/>
    <cellStyle name="20% - Accent6 3 2 3" xfId="1878" xr:uid="{00000000-0005-0000-0000-00001C0C0000}"/>
    <cellStyle name="20% - Accent6 3 2 3 10" xfId="8264" xr:uid="{00000000-0005-0000-0000-00001D0C0000}"/>
    <cellStyle name="20% - Accent6 3 2 3 11" xfId="8278" xr:uid="{00000000-0005-0000-0000-00001E0C0000}"/>
    <cellStyle name="20% - Accent6 3 2 3 2" xfId="8920" xr:uid="{00000000-0005-0000-0000-00001F0C0000}"/>
    <cellStyle name="20% - Accent6 3 2 3 2 2" xfId="3484" xr:uid="{00000000-0005-0000-0000-0000200C0000}"/>
    <cellStyle name="20% - Accent6 3 2 3 2 2 2" xfId="8924" xr:uid="{00000000-0005-0000-0000-0000210C0000}"/>
    <cellStyle name="20% - Accent6 3 2 3 2 2 2 2" xfId="8926" xr:uid="{00000000-0005-0000-0000-0000220C0000}"/>
    <cellStyle name="20% - Accent6 3 2 3 2 2 2 3" xfId="8927" xr:uid="{00000000-0005-0000-0000-0000230C0000}"/>
    <cellStyle name="20% - Accent6 3 2 3 2 2 3" xfId="370" xr:uid="{00000000-0005-0000-0000-0000240C0000}"/>
    <cellStyle name="20% - Accent6 3 2 3 2 2 4" xfId="427" xr:uid="{00000000-0005-0000-0000-0000250C0000}"/>
    <cellStyle name="20% - Accent6 3 2 3 2 3" xfId="3487" xr:uid="{00000000-0005-0000-0000-0000260C0000}"/>
    <cellStyle name="20% - Accent6 3 2 3 2 3 2" xfId="8932" xr:uid="{00000000-0005-0000-0000-0000270C0000}"/>
    <cellStyle name="20% - Accent6 3 2 3 2 3 3" xfId="1397" xr:uid="{00000000-0005-0000-0000-0000280C0000}"/>
    <cellStyle name="20% - Accent6 3 2 3 2 4" xfId="8933" xr:uid="{00000000-0005-0000-0000-0000290C0000}"/>
    <cellStyle name="20% - Accent6 3 2 3 2 4 2" xfId="713" xr:uid="{00000000-0005-0000-0000-00002A0C0000}"/>
    <cellStyle name="20% - Accent6 3 2 3 2 4 3" xfId="8939" xr:uid="{00000000-0005-0000-0000-00002B0C0000}"/>
    <cellStyle name="20% - Accent6 3 2 3 2 5" xfId="8940" xr:uid="{00000000-0005-0000-0000-00002C0C0000}"/>
    <cellStyle name="20% - Accent6 3 2 3 2 6" xfId="8942" xr:uid="{00000000-0005-0000-0000-00002D0C0000}"/>
    <cellStyle name="20% - Accent6 3 2 3 3" xfId="8948" xr:uid="{00000000-0005-0000-0000-00002E0C0000}"/>
    <cellStyle name="20% - Accent6 3 2 3 3 2" xfId="821" xr:uid="{00000000-0005-0000-0000-00002F0C0000}"/>
    <cellStyle name="20% - Accent6 3 2 3 3 2 2" xfId="8949" xr:uid="{00000000-0005-0000-0000-0000300C0000}"/>
    <cellStyle name="20% - Accent6 3 2 3 3 2 3" xfId="4093" xr:uid="{00000000-0005-0000-0000-0000310C0000}"/>
    <cellStyle name="20% - Accent6 3 2 3 3 3" xfId="8952" xr:uid="{00000000-0005-0000-0000-0000320C0000}"/>
    <cellStyle name="20% - Accent6 3 2 3 3 3 2" xfId="8957" xr:uid="{00000000-0005-0000-0000-0000330C0000}"/>
    <cellStyle name="20% - Accent6 3 2 3 3 3 3" xfId="8958" xr:uid="{00000000-0005-0000-0000-0000340C0000}"/>
    <cellStyle name="20% - Accent6 3 2 3 3 4" xfId="8959" xr:uid="{00000000-0005-0000-0000-0000350C0000}"/>
    <cellStyle name="20% - Accent6 3 2 3 3 5" xfId="8777" xr:uid="{00000000-0005-0000-0000-0000360C0000}"/>
    <cellStyle name="20% - Accent6 3 2 3 4" xfId="8962" xr:uid="{00000000-0005-0000-0000-0000370C0000}"/>
    <cellStyle name="20% - Accent6 3 2 3 4 2" xfId="8963" xr:uid="{00000000-0005-0000-0000-0000380C0000}"/>
    <cellStyle name="20% - Accent6 3 2 3 4 2 2" xfId="2181" xr:uid="{00000000-0005-0000-0000-0000390C0000}"/>
    <cellStyle name="20% - Accent6 3 2 3 4 2 3" xfId="2187" xr:uid="{00000000-0005-0000-0000-00003A0C0000}"/>
    <cellStyle name="20% - Accent6 3 2 3 4 3" xfId="8969" xr:uid="{00000000-0005-0000-0000-00003B0C0000}"/>
    <cellStyle name="20% - Accent6 3 2 3 4 3 2" xfId="735" xr:uid="{00000000-0005-0000-0000-00003C0C0000}"/>
    <cellStyle name="20% - Accent6 3 2 3 4 3 3" xfId="3823" xr:uid="{00000000-0005-0000-0000-00003D0C0000}"/>
    <cellStyle name="20% - Accent6 3 2 3 4 4" xfId="8973" xr:uid="{00000000-0005-0000-0000-00003E0C0000}"/>
    <cellStyle name="20% - Accent6 3 2 3 4 5" xfId="8975" xr:uid="{00000000-0005-0000-0000-00003F0C0000}"/>
    <cellStyle name="20% - Accent6 3 2 3 5" xfId="8976" xr:uid="{00000000-0005-0000-0000-0000400C0000}"/>
    <cellStyle name="20% - Accent6 3 2 3 5 2" xfId="8977" xr:uid="{00000000-0005-0000-0000-0000410C0000}"/>
    <cellStyle name="20% - Accent6 3 2 3 5 2 2" xfId="3327" xr:uid="{00000000-0005-0000-0000-0000420C0000}"/>
    <cellStyle name="20% - Accent6 3 2 3 5 2 3" xfId="3338" xr:uid="{00000000-0005-0000-0000-0000430C0000}"/>
    <cellStyle name="20% - Accent6 3 2 3 5 3" xfId="8981" xr:uid="{00000000-0005-0000-0000-0000440C0000}"/>
    <cellStyle name="20% - Accent6 3 2 3 5 3 2" xfId="6845" xr:uid="{00000000-0005-0000-0000-0000450C0000}"/>
    <cellStyle name="20% - Accent6 3 2 3 5 3 3" xfId="7004" xr:uid="{00000000-0005-0000-0000-0000460C0000}"/>
    <cellStyle name="20% - Accent6 3 2 3 5 4" xfId="3346" xr:uid="{00000000-0005-0000-0000-0000470C0000}"/>
    <cellStyle name="20% - Accent6 3 2 3 5 5" xfId="4438" xr:uid="{00000000-0005-0000-0000-0000480C0000}"/>
    <cellStyle name="20% - Accent6 3 2 3 6" xfId="8984" xr:uid="{00000000-0005-0000-0000-0000490C0000}"/>
    <cellStyle name="20% - Accent6 3 2 3 6 2" xfId="8986" xr:uid="{00000000-0005-0000-0000-00004A0C0000}"/>
    <cellStyle name="20% - Accent6 3 2 3 6 2 2" xfId="7420" xr:uid="{00000000-0005-0000-0000-00004B0C0000}"/>
    <cellStyle name="20% - Accent6 3 2 3 6 2 3" xfId="7428" xr:uid="{00000000-0005-0000-0000-00004C0C0000}"/>
    <cellStyle name="20% - Accent6 3 2 3 6 3" xfId="8991" xr:uid="{00000000-0005-0000-0000-00004D0C0000}"/>
    <cellStyle name="20% - Accent6 3 2 3 6 3 2" xfId="7544" xr:uid="{00000000-0005-0000-0000-00004E0C0000}"/>
    <cellStyle name="20% - Accent6 3 2 3 6 3 3" xfId="7733" xr:uid="{00000000-0005-0000-0000-00004F0C0000}"/>
    <cellStyle name="20% - Accent6 3 2 3 6 4" xfId="8997" xr:uid="{00000000-0005-0000-0000-0000500C0000}"/>
    <cellStyle name="20% - Accent6 3 2 3 6 5" xfId="9000" xr:uid="{00000000-0005-0000-0000-0000510C0000}"/>
    <cellStyle name="20% - Accent6 3 2 3 7" xfId="9001" xr:uid="{00000000-0005-0000-0000-0000520C0000}"/>
    <cellStyle name="20% - Accent6 3 2 3 7 2" xfId="9003" xr:uid="{00000000-0005-0000-0000-0000530C0000}"/>
    <cellStyle name="20% - Accent6 3 2 3 7 2 2" xfId="7990" xr:uid="{00000000-0005-0000-0000-0000540C0000}"/>
    <cellStyle name="20% - Accent6 3 2 3 7 2 3" xfId="7983" xr:uid="{00000000-0005-0000-0000-0000550C0000}"/>
    <cellStyle name="20% - Accent6 3 2 3 7 3" xfId="9006" xr:uid="{00000000-0005-0000-0000-0000560C0000}"/>
    <cellStyle name="20% - Accent6 3 2 3 7 4" xfId="9012" xr:uid="{00000000-0005-0000-0000-0000570C0000}"/>
    <cellStyle name="20% - Accent6 3 2 3 8" xfId="9017" xr:uid="{00000000-0005-0000-0000-0000580C0000}"/>
    <cellStyle name="20% - Accent6 3 2 3 8 2" xfId="6890" xr:uid="{00000000-0005-0000-0000-0000590C0000}"/>
    <cellStyle name="20% - Accent6 3 2 3 8 3" xfId="5249" xr:uid="{00000000-0005-0000-0000-00005A0C0000}"/>
    <cellStyle name="20% - Accent6 3 2 3 9" xfId="9019" xr:uid="{00000000-0005-0000-0000-00005B0C0000}"/>
    <cellStyle name="20% - Accent6 3 2 3 9 2" xfId="9025" xr:uid="{00000000-0005-0000-0000-00005C0C0000}"/>
    <cellStyle name="20% - Accent6 3 2 3 9 3" xfId="1935" xr:uid="{00000000-0005-0000-0000-00005D0C0000}"/>
    <cellStyle name="20% - Accent6 3 3" xfId="1942" xr:uid="{00000000-0005-0000-0000-00005E0C0000}"/>
    <cellStyle name="20% - Accent6 3 3 10" xfId="9026" xr:uid="{00000000-0005-0000-0000-00005F0C0000}"/>
    <cellStyle name="20% - Accent6 3 3 11" xfId="9027" xr:uid="{00000000-0005-0000-0000-0000600C0000}"/>
    <cellStyle name="20% - Accent6 3 3 2" xfId="5113" xr:uid="{00000000-0005-0000-0000-0000610C0000}"/>
    <cellStyle name="20% - Accent6 3 3 2 2" xfId="898" xr:uid="{00000000-0005-0000-0000-0000620C0000}"/>
    <cellStyle name="20% - Accent6 3 3 2 2 2" xfId="6013" xr:uid="{00000000-0005-0000-0000-0000630C0000}"/>
    <cellStyle name="20% - Accent6 3 3 2 2 2 2" xfId="9032" xr:uid="{00000000-0005-0000-0000-0000640C0000}"/>
    <cellStyle name="20% - Accent6 3 3 2 2 2 3" xfId="6151" xr:uid="{00000000-0005-0000-0000-0000650C0000}"/>
    <cellStyle name="20% - Accent6 3 3 2 2 3" xfId="6024" xr:uid="{00000000-0005-0000-0000-0000660C0000}"/>
    <cellStyle name="20% - Accent6 3 3 2 2 4" xfId="8411" xr:uid="{00000000-0005-0000-0000-0000670C0000}"/>
    <cellStyle name="20% - Accent6 3 3 2 3" xfId="289" xr:uid="{00000000-0005-0000-0000-0000680C0000}"/>
    <cellStyle name="20% - Accent6 3 3 2 3 2" xfId="757" xr:uid="{00000000-0005-0000-0000-0000690C0000}"/>
    <cellStyle name="20% - Accent6 3 3 2 3 3" xfId="776" xr:uid="{00000000-0005-0000-0000-00006A0C0000}"/>
    <cellStyle name="20% - Accent6 3 3 2 4" xfId="797" xr:uid="{00000000-0005-0000-0000-00006B0C0000}"/>
    <cellStyle name="20% - Accent6 3 3 2 4 2" xfId="3152" xr:uid="{00000000-0005-0000-0000-00006C0C0000}"/>
    <cellStyle name="20% - Accent6 3 3 2 4 3" xfId="40" xr:uid="{00000000-0005-0000-0000-00006D0C0000}"/>
    <cellStyle name="20% - Accent6 3 3 2 5" xfId="815" xr:uid="{00000000-0005-0000-0000-00006E0C0000}"/>
    <cellStyle name="20% - Accent6 3 3 2 6" xfId="6417" xr:uid="{00000000-0005-0000-0000-00006F0C0000}"/>
    <cellStyle name="20% - Accent6 3 3 3" xfId="5132" xr:uid="{00000000-0005-0000-0000-0000700C0000}"/>
    <cellStyle name="20% - Accent6 3 3 3 2" xfId="4733" xr:uid="{00000000-0005-0000-0000-0000710C0000}"/>
    <cellStyle name="20% - Accent6 3 3 3 2 2" xfId="8584" xr:uid="{00000000-0005-0000-0000-0000720C0000}"/>
    <cellStyle name="20% - Accent6 3 3 3 2 3" xfId="589" xr:uid="{00000000-0005-0000-0000-0000730C0000}"/>
    <cellStyle name="20% - Accent6 3 3 3 3" xfId="5142" xr:uid="{00000000-0005-0000-0000-0000740C0000}"/>
    <cellStyle name="20% - Accent6 3 3 3 3 2" xfId="8603" xr:uid="{00000000-0005-0000-0000-0000750C0000}"/>
    <cellStyle name="20% - Accent6 3 3 3 3 3" xfId="8522" xr:uid="{00000000-0005-0000-0000-0000760C0000}"/>
    <cellStyle name="20% - Accent6 3 3 3 4" xfId="9038" xr:uid="{00000000-0005-0000-0000-0000770C0000}"/>
    <cellStyle name="20% - Accent6 3 3 3 5" xfId="9041" xr:uid="{00000000-0005-0000-0000-0000780C0000}"/>
    <cellStyle name="20% - Accent6 3 3 4" xfId="9043" xr:uid="{00000000-0005-0000-0000-0000790C0000}"/>
    <cellStyle name="20% - Accent6 3 3 4 2" xfId="9048" xr:uid="{00000000-0005-0000-0000-00007A0C0000}"/>
    <cellStyle name="20% - Accent6 3 3 4 2 2" xfId="2564" xr:uid="{00000000-0005-0000-0000-00007B0C0000}"/>
    <cellStyle name="20% - Accent6 3 3 4 2 3" xfId="4310" xr:uid="{00000000-0005-0000-0000-00007C0C0000}"/>
    <cellStyle name="20% - Accent6 3 3 4 3" xfId="6484" xr:uid="{00000000-0005-0000-0000-00007D0C0000}"/>
    <cellStyle name="20% - Accent6 3 3 4 3 2" xfId="4861" xr:uid="{00000000-0005-0000-0000-00007E0C0000}"/>
    <cellStyle name="20% - Accent6 3 3 4 3 3" xfId="1542" xr:uid="{00000000-0005-0000-0000-00007F0C0000}"/>
    <cellStyle name="20% - Accent6 3 3 4 4" xfId="9053" xr:uid="{00000000-0005-0000-0000-0000800C0000}"/>
    <cellStyle name="20% - Accent6 3 3 4 5" xfId="2728" xr:uid="{00000000-0005-0000-0000-0000810C0000}"/>
    <cellStyle name="20% - Accent6 3 3 5" xfId="9055" xr:uid="{00000000-0005-0000-0000-0000820C0000}"/>
    <cellStyle name="20% - Accent6 3 3 5 2" xfId="7064" xr:uid="{00000000-0005-0000-0000-0000830C0000}"/>
    <cellStyle name="20% - Accent6 3 3 5 2 2" xfId="9057" xr:uid="{00000000-0005-0000-0000-0000840C0000}"/>
    <cellStyle name="20% - Accent6 3 3 5 2 3" xfId="4240" xr:uid="{00000000-0005-0000-0000-0000850C0000}"/>
    <cellStyle name="20% - Accent6 3 3 5 3" xfId="6500" xr:uid="{00000000-0005-0000-0000-0000860C0000}"/>
    <cellStyle name="20% - Accent6 3 3 5 3 2" xfId="9059" xr:uid="{00000000-0005-0000-0000-0000870C0000}"/>
    <cellStyle name="20% - Accent6 3 3 5 3 3" xfId="9062" xr:uid="{00000000-0005-0000-0000-0000880C0000}"/>
    <cellStyle name="20% - Accent6 3 3 5 4" xfId="9065" xr:uid="{00000000-0005-0000-0000-0000890C0000}"/>
    <cellStyle name="20% - Accent6 3 3 5 5" xfId="9068" xr:uid="{00000000-0005-0000-0000-00008A0C0000}"/>
    <cellStyle name="20% - Accent6 3 3 6" xfId="9070" xr:uid="{00000000-0005-0000-0000-00008B0C0000}"/>
    <cellStyle name="20% - Accent6 3 3 6 2" xfId="1835" xr:uid="{00000000-0005-0000-0000-00008C0C0000}"/>
    <cellStyle name="20% - Accent6 3 3 6 2 2" xfId="9074" xr:uid="{00000000-0005-0000-0000-00008D0C0000}"/>
    <cellStyle name="20% - Accent6 3 3 6 2 3" xfId="2505" xr:uid="{00000000-0005-0000-0000-00008E0C0000}"/>
    <cellStyle name="20% - Accent6 3 3 6 3" xfId="9076" xr:uid="{00000000-0005-0000-0000-00008F0C0000}"/>
    <cellStyle name="20% - Accent6 3 3 6 3 2" xfId="9078" xr:uid="{00000000-0005-0000-0000-0000900C0000}"/>
    <cellStyle name="20% - Accent6 3 3 6 3 3" xfId="9080" xr:uid="{00000000-0005-0000-0000-0000910C0000}"/>
    <cellStyle name="20% - Accent6 3 3 6 4" xfId="9083" xr:uid="{00000000-0005-0000-0000-0000920C0000}"/>
    <cellStyle name="20% - Accent6 3 3 6 5" xfId="9086" xr:uid="{00000000-0005-0000-0000-0000930C0000}"/>
    <cellStyle name="20% - Accent6 3 3 7" xfId="9087" xr:uid="{00000000-0005-0000-0000-0000940C0000}"/>
    <cellStyle name="20% - Accent6 3 3 7 2" xfId="8595" xr:uid="{00000000-0005-0000-0000-0000950C0000}"/>
    <cellStyle name="20% - Accent6 3 3 7 2 2" xfId="8508" xr:uid="{00000000-0005-0000-0000-0000960C0000}"/>
    <cellStyle name="20% - Accent6 3 3 7 2 3" xfId="4259" xr:uid="{00000000-0005-0000-0000-0000970C0000}"/>
    <cellStyle name="20% - Accent6 3 3 7 3" xfId="9090" xr:uid="{00000000-0005-0000-0000-0000980C0000}"/>
    <cellStyle name="20% - Accent6 3 3 7 4" xfId="9093" xr:uid="{00000000-0005-0000-0000-0000990C0000}"/>
    <cellStyle name="20% - Accent6 3 3 8" xfId="9033" xr:uid="{00000000-0005-0000-0000-00009A0C0000}"/>
    <cellStyle name="20% - Accent6 3 3 8 2" xfId="8601" xr:uid="{00000000-0005-0000-0000-00009B0C0000}"/>
    <cellStyle name="20% - Accent6 3 3 8 3" xfId="9094" xr:uid="{00000000-0005-0000-0000-00009C0C0000}"/>
    <cellStyle name="20% - Accent6 3 3 9" xfId="6155" xr:uid="{00000000-0005-0000-0000-00009D0C0000}"/>
    <cellStyle name="20% - Accent6 3 3 9 2" xfId="9095" xr:uid="{00000000-0005-0000-0000-00009E0C0000}"/>
    <cellStyle name="20% - Accent6 3 3 9 3" xfId="9096" xr:uid="{00000000-0005-0000-0000-00009F0C0000}"/>
    <cellStyle name="20% - Accent6 3 4" xfId="1953" xr:uid="{00000000-0005-0000-0000-0000A00C0000}"/>
    <cellStyle name="20% - Accent6 3 5" xfId="9101" xr:uid="{00000000-0005-0000-0000-0000A10C0000}"/>
    <cellStyle name="20% - Accent6 3 5 2" xfId="3423" xr:uid="{00000000-0005-0000-0000-0000A20C0000}"/>
    <cellStyle name="20% - Accent6 3 6" xfId="9103" xr:uid="{00000000-0005-0000-0000-0000A30C0000}"/>
    <cellStyle name="20% - Accent6 3 6 2" xfId="9104" xr:uid="{00000000-0005-0000-0000-0000A40C0000}"/>
    <cellStyle name="20% - Accent6 4" xfId="9108" xr:uid="{00000000-0005-0000-0000-0000A50C0000}"/>
    <cellStyle name="20% - Accent6 4 2" xfId="107" xr:uid="{00000000-0005-0000-0000-0000A60C0000}"/>
    <cellStyle name="20% - Accent6 4 2 2" xfId="9109" xr:uid="{00000000-0005-0000-0000-0000A70C0000}"/>
    <cellStyle name="20% - Accent6 4 2 2 10" xfId="8350" xr:uid="{00000000-0005-0000-0000-0000A80C0000}"/>
    <cellStyle name="20% - Accent6 4 2 2 11" xfId="1168" xr:uid="{00000000-0005-0000-0000-0000A90C0000}"/>
    <cellStyle name="20% - Accent6 4 2 2 2" xfId="3044" xr:uid="{00000000-0005-0000-0000-0000AA0C0000}"/>
    <cellStyle name="20% - Accent6 4 2 2 2 2" xfId="3053" xr:uid="{00000000-0005-0000-0000-0000AB0C0000}"/>
    <cellStyle name="20% - Accent6 4 2 2 2 2 2" xfId="3065" xr:uid="{00000000-0005-0000-0000-0000AC0C0000}"/>
    <cellStyle name="20% - Accent6 4 2 2 2 2 2 2" xfId="8946" xr:uid="{00000000-0005-0000-0000-0000AD0C0000}"/>
    <cellStyle name="20% - Accent6 4 2 2 2 2 2 3" xfId="9110" xr:uid="{00000000-0005-0000-0000-0000AE0C0000}"/>
    <cellStyle name="20% - Accent6 4 2 2 2 2 3" xfId="1280" xr:uid="{00000000-0005-0000-0000-0000AF0C0000}"/>
    <cellStyle name="20% - Accent6 4 2 2 2 2 4" xfId="1307" xr:uid="{00000000-0005-0000-0000-0000B00C0000}"/>
    <cellStyle name="20% - Accent6 4 2 2 2 3" xfId="3079" xr:uid="{00000000-0005-0000-0000-0000B10C0000}"/>
    <cellStyle name="20% - Accent6 4 2 2 2 3 2" xfId="7477" xr:uid="{00000000-0005-0000-0000-0000B20C0000}"/>
    <cellStyle name="20% - Accent6 4 2 2 2 3 3" xfId="9112" xr:uid="{00000000-0005-0000-0000-0000B30C0000}"/>
    <cellStyle name="20% - Accent6 4 2 2 2 4" xfId="3095" xr:uid="{00000000-0005-0000-0000-0000B40C0000}"/>
    <cellStyle name="20% - Accent6 4 2 2 2 4 2" xfId="484" xr:uid="{00000000-0005-0000-0000-0000B50C0000}"/>
    <cellStyle name="20% - Accent6 4 2 2 2 4 3" xfId="516" xr:uid="{00000000-0005-0000-0000-0000B60C0000}"/>
    <cellStyle name="20% - Accent6 4 2 2 2 5" xfId="4829" xr:uid="{00000000-0005-0000-0000-0000B70C0000}"/>
    <cellStyle name="20% - Accent6 4 2 2 2 6" xfId="4835" xr:uid="{00000000-0005-0000-0000-0000B80C0000}"/>
    <cellStyle name="20% - Accent6 4 2 2 3" xfId="6738" xr:uid="{00000000-0005-0000-0000-0000B90C0000}"/>
    <cellStyle name="20% - Accent6 4 2 2 3 2" xfId="9117" xr:uid="{00000000-0005-0000-0000-0000BA0C0000}"/>
    <cellStyle name="20% - Accent6 4 2 2 3 2 2" xfId="7488" xr:uid="{00000000-0005-0000-0000-0000BB0C0000}"/>
    <cellStyle name="20% - Accent6 4 2 2 3 2 3" xfId="9123" xr:uid="{00000000-0005-0000-0000-0000BC0C0000}"/>
    <cellStyle name="20% - Accent6 4 2 2 3 3" xfId="9128" xr:uid="{00000000-0005-0000-0000-0000BD0C0000}"/>
    <cellStyle name="20% - Accent6 4 2 2 3 3 2" xfId="7491" xr:uid="{00000000-0005-0000-0000-0000BE0C0000}"/>
    <cellStyle name="20% - Accent6 4 2 2 3 3 3" xfId="9131" xr:uid="{00000000-0005-0000-0000-0000BF0C0000}"/>
    <cellStyle name="20% - Accent6 4 2 2 3 4" xfId="9134" xr:uid="{00000000-0005-0000-0000-0000C00C0000}"/>
    <cellStyle name="20% - Accent6 4 2 2 3 5" xfId="9137" xr:uid="{00000000-0005-0000-0000-0000C10C0000}"/>
    <cellStyle name="20% - Accent6 4 2 2 4" xfId="9138" xr:uid="{00000000-0005-0000-0000-0000C20C0000}"/>
    <cellStyle name="20% - Accent6 4 2 2 4 2" xfId="9146" xr:uid="{00000000-0005-0000-0000-0000C30C0000}"/>
    <cellStyle name="20% - Accent6 4 2 2 4 2 2" xfId="7503" xr:uid="{00000000-0005-0000-0000-0000C40C0000}"/>
    <cellStyle name="20% - Accent6 4 2 2 4 2 3" xfId="9148" xr:uid="{00000000-0005-0000-0000-0000C50C0000}"/>
    <cellStyle name="20% - Accent6 4 2 2 4 3" xfId="9157" xr:uid="{00000000-0005-0000-0000-0000C60C0000}"/>
    <cellStyle name="20% - Accent6 4 2 2 4 3 2" xfId="7513" xr:uid="{00000000-0005-0000-0000-0000C70C0000}"/>
    <cellStyle name="20% - Accent6 4 2 2 4 3 3" xfId="9159" xr:uid="{00000000-0005-0000-0000-0000C80C0000}"/>
    <cellStyle name="20% - Accent6 4 2 2 4 4" xfId="7838" xr:uid="{00000000-0005-0000-0000-0000C90C0000}"/>
    <cellStyle name="20% - Accent6 4 2 2 4 5" xfId="7843" xr:uid="{00000000-0005-0000-0000-0000CA0C0000}"/>
    <cellStyle name="20% - Accent6 4 2 2 5" xfId="761" xr:uid="{00000000-0005-0000-0000-0000CB0C0000}"/>
    <cellStyle name="20% - Accent6 4 2 2 5 2" xfId="1627" xr:uid="{00000000-0005-0000-0000-0000CC0C0000}"/>
    <cellStyle name="20% - Accent6 4 2 2 5 2 2" xfId="231" xr:uid="{00000000-0005-0000-0000-0000CD0C0000}"/>
    <cellStyle name="20% - Accent6 4 2 2 5 2 3" xfId="106" xr:uid="{00000000-0005-0000-0000-0000CE0C0000}"/>
    <cellStyle name="20% - Accent6 4 2 2 5 3" xfId="9168" xr:uid="{00000000-0005-0000-0000-0000CF0C0000}"/>
    <cellStyle name="20% - Accent6 4 2 2 5 3 2" xfId="9173" xr:uid="{00000000-0005-0000-0000-0000D00C0000}"/>
    <cellStyle name="20% - Accent6 4 2 2 5 3 3" xfId="9180" xr:uid="{00000000-0005-0000-0000-0000D10C0000}"/>
    <cellStyle name="20% - Accent6 4 2 2 5 4" xfId="9185" xr:uid="{00000000-0005-0000-0000-0000D20C0000}"/>
    <cellStyle name="20% - Accent6 4 2 2 5 5" xfId="9191" xr:uid="{00000000-0005-0000-0000-0000D30C0000}"/>
    <cellStyle name="20% - Accent6 4 2 2 6" xfId="789" xr:uid="{00000000-0005-0000-0000-0000D40C0000}"/>
    <cellStyle name="20% - Accent6 4 2 2 6 2" xfId="8736" xr:uid="{00000000-0005-0000-0000-0000D50C0000}"/>
    <cellStyle name="20% - Accent6 4 2 2 6 2 2" xfId="9192" xr:uid="{00000000-0005-0000-0000-0000D60C0000}"/>
    <cellStyle name="20% - Accent6 4 2 2 6 2 3" xfId="9193" xr:uid="{00000000-0005-0000-0000-0000D70C0000}"/>
    <cellStyle name="20% - Accent6 4 2 2 6 3" xfId="8742" xr:uid="{00000000-0005-0000-0000-0000D80C0000}"/>
    <cellStyle name="20% - Accent6 4 2 2 6 3 2" xfId="9194" xr:uid="{00000000-0005-0000-0000-0000D90C0000}"/>
    <cellStyle name="20% - Accent6 4 2 2 6 3 3" xfId="4414" xr:uid="{00000000-0005-0000-0000-0000DA0C0000}"/>
    <cellStyle name="20% - Accent6 4 2 2 6 4" xfId="548" xr:uid="{00000000-0005-0000-0000-0000DB0C0000}"/>
    <cellStyle name="20% - Accent6 4 2 2 6 5" xfId="6192" xr:uid="{00000000-0005-0000-0000-0000DC0C0000}"/>
    <cellStyle name="20% - Accent6 4 2 2 7" xfId="8746" xr:uid="{00000000-0005-0000-0000-0000DD0C0000}"/>
    <cellStyle name="20% - Accent6 4 2 2 7 2" xfId="9199" xr:uid="{00000000-0005-0000-0000-0000DE0C0000}"/>
    <cellStyle name="20% - Accent6 4 2 2 7 2 2" xfId="9200" xr:uid="{00000000-0005-0000-0000-0000DF0C0000}"/>
    <cellStyle name="20% - Accent6 4 2 2 7 2 3" xfId="9202" xr:uid="{00000000-0005-0000-0000-0000E00C0000}"/>
    <cellStyle name="20% - Accent6 4 2 2 7 3" xfId="1918" xr:uid="{00000000-0005-0000-0000-0000E10C0000}"/>
    <cellStyle name="20% - Accent6 4 2 2 7 4" xfId="2497" xr:uid="{00000000-0005-0000-0000-0000E20C0000}"/>
    <cellStyle name="20% - Accent6 4 2 2 8" xfId="5798" xr:uid="{00000000-0005-0000-0000-0000E30C0000}"/>
    <cellStyle name="20% - Accent6 4 2 2 8 2" xfId="5812" xr:uid="{00000000-0005-0000-0000-0000E40C0000}"/>
    <cellStyle name="20% - Accent6 4 2 2 8 3" xfId="5821" xr:uid="{00000000-0005-0000-0000-0000E50C0000}"/>
    <cellStyle name="20% - Accent6 4 2 2 9" xfId="9210" xr:uid="{00000000-0005-0000-0000-0000E60C0000}"/>
    <cellStyle name="20% - Accent6 4 2 2 9 2" xfId="1426" xr:uid="{00000000-0005-0000-0000-0000E70C0000}"/>
    <cellStyle name="20% - Accent6 4 2 2 9 3" xfId="1439" xr:uid="{00000000-0005-0000-0000-0000E80C0000}"/>
    <cellStyle name="20% - Accent6 4 3" xfId="9213" xr:uid="{00000000-0005-0000-0000-0000E90C0000}"/>
    <cellStyle name="20% - Accent6 5" xfId="9219" xr:uid="{00000000-0005-0000-0000-0000EA0C0000}"/>
    <cellStyle name="20% - Accent6 5 2" xfId="6355" xr:uid="{00000000-0005-0000-0000-0000EB0C0000}"/>
    <cellStyle name="20% - Accent6 5 3" xfId="9220" xr:uid="{00000000-0005-0000-0000-0000EC0C0000}"/>
    <cellStyle name="20% - Accent6 5 3 10" xfId="7657" xr:uid="{00000000-0005-0000-0000-0000ED0C0000}"/>
    <cellStyle name="20% - Accent6 5 3 11" xfId="7661" xr:uid="{00000000-0005-0000-0000-0000EE0C0000}"/>
    <cellStyle name="20% - Accent6 5 3 2" xfId="5842" xr:uid="{00000000-0005-0000-0000-0000EF0C0000}"/>
    <cellStyle name="20% - Accent6 5 3 2 2" xfId="5848" xr:uid="{00000000-0005-0000-0000-0000F00C0000}"/>
    <cellStyle name="20% - Accent6 5 3 2 2 2" xfId="5707" xr:uid="{00000000-0005-0000-0000-0000F10C0000}"/>
    <cellStyle name="20% - Accent6 5 3 2 2 2 2" xfId="9224" xr:uid="{00000000-0005-0000-0000-0000F20C0000}"/>
    <cellStyle name="20% - Accent6 5 3 2 2 2 3" xfId="9226" xr:uid="{00000000-0005-0000-0000-0000F30C0000}"/>
    <cellStyle name="20% - Accent6 5 3 2 2 3" xfId="6041" xr:uid="{00000000-0005-0000-0000-0000F40C0000}"/>
    <cellStyle name="20% - Accent6 5 3 2 2 4" xfId="9227" xr:uid="{00000000-0005-0000-0000-0000F50C0000}"/>
    <cellStyle name="20% - Accent6 5 3 2 3" xfId="5862" xr:uid="{00000000-0005-0000-0000-0000F60C0000}"/>
    <cellStyle name="20% - Accent6 5 3 2 3 2" xfId="7551" xr:uid="{00000000-0005-0000-0000-0000F70C0000}"/>
    <cellStyle name="20% - Accent6 5 3 2 3 3" xfId="7570" xr:uid="{00000000-0005-0000-0000-0000F80C0000}"/>
    <cellStyle name="20% - Accent6 5 3 2 4" xfId="3584" xr:uid="{00000000-0005-0000-0000-0000F90C0000}"/>
    <cellStyle name="20% - Accent6 5 3 2 4 2" xfId="5947" xr:uid="{00000000-0005-0000-0000-0000FA0C0000}"/>
    <cellStyle name="20% - Accent6 5 3 2 4 3" xfId="5187" xr:uid="{00000000-0005-0000-0000-0000FB0C0000}"/>
    <cellStyle name="20% - Accent6 5 3 2 5" xfId="7604" xr:uid="{00000000-0005-0000-0000-0000FC0C0000}"/>
    <cellStyle name="20% - Accent6 5 3 2 6" xfId="7620" xr:uid="{00000000-0005-0000-0000-0000FD0C0000}"/>
    <cellStyle name="20% - Accent6 5 3 3" xfId="5876" xr:uid="{00000000-0005-0000-0000-0000FE0C0000}"/>
    <cellStyle name="20% - Accent6 5 3 3 2" xfId="9230" xr:uid="{00000000-0005-0000-0000-0000FF0C0000}"/>
    <cellStyle name="20% - Accent6 5 3 3 2 2" xfId="9231" xr:uid="{00000000-0005-0000-0000-0000000D0000}"/>
    <cellStyle name="20% - Accent6 5 3 3 2 3" xfId="9232" xr:uid="{00000000-0005-0000-0000-0000010D0000}"/>
    <cellStyle name="20% - Accent6 5 3 3 3" xfId="5432" xr:uid="{00000000-0005-0000-0000-0000020D0000}"/>
    <cellStyle name="20% - Accent6 5 3 3 3 2" xfId="5028" xr:uid="{00000000-0005-0000-0000-0000030D0000}"/>
    <cellStyle name="20% - Accent6 5 3 3 3 3" xfId="3347" xr:uid="{00000000-0005-0000-0000-0000040D0000}"/>
    <cellStyle name="20% - Accent6 5 3 3 4" xfId="9235" xr:uid="{00000000-0005-0000-0000-0000050D0000}"/>
    <cellStyle name="20% - Accent6 5 3 3 5" xfId="4891" xr:uid="{00000000-0005-0000-0000-0000060D0000}"/>
    <cellStyle name="20% - Accent6 5 3 4" xfId="4967" xr:uid="{00000000-0005-0000-0000-0000070D0000}"/>
    <cellStyle name="20% - Accent6 5 3 4 2" xfId="9237" xr:uid="{00000000-0005-0000-0000-0000080D0000}"/>
    <cellStyle name="20% - Accent6 5 3 4 2 2" xfId="9238" xr:uid="{00000000-0005-0000-0000-0000090D0000}"/>
    <cellStyle name="20% - Accent6 5 3 4 2 3" xfId="2035" xr:uid="{00000000-0005-0000-0000-00000A0D0000}"/>
    <cellStyle name="20% - Accent6 5 3 4 3" xfId="7739" xr:uid="{00000000-0005-0000-0000-00000B0D0000}"/>
    <cellStyle name="20% - Accent6 5 3 4 3 2" xfId="9241" xr:uid="{00000000-0005-0000-0000-00000C0D0000}"/>
    <cellStyle name="20% - Accent6 5 3 4 3 3" xfId="9242" xr:uid="{00000000-0005-0000-0000-00000D0D0000}"/>
    <cellStyle name="20% - Accent6 5 3 4 4" xfId="9245" xr:uid="{00000000-0005-0000-0000-00000E0D0000}"/>
    <cellStyle name="20% - Accent6 5 3 4 5" xfId="9248" xr:uid="{00000000-0005-0000-0000-00000F0D0000}"/>
    <cellStyle name="20% - Accent6 5 3 5" xfId="4976" xr:uid="{00000000-0005-0000-0000-0000100D0000}"/>
    <cellStyle name="20% - Accent6 5 3 5 2" xfId="5961" xr:uid="{00000000-0005-0000-0000-0000110D0000}"/>
    <cellStyle name="20% - Accent6 5 3 5 2 2" xfId="9249" xr:uid="{00000000-0005-0000-0000-0000120D0000}"/>
    <cellStyle name="20% - Accent6 5 3 5 2 3" xfId="9250" xr:uid="{00000000-0005-0000-0000-0000130D0000}"/>
    <cellStyle name="20% - Accent6 5 3 5 3" xfId="3104" xr:uid="{00000000-0005-0000-0000-0000140D0000}"/>
    <cellStyle name="20% - Accent6 5 3 5 3 2" xfId="3116" xr:uid="{00000000-0005-0000-0000-0000150D0000}"/>
    <cellStyle name="20% - Accent6 5 3 5 3 3" xfId="2992" xr:uid="{00000000-0005-0000-0000-0000160D0000}"/>
    <cellStyle name="20% - Accent6 5 3 5 4" xfId="3128" xr:uid="{00000000-0005-0000-0000-0000170D0000}"/>
    <cellStyle name="20% - Accent6 5 3 5 5" xfId="3140" xr:uid="{00000000-0005-0000-0000-0000180D0000}"/>
    <cellStyle name="20% - Accent6 5 3 6" xfId="9252" xr:uid="{00000000-0005-0000-0000-0000190D0000}"/>
    <cellStyle name="20% - Accent6 5 3 6 2" xfId="9259" xr:uid="{00000000-0005-0000-0000-00001A0D0000}"/>
    <cellStyle name="20% - Accent6 5 3 6 2 2" xfId="4376" xr:uid="{00000000-0005-0000-0000-00001B0D0000}"/>
    <cellStyle name="20% - Accent6 5 3 6 2 3" xfId="9261" xr:uid="{00000000-0005-0000-0000-00001C0D0000}"/>
    <cellStyle name="20% - Accent6 5 3 6 3" xfId="2948" xr:uid="{00000000-0005-0000-0000-00001D0D0000}"/>
    <cellStyle name="20% - Accent6 5 3 6 3 2" xfId="2952" xr:uid="{00000000-0005-0000-0000-00001E0D0000}"/>
    <cellStyle name="20% - Accent6 5 3 6 3 3" xfId="2955" xr:uid="{00000000-0005-0000-0000-00001F0D0000}"/>
    <cellStyle name="20% - Accent6 5 3 6 4" xfId="2959" xr:uid="{00000000-0005-0000-0000-0000200D0000}"/>
    <cellStyle name="20% - Accent6 5 3 6 5" xfId="2975" xr:uid="{00000000-0005-0000-0000-0000210D0000}"/>
    <cellStyle name="20% - Accent6 5 3 7" xfId="9263" xr:uid="{00000000-0005-0000-0000-0000220D0000}"/>
    <cellStyle name="20% - Accent6 5 3 7 2" xfId="1497" xr:uid="{00000000-0005-0000-0000-0000230D0000}"/>
    <cellStyle name="20% - Accent6 5 3 7 2 2" xfId="2974" xr:uid="{00000000-0005-0000-0000-0000240D0000}"/>
    <cellStyle name="20% - Accent6 5 3 7 2 3" xfId="6209" xr:uid="{00000000-0005-0000-0000-0000250D0000}"/>
    <cellStyle name="20% - Accent6 5 3 7 3" xfId="5694" xr:uid="{00000000-0005-0000-0000-0000260D0000}"/>
    <cellStyle name="20% - Accent6 5 3 7 4" xfId="1570" xr:uid="{00000000-0005-0000-0000-0000270D0000}"/>
    <cellStyle name="20% - Accent6 5 3 8" xfId="6372" xr:uid="{00000000-0005-0000-0000-0000280D0000}"/>
    <cellStyle name="20% - Accent6 5 3 8 2" xfId="9268" xr:uid="{00000000-0005-0000-0000-0000290D0000}"/>
    <cellStyle name="20% - Accent6 5 3 8 3" xfId="9270" xr:uid="{00000000-0005-0000-0000-00002A0D0000}"/>
    <cellStyle name="20% - Accent6 5 3 9" xfId="6375" xr:uid="{00000000-0005-0000-0000-00002B0D0000}"/>
    <cellStyle name="20% - Accent6 5 3 9 2" xfId="9271" xr:uid="{00000000-0005-0000-0000-00002C0D0000}"/>
    <cellStyle name="20% - Accent6 5 3 9 3" xfId="9274" xr:uid="{00000000-0005-0000-0000-00002D0D0000}"/>
    <cellStyle name="20% - Accent6 6" xfId="974" xr:uid="{00000000-0005-0000-0000-00002E0D0000}"/>
    <cellStyle name="20% - Accent6 6 2" xfId="4235" xr:uid="{00000000-0005-0000-0000-00002F0D0000}"/>
    <cellStyle name="20% - Accent6 7" xfId="983" xr:uid="{00000000-0005-0000-0000-0000300D0000}"/>
    <cellStyle name="20% - Accent6 7 2" xfId="9060" xr:uid="{00000000-0005-0000-0000-0000310D0000}"/>
    <cellStyle name="20% - Accent6 8" xfId="1389" xr:uid="{00000000-0005-0000-0000-0000320D0000}"/>
    <cellStyle name="20% - Accent6 8 2" xfId="9275" xr:uid="{00000000-0005-0000-0000-0000330D0000}"/>
    <cellStyle name="20% - Énfasis1" xfId="9276" xr:uid="{00000000-0005-0000-0000-0000340D0000}"/>
    <cellStyle name="20% - Énfasis2" xfId="8267" xr:uid="{00000000-0005-0000-0000-0000350D0000}"/>
    <cellStyle name="20% - Énfasis3" xfId="8273" xr:uid="{00000000-0005-0000-0000-0000360D0000}"/>
    <cellStyle name="20% - Énfasis4" xfId="5892" xr:uid="{00000000-0005-0000-0000-0000370D0000}"/>
    <cellStyle name="20% - Énfasis5" xfId="5906" xr:uid="{00000000-0005-0000-0000-0000380D0000}"/>
    <cellStyle name="20% - Énfasis6" xfId="5910" xr:uid="{00000000-0005-0000-0000-0000390D0000}"/>
    <cellStyle name="20% - Акцент1" xfId="9280" xr:uid="{00000000-0005-0000-0000-00003A0D0000}"/>
    <cellStyle name="20% - Акцент2" xfId="9283" xr:uid="{00000000-0005-0000-0000-00003B0D0000}"/>
    <cellStyle name="20% - Акцент3" xfId="9284" xr:uid="{00000000-0005-0000-0000-00003C0D0000}"/>
    <cellStyle name="20% - Акцент4" xfId="9290" xr:uid="{00000000-0005-0000-0000-00003D0D0000}"/>
    <cellStyle name="20% - Акцент5" xfId="9295" xr:uid="{00000000-0005-0000-0000-00003E0D0000}"/>
    <cellStyle name="20% - Акцент6" xfId="6226" xr:uid="{00000000-0005-0000-0000-00003F0D0000}"/>
    <cellStyle name="20% - 强调文字颜色 1 2" xfId="5824" xr:uid="{00000000-0005-0000-0000-0000400D0000}"/>
    <cellStyle name="20% - 强调文字颜色 1 3" xfId="6215" xr:uid="{00000000-0005-0000-0000-0000410D0000}"/>
    <cellStyle name="20% - 强调文字颜色 1 4" xfId="2790" xr:uid="{00000000-0005-0000-0000-0000420D0000}"/>
    <cellStyle name="20% - 强调文字颜色 1 5" xfId="2811" xr:uid="{00000000-0005-0000-0000-0000430D0000}"/>
    <cellStyle name="20% - 强调文字颜色 2 2" xfId="2766" xr:uid="{00000000-0005-0000-0000-0000440D0000}"/>
    <cellStyle name="20% - 强调文字颜色 2 3" xfId="3489" xr:uid="{00000000-0005-0000-0000-0000450D0000}"/>
    <cellStyle name="20% - 强调文字颜色 2 4" xfId="3509" xr:uid="{00000000-0005-0000-0000-0000460D0000}"/>
    <cellStyle name="20% - 强调文字颜色 2 5" xfId="3516" xr:uid="{00000000-0005-0000-0000-0000470D0000}"/>
    <cellStyle name="20% - 强调文字颜色 3 2" xfId="7343" xr:uid="{00000000-0005-0000-0000-0000480D0000}"/>
    <cellStyle name="20% - 强调文字颜色 3 3" xfId="7348" xr:uid="{00000000-0005-0000-0000-0000490D0000}"/>
    <cellStyle name="20% - 强调文字颜色 3 4" xfId="7432" xr:uid="{00000000-0005-0000-0000-00004A0D0000}"/>
    <cellStyle name="20% - 强调文字颜色 3 5" xfId="7747" xr:uid="{00000000-0005-0000-0000-00004B0D0000}"/>
    <cellStyle name="20% - 强调文字颜色 4 2" xfId="7358" xr:uid="{00000000-0005-0000-0000-00004C0D0000}"/>
    <cellStyle name="20% - 强调文字颜色 4 3" xfId="7365" xr:uid="{00000000-0005-0000-0000-00004D0D0000}"/>
    <cellStyle name="20% - 强调文字颜色 4 4" xfId="7999" xr:uid="{00000000-0005-0000-0000-00004E0D0000}"/>
    <cellStyle name="20% - 强调文字颜色 4 5" xfId="8311" xr:uid="{00000000-0005-0000-0000-00004F0D0000}"/>
    <cellStyle name="20% - 强调文字颜色 5 2" xfId="9298" xr:uid="{00000000-0005-0000-0000-0000500D0000}"/>
    <cellStyle name="20% - 强调文字颜色 5 3" xfId="8534" xr:uid="{00000000-0005-0000-0000-0000510D0000}"/>
    <cellStyle name="20% - 强调文字颜色 5 4" xfId="8553" xr:uid="{00000000-0005-0000-0000-0000520D0000}"/>
    <cellStyle name="20% - 强调文字颜色 5 5" xfId="8770" xr:uid="{00000000-0005-0000-0000-0000530D0000}"/>
    <cellStyle name="20% - 强调文字颜色 6 2" xfId="9299" xr:uid="{00000000-0005-0000-0000-0000540D0000}"/>
    <cellStyle name="20% - 强调文字颜色 6 3" xfId="8913" xr:uid="{00000000-0005-0000-0000-0000550D0000}"/>
    <cellStyle name="20% - 强调文字颜色 6 4" xfId="8916" xr:uid="{00000000-0005-0000-0000-0000560D0000}"/>
    <cellStyle name="20% - 强调文字颜色 6 5" xfId="9106" xr:uid="{00000000-0005-0000-0000-0000570D0000}"/>
    <cellStyle name="2decimal" xfId="9306" xr:uid="{00000000-0005-0000-0000-0000580D0000}"/>
    <cellStyle name="2decimal 2" xfId="9307" xr:uid="{00000000-0005-0000-0000-0000590D0000}"/>
    <cellStyle name="2decimal 2 2" xfId="5614" xr:uid="{00000000-0005-0000-0000-00005A0D0000}"/>
    <cellStyle name="2decimal 2 2 2" xfId="2195" xr:uid="{00000000-0005-0000-0000-00005B0D0000}"/>
    <cellStyle name="2decimal 2 2 3" xfId="2203" xr:uid="{00000000-0005-0000-0000-00005C0D0000}"/>
    <cellStyle name="2decimal 2 3" xfId="3300" xr:uid="{00000000-0005-0000-0000-00005D0D0000}"/>
    <cellStyle name="2decimal 3" xfId="9308" xr:uid="{00000000-0005-0000-0000-00005E0D0000}"/>
    <cellStyle name="2decimal 3 2" xfId="8904" xr:uid="{00000000-0005-0000-0000-00005F0D0000}"/>
    <cellStyle name="2decimal 4" xfId="3407" xr:uid="{00000000-0005-0000-0000-0000600D0000}"/>
    <cellStyle name="2decimal 5" xfId="3426" xr:uid="{00000000-0005-0000-0000-0000610D0000}"/>
    <cellStyle name="2decimal 5 2" xfId="9320" xr:uid="{00000000-0005-0000-0000-0000620D0000}"/>
    <cellStyle name="2decimal 6" xfId="2437" xr:uid="{00000000-0005-0000-0000-0000630D0000}"/>
    <cellStyle name="2decimal 6 2" xfId="15" xr:uid="{00000000-0005-0000-0000-0000640D0000}"/>
    <cellStyle name="2decimal 7" xfId="9324" xr:uid="{00000000-0005-0000-0000-0000650D0000}"/>
    <cellStyle name="2decimal 7 2" xfId="9325" xr:uid="{00000000-0005-0000-0000-0000660D0000}"/>
    <cellStyle name="2decimal 8" xfId="9329" xr:uid="{00000000-0005-0000-0000-0000670D0000}"/>
    <cellStyle name="2decimal 8 2" xfId="8656" xr:uid="{00000000-0005-0000-0000-0000680D0000}"/>
    <cellStyle name="2decimal 9" xfId="9330" xr:uid="{00000000-0005-0000-0000-0000690D0000}"/>
    <cellStyle name="2decimal 9 2" xfId="2290" xr:uid="{00000000-0005-0000-0000-00006A0D0000}"/>
    <cellStyle name="40% - Accent1 2" xfId="9332" xr:uid="{00000000-0005-0000-0000-00006B0D0000}"/>
    <cellStyle name="40% - Accent1 2 2" xfId="9334" xr:uid="{00000000-0005-0000-0000-00006C0D0000}"/>
    <cellStyle name="40% - Accent1 2 2 2" xfId="9339" xr:uid="{00000000-0005-0000-0000-00006D0D0000}"/>
    <cellStyle name="40% - Accent1 2 3" xfId="4349" xr:uid="{00000000-0005-0000-0000-00006E0D0000}"/>
    <cellStyle name="40% - Accent1 2 3 2" xfId="2209" xr:uid="{00000000-0005-0000-0000-00006F0D0000}"/>
    <cellStyle name="40% - Accent1 2 4" xfId="9343" xr:uid="{00000000-0005-0000-0000-0000700D0000}"/>
    <cellStyle name="40% - Accent1 3" xfId="9346" xr:uid="{00000000-0005-0000-0000-0000710D0000}"/>
    <cellStyle name="40% - Accent1 3 2" xfId="9347" xr:uid="{00000000-0005-0000-0000-0000720D0000}"/>
    <cellStyle name="40% - Accent1 3 2 2" xfId="9350" xr:uid="{00000000-0005-0000-0000-0000730D0000}"/>
    <cellStyle name="40% - Accent1 3 2 3" xfId="9351" xr:uid="{00000000-0005-0000-0000-0000740D0000}"/>
    <cellStyle name="40% - Accent1 3 2 3 10" xfId="8029" xr:uid="{00000000-0005-0000-0000-0000750D0000}"/>
    <cellStyle name="40% - Accent1 3 2 3 11" xfId="8037" xr:uid="{00000000-0005-0000-0000-0000760D0000}"/>
    <cellStyle name="40% - Accent1 3 2 3 2" xfId="9352" xr:uid="{00000000-0005-0000-0000-0000770D0000}"/>
    <cellStyle name="40% - Accent1 3 2 3 2 2" xfId="9353" xr:uid="{00000000-0005-0000-0000-0000780D0000}"/>
    <cellStyle name="40% - Accent1 3 2 3 2 2 2" xfId="1420" xr:uid="{00000000-0005-0000-0000-0000790D0000}"/>
    <cellStyle name="40% - Accent1 3 2 3 2 2 2 2" xfId="9355" xr:uid="{00000000-0005-0000-0000-00007A0D0000}"/>
    <cellStyle name="40% - Accent1 3 2 3 2 2 2 3" xfId="9356" xr:uid="{00000000-0005-0000-0000-00007B0D0000}"/>
    <cellStyle name="40% - Accent1 3 2 3 2 2 3" xfId="9358" xr:uid="{00000000-0005-0000-0000-00007C0D0000}"/>
    <cellStyle name="40% - Accent1 3 2 3 2 2 4" xfId="9360" xr:uid="{00000000-0005-0000-0000-00007D0D0000}"/>
    <cellStyle name="40% - Accent1 3 2 3 2 3" xfId="5040" xr:uid="{00000000-0005-0000-0000-00007E0D0000}"/>
    <cellStyle name="40% - Accent1 3 2 3 2 3 2" xfId="9365" xr:uid="{00000000-0005-0000-0000-00007F0D0000}"/>
    <cellStyle name="40% - Accent1 3 2 3 2 3 3" xfId="182" xr:uid="{00000000-0005-0000-0000-0000800D0000}"/>
    <cellStyle name="40% - Accent1 3 2 3 2 4" xfId="5048" xr:uid="{00000000-0005-0000-0000-0000810D0000}"/>
    <cellStyle name="40% - Accent1 3 2 3 2 4 2" xfId="9370" xr:uid="{00000000-0005-0000-0000-0000820D0000}"/>
    <cellStyle name="40% - Accent1 3 2 3 2 4 3" xfId="9373" xr:uid="{00000000-0005-0000-0000-0000830D0000}"/>
    <cellStyle name="40% - Accent1 3 2 3 2 5" xfId="9379" xr:uid="{00000000-0005-0000-0000-0000840D0000}"/>
    <cellStyle name="40% - Accent1 3 2 3 2 6" xfId="9383" xr:uid="{00000000-0005-0000-0000-0000850D0000}"/>
    <cellStyle name="40% - Accent1 3 2 3 3" xfId="4255" xr:uid="{00000000-0005-0000-0000-0000860D0000}"/>
    <cellStyle name="40% - Accent1 3 2 3 3 2" xfId="4261" xr:uid="{00000000-0005-0000-0000-0000870D0000}"/>
    <cellStyle name="40% - Accent1 3 2 3 3 2 2" xfId="7191" xr:uid="{00000000-0005-0000-0000-0000880D0000}"/>
    <cellStyle name="40% - Accent1 3 2 3 3 2 3" xfId="9385" xr:uid="{00000000-0005-0000-0000-0000890D0000}"/>
    <cellStyle name="40% - Accent1 3 2 3 3 3" xfId="3360" xr:uid="{00000000-0005-0000-0000-00008A0D0000}"/>
    <cellStyle name="40% - Accent1 3 2 3 3 3 2" xfId="3371" xr:uid="{00000000-0005-0000-0000-00008B0D0000}"/>
    <cellStyle name="40% - Accent1 3 2 3 3 3 3" xfId="3384" xr:uid="{00000000-0005-0000-0000-00008C0D0000}"/>
    <cellStyle name="40% - Accent1 3 2 3 3 4" xfId="3395" xr:uid="{00000000-0005-0000-0000-00008D0D0000}"/>
    <cellStyle name="40% - Accent1 3 2 3 3 5" xfId="3406" xr:uid="{00000000-0005-0000-0000-00008E0D0000}"/>
    <cellStyle name="40% - Accent1 3 2 3 4" xfId="4264" xr:uid="{00000000-0005-0000-0000-00008F0D0000}"/>
    <cellStyle name="40% - Accent1 3 2 3 4 2" xfId="9386" xr:uid="{00000000-0005-0000-0000-0000900D0000}"/>
    <cellStyle name="40% - Accent1 3 2 3 4 2 2" xfId="7244" xr:uid="{00000000-0005-0000-0000-0000910D0000}"/>
    <cellStyle name="40% - Accent1 3 2 3 4 2 3" xfId="9389" xr:uid="{00000000-0005-0000-0000-0000920D0000}"/>
    <cellStyle name="40% - Accent1 3 2 3 4 3" xfId="9392" xr:uid="{00000000-0005-0000-0000-0000930D0000}"/>
    <cellStyle name="40% - Accent1 3 2 3 4 3 2" xfId="9398" xr:uid="{00000000-0005-0000-0000-0000940D0000}"/>
    <cellStyle name="40% - Accent1 3 2 3 4 3 3" xfId="9405" xr:uid="{00000000-0005-0000-0000-0000950D0000}"/>
    <cellStyle name="40% - Accent1 3 2 3 4 4" xfId="9411" xr:uid="{00000000-0005-0000-0000-0000960D0000}"/>
    <cellStyle name="40% - Accent1 3 2 3 4 5" xfId="9418" xr:uid="{00000000-0005-0000-0000-0000970D0000}"/>
    <cellStyle name="40% - Accent1 3 2 3 5" xfId="4267" xr:uid="{00000000-0005-0000-0000-0000980D0000}"/>
    <cellStyle name="40% - Accent1 3 2 3 5 2" xfId="9419" xr:uid="{00000000-0005-0000-0000-0000990D0000}"/>
    <cellStyle name="40% - Accent1 3 2 3 5 2 2" xfId="7279" xr:uid="{00000000-0005-0000-0000-00009A0D0000}"/>
    <cellStyle name="40% - Accent1 3 2 3 5 2 3" xfId="5691" xr:uid="{00000000-0005-0000-0000-00009B0D0000}"/>
    <cellStyle name="40% - Accent1 3 2 3 5 3" xfId="4988" xr:uid="{00000000-0005-0000-0000-00009C0D0000}"/>
    <cellStyle name="40% - Accent1 3 2 3 5 3 2" xfId="9425" xr:uid="{00000000-0005-0000-0000-00009D0D0000}"/>
    <cellStyle name="40% - Accent1 3 2 3 5 3 3" xfId="9430" xr:uid="{00000000-0005-0000-0000-00009E0D0000}"/>
    <cellStyle name="40% - Accent1 3 2 3 5 4" xfId="5001" xr:uid="{00000000-0005-0000-0000-00009F0D0000}"/>
    <cellStyle name="40% - Accent1 3 2 3 5 5" xfId="9433" xr:uid="{00000000-0005-0000-0000-0000A00D0000}"/>
    <cellStyle name="40% - Accent1 3 2 3 6" xfId="8193" xr:uid="{00000000-0005-0000-0000-0000A10D0000}"/>
    <cellStyle name="40% - Accent1 3 2 3 6 2" xfId="7472" xr:uid="{00000000-0005-0000-0000-0000A20D0000}"/>
    <cellStyle name="40% - Accent1 3 2 3 6 2 2" xfId="7313" xr:uid="{00000000-0005-0000-0000-0000A30D0000}"/>
    <cellStyle name="40% - Accent1 3 2 3 6 2 3" xfId="9436" xr:uid="{00000000-0005-0000-0000-0000A40D0000}"/>
    <cellStyle name="40% - Accent1 3 2 3 6 3" xfId="9439" xr:uid="{00000000-0005-0000-0000-0000A50D0000}"/>
    <cellStyle name="40% - Accent1 3 2 3 6 3 2" xfId="3725" xr:uid="{00000000-0005-0000-0000-0000A60D0000}"/>
    <cellStyle name="40% - Accent1 3 2 3 6 3 3" xfId="9447" xr:uid="{00000000-0005-0000-0000-0000A70D0000}"/>
    <cellStyle name="40% - Accent1 3 2 3 6 4" xfId="9451" xr:uid="{00000000-0005-0000-0000-0000A80D0000}"/>
    <cellStyle name="40% - Accent1 3 2 3 6 5" xfId="9454" xr:uid="{00000000-0005-0000-0000-0000A90D0000}"/>
    <cellStyle name="40% - Accent1 3 2 3 7" xfId="8199" xr:uid="{00000000-0005-0000-0000-0000AA0D0000}"/>
    <cellStyle name="40% - Accent1 3 2 3 7 2" xfId="483" xr:uid="{00000000-0005-0000-0000-0000AB0D0000}"/>
    <cellStyle name="40% - Accent1 3 2 3 7 2 2" xfId="7359" xr:uid="{00000000-0005-0000-0000-0000AC0D0000}"/>
    <cellStyle name="40% - Accent1 3 2 3 7 2 3" xfId="7994" xr:uid="{00000000-0005-0000-0000-0000AD0D0000}"/>
    <cellStyle name="40% - Accent1 3 2 3 7 3" xfId="359" xr:uid="{00000000-0005-0000-0000-0000AE0D0000}"/>
    <cellStyle name="40% - Accent1 3 2 3 7 4" xfId="415" xr:uid="{00000000-0005-0000-0000-0000AF0D0000}"/>
    <cellStyle name="40% - Accent1 3 2 3 8" xfId="9455" xr:uid="{00000000-0005-0000-0000-0000B00D0000}"/>
    <cellStyle name="40% - Accent1 3 2 3 8 2" xfId="9457" xr:uid="{00000000-0005-0000-0000-0000B10D0000}"/>
    <cellStyle name="40% - Accent1 3 2 3 8 3" xfId="7947" xr:uid="{00000000-0005-0000-0000-0000B20D0000}"/>
    <cellStyle name="40% - Accent1 3 2 3 9" xfId="7918" xr:uid="{00000000-0005-0000-0000-0000B30D0000}"/>
    <cellStyle name="40% - Accent1 3 2 3 9 2" xfId="9459" xr:uid="{00000000-0005-0000-0000-0000B40D0000}"/>
    <cellStyle name="40% - Accent1 3 2 3 9 3" xfId="9463" xr:uid="{00000000-0005-0000-0000-0000B50D0000}"/>
    <cellStyle name="40% - Accent1 3 3" xfId="9464" xr:uid="{00000000-0005-0000-0000-0000B60D0000}"/>
    <cellStyle name="40% - Accent1 3 3 10" xfId="7334" xr:uid="{00000000-0005-0000-0000-0000B70D0000}"/>
    <cellStyle name="40% - Accent1 3 3 11" xfId="7351" xr:uid="{00000000-0005-0000-0000-0000B80D0000}"/>
    <cellStyle name="40% - Accent1 3 3 2" xfId="9465" xr:uid="{00000000-0005-0000-0000-0000B90D0000}"/>
    <cellStyle name="40% - Accent1 3 3 2 2" xfId="9466" xr:uid="{00000000-0005-0000-0000-0000BA0D0000}"/>
    <cellStyle name="40% - Accent1 3 3 2 2 2" xfId="5319" xr:uid="{00000000-0005-0000-0000-0000BB0D0000}"/>
    <cellStyle name="40% - Accent1 3 3 2 2 2 2" xfId="6972" xr:uid="{00000000-0005-0000-0000-0000BC0D0000}"/>
    <cellStyle name="40% - Accent1 3 3 2 2 2 3" xfId="6623" xr:uid="{00000000-0005-0000-0000-0000BD0D0000}"/>
    <cellStyle name="40% - Accent1 3 3 2 2 3" xfId="9467" xr:uid="{00000000-0005-0000-0000-0000BE0D0000}"/>
    <cellStyle name="40% - Accent1 3 3 2 2 4" xfId="9470" xr:uid="{00000000-0005-0000-0000-0000BF0D0000}"/>
    <cellStyle name="40% - Accent1 3 3 2 3" xfId="9471" xr:uid="{00000000-0005-0000-0000-0000C00D0000}"/>
    <cellStyle name="40% - Accent1 3 3 2 3 2" xfId="5554" xr:uid="{00000000-0005-0000-0000-0000C10D0000}"/>
    <cellStyle name="40% - Accent1 3 3 2 3 3" xfId="2550" xr:uid="{00000000-0005-0000-0000-0000C20D0000}"/>
    <cellStyle name="40% - Accent1 3 3 2 4" xfId="5702" xr:uid="{00000000-0005-0000-0000-0000C30D0000}"/>
    <cellStyle name="40% - Accent1 3 3 2 4 2" xfId="7451" xr:uid="{00000000-0005-0000-0000-0000C40D0000}"/>
    <cellStyle name="40% - Accent1 3 3 2 4 3" xfId="5639" xr:uid="{00000000-0005-0000-0000-0000C50D0000}"/>
    <cellStyle name="40% - Accent1 3 3 2 5" xfId="7457" xr:uid="{00000000-0005-0000-0000-0000C60D0000}"/>
    <cellStyle name="40% - Accent1 3 3 2 6" xfId="5457" xr:uid="{00000000-0005-0000-0000-0000C70D0000}"/>
    <cellStyle name="40% - Accent1 3 3 3" xfId="4706" xr:uid="{00000000-0005-0000-0000-0000C80D0000}"/>
    <cellStyle name="40% - Accent1 3 3 3 2" xfId="9472" xr:uid="{00000000-0005-0000-0000-0000C90D0000}"/>
    <cellStyle name="40% - Accent1 3 3 3 2 2" xfId="9186" xr:uid="{00000000-0005-0000-0000-0000CA0D0000}"/>
    <cellStyle name="40% - Accent1 3 3 3 2 3" xfId="9479" xr:uid="{00000000-0005-0000-0000-0000CB0D0000}"/>
    <cellStyle name="40% - Accent1 3 3 3 3" xfId="9482" xr:uid="{00000000-0005-0000-0000-0000CC0D0000}"/>
    <cellStyle name="40% - Accent1 3 3 3 3 2" xfId="6190" xr:uid="{00000000-0005-0000-0000-0000CD0D0000}"/>
    <cellStyle name="40% - Accent1 3 3 3 3 3" xfId="6197" xr:uid="{00000000-0005-0000-0000-0000CE0D0000}"/>
    <cellStyle name="40% - Accent1 3 3 3 4" xfId="6750" xr:uid="{00000000-0005-0000-0000-0000CF0D0000}"/>
    <cellStyle name="40% - Accent1 3 3 3 5" xfId="282" xr:uid="{00000000-0005-0000-0000-0000D00D0000}"/>
    <cellStyle name="40% - Accent1 3 3 4" xfId="4711" xr:uid="{00000000-0005-0000-0000-0000D10D0000}"/>
    <cellStyle name="40% - Accent1 3 3 4 2" xfId="1707" xr:uid="{00000000-0005-0000-0000-0000D20D0000}"/>
    <cellStyle name="40% - Accent1 3 3 4 2 2" xfId="9484" xr:uid="{00000000-0005-0000-0000-0000D30D0000}"/>
    <cellStyle name="40% - Accent1 3 3 4 2 3" xfId="9486" xr:uid="{00000000-0005-0000-0000-0000D40D0000}"/>
    <cellStyle name="40% - Accent1 3 3 4 3" xfId="6086" xr:uid="{00000000-0005-0000-0000-0000D50D0000}"/>
    <cellStyle name="40% - Accent1 3 3 4 3 2" xfId="9491" xr:uid="{00000000-0005-0000-0000-0000D60D0000}"/>
    <cellStyle name="40% - Accent1 3 3 4 3 3" xfId="9498" xr:uid="{00000000-0005-0000-0000-0000D70D0000}"/>
    <cellStyle name="40% - Accent1 3 3 4 4" xfId="6092" xr:uid="{00000000-0005-0000-0000-0000D80D0000}"/>
    <cellStyle name="40% - Accent1 3 3 4 5" xfId="6768" xr:uid="{00000000-0005-0000-0000-0000D90D0000}"/>
    <cellStyle name="40% - Accent1 3 3 5" xfId="1347" xr:uid="{00000000-0005-0000-0000-0000DA0D0000}"/>
    <cellStyle name="40% - Accent1 3 3 5 2" xfId="1353" xr:uid="{00000000-0005-0000-0000-0000DB0D0000}"/>
    <cellStyle name="40% - Accent1 3 3 5 2 2" xfId="9500" xr:uid="{00000000-0005-0000-0000-0000DC0D0000}"/>
    <cellStyle name="40% - Accent1 3 3 5 2 3" xfId="9504" xr:uid="{00000000-0005-0000-0000-0000DD0D0000}"/>
    <cellStyle name="40% - Accent1 3 3 5 3" xfId="1360" xr:uid="{00000000-0005-0000-0000-0000DE0D0000}"/>
    <cellStyle name="40% - Accent1 3 3 5 3 2" xfId="9508" xr:uid="{00000000-0005-0000-0000-0000DF0D0000}"/>
    <cellStyle name="40% - Accent1 3 3 5 3 3" xfId="9514" xr:uid="{00000000-0005-0000-0000-0000E00D0000}"/>
    <cellStyle name="40% - Accent1 3 3 5 4" xfId="5376" xr:uid="{00000000-0005-0000-0000-0000E10D0000}"/>
    <cellStyle name="40% - Accent1 3 3 5 5" xfId="5391" xr:uid="{00000000-0005-0000-0000-0000E20D0000}"/>
    <cellStyle name="40% - Accent1 3 3 6" xfId="1373" xr:uid="{00000000-0005-0000-0000-0000E30D0000}"/>
    <cellStyle name="40% - Accent1 3 3 6 2" xfId="9516" xr:uid="{00000000-0005-0000-0000-0000E40D0000}"/>
    <cellStyle name="40% - Accent1 3 3 6 2 2" xfId="24" xr:uid="{00000000-0005-0000-0000-0000E50D0000}"/>
    <cellStyle name="40% - Accent1 3 3 6 2 3" xfId="9520" xr:uid="{00000000-0005-0000-0000-0000E60D0000}"/>
    <cellStyle name="40% - Accent1 3 3 6 3" xfId="7029" xr:uid="{00000000-0005-0000-0000-0000E70D0000}"/>
    <cellStyle name="40% - Accent1 3 3 6 3 2" xfId="7048" xr:uid="{00000000-0005-0000-0000-0000E80D0000}"/>
    <cellStyle name="40% - Accent1 3 3 6 3 3" xfId="7096" xr:uid="{00000000-0005-0000-0000-0000E90D0000}"/>
    <cellStyle name="40% - Accent1 3 3 6 4" xfId="7501" xr:uid="{00000000-0005-0000-0000-0000EA0D0000}"/>
    <cellStyle name="40% - Accent1 3 3 6 5" xfId="7508" xr:uid="{00000000-0005-0000-0000-0000EB0D0000}"/>
    <cellStyle name="40% - Accent1 3 3 7" xfId="1388" xr:uid="{00000000-0005-0000-0000-0000EC0D0000}"/>
    <cellStyle name="40% - Accent1 3 3 7 2" xfId="1162" xr:uid="{00000000-0005-0000-0000-0000ED0D0000}"/>
    <cellStyle name="40% - Accent1 3 3 7 2 2" xfId="1179" xr:uid="{00000000-0005-0000-0000-0000EE0D0000}"/>
    <cellStyle name="40% - Accent1 3 3 7 2 3" xfId="1217" xr:uid="{00000000-0005-0000-0000-0000EF0D0000}"/>
    <cellStyle name="40% - Accent1 3 3 7 3" xfId="9531" xr:uid="{00000000-0005-0000-0000-0000F00D0000}"/>
    <cellStyle name="40% - Accent1 3 3 7 4" xfId="7525" xr:uid="{00000000-0005-0000-0000-0000F10D0000}"/>
    <cellStyle name="40% - Accent1 3 3 8" xfId="9535" xr:uid="{00000000-0005-0000-0000-0000F20D0000}"/>
    <cellStyle name="40% - Accent1 3 3 8 2" xfId="9539" xr:uid="{00000000-0005-0000-0000-0000F30D0000}"/>
    <cellStyle name="40% - Accent1 3 3 8 3" xfId="9545" xr:uid="{00000000-0005-0000-0000-0000F40D0000}"/>
    <cellStyle name="40% - Accent1 3 3 9" xfId="8022" xr:uid="{00000000-0005-0000-0000-0000F50D0000}"/>
    <cellStyle name="40% - Accent1 3 3 9 2" xfId="8027" xr:uid="{00000000-0005-0000-0000-0000F60D0000}"/>
    <cellStyle name="40% - Accent1 3 3 9 3" xfId="8043" xr:uid="{00000000-0005-0000-0000-0000F70D0000}"/>
    <cellStyle name="40% - Accent1 3 4" xfId="9546" xr:uid="{00000000-0005-0000-0000-0000F80D0000}"/>
    <cellStyle name="40% - Accent1 3 5" xfId="9548" xr:uid="{00000000-0005-0000-0000-0000F90D0000}"/>
    <cellStyle name="40% - Accent1 3 5 2" xfId="9550" xr:uid="{00000000-0005-0000-0000-0000FA0D0000}"/>
    <cellStyle name="40% - Accent1 3 6" xfId="9551" xr:uid="{00000000-0005-0000-0000-0000FB0D0000}"/>
    <cellStyle name="40% - Accent1 3 6 2" xfId="9555" xr:uid="{00000000-0005-0000-0000-0000FC0D0000}"/>
    <cellStyle name="40% - Accent1 4" xfId="6741" xr:uid="{00000000-0005-0000-0000-0000FD0D0000}"/>
    <cellStyle name="40% - Accent1 4 2" xfId="6747" xr:uid="{00000000-0005-0000-0000-0000FE0D0000}"/>
    <cellStyle name="40% - Accent1 4 2 2" xfId="9557" xr:uid="{00000000-0005-0000-0000-0000FF0D0000}"/>
    <cellStyle name="40% - Accent1 4 2 2 10" xfId="9561" xr:uid="{00000000-0005-0000-0000-0000000E0000}"/>
    <cellStyle name="40% - Accent1 4 2 2 11" xfId="9562" xr:uid="{00000000-0005-0000-0000-0000010E0000}"/>
    <cellStyle name="40% - Accent1 4 2 2 2" xfId="9563" xr:uid="{00000000-0005-0000-0000-0000020E0000}"/>
    <cellStyle name="40% - Accent1 4 2 2 2 2" xfId="9566" xr:uid="{00000000-0005-0000-0000-0000030E0000}"/>
    <cellStyle name="40% - Accent1 4 2 2 2 2 2" xfId="9567" xr:uid="{00000000-0005-0000-0000-0000040E0000}"/>
    <cellStyle name="40% - Accent1 4 2 2 2 2 2 2" xfId="9570" xr:uid="{00000000-0005-0000-0000-0000050E0000}"/>
    <cellStyle name="40% - Accent1 4 2 2 2 2 2 3" xfId="5280" xr:uid="{00000000-0005-0000-0000-0000060E0000}"/>
    <cellStyle name="40% - Accent1 4 2 2 2 2 3" xfId="9571" xr:uid="{00000000-0005-0000-0000-0000070E0000}"/>
    <cellStyle name="40% - Accent1 4 2 2 2 2 4" xfId="9574" xr:uid="{00000000-0005-0000-0000-0000080E0000}"/>
    <cellStyle name="40% - Accent1 4 2 2 2 3" xfId="4960" xr:uid="{00000000-0005-0000-0000-0000090E0000}"/>
    <cellStyle name="40% - Accent1 4 2 2 2 3 2" xfId="4963" xr:uid="{00000000-0005-0000-0000-00000A0E0000}"/>
    <cellStyle name="40% - Accent1 4 2 2 2 3 3" xfId="4971" xr:uid="{00000000-0005-0000-0000-00000B0E0000}"/>
    <cellStyle name="40% - Accent1 4 2 2 2 4" xfId="8083" xr:uid="{00000000-0005-0000-0000-00000C0E0000}"/>
    <cellStyle name="40% - Accent1 4 2 2 2 4 2" xfId="6831" xr:uid="{00000000-0005-0000-0000-00000D0E0000}"/>
    <cellStyle name="40% - Accent1 4 2 2 2 4 3" xfId="8085" xr:uid="{00000000-0005-0000-0000-00000E0E0000}"/>
    <cellStyle name="40% - Accent1 4 2 2 2 5" xfId="5859" xr:uid="{00000000-0005-0000-0000-00000F0E0000}"/>
    <cellStyle name="40% - Accent1 4 2 2 2 6" xfId="5873" xr:uid="{00000000-0005-0000-0000-0000100E0000}"/>
    <cellStyle name="40% - Accent1 4 2 2 3" xfId="9575" xr:uid="{00000000-0005-0000-0000-0000110E0000}"/>
    <cellStyle name="40% - Accent1 4 2 2 3 2" xfId="9578" xr:uid="{00000000-0005-0000-0000-0000120E0000}"/>
    <cellStyle name="40% - Accent1 4 2 2 3 2 2" xfId="9581" xr:uid="{00000000-0005-0000-0000-0000130E0000}"/>
    <cellStyle name="40% - Accent1 4 2 2 3 2 3" xfId="8425" xr:uid="{00000000-0005-0000-0000-0000140E0000}"/>
    <cellStyle name="40% - Accent1 4 2 2 3 3" xfId="9584" xr:uid="{00000000-0005-0000-0000-0000150E0000}"/>
    <cellStyle name="40% - Accent1 4 2 2 3 3 2" xfId="9586" xr:uid="{00000000-0005-0000-0000-0000160E0000}"/>
    <cellStyle name="40% - Accent1 4 2 2 3 3 3" xfId="8438" xr:uid="{00000000-0005-0000-0000-0000170E0000}"/>
    <cellStyle name="40% - Accent1 4 2 2 3 4" xfId="8098" xr:uid="{00000000-0005-0000-0000-0000180E0000}"/>
    <cellStyle name="40% - Accent1 4 2 2 3 5" xfId="8101" xr:uid="{00000000-0005-0000-0000-0000190E0000}"/>
    <cellStyle name="40% - Accent1 4 2 2 4" xfId="5552" xr:uid="{00000000-0005-0000-0000-00001A0E0000}"/>
    <cellStyle name="40% - Accent1 4 2 2 4 2" xfId="7558" xr:uid="{00000000-0005-0000-0000-00001B0E0000}"/>
    <cellStyle name="40% - Accent1 4 2 2 4 2 2" xfId="5406" xr:uid="{00000000-0005-0000-0000-00001C0E0000}"/>
    <cellStyle name="40% - Accent1 4 2 2 4 2 3" xfId="8468" xr:uid="{00000000-0005-0000-0000-00001D0E0000}"/>
    <cellStyle name="40% - Accent1 4 2 2 4 3" xfId="7562" xr:uid="{00000000-0005-0000-0000-00001E0E0000}"/>
    <cellStyle name="40% - Accent1 4 2 2 4 3 2" xfId="9587" xr:uid="{00000000-0005-0000-0000-00001F0E0000}"/>
    <cellStyle name="40% - Accent1 4 2 2 4 3 3" xfId="9588" xr:uid="{00000000-0005-0000-0000-0000200E0000}"/>
    <cellStyle name="40% - Accent1 4 2 2 4 4" xfId="3618" xr:uid="{00000000-0005-0000-0000-0000210E0000}"/>
    <cellStyle name="40% - Accent1 4 2 2 4 5" xfId="3621" xr:uid="{00000000-0005-0000-0000-0000220E0000}"/>
    <cellStyle name="40% - Accent1 4 2 2 5" xfId="7564" xr:uid="{00000000-0005-0000-0000-0000230E0000}"/>
    <cellStyle name="40% - Accent1 4 2 2 5 2" xfId="9590" xr:uid="{00000000-0005-0000-0000-0000240E0000}"/>
    <cellStyle name="40% - Accent1 4 2 2 5 2 2" xfId="9596" xr:uid="{00000000-0005-0000-0000-0000250E0000}"/>
    <cellStyle name="40% - Accent1 4 2 2 5 2 3" xfId="5064" xr:uid="{00000000-0005-0000-0000-0000260E0000}"/>
    <cellStyle name="40% - Accent1 4 2 2 5 3" xfId="9599" xr:uid="{00000000-0005-0000-0000-0000270E0000}"/>
    <cellStyle name="40% - Accent1 4 2 2 5 3 2" xfId="2571" xr:uid="{00000000-0005-0000-0000-0000280E0000}"/>
    <cellStyle name="40% - Accent1 4 2 2 5 3 3" xfId="9600" xr:uid="{00000000-0005-0000-0000-0000290E0000}"/>
    <cellStyle name="40% - Accent1 4 2 2 5 4" xfId="8131" xr:uid="{00000000-0005-0000-0000-00002A0E0000}"/>
    <cellStyle name="40% - Accent1 4 2 2 5 5" xfId="8136" xr:uid="{00000000-0005-0000-0000-00002B0E0000}"/>
    <cellStyle name="40% - Accent1 4 2 2 6" xfId="7566" xr:uid="{00000000-0005-0000-0000-00002C0E0000}"/>
    <cellStyle name="40% - Accent1 4 2 2 6 2" xfId="6522" xr:uid="{00000000-0005-0000-0000-00002D0E0000}"/>
    <cellStyle name="40% - Accent1 4 2 2 6 2 2" xfId="9602" xr:uid="{00000000-0005-0000-0000-00002E0E0000}"/>
    <cellStyle name="40% - Accent1 4 2 2 6 2 3" xfId="489" xr:uid="{00000000-0005-0000-0000-00002F0E0000}"/>
    <cellStyle name="40% - Accent1 4 2 2 6 3" xfId="9607" xr:uid="{00000000-0005-0000-0000-0000300E0000}"/>
    <cellStyle name="40% - Accent1 4 2 2 6 3 2" xfId="9608" xr:uid="{00000000-0005-0000-0000-0000310E0000}"/>
    <cellStyle name="40% - Accent1 4 2 2 6 3 3" xfId="7030" xr:uid="{00000000-0005-0000-0000-0000320E0000}"/>
    <cellStyle name="40% - Accent1 4 2 2 6 4" xfId="3806" xr:uid="{00000000-0005-0000-0000-0000330E0000}"/>
    <cellStyle name="40% - Accent1 4 2 2 6 5" xfId="3812" xr:uid="{00000000-0005-0000-0000-0000340E0000}"/>
    <cellStyle name="40% - Accent1 4 2 2 7" xfId="9610" xr:uid="{00000000-0005-0000-0000-0000350E0000}"/>
    <cellStyle name="40% - Accent1 4 2 2 7 2" xfId="9618" xr:uid="{00000000-0005-0000-0000-0000360E0000}"/>
    <cellStyle name="40% - Accent1 4 2 2 7 2 2" xfId="9627" xr:uid="{00000000-0005-0000-0000-0000370E0000}"/>
    <cellStyle name="40% - Accent1 4 2 2 7 2 3" xfId="624" xr:uid="{00000000-0005-0000-0000-0000380E0000}"/>
    <cellStyle name="40% - Accent1 4 2 2 7 3" xfId="9635" xr:uid="{00000000-0005-0000-0000-0000390E0000}"/>
    <cellStyle name="40% - Accent1 4 2 2 7 4" xfId="7167" xr:uid="{00000000-0005-0000-0000-00003A0E0000}"/>
    <cellStyle name="40% - Accent1 4 2 2 8" xfId="5464" xr:uid="{00000000-0005-0000-0000-00003B0E0000}"/>
    <cellStyle name="40% - Accent1 4 2 2 8 2" xfId="9638" xr:uid="{00000000-0005-0000-0000-00003C0E0000}"/>
    <cellStyle name="40% - Accent1 4 2 2 8 3" xfId="9641" xr:uid="{00000000-0005-0000-0000-00003D0E0000}"/>
    <cellStyle name="40% - Accent1 4 2 2 9" xfId="3005" xr:uid="{00000000-0005-0000-0000-00003E0E0000}"/>
    <cellStyle name="40% - Accent1 4 2 2 9 2" xfId="3016" xr:uid="{00000000-0005-0000-0000-00003F0E0000}"/>
    <cellStyle name="40% - Accent1 4 2 2 9 3" xfId="3027" xr:uid="{00000000-0005-0000-0000-0000400E0000}"/>
    <cellStyle name="40% - Accent1 4 3" xfId="5816" xr:uid="{00000000-0005-0000-0000-0000410E0000}"/>
    <cellStyle name="40% - Accent1 5" xfId="6842" xr:uid="{00000000-0005-0000-0000-0000420E0000}"/>
    <cellStyle name="40% - Accent1 5 2" xfId="5339" xr:uid="{00000000-0005-0000-0000-0000430E0000}"/>
    <cellStyle name="40% - Accent1 5 3" xfId="6036" xr:uid="{00000000-0005-0000-0000-0000440E0000}"/>
    <cellStyle name="40% - Accent1 5 3 10" xfId="3092" xr:uid="{00000000-0005-0000-0000-0000450E0000}"/>
    <cellStyle name="40% - Accent1 5 3 11" xfId="4828" xr:uid="{00000000-0005-0000-0000-0000460E0000}"/>
    <cellStyle name="40% - Accent1 5 3 2" xfId="681" xr:uid="{00000000-0005-0000-0000-0000470E0000}"/>
    <cellStyle name="40% - Accent1 5 3 2 2" xfId="428" xr:uid="{00000000-0005-0000-0000-0000480E0000}"/>
    <cellStyle name="40% - Accent1 5 3 2 2 2" xfId="6269" xr:uid="{00000000-0005-0000-0000-0000490E0000}"/>
    <cellStyle name="40% - Accent1 5 3 2 2 2 2" xfId="9408" xr:uid="{00000000-0005-0000-0000-00004A0E0000}"/>
    <cellStyle name="40% - Accent1 5 3 2 2 2 3" xfId="9415" xr:uid="{00000000-0005-0000-0000-00004B0E0000}"/>
    <cellStyle name="40% - Accent1 5 3 2 2 3" xfId="5586" xr:uid="{00000000-0005-0000-0000-00004C0E0000}"/>
    <cellStyle name="40% - Accent1 5 3 2 2 4" xfId="7" xr:uid="{00000000-0005-0000-0000-00004D0E0000}"/>
    <cellStyle name="40% - Accent1 5 3 2 3" xfId="456" xr:uid="{00000000-0005-0000-0000-00004E0E0000}"/>
    <cellStyle name="40% - Accent1 5 3 2 3 2" xfId="9642" xr:uid="{00000000-0005-0000-0000-00004F0E0000}"/>
    <cellStyle name="40% - Accent1 5 3 2 3 3" xfId="9304" xr:uid="{00000000-0005-0000-0000-0000500E0000}"/>
    <cellStyle name="40% - Accent1 5 3 2 4" xfId="496" xr:uid="{00000000-0005-0000-0000-0000510E0000}"/>
    <cellStyle name="40% - Accent1 5 3 2 4 2" xfId="9648" xr:uid="{00000000-0005-0000-0000-0000520E0000}"/>
    <cellStyle name="40% - Accent1 5 3 2 4 3" xfId="8650" xr:uid="{00000000-0005-0000-0000-0000530E0000}"/>
    <cellStyle name="40% - Accent1 5 3 2 5" xfId="534" xr:uid="{00000000-0005-0000-0000-0000540E0000}"/>
    <cellStyle name="40% - Accent1 5 3 2 6" xfId="2445" xr:uid="{00000000-0005-0000-0000-0000550E0000}"/>
    <cellStyle name="40% - Accent1 5 3 3" xfId="6893" xr:uid="{00000000-0005-0000-0000-0000560E0000}"/>
    <cellStyle name="40% - Accent1 5 3 3 2" xfId="2056" xr:uid="{00000000-0005-0000-0000-0000570E0000}"/>
    <cellStyle name="40% - Accent1 5 3 3 2 2" xfId="9654" xr:uid="{00000000-0005-0000-0000-0000580E0000}"/>
    <cellStyle name="40% - Accent1 5 3 3 2 3" xfId="4562" xr:uid="{00000000-0005-0000-0000-0000590E0000}"/>
    <cellStyle name="40% - Accent1 5 3 3 3" xfId="1257" xr:uid="{00000000-0005-0000-0000-00005A0E0000}"/>
    <cellStyle name="40% - Accent1 5 3 3 3 2" xfId="1268" xr:uid="{00000000-0005-0000-0000-00005B0E0000}"/>
    <cellStyle name="40% - Accent1 5 3 3 3 3" xfId="1313" xr:uid="{00000000-0005-0000-0000-00005C0E0000}"/>
    <cellStyle name="40% - Accent1 5 3 3 4" xfId="9656" xr:uid="{00000000-0005-0000-0000-00005D0E0000}"/>
    <cellStyle name="40% - Accent1 5 3 3 5" xfId="6714" xr:uid="{00000000-0005-0000-0000-00005E0E0000}"/>
    <cellStyle name="40% - Accent1 5 3 4" xfId="6898" xr:uid="{00000000-0005-0000-0000-00005F0E0000}"/>
    <cellStyle name="40% - Accent1 5 3 4 2" xfId="6293" xr:uid="{00000000-0005-0000-0000-0000600E0000}"/>
    <cellStyle name="40% - Accent1 5 3 4 2 2" xfId="9657" xr:uid="{00000000-0005-0000-0000-0000610E0000}"/>
    <cellStyle name="40% - Accent1 5 3 4 2 3" xfId="8348" xr:uid="{00000000-0005-0000-0000-0000620E0000}"/>
    <cellStyle name="40% - Accent1 5 3 4 3" xfId="2207" xr:uid="{00000000-0005-0000-0000-0000630E0000}"/>
    <cellStyle name="40% - Accent1 5 3 4 3 2" xfId="9658" xr:uid="{00000000-0005-0000-0000-0000640E0000}"/>
    <cellStyle name="40% - Accent1 5 3 4 3 3" xfId="9659" xr:uid="{00000000-0005-0000-0000-0000650E0000}"/>
    <cellStyle name="40% - Accent1 5 3 4 4" xfId="9660" xr:uid="{00000000-0005-0000-0000-0000660E0000}"/>
    <cellStyle name="40% - Accent1 5 3 4 5" xfId="2223" xr:uid="{00000000-0005-0000-0000-0000670E0000}"/>
    <cellStyle name="40% - Accent1 5 3 5" xfId="6905" xr:uid="{00000000-0005-0000-0000-0000680E0000}"/>
    <cellStyle name="40% - Accent1 5 3 5 2" xfId="6305" xr:uid="{00000000-0005-0000-0000-0000690E0000}"/>
    <cellStyle name="40% - Accent1 5 3 5 2 2" xfId="5359" xr:uid="{00000000-0005-0000-0000-00006A0E0000}"/>
    <cellStyle name="40% - Accent1 5 3 5 2 3" xfId="9662" xr:uid="{00000000-0005-0000-0000-00006B0E0000}"/>
    <cellStyle name="40% - Accent1 5 3 5 3" xfId="2843" xr:uid="{00000000-0005-0000-0000-00006C0E0000}"/>
    <cellStyle name="40% - Accent1 5 3 5 3 2" xfId="2853" xr:uid="{00000000-0005-0000-0000-00006D0E0000}"/>
    <cellStyle name="40% - Accent1 5 3 5 3 3" xfId="2879" xr:uid="{00000000-0005-0000-0000-00006E0E0000}"/>
    <cellStyle name="40% - Accent1 5 3 5 4" xfId="2891" xr:uid="{00000000-0005-0000-0000-00006F0E0000}"/>
    <cellStyle name="40% - Accent1 5 3 5 5" xfId="2900" xr:uid="{00000000-0005-0000-0000-0000700E0000}"/>
    <cellStyle name="40% - Accent1 5 3 6" xfId="9022" xr:uid="{00000000-0005-0000-0000-0000710E0000}"/>
    <cellStyle name="40% - Accent1 5 3 6 2" xfId="2545" xr:uid="{00000000-0005-0000-0000-0000720E0000}"/>
    <cellStyle name="40% - Accent1 5 3 6 2 2" xfId="6000" xr:uid="{00000000-0005-0000-0000-0000730E0000}"/>
    <cellStyle name="40% - Accent1 5 3 6 2 3" xfId="9663" xr:uid="{00000000-0005-0000-0000-0000740E0000}"/>
    <cellStyle name="40% - Accent1 5 3 6 3" xfId="6310" xr:uid="{00000000-0005-0000-0000-0000750E0000}"/>
    <cellStyle name="40% - Accent1 5 3 6 3 2" xfId="8330" xr:uid="{00000000-0005-0000-0000-0000760E0000}"/>
    <cellStyle name="40% - Accent1 5 3 6 3 3" xfId="8352" xr:uid="{00000000-0005-0000-0000-0000770E0000}"/>
    <cellStyle name="40% - Accent1 5 3 6 4" xfId="9664" xr:uid="{00000000-0005-0000-0000-0000780E0000}"/>
    <cellStyle name="40% - Accent1 5 3 6 5" xfId="9666" xr:uid="{00000000-0005-0000-0000-0000790E0000}"/>
    <cellStyle name="40% - Accent1 5 3 7" xfId="1934" xr:uid="{00000000-0005-0000-0000-00007A0E0000}"/>
    <cellStyle name="40% - Accent1 5 3 7 2" xfId="1945" xr:uid="{00000000-0005-0000-0000-00007B0E0000}"/>
    <cellStyle name="40% - Accent1 5 3 7 2 2" xfId="5120" xr:uid="{00000000-0005-0000-0000-00007C0E0000}"/>
    <cellStyle name="40% - Accent1 5 3 7 2 3" xfId="5138" xr:uid="{00000000-0005-0000-0000-00007D0E0000}"/>
    <cellStyle name="40% - Accent1 5 3 7 3" xfId="1956" xr:uid="{00000000-0005-0000-0000-00007E0E0000}"/>
    <cellStyle name="40% - Accent1 5 3 7 4" xfId="9099" xr:uid="{00000000-0005-0000-0000-00007F0E0000}"/>
    <cellStyle name="40% - Accent1 5 3 8" xfId="754" xr:uid="{00000000-0005-0000-0000-0000800E0000}"/>
    <cellStyle name="40% - Accent1 5 3 8 2" xfId="9217" xr:uid="{00000000-0005-0000-0000-0000810E0000}"/>
    <cellStyle name="40% - Accent1 5 3 8 3" xfId="9671" xr:uid="{00000000-0005-0000-0000-0000820E0000}"/>
    <cellStyle name="40% - Accent1 5 3 9" xfId="768" xr:uid="{00000000-0005-0000-0000-0000830E0000}"/>
    <cellStyle name="40% - Accent1 5 3 9 2" xfId="9223" xr:uid="{00000000-0005-0000-0000-0000840E0000}"/>
    <cellStyle name="40% - Accent1 5 3 9 3" xfId="9674" xr:uid="{00000000-0005-0000-0000-0000850E0000}"/>
    <cellStyle name="40% - Accent1 6" xfId="7002" xr:uid="{00000000-0005-0000-0000-0000860E0000}"/>
    <cellStyle name="40% - Accent1 6 2" xfId="2012" xr:uid="{00000000-0005-0000-0000-0000870E0000}"/>
    <cellStyle name="40% - Accent1 7" xfId="7009" xr:uid="{00000000-0005-0000-0000-0000880E0000}"/>
    <cellStyle name="40% - Accent1 7 2" xfId="2166" xr:uid="{00000000-0005-0000-0000-0000890E0000}"/>
    <cellStyle name="40% - Accent1 8" xfId="7016" xr:uid="{00000000-0005-0000-0000-00008A0E0000}"/>
    <cellStyle name="40% - Accent1 8 2" xfId="7018" xr:uid="{00000000-0005-0000-0000-00008B0E0000}"/>
    <cellStyle name="40% - Accent2 2" xfId="6078" xr:uid="{00000000-0005-0000-0000-00008C0E0000}"/>
    <cellStyle name="40% - Accent2 2 2" xfId="6083" xr:uid="{00000000-0005-0000-0000-00008D0E0000}"/>
    <cellStyle name="40% - Accent2 2 2 2" xfId="9489" xr:uid="{00000000-0005-0000-0000-00008E0E0000}"/>
    <cellStyle name="40% - Accent2 2 3" xfId="6088" xr:uid="{00000000-0005-0000-0000-00008F0E0000}"/>
    <cellStyle name="40% - Accent2 2 3 2" xfId="4682" xr:uid="{00000000-0005-0000-0000-0000900E0000}"/>
    <cellStyle name="40% - Accent2 2 4" xfId="6765" xr:uid="{00000000-0005-0000-0000-0000910E0000}"/>
    <cellStyle name="40% - Accent2 3" xfId="9676" xr:uid="{00000000-0005-0000-0000-0000920E0000}"/>
    <cellStyle name="40% - Accent2 3 2" xfId="1358" xr:uid="{00000000-0005-0000-0000-0000930E0000}"/>
    <cellStyle name="40% - Accent2 3 2 2" xfId="9507" xr:uid="{00000000-0005-0000-0000-0000940E0000}"/>
    <cellStyle name="40% - Accent2 3 2 3" xfId="9511" xr:uid="{00000000-0005-0000-0000-0000950E0000}"/>
    <cellStyle name="40% - Accent2 3 2 3 10" xfId="6706" xr:uid="{00000000-0005-0000-0000-0000960E0000}"/>
    <cellStyle name="40% - Accent2 3 2 3 11" xfId="6722" xr:uid="{00000000-0005-0000-0000-0000970E0000}"/>
    <cellStyle name="40% - Accent2 3 2 3 2" xfId="9677" xr:uid="{00000000-0005-0000-0000-0000980E0000}"/>
    <cellStyle name="40% - Accent2 3 2 3 2 2" xfId="9683" xr:uid="{00000000-0005-0000-0000-0000990E0000}"/>
    <cellStyle name="40% - Accent2 3 2 3 2 2 2" xfId="9688" xr:uid="{00000000-0005-0000-0000-00009A0E0000}"/>
    <cellStyle name="40% - Accent2 3 2 3 2 2 2 2" xfId="9689" xr:uid="{00000000-0005-0000-0000-00009B0E0000}"/>
    <cellStyle name="40% - Accent2 3 2 3 2 2 2 3" xfId="5057" xr:uid="{00000000-0005-0000-0000-00009C0E0000}"/>
    <cellStyle name="40% - Accent2 3 2 3 2 2 3" xfId="9691" xr:uid="{00000000-0005-0000-0000-00009D0E0000}"/>
    <cellStyle name="40% - Accent2 3 2 3 2 2 4" xfId="5954" xr:uid="{00000000-0005-0000-0000-00009E0E0000}"/>
    <cellStyle name="40% - Accent2 3 2 3 2 3" xfId="9700" xr:uid="{00000000-0005-0000-0000-00009F0E0000}"/>
    <cellStyle name="40% - Accent2 3 2 3 2 3 2" xfId="9710" xr:uid="{00000000-0005-0000-0000-0000A00E0000}"/>
    <cellStyle name="40% - Accent2 3 2 3 2 3 3" xfId="9716" xr:uid="{00000000-0005-0000-0000-0000A10E0000}"/>
    <cellStyle name="40% - Accent2 3 2 3 2 4" xfId="9721" xr:uid="{00000000-0005-0000-0000-0000A20E0000}"/>
    <cellStyle name="40% - Accent2 3 2 3 2 4 2" xfId="9725" xr:uid="{00000000-0005-0000-0000-0000A30E0000}"/>
    <cellStyle name="40% - Accent2 3 2 3 2 4 3" xfId="9728" xr:uid="{00000000-0005-0000-0000-0000A40E0000}"/>
    <cellStyle name="40% - Accent2 3 2 3 2 5" xfId="8541" xr:uid="{00000000-0005-0000-0000-0000A50E0000}"/>
    <cellStyle name="40% - Accent2 3 2 3 2 6" xfId="9733" xr:uid="{00000000-0005-0000-0000-0000A60E0000}"/>
    <cellStyle name="40% - Accent2 3 2 3 3" xfId="9737" xr:uid="{00000000-0005-0000-0000-0000A70E0000}"/>
    <cellStyle name="40% - Accent2 3 2 3 3 2" xfId="9741" xr:uid="{00000000-0005-0000-0000-0000A80E0000}"/>
    <cellStyle name="40% - Accent2 3 2 3 3 2 2" xfId="1476" xr:uid="{00000000-0005-0000-0000-0000A90E0000}"/>
    <cellStyle name="40% - Accent2 3 2 3 3 2 3" xfId="9748" xr:uid="{00000000-0005-0000-0000-0000AA0E0000}"/>
    <cellStyle name="40% - Accent2 3 2 3 3 3" xfId="2332" xr:uid="{00000000-0005-0000-0000-0000AB0E0000}"/>
    <cellStyle name="40% - Accent2 3 2 3 3 3 2" xfId="2342" xr:uid="{00000000-0005-0000-0000-0000AC0E0000}"/>
    <cellStyle name="40% - Accent2 3 2 3 3 3 3" xfId="1713" xr:uid="{00000000-0005-0000-0000-0000AD0E0000}"/>
    <cellStyle name="40% - Accent2 3 2 3 3 4" xfId="2374" xr:uid="{00000000-0005-0000-0000-0000AE0E0000}"/>
    <cellStyle name="40% - Accent2 3 2 3 3 5" xfId="1867" xr:uid="{00000000-0005-0000-0000-0000AF0E0000}"/>
    <cellStyle name="40% - Accent2 3 2 3 4" xfId="7777" xr:uid="{00000000-0005-0000-0000-0000B00E0000}"/>
    <cellStyle name="40% - Accent2 3 2 3 4 2" xfId="7782" xr:uid="{00000000-0005-0000-0000-0000B10E0000}"/>
    <cellStyle name="40% - Accent2 3 2 3 4 2 2" xfId="9757" xr:uid="{00000000-0005-0000-0000-0000B20E0000}"/>
    <cellStyle name="40% - Accent2 3 2 3 4 2 3" xfId="1600" xr:uid="{00000000-0005-0000-0000-0000B30E0000}"/>
    <cellStyle name="40% - Accent2 3 2 3 4 3" xfId="7786" xr:uid="{00000000-0005-0000-0000-0000B40E0000}"/>
    <cellStyle name="40% - Accent2 3 2 3 4 3 2" xfId="4429" xr:uid="{00000000-0005-0000-0000-0000B50E0000}"/>
    <cellStyle name="40% - Accent2 3 2 3 4 3 3" xfId="9761" xr:uid="{00000000-0005-0000-0000-0000B60E0000}"/>
    <cellStyle name="40% - Accent2 3 2 3 4 4" xfId="9764" xr:uid="{00000000-0005-0000-0000-0000B70E0000}"/>
    <cellStyle name="40% - Accent2 3 2 3 4 5" xfId="1018" xr:uid="{00000000-0005-0000-0000-0000B80E0000}"/>
    <cellStyle name="40% - Accent2 3 2 3 5" xfId="7789" xr:uid="{00000000-0005-0000-0000-0000B90E0000}"/>
    <cellStyle name="40% - Accent2 3 2 3 5 2" xfId="7795" xr:uid="{00000000-0005-0000-0000-0000BA0E0000}"/>
    <cellStyle name="40% - Accent2 3 2 3 5 2 2" xfId="3706" xr:uid="{00000000-0005-0000-0000-0000BB0E0000}"/>
    <cellStyle name="40% - Accent2 3 2 3 5 2 3" xfId="3716" xr:uid="{00000000-0005-0000-0000-0000BC0E0000}"/>
    <cellStyle name="40% - Accent2 3 2 3 5 3" xfId="7799" xr:uid="{00000000-0005-0000-0000-0000BD0E0000}"/>
    <cellStyle name="40% - Accent2 3 2 3 5 3 2" xfId="9767" xr:uid="{00000000-0005-0000-0000-0000BE0E0000}"/>
    <cellStyle name="40% - Accent2 3 2 3 5 3 3" xfId="9771" xr:uid="{00000000-0005-0000-0000-0000BF0E0000}"/>
    <cellStyle name="40% - Accent2 3 2 3 5 4" xfId="9774" xr:uid="{00000000-0005-0000-0000-0000C00E0000}"/>
    <cellStyle name="40% - Accent2 3 2 3 5 5" xfId="8008" xr:uid="{00000000-0005-0000-0000-0000C10E0000}"/>
    <cellStyle name="40% - Accent2 3 2 3 6" xfId="5217" xr:uid="{00000000-0005-0000-0000-0000C20E0000}"/>
    <cellStyle name="40% - Accent2 3 2 3 6 2" xfId="8072" xr:uid="{00000000-0005-0000-0000-0000C30E0000}"/>
    <cellStyle name="40% - Accent2 3 2 3 6 2 2" xfId="9779" xr:uid="{00000000-0005-0000-0000-0000C40E0000}"/>
    <cellStyle name="40% - Accent2 3 2 3 6 2 3" xfId="9787" xr:uid="{00000000-0005-0000-0000-0000C50E0000}"/>
    <cellStyle name="40% - Accent2 3 2 3 6 3" xfId="9791" xr:uid="{00000000-0005-0000-0000-0000C60E0000}"/>
    <cellStyle name="40% - Accent2 3 2 3 6 3 2" xfId="9792" xr:uid="{00000000-0005-0000-0000-0000C70E0000}"/>
    <cellStyle name="40% - Accent2 3 2 3 6 3 3" xfId="9795" xr:uid="{00000000-0005-0000-0000-0000C80E0000}"/>
    <cellStyle name="40% - Accent2 3 2 3 6 4" xfId="9799" xr:uid="{00000000-0005-0000-0000-0000C90E0000}"/>
    <cellStyle name="40% - Accent2 3 2 3 6 5" xfId="888" xr:uid="{00000000-0005-0000-0000-0000CA0E0000}"/>
    <cellStyle name="40% - Accent2 3 2 3 7" xfId="5225" xr:uid="{00000000-0005-0000-0000-0000CB0E0000}"/>
    <cellStyle name="40% - Accent2 3 2 3 7 2" xfId="3598" xr:uid="{00000000-0005-0000-0000-0000CC0E0000}"/>
    <cellStyle name="40% - Accent2 3 2 3 7 2 2" xfId="1502" xr:uid="{00000000-0005-0000-0000-0000CD0E0000}"/>
    <cellStyle name="40% - Accent2 3 2 3 7 2 3" xfId="9804" xr:uid="{00000000-0005-0000-0000-0000CE0E0000}"/>
    <cellStyle name="40% - Accent2 3 2 3 7 3" xfId="4644" xr:uid="{00000000-0005-0000-0000-0000CF0E0000}"/>
    <cellStyle name="40% - Accent2 3 2 3 7 4" xfId="5076" xr:uid="{00000000-0005-0000-0000-0000D00E0000}"/>
    <cellStyle name="40% - Accent2 3 2 3 8" xfId="9615" xr:uid="{00000000-0005-0000-0000-0000D10E0000}"/>
    <cellStyle name="40% - Accent2 3 2 3 8 2" xfId="9623" xr:uid="{00000000-0005-0000-0000-0000D20E0000}"/>
    <cellStyle name="40% - Accent2 3 2 3 8 3" xfId="618" xr:uid="{00000000-0005-0000-0000-0000D30E0000}"/>
    <cellStyle name="40% - Accent2 3 2 3 9" xfId="9632" xr:uid="{00000000-0005-0000-0000-0000D40E0000}"/>
    <cellStyle name="40% - Accent2 3 2 3 9 2" xfId="9813" xr:uid="{00000000-0005-0000-0000-0000D50E0000}"/>
    <cellStyle name="40% - Accent2 3 2 3 9 3" xfId="5564" xr:uid="{00000000-0005-0000-0000-0000D60E0000}"/>
    <cellStyle name="40% - Accent2 3 3" xfId="5375" xr:uid="{00000000-0005-0000-0000-0000D70E0000}"/>
    <cellStyle name="40% - Accent2 3 3 10" xfId="9786" xr:uid="{00000000-0005-0000-0000-0000D80E0000}"/>
    <cellStyle name="40% - Accent2 3 3 11" xfId="9819" xr:uid="{00000000-0005-0000-0000-0000D90E0000}"/>
    <cellStyle name="40% - Accent2 3 3 2" xfId="7481" xr:uid="{00000000-0005-0000-0000-0000DA0E0000}"/>
    <cellStyle name="40% - Accent2 3 3 2 2" xfId="9822" xr:uid="{00000000-0005-0000-0000-0000DB0E0000}"/>
    <cellStyle name="40% - Accent2 3 3 2 2 2" xfId="9827" xr:uid="{00000000-0005-0000-0000-0000DC0E0000}"/>
    <cellStyle name="40% - Accent2 3 3 2 2 2 2" xfId="4363" xr:uid="{00000000-0005-0000-0000-0000DD0E0000}"/>
    <cellStyle name="40% - Accent2 3 3 2 2 2 3" xfId="9829" xr:uid="{00000000-0005-0000-0000-0000DE0E0000}"/>
    <cellStyle name="40% - Accent2 3 3 2 2 3" xfId="9832" xr:uid="{00000000-0005-0000-0000-0000DF0E0000}"/>
    <cellStyle name="40% - Accent2 3 3 2 2 4" xfId="9834" xr:uid="{00000000-0005-0000-0000-0000E00E0000}"/>
    <cellStyle name="40% - Accent2 3 3 2 3" xfId="9837" xr:uid="{00000000-0005-0000-0000-0000E10E0000}"/>
    <cellStyle name="40% - Accent2 3 3 2 3 2" xfId="9844" xr:uid="{00000000-0005-0000-0000-0000E20E0000}"/>
    <cellStyle name="40% - Accent2 3 3 2 3 3" xfId="9848" xr:uid="{00000000-0005-0000-0000-0000E30E0000}"/>
    <cellStyle name="40% - Accent2 3 3 2 4" xfId="5315" xr:uid="{00000000-0005-0000-0000-0000E40E0000}"/>
    <cellStyle name="40% - Accent2 3 3 2 4 2" xfId="9854" xr:uid="{00000000-0005-0000-0000-0000E50E0000}"/>
    <cellStyle name="40% - Accent2 3 3 2 4 3" xfId="9860" xr:uid="{00000000-0005-0000-0000-0000E60E0000}"/>
    <cellStyle name="40% - Accent2 3 3 2 5" xfId="6258" xr:uid="{00000000-0005-0000-0000-0000E70E0000}"/>
    <cellStyle name="40% - Accent2 3 3 2 6" xfId="9313" xr:uid="{00000000-0005-0000-0000-0000E80E0000}"/>
    <cellStyle name="40% - Accent2 3 3 3" xfId="7484" xr:uid="{00000000-0005-0000-0000-0000E90E0000}"/>
    <cellStyle name="40% - Accent2 3 3 3 2" xfId="9861" xr:uid="{00000000-0005-0000-0000-0000EA0E0000}"/>
    <cellStyle name="40% - Accent2 3 3 3 2 2" xfId="5046" xr:uid="{00000000-0005-0000-0000-0000EB0E0000}"/>
    <cellStyle name="40% - Accent2 3 3 3 2 3" xfId="9376" xr:uid="{00000000-0005-0000-0000-0000EC0E0000}"/>
    <cellStyle name="40% - Accent2 3 3 3 3" xfId="9865" xr:uid="{00000000-0005-0000-0000-0000ED0E0000}"/>
    <cellStyle name="40% - Accent2 3 3 3 3 2" xfId="3393" xr:uid="{00000000-0005-0000-0000-0000EE0E0000}"/>
    <cellStyle name="40% - Accent2 3 3 3 3 3" xfId="3405" xr:uid="{00000000-0005-0000-0000-0000EF0E0000}"/>
    <cellStyle name="40% - Accent2 3 3 3 4" xfId="6271" xr:uid="{00000000-0005-0000-0000-0000F00E0000}"/>
    <cellStyle name="40% - Accent2 3 3 3 5" xfId="5588" xr:uid="{00000000-0005-0000-0000-0000F10E0000}"/>
    <cellStyle name="40% - Accent2 3 3 4" xfId="9118" xr:uid="{00000000-0005-0000-0000-0000F20E0000}"/>
    <cellStyle name="40% - Accent2 3 3 4 2" xfId="8887" xr:uid="{00000000-0005-0000-0000-0000F30E0000}"/>
    <cellStyle name="40% - Accent2 3 3 4 2 2" xfId="9869" xr:uid="{00000000-0005-0000-0000-0000F40E0000}"/>
    <cellStyle name="40% - Accent2 3 3 4 2 3" xfId="9874" xr:uid="{00000000-0005-0000-0000-0000F50E0000}"/>
    <cellStyle name="40% - Accent2 3 3 4 3" xfId="9877" xr:uid="{00000000-0005-0000-0000-0000F60E0000}"/>
    <cellStyle name="40% - Accent2 3 3 4 3 2" xfId="9880" xr:uid="{00000000-0005-0000-0000-0000F70E0000}"/>
    <cellStyle name="40% - Accent2 3 3 4 3 3" xfId="9886" xr:uid="{00000000-0005-0000-0000-0000F80E0000}"/>
    <cellStyle name="40% - Accent2 3 3 4 4" xfId="9647" xr:uid="{00000000-0005-0000-0000-0000F90E0000}"/>
    <cellStyle name="40% - Accent2 3 3 4 5" xfId="9305" xr:uid="{00000000-0005-0000-0000-0000FA0E0000}"/>
    <cellStyle name="40% - Accent2 3 3 5" xfId="519" xr:uid="{00000000-0005-0000-0000-0000FB0E0000}"/>
    <cellStyle name="40% - Accent2 3 3 5 2" xfId="1247" xr:uid="{00000000-0005-0000-0000-0000FC0E0000}"/>
    <cellStyle name="40% - Accent2 3 3 5 2 2" xfId="9893" xr:uid="{00000000-0005-0000-0000-0000FD0E0000}"/>
    <cellStyle name="40% - Accent2 3 3 5 2 3" xfId="9896" xr:uid="{00000000-0005-0000-0000-0000FE0E0000}"/>
    <cellStyle name="40% - Accent2 3 3 5 3" xfId="2069" xr:uid="{00000000-0005-0000-0000-0000FF0E0000}"/>
    <cellStyle name="40% - Accent2 3 3 5 3 2" xfId="5681" xr:uid="{00000000-0005-0000-0000-0000000F0000}"/>
    <cellStyle name="40% - Accent2 3 3 5 3 3" xfId="9898" xr:uid="{00000000-0005-0000-0000-0000010F0000}"/>
    <cellStyle name="40% - Accent2 3 3 5 4" xfId="9653" xr:uid="{00000000-0005-0000-0000-0000020F0000}"/>
    <cellStyle name="40% - Accent2 3 3 5 5" xfId="8655" xr:uid="{00000000-0005-0000-0000-0000030F0000}"/>
    <cellStyle name="40% - Accent2 3 3 6" xfId="5964" xr:uid="{00000000-0005-0000-0000-0000040F0000}"/>
    <cellStyle name="40% - Accent2 3 3 6 2" xfId="2202" xr:uid="{00000000-0005-0000-0000-0000050F0000}"/>
    <cellStyle name="40% - Accent2 3 3 6 2 2" xfId="9901" xr:uid="{00000000-0005-0000-0000-0000060F0000}"/>
    <cellStyle name="40% - Accent2 3 3 6 2 3" xfId="9904" xr:uid="{00000000-0005-0000-0000-0000070F0000}"/>
    <cellStyle name="40% - Accent2 3 3 6 3" xfId="9905" xr:uid="{00000000-0005-0000-0000-0000080F0000}"/>
    <cellStyle name="40% - Accent2 3 3 6 3 2" xfId="9909" xr:uid="{00000000-0005-0000-0000-0000090F0000}"/>
    <cellStyle name="40% - Accent2 3 3 6 3 3" xfId="9912" xr:uid="{00000000-0005-0000-0000-00000A0F0000}"/>
    <cellStyle name="40% - Accent2 3 3 6 4" xfId="9916" xr:uid="{00000000-0005-0000-0000-00000B0F0000}"/>
    <cellStyle name="40% - Accent2 3 3 6 5" xfId="2242" xr:uid="{00000000-0005-0000-0000-00000C0F0000}"/>
    <cellStyle name="40% - Accent2 3 3 7" xfId="9917" xr:uid="{00000000-0005-0000-0000-00000D0F0000}"/>
    <cellStyle name="40% - Accent2 3 3 7 2" xfId="7887" xr:uid="{00000000-0005-0000-0000-00000E0F0000}"/>
    <cellStyle name="40% - Accent2 3 3 7 2 2" xfId="8794" xr:uid="{00000000-0005-0000-0000-00000F0F0000}"/>
    <cellStyle name="40% - Accent2 3 3 7 2 3" xfId="9921" xr:uid="{00000000-0005-0000-0000-0000100F0000}"/>
    <cellStyle name="40% - Accent2 3 3 7 3" xfId="9922" xr:uid="{00000000-0005-0000-0000-0000110F0000}"/>
    <cellStyle name="40% - Accent2 3 3 7 4" xfId="9923" xr:uid="{00000000-0005-0000-0000-0000120F0000}"/>
    <cellStyle name="40% - Accent2 3 3 8" xfId="9925" xr:uid="{00000000-0005-0000-0000-0000130F0000}"/>
    <cellStyle name="40% - Accent2 3 3 8 2" xfId="5604" xr:uid="{00000000-0005-0000-0000-0000140F0000}"/>
    <cellStyle name="40% - Accent2 3 3 8 3" xfId="9927" xr:uid="{00000000-0005-0000-0000-0000150F0000}"/>
    <cellStyle name="40% - Accent2 3 3 9" xfId="9932" xr:uid="{00000000-0005-0000-0000-0000160F0000}"/>
    <cellStyle name="40% - Accent2 3 3 9 2" xfId="9933" xr:uid="{00000000-0005-0000-0000-0000170F0000}"/>
    <cellStyle name="40% - Accent2 3 3 9 3" xfId="9935" xr:uid="{00000000-0005-0000-0000-0000180F0000}"/>
    <cellStyle name="40% - Accent2 3 4" xfId="5388" xr:uid="{00000000-0005-0000-0000-0000190F0000}"/>
    <cellStyle name="40% - Accent2 3 5" xfId="5593" xr:uid="{00000000-0005-0000-0000-00001A0F0000}"/>
    <cellStyle name="40% - Accent2 3 5 2" xfId="9937" xr:uid="{00000000-0005-0000-0000-00001B0F0000}"/>
    <cellStyle name="40% - Accent2 3 6" xfId="7492" xr:uid="{00000000-0005-0000-0000-00001C0F0000}"/>
    <cellStyle name="40% - Accent2 3 6 2" xfId="946" xr:uid="{00000000-0005-0000-0000-00001D0F0000}"/>
    <cellStyle name="40% - Accent2 4" xfId="7020" xr:uid="{00000000-0005-0000-0000-00001E0F0000}"/>
    <cellStyle name="40% - Accent2 4 2" xfId="7027" xr:uid="{00000000-0005-0000-0000-00001F0F0000}"/>
    <cellStyle name="40% - Accent2 4 2 2" xfId="7045" xr:uid="{00000000-0005-0000-0000-0000200F0000}"/>
    <cellStyle name="40% - Accent2 4 2 2 10" xfId="9941" xr:uid="{00000000-0005-0000-0000-0000210F0000}"/>
    <cellStyle name="40% - Accent2 4 2 2 11" xfId="9945" xr:uid="{00000000-0005-0000-0000-0000220F0000}"/>
    <cellStyle name="40% - Accent2 4 2 2 2" xfId="7055" xr:uid="{00000000-0005-0000-0000-0000230F0000}"/>
    <cellStyle name="40% - Accent2 4 2 2 2 2" xfId="4746" xr:uid="{00000000-0005-0000-0000-0000240F0000}"/>
    <cellStyle name="40% - Accent2 4 2 2 2 2 2" xfId="6340" xr:uid="{00000000-0005-0000-0000-0000250F0000}"/>
    <cellStyle name="40% - Accent2 4 2 2 2 2 2 2" xfId="6347" xr:uid="{00000000-0005-0000-0000-0000260F0000}"/>
    <cellStyle name="40% - Accent2 4 2 2 2 2 2 3" xfId="6354" xr:uid="{00000000-0005-0000-0000-0000270F0000}"/>
    <cellStyle name="40% - Accent2 4 2 2 2 2 3" xfId="7063" xr:uid="{00000000-0005-0000-0000-0000280F0000}"/>
    <cellStyle name="40% - Accent2 4 2 2 2 2 4" xfId="6499" xr:uid="{00000000-0005-0000-0000-0000290F0000}"/>
    <cellStyle name="40% - Accent2 4 2 2 2 3" xfId="5265" xr:uid="{00000000-0005-0000-0000-00002A0F0000}"/>
    <cellStyle name="40% - Accent2 4 2 2 2 3 2" xfId="1814" xr:uid="{00000000-0005-0000-0000-00002B0F0000}"/>
    <cellStyle name="40% - Accent2 4 2 2 2 3 3" xfId="1834" xr:uid="{00000000-0005-0000-0000-00002C0F0000}"/>
    <cellStyle name="40% - Accent2 4 2 2 2 4" xfId="7069" xr:uid="{00000000-0005-0000-0000-00002D0F0000}"/>
    <cellStyle name="40% - Accent2 4 2 2 2 4 2" xfId="6981" xr:uid="{00000000-0005-0000-0000-00002E0F0000}"/>
    <cellStyle name="40% - Accent2 4 2 2 2 4 3" xfId="8594" xr:uid="{00000000-0005-0000-0000-00002F0F0000}"/>
    <cellStyle name="40% - Accent2 4 2 2 2 5" xfId="8598" xr:uid="{00000000-0005-0000-0000-0000300F0000}"/>
    <cellStyle name="40% - Accent2 4 2 2 2 6" xfId="8604" xr:uid="{00000000-0005-0000-0000-0000310F0000}"/>
    <cellStyle name="40% - Accent2 4 2 2 3" xfId="5661" xr:uid="{00000000-0005-0000-0000-0000320F0000}"/>
    <cellStyle name="40% - Accent2 4 2 2 3 2" xfId="7075" xr:uid="{00000000-0005-0000-0000-0000330F0000}"/>
    <cellStyle name="40% - Accent2 4 2 2 3 2 2" xfId="7823" xr:uid="{00000000-0005-0000-0000-0000340F0000}"/>
    <cellStyle name="40% - Accent2 4 2 2 3 2 3" xfId="828" xr:uid="{00000000-0005-0000-0000-0000350F0000}"/>
    <cellStyle name="40% - Accent2 4 2 2 3 3" xfId="7079" xr:uid="{00000000-0005-0000-0000-0000360F0000}"/>
    <cellStyle name="40% - Accent2 4 2 2 3 3 2" xfId="6997" xr:uid="{00000000-0005-0000-0000-0000370F0000}"/>
    <cellStyle name="40% - Accent2 4 2 2 3 3 3" xfId="7830" xr:uid="{00000000-0005-0000-0000-0000380F0000}"/>
    <cellStyle name="40% - Accent2 4 2 2 3 4" xfId="8610" xr:uid="{00000000-0005-0000-0000-0000390F0000}"/>
    <cellStyle name="40% - Accent2 4 2 2 3 5" xfId="8613" xr:uid="{00000000-0005-0000-0000-00003A0F0000}"/>
    <cellStyle name="40% - Accent2 4 2 2 4" xfId="7081" xr:uid="{00000000-0005-0000-0000-00003B0F0000}"/>
    <cellStyle name="40% - Accent2 4 2 2 4 2" xfId="7089" xr:uid="{00000000-0005-0000-0000-00003C0F0000}"/>
    <cellStyle name="40% - Accent2 4 2 2 4 2 2" xfId="8649" xr:uid="{00000000-0005-0000-0000-00003D0F0000}"/>
    <cellStyle name="40% - Accent2 4 2 2 4 2 3" xfId="8659" xr:uid="{00000000-0005-0000-0000-00003E0F0000}"/>
    <cellStyle name="40% - Accent2 4 2 2 4 3" xfId="2148" xr:uid="{00000000-0005-0000-0000-00003F0F0000}"/>
    <cellStyle name="40% - Accent2 4 2 2 4 3 2" xfId="2238" xr:uid="{00000000-0005-0000-0000-0000400F0000}"/>
    <cellStyle name="40% - Accent2 4 2 2 4 3 3" xfId="2293" xr:uid="{00000000-0005-0000-0000-0000410F0000}"/>
    <cellStyle name="40% - Accent2 4 2 2 4 4" xfId="8617" xr:uid="{00000000-0005-0000-0000-0000420F0000}"/>
    <cellStyle name="40% - Accent2 4 2 2 4 5" xfId="8623" xr:uid="{00000000-0005-0000-0000-0000430F0000}"/>
    <cellStyle name="40% - Accent2 4 2 2 5" xfId="7092" xr:uid="{00000000-0005-0000-0000-0000440F0000}"/>
    <cellStyle name="40% - Accent2 4 2 2 5 2" xfId="9948" xr:uid="{00000000-0005-0000-0000-0000450F0000}"/>
    <cellStyle name="40% - Accent2 4 2 2 5 2 2" xfId="9950" xr:uid="{00000000-0005-0000-0000-0000460F0000}"/>
    <cellStyle name="40% - Accent2 4 2 2 5 2 3" xfId="9954" xr:uid="{00000000-0005-0000-0000-0000470F0000}"/>
    <cellStyle name="40% - Accent2 4 2 2 5 3" xfId="1324" xr:uid="{00000000-0005-0000-0000-0000480F0000}"/>
    <cellStyle name="40% - Accent2 4 2 2 5 3 2" xfId="1343" xr:uid="{00000000-0005-0000-0000-0000490F0000}"/>
    <cellStyle name="40% - Accent2 4 2 2 5 3 3" xfId="1367" xr:uid="{00000000-0005-0000-0000-00004A0F0000}"/>
    <cellStyle name="40% - Accent2 4 2 2 5 4" xfId="4185" xr:uid="{00000000-0005-0000-0000-00004B0F0000}"/>
    <cellStyle name="40% - Accent2 4 2 2 5 5" xfId="2801" xr:uid="{00000000-0005-0000-0000-00004C0F0000}"/>
    <cellStyle name="40% - Accent2 4 2 2 6" xfId="1155" xr:uid="{00000000-0005-0000-0000-00004D0F0000}"/>
    <cellStyle name="40% - Accent2 4 2 2 6 2" xfId="1172" xr:uid="{00000000-0005-0000-0000-00004E0F0000}"/>
    <cellStyle name="40% - Accent2 4 2 2 6 2 2" xfId="1193" xr:uid="{00000000-0005-0000-0000-00004F0F0000}"/>
    <cellStyle name="40% - Accent2 4 2 2 6 2 3" xfId="1198" xr:uid="{00000000-0005-0000-0000-0000500F0000}"/>
    <cellStyle name="40% - Accent2 4 2 2 6 3" xfId="1209" xr:uid="{00000000-0005-0000-0000-0000510F0000}"/>
    <cellStyle name="40% - Accent2 4 2 2 6 3 2" xfId="9957" xr:uid="{00000000-0005-0000-0000-0000520F0000}"/>
    <cellStyle name="40% - Accent2 4 2 2 6 3 3" xfId="9960" xr:uid="{00000000-0005-0000-0000-0000530F0000}"/>
    <cellStyle name="40% - Accent2 4 2 2 6 4" xfId="1221" xr:uid="{00000000-0005-0000-0000-0000540F0000}"/>
    <cellStyle name="40% - Accent2 4 2 2 6 5" xfId="8639" xr:uid="{00000000-0005-0000-0000-0000550F0000}"/>
    <cellStyle name="40% - Accent2 4 2 2 7" xfId="9524" xr:uid="{00000000-0005-0000-0000-0000560F0000}"/>
    <cellStyle name="40% - Accent2 4 2 2 7 2" xfId="4679" xr:uid="{00000000-0005-0000-0000-0000570F0000}"/>
    <cellStyle name="40% - Accent2 4 2 2 7 2 2" xfId="6554" xr:uid="{00000000-0005-0000-0000-0000580F0000}"/>
    <cellStyle name="40% - Accent2 4 2 2 7 2 3" xfId="6101" xr:uid="{00000000-0005-0000-0000-0000590F0000}"/>
    <cellStyle name="40% - Accent2 4 2 2 7 3" xfId="3295" xr:uid="{00000000-0005-0000-0000-00005A0F0000}"/>
    <cellStyle name="40% - Accent2 4 2 2 7 4" xfId="8644" xr:uid="{00000000-0005-0000-0000-00005B0F0000}"/>
    <cellStyle name="40% - Accent2 4 2 2 8" xfId="7519" xr:uid="{00000000-0005-0000-0000-00005C0F0000}"/>
    <cellStyle name="40% - Accent2 4 2 2 8 2" xfId="7529" xr:uid="{00000000-0005-0000-0000-00005D0F0000}"/>
    <cellStyle name="40% - Accent2 4 2 2 8 3" xfId="226" xr:uid="{00000000-0005-0000-0000-00005E0F0000}"/>
    <cellStyle name="40% - Accent2 4 2 2 9" xfId="7533" xr:uid="{00000000-0005-0000-0000-00005F0F0000}"/>
    <cellStyle name="40% - Accent2 4 2 2 9 2" xfId="9965" xr:uid="{00000000-0005-0000-0000-0000600F0000}"/>
    <cellStyle name="40% - Accent2 4 2 2 9 3" xfId="9172" xr:uid="{00000000-0005-0000-0000-0000610F0000}"/>
    <cellStyle name="40% - Accent2 4 3" xfId="7498" xr:uid="{00000000-0005-0000-0000-0000620F0000}"/>
    <cellStyle name="40% - Accent2 5" xfId="4431" xr:uid="{00000000-0005-0000-0000-0000630F0000}"/>
    <cellStyle name="40% - Accent2 5 2" xfId="9522" xr:uid="{00000000-0005-0000-0000-0000640F0000}"/>
    <cellStyle name="40% - Accent2 5 3" xfId="7517" xr:uid="{00000000-0005-0000-0000-0000650F0000}"/>
    <cellStyle name="40% - Accent2 5 3 10" xfId="9969" xr:uid="{00000000-0005-0000-0000-0000660F0000}"/>
    <cellStyle name="40% - Accent2 5 3 11" xfId="9970" xr:uid="{00000000-0005-0000-0000-0000670F0000}"/>
    <cellStyle name="40% - Accent2 5 3 2" xfId="7527" xr:uid="{00000000-0005-0000-0000-0000680F0000}"/>
    <cellStyle name="40% - Accent2 5 3 2 2" xfId="9971" xr:uid="{00000000-0005-0000-0000-0000690F0000}"/>
    <cellStyle name="40% - Accent2 5 3 2 2 2" xfId="9977" xr:uid="{00000000-0005-0000-0000-00006A0F0000}"/>
    <cellStyle name="40% - Accent2 5 3 2 2 2 2" xfId="9978" xr:uid="{00000000-0005-0000-0000-00006B0F0000}"/>
    <cellStyle name="40% - Accent2 5 3 2 2 2 3" xfId="9983" xr:uid="{00000000-0005-0000-0000-00006C0F0000}"/>
    <cellStyle name="40% - Accent2 5 3 2 2 3" xfId="9986" xr:uid="{00000000-0005-0000-0000-00006D0F0000}"/>
    <cellStyle name="40% - Accent2 5 3 2 2 4" xfId="9987" xr:uid="{00000000-0005-0000-0000-00006E0F0000}"/>
    <cellStyle name="40% - Accent2 5 3 2 3" xfId="5569" xr:uid="{00000000-0005-0000-0000-00006F0F0000}"/>
    <cellStyle name="40% - Accent2 5 3 2 3 2" xfId="9988" xr:uid="{00000000-0005-0000-0000-0000700F0000}"/>
    <cellStyle name="40% - Accent2 5 3 2 3 3" xfId="9989" xr:uid="{00000000-0005-0000-0000-0000710F0000}"/>
    <cellStyle name="40% - Accent2 5 3 2 4" xfId="9990" xr:uid="{00000000-0005-0000-0000-0000720F0000}"/>
    <cellStyle name="40% - Accent2 5 3 2 4 2" xfId="123" xr:uid="{00000000-0005-0000-0000-0000730F0000}"/>
    <cellStyle name="40% - Accent2 5 3 2 4 3" xfId="9992" xr:uid="{00000000-0005-0000-0000-0000740F0000}"/>
    <cellStyle name="40% - Accent2 5 3 2 5" xfId="7688" xr:uid="{00000000-0005-0000-0000-0000750F0000}"/>
    <cellStyle name="40% - Accent2 5 3 2 6" xfId="7696" xr:uid="{00000000-0005-0000-0000-0000760F0000}"/>
    <cellStyle name="40% - Accent2 5 3 3" xfId="223" xr:uid="{00000000-0005-0000-0000-0000770F0000}"/>
    <cellStyle name="40% - Accent2 5 3 3 2" xfId="1641" xr:uid="{00000000-0005-0000-0000-0000780F0000}"/>
    <cellStyle name="40% - Accent2 5 3 3 2 2" xfId="9993" xr:uid="{00000000-0005-0000-0000-0000790F0000}"/>
    <cellStyle name="40% - Accent2 5 3 3 2 3" xfId="9994" xr:uid="{00000000-0005-0000-0000-00007A0F0000}"/>
    <cellStyle name="40% - Accent2 5 3 3 3" xfId="1652" xr:uid="{00000000-0005-0000-0000-00007B0F0000}"/>
    <cellStyle name="40% - Accent2 5 3 3 3 2" xfId="9996" xr:uid="{00000000-0005-0000-0000-00007C0F0000}"/>
    <cellStyle name="40% - Accent2 5 3 3 3 3" xfId="9999" xr:uid="{00000000-0005-0000-0000-00007D0F0000}"/>
    <cellStyle name="40% - Accent2 5 3 3 4" xfId="10002" xr:uid="{00000000-0005-0000-0000-00007E0F0000}"/>
    <cellStyle name="40% - Accent2 5 3 3 5" xfId="7714" xr:uid="{00000000-0005-0000-0000-00007F0F0000}"/>
    <cellStyle name="40% - Accent2 5 3 4" xfId="102" xr:uid="{00000000-0005-0000-0000-0000800F0000}"/>
    <cellStyle name="40% - Accent2 5 3 4 2" xfId="10004" xr:uid="{00000000-0005-0000-0000-0000810F0000}"/>
    <cellStyle name="40% - Accent2 5 3 4 2 2" xfId="10007" xr:uid="{00000000-0005-0000-0000-0000820F0000}"/>
    <cellStyle name="40% - Accent2 5 3 4 2 3" xfId="5653" xr:uid="{00000000-0005-0000-0000-0000830F0000}"/>
    <cellStyle name="40% - Accent2 5 3 4 3" xfId="5297" xr:uid="{00000000-0005-0000-0000-0000840F0000}"/>
    <cellStyle name="40% - Accent2 5 3 4 3 2" xfId="10008" xr:uid="{00000000-0005-0000-0000-0000850F0000}"/>
    <cellStyle name="40% - Accent2 5 3 4 3 3" xfId="10009" xr:uid="{00000000-0005-0000-0000-0000860F0000}"/>
    <cellStyle name="40% - Accent2 5 3 4 4" xfId="10011" xr:uid="{00000000-0005-0000-0000-0000870F0000}"/>
    <cellStyle name="40% - Accent2 5 3 4 5" xfId="10012" xr:uid="{00000000-0005-0000-0000-0000880F0000}"/>
    <cellStyle name="40% - Accent2 5 3 5" xfId="1660" xr:uid="{00000000-0005-0000-0000-0000890F0000}"/>
    <cellStyle name="40% - Accent2 5 3 5 2" xfId="4544" xr:uid="{00000000-0005-0000-0000-00008A0F0000}"/>
    <cellStyle name="40% - Accent2 5 3 5 2 2" xfId="10014" xr:uid="{00000000-0005-0000-0000-00008B0F0000}"/>
    <cellStyle name="40% - Accent2 5 3 5 2 3" xfId="5689" xr:uid="{00000000-0005-0000-0000-00008C0F0000}"/>
    <cellStyle name="40% - Accent2 5 3 5 3" xfId="9750" xr:uid="{00000000-0005-0000-0000-00008D0F0000}"/>
    <cellStyle name="40% - Accent2 5 3 5 3 2" xfId="10016" xr:uid="{00000000-0005-0000-0000-00008E0F0000}"/>
    <cellStyle name="40% - Accent2 5 3 5 3 3" xfId="10019" xr:uid="{00000000-0005-0000-0000-00008F0F0000}"/>
    <cellStyle name="40% - Accent2 5 3 5 4" xfId="1592" xr:uid="{00000000-0005-0000-0000-0000900F0000}"/>
    <cellStyle name="40% - Accent2 5 3 5 5" xfId="3914" xr:uid="{00000000-0005-0000-0000-0000910F0000}"/>
    <cellStyle name="40% - Accent2 5 3 6" xfId="10021" xr:uid="{00000000-0005-0000-0000-0000920F0000}"/>
    <cellStyle name="40% - Accent2 5 3 6 2" xfId="4496" xr:uid="{00000000-0005-0000-0000-0000930F0000}"/>
    <cellStyle name="40% - Accent2 5 3 6 2 2" xfId="1335" xr:uid="{00000000-0005-0000-0000-0000940F0000}"/>
    <cellStyle name="40% - Accent2 5 3 6 2 3" xfId="1364" xr:uid="{00000000-0005-0000-0000-0000950F0000}"/>
    <cellStyle name="40% - Accent2 5 3 6 3" xfId="4424" xr:uid="{00000000-0005-0000-0000-0000960F0000}"/>
    <cellStyle name="40% - Accent2 5 3 6 3 2" xfId="1066" xr:uid="{00000000-0005-0000-0000-0000970F0000}"/>
    <cellStyle name="40% - Accent2 5 3 6 3 3" xfId="1544" xr:uid="{00000000-0005-0000-0000-0000980F0000}"/>
    <cellStyle name="40% - Accent2 5 3 6 4" xfId="9758" xr:uid="{00000000-0005-0000-0000-0000990F0000}"/>
    <cellStyle name="40% - Accent2 5 3 6 5" xfId="3849" xr:uid="{00000000-0005-0000-0000-00009A0F0000}"/>
    <cellStyle name="40% - Accent2 5 3 7" xfId="5721" xr:uid="{00000000-0005-0000-0000-00009B0F0000}"/>
    <cellStyle name="40% - Accent2 5 3 7 2" xfId="4142" xr:uid="{00000000-0005-0000-0000-00009C0F0000}"/>
    <cellStyle name="40% - Accent2 5 3 7 2 2" xfId="4157" xr:uid="{00000000-0005-0000-0000-00009D0F0000}"/>
    <cellStyle name="40% - Accent2 5 3 7 2 3" xfId="4166" xr:uid="{00000000-0005-0000-0000-00009E0F0000}"/>
    <cellStyle name="40% - Accent2 5 3 7 3" xfId="10023" xr:uid="{00000000-0005-0000-0000-00009F0F0000}"/>
    <cellStyle name="40% - Accent2 5 3 7 4" xfId="3663" xr:uid="{00000000-0005-0000-0000-0000A00F0000}"/>
    <cellStyle name="40% - Accent2 5 3 8" xfId="6146" xr:uid="{00000000-0005-0000-0000-0000A10F0000}"/>
    <cellStyle name="40% - Accent2 5 3 8 2" xfId="10026" xr:uid="{00000000-0005-0000-0000-0000A20F0000}"/>
    <cellStyle name="40% - Accent2 5 3 8 3" xfId="1032" xr:uid="{00000000-0005-0000-0000-0000A30F0000}"/>
    <cellStyle name="40% - Accent2 5 3 9" xfId="1610" xr:uid="{00000000-0005-0000-0000-0000A40F0000}"/>
    <cellStyle name="40% - Accent2 5 3 9 2" xfId="213" xr:uid="{00000000-0005-0000-0000-0000A50F0000}"/>
    <cellStyle name="40% - Accent2 5 3 9 3" xfId="91" xr:uid="{00000000-0005-0000-0000-0000A60F0000}"/>
    <cellStyle name="40% - Accent2 6" xfId="718" xr:uid="{00000000-0005-0000-0000-0000A70F0000}"/>
    <cellStyle name="40% - Accent2 6 2" xfId="9541" xr:uid="{00000000-0005-0000-0000-0000A80F0000}"/>
    <cellStyle name="40% - Accent2 7" xfId="9278" xr:uid="{00000000-0005-0000-0000-0000A90F0000}"/>
    <cellStyle name="40% - Accent2 7 2" xfId="8034" xr:uid="{00000000-0005-0000-0000-0000AA0F0000}"/>
    <cellStyle name="40% - Accent2 8" xfId="9282" xr:uid="{00000000-0005-0000-0000-0000AB0F0000}"/>
    <cellStyle name="40% - Accent2 8 2" xfId="9345" xr:uid="{00000000-0005-0000-0000-0000AC0F0000}"/>
    <cellStyle name="40% - Accent3 2" xfId="10030" xr:uid="{00000000-0005-0000-0000-0000AD0F0000}"/>
    <cellStyle name="40% - Accent3 2 2" xfId="10031" xr:uid="{00000000-0005-0000-0000-0000AE0F0000}"/>
    <cellStyle name="40% - Accent3 2 2 2" xfId="10033" xr:uid="{00000000-0005-0000-0000-0000AF0F0000}"/>
    <cellStyle name="40% - Accent3 2 3" xfId="6778" xr:uid="{00000000-0005-0000-0000-0000B00F0000}"/>
    <cellStyle name="40% - Accent3 2 3 2" xfId="10034" xr:uid="{00000000-0005-0000-0000-0000B10F0000}"/>
    <cellStyle name="40% - Accent3 2 4" xfId="6327" xr:uid="{00000000-0005-0000-0000-0000B20F0000}"/>
    <cellStyle name="40% - Accent3 3" xfId="10035" xr:uid="{00000000-0005-0000-0000-0000B30F0000}"/>
    <cellStyle name="40% - Accent3 3 2" xfId="10036" xr:uid="{00000000-0005-0000-0000-0000B40F0000}"/>
    <cellStyle name="40% - Accent3 3 2 2" xfId="8985" xr:uid="{00000000-0005-0000-0000-0000B50F0000}"/>
    <cellStyle name="40% - Accent3 3 2 3" xfId="9002" xr:uid="{00000000-0005-0000-0000-0000B60F0000}"/>
    <cellStyle name="40% - Accent3 3 2 3 10" xfId="9257" xr:uid="{00000000-0005-0000-0000-0000B70F0000}"/>
    <cellStyle name="40% - Accent3 3 2 3 11" xfId="2944" xr:uid="{00000000-0005-0000-0000-0000B80F0000}"/>
    <cellStyle name="40% - Accent3 3 2 3 2" xfId="9004" xr:uid="{00000000-0005-0000-0000-0000B90F0000}"/>
    <cellStyle name="40% - Accent3 3 2 3 2 2" xfId="7991" xr:uid="{00000000-0005-0000-0000-0000BA0F0000}"/>
    <cellStyle name="40% - Accent3 3 2 3 2 2 2" xfId="1667" xr:uid="{00000000-0005-0000-0000-0000BB0F0000}"/>
    <cellStyle name="40% - Accent3 3 2 3 2 2 2 2" xfId="1676" xr:uid="{00000000-0005-0000-0000-0000BC0F0000}"/>
    <cellStyle name="40% - Accent3 3 2 3 2 2 2 3" xfId="1696" xr:uid="{00000000-0005-0000-0000-0000BD0F0000}"/>
    <cellStyle name="40% - Accent3 3 2 3 2 2 3" xfId="8293" xr:uid="{00000000-0005-0000-0000-0000BE0F0000}"/>
    <cellStyle name="40% - Accent3 3 2 3 2 2 4" xfId="8302" xr:uid="{00000000-0005-0000-0000-0000BF0F0000}"/>
    <cellStyle name="40% - Accent3 3 2 3 2 3" xfId="7981" xr:uid="{00000000-0005-0000-0000-0000C00F0000}"/>
    <cellStyle name="40% - Accent3 3 2 3 2 3 2" xfId="10037" xr:uid="{00000000-0005-0000-0000-0000C10F0000}"/>
    <cellStyle name="40% - Accent3 3 2 3 2 3 3" xfId="10038" xr:uid="{00000000-0005-0000-0000-0000C20F0000}"/>
    <cellStyle name="40% - Accent3 3 2 3 2 4" xfId="10039" xr:uid="{00000000-0005-0000-0000-0000C30F0000}"/>
    <cellStyle name="40% - Accent3 3 2 3 2 4 2" xfId="650" xr:uid="{00000000-0005-0000-0000-0000C40F0000}"/>
    <cellStyle name="40% - Accent3 3 2 3 2 4 3" xfId="9821" xr:uid="{00000000-0005-0000-0000-0000C50F0000}"/>
    <cellStyle name="40% - Accent3 3 2 3 2 5" xfId="671" xr:uid="{00000000-0005-0000-0000-0000C60F0000}"/>
    <cellStyle name="40% - Accent3 3 2 3 2 6" xfId="690" xr:uid="{00000000-0005-0000-0000-0000C70F0000}"/>
    <cellStyle name="40% - Accent3 3 2 3 3" xfId="9007" xr:uid="{00000000-0005-0000-0000-0000C80F0000}"/>
    <cellStyle name="40% - Accent3 3 2 3 3 2" xfId="8158" xr:uid="{00000000-0005-0000-0000-0000C90F0000}"/>
    <cellStyle name="40% - Accent3 3 2 3 3 2 2" xfId="473" xr:uid="{00000000-0005-0000-0000-0000CA0F0000}"/>
    <cellStyle name="40% - Accent3 3 2 3 3 2 3" xfId="332" xr:uid="{00000000-0005-0000-0000-0000CB0F0000}"/>
    <cellStyle name="40% - Accent3 3 2 3 3 3" xfId="1664" xr:uid="{00000000-0005-0000-0000-0000CC0F0000}"/>
    <cellStyle name="40% - Accent3 3 2 3 3 3 2" xfId="1674" xr:uid="{00000000-0005-0000-0000-0000CD0F0000}"/>
    <cellStyle name="40% - Accent3 3 2 3 3 3 3" xfId="1695" xr:uid="{00000000-0005-0000-0000-0000CE0F0000}"/>
    <cellStyle name="40% - Accent3 3 2 3 3 4" xfId="8294" xr:uid="{00000000-0005-0000-0000-0000CF0F0000}"/>
    <cellStyle name="40% - Accent3 3 2 3 3 5" xfId="8303" xr:uid="{00000000-0005-0000-0000-0000D00F0000}"/>
    <cellStyle name="40% - Accent3 3 2 3 4" xfId="9011" xr:uid="{00000000-0005-0000-0000-0000D10F0000}"/>
    <cellStyle name="40% - Accent3 3 2 3 4 2" xfId="8399" xr:uid="{00000000-0005-0000-0000-0000D20F0000}"/>
    <cellStyle name="40% - Accent3 3 2 3 4 2 2" xfId="1961" xr:uid="{00000000-0005-0000-0000-0000D30F0000}"/>
    <cellStyle name="40% - Accent3 3 2 3 4 2 3" xfId="10048" xr:uid="{00000000-0005-0000-0000-0000D40F0000}"/>
    <cellStyle name="40% - Accent3 3 2 3 4 3" xfId="10053" xr:uid="{00000000-0005-0000-0000-0000D50F0000}"/>
    <cellStyle name="40% - Accent3 3 2 3 4 3 2" xfId="10059" xr:uid="{00000000-0005-0000-0000-0000D60F0000}"/>
    <cellStyle name="40% - Accent3 3 2 3 4 3 3" xfId="10066" xr:uid="{00000000-0005-0000-0000-0000D70F0000}"/>
    <cellStyle name="40% - Accent3 3 2 3 4 4" xfId="10071" xr:uid="{00000000-0005-0000-0000-0000D80F0000}"/>
    <cellStyle name="40% - Accent3 3 2 3 4 5" xfId="10075" xr:uid="{00000000-0005-0000-0000-0000D90F0000}"/>
    <cellStyle name="40% - Accent3 3 2 3 5" xfId="10076" xr:uid="{00000000-0005-0000-0000-0000DA0F0000}"/>
    <cellStyle name="40% - Accent3 3 2 3 5 2" xfId="1110" xr:uid="{00000000-0005-0000-0000-0000DB0F0000}"/>
    <cellStyle name="40% - Accent3 3 2 3 5 2 2" xfId="8405" xr:uid="{00000000-0005-0000-0000-0000DC0F0000}"/>
    <cellStyle name="40% - Accent3 3 2 3 5 2 3" xfId="8450" xr:uid="{00000000-0005-0000-0000-0000DD0F0000}"/>
    <cellStyle name="40% - Accent3 3 2 3 5 3" xfId="10079" xr:uid="{00000000-0005-0000-0000-0000DE0F0000}"/>
    <cellStyle name="40% - Accent3 3 2 3 5 3 2" xfId="10085" xr:uid="{00000000-0005-0000-0000-0000DF0F0000}"/>
    <cellStyle name="40% - Accent3 3 2 3 5 3 3" xfId="10091" xr:uid="{00000000-0005-0000-0000-0000E00F0000}"/>
    <cellStyle name="40% - Accent3 3 2 3 5 4" xfId="9826" xr:uid="{00000000-0005-0000-0000-0000E10F0000}"/>
    <cellStyle name="40% - Accent3 3 2 3 5 5" xfId="9840" xr:uid="{00000000-0005-0000-0000-0000E20F0000}"/>
    <cellStyle name="40% - Accent3 3 2 3 6" xfId="8429" xr:uid="{00000000-0005-0000-0000-0000E30F0000}"/>
    <cellStyle name="40% - Accent3 3 2 3 6 2" xfId="2270" xr:uid="{00000000-0005-0000-0000-0000E40F0000}"/>
    <cellStyle name="40% - Accent3 3 2 3 6 2 2" xfId="10093" xr:uid="{00000000-0005-0000-0000-0000E50F0000}"/>
    <cellStyle name="40% - Accent3 3 2 3 6 2 3" xfId="10097" xr:uid="{00000000-0005-0000-0000-0000E60F0000}"/>
    <cellStyle name="40% - Accent3 3 2 3 6 3" xfId="10099" xr:uid="{00000000-0005-0000-0000-0000E70F0000}"/>
    <cellStyle name="40% - Accent3 3 2 3 6 3 2" xfId="10103" xr:uid="{00000000-0005-0000-0000-0000E80F0000}"/>
    <cellStyle name="40% - Accent3 3 2 3 6 3 3" xfId="10107" xr:uid="{00000000-0005-0000-0000-0000E90F0000}"/>
    <cellStyle name="40% - Accent3 3 2 3 6 4" xfId="9864" xr:uid="{00000000-0005-0000-0000-0000EA0F0000}"/>
    <cellStyle name="40% - Accent3 3 2 3 6 5" xfId="9868" xr:uid="{00000000-0005-0000-0000-0000EB0F0000}"/>
    <cellStyle name="40% - Accent3 3 2 3 7" xfId="8432" xr:uid="{00000000-0005-0000-0000-0000EC0F0000}"/>
    <cellStyle name="40% - Accent3 3 2 3 7 2" xfId="10108" xr:uid="{00000000-0005-0000-0000-0000ED0F0000}"/>
    <cellStyle name="40% - Accent3 3 2 3 7 2 2" xfId="10110" xr:uid="{00000000-0005-0000-0000-0000EE0F0000}"/>
    <cellStyle name="40% - Accent3 3 2 3 7 2 3" xfId="10113" xr:uid="{00000000-0005-0000-0000-0000EF0F0000}"/>
    <cellStyle name="40% - Accent3 3 2 3 7 3" xfId="8885" xr:uid="{00000000-0005-0000-0000-0000F00F0000}"/>
    <cellStyle name="40% - Accent3 3 2 3 7 4" xfId="8890" xr:uid="{00000000-0005-0000-0000-0000F10F0000}"/>
    <cellStyle name="40% - Accent3 3 2 3 8" xfId="10114" xr:uid="{00000000-0005-0000-0000-0000F20F0000}"/>
    <cellStyle name="40% - Accent3 3 2 3 8 2" xfId="10116" xr:uid="{00000000-0005-0000-0000-0000F30F0000}"/>
    <cellStyle name="40% - Accent3 3 2 3 8 3" xfId="8892" xr:uid="{00000000-0005-0000-0000-0000F40F0000}"/>
    <cellStyle name="40% - Accent3 3 2 3 9" xfId="10117" xr:uid="{00000000-0005-0000-0000-0000F50F0000}"/>
    <cellStyle name="40% - Accent3 3 2 3 9 2" xfId="10118" xr:uid="{00000000-0005-0000-0000-0000F60F0000}"/>
    <cellStyle name="40% - Accent3 3 2 3 9 3" xfId="2194" xr:uid="{00000000-0005-0000-0000-0000F70F0000}"/>
    <cellStyle name="40% - Accent3 3 3" xfId="10119" xr:uid="{00000000-0005-0000-0000-0000F80F0000}"/>
    <cellStyle name="40% - Accent3 3 3 10" xfId="9690" xr:uid="{00000000-0005-0000-0000-0000F90F0000}"/>
    <cellStyle name="40% - Accent3 3 3 11" xfId="5058" xr:uid="{00000000-0005-0000-0000-0000FA0F0000}"/>
    <cellStyle name="40% - Accent3 3 3 2" xfId="10120" xr:uid="{00000000-0005-0000-0000-0000FB0F0000}"/>
    <cellStyle name="40% - Accent3 3 3 2 2" xfId="10122" xr:uid="{00000000-0005-0000-0000-0000FC0F0000}"/>
    <cellStyle name="40% - Accent3 3 3 2 2 2" xfId="4887" xr:uid="{00000000-0005-0000-0000-0000FD0F0000}"/>
    <cellStyle name="40% - Accent3 3 3 2 2 2 2" xfId="6461" xr:uid="{00000000-0005-0000-0000-0000FE0F0000}"/>
    <cellStyle name="40% - Accent3 3 3 2 2 2 3" xfId="10123" xr:uid="{00000000-0005-0000-0000-0000FF0F0000}"/>
    <cellStyle name="40% - Accent3 3 3 2 2 3" xfId="10124" xr:uid="{00000000-0005-0000-0000-000000100000}"/>
    <cellStyle name="40% - Accent3 3 3 2 2 4" xfId="10127" xr:uid="{00000000-0005-0000-0000-000001100000}"/>
    <cellStyle name="40% - Accent3 3 3 2 3" xfId="10130" xr:uid="{00000000-0005-0000-0000-000002100000}"/>
    <cellStyle name="40% - Accent3 3 3 2 3 2" xfId="10131" xr:uid="{00000000-0005-0000-0000-000003100000}"/>
    <cellStyle name="40% - Accent3 3 3 2 3 3" xfId="10132" xr:uid="{00000000-0005-0000-0000-000004100000}"/>
    <cellStyle name="40% - Accent3 3 3 2 4" xfId="10135" xr:uid="{00000000-0005-0000-0000-000005100000}"/>
    <cellStyle name="40% - Accent3 3 3 2 4 2" xfId="7765" xr:uid="{00000000-0005-0000-0000-000006100000}"/>
    <cellStyle name="40% - Accent3 3 3 2 4 3" xfId="10136" xr:uid="{00000000-0005-0000-0000-000007100000}"/>
    <cellStyle name="40% - Accent3 3 3 2 5" xfId="10137" xr:uid="{00000000-0005-0000-0000-000008100000}"/>
    <cellStyle name="40% - Accent3 3 3 2 6" xfId="8456" xr:uid="{00000000-0005-0000-0000-000009100000}"/>
    <cellStyle name="40% - Accent3 3 3 3" xfId="10140" xr:uid="{00000000-0005-0000-0000-00000A100000}"/>
    <cellStyle name="40% - Accent3 3 3 3 2" xfId="10142" xr:uid="{00000000-0005-0000-0000-00000B100000}"/>
    <cellStyle name="40% - Accent3 3 3 3 2 2" xfId="9724" xr:uid="{00000000-0005-0000-0000-00000C100000}"/>
    <cellStyle name="40% - Accent3 3 3 3 2 3" xfId="8538" xr:uid="{00000000-0005-0000-0000-00000D100000}"/>
    <cellStyle name="40% - Accent3 3 3 3 3" xfId="10144" xr:uid="{00000000-0005-0000-0000-00000E100000}"/>
    <cellStyle name="40% - Accent3 3 3 3 3 2" xfId="2378" xr:uid="{00000000-0005-0000-0000-00000F100000}"/>
    <cellStyle name="40% - Accent3 3 3 3 3 3" xfId="1864" xr:uid="{00000000-0005-0000-0000-000010100000}"/>
    <cellStyle name="40% - Accent3 3 3 3 4" xfId="5402" xr:uid="{00000000-0005-0000-0000-000011100000}"/>
    <cellStyle name="40% - Accent3 3 3 3 5" xfId="5407" xr:uid="{00000000-0005-0000-0000-000012100000}"/>
    <cellStyle name="40% - Accent3 3 3 4" xfId="10146" xr:uid="{00000000-0005-0000-0000-000013100000}"/>
    <cellStyle name="40% - Accent3 3 3 4 2" xfId="10148" xr:uid="{00000000-0005-0000-0000-000014100000}"/>
    <cellStyle name="40% - Accent3 3 3 4 2 2" xfId="10151" xr:uid="{00000000-0005-0000-0000-000015100000}"/>
    <cellStyle name="40% - Accent3 3 3 4 2 3" xfId="10154" xr:uid="{00000000-0005-0000-0000-000016100000}"/>
    <cellStyle name="40% - Accent3 3 3 4 3" xfId="10157" xr:uid="{00000000-0005-0000-0000-000017100000}"/>
    <cellStyle name="40% - Accent3 3 3 4 3 2" xfId="10160" xr:uid="{00000000-0005-0000-0000-000018100000}"/>
    <cellStyle name="40% - Accent3 3 3 4 3 3" xfId="6053" xr:uid="{00000000-0005-0000-0000-000019100000}"/>
    <cellStyle name="40% - Accent3 3 3 4 4" xfId="5759" xr:uid="{00000000-0005-0000-0000-00001A100000}"/>
    <cellStyle name="40% - Accent3 3 3 4 5" xfId="10161" xr:uid="{00000000-0005-0000-0000-00001B100000}"/>
    <cellStyle name="40% - Accent3 3 3 5" xfId="10166" xr:uid="{00000000-0005-0000-0000-00001C100000}"/>
    <cellStyle name="40% - Accent3 3 3 5 2" xfId="10168" xr:uid="{00000000-0005-0000-0000-00001D100000}"/>
    <cellStyle name="40% - Accent3 3 3 5 2 2" xfId="10169" xr:uid="{00000000-0005-0000-0000-00001E100000}"/>
    <cellStyle name="40% - Accent3 3 3 5 2 3" xfId="10170" xr:uid="{00000000-0005-0000-0000-00001F100000}"/>
    <cellStyle name="40% - Accent3 3 3 5 3" xfId="10173" xr:uid="{00000000-0005-0000-0000-000020100000}"/>
    <cellStyle name="40% - Accent3 3 3 5 3 2" xfId="10174" xr:uid="{00000000-0005-0000-0000-000021100000}"/>
    <cellStyle name="40% - Accent3 3 3 5 3 3" xfId="10175" xr:uid="{00000000-0005-0000-0000-000022100000}"/>
    <cellStyle name="40% - Accent3 3 3 5 4" xfId="10181" xr:uid="{00000000-0005-0000-0000-000023100000}"/>
    <cellStyle name="40% - Accent3 3 3 5 5" xfId="10188" xr:uid="{00000000-0005-0000-0000-000024100000}"/>
    <cellStyle name="40% - Accent3 3 3 6" xfId="10194" xr:uid="{00000000-0005-0000-0000-000025100000}"/>
    <cellStyle name="40% - Accent3 3 3 6 2" xfId="10195" xr:uid="{00000000-0005-0000-0000-000026100000}"/>
    <cellStyle name="40% - Accent3 3 3 6 2 2" xfId="1966" xr:uid="{00000000-0005-0000-0000-000027100000}"/>
    <cellStyle name="40% - Accent3 3 3 6 2 3" xfId="2010" xr:uid="{00000000-0005-0000-0000-000028100000}"/>
    <cellStyle name="40% - Accent3 3 3 6 3" xfId="10196" xr:uid="{00000000-0005-0000-0000-000029100000}"/>
    <cellStyle name="40% - Accent3 3 3 6 3 2" xfId="917" xr:uid="{00000000-0005-0000-0000-00002A100000}"/>
    <cellStyle name="40% - Accent3 3 3 6 3 3" xfId="943" xr:uid="{00000000-0005-0000-0000-00002B100000}"/>
    <cellStyle name="40% - Accent3 3 3 6 4" xfId="4193" xr:uid="{00000000-0005-0000-0000-00002C100000}"/>
    <cellStyle name="40% - Accent3 3 3 6 5" xfId="10201" xr:uid="{00000000-0005-0000-0000-00002D100000}"/>
    <cellStyle name="40% - Accent3 3 3 7" xfId="10205" xr:uid="{00000000-0005-0000-0000-00002E100000}"/>
    <cellStyle name="40% - Accent3 3 3 7 2" xfId="7874" xr:uid="{00000000-0005-0000-0000-00002F100000}"/>
    <cellStyle name="40% - Accent3 3 3 7 2 2" xfId="4833" xr:uid="{00000000-0005-0000-0000-000030100000}"/>
    <cellStyle name="40% - Accent3 3 3 7 2 3" xfId="10206" xr:uid="{00000000-0005-0000-0000-000031100000}"/>
    <cellStyle name="40% - Accent3 3 3 7 3" xfId="1602" xr:uid="{00000000-0005-0000-0000-000032100000}"/>
    <cellStyle name="40% - Accent3 3 3 7 4" xfId="10211" xr:uid="{00000000-0005-0000-0000-000033100000}"/>
    <cellStyle name="40% - Accent3 3 3 8" xfId="10214" xr:uid="{00000000-0005-0000-0000-000034100000}"/>
    <cellStyle name="40% - Accent3 3 3 8 2" xfId="10215" xr:uid="{00000000-0005-0000-0000-000035100000}"/>
    <cellStyle name="40% - Accent3 3 3 8 3" xfId="10216" xr:uid="{00000000-0005-0000-0000-000036100000}"/>
    <cellStyle name="40% - Accent3 3 3 9" xfId="10219" xr:uid="{00000000-0005-0000-0000-000037100000}"/>
    <cellStyle name="40% - Accent3 3 3 9 2" xfId="10220" xr:uid="{00000000-0005-0000-0000-000038100000}"/>
    <cellStyle name="40% - Accent3 3 3 9 3" xfId="10221" xr:uid="{00000000-0005-0000-0000-000039100000}"/>
    <cellStyle name="40% - Accent3 3 4" xfId="10222" xr:uid="{00000000-0005-0000-0000-00003A100000}"/>
    <cellStyle name="40% - Accent3 3 5" xfId="10224" xr:uid="{00000000-0005-0000-0000-00003B100000}"/>
    <cellStyle name="40% - Accent3 3 5 2" xfId="3671" xr:uid="{00000000-0005-0000-0000-00003C100000}"/>
    <cellStyle name="40% - Accent3 3 6" xfId="10226" xr:uid="{00000000-0005-0000-0000-00003D100000}"/>
    <cellStyle name="40% - Accent3 3 6 2" xfId="10230" xr:uid="{00000000-0005-0000-0000-00003E100000}"/>
    <cellStyle name="40% - Accent3 4" xfId="7155" xr:uid="{00000000-0005-0000-0000-00003F100000}"/>
    <cellStyle name="40% - Accent3 4 2" xfId="10231" xr:uid="{00000000-0005-0000-0000-000040100000}"/>
    <cellStyle name="40% - Accent3 4 2 2" xfId="10232" xr:uid="{00000000-0005-0000-0000-000041100000}"/>
    <cellStyle name="40% - Accent3 4 2 2 10" xfId="8114" xr:uid="{00000000-0005-0000-0000-000042100000}"/>
    <cellStyle name="40% - Accent3 4 2 2 11" xfId="2037" xr:uid="{00000000-0005-0000-0000-000043100000}"/>
    <cellStyle name="40% - Accent3 4 2 2 2" xfId="742" xr:uid="{00000000-0005-0000-0000-000044100000}"/>
    <cellStyle name="40% - Accent3 4 2 2 2 2" xfId="305" xr:uid="{00000000-0005-0000-0000-000045100000}"/>
    <cellStyle name="40% - Accent3 4 2 2 2 2 2" xfId="763" xr:uid="{00000000-0005-0000-0000-000046100000}"/>
    <cellStyle name="40% - Accent3 4 2 2 2 2 2 2" xfId="1629" xr:uid="{00000000-0005-0000-0000-000047100000}"/>
    <cellStyle name="40% - Accent3 4 2 2 2 2 2 3" xfId="10235" xr:uid="{00000000-0005-0000-0000-000048100000}"/>
    <cellStyle name="40% - Accent3 4 2 2 2 2 3" xfId="792" xr:uid="{00000000-0005-0000-0000-000049100000}"/>
    <cellStyle name="40% - Accent3 4 2 2 2 2 4" xfId="8751" xr:uid="{00000000-0005-0000-0000-00004A100000}"/>
    <cellStyle name="40% - Accent3 4 2 2 2 3" xfId="812" xr:uid="{00000000-0005-0000-0000-00004B100000}"/>
    <cellStyle name="40% - Accent3 4 2 2 2 3 2" xfId="3161" xr:uid="{00000000-0005-0000-0000-00004C100000}"/>
    <cellStyle name="40% - Accent3 4 2 2 2 3 3" xfId="51" xr:uid="{00000000-0005-0000-0000-00004D100000}"/>
    <cellStyle name="40% - Accent3 4 2 2 2 4" xfId="824" xr:uid="{00000000-0005-0000-0000-00004E100000}"/>
    <cellStyle name="40% - Accent3 4 2 2 2 4 2" xfId="8951" xr:uid="{00000000-0005-0000-0000-00004F100000}"/>
    <cellStyle name="40% - Accent3 4 2 2 2 4 3" xfId="4095" xr:uid="{00000000-0005-0000-0000-000050100000}"/>
    <cellStyle name="40% - Accent3 4 2 2 2 5" xfId="8954" xr:uid="{00000000-0005-0000-0000-000051100000}"/>
    <cellStyle name="40% - Accent3 4 2 2 2 6" xfId="8961" xr:uid="{00000000-0005-0000-0000-000052100000}"/>
    <cellStyle name="40% - Accent3 4 2 2 3" xfId="3825" xr:uid="{00000000-0005-0000-0000-000053100000}"/>
    <cellStyle name="40% - Accent3 4 2 2 3 2" xfId="10238" xr:uid="{00000000-0005-0000-0000-000054100000}"/>
    <cellStyle name="40% - Accent3 4 2 2 3 2 2" xfId="6908" xr:uid="{00000000-0005-0000-0000-000055100000}"/>
    <cellStyle name="40% - Accent3 4 2 2 3 2 3" xfId="5880" xr:uid="{00000000-0005-0000-0000-000056100000}"/>
    <cellStyle name="40% - Accent3 4 2 2 3 3" xfId="10243" xr:uid="{00000000-0005-0000-0000-000057100000}"/>
    <cellStyle name="40% - Accent3 4 2 2 3 3 2" xfId="10246" xr:uid="{00000000-0005-0000-0000-000058100000}"/>
    <cellStyle name="40% - Accent3 4 2 2 3 3 3" xfId="10248" xr:uid="{00000000-0005-0000-0000-000059100000}"/>
    <cellStyle name="40% - Accent3 4 2 2 3 4" xfId="8966" xr:uid="{00000000-0005-0000-0000-00005A100000}"/>
    <cellStyle name="40% - Accent3 4 2 2 3 5" xfId="8971" xr:uid="{00000000-0005-0000-0000-00005B100000}"/>
    <cellStyle name="40% - Accent3 4 2 2 4" xfId="7876" xr:uid="{00000000-0005-0000-0000-00005C100000}"/>
    <cellStyle name="40% - Accent3 4 2 2 4 2" xfId="7878" xr:uid="{00000000-0005-0000-0000-00005D100000}"/>
    <cellStyle name="40% - Accent3 4 2 2 4 2 2" xfId="7532" xr:uid="{00000000-0005-0000-0000-00005E100000}"/>
    <cellStyle name="40% - Accent3 4 2 2 4 2 3" xfId="10250" xr:uid="{00000000-0005-0000-0000-00005F100000}"/>
    <cellStyle name="40% - Accent3 4 2 2 4 3" xfId="7882" xr:uid="{00000000-0005-0000-0000-000060100000}"/>
    <cellStyle name="40% - Accent3 4 2 2 4 3 2" xfId="10253" xr:uid="{00000000-0005-0000-0000-000061100000}"/>
    <cellStyle name="40% - Accent3 4 2 2 4 3 3" xfId="10255" xr:uid="{00000000-0005-0000-0000-000062100000}"/>
    <cellStyle name="40% - Accent3 4 2 2 4 4" xfId="8979" xr:uid="{00000000-0005-0000-0000-000063100000}"/>
    <cellStyle name="40% - Accent3 4 2 2 4 5" xfId="8983" xr:uid="{00000000-0005-0000-0000-000064100000}"/>
    <cellStyle name="40% - Accent3 4 2 2 5" xfId="7885" xr:uid="{00000000-0005-0000-0000-000065100000}"/>
    <cellStyle name="40% - Accent3 4 2 2 5 2" xfId="10256" xr:uid="{00000000-0005-0000-0000-000066100000}"/>
    <cellStyle name="40% - Accent3 4 2 2 5 2 2" xfId="7260" xr:uid="{00000000-0005-0000-0000-000067100000}"/>
    <cellStyle name="40% - Accent3 4 2 2 5 2 3" xfId="7294" xr:uid="{00000000-0005-0000-0000-000068100000}"/>
    <cellStyle name="40% - Accent3 4 2 2 5 3" xfId="10259" xr:uid="{00000000-0005-0000-0000-000069100000}"/>
    <cellStyle name="40% - Accent3 4 2 2 5 3 2" xfId="572" xr:uid="{00000000-0005-0000-0000-00006A100000}"/>
    <cellStyle name="40% - Accent3 4 2 2 5 3 3" xfId="10262" xr:uid="{00000000-0005-0000-0000-00006B100000}"/>
    <cellStyle name="40% - Accent3 4 2 2 5 4" xfId="8988" xr:uid="{00000000-0005-0000-0000-00006C100000}"/>
    <cellStyle name="40% - Accent3 4 2 2 5 5" xfId="8993" xr:uid="{00000000-0005-0000-0000-00006D100000}"/>
    <cellStyle name="40% - Accent3 4 2 2 6" xfId="7888" xr:uid="{00000000-0005-0000-0000-00006E100000}"/>
    <cellStyle name="40% - Accent3 4 2 2 6 2" xfId="10263" xr:uid="{00000000-0005-0000-0000-00006F100000}"/>
    <cellStyle name="40% - Accent3 4 2 2 6 2 2" xfId="10266" xr:uid="{00000000-0005-0000-0000-000070100000}"/>
    <cellStyle name="40% - Accent3 4 2 2 6 2 3" xfId="10268" xr:uid="{00000000-0005-0000-0000-000071100000}"/>
    <cellStyle name="40% - Accent3 4 2 2 6 3" xfId="10269" xr:uid="{00000000-0005-0000-0000-000072100000}"/>
    <cellStyle name="40% - Accent3 4 2 2 6 3 2" xfId="10272" xr:uid="{00000000-0005-0000-0000-000073100000}"/>
    <cellStyle name="40% - Accent3 4 2 2 6 3 3" xfId="10274" xr:uid="{00000000-0005-0000-0000-000074100000}"/>
    <cellStyle name="40% - Accent3 4 2 2 6 4" xfId="9005" xr:uid="{00000000-0005-0000-0000-000075100000}"/>
    <cellStyle name="40% - Accent3 4 2 2 6 5" xfId="9010" xr:uid="{00000000-0005-0000-0000-000076100000}"/>
    <cellStyle name="40% - Accent3 4 2 2 7" xfId="10275" xr:uid="{00000000-0005-0000-0000-000077100000}"/>
    <cellStyle name="40% - Accent3 4 2 2 7 2" xfId="6875" xr:uid="{00000000-0005-0000-0000-000078100000}"/>
    <cellStyle name="40% - Accent3 4 2 2 7 2 2" xfId="6881" xr:uid="{00000000-0005-0000-0000-000079100000}"/>
    <cellStyle name="40% - Accent3 4 2 2 7 2 3" xfId="6885" xr:uid="{00000000-0005-0000-0000-00007A100000}"/>
    <cellStyle name="40% - Accent3 4 2 2 7 3" xfId="508" xr:uid="{00000000-0005-0000-0000-00007B100000}"/>
    <cellStyle name="40% - Accent3 4 2 2 7 4" xfId="6891" xr:uid="{00000000-0005-0000-0000-00007C100000}"/>
    <cellStyle name="40% - Accent3 4 2 2 8" xfId="10277" xr:uid="{00000000-0005-0000-0000-00007D100000}"/>
    <cellStyle name="40% - Accent3 4 2 2 8 2" xfId="6899" xr:uid="{00000000-0005-0000-0000-00007E100000}"/>
    <cellStyle name="40% - Accent3 4 2 2 8 3" xfId="6906" xr:uid="{00000000-0005-0000-0000-00007F100000}"/>
    <cellStyle name="40% - Accent3 4 2 2 9" xfId="8620" xr:uid="{00000000-0005-0000-0000-000080100000}"/>
    <cellStyle name="40% - Accent3 4 2 2 9 2" xfId="6948" xr:uid="{00000000-0005-0000-0000-000081100000}"/>
    <cellStyle name="40% - Accent3 4 2 2 9 3" xfId="6954" xr:uid="{00000000-0005-0000-0000-000082100000}"/>
    <cellStyle name="40% - Accent3 4 3" xfId="10278" xr:uid="{00000000-0005-0000-0000-000083100000}"/>
    <cellStyle name="40% - Accent3 5" xfId="7157" xr:uid="{00000000-0005-0000-0000-000084100000}"/>
    <cellStyle name="40% - Accent3 5 2" xfId="5417" xr:uid="{00000000-0005-0000-0000-000085100000}"/>
    <cellStyle name="40% - Accent3 5 3" xfId="7217" xr:uid="{00000000-0005-0000-0000-000086100000}"/>
    <cellStyle name="40% - Accent3 5 3 10" xfId="10279" xr:uid="{00000000-0005-0000-0000-000087100000}"/>
    <cellStyle name="40% - Accent3 5 3 11" xfId="10283" xr:uid="{00000000-0005-0000-0000-000088100000}"/>
    <cellStyle name="40% - Accent3 5 3 2" xfId="7226" xr:uid="{00000000-0005-0000-0000-000089100000}"/>
    <cellStyle name="40% - Accent3 5 3 2 2" xfId="7229" xr:uid="{00000000-0005-0000-0000-00008A100000}"/>
    <cellStyle name="40% - Accent3 5 3 2 2 2" xfId="10284" xr:uid="{00000000-0005-0000-0000-00008B100000}"/>
    <cellStyle name="40% - Accent3 5 3 2 2 2 2" xfId="7652" xr:uid="{00000000-0005-0000-0000-00008C100000}"/>
    <cellStyle name="40% - Accent3 5 3 2 2 2 3" xfId="10285" xr:uid="{00000000-0005-0000-0000-00008D100000}"/>
    <cellStyle name="40% - Accent3 5 3 2 2 3" xfId="10290" xr:uid="{00000000-0005-0000-0000-00008E100000}"/>
    <cellStyle name="40% - Accent3 5 3 2 2 4" xfId="10292" xr:uid="{00000000-0005-0000-0000-00008F100000}"/>
    <cellStyle name="40% - Accent3 5 3 2 3" xfId="7236" xr:uid="{00000000-0005-0000-0000-000090100000}"/>
    <cellStyle name="40% - Accent3 5 3 2 3 2" xfId="10294" xr:uid="{00000000-0005-0000-0000-000091100000}"/>
    <cellStyle name="40% - Accent3 5 3 2 3 3" xfId="10297" xr:uid="{00000000-0005-0000-0000-000092100000}"/>
    <cellStyle name="40% - Accent3 5 3 2 4" xfId="10300" xr:uid="{00000000-0005-0000-0000-000093100000}"/>
    <cellStyle name="40% - Accent3 5 3 2 4 2" xfId="10302" xr:uid="{00000000-0005-0000-0000-000094100000}"/>
    <cellStyle name="40% - Accent3 5 3 2 4 3" xfId="10304" xr:uid="{00000000-0005-0000-0000-000095100000}"/>
    <cellStyle name="40% - Accent3 5 3 2 5" xfId="10305" xr:uid="{00000000-0005-0000-0000-000096100000}"/>
    <cellStyle name="40% - Accent3 5 3 2 6" xfId="10309" xr:uid="{00000000-0005-0000-0000-000097100000}"/>
    <cellStyle name="40% - Accent3 5 3 3" xfId="7241" xr:uid="{00000000-0005-0000-0000-000098100000}"/>
    <cellStyle name="40% - Accent3 5 3 3 2" xfId="3934" xr:uid="{00000000-0005-0000-0000-000099100000}"/>
    <cellStyle name="40% - Accent3 5 3 3 2 2" xfId="10310" xr:uid="{00000000-0005-0000-0000-00009A100000}"/>
    <cellStyle name="40% - Accent3 5 3 3 2 3" xfId="10311" xr:uid="{00000000-0005-0000-0000-00009B100000}"/>
    <cellStyle name="40% - Accent3 5 3 3 3" xfId="7245" xr:uid="{00000000-0005-0000-0000-00009C100000}"/>
    <cellStyle name="40% - Accent3 5 3 3 3 2" xfId="10313" xr:uid="{00000000-0005-0000-0000-00009D100000}"/>
    <cellStyle name="40% - Accent3 5 3 3 3 3" xfId="10316" xr:uid="{00000000-0005-0000-0000-00009E100000}"/>
    <cellStyle name="40% - Accent3 5 3 3 4" xfId="10318" xr:uid="{00000000-0005-0000-0000-00009F100000}"/>
    <cellStyle name="40% - Accent3 5 3 3 5" xfId="10321" xr:uid="{00000000-0005-0000-0000-0000A0100000}"/>
    <cellStyle name="40% - Accent3 5 3 4" xfId="7253" xr:uid="{00000000-0005-0000-0000-0000A1100000}"/>
    <cellStyle name="40% - Accent3 5 3 4 2" xfId="10327" xr:uid="{00000000-0005-0000-0000-0000A2100000}"/>
    <cellStyle name="40% - Accent3 5 3 4 2 2" xfId="10335" xr:uid="{00000000-0005-0000-0000-0000A3100000}"/>
    <cellStyle name="40% - Accent3 5 3 4 2 3" xfId="10339" xr:uid="{00000000-0005-0000-0000-0000A4100000}"/>
    <cellStyle name="40% - Accent3 5 3 4 3" xfId="10345" xr:uid="{00000000-0005-0000-0000-0000A5100000}"/>
    <cellStyle name="40% - Accent3 5 3 4 3 2" xfId="9291" xr:uid="{00000000-0005-0000-0000-0000A6100000}"/>
    <cellStyle name="40% - Accent3 5 3 4 3 3" xfId="9296" xr:uid="{00000000-0005-0000-0000-0000A7100000}"/>
    <cellStyle name="40% - Accent3 5 3 4 4" xfId="10350" xr:uid="{00000000-0005-0000-0000-0000A8100000}"/>
    <cellStyle name="40% - Accent3 5 3 4 5" xfId="928" xr:uid="{00000000-0005-0000-0000-0000A9100000}"/>
    <cellStyle name="40% - Accent3 5 3 5" xfId="7259" xr:uid="{00000000-0005-0000-0000-0000AA100000}"/>
    <cellStyle name="40% - Accent3 5 3 5 2" xfId="10354" xr:uid="{00000000-0005-0000-0000-0000AB100000}"/>
    <cellStyle name="40% - Accent3 5 3 5 2 2" xfId="10356" xr:uid="{00000000-0005-0000-0000-0000AC100000}"/>
    <cellStyle name="40% - Accent3 5 3 5 2 3" xfId="10357" xr:uid="{00000000-0005-0000-0000-0000AD100000}"/>
    <cellStyle name="40% - Accent3 5 3 5 3" xfId="10358" xr:uid="{00000000-0005-0000-0000-0000AE100000}"/>
    <cellStyle name="40% - Accent3 5 3 5 3 2" xfId="10359" xr:uid="{00000000-0005-0000-0000-0000AF100000}"/>
    <cellStyle name="40% - Accent3 5 3 5 3 3" xfId="10361" xr:uid="{00000000-0005-0000-0000-0000B0100000}"/>
    <cellStyle name="40% - Accent3 5 3 5 4" xfId="10364" xr:uid="{00000000-0005-0000-0000-0000B1100000}"/>
    <cellStyle name="40% - Accent3 5 3 5 5" xfId="10369" xr:uid="{00000000-0005-0000-0000-0000B2100000}"/>
    <cellStyle name="40% - Accent3 5 3 6" xfId="10378" xr:uid="{00000000-0005-0000-0000-0000B3100000}"/>
    <cellStyle name="40% - Accent3 5 3 6 2" xfId="10384" xr:uid="{00000000-0005-0000-0000-0000B4100000}"/>
    <cellStyle name="40% - Accent3 5 3 6 2 2" xfId="8900" xr:uid="{00000000-0005-0000-0000-0000B5100000}"/>
    <cellStyle name="40% - Accent3 5 3 6 2 3" xfId="8909" xr:uid="{00000000-0005-0000-0000-0000B6100000}"/>
    <cellStyle name="40% - Accent3 5 3 6 3" xfId="10390" xr:uid="{00000000-0005-0000-0000-0000B7100000}"/>
    <cellStyle name="40% - Accent3 5 3 6 3 2" xfId="4810" xr:uid="{00000000-0005-0000-0000-0000B8100000}"/>
    <cellStyle name="40% - Accent3 5 3 6 3 3" xfId="10395" xr:uid="{00000000-0005-0000-0000-0000B9100000}"/>
    <cellStyle name="40% - Accent3 5 3 6 4" xfId="10401" xr:uid="{00000000-0005-0000-0000-0000BA100000}"/>
    <cellStyle name="40% - Accent3 5 3 6 5" xfId="10412" xr:uid="{00000000-0005-0000-0000-0000BB100000}"/>
    <cellStyle name="40% - Accent3 5 3 7" xfId="10422" xr:uid="{00000000-0005-0000-0000-0000BC100000}"/>
    <cellStyle name="40% - Accent3 5 3 7 2" xfId="10430" xr:uid="{00000000-0005-0000-0000-0000BD100000}"/>
    <cellStyle name="40% - Accent3 5 3 7 2 2" xfId="8243" xr:uid="{00000000-0005-0000-0000-0000BE100000}"/>
    <cellStyle name="40% - Accent3 5 3 7 2 3" xfId="8262" xr:uid="{00000000-0005-0000-0000-0000BF100000}"/>
    <cellStyle name="40% - Accent3 5 3 7 3" xfId="10436" xr:uid="{00000000-0005-0000-0000-0000C0100000}"/>
    <cellStyle name="40% - Accent3 5 3 7 4" xfId="10440" xr:uid="{00000000-0005-0000-0000-0000C1100000}"/>
    <cellStyle name="40% - Accent3 5 3 8" xfId="10453" xr:uid="{00000000-0005-0000-0000-0000C2100000}"/>
    <cellStyle name="40% - Accent3 5 3 8 2" xfId="10460" xr:uid="{00000000-0005-0000-0000-0000C3100000}"/>
    <cellStyle name="40% - Accent3 5 3 8 3" xfId="10469" xr:uid="{00000000-0005-0000-0000-0000C4100000}"/>
    <cellStyle name="40% - Accent3 5 3 9" xfId="10481" xr:uid="{00000000-0005-0000-0000-0000C5100000}"/>
    <cellStyle name="40% - Accent3 5 3 9 2" xfId="10484" xr:uid="{00000000-0005-0000-0000-0000C6100000}"/>
    <cellStyle name="40% - Accent3 5 3 9 3" xfId="10491" xr:uid="{00000000-0005-0000-0000-0000C7100000}"/>
    <cellStyle name="40% - Accent3 6" xfId="1118" xr:uid="{00000000-0005-0000-0000-0000C8100000}"/>
    <cellStyle name="40% - Accent3 6 2" xfId="1120" xr:uid="{00000000-0005-0000-0000-0000C9100000}"/>
    <cellStyle name="40% - Accent3 7" xfId="10493" xr:uid="{00000000-0005-0000-0000-0000CA100000}"/>
    <cellStyle name="40% - Accent3 7 2" xfId="10495" xr:uid="{00000000-0005-0000-0000-0000CB100000}"/>
    <cellStyle name="40% - Accent3 8" xfId="10496" xr:uid="{00000000-0005-0000-0000-0000CC100000}"/>
    <cellStyle name="40% - Accent3 8 2" xfId="10497" xr:uid="{00000000-0005-0000-0000-0000CD100000}"/>
    <cellStyle name="40% - Accent4 2" xfId="10501" xr:uid="{00000000-0005-0000-0000-0000CE100000}"/>
    <cellStyle name="40% - Accent4 2 2" xfId="10503" xr:uid="{00000000-0005-0000-0000-0000CF100000}"/>
    <cellStyle name="40% - Accent4 2 2 2" xfId="10507" xr:uid="{00000000-0005-0000-0000-0000D0100000}"/>
    <cellStyle name="40% - Accent4 2 3" xfId="10509" xr:uid="{00000000-0005-0000-0000-0000D1100000}"/>
    <cellStyle name="40% - Accent4 2 3 2" xfId="10511" xr:uid="{00000000-0005-0000-0000-0000D2100000}"/>
    <cellStyle name="40% - Accent4 2 4" xfId="10515" xr:uid="{00000000-0005-0000-0000-0000D3100000}"/>
    <cellStyle name="40% - Accent4 3" xfId="10520" xr:uid="{00000000-0005-0000-0000-0000D4100000}"/>
    <cellStyle name="40% - Accent4 3 2" xfId="10525" xr:uid="{00000000-0005-0000-0000-0000D5100000}"/>
    <cellStyle name="40% - Accent4 3 2 2" xfId="56" xr:uid="{00000000-0005-0000-0000-0000D6100000}"/>
    <cellStyle name="40% - Accent4 3 2 3" xfId="10530" xr:uid="{00000000-0005-0000-0000-0000D7100000}"/>
    <cellStyle name="40% - Accent4 3 2 3 10" xfId="10533" xr:uid="{00000000-0005-0000-0000-0000D8100000}"/>
    <cellStyle name="40% - Accent4 3 2 3 11" xfId="10535" xr:uid="{00000000-0005-0000-0000-0000D9100000}"/>
    <cellStyle name="40% - Accent4 3 2 3 2" xfId="10540" xr:uid="{00000000-0005-0000-0000-0000DA100000}"/>
    <cellStyle name="40% - Accent4 3 2 3 2 2" xfId="10542" xr:uid="{00000000-0005-0000-0000-0000DB100000}"/>
    <cellStyle name="40% - Accent4 3 2 3 2 2 2" xfId="7965" xr:uid="{00000000-0005-0000-0000-0000DC100000}"/>
    <cellStyle name="40% - Accent4 3 2 3 2 2 2 2" xfId="404" xr:uid="{00000000-0005-0000-0000-0000DD100000}"/>
    <cellStyle name="40% - Accent4 3 2 3 2 2 2 3" xfId="1972" xr:uid="{00000000-0005-0000-0000-0000DE100000}"/>
    <cellStyle name="40% - Accent4 3 2 3 2 2 3" xfId="10544" xr:uid="{00000000-0005-0000-0000-0000DF100000}"/>
    <cellStyle name="40% - Accent4 3 2 3 2 2 4" xfId="10546" xr:uid="{00000000-0005-0000-0000-0000E0100000}"/>
    <cellStyle name="40% - Accent4 3 2 3 2 3" xfId="10550" xr:uid="{00000000-0005-0000-0000-0000E1100000}"/>
    <cellStyle name="40% - Accent4 3 2 3 2 3 2" xfId="10553" xr:uid="{00000000-0005-0000-0000-0000E2100000}"/>
    <cellStyle name="40% - Accent4 3 2 3 2 3 3" xfId="10557" xr:uid="{00000000-0005-0000-0000-0000E3100000}"/>
    <cellStyle name="40% - Accent4 3 2 3 2 4" xfId="10560" xr:uid="{00000000-0005-0000-0000-0000E4100000}"/>
    <cellStyle name="40% - Accent4 3 2 3 2 4 2" xfId="3270" xr:uid="{00000000-0005-0000-0000-0000E5100000}"/>
    <cellStyle name="40% - Accent4 3 2 3 2 4 3" xfId="10564" xr:uid="{00000000-0005-0000-0000-0000E6100000}"/>
    <cellStyle name="40% - Accent4 3 2 3 2 5" xfId="10567" xr:uid="{00000000-0005-0000-0000-0000E7100000}"/>
    <cellStyle name="40% - Accent4 3 2 3 2 6" xfId="10573" xr:uid="{00000000-0005-0000-0000-0000E8100000}"/>
    <cellStyle name="40% - Accent4 3 2 3 3" xfId="3219" xr:uid="{00000000-0005-0000-0000-0000E9100000}"/>
    <cellStyle name="40% - Accent4 3 2 3 3 2" xfId="10579" xr:uid="{00000000-0005-0000-0000-0000EA100000}"/>
    <cellStyle name="40% - Accent4 3 2 3 3 2 2" xfId="5534" xr:uid="{00000000-0005-0000-0000-0000EB100000}"/>
    <cellStyle name="40% - Accent4 3 2 3 3 2 3" xfId="10583" xr:uid="{00000000-0005-0000-0000-0000EC100000}"/>
    <cellStyle name="40% - Accent4 3 2 3 3 3" xfId="10589" xr:uid="{00000000-0005-0000-0000-0000ED100000}"/>
    <cellStyle name="40% - Accent4 3 2 3 3 3 2" xfId="10592" xr:uid="{00000000-0005-0000-0000-0000EE100000}"/>
    <cellStyle name="40% - Accent4 3 2 3 3 3 3" xfId="10596" xr:uid="{00000000-0005-0000-0000-0000EF100000}"/>
    <cellStyle name="40% - Accent4 3 2 3 3 4" xfId="10601" xr:uid="{00000000-0005-0000-0000-0000F0100000}"/>
    <cellStyle name="40% - Accent4 3 2 3 3 5" xfId="10606" xr:uid="{00000000-0005-0000-0000-0000F1100000}"/>
    <cellStyle name="40% - Accent4 3 2 3 4" xfId="10608" xr:uid="{00000000-0005-0000-0000-0000F2100000}"/>
    <cellStyle name="40% - Accent4 3 2 3 4 2" xfId="10612" xr:uid="{00000000-0005-0000-0000-0000F3100000}"/>
    <cellStyle name="40% - Accent4 3 2 3 4 2 2" xfId="1752" xr:uid="{00000000-0005-0000-0000-0000F4100000}"/>
    <cellStyle name="40% - Accent4 3 2 3 4 2 3" xfId="10616" xr:uid="{00000000-0005-0000-0000-0000F5100000}"/>
    <cellStyle name="40% - Accent4 3 2 3 4 3" xfId="10622" xr:uid="{00000000-0005-0000-0000-0000F6100000}"/>
    <cellStyle name="40% - Accent4 3 2 3 4 3 2" xfId="10628" xr:uid="{00000000-0005-0000-0000-0000F7100000}"/>
    <cellStyle name="40% - Accent4 3 2 3 4 3 3" xfId="10634" xr:uid="{00000000-0005-0000-0000-0000F8100000}"/>
    <cellStyle name="40% - Accent4 3 2 3 4 4" xfId="10638" xr:uid="{00000000-0005-0000-0000-0000F9100000}"/>
    <cellStyle name="40% - Accent4 3 2 3 4 5" xfId="10642" xr:uid="{00000000-0005-0000-0000-0000FA100000}"/>
    <cellStyle name="40% - Accent4 3 2 3 5" xfId="4680" xr:uid="{00000000-0005-0000-0000-0000FB100000}"/>
    <cellStyle name="40% - Accent4 3 2 3 5 2" xfId="3945" xr:uid="{00000000-0005-0000-0000-0000FC100000}"/>
    <cellStyle name="40% - Accent4 3 2 3 5 2 2" xfId="3967" xr:uid="{00000000-0005-0000-0000-0000FD100000}"/>
    <cellStyle name="40% - Accent4 3 2 3 5 2 3" xfId="3980" xr:uid="{00000000-0005-0000-0000-0000FE100000}"/>
    <cellStyle name="40% - Accent4 3 2 3 5 3" xfId="10646" xr:uid="{00000000-0005-0000-0000-0000FF100000}"/>
    <cellStyle name="40% - Accent4 3 2 3 5 3 2" xfId="10649" xr:uid="{00000000-0005-0000-0000-000000110000}"/>
    <cellStyle name="40% - Accent4 3 2 3 5 3 3" xfId="10653" xr:uid="{00000000-0005-0000-0000-000001110000}"/>
    <cellStyle name="40% - Accent4 3 2 3 5 4" xfId="10655" xr:uid="{00000000-0005-0000-0000-000002110000}"/>
    <cellStyle name="40% - Accent4 3 2 3 5 5" xfId="10657" xr:uid="{00000000-0005-0000-0000-000003110000}"/>
    <cellStyle name="40% - Accent4 3 2 3 6" xfId="3068" xr:uid="{00000000-0005-0000-0000-000004110000}"/>
    <cellStyle name="40% - Accent4 3 2 3 6 2" xfId="10660" xr:uid="{00000000-0005-0000-0000-000005110000}"/>
    <cellStyle name="40% - Accent4 3 2 3 6 2 2" xfId="10661" xr:uid="{00000000-0005-0000-0000-000006110000}"/>
    <cellStyle name="40% - Accent4 3 2 3 6 2 3" xfId="10664" xr:uid="{00000000-0005-0000-0000-000007110000}"/>
    <cellStyle name="40% - Accent4 3 2 3 6 3" xfId="10668" xr:uid="{00000000-0005-0000-0000-000008110000}"/>
    <cellStyle name="40% - Accent4 3 2 3 6 3 2" xfId="10669" xr:uid="{00000000-0005-0000-0000-000009110000}"/>
    <cellStyle name="40% - Accent4 3 2 3 6 3 3" xfId="10671" xr:uid="{00000000-0005-0000-0000-00000A110000}"/>
    <cellStyle name="40% - Accent4 3 2 3 6 4" xfId="6857" xr:uid="{00000000-0005-0000-0000-00000B110000}"/>
    <cellStyle name="40% - Accent4 3 2 3 6 5" xfId="6861" xr:uid="{00000000-0005-0000-0000-00000C110000}"/>
    <cellStyle name="40% - Accent4 3 2 3 7" xfId="1283" xr:uid="{00000000-0005-0000-0000-00000D110000}"/>
    <cellStyle name="40% - Accent4 3 2 3 7 2" xfId="4358" xr:uid="{00000000-0005-0000-0000-00000E110000}"/>
    <cellStyle name="40% - Accent4 3 2 3 7 2 2" xfId="10674" xr:uid="{00000000-0005-0000-0000-00000F110000}"/>
    <cellStyle name="40% - Accent4 3 2 3 7 2 3" xfId="10675" xr:uid="{00000000-0005-0000-0000-000010110000}"/>
    <cellStyle name="40% - Accent4 3 2 3 7 3" xfId="4375" xr:uid="{00000000-0005-0000-0000-000011110000}"/>
    <cellStyle name="40% - Accent4 3 2 3 7 4" xfId="9262" xr:uid="{00000000-0005-0000-0000-000012110000}"/>
    <cellStyle name="40% - Accent4 3 2 3 8" xfId="1308" xr:uid="{00000000-0005-0000-0000-000013110000}"/>
    <cellStyle name="40% - Accent4 3 2 3 8 2" xfId="10679" xr:uid="{00000000-0005-0000-0000-000014110000}"/>
    <cellStyle name="40% - Accent4 3 2 3 8 3" xfId="2949" xr:uid="{00000000-0005-0000-0000-000015110000}"/>
    <cellStyle name="40% - Accent4 3 2 3 9" xfId="10681" xr:uid="{00000000-0005-0000-0000-000016110000}"/>
    <cellStyle name="40% - Accent4 3 2 3 9 2" xfId="10682" xr:uid="{00000000-0005-0000-0000-000017110000}"/>
    <cellStyle name="40% - Accent4 3 2 3 9 3" xfId="10683" xr:uid="{00000000-0005-0000-0000-000018110000}"/>
    <cellStyle name="40% - Accent4 3 3" xfId="10689" xr:uid="{00000000-0005-0000-0000-000019110000}"/>
    <cellStyle name="40% - Accent4 3 3 10" xfId="10690" xr:uid="{00000000-0005-0000-0000-00001A110000}"/>
    <cellStyle name="40% - Accent4 3 3 11" xfId="10691" xr:uid="{00000000-0005-0000-0000-00001B110000}"/>
    <cellStyle name="40% - Accent4 3 3 2" xfId="4099" xr:uid="{00000000-0005-0000-0000-00001C110000}"/>
    <cellStyle name="40% - Accent4 3 3 2 2" xfId="4115" xr:uid="{00000000-0005-0000-0000-00001D110000}"/>
    <cellStyle name="40% - Accent4 3 3 2 2 2" xfId="4121" xr:uid="{00000000-0005-0000-0000-00001E110000}"/>
    <cellStyle name="40% - Accent4 3 3 2 2 2 2" xfId="5282" xr:uid="{00000000-0005-0000-0000-00001F110000}"/>
    <cellStyle name="40% - Accent4 3 3 2 2 2 3" xfId="3947" xr:uid="{00000000-0005-0000-0000-000020110000}"/>
    <cellStyle name="40% - Accent4 3 3 2 2 3" xfId="4129" xr:uid="{00000000-0005-0000-0000-000021110000}"/>
    <cellStyle name="40% - Accent4 3 3 2 2 4" xfId="6165" xr:uid="{00000000-0005-0000-0000-000022110000}"/>
    <cellStyle name="40% - Accent4 3 3 2 3" xfId="3744" xr:uid="{00000000-0005-0000-0000-000023110000}"/>
    <cellStyle name="40% - Accent4 3 3 2 3 2" xfId="7734" xr:uid="{00000000-0005-0000-0000-000024110000}"/>
    <cellStyle name="40% - Accent4 3 3 2 3 3" xfId="158" xr:uid="{00000000-0005-0000-0000-000025110000}"/>
    <cellStyle name="40% - Accent4 3 3 2 4" xfId="4141" xr:uid="{00000000-0005-0000-0000-000026110000}"/>
    <cellStyle name="40% - Accent4 3 3 2 4 2" xfId="10693" xr:uid="{00000000-0005-0000-0000-000027110000}"/>
    <cellStyle name="40% - Accent4 3 3 2 4 3" xfId="10695" xr:uid="{00000000-0005-0000-0000-000028110000}"/>
    <cellStyle name="40% - Accent4 3 3 2 5" xfId="9505" xr:uid="{00000000-0005-0000-0000-000029110000}"/>
    <cellStyle name="40% - Accent4 3 3 2 6" xfId="9509" xr:uid="{00000000-0005-0000-0000-00002A110000}"/>
    <cellStyle name="40% - Accent4 3 3 3" xfId="10700" xr:uid="{00000000-0005-0000-0000-00002B110000}"/>
    <cellStyle name="40% - Accent4 3 3 3 2" xfId="10707" xr:uid="{00000000-0005-0000-0000-00002C110000}"/>
    <cellStyle name="40% - Accent4 3 3 3 2 2" xfId="10042" xr:uid="{00000000-0005-0000-0000-00002D110000}"/>
    <cellStyle name="40% - Accent4 3 3 3 2 3" xfId="672" xr:uid="{00000000-0005-0000-0000-00002E110000}"/>
    <cellStyle name="40% - Accent4 3 3 3 3" xfId="10715" xr:uid="{00000000-0005-0000-0000-00002F110000}"/>
    <cellStyle name="40% - Accent4 3 3 3 3 2" xfId="8299" xr:uid="{00000000-0005-0000-0000-000030110000}"/>
    <cellStyle name="40% - Accent4 3 3 3 3 3" xfId="8306" xr:uid="{00000000-0005-0000-0000-000031110000}"/>
    <cellStyle name="40% - Accent4 3 3 3 4" xfId="10717" xr:uid="{00000000-0005-0000-0000-000032110000}"/>
    <cellStyle name="40% - Accent4 3 3 3 5" xfId="7479" xr:uid="{00000000-0005-0000-0000-000033110000}"/>
    <cellStyle name="40% - Accent4 3 3 4" xfId="6413" xr:uid="{00000000-0005-0000-0000-000034110000}"/>
    <cellStyle name="40% - Accent4 3 3 4 2" xfId="10723" xr:uid="{00000000-0005-0000-0000-000035110000}"/>
    <cellStyle name="40% - Accent4 3 3 4 2 2" xfId="10729" xr:uid="{00000000-0005-0000-0000-000036110000}"/>
    <cellStyle name="40% - Accent4 3 3 4 2 3" xfId="10730" xr:uid="{00000000-0005-0000-0000-000037110000}"/>
    <cellStyle name="40% - Accent4 3 3 4 3" xfId="10731" xr:uid="{00000000-0005-0000-0000-000038110000}"/>
    <cellStyle name="40% - Accent4 3 3 4 3 2" xfId="350" xr:uid="{00000000-0005-0000-0000-000039110000}"/>
    <cellStyle name="40% - Accent4 3 3 4 3 3" xfId="418" xr:uid="{00000000-0005-0000-0000-00003A110000}"/>
    <cellStyle name="40% - Accent4 3 3 4 4" xfId="10733" xr:uid="{00000000-0005-0000-0000-00003B110000}"/>
    <cellStyle name="40% - Accent4 3 3 4 5" xfId="10734" xr:uid="{00000000-0005-0000-0000-00003C110000}"/>
    <cellStyle name="40% - Accent4 3 3 5" xfId="6551" xr:uid="{00000000-0005-0000-0000-00003D110000}"/>
    <cellStyle name="40% - Accent4 3 3 5 2" xfId="7626" xr:uid="{00000000-0005-0000-0000-00003E110000}"/>
    <cellStyle name="40% - Accent4 3 3 5 2 2" xfId="9665" xr:uid="{00000000-0005-0000-0000-00003F110000}"/>
    <cellStyle name="40% - Accent4 3 3 5 2 3" xfId="9667" xr:uid="{00000000-0005-0000-0000-000040110000}"/>
    <cellStyle name="40% - Accent4 3 3 5 3" xfId="10735" xr:uid="{00000000-0005-0000-0000-000041110000}"/>
    <cellStyle name="40% - Accent4 3 3 5 3 2" xfId="9100" xr:uid="{00000000-0005-0000-0000-000042110000}"/>
    <cellStyle name="40% - Accent4 3 3 5 3 3" xfId="9102" xr:uid="{00000000-0005-0000-0000-000043110000}"/>
    <cellStyle name="40% - Accent4 3 3 5 4" xfId="10736" xr:uid="{00000000-0005-0000-0000-000044110000}"/>
    <cellStyle name="40% - Accent4 3 3 5 5" xfId="9936" xr:uid="{00000000-0005-0000-0000-000045110000}"/>
    <cellStyle name="40% - Accent4 3 3 6" xfId="3143" xr:uid="{00000000-0005-0000-0000-000046110000}"/>
    <cellStyle name="40% - Accent4 3 3 6 2" xfId="2412" xr:uid="{00000000-0005-0000-0000-000047110000}"/>
    <cellStyle name="40% - Accent4 3 3 6 2 2" xfId="1104" xr:uid="{00000000-0005-0000-0000-000048110000}"/>
    <cellStyle name="40% - Accent4 3 3 6 2 3" xfId="73" xr:uid="{00000000-0005-0000-0000-000049110000}"/>
    <cellStyle name="40% - Accent4 3 3 6 3" xfId="872" xr:uid="{00000000-0005-0000-0000-00004A110000}"/>
    <cellStyle name="40% - Accent4 3 3 6 3 2" xfId="10738" xr:uid="{00000000-0005-0000-0000-00004B110000}"/>
    <cellStyle name="40% - Accent4 3 3 6 3 3" xfId="10739" xr:uid="{00000000-0005-0000-0000-00004C110000}"/>
    <cellStyle name="40% - Accent4 3 3 6 4" xfId="922" xr:uid="{00000000-0005-0000-0000-00004D110000}"/>
    <cellStyle name="40% - Accent4 3 3 6 5" xfId="945" xr:uid="{00000000-0005-0000-0000-00004E110000}"/>
    <cellStyle name="40% - Accent4 3 3 7" xfId="10742" xr:uid="{00000000-0005-0000-0000-00004F110000}"/>
    <cellStyle name="40% - Accent4 3 3 7 2" xfId="10743" xr:uid="{00000000-0005-0000-0000-000050110000}"/>
    <cellStyle name="40% - Accent4 3 3 7 2 2" xfId="10744" xr:uid="{00000000-0005-0000-0000-000051110000}"/>
    <cellStyle name="40% - Accent4 3 3 7 2 3" xfId="10745" xr:uid="{00000000-0005-0000-0000-000052110000}"/>
    <cellStyle name="40% - Accent4 3 3 7 3" xfId="10746" xr:uid="{00000000-0005-0000-0000-000053110000}"/>
    <cellStyle name="40% - Accent4 3 3 7 4" xfId="10747" xr:uid="{00000000-0005-0000-0000-000054110000}"/>
    <cellStyle name="40% - Accent4 3 3 8" xfId="10752" xr:uid="{00000000-0005-0000-0000-000055110000}"/>
    <cellStyle name="40% - Accent4 3 3 8 2" xfId="6158" xr:uid="{00000000-0005-0000-0000-000056110000}"/>
    <cellStyle name="40% - Accent4 3 3 8 3" xfId="10753" xr:uid="{00000000-0005-0000-0000-000057110000}"/>
    <cellStyle name="40% - Accent4 3 3 9" xfId="4593" xr:uid="{00000000-0005-0000-0000-000058110000}"/>
    <cellStyle name="40% - Accent4 3 3 9 2" xfId="10754" xr:uid="{00000000-0005-0000-0000-000059110000}"/>
    <cellStyle name="40% - Accent4 3 3 9 3" xfId="10756" xr:uid="{00000000-0005-0000-0000-00005A110000}"/>
    <cellStyle name="40% - Accent4 3 4" xfId="10759" xr:uid="{00000000-0005-0000-0000-00005B110000}"/>
    <cellStyle name="40% - Accent4 3 5" xfId="10762" xr:uid="{00000000-0005-0000-0000-00005C110000}"/>
    <cellStyle name="40% - Accent4 3 5 2" xfId="10770" xr:uid="{00000000-0005-0000-0000-00005D110000}"/>
    <cellStyle name="40% - Accent4 3 6" xfId="10772" xr:uid="{00000000-0005-0000-0000-00005E110000}"/>
    <cellStyle name="40% - Accent4 3 6 2" xfId="10778" xr:uid="{00000000-0005-0000-0000-00005F110000}"/>
    <cellStyle name="40% - Accent4 4" xfId="7410" xr:uid="{00000000-0005-0000-0000-000060110000}"/>
    <cellStyle name="40% - Accent4 4 2" xfId="10779" xr:uid="{00000000-0005-0000-0000-000061110000}"/>
    <cellStyle name="40% - Accent4 4 2 2" xfId="2027" xr:uid="{00000000-0005-0000-0000-000062110000}"/>
    <cellStyle name="40% - Accent4 4 2 2 10" xfId="10780" xr:uid="{00000000-0005-0000-0000-000063110000}"/>
    <cellStyle name="40% - Accent4 4 2 2 11" xfId="10781" xr:uid="{00000000-0005-0000-0000-000064110000}"/>
    <cellStyle name="40% - Accent4 4 2 2 2" xfId="10784" xr:uid="{00000000-0005-0000-0000-000065110000}"/>
    <cellStyle name="40% - Accent4 4 2 2 2 2" xfId="10786" xr:uid="{00000000-0005-0000-0000-000066110000}"/>
    <cellStyle name="40% - Accent4 4 2 2 2 2 2" xfId="9388" xr:uid="{00000000-0005-0000-0000-000067110000}"/>
    <cellStyle name="40% - Accent4 4 2 2 2 2 2 2" xfId="10787" xr:uid="{00000000-0005-0000-0000-000068110000}"/>
    <cellStyle name="40% - Accent4 4 2 2 2 2 2 3" xfId="10788" xr:uid="{00000000-0005-0000-0000-000069110000}"/>
    <cellStyle name="40% - Accent4 4 2 2 2 2 3" xfId="8289" xr:uid="{00000000-0005-0000-0000-00006A110000}"/>
    <cellStyle name="40% - Accent4 4 2 2 2 2 4" xfId="8291" xr:uid="{00000000-0005-0000-0000-00006B110000}"/>
    <cellStyle name="40% - Accent4 4 2 2 2 3" xfId="28" xr:uid="{00000000-0005-0000-0000-00006C110000}"/>
    <cellStyle name="40% - Accent4 4 2 2 2 3 2" xfId="9404" xr:uid="{00000000-0005-0000-0000-00006D110000}"/>
    <cellStyle name="40% - Accent4 4 2 2 2 3 3" xfId="10791" xr:uid="{00000000-0005-0000-0000-00006E110000}"/>
    <cellStyle name="40% - Accent4 4 2 2 2 4" xfId="3191" xr:uid="{00000000-0005-0000-0000-00006F110000}"/>
    <cellStyle name="40% - Accent4 4 2 2 2 4 2" xfId="10796" xr:uid="{00000000-0005-0000-0000-000070110000}"/>
    <cellStyle name="40% - Accent4 4 2 2 2 4 3" xfId="10799" xr:uid="{00000000-0005-0000-0000-000071110000}"/>
    <cellStyle name="40% - Accent4 4 2 2 2 5" xfId="10802" xr:uid="{00000000-0005-0000-0000-000072110000}"/>
    <cellStyle name="40% - Accent4 4 2 2 2 6" xfId="10805" xr:uid="{00000000-0005-0000-0000-000073110000}"/>
    <cellStyle name="40% - Accent4 4 2 2 3" xfId="10809" xr:uid="{00000000-0005-0000-0000-000074110000}"/>
    <cellStyle name="40% - Accent4 4 2 2 3 2" xfId="10811" xr:uid="{00000000-0005-0000-0000-000075110000}"/>
    <cellStyle name="40% - Accent4 4 2 2 3 2 2" xfId="5690" xr:uid="{00000000-0005-0000-0000-000076110000}"/>
    <cellStyle name="40% - Accent4 4 2 2 3 2 3" xfId="10814" xr:uid="{00000000-0005-0000-0000-000077110000}"/>
    <cellStyle name="40% - Accent4 4 2 2 3 3" xfId="10817" xr:uid="{00000000-0005-0000-0000-000078110000}"/>
    <cellStyle name="40% - Accent4 4 2 2 3 3 2" xfId="9429" xr:uid="{00000000-0005-0000-0000-000079110000}"/>
    <cellStyle name="40% - Accent4 4 2 2 3 3 3" xfId="10819" xr:uid="{00000000-0005-0000-0000-00007A110000}"/>
    <cellStyle name="40% - Accent4 4 2 2 3 4" xfId="10821" xr:uid="{00000000-0005-0000-0000-00007B110000}"/>
    <cellStyle name="40% - Accent4 4 2 2 3 5" xfId="10823" xr:uid="{00000000-0005-0000-0000-00007C110000}"/>
    <cellStyle name="40% - Accent4 4 2 2 4" xfId="10825" xr:uid="{00000000-0005-0000-0000-00007D110000}"/>
    <cellStyle name="40% - Accent4 4 2 2 4 2" xfId="10826" xr:uid="{00000000-0005-0000-0000-00007E110000}"/>
    <cellStyle name="40% - Accent4 4 2 2 4 2 2" xfId="9434" xr:uid="{00000000-0005-0000-0000-00007F110000}"/>
    <cellStyle name="40% - Accent4 4 2 2 4 2 3" xfId="10827" xr:uid="{00000000-0005-0000-0000-000080110000}"/>
    <cellStyle name="40% - Accent4 4 2 2 4 3" xfId="10829" xr:uid="{00000000-0005-0000-0000-000081110000}"/>
    <cellStyle name="40% - Accent4 4 2 2 4 3 2" xfId="9445" xr:uid="{00000000-0005-0000-0000-000082110000}"/>
    <cellStyle name="40% - Accent4 4 2 2 4 3 3" xfId="10834" xr:uid="{00000000-0005-0000-0000-000083110000}"/>
    <cellStyle name="40% - Accent4 4 2 2 4 4" xfId="10836" xr:uid="{00000000-0005-0000-0000-000084110000}"/>
    <cellStyle name="40% - Accent4 4 2 2 4 5" xfId="10846" xr:uid="{00000000-0005-0000-0000-000085110000}"/>
    <cellStyle name="40% - Accent4 4 2 2 5" xfId="10032" xr:uid="{00000000-0005-0000-0000-000086110000}"/>
    <cellStyle name="40% - Accent4 4 2 2 5 2" xfId="10848" xr:uid="{00000000-0005-0000-0000-000087110000}"/>
    <cellStyle name="40% - Accent4 4 2 2 5 2 2" xfId="7992" xr:uid="{00000000-0005-0000-0000-000088110000}"/>
    <cellStyle name="40% - Accent4 4 2 2 5 2 3" xfId="10849" xr:uid="{00000000-0005-0000-0000-000089110000}"/>
    <cellStyle name="40% - Accent4 4 2 2 5 3" xfId="10853" xr:uid="{00000000-0005-0000-0000-00008A110000}"/>
    <cellStyle name="40% - Accent4 4 2 2 5 3 2" xfId="10861" xr:uid="{00000000-0005-0000-0000-00008B110000}"/>
    <cellStyle name="40% - Accent4 4 2 2 5 3 3" xfId="10865" xr:uid="{00000000-0005-0000-0000-00008C110000}"/>
    <cellStyle name="40% - Accent4 4 2 2 5 4" xfId="10869" xr:uid="{00000000-0005-0000-0000-00008D110000}"/>
    <cellStyle name="40% - Accent4 4 2 2 5 5" xfId="10875" xr:uid="{00000000-0005-0000-0000-00008E110000}"/>
    <cellStyle name="40% - Accent4 4 2 2 6" xfId="10876" xr:uid="{00000000-0005-0000-0000-00008F110000}"/>
    <cellStyle name="40% - Accent4 4 2 2 6 2" xfId="10878" xr:uid="{00000000-0005-0000-0000-000090110000}"/>
    <cellStyle name="40% - Accent4 4 2 2 6 2 2" xfId="10879" xr:uid="{00000000-0005-0000-0000-000091110000}"/>
    <cellStyle name="40% - Accent4 4 2 2 6 2 3" xfId="10880" xr:uid="{00000000-0005-0000-0000-000092110000}"/>
    <cellStyle name="40% - Accent4 4 2 2 6 3" xfId="10886" xr:uid="{00000000-0005-0000-0000-000093110000}"/>
    <cellStyle name="40% - Accent4 4 2 2 6 3 2" xfId="10890" xr:uid="{00000000-0005-0000-0000-000094110000}"/>
    <cellStyle name="40% - Accent4 4 2 2 6 3 3" xfId="1454" xr:uid="{00000000-0005-0000-0000-000095110000}"/>
    <cellStyle name="40% - Accent4 4 2 2 6 4" xfId="10896" xr:uid="{00000000-0005-0000-0000-000096110000}"/>
    <cellStyle name="40% - Accent4 4 2 2 6 5" xfId="10901" xr:uid="{00000000-0005-0000-0000-000097110000}"/>
    <cellStyle name="40% - Accent4 4 2 2 7" xfId="1607" xr:uid="{00000000-0005-0000-0000-000098110000}"/>
    <cellStyle name="40% - Accent4 4 2 2 7 2" xfId="4075" xr:uid="{00000000-0005-0000-0000-000099110000}"/>
    <cellStyle name="40% - Accent4 4 2 2 7 2 2" xfId="10902" xr:uid="{00000000-0005-0000-0000-00009A110000}"/>
    <cellStyle name="40% - Accent4 4 2 2 7 2 3" xfId="10903" xr:uid="{00000000-0005-0000-0000-00009B110000}"/>
    <cellStyle name="40% - Accent4 4 2 2 7 3" xfId="4082" xr:uid="{00000000-0005-0000-0000-00009C110000}"/>
    <cellStyle name="40% - Accent4 4 2 2 7 4" xfId="10906" xr:uid="{00000000-0005-0000-0000-00009D110000}"/>
    <cellStyle name="40% - Accent4 4 2 2 8" xfId="3924" xr:uid="{00000000-0005-0000-0000-00009E110000}"/>
    <cellStyle name="40% - Accent4 4 2 2 8 2" xfId="10908" xr:uid="{00000000-0005-0000-0000-00009F110000}"/>
    <cellStyle name="40% - Accent4 4 2 2 8 3" xfId="10913" xr:uid="{00000000-0005-0000-0000-0000A0110000}"/>
    <cellStyle name="40% - Accent4 4 2 2 9" xfId="3931" xr:uid="{00000000-0005-0000-0000-0000A1110000}"/>
    <cellStyle name="40% - Accent4 4 2 2 9 2" xfId="9481" xr:uid="{00000000-0005-0000-0000-0000A2110000}"/>
    <cellStyle name="40% - Accent4 4 2 2 9 3" xfId="10922" xr:uid="{00000000-0005-0000-0000-0000A3110000}"/>
    <cellStyle name="40% - Accent4 4 3" xfId="10923" xr:uid="{00000000-0005-0000-0000-0000A4110000}"/>
    <cellStyle name="40% - Accent4 5" xfId="10926" xr:uid="{00000000-0005-0000-0000-0000A5110000}"/>
    <cellStyle name="40% - Accent4 5 2" xfId="10927" xr:uid="{00000000-0005-0000-0000-0000A6110000}"/>
    <cellStyle name="40% - Accent4 5 3" xfId="10932" xr:uid="{00000000-0005-0000-0000-0000A7110000}"/>
    <cellStyle name="40% - Accent4 5 3 10" xfId="10934" xr:uid="{00000000-0005-0000-0000-0000A8110000}"/>
    <cellStyle name="40% - Accent4 5 3 11" xfId="10937" xr:uid="{00000000-0005-0000-0000-0000A9110000}"/>
    <cellStyle name="40% - Accent4 5 3 2" xfId="10939" xr:uid="{00000000-0005-0000-0000-0000AA110000}"/>
    <cellStyle name="40% - Accent4 5 3 2 2" xfId="10945" xr:uid="{00000000-0005-0000-0000-0000AB110000}"/>
    <cellStyle name="40% - Accent4 5 3 2 2 2" xfId="10951" xr:uid="{00000000-0005-0000-0000-0000AC110000}"/>
    <cellStyle name="40% - Accent4 5 3 2 2 2 2" xfId="10954" xr:uid="{00000000-0005-0000-0000-0000AD110000}"/>
    <cellStyle name="40% - Accent4 5 3 2 2 2 3" xfId="10958" xr:uid="{00000000-0005-0000-0000-0000AE110000}"/>
    <cellStyle name="40% - Accent4 5 3 2 2 3" xfId="10966" xr:uid="{00000000-0005-0000-0000-0000AF110000}"/>
    <cellStyle name="40% - Accent4 5 3 2 2 4" xfId="10971" xr:uid="{00000000-0005-0000-0000-0000B0110000}"/>
    <cellStyle name="40% - Accent4 5 3 2 3" xfId="10975" xr:uid="{00000000-0005-0000-0000-0000B1110000}"/>
    <cellStyle name="40% - Accent4 5 3 2 3 2" xfId="10978" xr:uid="{00000000-0005-0000-0000-0000B2110000}"/>
    <cellStyle name="40% - Accent4 5 3 2 3 3" xfId="10982" xr:uid="{00000000-0005-0000-0000-0000B3110000}"/>
    <cellStyle name="40% - Accent4 5 3 2 4" xfId="10984" xr:uid="{00000000-0005-0000-0000-0000B4110000}"/>
    <cellStyle name="40% - Accent4 5 3 2 4 2" xfId="10990" xr:uid="{00000000-0005-0000-0000-0000B5110000}"/>
    <cellStyle name="40% - Accent4 5 3 2 4 3" xfId="10995" xr:uid="{00000000-0005-0000-0000-0000B6110000}"/>
    <cellStyle name="40% - Accent4 5 3 2 5" xfId="54" xr:uid="{00000000-0005-0000-0000-0000B7110000}"/>
    <cellStyle name="40% - Accent4 5 3 2 6" xfId="10528" xr:uid="{00000000-0005-0000-0000-0000B8110000}"/>
    <cellStyle name="40% - Accent4 5 3 3" xfId="10998" xr:uid="{00000000-0005-0000-0000-0000B9110000}"/>
    <cellStyle name="40% - Accent4 5 3 3 2" xfId="11003" xr:uid="{00000000-0005-0000-0000-0000BA110000}"/>
    <cellStyle name="40% - Accent4 5 3 3 2 2" xfId="11011" xr:uid="{00000000-0005-0000-0000-0000BB110000}"/>
    <cellStyle name="40% - Accent4 5 3 3 2 3" xfId="11019" xr:uid="{00000000-0005-0000-0000-0000BC110000}"/>
    <cellStyle name="40% - Accent4 5 3 3 3" xfId="11025" xr:uid="{00000000-0005-0000-0000-0000BD110000}"/>
    <cellStyle name="40% - Accent4 5 3 3 3 2" xfId="11033" xr:uid="{00000000-0005-0000-0000-0000BE110000}"/>
    <cellStyle name="40% - Accent4 5 3 3 3 3" xfId="3559" xr:uid="{00000000-0005-0000-0000-0000BF110000}"/>
    <cellStyle name="40% - Accent4 5 3 3 4" xfId="11038" xr:uid="{00000000-0005-0000-0000-0000C0110000}"/>
    <cellStyle name="40% - Accent4 5 3 3 5" xfId="4102" xr:uid="{00000000-0005-0000-0000-0000C1110000}"/>
    <cellStyle name="40% - Accent4 5 3 4" xfId="6568" xr:uid="{00000000-0005-0000-0000-0000C2110000}"/>
    <cellStyle name="40% - Accent4 5 3 4 2" xfId="11040" xr:uid="{00000000-0005-0000-0000-0000C3110000}"/>
    <cellStyle name="40% - Accent4 5 3 4 2 2" xfId="11055" xr:uid="{00000000-0005-0000-0000-0000C4110000}"/>
    <cellStyle name="40% - Accent4 5 3 4 2 3" xfId="11069" xr:uid="{00000000-0005-0000-0000-0000C5110000}"/>
    <cellStyle name="40% - Accent4 5 3 4 3" xfId="11073" xr:uid="{00000000-0005-0000-0000-0000C6110000}"/>
    <cellStyle name="40% - Accent4 5 3 4 3 2" xfId="11084" xr:uid="{00000000-0005-0000-0000-0000C7110000}"/>
    <cellStyle name="40% - Accent4 5 3 4 3 3" xfId="11095" xr:uid="{00000000-0005-0000-0000-0000C8110000}"/>
    <cellStyle name="40% - Accent4 5 3 4 4" xfId="11099" xr:uid="{00000000-0005-0000-0000-0000C9110000}"/>
    <cellStyle name="40% - Accent4 5 3 4 5" xfId="11103" xr:uid="{00000000-0005-0000-0000-0000CA110000}"/>
    <cellStyle name="40% - Accent4 5 3 5" xfId="6571" xr:uid="{00000000-0005-0000-0000-0000CB110000}"/>
    <cellStyle name="40% - Accent4 5 3 5 2" xfId="11105" xr:uid="{00000000-0005-0000-0000-0000CC110000}"/>
    <cellStyle name="40% - Accent4 5 3 5 2 2" xfId="10402" xr:uid="{00000000-0005-0000-0000-0000CD110000}"/>
    <cellStyle name="40% - Accent4 5 3 5 2 3" xfId="10413" xr:uid="{00000000-0005-0000-0000-0000CE110000}"/>
    <cellStyle name="40% - Accent4 5 3 5 3" xfId="11111" xr:uid="{00000000-0005-0000-0000-0000CF110000}"/>
    <cellStyle name="40% - Accent4 5 3 5 3 2" xfId="10441" xr:uid="{00000000-0005-0000-0000-0000D0110000}"/>
    <cellStyle name="40% - Accent4 5 3 5 3 3" xfId="4556" xr:uid="{00000000-0005-0000-0000-0000D1110000}"/>
    <cellStyle name="40% - Accent4 5 3 5 4" xfId="11116" xr:uid="{00000000-0005-0000-0000-0000D2110000}"/>
    <cellStyle name="40% - Accent4 5 3 5 5" xfId="10767" xr:uid="{00000000-0005-0000-0000-0000D3110000}"/>
    <cellStyle name="40% - Accent4 5 3 6" xfId="11122" xr:uid="{00000000-0005-0000-0000-0000D4110000}"/>
    <cellStyle name="40% - Accent4 5 3 6 2" xfId="11123" xr:uid="{00000000-0005-0000-0000-0000D5110000}"/>
    <cellStyle name="40% - Accent4 5 3 6 2 2" xfId="11133" xr:uid="{00000000-0005-0000-0000-0000D6110000}"/>
    <cellStyle name="40% - Accent4 5 3 6 2 3" xfId="2919" xr:uid="{00000000-0005-0000-0000-0000D7110000}"/>
    <cellStyle name="40% - Accent4 5 3 6 3" xfId="11134" xr:uid="{00000000-0005-0000-0000-0000D8110000}"/>
    <cellStyle name="40% - Accent4 5 3 6 3 2" xfId="11138" xr:uid="{00000000-0005-0000-0000-0000D9110000}"/>
    <cellStyle name="40% - Accent4 5 3 6 3 3" xfId="11142" xr:uid="{00000000-0005-0000-0000-0000DA110000}"/>
    <cellStyle name="40% - Accent4 5 3 6 4" xfId="11145" xr:uid="{00000000-0005-0000-0000-0000DB110000}"/>
    <cellStyle name="40% - Accent4 5 3 6 5" xfId="10777" xr:uid="{00000000-0005-0000-0000-0000DC110000}"/>
    <cellStyle name="40% - Accent4 5 3 7" xfId="11146" xr:uid="{00000000-0005-0000-0000-0000DD110000}"/>
    <cellStyle name="40% - Accent4 5 3 7 2" xfId="11148" xr:uid="{00000000-0005-0000-0000-0000DE110000}"/>
    <cellStyle name="40% - Accent4 5 3 7 2 2" xfId="7683" xr:uid="{00000000-0005-0000-0000-0000DF110000}"/>
    <cellStyle name="40% - Accent4 5 3 7 2 3" xfId="7705" xr:uid="{00000000-0005-0000-0000-0000E0110000}"/>
    <cellStyle name="40% - Accent4 5 3 7 3" xfId="11150" xr:uid="{00000000-0005-0000-0000-0000E1110000}"/>
    <cellStyle name="40% - Accent4 5 3 7 4" xfId="10673" xr:uid="{00000000-0005-0000-0000-0000E2110000}"/>
    <cellStyle name="40% - Accent4 5 3 8" xfId="11151" xr:uid="{00000000-0005-0000-0000-0000E3110000}"/>
    <cellStyle name="40% - Accent4 5 3 8 2" xfId="11155" xr:uid="{00000000-0005-0000-0000-0000E4110000}"/>
    <cellStyle name="40% - Accent4 5 3 8 3" xfId="11158" xr:uid="{00000000-0005-0000-0000-0000E5110000}"/>
    <cellStyle name="40% - Accent4 5 3 9" xfId="11161" xr:uid="{00000000-0005-0000-0000-0000E6110000}"/>
    <cellStyle name="40% - Accent4 5 3 9 2" xfId="11163" xr:uid="{00000000-0005-0000-0000-0000E7110000}"/>
    <cellStyle name="40% - Accent4 5 3 9 3" xfId="11165" xr:uid="{00000000-0005-0000-0000-0000E8110000}"/>
    <cellStyle name="40% - Accent4 6" xfId="11167" xr:uid="{00000000-0005-0000-0000-0000E9110000}"/>
    <cellStyle name="40% - Accent4 6 2" xfId="11168" xr:uid="{00000000-0005-0000-0000-0000EA110000}"/>
    <cellStyle name="40% - Accent4 7" xfId="11170" xr:uid="{00000000-0005-0000-0000-0000EB110000}"/>
    <cellStyle name="40% - Accent4 7 2" xfId="11173" xr:uid="{00000000-0005-0000-0000-0000EC110000}"/>
    <cellStyle name="40% - Accent4 8" xfId="11174" xr:uid="{00000000-0005-0000-0000-0000ED110000}"/>
    <cellStyle name="40% - Accent4 8 2" xfId="11177" xr:uid="{00000000-0005-0000-0000-0000EE110000}"/>
    <cellStyle name="40% - Accent5 2" xfId="11179" xr:uid="{00000000-0005-0000-0000-0000EF110000}"/>
    <cellStyle name="40% - Accent5 2 2" xfId="11184" xr:uid="{00000000-0005-0000-0000-0000F0110000}"/>
    <cellStyle name="40% - Accent5 2 2 2" xfId="5059" xr:uid="{00000000-0005-0000-0000-0000F1110000}"/>
    <cellStyle name="40% - Accent5 2 3" xfId="11191" xr:uid="{00000000-0005-0000-0000-0000F2110000}"/>
    <cellStyle name="40% - Accent5 2 3 2" xfId="11194" xr:uid="{00000000-0005-0000-0000-0000F3110000}"/>
    <cellStyle name="40% - Accent5 2 4" xfId="11202" xr:uid="{00000000-0005-0000-0000-0000F4110000}"/>
    <cellStyle name="40% - Accent5 3" xfId="11206" xr:uid="{00000000-0005-0000-0000-0000F5110000}"/>
    <cellStyle name="40% - Accent5 3 2" xfId="11209" xr:uid="{00000000-0005-0000-0000-0000F6110000}"/>
    <cellStyle name="40% - Accent5 3 2 2" xfId="10635" xr:uid="{00000000-0005-0000-0000-0000F7110000}"/>
    <cellStyle name="40% - Accent5 3 2 3" xfId="10639" xr:uid="{00000000-0005-0000-0000-0000F8110000}"/>
    <cellStyle name="40% - Accent5 3 2 3 10" xfId="960" xr:uid="{00000000-0005-0000-0000-0000F9110000}"/>
    <cellStyle name="40% - Accent5 3 2 3 11" xfId="2197" xr:uid="{00000000-0005-0000-0000-0000FA110000}"/>
    <cellStyle name="40% - Accent5 3 2 3 2" xfId="4177" xr:uid="{00000000-0005-0000-0000-0000FB110000}"/>
    <cellStyle name="40% - Accent5 3 2 3 2 2" xfId="11210" xr:uid="{00000000-0005-0000-0000-0000FC110000}"/>
    <cellStyle name="40% - Accent5 3 2 3 2 2 2" xfId="4602" xr:uid="{00000000-0005-0000-0000-0000FD110000}"/>
    <cellStyle name="40% - Accent5 3 2 3 2 2 2 2" xfId="11212" xr:uid="{00000000-0005-0000-0000-0000FE110000}"/>
    <cellStyle name="40% - Accent5 3 2 3 2 2 2 3" xfId="11215" xr:uid="{00000000-0005-0000-0000-0000FF110000}"/>
    <cellStyle name="40% - Accent5 3 2 3 2 2 3" xfId="11218" xr:uid="{00000000-0005-0000-0000-000000120000}"/>
    <cellStyle name="40% - Accent5 3 2 3 2 2 4" xfId="11221" xr:uid="{00000000-0005-0000-0000-000001120000}"/>
    <cellStyle name="40% - Accent5 3 2 3 2 3" xfId="11223" xr:uid="{00000000-0005-0000-0000-000002120000}"/>
    <cellStyle name="40% - Accent5 3 2 3 2 3 2" xfId="2593" xr:uid="{00000000-0005-0000-0000-000003120000}"/>
    <cellStyle name="40% - Accent5 3 2 3 2 3 3" xfId="5511" xr:uid="{00000000-0005-0000-0000-000004120000}"/>
    <cellStyle name="40% - Accent5 3 2 3 2 4" xfId="11233" xr:uid="{00000000-0005-0000-0000-000005120000}"/>
    <cellStyle name="40% - Accent5 3 2 3 2 4 2" xfId="11237" xr:uid="{00000000-0005-0000-0000-000006120000}"/>
    <cellStyle name="40% - Accent5 3 2 3 2 4 3" xfId="11242" xr:uid="{00000000-0005-0000-0000-000007120000}"/>
    <cellStyle name="40% - Accent5 3 2 3 2 5" xfId="11247" xr:uid="{00000000-0005-0000-0000-000008120000}"/>
    <cellStyle name="40% - Accent5 3 2 3 2 6" xfId="11251" xr:uid="{00000000-0005-0000-0000-000009120000}"/>
    <cellStyle name="40% - Accent5 3 2 3 3" xfId="11252" xr:uid="{00000000-0005-0000-0000-00000A120000}"/>
    <cellStyle name="40% - Accent5 3 2 3 3 2" xfId="787" xr:uid="{00000000-0005-0000-0000-00000B120000}"/>
    <cellStyle name="40% - Accent5 3 2 3 3 2 2" xfId="8732" xr:uid="{00000000-0005-0000-0000-00000C120000}"/>
    <cellStyle name="40% - Accent5 3 2 3 3 2 3" xfId="8738" xr:uid="{00000000-0005-0000-0000-00000D120000}"/>
    <cellStyle name="40% - Accent5 3 2 3 3 3" xfId="8744" xr:uid="{00000000-0005-0000-0000-00000E120000}"/>
    <cellStyle name="40% - Accent5 3 2 3 3 3 2" xfId="9195" xr:uid="{00000000-0005-0000-0000-00000F120000}"/>
    <cellStyle name="40% - Accent5 3 2 3 3 3 3" xfId="1913" xr:uid="{00000000-0005-0000-0000-000010120000}"/>
    <cellStyle name="40% - Accent5 3 2 3 3 4" xfId="5796" xr:uid="{00000000-0005-0000-0000-000011120000}"/>
    <cellStyle name="40% - Accent5 3 2 3 3 5" xfId="9207" xr:uid="{00000000-0005-0000-0000-000012120000}"/>
    <cellStyle name="40% - Accent5 3 2 3 4" xfId="10521" xr:uid="{00000000-0005-0000-0000-000013120000}"/>
    <cellStyle name="40% - Accent5 3 2 3 4 2" xfId="57" xr:uid="{00000000-0005-0000-0000-000014120000}"/>
    <cellStyle name="40% - Accent5 3 2 3 4 2 2" xfId="11253" xr:uid="{00000000-0005-0000-0000-000015120000}"/>
    <cellStyle name="40% - Accent5 3 2 3 4 2 3" xfId="838" xr:uid="{00000000-0005-0000-0000-000016120000}"/>
    <cellStyle name="40% - Accent5 3 2 3 4 3" xfId="10526" xr:uid="{00000000-0005-0000-0000-000017120000}"/>
    <cellStyle name="40% - Accent5 3 2 3 4 3 2" xfId="10536" xr:uid="{00000000-0005-0000-0000-000018120000}"/>
    <cellStyle name="40% - Accent5 3 2 3 4 3 3" xfId="3214" xr:uid="{00000000-0005-0000-0000-000019120000}"/>
    <cellStyle name="40% - Accent5 3 2 3 4 4" xfId="6387" xr:uid="{00000000-0005-0000-0000-00001A120000}"/>
    <cellStyle name="40% - Accent5 3 2 3 4 5" xfId="6541" xr:uid="{00000000-0005-0000-0000-00001B120000}"/>
    <cellStyle name="40% - Accent5 3 2 3 5" xfId="10684" xr:uid="{00000000-0005-0000-0000-00001C120000}"/>
    <cellStyle name="40% - Accent5 3 2 3 5 2" xfId="4096" xr:uid="{00000000-0005-0000-0000-00001D120000}"/>
    <cellStyle name="40% - Accent5 3 2 3 5 2 2" xfId="4107" xr:uid="{00000000-0005-0000-0000-00001E120000}"/>
    <cellStyle name="40% - Accent5 3 2 3 5 2 3" xfId="3737" xr:uid="{00000000-0005-0000-0000-00001F120000}"/>
    <cellStyle name="40% - Accent5 3 2 3 5 3" xfId="10696" xr:uid="{00000000-0005-0000-0000-000020120000}"/>
    <cellStyle name="40% - Accent5 3 2 3 5 3 2" xfId="10701" xr:uid="{00000000-0005-0000-0000-000021120000}"/>
    <cellStyle name="40% - Accent5 3 2 3 5 3 3" xfId="10709" xr:uid="{00000000-0005-0000-0000-000022120000}"/>
    <cellStyle name="40% - Accent5 3 2 3 5 4" xfId="6410" xr:uid="{00000000-0005-0000-0000-000023120000}"/>
    <cellStyle name="40% - Accent5 3 2 3 5 5" xfId="6550" xr:uid="{00000000-0005-0000-0000-000024120000}"/>
    <cellStyle name="40% - Accent5 3 2 3 6" xfId="10757" xr:uid="{00000000-0005-0000-0000-000025120000}"/>
    <cellStyle name="40% - Accent5 3 2 3 6 2" xfId="11100" xr:uid="{00000000-0005-0000-0000-000026120000}"/>
    <cellStyle name="40% - Accent5 3 2 3 6 2 2" xfId="11261" xr:uid="{00000000-0005-0000-0000-000027120000}"/>
    <cellStyle name="40% - Accent5 3 2 3 6 2 3" xfId="11270" xr:uid="{00000000-0005-0000-0000-000028120000}"/>
    <cellStyle name="40% - Accent5 3 2 3 6 3" xfId="11274" xr:uid="{00000000-0005-0000-0000-000029120000}"/>
    <cellStyle name="40% - Accent5 3 2 3 6 3 2" xfId="11281" xr:uid="{00000000-0005-0000-0000-00002A120000}"/>
    <cellStyle name="40% - Accent5 3 2 3 6 3 3" xfId="11289" xr:uid="{00000000-0005-0000-0000-00002B120000}"/>
    <cellStyle name="40% - Accent5 3 2 3 6 4" xfId="6443" xr:uid="{00000000-0005-0000-0000-00002C120000}"/>
    <cellStyle name="40% - Accent5 3 2 3 6 5" xfId="4819" xr:uid="{00000000-0005-0000-0000-00002D120000}"/>
    <cellStyle name="40% - Accent5 3 2 3 7" xfId="10761" xr:uid="{00000000-0005-0000-0000-00002E120000}"/>
    <cellStyle name="40% - Accent5 3 2 3 7 2" xfId="10764" xr:uid="{00000000-0005-0000-0000-00002F120000}"/>
    <cellStyle name="40% - Accent5 3 2 3 7 2 2" xfId="11297" xr:uid="{00000000-0005-0000-0000-000030120000}"/>
    <cellStyle name="40% - Accent5 3 2 3 7 2 3" xfId="11301" xr:uid="{00000000-0005-0000-0000-000031120000}"/>
    <cellStyle name="40% - Accent5 3 2 3 7 3" xfId="11302" xr:uid="{00000000-0005-0000-0000-000032120000}"/>
    <cellStyle name="40% - Accent5 3 2 3 7 4" xfId="1847" xr:uid="{00000000-0005-0000-0000-000033120000}"/>
    <cellStyle name="40% - Accent5 3 2 3 8" xfId="10774" xr:uid="{00000000-0005-0000-0000-000034120000}"/>
    <cellStyle name="40% - Accent5 3 2 3 8 2" xfId="10775" xr:uid="{00000000-0005-0000-0000-000035120000}"/>
    <cellStyle name="40% - Accent5 3 2 3 8 3" xfId="11304" xr:uid="{00000000-0005-0000-0000-000036120000}"/>
    <cellStyle name="40% - Accent5 3 2 3 9" xfId="11309" xr:uid="{00000000-0005-0000-0000-000037120000}"/>
    <cellStyle name="40% - Accent5 3 2 3 9 2" xfId="10676" xr:uid="{00000000-0005-0000-0000-000038120000}"/>
    <cellStyle name="40% - Accent5 3 2 3 9 3" xfId="11310" xr:uid="{00000000-0005-0000-0000-000039120000}"/>
    <cellStyle name="40% - Accent5 3 3" xfId="11314" xr:uid="{00000000-0005-0000-0000-00003A120000}"/>
    <cellStyle name="40% - Accent5 3 3 10" xfId="10603" xr:uid="{00000000-0005-0000-0000-00003B120000}"/>
    <cellStyle name="40% - Accent5 3 3 11" xfId="11315" xr:uid="{00000000-0005-0000-0000-00003C120000}"/>
    <cellStyle name="40% - Accent5 3 3 2" xfId="10654" xr:uid="{00000000-0005-0000-0000-00003D120000}"/>
    <cellStyle name="40% - Accent5 3 3 2 2" xfId="11318" xr:uid="{00000000-0005-0000-0000-00003E120000}"/>
    <cellStyle name="40% - Accent5 3 3 2 2 2" xfId="11323" xr:uid="{00000000-0005-0000-0000-00003F120000}"/>
    <cellStyle name="40% - Accent5 3 3 2 2 2 2" xfId="11324" xr:uid="{00000000-0005-0000-0000-000040120000}"/>
    <cellStyle name="40% - Accent5 3 3 2 2 2 3" xfId="11327" xr:uid="{00000000-0005-0000-0000-000041120000}"/>
    <cellStyle name="40% - Accent5 3 3 2 2 3" xfId="11330" xr:uid="{00000000-0005-0000-0000-000042120000}"/>
    <cellStyle name="40% - Accent5 3 3 2 2 4" xfId="11333" xr:uid="{00000000-0005-0000-0000-000043120000}"/>
    <cellStyle name="40% - Accent5 3 3 2 3" xfId="11339" xr:uid="{00000000-0005-0000-0000-000044120000}"/>
    <cellStyle name="40% - Accent5 3 3 2 3 2" xfId="11342" xr:uid="{00000000-0005-0000-0000-000045120000}"/>
    <cellStyle name="40% - Accent5 3 3 2 3 3" xfId="11343" xr:uid="{00000000-0005-0000-0000-000046120000}"/>
    <cellStyle name="40% - Accent5 3 3 2 4" xfId="11180" xr:uid="{00000000-0005-0000-0000-000047120000}"/>
    <cellStyle name="40% - Accent5 3 3 2 4 2" xfId="5056" xr:uid="{00000000-0005-0000-0000-000048120000}"/>
    <cellStyle name="40% - Accent5 3 3 2 4 3" xfId="11344" xr:uid="{00000000-0005-0000-0000-000049120000}"/>
    <cellStyle name="40% - Accent5 3 3 2 5" xfId="11185" xr:uid="{00000000-0005-0000-0000-00004A120000}"/>
    <cellStyle name="40% - Accent5 3 3 2 6" xfId="11195" xr:uid="{00000000-0005-0000-0000-00004B120000}"/>
    <cellStyle name="40% - Accent5 3 3 3" xfId="10656" xr:uid="{00000000-0005-0000-0000-00004C120000}"/>
    <cellStyle name="40% - Accent5 3 3 3 2" xfId="11347" xr:uid="{00000000-0005-0000-0000-00004D120000}"/>
    <cellStyle name="40% - Accent5 3 3 3 2 2" xfId="10561" xr:uid="{00000000-0005-0000-0000-00004E120000}"/>
    <cellStyle name="40% - Accent5 3 3 3 2 3" xfId="10570" xr:uid="{00000000-0005-0000-0000-00004F120000}"/>
    <cellStyle name="40% - Accent5 3 3 3 3" xfId="11348" xr:uid="{00000000-0005-0000-0000-000050120000}"/>
    <cellStyle name="40% - Accent5 3 3 3 3 2" xfId="10602" xr:uid="{00000000-0005-0000-0000-000051120000}"/>
    <cellStyle name="40% - Accent5 3 3 3 3 3" xfId="10607" xr:uid="{00000000-0005-0000-0000-000052120000}"/>
    <cellStyle name="40% - Accent5 3 3 3 4" xfId="11208" xr:uid="{00000000-0005-0000-0000-000053120000}"/>
    <cellStyle name="40% - Accent5 3 3 3 5" xfId="11311" xr:uid="{00000000-0005-0000-0000-000054120000}"/>
    <cellStyle name="40% - Accent5 3 3 4" xfId="11349" xr:uid="{00000000-0005-0000-0000-000055120000}"/>
    <cellStyle name="40% - Accent5 3 3 4 2" xfId="11352" xr:uid="{00000000-0005-0000-0000-000056120000}"/>
    <cellStyle name="40% - Accent5 3 3 4 2 2" xfId="11353" xr:uid="{00000000-0005-0000-0000-000057120000}"/>
    <cellStyle name="40% - Accent5 3 3 4 2 3" xfId="11354" xr:uid="{00000000-0005-0000-0000-000058120000}"/>
    <cellStyle name="40% - Accent5 3 3 4 3" xfId="11355" xr:uid="{00000000-0005-0000-0000-000059120000}"/>
    <cellStyle name="40% - Accent5 3 3 4 3 2" xfId="7617" xr:uid="{00000000-0005-0000-0000-00005A120000}"/>
    <cellStyle name="40% - Accent5 3 3 4 3 3" xfId="11356" xr:uid="{00000000-0005-0000-0000-00005B120000}"/>
    <cellStyle name="40% - Accent5 3 3 4 4" xfId="62" xr:uid="{00000000-0005-0000-0000-00005C120000}"/>
    <cellStyle name="40% - Accent5 3 3 4 5" xfId="2750" xr:uid="{00000000-0005-0000-0000-00005D120000}"/>
    <cellStyle name="40% - Accent5 3 3 5" xfId="11358" xr:uid="{00000000-0005-0000-0000-00005E120000}"/>
    <cellStyle name="40% - Accent5 3 3 5 2" xfId="11359" xr:uid="{00000000-0005-0000-0000-00005F120000}"/>
    <cellStyle name="40% - Accent5 3 3 5 2 2" xfId="3547" xr:uid="{00000000-0005-0000-0000-000060120000}"/>
    <cellStyle name="40% - Accent5 3 3 5 2 3" xfId="11360" xr:uid="{00000000-0005-0000-0000-000061120000}"/>
    <cellStyle name="40% - Accent5 3 3 5 3" xfId="11362" xr:uid="{00000000-0005-0000-0000-000062120000}"/>
    <cellStyle name="40% - Accent5 3 3 5 3 2" xfId="11363" xr:uid="{00000000-0005-0000-0000-000063120000}"/>
    <cellStyle name="40% - Accent5 3 3 5 3 3" xfId="11364" xr:uid="{00000000-0005-0000-0000-000064120000}"/>
    <cellStyle name="40% - Accent5 3 3 5 4" xfId="11367" xr:uid="{00000000-0005-0000-0000-000065120000}"/>
    <cellStyle name="40% - Accent5 3 3 5 5" xfId="11372" xr:uid="{00000000-0005-0000-0000-000066120000}"/>
    <cellStyle name="40% - Accent5 3 3 6" xfId="10532" xr:uid="{00000000-0005-0000-0000-000067120000}"/>
    <cellStyle name="40% - Accent5 3 3 6 2" xfId="11374" xr:uid="{00000000-0005-0000-0000-000068120000}"/>
    <cellStyle name="40% - Accent5 3 3 6 2 2" xfId="238" xr:uid="{00000000-0005-0000-0000-000069120000}"/>
    <cellStyle name="40% - Accent5 3 3 6 2 3" xfId="869" xr:uid="{00000000-0005-0000-0000-00006A120000}"/>
    <cellStyle name="40% - Accent5 3 3 6 3" xfId="11377" xr:uid="{00000000-0005-0000-0000-00006B120000}"/>
    <cellStyle name="40% - Accent5 3 3 6 3 2" xfId="11378" xr:uid="{00000000-0005-0000-0000-00006C120000}"/>
    <cellStyle name="40% - Accent5 3 3 6 3 3" xfId="11379" xr:uid="{00000000-0005-0000-0000-00006D120000}"/>
    <cellStyle name="40% - Accent5 3 3 6 4" xfId="11385" xr:uid="{00000000-0005-0000-0000-00006E120000}"/>
    <cellStyle name="40% - Accent5 3 3 6 5" xfId="11386" xr:uid="{00000000-0005-0000-0000-00006F120000}"/>
    <cellStyle name="40% - Accent5 3 3 7" xfId="10534" xr:uid="{00000000-0005-0000-0000-000070120000}"/>
    <cellStyle name="40% - Accent5 3 3 7 2" xfId="11388" xr:uid="{00000000-0005-0000-0000-000071120000}"/>
    <cellStyle name="40% - Accent5 3 3 7 2 2" xfId="10755" xr:uid="{00000000-0005-0000-0000-000072120000}"/>
    <cellStyle name="40% - Accent5 3 3 7 2 3" xfId="11389" xr:uid="{00000000-0005-0000-0000-000073120000}"/>
    <cellStyle name="40% - Accent5 3 3 7 3" xfId="11391" xr:uid="{00000000-0005-0000-0000-000074120000}"/>
    <cellStyle name="40% - Accent5 3 3 7 4" xfId="11394" xr:uid="{00000000-0005-0000-0000-000075120000}"/>
    <cellStyle name="40% - Accent5 3 3 8" xfId="11395" xr:uid="{00000000-0005-0000-0000-000076120000}"/>
    <cellStyle name="40% - Accent5 3 3 8 2" xfId="11396" xr:uid="{00000000-0005-0000-0000-000077120000}"/>
    <cellStyle name="40% - Accent5 3 3 8 3" xfId="11398" xr:uid="{00000000-0005-0000-0000-000078120000}"/>
    <cellStyle name="40% - Accent5 3 3 9" xfId="11401" xr:uid="{00000000-0005-0000-0000-000079120000}"/>
    <cellStyle name="40% - Accent5 3 3 9 2" xfId="11403" xr:uid="{00000000-0005-0000-0000-00007A120000}"/>
    <cellStyle name="40% - Accent5 3 3 9 3" xfId="11405" xr:uid="{00000000-0005-0000-0000-00007B120000}"/>
    <cellStyle name="40% - Accent5 3 4" xfId="6851" xr:uid="{00000000-0005-0000-0000-00007C120000}"/>
    <cellStyle name="40% - Accent5 3 5" xfId="6862" xr:uid="{00000000-0005-0000-0000-00007D120000}"/>
    <cellStyle name="40% - Accent5 3 5 2" xfId="9260" xr:uid="{00000000-0005-0000-0000-00007E120000}"/>
    <cellStyle name="40% - Accent5 3 6" xfId="6865" xr:uid="{00000000-0005-0000-0000-00007F120000}"/>
    <cellStyle name="40% - Accent5 3 6 2" xfId="2954" xr:uid="{00000000-0005-0000-0000-000080120000}"/>
    <cellStyle name="40% - Accent5 4" xfId="2739" xr:uid="{00000000-0005-0000-0000-000081120000}"/>
    <cellStyle name="40% - Accent5 4 2" xfId="60" xr:uid="{00000000-0005-0000-0000-000082120000}"/>
    <cellStyle name="40% - Accent5 4 2 2" xfId="607" xr:uid="{00000000-0005-0000-0000-000083120000}"/>
    <cellStyle name="40% - Accent5 4 2 2 10" xfId="5996" xr:uid="{00000000-0005-0000-0000-000084120000}"/>
    <cellStyle name="40% - Accent5 4 2 2 11" xfId="11407" xr:uid="{00000000-0005-0000-0000-000085120000}"/>
    <cellStyle name="40% - Accent5 4 2 2 2" xfId="247" xr:uid="{00000000-0005-0000-0000-000086120000}"/>
    <cellStyle name="40% - Accent5 4 2 2 2 2" xfId="4064" xr:uid="{00000000-0005-0000-0000-000087120000}"/>
    <cellStyle name="40% - Accent5 4 2 2 2 2 2" xfId="1594" xr:uid="{00000000-0005-0000-0000-000088120000}"/>
    <cellStyle name="40% - Accent5 4 2 2 2 2 2 2" xfId="5662" xr:uid="{00000000-0005-0000-0000-000089120000}"/>
    <cellStyle name="40% - Accent5 4 2 2 2 2 2 3" xfId="7082" xr:uid="{00000000-0005-0000-0000-00008A120000}"/>
    <cellStyle name="40% - Accent5 4 2 2 2 2 3" xfId="3916" xr:uid="{00000000-0005-0000-0000-00008B120000}"/>
    <cellStyle name="40% - Accent5 4 2 2 2 2 4" xfId="11408" xr:uid="{00000000-0005-0000-0000-00008C120000}"/>
    <cellStyle name="40% - Accent5 4 2 2 2 3" xfId="4340" xr:uid="{00000000-0005-0000-0000-00008D120000}"/>
    <cellStyle name="40% - Accent5 4 2 2 2 3 2" xfId="9760" xr:uid="{00000000-0005-0000-0000-00008E120000}"/>
    <cellStyle name="40% - Accent5 4 2 2 2 3 3" xfId="3851" xr:uid="{00000000-0005-0000-0000-00008F120000}"/>
    <cellStyle name="40% - Accent5 4 2 2 2 4" xfId="3659" xr:uid="{00000000-0005-0000-0000-000090120000}"/>
    <cellStyle name="40% - Accent5 4 2 2 2 4 2" xfId="3669" xr:uid="{00000000-0005-0000-0000-000091120000}"/>
    <cellStyle name="40% - Accent5 4 2 2 2 4 3" xfId="2645" xr:uid="{00000000-0005-0000-0000-000092120000}"/>
    <cellStyle name="40% - Accent5 4 2 2 2 5" xfId="11412" xr:uid="{00000000-0005-0000-0000-000093120000}"/>
    <cellStyle name="40% - Accent5 4 2 2 2 6" xfId="11415" xr:uid="{00000000-0005-0000-0000-000094120000}"/>
    <cellStyle name="40% - Accent5 4 2 2 3" xfId="11416" xr:uid="{00000000-0005-0000-0000-000095120000}"/>
    <cellStyle name="40% - Accent5 4 2 2 3 2" xfId="11418" xr:uid="{00000000-0005-0000-0000-000096120000}"/>
    <cellStyle name="40% - Accent5 4 2 2 3 2 2" xfId="3708" xr:uid="{00000000-0005-0000-0000-000097120000}"/>
    <cellStyle name="40% - Accent5 4 2 2 3 2 3" xfId="11421" xr:uid="{00000000-0005-0000-0000-000098120000}"/>
    <cellStyle name="40% - Accent5 4 2 2 3 3" xfId="3235" xr:uid="{00000000-0005-0000-0000-000099120000}"/>
    <cellStyle name="40% - Accent5 4 2 2 3 3 2" xfId="9769" xr:uid="{00000000-0005-0000-0000-00009A120000}"/>
    <cellStyle name="40% - Accent5 4 2 2 3 3 3" xfId="11426" xr:uid="{00000000-0005-0000-0000-00009B120000}"/>
    <cellStyle name="40% - Accent5 4 2 2 3 4" xfId="1185" xr:uid="{00000000-0005-0000-0000-00009C120000}"/>
    <cellStyle name="40% - Accent5 4 2 2 3 5" xfId="11429" xr:uid="{00000000-0005-0000-0000-00009D120000}"/>
    <cellStyle name="40% - Accent5 4 2 2 4" xfId="11432" xr:uid="{00000000-0005-0000-0000-00009E120000}"/>
    <cellStyle name="40% - Accent5 4 2 2 4 2" xfId="11436" xr:uid="{00000000-0005-0000-0000-00009F120000}"/>
    <cellStyle name="40% - Accent5 4 2 2 4 2 2" xfId="9780" xr:uid="{00000000-0005-0000-0000-0000A0120000}"/>
    <cellStyle name="40% - Accent5 4 2 2 4 2 3" xfId="9817" xr:uid="{00000000-0005-0000-0000-0000A1120000}"/>
    <cellStyle name="40% - Accent5 4 2 2 4 3" xfId="11443" xr:uid="{00000000-0005-0000-0000-0000A2120000}"/>
    <cellStyle name="40% - Accent5 4 2 2 4 3 2" xfId="9793" xr:uid="{00000000-0005-0000-0000-0000A3120000}"/>
    <cellStyle name="40% - Accent5 4 2 2 4 3 3" xfId="11450" xr:uid="{00000000-0005-0000-0000-0000A4120000}"/>
    <cellStyle name="40% - Accent5 4 2 2 4 4" xfId="11455" xr:uid="{00000000-0005-0000-0000-0000A5120000}"/>
    <cellStyle name="40% - Accent5 4 2 2 4 5" xfId="11461" xr:uid="{00000000-0005-0000-0000-0000A6120000}"/>
    <cellStyle name="40% - Accent5 4 2 2 5" xfId="11466" xr:uid="{00000000-0005-0000-0000-0000A7120000}"/>
    <cellStyle name="40% - Accent5 4 2 2 5 2" xfId="11475" xr:uid="{00000000-0005-0000-0000-0000A8120000}"/>
    <cellStyle name="40% - Accent5 4 2 2 5 2 2" xfId="9808" xr:uid="{00000000-0005-0000-0000-0000A9120000}"/>
    <cellStyle name="40% - Accent5 4 2 2 5 2 3" xfId="11483" xr:uid="{00000000-0005-0000-0000-0000AA120000}"/>
    <cellStyle name="40% - Accent5 4 2 2 5 3" xfId="11487" xr:uid="{00000000-0005-0000-0000-0000AB120000}"/>
    <cellStyle name="40% - Accent5 4 2 2 5 3 2" xfId="11495" xr:uid="{00000000-0005-0000-0000-0000AC120000}"/>
    <cellStyle name="40% - Accent5 4 2 2 5 3 3" xfId="11498" xr:uid="{00000000-0005-0000-0000-0000AD120000}"/>
    <cellStyle name="40% - Accent5 4 2 2 5 4" xfId="11502" xr:uid="{00000000-0005-0000-0000-0000AE120000}"/>
    <cellStyle name="40% - Accent5 4 2 2 5 5" xfId="11508" xr:uid="{00000000-0005-0000-0000-0000AF120000}"/>
    <cellStyle name="40% - Accent5 4 2 2 6" xfId="11513" xr:uid="{00000000-0005-0000-0000-0000B0120000}"/>
    <cellStyle name="40% - Accent5 4 2 2 6 2" xfId="11517" xr:uid="{00000000-0005-0000-0000-0000B1120000}"/>
    <cellStyle name="40% - Accent5 4 2 2 6 2 2" xfId="11519" xr:uid="{00000000-0005-0000-0000-0000B2120000}"/>
    <cellStyle name="40% - Accent5 4 2 2 6 2 3" xfId="11520" xr:uid="{00000000-0005-0000-0000-0000B3120000}"/>
    <cellStyle name="40% - Accent5 4 2 2 6 3" xfId="11521" xr:uid="{00000000-0005-0000-0000-0000B4120000}"/>
    <cellStyle name="40% - Accent5 4 2 2 6 3 2" xfId="11524" xr:uid="{00000000-0005-0000-0000-0000B5120000}"/>
    <cellStyle name="40% - Accent5 4 2 2 6 3 3" xfId="11526" xr:uid="{00000000-0005-0000-0000-0000B6120000}"/>
    <cellStyle name="40% - Accent5 4 2 2 6 4" xfId="11528" xr:uid="{00000000-0005-0000-0000-0000B7120000}"/>
    <cellStyle name="40% - Accent5 4 2 2 6 5" xfId="11531" xr:uid="{00000000-0005-0000-0000-0000B8120000}"/>
    <cellStyle name="40% - Accent5 4 2 2 7" xfId="11533" xr:uid="{00000000-0005-0000-0000-0000B9120000}"/>
    <cellStyle name="40% - Accent5 4 2 2 7 2" xfId="10095" xr:uid="{00000000-0005-0000-0000-0000BA120000}"/>
    <cellStyle name="40% - Accent5 4 2 2 7 2 2" xfId="11538" xr:uid="{00000000-0005-0000-0000-0000BB120000}"/>
    <cellStyle name="40% - Accent5 4 2 2 7 2 3" xfId="11539" xr:uid="{00000000-0005-0000-0000-0000BC120000}"/>
    <cellStyle name="40% - Accent5 4 2 2 7 3" xfId="11541" xr:uid="{00000000-0005-0000-0000-0000BD120000}"/>
    <cellStyle name="40% - Accent5 4 2 2 7 4" xfId="11543" xr:uid="{00000000-0005-0000-0000-0000BE120000}"/>
    <cellStyle name="40% - Accent5 4 2 2 8" xfId="11548" xr:uid="{00000000-0005-0000-0000-0000BF120000}"/>
    <cellStyle name="40% - Accent5 4 2 2 8 2" xfId="10105" xr:uid="{00000000-0005-0000-0000-0000C0120000}"/>
    <cellStyle name="40% - Accent5 4 2 2 8 3" xfId="11549" xr:uid="{00000000-0005-0000-0000-0000C1120000}"/>
    <cellStyle name="40% - Accent5 4 2 2 9" xfId="11555" xr:uid="{00000000-0005-0000-0000-0000C2120000}"/>
    <cellStyle name="40% - Accent5 4 2 2 9 2" xfId="9380" xr:uid="{00000000-0005-0000-0000-0000C3120000}"/>
    <cellStyle name="40% - Accent5 4 2 2 9 3" xfId="9384" xr:uid="{00000000-0005-0000-0000-0000C4120000}"/>
    <cellStyle name="40% - Accent5 4 3" xfId="2748" xr:uid="{00000000-0005-0000-0000-0000C5120000}"/>
    <cellStyle name="40% - Accent5 5" xfId="11556" xr:uid="{00000000-0005-0000-0000-0000C6120000}"/>
    <cellStyle name="40% - Accent5 5 2" xfId="11365" xr:uid="{00000000-0005-0000-0000-0000C7120000}"/>
    <cellStyle name="40% - Accent5 5 3" xfId="11369" xr:uid="{00000000-0005-0000-0000-0000C8120000}"/>
    <cellStyle name="40% - Accent5 5 3 10" xfId="10498" xr:uid="{00000000-0005-0000-0000-0000C9120000}"/>
    <cellStyle name="40% - Accent5 5 3 11" xfId="10516" xr:uid="{00000000-0005-0000-0000-0000CA120000}"/>
    <cellStyle name="40% - Accent5 5 3 2" xfId="11557" xr:uid="{00000000-0005-0000-0000-0000CB120000}"/>
    <cellStyle name="40% - Accent5 5 3 2 2" xfId="11561" xr:uid="{00000000-0005-0000-0000-0000CC120000}"/>
    <cellStyle name="40% - Accent5 5 3 2 2 2" xfId="11566" xr:uid="{00000000-0005-0000-0000-0000CD120000}"/>
    <cellStyle name="40% - Accent5 5 3 2 2 2 2" xfId="11570" xr:uid="{00000000-0005-0000-0000-0000CE120000}"/>
    <cellStyle name="40% - Accent5 5 3 2 2 2 3" xfId="11574" xr:uid="{00000000-0005-0000-0000-0000CF120000}"/>
    <cellStyle name="40% - Accent5 5 3 2 2 3" xfId="11575" xr:uid="{00000000-0005-0000-0000-0000D0120000}"/>
    <cellStyle name="40% - Accent5 5 3 2 2 4" xfId="11576" xr:uid="{00000000-0005-0000-0000-0000D1120000}"/>
    <cellStyle name="40% - Accent5 5 3 2 3" xfId="11579" xr:uid="{00000000-0005-0000-0000-0000D2120000}"/>
    <cellStyle name="40% - Accent5 5 3 2 3 2" xfId="11584" xr:uid="{00000000-0005-0000-0000-0000D3120000}"/>
    <cellStyle name="40% - Accent5 5 3 2 3 3" xfId="11585" xr:uid="{00000000-0005-0000-0000-0000D4120000}"/>
    <cellStyle name="40% - Accent5 5 3 2 4" xfId="11588" xr:uid="{00000000-0005-0000-0000-0000D5120000}"/>
    <cellStyle name="40% - Accent5 5 3 2 4 2" xfId="11591" xr:uid="{00000000-0005-0000-0000-0000D6120000}"/>
    <cellStyle name="40% - Accent5 5 3 2 4 3" xfId="11592" xr:uid="{00000000-0005-0000-0000-0000D7120000}"/>
    <cellStyle name="40% - Accent5 5 3 2 5" xfId="11595" xr:uid="{00000000-0005-0000-0000-0000D8120000}"/>
    <cellStyle name="40% - Accent5 5 3 2 6" xfId="11599" xr:uid="{00000000-0005-0000-0000-0000D9120000}"/>
    <cellStyle name="40% - Accent5 5 3 3" xfId="11600" xr:uid="{00000000-0005-0000-0000-0000DA120000}"/>
    <cellStyle name="40% - Accent5 5 3 3 2" xfId="11603" xr:uid="{00000000-0005-0000-0000-0000DB120000}"/>
    <cellStyle name="40% - Accent5 5 3 3 2 2" xfId="11606" xr:uid="{00000000-0005-0000-0000-0000DC120000}"/>
    <cellStyle name="40% - Accent5 5 3 3 2 3" xfId="11607" xr:uid="{00000000-0005-0000-0000-0000DD120000}"/>
    <cellStyle name="40% - Accent5 5 3 3 3" xfId="11608" xr:uid="{00000000-0005-0000-0000-0000DE120000}"/>
    <cellStyle name="40% - Accent5 5 3 3 3 2" xfId="11610" xr:uid="{00000000-0005-0000-0000-0000DF120000}"/>
    <cellStyle name="40% - Accent5 5 3 3 3 3" xfId="1234" xr:uid="{00000000-0005-0000-0000-0000E0120000}"/>
    <cellStyle name="40% - Accent5 5 3 3 4" xfId="5025" xr:uid="{00000000-0005-0000-0000-0000E1120000}"/>
    <cellStyle name="40% - Accent5 5 3 3 5" xfId="11616" xr:uid="{00000000-0005-0000-0000-0000E2120000}"/>
    <cellStyle name="40% - Accent5 5 3 4" xfId="11617" xr:uid="{00000000-0005-0000-0000-0000E3120000}"/>
    <cellStyle name="40% - Accent5 5 3 4 2" xfId="11620" xr:uid="{00000000-0005-0000-0000-0000E4120000}"/>
    <cellStyle name="40% - Accent5 5 3 4 2 2" xfId="11623" xr:uid="{00000000-0005-0000-0000-0000E5120000}"/>
    <cellStyle name="40% - Accent5 5 3 4 2 3" xfId="11624" xr:uid="{00000000-0005-0000-0000-0000E6120000}"/>
    <cellStyle name="40% - Accent5 5 3 4 3" xfId="11625" xr:uid="{00000000-0005-0000-0000-0000E7120000}"/>
    <cellStyle name="40% - Accent5 5 3 4 3 2" xfId="11626" xr:uid="{00000000-0005-0000-0000-0000E8120000}"/>
    <cellStyle name="40% - Accent5 5 3 4 3 3" xfId="11627" xr:uid="{00000000-0005-0000-0000-0000E9120000}"/>
    <cellStyle name="40% - Accent5 5 3 4 4" xfId="11628" xr:uid="{00000000-0005-0000-0000-0000EA120000}"/>
    <cellStyle name="40% - Accent5 5 3 4 5" xfId="11629" xr:uid="{00000000-0005-0000-0000-0000EB120000}"/>
    <cellStyle name="40% - Accent5 5 3 5" xfId="11630" xr:uid="{00000000-0005-0000-0000-0000EC120000}"/>
    <cellStyle name="40% - Accent5 5 3 5 2" xfId="11631" xr:uid="{00000000-0005-0000-0000-0000ED120000}"/>
    <cellStyle name="40% - Accent5 5 3 5 2 2" xfId="11634" xr:uid="{00000000-0005-0000-0000-0000EE120000}"/>
    <cellStyle name="40% - Accent5 5 3 5 2 3" xfId="11637" xr:uid="{00000000-0005-0000-0000-0000EF120000}"/>
    <cellStyle name="40% - Accent5 5 3 5 3" xfId="11639" xr:uid="{00000000-0005-0000-0000-0000F0120000}"/>
    <cellStyle name="40% - Accent5 5 3 5 3 2" xfId="11642" xr:uid="{00000000-0005-0000-0000-0000F1120000}"/>
    <cellStyle name="40% - Accent5 5 3 5 3 3" xfId="11645" xr:uid="{00000000-0005-0000-0000-0000F2120000}"/>
    <cellStyle name="40% - Accent5 5 3 5 4" xfId="10109" xr:uid="{00000000-0005-0000-0000-0000F3120000}"/>
    <cellStyle name="40% - Accent5 5 3 5 5" xfId="10111" xr:uid="{00000000-0005-0000-0000-0000F4120000}"/>
    <cellStyle name="40% - Accent5 5 3 6" xfId="11649" xr:uid="{00000000-0005-0000-0000-0000F5120000}"/>
    <cellStyle name="40% - Accent5 5 3 6 2" xfId="11652" xr:uid="{00000000-0005-0000-0000-0000F6120000}"/>
    <cellStyle name="40% - Accent5 5 3 6 2 2" xfId="8321" xr:uid="{00000000-0005-0000-0000-0000F7120000}"/>
    <cellStyle name="40% - Accent5 5 3 6 2 3" xfId="8327" xr:uid="{00000000-0005-0000-0000-0000F8120000}"/>
    <cellStyle name="40% - Accent5 5 3 6 3" xfId="11656" xr:uid="{00000000-0005-0000-0000-0000F9120000}"/>
    <cellStyle name="40% - Accent5 5 3 6 3 2" xfId="11657" xr:uid="{00000000-0005-0000-0000-0000FA120000}"/>
    <cellStyle name="40% - Accent5 5 3 6 3 3" xfId="11658" xr:uid="{00000000-0005-0000-0000-0000FB120000}"/>
    <cellStyle name="40% - Accent5 5 3 6 4" xfId="11663" xr:uid="{00000000-0005-0000-0000-0000FC120000}"/>
    <cellStyle name="40% - Accent5 5 3 6 5" xfId="11664" xr:uid="{00000000-0005-0000-0000-0000FD120000}"/>
    <cellStyle name="40% - Accent5 5 3 7" xfId="11667" xr:uid="{00000000-0005-0000-0000-0000FE120000}"/>
    <cellStyle name="40% - Accent5 5 3 7 2" xfId="11670" xr:uid="{00000000-0005-0000-0000-0000FF120000}"/>
    <cellStyle name="40% - Accent5 5 3 7 2 2" xfId="6727" xr:uid="{00000000-0005-0000-0000-000000130000}"/>
    <cellStyle name="40% - Accent5 5 3 7 2 3" xfId="6606" xr:uid="{00000000-0005-0000-0000-000001130000}"/>
    <cellStyle name="40% - Accent5 5 3 7 3" xfId="11674" xr:uid="{00000000-0005-0000-0000-000002130000}"/>
    <cellStyle name="40% - Accent5 5 3 7 4" xfId="9871" xr:uid="{00000000-0005-0000-0000-000003130000}"/>
    <cellStyle name="40% - Accent5 5 3 8" xfId="11677" xr:uid="{00000000-0005-0000-0000-000004130000}"/>
    <cellStyle name="40% - Accent5 5 3 8 2" xfId="11680" xr:uid="{00000000-0005-0000-0000-000005130000}"/>
    <cellStyle name="40% - Accent5 5 3 8 3" xfId="11685" xr:uid="{00000000-0005-0000-0000-000006130000}"/>
    <cellStyle name="40% - Accent5 5 3 9" xfId="11688" xr:uid="{00000000-0005-0000-0000-000007130000}"/>
    <cellStyle name="40% - Accent5 5 3 9 2" xfId="11693" xr:uid="{00000000-0005-0000-0000-000008130000}"/>
    <cellStyle name="40% - Accent5 5 3 9 3" xfId="2215" xr:uid="{00000000-0005-0000-0000-000009130000}"/>
    <cellStyle name="40% - Accent5 6" xfId="582" xr:uid="{00000000-0005-0000-0000-00000A130000}"/>
    <cellStyle name="40% - Accent5 6 2" xfId="11382" xr:uid="{00000000-0005-0000-0000-00000B130000}"/>
    <cellStyle name="40% - Accent5 7" xfId="8872" xr:uid="{00000000-0005-0000-0000-00000C130000}"/>
    <cellStyle name="40% - Accent5 7 2" xfId="11392" xr:uid="{00000000-0005-0000-0000-00000D130000}"/>
    <cellStyle name="40% - Accent5 8" xfId="11695" xr:uid="{00000000-0005-0000-0000-00000E130000}"/>
    <cellStyle name="40% - Accent5 8 2" xfId="11698" xr:uid="{00000000-0005-0000-0000-00000F130000}"/>
    <cellStyle name="40% - Accent6 2" xfId="11700" xr:uid="{00000000-0005-0000-0000-000010130000}"/>
    <cellStyle name="40% - Accent6 2 2" xfId="602" xr:uid="{00000000-0005-0000-0000-000011130000}"/>
    <cellStyle name="40% - Accent6 2 2 2" xfId="11701" xr:uid="{00000000-0005-0000-0000-000012130000}"/>
    <cellStyle name="40% - Accent6 2 3" xfId="2275" xr:uid="{00000000-0005-0000-0000-000013130000}"/>
    <cellStyle name="40% - Accent6 2 3 2" xfId="7753" xr:uid="{00000000-0005-0000-0000-000014130000}"/>
    <cellStyle name="40% - Accent6 2 4" xfId="2317" xr:uid="{00000000-0005-0000-0000-000015130000}"/>
    <cellStyle name="40% - Accent6 3" xfId="3452" xr:uid="{00000000-0005-0000-0000-000016130000}"/>
    <cellStyle name="40% - Accent6 3 2" xfId="327" xr:uid="{00000000-0005-0000-0000-000017130000}"/>
    <cellStyle name="40% - Accent6 3 2 2" xfId="4759" xr:uid="{00000000-0005-0000-0000-000018130000}"/>
    <cellStyle name="40% - Accent6 3 2 3" xfId="4814" xr:uid="{00000000-0005-0000-0000-000019130000}"/>
    <cellStyle name="40% - Accent6 3 2 3 10" xfId="11710" xr:uid="{00000000-0005-0000-0000-00001A130000}"/>
    <cellStyle name="40% - Accent6 3 2 3 11" xfId="11712" xr:uid="{00000000-0005-0000-0000-00001B130000}"/>
    <cellStyle name="40% - Accent6 3 2 3 2" xfId="5826" xr:uid="{00000000-0005-0000-0000-00001C130000}"/>
    <cellStyle name="40% - Accent6 3 2 3 2 2" xfId="4631" xr:uid="{00000000-0005-0000-0000-00001D130000}"/>
    <cellStyle name="40% - Accent6 3 2 3 2 2 2" xfId="5829" xr:uid="{00000000-0005-0000-0000-00001E130000}"/>
    <cellStyle name="40% - Accent6 3 2 3 2 2 2 2" xfId="11717" xr:uid="{00000000-0005-0000-0000-00001F130000}"/>
    <cellStyle name="40% - Accent6 3 2 3 2 2 2 3" xfId="11723" xr:uid="{00000000-0005-0000-0000-000020130000}"/>
    <cellStyle name="40% - Accent6 3 2 3 2 2 3" xfId="5831" xr:uid="{00000000-0005-0000-0000-000021130000}"/>
    <cellStyle name="40% - Accent6 3 2 3 2 2 4" xfId="11725" xr:uid="{00000000-0005-0000-0000-000022130000}"/>
    <cellStyle name="40% - Accent6 3 2 3 2 3" xfId="4635" xr:uid="{00000000-0005-0000-0000-000023130000}"/>
    <cellStyle name="40% - Accent6 3 2 3 2 3 2" xfId="1371" xr:uid="{00000000-0005-0000-0000-000024130000}"/>
    <cellStyle name="40% - Accent6 3 2 3 2 3 3" xfId="1383" xr:uid="{00000000-0005-0000-0000-000025130000}"/>
    <cellStyle name="40% - Accent6 3 2 3 2 4" xfId="5837" xr:uid="{00000000-0005-0000-0000-000026130000}"/>
    <cellStyle name="40% - Accent6 3 2 3 2 4 2" xfId="11726" xr:uid="{00000000-0005-0000-0000-000027130000}"/>
    <cellStyle name="40% - Accent6 3 2 3 2 4 3" xfId="5411" xr:uid="{00000000-0005-0000-0000-000028130000}"/>
    <cellStyle name="40% - Accent6 3 2 3 2 5" xfId="8133" xr:uid="{00000000-0005-0000-0000-000029130000}"/>
    <cellStyle name="40% - Accent6 3 2 3 2 6" xfId="11729" xr:uid="{00000000-0005-0000-0000-00002A130000}"/>
    <cellStyle name="40% - Accent6 3 2 3 3" xfId="11730" xr:uid="{00000000-0005-0000-0000-00002B130000}"/>
    <cellStyle name="40% - Accent6 3 2 3 3 2" xfId="11731" xr:uid="{00000000-0005-0000-0000-00002C130000}"/>
    <cellStyle name="40% - Accent6 3 2 3 3 2 2" xfId="11732" xr:uid="{00000000-0005-0000-0000-00002D130000}"/>
    <cellStyle name="40% - Accent6 3 2 3 3 2 3" xfId="5843" xr:uid="{00000000-0005-0000-0000-00002E130000}"/>
    <cellStyle name="40% - Accent6 3 2 3 3 3" xfId="11734" xr:uid="{00000000-0005-0000-0000-00002F130000}"/>
    <cellStyle name="40% - Accent6 3 2 3 3 3 2" xfId="5734" xr:uid="{00000000-0005-0000-0000-000030130000}"/>
    <cellStyle name="40% - Accent6 3 2 3 3 3 3" xfId="6815" xr:uid="{00000000-0005-0000-0000-000031130000}"/>
    <cellStyle name="40% - Accent6 3 2 3 3 4" xfId="8144" xr:uid="{00000000-0005-0000-0000-000032130000}"/>
    <cellStyle name="40% - Accent6 3 2 3 3 5" xfId="5450" xr:uid="{00000000-0005-0000-0000-000033130000}"/>
    <cellStyle name="40% - Accent6 3 2 3 4" xfId="11735" xr:uid="{00000000-0005-0000-0000-000034130000}"/>
    <cellStyle name="40% - Accent6 3 2 3 4 2" xfId="9016" xr:uid="{00000000-0005-0000-0000-000035130000}"/>
    <cellStyle name="40% - Accent6 3 2 3 4 2 2" xfId="6889" xr:uid="{00000000-0005-0000-0000-000036130000}"/>
    <cellStyle name="40% - Accent6 3 2 3 4 2 3" xfId="5248" xr:uid="{00000000-0005-0000-0000-000037130000}"/>
    <cellStyle name="40% - Accent6 3 2 3 4 3" xfId="9018" xr:uid="{00000000-0005-0000-0000-000038130000}"/>
    <cellStyle name="40% - Accent6 3 2 3 4 3 2" xfId="9020" xr:uid="{00000000-0005-0000-0000-000039130000}"/>
    <cellStyle name="40% - Accent6 3 2 3 4 3 3" xfId="1929" xr:uid="{00000000-0005-0000-0000-00003A130000}"/>
    <cellStyle name="40% - Accent6 3 2 3 4 4" xfId="3112" xr:uid="{00000000-0005-0000-0000-00003B130000}"/>
    <cellStyle name="40% - Accent6 3 2 3 4 5" xfId="2996" xr:uid="{00000000-0005-0000-0000-00003C130000}"/>
    <cellStyle name="40% - Accent6 3 2 3 5" xfId="11736" xr:uid="{00000000-0005-0000-0000-00003D130000}"/>
    <cellStyle name="40% - Accent6 3 2 3 5 2" xfId="10145" xr:uid="{00000000-0005-0000-0000-00003E130000}"/>
    <cellStyle name="40% - Accent6 3 2 3 5 2 2" xfId="10147" xr:uid="{00000000-0005-0000-0000-00003F130000}"/>
    <cellStyle name="40% - Accent6 3 2 3 5 2 3" xfId="10156" xr:uid="{00000000-0005-0000-0000-000040130000}"/>
    <cellStyle name="40% - Accent6 3 2 3 5 3" xfId="10165" xr:uid="{00000000-0005-0000-0000-000041130000}"/>
    <cellStyle name="40% - Accent6 3 2 3 5 3 2" xfId="10167" xr:uid="{00000000-0005-0000-0000-000042130000}"/>
    <cellStyle name="40% - Accent6 3 2 3 5 3 3" xfId="10172" xr:uid="{00000000-0005-0000-0000-000043130000}"/>
    <cellStyle name="40% - Accent6 3 2 3 5 4" xfId="10193" xr:uid="{00000000-0005-0000-0000-000044130000}"/>
    <cellStyle name="40% - Accent6 3 2 3 5 5" xfId="10204" xr:uid="{00000000-0005-0000-0000-000045130000}"/>
    <cellStyle name="40% - Accent6 3 2 3 6" xfId="1190" xr:uid="{00000000-0005-0000-0000-000046130000}"/>
    <cellStyle name="40% - Accent6 3 2 3 6 2" xfId="11738" xr:uid="{00000000-0005-0000-0000-000047130000}"/>
    <cellStyle name="40% - Accent6 3 2 3 6 2 2" xfId="11739" xr:uid="{00000000-0005-0000-0000-000048130000}"/>
    <cellStyle name="40% - Accent6 3 2 3 6 2 3" xfId="11740" xr:uid="{00000000-0005-0000-0000-000049130000}"/>
    <cellStyle name="40% - Accent6 3 2 3 6 3" xfId="11741" xr:uid="{00000000-0005-0000-0000-00004A130000}"/>
    <cellStyle name="40% - Accent6 3 2 3 6 3 2" xfId="11744" xr:uid="{00000000-0005-0000-0000-00004B130000}"/>
    <cellStyle name="40% - Accent6 3 2 3 6 3 3" xfId="11746" xr:uid="{00000000-0005-0000-0000-00004C130000}"/>
    <cellStyle name="40% - Accent6 3 2 3 6 4" xfId="7169" xr:uid="{00000000-0005-0000-0000-00004D130000}"/>
    <cellStyle name="40% - Accent6 3 2 3 6 5" xfId="7174" xr:uid="{00000000-0005-0000-0000-00004E130000}"/>
    <cellStyle name="40% - Accent6 3 2 3 7" xfId="1195" xr:uid="{00000000-0005-0000-0000-00004F130000}"/>
    <cellStyle name="40% - Accent6 3 2 3 7 2" xfId="11747" xr:uid="{00000000-0005-0000-0000-000050130000}"/>
    <cellStyle name="40% - Accent6 3 2 3 7 2 2" xfId="11749" xr:uid="{00000000-0005-0000-0000-000051130000}"/>
    <cellStyle name="40% - Accent6 3 2 3 7 2 3" xfId="11751" xr:uid="{00000000-0005-0000-0000-000052130000}"/>
    <cellStyle name="40% - Accent6 3 2 3 7 3" xfId="4014" xr:uid="{00000000-0005-0000-0000-000053130000}"/>
    <cellStyle name="40% - Accent6 3 2 3 7 4" xfId="11755" xr:uid="{00000000-0005-0000-0000-000054130000}"/>
    <cellStyle name="40% - Accent6 3 2 3 8" xfId="11760" xr:uid="{00000000-0005-0000-0000-000055130000}"/>
    <cellStyle name="40% - Accent6 3 2 3 8 2" xfId="11761" xr:uid="{00000000-0005-0000-0000-000056130000}"/>
    <cellStyle name="40% - Accent6 3 2 3 8 3" xfId="11762" xr:uid="{00000000-0005-0000-0000-000057130000}"/>
    <cellStyle name="40% - Accent6 3 2 3 9" xfId="11767" xr:uid="{00000000-0005-0000-0000-000058130000}"/>
    <cellStyle name="40% - Accent6 3 2 3 9 2" xfId="11768" xr:uid="{00000000-0005-0000-0000-000059130000}"/>
    <cellStyle name="40% - Accent6 3 2 3 9 3" xfId="11769" xr:uid="{00000000-0005-0000-0000-00005A130000}"/>
    <cellStyle name="40% - Accent6 3 3" xfId="376" xr:uid="{00000000-0005-0000-0000-00005B130000}"/>
    <cellStyle name="40% - Accent6 3 3 10" xfId="11770" xr:uid="{00000000-0005-0000-0000-00005C130000}"/>
    <cellStyle name="40% - Accent6 3 3 11" xfId="11771" xr:uid="{00000000-0005-0000-0000-00005D130000}"/>
    <cellStyle name="40% - Accent6 3 3 2" xfId="5311" xr:uid="{00000000-0005-0000-0000-00005E130000}"/>
    <cellStyle name="40% - Accent6 3 3 2 2" xfId="9849" xr:uid="{00000000-0005-0000-0000-00005F130000}"/>
    <cellStyle name="40% - Accent6 3 3 2 2 2" xfId="1780" xr:uid="{00000000-0005-0000-0000-000060130000}"/>
    <cellStyle name="40% - Accent6 3 3 2 2 2 2" xfId="11772" xr:uid="{00000000-0005-0000-0000-000061130000}"/>
    <cellStyle name="40% - Accent6 3 3 2 2 2 3" xfId="11773" xr:uid="{00000000-0005-0000-0000-000062130000}"/>
    <cellStyle name="40% - Accent6 3 3 2 2 3" xfId="11779" xr:uid="{00000000-0005-0000-0000-000063130000}"/>
    <cellStyle name="40% - Accent6 3 3 2 2 4" xfId="11785" xr:uid="{00000000-0005-0000-0000-000064130000}"/>
    <cellStyle name="40% - Accent6 3 3 2 3" xfId="9855" xr:uid="{00000000-0005-0000-0000-000065130000}"/>
    <cellStyle name="40% - Accent6 3 3 2 3 2" xfId="11786" xr:uid="{00000000-0005-0000-0000-000066130000}"/>
    <cellStyle name="40% - Accent6 3 3 2 3 3" xfId="11793" xr:uid="{00000000-0005-0000-0000-000067130000}"/>
    <cellStyle name="40% - Accent6 3 3 2 4" xfId="11795" xr:uid="{00000000-0005-0000-0000-000068130000}"/>
    <cellStyle name="40% - Accent6 3 3 2 4 2" xfId="5019" xr:uid="{00000000-0005-0000-0000-000069130000}"/>
    <cellStyle name="40% - Accent6 3 3 2 4 3" xfId="11805" xr:uid="{00000000-0005-0000-0000-00006A130000}"/>
    <cellStyle name="40% - Accent6 3 3 2 5" xfId="2860" xr:uid="{00000000-0005-0000-0000-00006B130000}"/>
    <cellStyle name="40% - Accent6 3 3 2 6" xfId="2884" xr:uid="{00000000-0005-0000-0000-00006C130000}"/>
    <cellStyle name="40% - Accent6 3 3 3" xfId="6254" xr:uid="{00000000-0005-0000-0000-00006D130000}"/>
    <cellStyle name="40% - Accent6 3 3 3 2" xfId="11806" xr:uid="{00000000-0005-0000-0000-00006E130000}"/>
    <cellStyle name="40% - Accent6 3 3 3 2 2" xfId="11234" xr:uid="{00000000-0005-0000-0000-00006F130000}"/>
    <cellStyle name="40% - Accent6 3 3 3 2 3" xfId="11248" xr:uid="{00000000-0005-0000-0000-000070130000}"/>
    <cellStyle name="40% - Accent6 3 3 3 3" xfId="11813" xr:uid="{00000000-0005-0000-0000-000071130000}"/>
    <cellStyle name="40% - Accent6 3 3 3 3 2" xfId="5797" xr:uid="{00000000-0005-0000-0000-000072130000}"/>
    <cellStyle name="40% - Accent6 3 3 3 3 3" xfId="9208" xr:uid="{00000000-0005-0000-0000-000073130000}"/>
    <cellStyle name="40% - Accent6 3 3 3 4" xfId="6528" xr:uid="{00000000-0005-0000-0000-000074130000}"/>
    <cellStyle name="40% - Accent6 3 3 3 5" xfId="6543" xr:uid="{00000000-0005-0000-0000-000075130000}"/>
    <cellStyle name="40% - Accent6 3 3 4" xfId="9309" xr:uid="{00000000-0005-0000-0000-000076130000}"/>
    <cellStyle name="40% - Accent6 3 3 4 2" xfId="678" xr:uid="{00000000-0005-0000-0000-000077130000}"/>
    <cellStyle name="40% - Accent6 3 3 4 2 2" xfId="6118" xr:uid="{00000000-0005-0000-0000-000078130000}"/>
    <cellStyle name="40% - Accent6 3 3 4 2 3" xfId="11818" xr:uid="{00000000-0005-0000-0000-000079130000}"/>
    <cellStyle name="40% - Accent6 3 3 4 3" xfId="700" xr:uid="{00000000-0005-0000-0000-00007A130000}"/>
    <cellStyle name="40% - Accent6 3 3 4 3 2" xfId="11819" xr:uid="{00000000-0005-0000-0000-00007B130000}"/>
    <cellStyle name="40% - Accent6 3 3 4 3 3" xfId="11825" xr:uid="{00000000-0005-0000-0000-00007C130000}"/>
    <cellStyle name="40% - Accent6 3 3 4 4" xfId="5524" xr:uid="{00000000-0005-0000-0000-00007D130000}"/>
    <cellStyle name="40% - Accent6 3 3 4 5" xfId="5609" xr:uid="{00000000-0005-0000-0000-00007E130000}"/>
    <cellStyle name="40% - Accent6 3 3 5" xfId="6592" xr:uid="{00000000-0005-0000-0000-00007F130000}"/>
    <cellStyle name="40% - Accent6 3 3 5 2" xfId="6630" xr:uid="{00000000-0005-0000-0000-000080130000}"/>
    <cellStyle name="40% - Accent6 3 3 5 2 2" xfId="2677" xr:uid="{00000000-0005-0000-0000-000081130000}"/>
    <cellStyle name="40% - Accent6 3 3 5 2 3" xfId="6642" xr:uid="{00000000-0005-0000-0000-000082130000}"/>
    <cellStyle name="40% - Accent6 3 3 5 3" xfId="5105" xr:uid="{00000000-0005-0000-0000-000083130000}"/>
    <cellStyle name="40% - Accent6 3 3 5 3 2" xfId="1563" xr:uid="{00000000-0005-0000-0000-000084130000}"/>
    <cellStyle name="40% - Accent6 3 3 5 3 3" xfId="5110" xr:uid="{00000000-0005-0000-0000-000085130000}"/>
    <cellStyle name="40% - Accent6 3 3 5 4" xfId="6559" xr:uid="{00000000-0005-0000-0000-000086130000}"/>
    <cellStyle name="40% - Accent6 3 3 5 5" xfId="6564" xr:uid="{00000000-0005-0000-0000-000087130000}"/>
    <cellStyle name="40% - Accent6 3 3 6" xfId="2338" xr:uid="{00000000-0005-0000-0000-000088130000}"/>
    <cellStyle name="40% - Accent6 3 3 6 2" xfId="6656" xr:uid="{00000000-0005-0000-0000-000089130000}"/>
    <cellStyle name="40% - Accent6 3 3 6 2 2" xfId="1920" xr:uid="{00000000-0005-0000-0000-00008A130000}"/>
    <cellStyle name="40% - Accent6 3 3 6 2 3" xfId="6666" xr:uid="{00000000-0005-0000-0000-00008B130000}"/>
    <cellStyle name="40% - Accent6 3 3 6 3" xfId="4748" xr:uid="{00000000-0005-0000-0000-00008C130000}"/>
    <cellStyle name="40% - Accent6 3 3 6 3 2" xfId="4769" xr:uid="{00000000-0005-0000-0000-00008D130000}"/>
    <cellStyle name="40% - Accent6 3 3 6 3 3" xfId="4785" xr:uid="{00000000-0005-0000-0000-00008E130000}"/>
    <cellStyle name="40% - Accent6 3 3 6 4" xfId="4800" xr:uid="{00000000-0005-0000-0000-00008F130000}"/>
    <cellStyle name="40% - Accent6 3 3 6 5" xfId="3410" xr:uid="{00000000-0005-0000-0000-000090130000}"/>
    <cellStyle name="40% - Accent6 3 3 7" xfId="1709" xr:uid="{00000000-0005-0000-0000-000091130000}"/>
    <cellStyle name="40% - Accent6 3 3 7 2" xfId="6670" xr:uid="{00000000-0005-0000-0000-000092130000}"/>
    <cellStyle name="40% - Accent6 3 3 7 2 2" xfId="6673" xr:uid="{00000000-0005-0000-0000-000093130000}"/>
    <cellStyle name="40% - Accent6 3 3 7 2 3" xfId="6676" xr:uid="{00000000-0005-0000-0000-000094130000}"/>
    <cellStyle name="40% - Accent6 3 3 7 3" xfId="5307" xr:uid="{00000000-0005-0000-0000-000095130000}"/>
    <cellStyle name="40% - Accent6 3 3 7 4" xfId="6252" xr:uid="{00000000-0005-0000-0000-000096130000}"/>
    <cellStyle name="40% - Accent6 3 3 8" xfId="6691" xr:uid="{00000000-0005-0000-0000-000097130000}"/>
    <cellStyle name="40% - Accent6 3 3 8 2" xfId="5539" xr:uid="{00000000-0005-0000-0000-000098130000}"/>
    <cellStyle name="40% - Accent6 3 3 8 3" xfId="6268" xr:uid="{00000000-0005-0000-0000-000099130000}"/>
    <cellStyle name="40% - Accent6 3 3 9" xfId="6701" xr:uid="{00000000-0005-0000-0000-00009A130000}"/>
    <cellStyle name="40% - Accent6 3 3 9 2" xfId="6712" xr:uid="{00000000-0005-0000-0000-00009B130000}"/>
    <cellStyle name="40% - Accent6 3 3 9 3" xfId="6726" xr:uid="{00000000-0005-0000-0000-00009C130000}"/>
    <cellStyle name="40% - Accent6 3 4" xfId="431" xr:uid="{00000000-0005-0000-0000-00009D130000}"/>
    <cellStyle name="40% - Accent6 3 5" xfId="459" xr:uid="{00000000-0005-0000-0000-00009E130000}"/>
    <cellStyle name="40% - Accent6 3 5 2" xfId="9643" xr:uid="{00000000-0005-0000-0000-00009F130000}"/>
    <cellStyle name="40% - Accent6 3 6" xfId="499" xr:uid="{00000000-0005-0000-0000-0000A0130000}"/>
    <cellStyle name="40% - Accent6 3 6 2" xfId="9649" xr:uid="{00000000-0005-0000-0000-0000A1130000}"/>
    <cellStyle name="40% - Accent6 4" xfId="3474" xr:uid="{00000000-0005-0000-0000-0000A2130000}"/>
    <cellStyle name="40% - Accent6 4 2" xfId="6275" xr:uid="{00000000-0005-0000-0000-0000A3130000}"/>
    <cellStyle name="40% - Accent6 4 2 2" xfId="6276" xr:uid="{00000000-0005-0000-0000-0000A4130000}"/>
    <cellStyle name="40% - Accent6 4 2 2 10" xfId="11828" xr:uid="{00000000-0005-0000-0000-0000A5130000}"/>
    <cellStyle name="40% - Accent6 4 2 2 11" xfId="11830" xr:uid="{00000000-0005-0000-0000-0000A6130000}"/>
    <cellStyle name="40% - Accent6 4 2 2 2" xfId="11831" xr:uid="{00000000-0005-0000-0000-0000A7130000}"/>
    <cellStyle name="40% - Accent6 4 2 2 2 2" xfId="11832" xr:uid="{00000000-0005-0000-0000-0000A8130000}"/>
    <cellStyle name="40% - Accent6 4 2 2 2 2 2" xfId="10043" xr:uid="{00000000-0005-0000-0000-0000A9130000}"/>
    <cellStyle name="40% - Accent6 4 2 2 2 2 2 2" xfId="3429" xr:uid="{00000000-0005-0000-0000-0000AA130000}"/>
    <cellStyle name="40% - Accent6 4 2 2 2 2 2 3" xfId="2440" xr:uid="{00000000-0005-0000-0000-0000AB130000}"/>
    <cellStyle name="40% - Accent6 4 2 2 2 2 3" xfId="11833" xr:uid="{00000000-0005-0000-0000-0000AC130000}"/>
    <cellStyle name="40% - Accent6 4 2 2 2 2 4" xfId="11834" xr:uid="{00000000-0005-0000-0000-0000AD130000}"/>
    <cellStyle name="40% - Accent6 4 2 2 2 3" xfId="11836" xr:uid="{00000000-0005-0000-0000-0000AE130000}"/>
    <cellStyle name="40% - Accent6 4 2 2 2 3 2" xfId="10061" xr:uid="{00000000-0005-0000-0000-0000AF130000}"/>
    <cellStyle name="40% - Accent6 4 2 2 2 3 3" xfId="11844" xr:uid="{00000000-0005-0000-0000-0000B0130000}"/>
    <cellStyle name="40% - Accent6 4 2 2 2 4" xfId="11845" xr:uid="{00000000-0005-0000-0000-0000B1130000}"/>
    <cellStyle name="40% - Accent6 4 2 2 2 4 2" xfId="11846" xr:uid="{00000000-0005-0000-0000-0000B2130000}"/>
    <cellStyle name="40% - Accent6 4 2 2 2 4 3" xfId="11848" xr:uid="{00000000-0005-0000-0000-0000B3130000}"/>
    <cellStyle name="40% - Accent6 4 2 2 2 5" xfId="11849" xr:uid="{00000000-0005-0000-0000-0000B4130000}"/>
    <cellStyle name="40% - Accent6 4 2 2 2 6" xfId="11851" xr:uid="{00000000-0005-0000-0000-0000B5130000}"/>
    <cellStyle name="40% - Accent6 4 2 2 3" xfId="11853" xr:uid="{00000000-0005-0000-0000-0000B6130000}"/>
    <cellStyle name="40% - Accent6 4 2 2 3 2" xfId="11856" xr:uid="{00000000-0005-0000-0000-0000B7130000}"/>
    <cellStyle name="40% - Accent6 4 2 2 3 2 2" xfId="8448" xr:uid="{00000000-0005-0000-0000-0000B8130000}"/>
    <cellStyle name="40% - Accent6 4 2 2 3 2 3" xfId="8475" xr:uid="{00000000-0005-0000-0000-0000B9130000}"/>
    <cellStyle name="40% - Accent6 4 2 2 3 3" xfId="11857" xr:uid="{00000000-0005-0000-0000-0000BA130000}"/>
    <cellStyle name="40% - Accent6 4 2 2 3 3 2" xfId="10086" xr:uid="{00000000-0005-0000-0000-0000BB130000}"/>
    <cellStyle name="40% - Accent6 4 2 2 3 3 3" xfId="11862" xr:uid="{00000000-0005-0000-0000-0000BC130000}"/>
    <cellStyle name="40% - Accent6 4 2 2 3 4" xfId="11863" xr:uid="{00000000-0005-0000-0000-0000BD130000}"/>
    <cellStyle name="40% - Accent6 4 2 2 3 5" xfId="11864" xr:uid="{00000000-0005-0000-0000-0000BE130000}"/>
    <cellStyle name="40% - Accent6 4 2 2 4" xfId="11866" xr:uid="{00000000-0005-0000-0000-0000BF130000}"/>
    <cellStyle name="40% - Accent6 4 2 2 4 2" xfId="11537" xr:uid="{00000000-0005-0000-0000-0000C0130000}"/>
    <cellStyle name="40% - Accent6 4 2 2 4 2 2" xfId="10094" xr:uid="{00000000-0005-0000-0000-0000C1130000}"/>
    <cellStyle name="40% - Accent6 4 2 2 4 2 3" xfId="11540" xr:uid="{00000000-0005-0000-0000-0000C2130000}"/>
    <cellStyle name="40% - Accent6 4 2 2 4 3" xfId="11545" xr:uid="{00000000-0005-0000-0000-0000C3130000}"/>
    <cellStyle name="40% - Accent6 4 2 2 4 3 2" xfId="10104" xr:uid="{00000000-0005-0000-0000-0000C4130000}"/>
    <cellStyle name="40% - Accent6 4 2 2 4 3 3" xfId="11551" xr:uid="{00000000-0005-0000-0000-0000C5130000}"/>
    <cellStyle name="40% - Accent6 4 2 2 4 4" xfId="11552" xr:uid="{00000000-0005-0000-0000-0000C6130000}"/>
    <cellStyle name="40% - Accent6 4 2 2 4 5" xfId="11867" xr:uid="{00000000-0005-0000-0000-0000C7130000}"/>
    <cellStyle name="40% - Accent6 4 2 2 5" xfId="11868" xr:uid="{00000000-0005-0000-0000-0000C8130000}"/>
    <cellStyle name="40% - Accent6 4 2 2 5 2" xfId="11871" xr:uid="{00000000-0005-0000-0000-0000C9130000}"/>
    <cellStyle name="40% - Accent6 4 2 2 5 2 2" xfId="10112" xr:uid="{00000000-0005-0000-0000-0000CA130000}"/>
    <cellStyle name="40% - Accent6 4 2 2 5 2 3" xfId="11872" xr:uid="{00000000-0005-0000-0000-0000CB130000}"/>
    <cellStyle name="40% - Accent6 4 2 2 5 3" xfId="11873" xr:uid="{00000000-0005-0000-0000-0000CC130000}"/>
    <cellStyle name="40% - Accent6 4 2 2 5 3 2" xfId="11665" xr:uid="{00000000-0005-0000-0000-0000CD130000}"/>
    <cellStyle name="40% - Accent6 4 2 2 5 3 3" xfId="11874" xr:uid="{00000000-0005-0000-0000-0000CE130000}"/>
    <cellStyle name="40% - Accent6 4 2 2 5 4" xfId="11875" xr:uid="{00000000-0005-0000-0000-0000CF130000}"/>
    <cellStyle name="40% - Accent6 4 2 2 5 5" xfId="11876" xr:uid="{00000000-0005-0000-0000-0000D0130000}"/>
    <cellStyle name="40% - Accent6 4 2 2 6" xfId="11877" xr:uid="{00000000-0005-0000-0000-0000D1130000}"/>
    <cellStyle name="40% - Accent6 4 2 2 6 2" xfId="11878" xr:uid="{00000000-0005-0000-0000-0000D2130000}"/>
    <cellStyle name="40% - Accent6 4 2 2 6 2 2" xfId="4668" xr:uid="{00000000-0005-0000-0000-0000D3130000}"/>
    <cellStyle name="40% - Accent6 4 2 2 6 2 3" xfId="11879" xr:uid="{00000000-0005-0000-0000-0000D4130000}"/>
    <cellStyle name="40% - Accent6 4 2 2 6 3" xfId="11880" xr:uid="{00000000-0005-0000-0000-0000D5130000}"/>
    <cellStyle name="40% - Accent6 4 2 2 6 3 2" xfId="11881" xr:uid="{00000000-0005-0000-0000-0000D6130000}"/>
    <cellStyle name="40% - Accent6 4 2 2 6 3 3" xfId="11882" xr:uid="{00000000-0005-0000-0000-0000D7130000}"/>
    <cellStyle name="40% - Accent6 4 2 2 6 4" xfId="11883" xr:uid="{00000000-0005-0000-0000-0000D8130000}"/>
    <cellStyle name="40% - Accent6 4 2 2 6 5" xfId="2482" xr:uid="{00000000-0005-0000-0000-0000D9130000}"/>
    <cellStyle name="40% - Accent6 4 2 2 7" xfId="11885" xr:uid="{00000000-0005-0000-0000-0000DA130000}"/>
    <cellStyle name="40% - Accent6 4 2 2 7 2" xfId="11887" xr:uid="{00000000-0005-0000-0000-0000DB130000}"/>
    <cellStyle name="40% - Accent6 4 2 2 7 2 2" xfId="11889" xr:uid="{00000000-0005-0000-0000-0000DC130000}"/>
    <cellStyle name="40% - Accent6 4 2 2 7 2 3" xfId="11891" xr:uid="{00000000-0005-0000-0000-0000DD130000}"/>
    <cellStyle name="40% - Accent6 4 2 2 7 3" xfId="11903" xr:uid="{00000000-0005-0000-0000-0000DE130000}"/>
    <cellStyle name="40% - Accent6 4 2 2 7 4" xfId="11914" xr:uid="{00000000-0005-0000-0000-0000DF130000}"/>
    <cellStyle name="40% - Accent6 4 2 2 8" xfId="11916" xr:uid="{00000000-0005-0000-0000-0000E0130000}"/>
    <cellStyle name="40% - Accent6 4 2 2 8 2" xfId="11920" xr:uid="{00000000-0005-0000-0000-0000E1130000}"/>
    <cellStyle name="40% - Accent6 4 2 2 8 3" xfId="11929" xr:uid="{00000000-0005-0000-0000-0000E2130000}"/>
    <cellStyle name="40% - Accent6 4 2 2 9" xfId="11932" xr:uid="{00000000-0005-0000-0000-0000E3130000}"/>
    <cellStyle name="40% - Accent6 4 2 2 9 2" xfId="8542" xr:uid="{00000000-0005-0000-0000-0000E4130000}"/>
    <cellStyle name="40% - Accent6 4 2 2 9 3" xfId="9734" xr:uid="{00000000-0005-0000-0000-0000E5130000}"/>
    <cellStyle name="40% - Accent6 4 3" xfId="2044" xr:uid="{00000000-0005-0000-0000-0000E6130000}"/>
    <cellStyle name="40% - Accent6 5" xfId="6283" xr:uid="{00000000-0005-0000-0000-0000E7130000}"/>
    <cellStyle name="40% - Accent6 5 2" xfId="6284" xr:uid="{00000000-0005-0000-0000-0000E8130000}"/>
    <cellStyle name="40% - Accent6 5 3" xfId="6290" xr:uid="{00000000-0005-0000-0000-0000E9130000}"/>
    <cellStyle name="40% - Accent6 5 3 10" xfId="11937" xr:uid="{00000000-0005-0000-0000-0000EA130000}"/>
    <cellStyle name="40% - Accent6 5 3 11" xfId="11941" xr:uid="{00000000-0005-0000-0000-0000EB130000}"/>
    <cellStyle name="40% - Accent6 5 3 2" xfId="6234" xr:uid="{00000000-0005-0000-0000-0000EC130000}"/>
    <cellStyle name="40% - Accent6 5 3 2 2" xfId="11943" xr:uid="{00000000-0005-0000-0000-0000ED130000}"/>
    <cellStyle name="40% - Accent6 5 3 2 2 2" xfId="11947" xr:uid="{00000000-0005-0000-0000-0000EE130000}"/>
    <cellStyle name="40% - Accent6 5 3 2 2 2 2" xfId="11948" xr:uid="{00000000-0005-0000-0000-0000EF130000}"/>
    <cellStyle name="40% - Accent6 5 3 2 2 2 3" xfId="11956" xr:uid="{00000000-0005-0000-0000-0000F0130000}"/>
    <cellStyle name="40% - Accent6 5 3 2 2 3" xfId="11960" xr:uid="{00000000-0005-0000-0000-0000F1130000}"/>
    <cellStyle name="40% - Accent6 5 3 2 2 4" xfId="11961" xr:uid="{00000000-0005-0000-0000-0000F2130000}"/>
    <cellStyle name="40% - Accent6 5 3 2 3" xfId="5292" xr:uid="{00000000-0005-0000-0000-0000F3130000}"/>
    <cellStyle name="40% - Accent6 5 3 2 3 2" xfId="4208" xr:uid="{00000000-0005-0000-0000-0000F4130000}"/>
    <cellStyle name="40% - Accent6 5 3 2 3 3" xfId="11962" xr:uid="{00000000-0005-0000-0000-0000F5130000}"/>
    <cellStyle name="40% - Accent6 5 3 2 4" xfId="11963" xr:uid="{00000000-0005-0000-0000-0000F6130000}"/>
    <cellStyle name="40% - Accent6 5 3 2 4 2" xfId="5371" xr:uid="{00000000-0005-0000-0000-0000F7130000}"/>
    <cellStyle name="40% - Accent6 5 3 2 4 3" xfId="1436" xr:uid="{00000000-0005-0000-0000-0000F8130000}"/>
    <cellStyle name="40% - Accent6 5 3 2 5" xfId="11969" xr:uid="{00000000-0005-0000-0000-0000F9130000}"/>
    <cellStyle name="40% - Accent6 5 3 2 6" xfId="11974" xr:uid="{00000000-0005-0000-0000-0000FA130000}"/>
    <cellStyle name="40% - Accent6 5 3 3" xfId="6240" xr:uid="{00000000-0005-0000-0000-0000FB130000}"/>
    <cellStyle name="40% - Accent6 5 3 3 2" xfId="11975" xr:uid="{00000000-0005-0000-0000-0000FC130000}"/>
    <cellStyle name="40% - Accent6 5 3 3 2 2" xfId="11976" xr:uid="{00000000-0005-0000-0000-0000FD130000}"/>
    <cellStyle name="40% - Accent6 5 3 3 2 3" xfId="11977" xr:uid="{00000000-0005-0000-0000-0000FE130000}"/>
    <cellStyle name="40% - Accent6 5 3 3 3" xfId="11978" xr:uid="{00000000-0005-0000-0000-0000FF130000}"/>
    <cellStyle name="40% - Accent6 5 3 3 3 2" xfId="11979" xr:uid="{00000000-0005-0000-0000-000000140000}"/>
    <cellStyle name="40% - Accent6 5 3 3 3 3" xfId="11980" xr:uid="{00000000-0005-0000-0000-000001140000}"/>
    <cellStyle name="40% - Accent6 5 3 3 4" xfId="1501" xr:uid="{00000000-0005-0000-0000-000002140000}"/>
    <cellStyle name="40% - Accent6 5 3 3 5" xfId="9810" xr:uid="{00000000-0005-0000-0000-000003140000}"/>
    <cellStyle name="40% - Accent6 5 3 4" xfId="8343" xr:uid="{00000000-0005-0000-0000-000004140000}"/>
    <cellStyle name="40% - Accent6 5 3 4 2" xfId="11981" xr:uid="{00000000-0005-0000-0000-000005140000}"/>
    <cellStyle name="40% - Accent6 5 3 4 2 2" xfId="11983" xr:uid="{00000000-0005-0000-0000-000006140000}"/>
    <cellStyle name="40% - Accent6 5 3 4 2 3" xfId="11985" xr:uid="{00000000-0005-0000-0000-000007140000}"/>
    <cellStyle name="40% - Accent6 5 3 4 3" xfId="3567" xr:uid="{00000000-0005-0000-0000-000008140000}"/>
    <cellStyle name="40% - Accent6 5 3 4 3 2" xfId="11988" xr:uid="{00000000-0005-0000-0000-000009140000}"/>
    <cellStyle name="40% - Accent6 5 3 4 3 3" xfId="11991" xr:uid="{00000000-0005-0000-0000-00000A140000}"/>
    <cellStyle name="40% - Accent6 5 3 4 4" xfId="3569" xr:uid="{00000000-0005-0000-0000-00000B140000}"/>
    <cellStyle name="40% - Accent6 5 3 4 5" xfId="11497" xr:uid="{00000000-0005-0000-0000-00000C140000}"/>
    <cellStyle name="40% - Accent6 5 3 5" xfId="11992" xr:uid="{00000000-0005-0000-0000-00000D140000}"/>
    <cellStyle name="40% - Accent6 5 3 5 2" xfId="11993" xr:uid="{00000000-0005-0000-0000-00000E140000}"/>
    <cellStyle name="40% - Accent6 5 3 5 2 2" xfId="11995" xr:uid="{00000000-0005-0000-0000-00000F140000}"/>
    <cellStyle name="40% - Accent6 5 3 5 2 3" xfId="11997" xr:uid="{00000000-0005-0000-0000-000010140000}"/>
    <cellStyle name="40% - Accent6 5 3 5 3" xfId="5929" xr:uid="{00000000-0005-0000-0000-000011140000}"/>
    <cellStyle name="40% - Accent6 5 3 5 3 2" xfId="11999" xr:uid="{00000000-0005-0000-0000-000012140000}"/>
    <cellStyle name="40% - Accent6 5 3 5 3 3" xfId="12001" xr:uid="{00000000-0005-0000-0000-000013140000}"/>
    <cellStyle name="40% - Accent6 5 3 5 4" xfId="5097" xr:uid="{00000000-0005-0000-0000-000014140000}"/>
    <cellStyle name="40% - Accent6 5 3 5 5" xfId="12002" xr:uid="{00000000-0005-0000-0000-000015140000}"/>
    <cellStyle name="40% - Accent6 5 3 6" xfId="12008" xr:uid="{00000000-0005-0000-0000-000016140000}"/>
    <cellStyle name="40% - Accent6 5 3 6 2" xfId="12009" xr:uid="{00000000-0005-0000-0000-000017140000}"/>
    <cellStyle name="40% - Accent6 5 3 6 2 2" xfId="12010" xr:uid="{00000000-0005-0000-0000-000018140000}"/>
    <cellStyle name="40% - Accent6 5 3 6 2 3" xfId="4029" xr:uid="{00000000-0005-0000-0000-000019140000}"/>
    <cellStyle name="40% - Accent6 5 3 6 3" xfId="12012" xr:uid="{00000000-0005-0000-0000-00001A140000}"/>
    <cellStyle name="40% - Accent6 5 3 6 3 2" xfId="12013" xr:uid="{00000000-0005-0000-0000-00001B140000}"/>
    <cellStyle name="40% - Accent6 5 3 6 3 3" xfId="12014" xr:uid="{00000000-0005-0000-0000-00001C140000}"/>
    <cellStyle name="40% - Accent6 5 3 6 4" xfId="12015" xr:uid="{00000000-0005-0000-0000-00001D140000}"/>
    <cellStyle name="40% - Accent6 5 3 6 5" xfId="12016" xr:uid="{00000000-0005-0000-0000-00001E140000}"/>
    <cellStyle name="40% - Accent6 5 3 7" xfId="12017" xr:uid="{00000000-0005-0000-0000-00001F140000}"/>
    <cellStyle name="40% - Accent6 5 3 7 2" xfId="12018" xr:uid="{00000000-0005-0000-0000-000020140000}"/>
    <cellStyle name="40% - Accent6 5 3 7 2 2" xfId="9359" xr:uid="{00000000-0005-0000-0000-000021140000}"/>
    <cellStyle name="40% - Accent6 5 3 7 2 3" xfId="7146" xr:uid="{00000000-0005-0000-0000-000022140000}"/>
    <cellStyle name="40% - Accent6 5 3 7 3" xfId="12019" xr:uid="{00000000-0005-0000-0000-000023140000}"/>
    <cellStyle name="40% - Accent6 5 3 7 4" xfId="12020" xr:uid="{00000000-0005-0000-0000-000024140000}"/>
    <cellStyle name="40% - Accent6 5 3 8" xfId="12021" xr:uid="{00000000-0005-0000-0000-000025140000}"/>
    <cellStyle name="40% - Accent6 5 3 8 2" xfId="12022" xr:uid="{00000000-0005-0000-0000-000026140000}"/>
    <cellStyle name="40% - Accent6 5 3 8 3" xfId="12025" xr:uid="{00000000-0005-0000-0000-000027140000}"/>
    <cellStyle name="40% - Accent6 5 3 9" xfId="7592" xr:uid="{00000000-0005-0000-0000-000028140000}"/>
    <cellStyle name="40% - Accent6 5 3 9 2" xfId="8288" xr:uid="{00000000-0005-0000-0000-000029140000}"/>
    <cellStyle name="40% - Accent6 5 3 9 3" xfId="12028" xr:uid="{00000000-0005-0000-0000-00002A140000}"/>
    <cellStyle name="40% - Accent6 6" xfId="5010" xr:uid="{00000000-0005-0000-0000-00002B140000}"/>
    <cellStyle name="40% - Accent6 6 2" xfId="6294" xr:uid="{00000000-0005-0000-0000-00002C140000}"/>
    <cellStyle name="40% - Accent6 7" xfId="2511" xr:uid="{00000000-0005-0000-0000-00002D140000}"/>
    <cellStyle name="40% - Accent6 7 2" xfId="2522" xr:uid="{00000000-0005-0000-0000-00002E140000}"/>
    <cellStyle name="40% - Accent6 8" xfId="6313" xr:uid="{00000000-0005-0000-0000-00002F140000}"/>
    <cellStyle name="40% - Accent6 8 2" xfId="6323" xr:uid="{00000000-0005-0000-0000-000030140000}"/>
    <cellStyle name="40% - Énfasis1" xfId="12032" xr:uid="{00000000-0005-0000-0000-000031140000}"/>
    <cellStyle name="40% - Énfasis2" xfId="8150" xr:uid="{00000000-0005-0000-0000-000032140000}"/>
    <cellStyle name="40% - Énfasis3" xfId="8153" xr:uid="{00000000-0005-0000-0000-000033140000}"/>
    <cellStyle name="40% - Énfasis4" xfId="12035" xr:uid="{00000000-0005-0000-0000-000034140000}"/>
    <cellStyle name="40% - Énfasis5" xfId="12042" xr:uid="{00000000-0005-0000-0000-000035140000}"/>
    <cellStyle name="40% - Énfasis6" xfId="12047" xr:uid="{00000000-0005-0000-0000-000036140000}"/>
    <cellStyle name="40% - Акцент1" xfId="2679" xr:uid="{00000000-0005-0000-0000-000037140000}"/>
    <cellStyle name="40% - Акцент2" xfId="12048" xr:uid="{00000000-0005-0000-0000-000038140000}"/>
    <cellStyle name="40% - Акцент3" xfId="5544" xr:uid="{00000000-0005-0000-0000-000039140000}"/>
    <cellStyle name="40% - Акцент4" xfId="4842" xr:uid="{00000000-0005-0000-0000-00003A140000}"/>
    <cellStyle name="40% - Акцент5" xfId="4853" xr:uid="{00000000-0005-0000-0000-00003B140000}"/>
    <cellStyle name="40% - Акцент6" xfId="4856" xr:uid="{00000000-0005-0000-0000-00003C140000}"/>
    <cellStyle name="40% - 强调文字颜色 1 2" xfId="7722" xr:uid="{00000000-0005-0000-0000-00003D140000}"/>
    <cellStyle name="40% - 强调文字颜色 1 3" xfId="7728" xr:uid="{00000000-0005-0000-0000-00003E140000}"/>
    <cellStyle name="40% - 强调文字颜色 1 4" xfId="12051" xr:uid="{00000000-0005-0000-0000-00003F140000}"/>
    <cellStyle name="40% - 强调文字颜色 1 5" xfId="12056" xr:uid="{00000000-0005-0000-0000-000040140000}"/>
    <cellStyle name="40% - 强调文字颜色 2 2" xfId="12057" xr:uid="{00000000-0005-0000-0000-000041140000}"/>
    <cellStyle name="40% - 强调文字颜色 2 3" xfId="12059" xr:uid="{00000000-0005-0000-0000-000042140000}"/>
    <cellStyle name="40% - 强调文字颜色 2 4" xfId="4870" xr:uid="{00000000-0005-0000-0000-000043140000}"/>
    <cellStyle name="40% - 强调文字颜色 2 5" xfId="4882" xr:uid="{00000000-0005-0000-0000-000044140000}"/>
    <cellStyle name="40% - 强调文字颜色 3 2" xfId="3917" xr:uid="{00000000-0005-0000-0000-000045140000}"/>
    <cellStyle name="40% - 强调文字颜色 3 3" xfId="11409" xr:uid="{00000000-0005-0000-0000-000046140000}"/>
    <cellStyle name="40% - 强调文字颜色 3 4" xfId="12061" xr:uid="{00000000-0005-0000-0000-000047140000}"/>
    <cellStyle name="40% - 强调文字颜色 3 5" xfId="12063" xr:uid="{00000000-0005-0000-0000-000048140000}"/>
    <cellStyle name="40% - 强调文字颜色 4 2" xfId="3852" xr:uid="{00000000-0005-0000-0000-000049140000}"/>
    <cellStyle name="40% - 强调文字颜色 4 3" xfId="12064" xr:uid="{00000000-0005-0000-0000-00004A140000}"/>
    <cellStyle name="40% - 强调文字颜色 4 4" xfId="12065" xr:uid="{00000000-0005-0000-0000-00004B140000}"/>
    <cellStyle name="40% - 强调文字颜色 4 5" xfId="12066" xr:uid="{00000000-0005-0000-0000-00004C140000}"/>
    <cellStyle name="40% - 强调文字颜色 5 2" xfId="2646" xr:uid="{00000000-0005-0000-0000-00004D140000}"/>
    <cellStyle name="40% - 强调文字颜色 5 3" xfId="4045" xr:uid="{00000000-0005-0000-0000-00004E140000}"/>
    <cellStyle name="40% - 强调文字颜色 5 4" xfId="12067" xr:uid="{00000000-0005-0000-0000-00004F140000}"/>
    <cellStyle name="40% - 强调文字颜色 5 5" xfId="12068" xr:uid="{00000000-0005-0000-0000-000050140000}"/>
    <cellStyle name="40% - 强调文字颜色 6 2" xfId="8664" xr:uid="{00000000-0005-0000-0000-000051140000}"/>
    <cellStyle name="40% - 强调文字颜色 6 3" xfId="1774" xr:uid="{00000000-0005-0000-0000-000052140000}"/>
    <cellStyle name="40% - 强调文字颜色 6 4" xfId="3200" xr:uid="{00000000-0005-0000-0000-000053140000}"/>
    <cellStyle name="40% - 强调文字颜色 6 5" xfId="12069" xr:uid="{00000000-0005-0000-0000-000054140000}"/>
    <cellStyle name="60% - Accent1 2" xfId="12074" xr:uid="{00000000-0005-0000-0000-000055140000}"/>
    <cellStyle name="60% - Accent1 2 2" xfId="1079" xr:uid="{00000000-0005-0000-0000-000056140000}"/>
    <cellStyle name="60% - Accent1 2 3" xfId="4274" xr:uid="{00000000-0005-0000-0000-000057140000}"/>
    <cellStyle name="60% - Accent1 2 4" xfId="3439" xr:uid="{00000000-0005-0000-0000-000058140000}"/>
    <cellStyle name="60% - Accent1 3" xfId="12075" xr:uid="{00000000-0005-0000-0000-000059140000}"/>
    <cellStyle name="60% - Accent1 3 2" xfId="8832" xr:uid="{00000000-0005-0000-0000-00005A140000}"/>
    <cellStyle name="60% - Accent1 4" xfId="12076" xr:uid="{00000000-0005-0000-0000-00005B140000}"/>
    <cellStyle name="60% - Accent1 5" xfId="12078" xr:uid="{00000000-0005-0000-0000-00005C140000}"/>
    <cellStyle name="60% - Accent1 6" xfId="12081" xr:uid="{00000000-0005-0000-0000-00005D140000}"/>
    <cellStyle name="60% - Accent1 7" xfId="5680" xr:uid="{00000000-0005-0000-0000-00005E140000}"/>
    <cellStyle name="60% - Accent1 8" xfId="9897" xr:uid="{00000000-0005-0000-0000-00005F140000}"/>
    <cellStyle name="60% - Accent2 2" xfId="12086" xr:uid="{00000000-0005-0000-0000-000060140000}"/>
    <cellStyle name="60% - Accent2 2 2" xfId="12087" xr:uid="{00000000-0005-0000-0000-000061140000}"/>
    <cellStyle name="60% - Accent2 2 3" xfId="12089" xr:uid="{00000000-0005-0000-0000-000062140000}"/>
    <cellStyle name="60% - Accent2 2 4" xfId="8494" xr:uid="{00000000-0005-0000-0000-000063140000}"/>
    <cellStyle name="60% - Accent2 3" xfId="12090" xr:uid="{00000000-0005-0000-0000-000064140000}"/>
    <cellStyle name="60% - Accent2 3 2" xfId="12093" xr:uid="{00000000-0005-0000-0000-000065140000}"/>
    <cellStyle name="60% - Accent2 4" xfId="12096" xr:uid="{00000000-0005-0000-0000-000066140000}"/>
    <cellStyle name="60% - Accent2 5" xfId="12097" xr:uid="{00000000-0005-0000-0000-000067140000}"/>
    <cellStyle name="60% - Accent2 6" xfId="4710" xr:uid="{00000000-0005-0000-0000-000068140000}"/>
    <cellStyle name="60% - Accent2 7" xfId="4719" xr:uid="{00000000-0005-0000-0000-000069140000}"/>
    <cellStyle name="60% - Accent2 8" xfId="12102" xr:uid="{00000000-0005-0000-0000-00006A140000}"/>
    <cellStyle name="60% - Accent3 2" xfId="12103" xr:uid="{00000000-0005-0000-0000-00006B140000}"/>
    <cellStyle name="60% - Accent3 2 2" xfId="12104" xr:uid="{00000000-0005-0000-0000-00006C140000}"/>
    <cellStyle name="60% - Accent3 2 3" xfId="12105" xr:uid="{00000000-0005-0000-0000-00006D140000}"/>
    <cellStyle name="60% - Accent3 2 4" xfId="12106" xr:uid="{00000000-0005-0000-0000-00006E140000}"/>
    <cellStyle name="60% - Accent3 3" xfId="4848" xr:uid="{00000000-0005-0000-0000-00006F140000}"/>
    <cellStyle name="60% - Accent3 3 2" xfId="5619" xr:uid="{00000000-0005-0000-0000-000070140000}"/>
    <cellStyle name="60% - Accent3 4" xfId="4850" xr:uid="{00000000-0005-0000-0000-000071140000}"/>
    <cellStyle name="60% - Accent3 5" xfId="12107" xr:uid="{00000000-0005-0000-0000-000072140000}"/>
    <cellStyle name="60% - Accent3 6" xfId="12108" xr:uid="{00000000-0005-0000-0000-000073140000}"/>
    <cellStyle name="60% - Accent3 7" xfId="12114" xr:uid="{00000000-0005-0000-0000-000074140000}"/>
    <cellStyle name="60% - Accent3 8" xfId="12115" xr:uid="{00000000-0005-0000-0000-000075140000}"/>
    <cellStyle name="60% - Accent4 2" xfId="726" xr:uid="{00000000-0005-0000-0000-000076140000}"/>
    <cellStyle name="60% - Accent4 2 2" xfId="12117" xr:uid="{00000000-0005-0000-0000-000077140000}"/>
    <cellStyle name="60% - Accent4 2 3" xfId="12119" xr:uid="{00000000-0005-0000-0000-000078140000}"/>
    <cellStyle name="60% - Accent4 2 4" xfId="12120" xr:uid="{00000000-0005-0000-0000-000079140000}"/>
    <cellStyle name="60% - Accent4 3" xfId="733" xr:uid="{00000000-0005-0000-0000-00007A140000}"/>
    <cellStyle name="60% - Accent4 3 2" xfId="3841" xr:uid="{00000000-0005-0000-0000-00007B140000}"/>
    <cellStyle name="60% - Accent4 4" xfId="12121" xr:uid="{00000000-0005-0000-0000-00007C140000}"/>
    <cellStyle name="60% - Accent4 5" xfId="12122" xr:uid="{00000000-0005-0000-0000-00007D140000}"/>
    <cellStyle name="60% - Accent4 6" xfId="12123" xr:uid="{00000000-0005-0000-0000-00007E140000}"/>
    <cellStyle name="60% - Accent4 7" xfId="12124" xr:uid="{00000000-0005-0000-0000-00007F140000}"/>
    <cellStyle name="60% - Accent4 8" xfId="12125" xr:uid="{00000000-0005-0000-0000-000080140000}"/>
    <cellStyle name="60% - Accent5 2" xfId="12129" xr:uid="{00000000-0005-0000-0000-000081140000}"/>
    <cellStyle name="60% - Accent5 2 2" xfId="5644" xr:uid="{00000000-0005-0000-0000-000082140000}"/>
    <cellStyle name="60% - Accent5 2 3" xfId="12132" xr:uid="{00000000-0005-0000-0000-000083140000}"/>
    <cellStyle name="60% - Accent5 2 4" xfId="12133" xr:uid="{00000000-0005-0000-0000-000084140000}"/>
    <cellStyle name="60% - Accent5 3" xfId="12138" xr:uid="{00000000-0005-0000-0000-000085140000}"/>
    <cellStyle name="60% - Accent5 3 2" xfId="12141" xr:uid="{00000000-0005-0000-0000-000086140000}"/>
    <cellStyle name="60% - Accent5 4" xfId="12144" xr:uid="{00000000-0005-0000-0000-000087140000}"/>
    <cellStyle name="60% - Accent5 5" xfId="12145" xr:uid="{00000000-0005-0000-0000-000088140000}"/>
    <cellStyle name="60% - Accent5 6" xfId="12146" xr:uid="{00000000-0005-0000-0000-000089140000}"/>
    <cellStyle name="60% - Accent5 7" xfId="12147" xr:uid="{00000000-0005-0000-0000-00008A140000}"/>
    <cellStyle name="60% - Accent5 8" xfId="12148" xr:uid="{00000000-0005-0000-0000-00008B140000}"/>
    <cellStyle name="60% - Accent6 2" xfId="10514" xr:uid="{00000000-0005-0000-0000-00008C140000}"/>
    <cellStyle name="60% - Accent6 2 2" xfId="12149" xr:uid="{00000000-0005-0000-0000-00008D140000}"/>
    <cellStyle name="60% - Accent6 2 3" xfId="12150" xr:uid="{00000000-0005-0000-0000-00008E140000}"/>
    <cellStyle name="60% - Accent6 2 4" xfId="12152" xr:uid="{00000000-0005-0000-0000-00008F140000}"/>
    <cellStyle name="60% - Accent6 3" xfId="12154" xr:uid="{00000000-0005-0000-0000-000090140000}"/>
    <cellStyle name="60% - Accent6 3 2" xfId="12157" xr:uid="{00000000-0005-0000-0000-000091140000}"/>
    <cellStyle name="60% - Accent6 4" xfId="12159" xr:uid="{00000000-0005-0000-0000-000092140000}"/>
    <cellStyle name="60% - Accent6 5" xfId="12160" xr:uid="{00000000-0005-0000-0000-000093140000}"/>
    <cellStyle name="60% - Accent6 6" xfId="12161" xr:uid="{00000000-0005-0000-0000-000094140000}"/>
    <cellStyle name="60% - Accent6 7" xfId="12162" xr:uid="{00000000-0005-0000-0000-000095140000}"/>
    <cellStyle name="60% - Accent6 8" xfId="12163" xr:uid="{00000000-0005-0000-0000-000096140000}"/>
    <cellStyle name="60% - Énfasis1" xfId="12166" xr:uid="{00000000-0005-0000-0000-000097140000}"/>
    <cellStyle name="60% - Énfasis2" xfId="12170" xr:uid="{00000000-0005-0000-0000-000098140000}"/>
    <cellStyle name="60% - Énfasis3" xfId="12174" xr:uid="{00000000-0005-0000-0000-000099140000}"/>
    <cellStyle name="60% - Énfasis4" xfId="450" xr:uid="{00000000-0005-0000-0000-00009A140000}"/>
    <cellStyle name="60% - Énfasis5" xfId="475" xr:uid="{00000000-0005-0000-0000-00009B140000}"/>
    <cellStyle name="60% - Énfasis6" xfId="335" xr:uid="{00000000-0005-0000-0000-00009C140000}"/>
    <cellStyle name="60% - Акцент1" xfId="12177" xr:uid="{00000000-0005-0000-0000-00009D140000}"/>
    <cellStyle name="60% - Акцент2" xfId="12180" xr:uid="{00000000-0005-0000-0000-00009E140000}"/>
    <cellStyle name="60% - Акцент3" xfId="1259" xr:uid="{00000000-0005-0000-0000-00009F140000}"/>
    <cellStyle name="60% - Акцент4" xfId="12181" xr:uid="{00000000-0005-0000-0000-0000A0140000}"/>
    <cellStyle name="60% - Акцент5" xfId="6715" xr:uid="{00000000-0005-0000-0000-0000A1140000}"/>
    <cellStyle name="60% - Акцент6" xfId="6719" xr:uid="{00000000-0005-0000-0000-0000A2140000}"/>
    <cellStyle name="60% - 强调文字颜色 1 2" xfId="11325" xr:uid="{00000000-0005-0000-0000-0000A3140000}"/>
    <cellStyle name="60% - 强调文字颜色 1 3" xfId="12182" xr:uid="{00000000-0005-0000-0000-0000A4140000}"/>
    <cellStyle name="60% - 强调文字颜色 1 4" xfId="12184" xr:uid="{00000000-0005-0000-0000-0000A5140000}"/>
    <cellStyle name="60% - 强调文字颜色 1 5" xfId="12186" xr:uid="{00000000-0005-0000-0000-0000A6140000}"/>
    <cellStyle name="60% - 强调文字颜色 2 2" xfId="12189" xr:uid="{00000000-0005-0000-0000-0000A7140000}"/>
    <cellStyle name="60% - 强调文字颜色 2 3" xfId="12194" xr:uid="{00000000-0005-0000-0000-0000A8140000}"/>
    <cellStyle name="60% - 强调文字颜色 2 4" xfId="12197" xr:uid="{00000000-0005-0000-0000-0000A9140000}"/>
    <cellStyle name="60% - 强调文字颜色 2 5" xfId="12198" xr:uid="{00000000-0005-0000-0000-0000AA140000}"/>
    <cellStyle name="60% - 强调文字颜色 3 2" xfId="12201" xr:uid="{00000000-0005-0000-0000-0000AB140000}"/>
    <cellStyle name="60% - 强调文字颜色 3 3" xfId="6508" xr:uid="{00000000-0005-0000-0000-0000AC140000}"/>
    <cellStyle name="60% - 强调文字颜色 3 4" xfId="12205" xr:uid="{00000000-0005-0000-0000-0000AD140000}"/>
    <cellStyle name="60% - 强调文字颜色 3 5" xfId="12207" xr:uid="{00000000-0005-0000-0000-0000AE140000}"/>
    <cellStyle name="60% - 强调文字颜色 4 2" xfId="7770" xr:uid="{00000000-0005-0000-0000-0000AF140000}"/>
    <cellStyle name="60% - 强调文字颜色 4 3" xfId="6512" xr:uid="{00000000-0005-0000-0000-0000B0140000}"/>
    <cellStyle name="60% - 强调文字颜色 4 4" xfId="6524" xr:uid="{00000000-0005-0000-0000-0000B1140000}"/>
    <cellStyle name="60% - 强调文字颜色 4 5" xfId="12208" xr:uid="{00000000-0005-0000-0000-0000B2140000}"/>
    <cellStyle name="60% - 强调文字颜色 5 2" xfId="5216" xr:uid="{00000000-0005-0000-0000-0000B3140000}"/>
    <cellStyle name="60% - 强调文字颜色 5 3" xfId="5222" xr:uid="{00000000-0005-0000-0000-0000B4140000}"/>
    <cellStyle name="60% - 强调文字颜色 5 4" xfId="9612" xr:uid="{00000000-0005-0000-0000-0000B5140000}"/>
    <cellStyle name="60% - 强调文字颜色 5 5" xfId="9628" xr:uid="{00000000-0005-0000-0000-0000B6140000}"/>
    <cellStyle name="60% - 强调文字颜色 6 2" xfId="3525" xr:uid="{00000000-0005-0000-0000-0000B7140000}"/>
    <cellStyle name="60% - 强调文字颜色 6 3" xfId="7812" xr:uid="{00000000-0005-0000-0000-0000B8140000}"/>
    <cellStyle name="60% - 强调文字颜色 6 4" xfId="11703" xr:uid="{00000000-0005-0000-0000-0000B9140000}"/>
    <cellStyle name="60% - 强调文字颜色 6 5" xfId="11711" xr:uid="{00000000-0005-0000-0000-0000BA140000}"/>
    <cellStyle name="Accent1 2" xfId="4756" xr:uid="{00000000-0005-0000-0000-0000BB140000}"/>
    <cellStyle name="Accent1 2 2" xfId="4779" xr:uid="{00000000-0005-0000-0000-0000BC140000}"/>
    <cellStyle name="Accent1 2 3" xfId="4795" xr:uid="{00000000-0005-0000-0000-0000BD140000}"/>
    <cellStyle name="Accent1 2 4" xfId="4069" xr:uid="{00000000-0005-0000-0000-0000BE140000}"/>
    <cellStyle name="Accent1 3" xfId="4811" xr:uid="{00000000-0005-0000-0000-0000BF140000}"/>
    <cellStyle name="Accent1 3 2" xfId="5828" xr:uid="{00000000-0005-0000-0000-0000C0140000}"/>
    <cellStyle name="Accent1 4" xfId="3418" xr:uid="{00000000-0005-0000-0000-0000C1140000}"/>
    <cellStyle name="Accent1 5" xfId="1460" xr:uid="{00000000-0005-0000-0000-0000C2140000}"/>
    <cellStyle name="Accent1 6" xfId="1480" xr:uid="{00000000-0005-0000-0000-0000C3140000}"/>
    <cellStyle name="Accent1 7" xfId="1483" xr:uid="{00000000-0005-0000-0000-0000C4140000}"/>
    <cellStyle name="Accent1 8" xfId="12211" xr:uid="{00000000-0005-0000-0000-0000C5140000}"/>
    <cellStyle name="Accent2 2" xfId="5312" xr:uid="{00000000-0005-0000-0000-0000C6140000}"/>
    <cellStyle name="Accent2 2 2" xfId="9850" xr:uid="{00000000-0005-0000-0000-0000C7140000}"/>
    <cellStyle name="Accent2 2 3" xfId="9856" xr:uid="{00000000-0005-0000-0000-0000C8140000}"/>
    <cellStyle name="Accent2 2 4" xfId="11796" xr:uid="{00000000-0005-0000-0000-0000C9140000}"/>
    <cellStyle name="Accent2 3" xfId="6255" xr:uid="{00000000-0005-0000-0000-0000CA140000}"/>
    <cellStyle name="Accent2 3 2" xfId="11807" xr:uid="{00000000-0005-0000-0000-0000CB140000}"/>
    <cellStyle name="Accent2 4" xfId="9310" xr:uid="{00000000-0005-0000-0000-0000CC140000}"/>
    <cellStyle name="Accent2 5" xfId="6593" xr:uid="{00000000-0005-0000-0000-0000CD140000}"/>
    <cellStyle name="Accent2 6" xfId="2339" xr:uid="{00000000-0005-0000-0000-0000CE140000}"/>
    <cellStyle name="Accent2 7" xfId="1710" xr:uid="{00000000-0005-0000-0000-0000CF140000}"/>
    <cellStyle name="Accent2 8" xfId="6692" xr:uid="{00000000-0005-0000-0000-0000D0140000}"/>
    <cellStyle name="Accent3 2" xfId="6270" xr:uid="{00000000-0005-0000-0000-0000D1140000}"/>
    <cellStyle name="Accent3 2 2" xfId="9409" xr:uid="{00000000-0005-0000-0000-0000D2140000}"/>
    <cellStyle name="Accent3 2 3" xfId="9416" xr:uid="{00000000-0005-0000-0000-0000D3140000}"/>
    <cellStyle name="Accent3 2 4" xfId="12212" xr:uid="{00000000-0005-0000-0000-0000D4140000}"/>
    <cellStyle name="Accent3 3" xfId="5587" xr:uid="{00000000-0005-0000-0000-0000D5140000}"/>
    <cellStyle name="Accent3 3 2" xfId="4997" xr:uid="{00000000-0005-0000-0000-0000D6140000}"/>
    <cellStyle name="Accent3 4" xfId="8" xr:uid="{00000000-0005-0000-0000-0000D7140000}"/>
    <cellStyle name="Accent3 5" xfId="12215" xr:uid="{00000000-0005-0000-0000-0000D8140000}"/>
    <cellStyle name="Accent3 6" xfId="12216" xr:uid="{00000000-0005-0000-0000-0000D9140000}"/>
    <cellStyle name="Accent3 7" xfId="12217" xr:uid="{00000000-0005-0000-0000-0000DA140000}"/>
    <cellStyle name="Accent3 8" xfId="1123" xr:uid="{00000000-0005-0000-0000-0000DB140000}"/>
    <cellStyle name="Accent4 2" xfId="9644" xr:uid="{00000000-0005-0000-0000-0000DC140000}"/>
    <cellStyle name="Accent4 2 2" xfId="2227" xr:uid="{00000000-0005-0000-0000-0000DD140000}"/>
    <cellStyle name="Accent4 2 3" xfId="5176" xr:uid="{00000000-0005-0000-0000-0000DE140000}"/>
    <cellStyle name="Accent4 2 4" xfId="12221" xr:uid="{00000000-0005-0000-0000-0000DF140000}"/>
    <cellStyle name="Accent4 3" xfId="9300" xr:uid="{00000000-0005-0000-0000-0000E0140000}"/>
    <cellStyle name="Accent4 3 2" xfId="12224" xr:uid="{00000000-0005-0000-0000-0000E1140000}"/>
    <cellStyle name="Accent4 4" xfId="12227" xr:uid="{00000000-0005-0000-0000-0000E2140000}"/>
    <cellStyle name="Accent4 5" xfId="12231" xr:uid="{00000000-0005-0000-0000-0000E3140000}"/>
    <cellStyle name="Accent4 6" xfId="12234" xr:uid="{00000000-0005-0000-0000-0000E4140000}"/>
    <cellStyle name="Accent4 7" xfId="12237" xr:uid="{00000000-0005-0000-0000-0000E5140000}"/>
    <cellStyle name="Accent4 8" xfId="12238" xr:uid="{00000000-0005-0000-0000-0000E6140000}"/>
    <cellStyle name="Accent5 2" xfId="9650" xr:uid="{00000000-0005-0000-0000-0000E7140000}"/>
    <cellStyle name="Accent5 2 2" xfId="4715" xr:uid="{00000000-0005-0000-0000-0000E8140000}"/>
    <cellStyle name="Accent5 2 3" xfId="12098" xr:uid="{00000000-0005-0000-0000-0000E9140000}"/>
    <cellStyle name="Accent5 2 4" xfId="1375" xr:uid="{00000000-0005-0000-0000-0000EA140000}"/>
    <cellStyle name="Accent5 3" xfId="8652" xr:uid="{00000000-0005-0000-0000-0000EB140000}"/>
    <cellStyle name="Accent5 3 2" xfId="12110" xr:uid="{00000000-0005-0000-0000-0000EC140000}"/>
    <cellStyle name="Accent5 4" xfId="8661" xr:uid="{00000000-0005-0000-0000-0000ED140000}"/>
    <cellStyle name="Accent5 5" xfId="12239" xr:uid="{00000000-0005-0000-0000-0000EE140000}"/>
    <cellStyle name="Accent5 6" xfId="12242" xr:uid="{00000000-0005-0000-0000-0000EF140000}"/>
    <cellStyle name="Accent5 7" xfId="12243" xr:uid="{00000000-0005-0000-0000-0000F0140000}"/>
    <cellStyle name="Accent5 8" xfId="12244" xr:uid="{00000000-0005-0000-0000-0000F1140000}"/>
    <cellStyle name="Accent6 2" xfId="9913" xr:uid="{00000000-0005-0000-0000-0000F2140000}"/>
    <cellStyle name="Accent6 2 2" xfId="12245" xr:uid="{00000000-0005-0000-0000-0000F3140000}"/>
    <cellStyle name="Accent6 2 3" xfId="12250" xr:uid="{00000000-0005-0000-0000-0000F4140000}"/>
    <cellStyle name="Accent6 2 4" xfId="12254" xr:uid="{00000000-0005-0000-0000-0000F5140000}"/>
    <cellStyle name="Accent6 3" xfId="2239" xr:uid="{00000000-0005-0000-0000-0000F6140000}"/>
    <cellStyle name="Accent6 3 2" xfId="4695" xr:uid="{00000000-0005-0000-0000-0000F7140000}"/>
    <cellStyle name="Accent6 4" xfId="2294" xr:uid="{00000000-0005-0000-0000-0000F8140000}"/>
    <cellStyle name="Accent6 5" xfId="2298" xr:uid="{00000000-0005-0000-0000-0000F9140000}"/>
    <cellStyle name="Accent6 6" xfId="12255" xr:uid="{00000000-0005-0000-0000-0000FA140000}"/>
    <cellStyle name="Accent6 7" xfId="12257" xr:uid="{00000000-0005-0000-0000-0000FB140000}"/>
    <cellStyle name="Accent6 8" xfId="12259" xr:uid="{00000000-0005-0000-0000-0000FC140000}"/>
    <cellStyle name="args.style" xfId="12263" xr:uid="{00000000-0005-0000-0000-0000FD140000}"/>
    <cellStyle name="args.style 2" xfId="167" xr:uid="{00000000-0005-0000-0000-0000FE140000}"/>
    <cellStyle name="args.style 2 2" xfId="10930" xr:uid="{00000000-0005-0000-0000-0000FF140000}"/>
    <cellStyle name="AutoFormat Options" xfId="12264" xr:uid="{00000000-0005-0000-0000-000000150000}"/>
    <cellStyle name="AutoFormat Options 2" xfId="3247" xr:uid="{00000000-0005-0000-0000-000001150000}"/>
    <cellStyle name="Bad 2" xfId="12268" xr:uid="{00000000-0005-0000-0000-000002150000}"/>
    <cellStyle name="Bad 2 2" xfId="12269" xr:uid="{00000000-0005-0000-0000-000003150000}"/>
    <cellStyle name="Bad 3" xfId="9982" xr:uid="{00000000-0005-0000-0000-000004150000}"/>
    <cellStyle name="Bad 4" xfId="9985" xr:uid="{00000000-0005-0000-0000-000005150000}"/>
    <cellStyle name="Bad 5" xfId="6273" xr:uid="{00000000-0005-0000-0000-000006150000}"/>
    <cellStyle name="Bad 6" xfId="2042" xr:uid="{00000000-0005-0000-0000-000007150000}"/>
    <cellStyle name="Bad 7" xfId="2054" xr:uid="{00000000-0005-0000-0000-000008150000}"/>
    <cellStyle name="Bad 8" xfId="1256" xr:uid="{00000000-0005-0000-0000-000009150000}"/>
    <cellStyle name="Body" xfId="6911" xr:uid="{00000000-0005-0000-0000-00000A150000}"/>
    <cellStyle name="bol" xfId="5487" xr:uid="{00000000-0005-0000-0000-00000B150000}"/>
    <cellStyle name="Bol 1" xfId="5966" xr:uid="{00000000-0005-0000-0000-00000C150000}"/>
    <cellStyle name="bol1" xfId="12270" xr:uid="{00000000-0005-0000-0000-00000D150000}"/>
    <cellStyle name="Bold_8" xfId="12271" xr:uid="{00000000-0005-0000-0000-00000E150000}"/>
    <cellStyle name="border" xfId="12273" xr:uid="{00000000-0005-0000-0000-00000F150000}"/>
    <cellStyle name="border 2" xfId="3753" xr:uid="{00000000-0005-0000-0000-000010150000}"/>
    <cellStyle name="border 3" xfId="12276" xr:uid="{00000000-0005-0000-0000-000011150000}"/>
    <cellStyle name="Buena" xfId="12278" xr:uid="{00000000-0005-0000-0000-000012150000}"/>
    <cellStyle name="Calc Currency (0)" xfId="12280" xr:uid="{00000000-0005-0000-0000-000013150000}"/>
    <cellStyle name="Calc Currency (0) 2" xfId="4022" xr:uid="{00000000-0005-0000-0000-000014150000}"/>
    <cellStyle name="Calc Currency (0) 2 2" xfId="12284" xr:uid="{00000000-0005-0000-0000-000015150000}"/>
    <cellStyle name="Calc Currency (0) 2 3" xfId="12285" xr:uid="{00000000-0005-0000-0000-000016150000}"/>
    <cellStyle name="Calc Currency (0) 3" xfId="12286" xr:uid="{00000000-0005-0000-0000-000017150000}"/>
    <cellStyle name="Calc Currency (0) 3 2" xfId="12287" xr:uid="{00000000-0005-0000-0000-000018150000}"/>
    <cellStyle name="Calc Currency (0) 3 3" xfId="12288" xr:uid="{00000000-0005-0000-0000-000019150000}"/>
    <cellStyle name="Calc Currency (0) 4" xfId="12289" xr:uid="{00000000-0005-0000-0000-00001A150000}"/>
    <cellStyle name="Calc Currency (2)" xfId="12290" xr:uid="{00000000-0005-0000-0000-00001B150000}"/>
    <cellStyle name="Calc Currency (2) 2" xfId="12297" xr:uid="{00000000-0005-0000-0000-00001C150000}"/>
    <cellStyle name="Calc Percent (0)" xfId="5075" xr:uid="{00000000-0005-0000-0000-00001D150000}"/>
    <cellStyle name="Calc Percent (0) 2" xfId="5096" xr:uid="{00000000-0005-0000-0000-00001E150000}"/>
    <cellStyle name="Calc Percent (0) 2 2" xfId="3082" xr:uid="{00000000-0005-0000-0000-00001F150000}"/>
    <cellStyle name="Calc Percent (0) 2 3" xfId="3091" xr:uid="{00000000-0005-0000-0000-000020150000}"/>
    <cellStyle name="Calc Percent (0) 3" xfId="12005" xr:uid="{00000000-0005-0000-0000-000021150000}"/>
    <cellStyle name="Calc Percent (0) 3 2" xfId="12298" xr:uid="{00000000-0005-0000-0000-000022150000}"/>
    <cellStyle name="Calc Percent (0) 3 3" xfId="12301" xr:uid="{00000000-0005-0000-0000-000023150000}"/>
    <cellStyle name="Calc Percent (0) 4" xfId="12303" xr:uid="{00000000-0005-0000-0000-000024150000}"/>
    <cellStyle name="Calc Percent (1)" xfId="3910" xr:uid="{00000000-0005-0000-0000-000025150000}"/>
    <cellStyle name="Calc Percent (1) 2" xfId="12305" xr:uid="{00000000-0005-0000-0000-000026150000}"/>
    <cellStyle name="Calc Percent (1) 2 2" xfId="12306" xr:uid="{00000000-0005-0000-0000-000027150000}"/>
    <cellStyle name="Calc Percent (1) 2 3" xfId="12307" xr:uid="{00000000-0005-0000-0000-000028150000}"/>
    <cellStyle name="Calc Percent (1) 3" xfId="12308" xr:uid="{00000000-0005-0000-0000-000029150000}"/>
    <cellStyle name="Calc Percent (1) 3 2" xfId="12310" xr:uid="{00000000-0005-0000-0000-00002A150000}"/>
    <cellStyle name="Calc Percent (1) 3 3" xfId="208" xr:uid="{00000000-0005-0000-0000-00002B150000}"/>
    <cellStyle name="Calc Percent (1) 4" xfId="961" xr:uid="{00000000-0005-0000-0000-00002C150000}"/>
    <cellStyle name="Calc Percent (2)" xfId="7424" xr:uid="{00000000-0005-0000-0000-00002D150000}"/>
    <cellStyle name="Calc Percent (2) 2" xfId="12312" xr:uid="{00000000-0005-0000-0000-00002E150000}"/>
    <cellStyle name="Calc Units (0)" xfId="7254" xr:uid="{00000000-0005-0000-0000-00002F150000}"/>
    <cellStyle name="Calc Units (0) 2" xfId="10329" xr:uid="{00000000-0005-0000-0000-000030150000}"/>
    <cellStyle name="Calc Units (1)" xfId="10477" xr:uid="{00000000-0005-0000-0000-000031150000}"/>
    <cellStyle name="Calc Units (1) 2" xfId="10485" xr:uid="{00000000-0005-0000-0000-000032150000}"/>
    <cellStyle name="Calc Units (2)" xfId="12313" xr:uid="{00000000-0005-0000-0000-000033150000}"/>
    <cellStyle name="Calc Units (2) 2" xfId="12314" xr:uid="{00000000-0005-0000-0000-000034150000}"/>
    <cellStyle name="Calculation 10" xfId="2328" xr:uid="{00000000-0005-0000-0000-000035150000}"/>
    <cellStyle name="Calculation 10 2" xfId="12319" xr:uid="{00000000-0005-0000-0000-000036150000}"/>
    <cellStyle name="Calculation 11" xfId="12322" xr:uid="{00000000-0005-0000-0000-000037150000}"/>
    <cellStyle name="Calculation 2" xfId="12324" xr:uid="{00000000-0005-0000-0000-000038150000}"/>
    <cellStyle name="Calculation 2 2" xfId="11648" xr:uid="{00000000-0005-0000-0000-000039150000}"/>
    <cellStyle name="Calculation 2 2 2" xfId="11650" xr:uid="{00000000-0005-0000-0000-00003A150000}"/>
    <cellStyle name="Calculation 2 2 2 2" xfId="8318" xr:uid="{00000000-0005-0000-0000-00003B150000}"/>
    <cellStyle name="Calculation 2 2 2 3" xfId="8324" xr:uid="{00000000-0005-0000-0000-00003C150000}"/>
    <cellStyle name="Calculation 2 2 3" xfId="11653" xr:uid="{00000000-0005-0000-0000-00003D150000}"/>
    <cellStyle name="Calculation 2 2 4" xfId="11660" xr:uid="{00000000-0005-0000-0000-00003E150000}"/>
    <cellStyle name="Calculation 2 3" xfId="11666" xr:uid="{00000000-0005-0000-0000-00003F150000}"/>
    <cellStyle name="Calculation 2 3 2" xfId="11668" xr:uid="{00000000-0005-0000-0000-000040150000}"/>
    <cellStyle name="Calculation 2 3 2 2" xfId="6724" xr:uid="{00000000-0005-0000-0000-000041150000}"/>
    <cellStyle name="Calculation 2 3 2 3" xfId="6604" xr:uid="{00000000-0005-0000-0000-000042150000}"/>
    <cellStyle name="Calculation 2 3 3" xfId="11671" xr:uid="{00000000-0005-0000-0000-000043150000}"/>
    <cellStyle name="Calculation 2 3 4" xfId="9870" xr:uid="{00000000-0005-0000-0000-000044150000}"/>
    <cellStyle name="Calculation 2 4" xfId="11675" xr:uid="{00000000-0005-0000-0000-000045150000}"/>
    <cellStyle name="Calculation 2 4 2" xfId="11678" xr:uid="{00000000-0005-0000-0000-000046150000}"/>
    <cellStyle name="Calculation 2 4 2 2" xfId="12325" xr:uid="{00000000-0005-0000-0000-000047150000}"/>
    <cellStyle name="Calculation 2 4 2 3" xfId="12326" xr:uid="{00000000-0005-0000-0000-000048150000}"/>
    <cellStyle name="Calculation 2 4 3" xfId="11681" xr:uid="{00000000-0005-0000-0000-000049150000}"/>
    <cellStyle name="Calculation 2 4 4" xfId="9883" xr:uid="{00000000-0005-0000-0000-00004A150000}"/>
    <cellStyle name="Calculation 2 5" xfId="11689" xr:uid="{00000000-0005-0000-0000-00004B150000}"/>
    <cellStyle name="Calculation 2 5 2" xfId="11691" xr:uid="{00000000-0005-0000-0000-00004C150000}"/>
    <cellStyle name="Calculation 2 5 3" xfId="2211" xr:uid="{00000000-0005-0000-0000-00004D150000}"/>
    <cellStyle name="Calculation 2 6" xfId="12329" xr:uid="{00000000-0005-0000-0000-00004E150000}"/>
    <cellStyle name="Calculation 2 7" xfId="5558" xr:uid="{00000000-0005-0000-0000-00004F150000}"/>
    <cellStyle name="Calculation 3" xfId="12332" xr:uid="{00000000-0005-0000-0000-000050150000}"/>
    <cellStyle name="Calculation 3 2" xfId="1225" xr:uid="{00000000-0005-0000-0000-000051150000}"/>
    <cellStyle name="Calculation 3 2 2" xfId="12335" xr:uid="{00000000-0005-0000-0000-000052150000}"/>
    <cellStyle name="Calculation 3 2 2 2" xfId="12340" xr:uid="{00000000-0005-0000-0000-000053150000}"/>
    <cellStyle name="Calculation 3 2 2 3" xfId="12345" xr:uid="{00000000-0005-0000-0000-000054150000}"/>
    <cellStyle name="Calculation 3 2 3" xfId="12349" xr:uid="{00000000-0005-0000-0000-000055150000}"/>
    <cellStyle name="Calculation 3 2 4" xfId="12354" xr:uid="{00000000-0005-0000-0000-000056150000}"/>
    <cellStyle name="Calculation 3 3" xfId="4322" xr:uid="{00000000-0005-0000-0000-000057150000}"/>
    <cellStyle name="Calculation 3 3 2" xfId="12361" xr:uid="{00000000-0005-0000-0000-000058150000}"/>
    <cellStyle name="Calculation 3 3 3" xfId="12364" xr:uid="{00000000-0005-0000-0000-000059150000}"/>
    <cellStyle name="Calculation 3 4" xfId="12369" xr:uid="{00000000-0005-0000-0000-00005A150000}"/>
    <cellStyle name="Calculation 3 5" xfId="12372" xr:uid="{00000000-0005-0000-0000-00005B150000}"/>
    <cellStyle name="Calculation 4" xfId="12374" xr:uid="{00000000-0005-0000-0000-00005C150000}"/>
    <cellStyle name="Calculation 4 2" xfId="12379" xr:uid="{00000000-0005-0000-0000-00005D150000}"/>
    <cellStyle name="Calculation 4 2 2" xfId="12382" xr:uid="{00000000-0005-0000-0000-00005E150000}"/>
    <cellStyle name="Calculation 4 2 3" xfId="12385" xr:uid="{00000000-0005-0000-0000-00005F150000}"/>
    <cellStyle name="Calculation 4 3" xfId="11716" xr:uid="{00000000-0005-0000-0000-000060150000}"/>
    <cellStyle name="Calculation 4 4" xfId="11722" xr:uid="{00000000-0005-0000-0000-000061150000}"/>
    <cellStyle name="Calculation 5" xfId="12388" xr:uid="{00000000-0005-0000-0000-000062150000}"/>
    <cellStyle name="Calculation 5 2" xfId="12392" xr:uid="{00000000-0005-0000-0000-000063150000}"/>
    <cellStyle name="Calculation 5 2 2" xfId="12393" xr:uid="{00000000-0005-0000-0000-000064150000}"/>
    <cellStyle name="Calculation 5 2 3" xfId="12405" xr:uid="{00000000-0005-0000-0000-000065150000}"/>
    <cellStyle name="Calculation 5 3" xfId="12410" xr:uid="{00000000-0005-0000-0000-000066150000}"/>
    <cellStyle name="Calculation 5 4" xfId="5351" xr:uid="{00000000-0005-0000-0000-000067150000}"/>
    <cellStyle name="Calculation 6" xfId="12413" xr:uid="{00000000-0005-0000-0000-000068150000}"/>
    <cellStyle name="Calculation 6 2" xfId="1995" xr:uid="{00000000-0005-0000-0000-000069150000}"/>
    <cellStyle name="Calculation 6 2 2" xfId="12420" xr:uid="{00000000-0005-0000-0000-00006A150000}"/>
    <cellStyle name="Calculation 6 2 3" xfId="12428" xr:uid="{00000000-0005-0000-0000-00006B150000}"/>
    <cellStyle name="Calculation 6 3" xfId="2003" xr:uid="{00000000-0005-0000-0000-00006C150000}"/>
    <cellStyle name="Calculation 6 4" xfId="2018" xr:uid="{00000000-0005-0000-0000-00006D150000}"/>
    <cellStyle name="Calculation 7" xfId="12431" xr:uid="{00000000-0005-0000-0000-00006E150000}"/>
    <cellStyle name="Calculation 7 2" xfId="2138" xr:uid="{00000000-0005-0000-0000-00006F150000}"/>
    <cellStyle name="Calculation 7 2 2" xfId="2074" xr:uid="{00000000-0005-0000-0000-000070150000}"/>
    <cellStyle name="Calculation 7 2 3" xfId="2088" xr:uid="{00000000-0005-0000-0000-000071150000}"/>
    <cellStyle name="Calculation 7 3" xfId="2157" xr:uid="{00000000-0005-0000-0000-000072150000}"/>
    <cellStyle name="Calculation 7 4" xfId="2171" xr:uid="{00000000-0005-0000-0000-000073150000}"/>
    <cellStyle name="Calculation 8" xfId="7101" xr:uid="{00000000-0005-0000-0000-000074150000}"/>
    <cellStyle name="Calculation 8 2" xfId="12437" xr:uid="{00000000-0005-0000-0000-000075150000}"/>
    <cellStyle name="Calculation 8 2 2" xfId="12445" xr:uid="{00000000-0005-0000-0000-000076150000}"/>
    <cellStyle name="Calculation 8 2 3" xfId="12450" xr:uid="{00000000-0005-0000-0000-000077150000}"/>
    <cellStyle name="Calculation 8 3" xfId="12452" xr:uid="{00000000-0005-0000-0000-000078150000}"/>
    <cellStyle name="Calculation 8 4" xfId="12457" xr:uid="{00000000-0005-0000-0000-000079150000}"/>
    <cellStyle name="Calculation 9" xfId="7105" xr:uid="{00000000-0005-0000-0000-00007A150000}"/>
    <cellStyle name="Calculation 9 2" xfId="12466" xr:uid="{00000000-0005-0000-0000-00007B150000}"/>
    <cellStyle name="Calculation 9 3" xfId="12468" xr:uid="{00000000-0005-0000-0000-00007C150000}"/>
    <cellStyle name="Cálculo" xfId="12472" xr:uid="{00000000-0005-0000-0000-00007D150000}"/>
    <cellStyle name="Cálculo 2" xfId="12475" xr:uid="{00000000-0005-0000-0000-00007E150000}"/>
    <cellStyle name="Cálculo 2 2" xfId="12477" xr:uid="{00000000-0005-0000-0000-00007F150000}"/>
    <cellStyle name="Cálculo 2 3" xfId="12479" xr:uid="{00000000-0005-0000-0000-000080150000}"/>
    <cellStyle name="Cálculo 3" xfId="8282" xr:uid="{00000000-0005-0000-0000-000081150000}"/>
    <cellStyle name="Cálculo 4" xfId="5656" xr:uid="{00000000-0005-0000-0000-000082150000}"/>
    <cellStyle name="Celda de comprobación" xfId="12488" xr:uid="{00000000-0005-0000-0000-000083150000}"/>
    <cellStyle name="Celda vinculada" xfId="12491" xr:uid="{00000000-0005-0000-0000-000084150000}"/>
    <cellStyle name="CENTER" xfId="2935" xr:uid="{00000000-0005-0000-0000-000085150000}"/>
    <cellStyle name="Check Cell 2" xfId="12492" xr:uid="{00000000-0005-0000-0000-000086150000}"/>
    <cellStyle name="Check Cell 2 2" xfId="6904" xr:uid="{00000000-0005-0000-0000-000087150000}"/>
    <cellStyle name="Check Cell 2 3" xfId="9021" xr:uid="{00000000-0005-0000-0000-000088150000}"/>
    <cellStyle name="Check Cell 2 4" xfId="1930" xr:uid="{00000000-0005-0000-0000-000089150000}"/>
    <cellStyle name="Check Cell 3" xfId="12493" xr:uid="{00000000-0005-0000-0000-00008A150000}"/>
    <cellStyle name="Check Cell 3 2" xfId="6952" xr:uid="{00000000-0005-0000-0000-00008B150000}"/>
    <cellStyle name="Check Cell 4" xfId="12494" xr:uid="{00000000-0005-0000-0000-00008C150000}"/>
    <cellStyle name="Check Cell 5" xfId="6774" xr:uid="{00000000-0005-0000-0000-00008D150000}"/>
    <cellStyle name="Check Cell 6" xfId="6315" xr:uid="{00000000-0005-0000-0000-00008E150000}"/>
    <cellStyle name="Check Cell 7" xfId="8225" xr:uid="{00000000-0005-0000-0000-00008F150000}"/>
    <cellStyle name="Check Cell 8" xfId="1949" xr:uid="{00000000-0005-0000-0000-000090150000}"/>
    <cellStyle name="Column_Title" xfId="12496" xr:uid="{00000000-0005-0000-0000-000091150000}"/>
    <cellStyle name="Comma" xfId="12" builtinId="3"/>
    <cellStyle name="Comma  - Style1" xfId="11684" xr:uid="{00000000-0005-0000-0000-000093150000}"/>
    <cellStyle name="Comma  - Style1 2" xfId="12498" xr:uid="{00000000-0005-0000-0000-000094150000}"/>
    <cellStyle name="Comma  - Style1 2 2" xfId="12500" xr:uid="{00000000-0005-0000-0000-000095150000}"/>
    <cellStyle name="Comma  - Style1 2 2 2" xfId="11820" xr:uid="{00000000-0005-0000-0000-000096150000}"/>
    <cellStyle name="Comma  - Style1 2 2 2 2" xfId="541" xr:uid="{00000000-0005-0000-0000-000097150000}"/>
    <cellStyle name="Comma  - Style1 2 2 3" xfId="6702" xr:uid="{00000000-0005-0000-0000-000098150000}"/>
    <cellStyle name="Comma  - Style1 2 2 3 2" xfId="6713" xr:uid="{00000000-0005-0000-0000-000099150000}"/>
    <cellStyle name="Comma  - Style1 2 3" xfId="12502" xr:uid="{00000000-0005-0000-0000-00009A150000}"/>
    <cellStyle name="Comma  - Style1 3" xfId="12504" xr:uid="{00000000-0005-0000-0000-00009B150000}"/>
    <cellStyle name="Comma  - Style1 4" xfId="12506" xr:uid="{00000000-0005-0000-0000-00009C150000}"/>
    <cellStyle name="Comma  - Style1 4 2" xfId="12507" xr:uid="{00000000-0005-0000-0000-00009D150000}"/>
    <cellStyle name="Comma  - Style1 5" xfId="212" xr:uid="{00000000-0005-0000-0000-00009E150000}"/>
    <cellStyle name="Comma  - Style1 5 2" xfId="1634" xr:uid="{00000000-0005-0000-0000-00009F150000}"/>
    <cellStyle name="Comma  - Style1 6" xfId="95" xr:uid="{00000000-0005-0000-0000-0000A0150000}"/>
    <cellStyle name="Comma  - Style1 6 2" xfId="12511" xr:uid="{00000000-0005-0000-0000-0000A1150000}"/>
    <cellStyle name="Comma  - Style1 7" xfId="12513" xr:uid="{00000000-0005-0000-0000-0000A2150000}"/>
    <cellStyle name="Comma  - Style1 8" xfId="12515" xr:uid="{00000000-0005-0000-0000-0000A3150000}"/>
    <cellStyle name="Comma  - Style1 8 2" xfId="12518" xr:uid="{00000000-0005-0000-0000-0000A4150000}"/>
    <cellStyle name="Comma  - Style1 9" xfId="12520" xr:uid="{00000000-0005-0000-0000-0000A5150000}"/>
    <cellStyle name="Comma  - Style1 9 2" xfId="12521" xr:uid="{00000000-0005-0000-0000-0000A6150000}"/>
    <cellStyle name="Comma  - Style2" xfId="9882" xr:uid="{00000000-0005-0000-0000-0000A7150000}"/>
    <cellStyle name="Comma  - Style2 2" xfId="12525" xr:uid="{00000000-0005-0000-0000-0000A8150000}"/>
    <cellStyle name="Comma  - Style2 2 2" xfId="10843" xr:uid="{00000000-0005-0000-0000-0000A9150000}"/>
    <cellStyle name="Comma  - Style2 2 2 2" xfId="12526" xr:uid="{00000000-0005-0000-0000-0000AA150000}"/>
    <cellStyle name="Comma  - Style2 2 2 2 2" xfId="7690" xr:uid="{00000000-0005-0000-0000-0000AB150000}"/>
    <cellStyle name="Comma  - Style2 2 2 3" xfId="12527" xr:uid="{00000000-0005-0000-0000-0000AC150000}"/>
    <cellStyle name="Comma  - Style2 2 2 3 2" xfId="7716" xr:uid="{00000000-0005-0000-0000-0000AD150000}"/>
    <cellStyle name="Comma  - Style2 2 3" xfId="4214" xr:uid="{00000000-0005-0000-0000-0000AE150000}"/>
    <cellStyle name="Comma  - Style2 3" xfId="12531" xr:uid="{00000000-0005-0000-0000-0000AF150000}"/>
    <cellStyle name="Comma  - Style2 4" xfId="12535" xr:uid="{00000000-0005-0000-0000-0000B0150000}"/>
    <cellStyle name="Comma  - Style2 4 2" xfId="10897" xr:uid="{00000000-0005-0000-0000-0000B1150000}"/>
    <cellStyle name="Comma  - Style2 5" xfId="12536" xr:uid="{00000000-0005-0000-0000-0000B2150000}"/>
    <cellStyle name="Comma  - Style2 5 2" xfId="12537" xr:uid="{00000000-0005-0000-0000-0000B3150000}"/>
    <cellStyle name="Comma  - Style2 6" xfId="12540" xr:uid="{00000000-0005-0000-0000-0000B4150000}"/>
    <cellStyle name="Comma  - Style2 6 2" xfId="12546" xr:uid="{00000000-0005-0000-0000-0000B5150000}"/>
    <cellStyle name="Comma  - Style2 7" xfId="12548" xr:uid="{00000000-0005-0000-0000-0000B6150000}"/>
    <cellStyle name="Comma  - Style2 8" xfId="12551" xr:uid="{00000000-0005-0000-0000-0000B7150000}"/>
    <cellStyle name="Comma  - Style2 8 2" xfId="12555" xr:uid="{00000000-0005-0000-0000-0000B8150000}"/>
    <cellStyle name="Comma  - Style2 9" xfId="144" xr:uid="{00000000-0005-0000-0000-0000B9150000}"/>
    <cellStyle name="Comma  - Style2 9 2" xfId="1756" xr:uid="{00000000-0005-0000-0000-0000BA150000}"/>
    <cellStyle name="Comma  - Style3" xfId="9890" xr:uid="{00000000-0005-0000-0000-0000BB150000}"/>
    <cellStyle name="Comma  - Style3 2" xfId="12561" xr:uid="{00000000-0005-0000-0000-0000BC150000}"/>
    <cellStyle name="Comma  - Style3 2 2" xfId="96" xr:uid="{00000000-0005-0000-0000-0000BD150000}"/>
    <cellStyle name="Comma  - Style3 2 2 2" xfId="12564" xr:uid="{00000000-0005-0000-0000-0000BE150000}"/>
    <cellStyle name="Comma  - Style3 2 2 2 2" xfId="10308" xr:uid="{00000000-0005-0000-0000-0000BF150000}"/>
    <cellStyle name="Comma  - Style3 2 2 3" xfId="12565" xr:uid="{00000000-0005-0000-0000-0000C0150000}"/>
    <cellStyle name="Comma  - Style3 2 2 3 2" xfId="10320" xr:uid="{00000000-0005-0000-0000-0000C1150000}"/>
    <cellStyle name="Comma  - Style3 2 3" xfId="1657" xr:uid="{00000000-0005-0000-0000-0000C2150000}"/>
    <cellStyle name="Comma  - Style3 3" xfId="12571" xr:uid="{00000000-0005-0000-0000-0000C3150000}"/>
    <cellStyle name="Comma  - Style3 4" xfId="12572" xr:uid="{00000000-0005-0000-0000-0000C4150000}"/>
    <cellStyle name="Comma  - Style3 4 2" xfId="12573" xr:uid="{00000000-0005-0000-0000-0000C5150000}"/>
    <cellStyle name="Comma  - Style3 5" xfId="12574" xr:uid="{00000000-0005-0000-0000-0000C6150000}"/>
    <cellStyle name="Comma  - Style3 5 2" xfId="12575" xr:uid="{00000000-0005-0000-0000-0000C7150000}"/>
    <cellStyle name="Comma  - Style3 6" xfId="12576" xr:uid="{00000000-0005-0000-0000-0000C8150000}"/>
    <cellStyle name="Comma  - Style3 6 2" xfId="12577" xr:uid="{00000000-0005-0000-0000-0000C9150000}"/>
    <cellStyle name="Comma  - Style3 7" xfId="11748" xr:uid="{00000000-0005-0000-0000-0000CA150000}"/>
    <cellStyle name="Comma  - Style3 8" xfId="11750" xr:uid="{00000000-0005-0000-0000-0000CB150000}"/>
    <cellStyle name="Comma  - Style3 8 2" xfId="12580" xr:uid="{00000000-0005-0000-0000-0000CC150000}"/>
    <cellStyle name="Comma  - Style3 9" xfId="3952" xr:uid="{00000000-0005-0000-0000-0000CD150000}"/>
    <cellStyle name="Comma  - Style3 9 2" xfId="3958" xr:uid="{00000000-0005-0000-0000-0000CE150000}"/>
    <cellStyle name="Comma  - Style4" xfId="12586" xr:uid="{00000000-0005-0000-0000-0000CF150000}"/>
    <cellStyle name="Comma  - Style4 2" xfId="12592" xr:uid="{00000000-0005-0000-0000-0000D0150000}"/>
    <cellStyle name="Comma  - Style4 2 2" xfId="10518" xr:uid="{00000000-0005-0000-0000-0000D1150000}"/>
    <cellStyle name="Comma  - Style4 2 2 2" xfId="10523" xr:uid="{00000000-0005-0000-0000-0000D2150000}"/>
    <cellStyle name="Comma  - Style4 2 2 2 2" xfId="59" xr:uid="{00000000-0005-0000-0000-0000D3150000}"/>
    <cellStyle name="Comma  - Style4 2 2 3" xfId="10687" xr:uid="{00000000-0005-0000-0000-0000D4150000}"/>
    <cellStyle name="Comma  - Style4 2 2 3 2" xfId="4098" xr:uid="{00000000-0005-0000-0000-0000D5150000}"/>
    <cellStyle name="Comma  - Style4 2 3" xfId="7407" xr:uid="{00000000-0005-0000-0000-0000D6150000}"/>
    <cellStyle name="Comma  - Style4 3" xfId="6233" xr:uid="{00000000-0005-0000-0000-0000D7150000}"/>
    <cellStyle name="Comma  - Style4 4" xfId="3434" xr:uid="{00000000-0005-0000-0000-0000D8150000}"/>
    <cellStyle name="Comma  - Style4 4 2" xfId="3450" xr:uid="{00000000-0005-0000-0000-0000D9150000}"/>
    <cellStyle name="Comma  - Style4 5" xfId="12593" xr:uid="{00000000-0005-0000-0000-0000DA150000}"/>
    <cellStyle name="Comma  - Style4 5 2" xfId="12595" xr:uid="{00000000-0005-0000-0000-0000DB150000}"/>
    <cellStyle name="Comma  - Style4 6" xfId="12596" xr:uid="{00000000-0005-0000-0000-0000DC150000}"/>
    <cellStyle name="Comma  - Style4 6 2" xfId="12597" xr:uid="{00000000-0005-0000-0000-0000DD150000}"/>
    <cellStyle name="Comma  - Style4 7" xfId="12598" xr:uid="{00000000-0005-0000-0000-0000DE150000}"/>
    <cellStyle name="Comma  - Style4 8" xfId="12599" xr:uid="{00000000-0005-0000-0000-0000DF150000}"/>
    <cellStyle name="Comma  - Style4 8 2" xfId="12602" xr:uid="{00000000-0005-0000-0000-0000E0150000}"/>
    <cellStyle name="Comma  - Style4 9" xfId="12604" xr:uid="{00000000-0005-0000-0000-0000E1150000}"/>
    <cellStyle name="Comma  - Style4 9 2" xfId="5968" xr:uid="{00000000-0005-0000-0000-0000E2150000}"/>
    <cellStyle name="Comma  - Style5" xfId="5125" xr:uid="{00000000-0005-0000-0000-0000E3150000}"/>
    <cellStyle name="Comma  - Style5 2" xfId="904" xr:uid="{00000000-0005-0000-0000-0000E4150000}"/>
    <cellStyle name="Comma  - Style5 2 2" xfId="6018" xr:uid="{00000000-0005-0000-0000-0000E5150000}"/>
    <cellStyle name="Comma  - Style5 2 2 2" xfId="12609" xr:uid="{00000000-0005-0000-0000-0000E6150000}"/>
    <cellStyle name="Comma  - Style5 2 2 2 2" xfId="11597" xr:uid="{00000000-0005-0000-0000-0000E7150000}"/>
    <cellStyle name="Comma  - Style5 2 2 3" xfId="12614" xr:uid="{00000000-0005-0000-0000-0000E8150000}"/>
    <cellStyle name="Comma  - Style5 2 2 3 2" xfId="11611" xr:uid="{00000000-0005-0000-0000-0000E9150000}"/>
    <cellStyle name="Comma  - Style5 2 3" xfId="6032" xr:uid="{00000000-0005-0000-0000-0000EA150000}"/>
    <cellStyle name="Comma  - Style5 3" xfId="298" xr:uid="{00000000-0005-0000-0000-0000EB150000}"/>
    <cellStyle name="Comma  - Style5 4" xfId="805" xr:uid="{00000000-0005-0000-0000-0000EC150000}"/>
    <cellStyle name="Comma  - Style5 4 2" xfId="3159" xr:uid="{00000000-0005-0000-0000-0000ED150000}"/>
    <cellStyle name="Comma  - Style5 5" xfId="819" xr:uid="{00000000-0005-0000-0000-0000EE150000}"/>
    <cellStyle name="Comma  - Style5 5 2" xfId="6400" xr:uid="{00000000-0005-0000-0000-0000EF150000}"/>
    <cellStyle name="Comma  - Style5 6" xfId="6421" xr:uid="{00000000-0005-0000-0000-0000F0150000}"/>
    <cellStyle name="Comma  - Style5 6 2" xfId="6428" xr:uid="{00000000-0005-0000-0000-0000F1150000}"/>
    <cellStyle name="Comma  - Style5 7" xfId="6452" xr:uid="{00000000-0005-0000-0000-0000F2150000}"/>
    <cellStyle name="Comma  - Style5 8" xfId="6467" xr:uid="{00000000-0005-0000-0000-0000F3150000}"/>
    <cellStyle name="Comma  - Style5 8 2" xfId="2929" xr:uid="{00000000-0005-0000-0000-0000F4150000}"/>
    <cellStyle name="Comma  - Style5 9" xfId="4354" xr:uid="{00000000-0005-0000-0000-0000F5150000}"/>
    <cellStyle name="Comma  - Style5 9 2" xfId="4224" xr:uid="{00000000-0005-0000-0000-0000F6150000}"/>
    <cellStyle name="Comma  - Style6" xfId="12619" xr:uid="{00000000-0005-0000-0000-0000F7150000}"/>
    <cellStyle name="Comma  - Style6 2" xfId="12620" xr:uid="{00000000-0005-0000-0000-0000F8150000}"/>
    <cellStyle name="Comma  - Style6 2 2" xfId="12624" xr:uid="{00000000-0005-0000-0000-0000F9150000}"/>
    <cellStyle name="Comma  - Style6 2 2 2" xfId="12626" xr:uid="{00000000-0005-0000-0000-0000FA150000}"/>
    <cellStyle name="Comma  - Style6 2 2 2 2" xfId="11968" xr:uid="{00000000-0005-0000-0000-0000FB150000}"/>
    <cellStyle name="Comma  - Style6 2 2 3" xfId="11468" xr:uid="{00000000-0005-0000-0000-0000FC150000}"/>
    <cellStyle name="Comma  - Style6 2 2 3 2" xfId="9805" xr:uid="{00000000-0005-0000-0000-0000FD150000}"/>
    <cellStyle name="Comma  - Style6 2 3" xfId="591" xr:uid="{00000000-0005-0000-0000-0000FE150000}"/>
    <cellStyle name="Comma  - Style6 3" xfId="12632" xr:uid="{00000000-0005-0000-0000-0000FF150000}"/>
    <cellStyle name="Comma  - Style6 4" xfId="12633" xr:uid="{00000000-0005-0000-0000-000000160000}"/>
    <cellStyle name="Comma  - Style6 4 2" xfId="12639" xr:uid="{00000000-0005-0000-0000-000001160000}"/>
    <cellStyle name="Comma  - Style6 5" xfId="12640" xr:uid="{00000000-0005-0000-0000-000002160000}"/>
    <cellStyle name="Comma  - Style6 5 2" xfId="12644" xr:uid="{00000000-0005-0000-0000-000003160000}"/>
    <cellStyle name="Comma  - Style6 6" xfId="3315" xr:uid="{00000000-0005-0000-0000-000004160000}"/>
    <cellStyle name="Comma  - Style6 6 2" xfId="744" xr:uid="{00000000-0005-0000-0000-000005160000}"/>
    <cellStyle name="Comma  - Style6 7" xfId="12646" xr:uid="{00000000-0005-0000-0000-000006160000}"/>
    <cellStyle name="Comma  - Style6 8" xfId="12649" xr:uid="{00000000-0005-0000-0000-000007160000}"/>
    <cellStyle name="Comma  - Style6 8 2" xfId="12654" xr:uid="{00000000-0005-0000-0000-000008160000}"/>
    <cellStyle name="Comma  - Style6 9" xfId="12655" xr:uid="{00000000-0005-0000-0000-000009160000}"/>
    <cellStyle name="Comma  - Style6 9 2" xfId="12656" xr:uid="{00000000-0005-0000-0000-00000A160000}"/>
    <cellStyle name="Comma  - Style7" xfId="12657" xr:uid="{00000000-0005-0000-0000-00000B160000}"/>
    <cellStyle name="Comma  - Style7 2" xfId="12662" xr:uid="{00000000-0005-0000-0000-00000C160000}"/>
    <cellStyle name="Comma  - Style7 2 2" xfId="12668" xr:uid="{00000000-0005-0000-0000-00000D160000}"/>
    <cellStyle name="Comma  - Style7 2 2 2" xfId="10851" xr:uid="{00000000-0005-0000-0000-00000E160000}"/>
    <cellStyle name="Comma  - Style7 2 2 2 2" xfId="10862" xr:uid="{00000000-0005-0000-0000-00000F160000}"/>
    <cellStyle name="Comma  - Style7 2 2 3" xfId="10867" xr:uid="{00000000-0005-0000-0000-000010160000}"/>
    <cellStyle name="Comma  - Style7 2 2 3 2" xfId="12669" xr:uid="{00000000-0005-0000-0000-000011160000}"/>
    <cellStyle name="Comma  - Style7 2 3" xfId="4317" xr:uid="{00000000-0005-0000-0000-000012160000}"/>
    <cellStyle name="Comma  - Style7 3" xfId="6489" xr:uid="{00000000-0005-0000-0000-000013160000}"/>
    <cellStyle name="Comma  - Style7 4" xfId="12674" xr:uid="{00000000-0005-0000-0000-000014160000}"/>
    <cellStyle name="Comma  - Style7 4 2" xfId="12679" xr:uid="{00000000-0005-0000-0000-000015160000}"/>
    <cellStyle name="Comma  - Style7 5" xfId="2732" xr:uid="{00000000-0005-0000-0000-000016160000}"/>
    <cellStyle name="Comma  - Style7 5 2" xfId="12680" xr:uid="{00000000-0005-0000-0000-000017160000}"/>
    <cellStyle name="Comma  - Style7 6" xfId="12684" xr:uid="{00000000-0005-0000-0000-000018160000}"/>
    <cellStyle name="Comma  - Style7 6 2" xfId="12685" xr:uid="{00000000-0005-0000-0000-000019160000}"/>
    <cellStyle name="Comma  - Style7 7" xfId="12689" xr:uid="{00000000-0005-0000-0000-00001A160000}"/>
    <cellStyle name="Comma  - Style7 8" xfId="12692" xr:uid="{00000000-0005-0000-0000-00001B160000}"/>
    <cellStyle name="Comma  - Style7 8 2" xfId="12695" xr:uid="{00000000-0005-0000-0000-00001C160000}"/>
    <cellStyle name="Comma  - Style7 9" xfId="3762" xr:uid="{00000000-0005-0000-0000-00001D160000}"/>
    <cellStyle name="Comma  - Style7 9 2" xfId="3772" xr:uid="{00000000-0005-0000-0000-00001E160000}"/>
    <cellStyle name="Comma  - Style8" xfId="12698" xr:uid="{00000000-0005-0000-0000-00001F160000}"/>
    <cellStyle name="Comma  - Style8 2" xfId="12701" xr:uid="{00000000-0005-0000-0000-000020160000}"/>
    <cellStyle name="Comma  - Style8 2 2" xfId="12704" xr:uid="{00000000-0005-0000-0000-000021160000}"/>
    <cellStyle name="Comma  - Style8 2 2 2" xfId="8989" xr:uid="{00000000-0005-0000-0000-000022160000}"/>
    <cellStyle name="Comma  - Style8 2 2 2 2" xfId="7545" xr:uid="{00000000-0005-0000-0000-000023160000}"/>
    <cellStyle name="Comma  - Style8 2 2 3" xfId="8994" xr:uid="{00000000-0005-0000-0000-000024160000}"/>
    <cellStyle name="Comma  - Style8 2 2 3 2" xfId="7853" xr:uid="{00000000-0005-0000-0000-000025160000}"/>
    <cellStyle name="Comma  - Style8 2 3" xfId="4234" xr:uid="{00000000-0005-0000-0000-000026160000}"/>
    <cellStyle name="Comma  - Style8 3" xfId="6504" xr:uid="{00000000-0005-0000-0000-000027160000}"/>
    <cellStyle name="Comma  - Style8 4" xfId="12705" xr:uid="{00000000-0005-0000-0000-000028160000}"/>
    <cellStyle name="Comma  - Style8 4 2" xfId="12710" xr:uid="{00000000-0005-0000-0000-000029160000}"/>
    <cellStyle name="Comma  - Style8 5" xfId="12711" xr:uid="{00000000-0005-0000-0000-00002A160000}"/>
    <cellStyle name="Comma  - Style8 5 2" xfId="12712" xr:uid="{00000000-0005-0000-0000-00002B160000}"/>
    <cellStyle name="Comma  - Style8 6" xfId="12713" xr:uid="{00000000-0005-0000-0000-00002C160000}"/>
    <cellStyle name="Comma  - Style8 6 2" xfId="12714" xr:uid="{00000000-0005-0000-0000-00002D160000}"/>
    <cellStyle name="Comma  - Style8 7" xfId="12715" xr:uid="{00000000-0005-0000-0000-00002E160000}"/>
    <cellStyle name="Comma  - Style8 8" xfId="6124" xr:uid="{00000000-0005-0000-0000-00002F160000}"/>
    <cellStyle name="Comma  - Style8 8 2" xfId="6130" xr:uid="{00000000-0005-0000-0000-000030160000}"/>
    <cellStyle name="Comma  - Style8 9" xfId="12718" xr:uid="{00000000-0005-0000-0000-000031160000}"/>
    <cellStyle name="Comma  - Style8 9 2" xfId="11222" xr:uid="{00000000-0005-0000-0000-000032160000}"/>
    <cellStyle name="Comma (0.0)" xfId="12719" xr:uid="{00000000-0005-0000-0000-000033160000}"/>
    <cellStyle name="Comma (0.00)" xfId="8112" xr:uid="{00000000-0005-0000-0000-000034160000}"/>
    <cellStyle name="Comma (1)" xfId="2549" xr:uid="{00000000-0005-0000-0000-000035160000}"/>
    <cellStyle name="Comma (1) 2" xfId="12721" xr:uid="{00000000-0005-0000-0000-000036160000}"/>
    <cellStyle name="Comma (1) 3" xfId="12722" xr:uid="{00000000-0005-0000-0000-000037160000}"/>
    <cellStyle name="Comma (2)" xfId="12723" xr:uid="{00000000-0005-0000-0000-000038160000}"/>
    <cellStyle name="Comma (2) 2" xfId="12725" xr:uid="{00000000-0005-0000-0000-000039160000}"/>
    <cellStyle name="Comma (2) 3" xfId="12726" xr:uid="{00000000-0005-0000-0000-00003A160000}"/>
    <cellStyle name="Comma [0.0]" xfId="9015" xr:uid="{00000000-0005-0000-0000-00003B160000}"/>
    <cellStyle name="Comma [0.00]" xfId="12728" xr:uid="{00000000-0005-0000-0000-00003C160000}"/>
    <cellStyle name="Comma [0]" xfId="29" builtinId="6"/>
    <cellStyle name="Comma [0] 10" xfId="7720" xr:uid="{00000000-0005-0000-0000-00003E160000}"/>
    <cellStyle name="Comma [0] 11" xfId="7724" xr:uid="{00000000-0005-0000-0000-00003F160000}"/>
    <cellStyle name="Comma [0] 12" xfId="12049" xr:uid="{00000000-0005-0000-0000-000040160000}"/>
    <cellStyle name="Comma [0] 13" xfId="12052" xr:uid="{00000000-0005-0000-0000-000041160000}"/>
    <cellStyle name="Comma [0] 14" xfId="12729" xr:uid="{00000000-0005-0000-0000-000042160000}"/>
    <cellStyle name="Comma [0] 15" xfId="3023" xr:uid="{00000000-0005-0000-0000-000043160000}"/>
    <cellStyle name="Comma [0] 16" xfId="12735" xr:uid="{00000000-0005-0000-0000-000044160000}"/>
    <cellStyle name="Comma [0] 2" xfId="12736" xr:uid="{00000000-0005-0000-0000-000045160000}"/>
    <cellStyle name="Comma [0] 2 2" xfId="1556" xr:uid="{00000000-0005-0000-0000-000046160000}"/>
    <cellStyle name="Comma [0] 2 2 2" xfId="3614" xr:uid="{00000000-0005-0000-0000-000047160000}"/>
    <cellStyle name="Comma [0] 2 2 2 2" xfId="3620" xr:uid="{00000000-0005-0000-0000-000048160000}"/>
    <cellStyle name="Comma [0] 2 2 2 2 2" xfId="8111" xr:uid="{00000000-0005-0000-0000-000049160000}"/>
    <cellStyle name="Comma [0] 2 2 2 3" xfId="3623" xr:uid="{00000000-0005-0000-0000-00004A160000}"/>
    <cellStyle name="Comma [0] 2 2 2_Tarif Nego PTM VSAT IP Tampil" xfId="6779" xr:uid="{00000000-0005-0000-0000-00004B160000}"/>
    <cellStyle name="Comma [0] 2 2 3" xfId="3636" xr:uid="{00000000-0005-0000-0000-00004C160000}"/>
    <cellStyle name="Comma [0] 2 2 3 2" xfId="8132" xr:uid="{00000000-0005-0000-0000-00004D160000}"/>
    <cellStyle name="Comma [0] 2 2 4" xfId="3646" xr:uid="{00000000-0005-0000-0000-00004E160000}"/>
    <cellStyle name="Comma [0] 2 2_Tarif Nego PTM VSAT IP Tampil" xfId="2911" xr:uid="{00000000-0005-0000-0000-00004F160000}"/>
    <cellStyle name="Comma [0] 2 3" xfId="6926" xr:uid="{00000000-0005-0000-0000-000050160000}"/>
    <cellStyle name="Comma [0] 2 3 2" xfId="3860" xr:uid="{00000000-0005-0000-0000-000051160000}"/>
    <cellStyle name="Comma [0] 2 4" xfId="4326" xr:uid="{00000000-0005-0000-0000-000052160000}"/>
    <cellStyle name="Comma [0] 2 5" xfId="4332" xr:uid="{00000000-0005-0000-0000-000053160000}"/>
    <cellStyle name="Comma [0] 2 5 2" xfId="12738" xr:uid="{00000000-0005-0000-0000-000054160000}"/>
    <cellStyle name="Comma [0] 2 5 2 2" xfId="12739" xr:uid="{00000000-0005-0000-0000-000055160000}"/>
    <cellStyle name="Comma [0] 2 5 3" xfId="12740" xr:uid="{00000000-0005-0000-0000-000056160000}"/>
    <cellStyle name="Comma [0] 2 5_Tarif Nego PTM VSAT IP Tampil" xfId="12742" xr:uid="{00000000-0005-0000-0000-000057160000}"/>
    <cellStyle name="Comma [0] 2 6" xfId="1262" xr:uid="{00000000-0005-0000-0000-000058160000}"/>
    <cellStyle name="Comma [0] 2 6 2" xfId="1291" xr:uid="{00000000-0005-0000-0000-000059160000}"/>
    <cellStyle name="Comma [0] 2_bahan PL Gheothermalaaa." xfId="9815" xr:uid="{00000000-0005-0000-0000-00005A160000}"/>
    <cellStyle name="Comma [0] 3" xfId="12743" xr:uid="{00000000-0005-0000-0000-00005B160000}"/>
    <cellStyle name="Comma [0] 3 2" xfId="12748" xr:uid="{00000000-0005-0000-0000-00005C160000}"/>
    <cellStyle name="Comma [0] 3 2 2" xfId="4037" xr:uid="{00000000-0005-0000-0000-00005D160000}"/>
    <cellStyle name="Comma [0] 3 2 2 2" xfId="5598" xr:uid="{00000000-0005-0000-0000-00005E160000}"/>
    <cellStyle name="Comma [0] 3 2 3" xfId="12752" xr:uid="{00000000-0005-0000-0000-00005F160000}"/>
    <cellStyle name="Comma [0] 3 2_Tarif Nego PTM VSAT IP Tampil" xfId="12754" xr:uid="{00000000-0005-0000-0000-000060160000}"/>
    <cellStyle name="Comma [0] 3 3" xfId="6940" xr:uid="{00000000-0005-0000-0000-000061160000}"/>
    <cellStyle name="Comma [0] 3 3 2" xfId="2659" xr:uid="{00000000-0005-0000-0000-000062160000}"/>
    <cellStyle name="Comma [0] 3 4" xfId="6945" xr:uid="{00000000-0005-0000-0000-000063160000}"/>
    <cellStyle name="Comma [0] 3 4 2" xfId="8237" xr:uid="{00000000-0005-0000-0000-000064160000}"/>
    <cellStyle name="Comma [0] 3 5" xfId="12757" xr:uid="{00000000-0005-0000-0000-000065160000}"/>
    <cellStyle name="Comma [0] 3_bahan PL Gheothermalaaa." xfId="12761" xr:uid="{00000000-0005-0000-0000-000066160000}"/>
    <cellStyle name="Comma [0] 4" xfId="12762" xr:uid="{00000000-0005-0000-0000-000067160000}"/>
    <cellStyle name="Comma [0] 4 2" xfId="12767" xr:uid="{00000000-0005-0000-0000-000068160000}"/>
    <cellStyle name="Comma [0] 5" xfId="12781" xr:uid="{00000000-0005-0000-0000-000069160000}"/>
    <cellStyle name="Comma [0] 5 2" xfId="12782" xr:uid="{00000000-0005-0000-0000-00006A160000}"/>
    <cellStyle name="Comma [0] 5 3" xfId="12783" xr:uid="{00000000-0005-0000-0000-00006B160000}"/>
    <cellStyle name="Comma [0] 5 4" xfId="12785" xr:uid="{00000000-0005-0000-0000-00006C160000}"/>
    <cellStyle name="Comma [0] 5_Tarif Nego PTM VSAT IP Tampil" xfId="12789" xr:uid="{00000000-0005-0000-0000-00006D160000}"/>
    <cellStyle name="Comma [0] 6" xfId="12803" xr:uid="{00000000-0005-0000-0000-00006E160000}"/>
    <cellStyle name="Comma [0] 6 2" xfId="12804" xr:uid="{00000000-0005-0000-0000-00006F160000}"/>
    <cellStyle name="Comma [0] 7" xfId="12807" xr:uid="{00000000-0005-0000-0000-000070160000}"/>
    <cellStyle name="Comma [0] 8" xfId="12810" xr:uid="{00000000-0005-0000-0000-000071160000}"/>
    <cellStyle name="Comma [0] 9" xfId="7444" xr:uid="{00000000-0005-0000-0000-000072160000}"/>
    <cellStyle name="Comma [00]" xfId="12811" xr:uid="{00000000-0005-0000-0000-000073160000}"/>
    <cellStyle name="Comma [00] 2" xfId="8497" xr:uid="{00000000-0005-0000-0000-000074160000}"/>
    <cellStyle name="Comma [00] 3" xfId="8501" xr:uid="{00000000-0005-0000-0000-000075160000}"/>
    <cellStyle name="Comma [00] 4" xfId="8506" xr:uid="{00000000-0005-0000-0000-000076160000}"/>
    <cellStyle name="Comma 10" xfId="9147" xr:uid="{00000000-0005-0000-0000-000077160000}"/>
    <cellStyle name="Comma 10 2" xfId="7504" xr:uid="{00000000-0005-0000-0000-000078160000}"/>
    <cellStyle name="Comma 10 2 2" xfId="12812" xr:uid="{00000000-0005-0000-0000-000079160000}"/>
    <cellStyle name="Comma 10 2 3" xfId="12815" xr:uid="{00000000-0005-0000-0000-00007A160000}"/>
    <cellStyle name="Comma 10 2 4" xfId="12817" xr:uid="{00000000-0005-0000-0000-00007B160000}"/>
    <cellStyle name="Comma 10 3" xfId="9149" xr:uid="{00000000-0005-0000-0000-00007C160000}"/>
    <cellStyle name="Comma 10 3 2" xfId="12818" xr:uid="{00000000-0005-0000-0000-00007D160000}"/>
    <cellStyle name="Comma 10 4" xfId="12822" xr:uid="{00000000-0005-0000-0000-00007E160000}"/>
    <cellStyle name="Comma 10 5" xfId="4219" xr:uid="{00000000-0005-0000-0000-00007F160000}"/>
    <cellStyle name="Comma 100" xfId="12826" xr:uid="{00000000-0005-0000-0000-000080160000}"/>
    <cellStyle name="Comma 100 10" xfId="528" xr:uid="{00000000-0005-0000-0000-000081160000}"/>
    <cellStyle name="Comma 100 10 2" xfId="12126" xr:uid="{00000000-0005-0000-0000-000082160000}"/>
    <cellStyle name="Comma 100 10 3" xfId="12134" xr:uid="{00000000-0005-0000-0000-000083160000}"/>
    <cellStyle name="Comma 100 11" xfId="561" xr:uid="{00000000-0005-0000-0000-000084160000}"/>
    <cellStyle name="Comma 100 11 2" xfId="10513" xr:uid="{00000000-0005-0000-0000-000085160000}"/>
    <cellStyle name="Comma 100 11 3" xfId="12153" xr:uid="{00000000-0005-0000-0000-000086160000}"/>
    <cellStyle name="Comma 100 12" xfId="1801" xr:uid="{00000000-0005-0000-0000-000087160000}"/>
    <cellStyle name="Comma 100 13" xfId="1823" xr:uid="{00000000-0005-0000-0000-000088160000}"/>
    <cellStyle name="Comma 100 2" xfId="12830" xr:uid="{00000000-0005-0000-0000-000089160000}"/>
    <cellStyle name="Comma 100 2 10" xfId="12832" xr:uid="{00000000-0005-0000-0000-00008A160000}"/>
    <cellStyle name="Comma 100 2 11" xfId="12834" xr:uid="{00000000-0005-0000-0000-00008B160000}"/>
    <cellStyle name="Comma 100 2 2" xfId="9961" xr:uid="{00000000-0005-0000-0000-00008C160000}"/>
    <cellStyle name="Comma 100 2 2 2" xfId="12835" xr:uid="{00000000-0005-0000-0000-00008D160000}"/>
    <cellStyle name="Comma 100 2 2 2 2" xfId="9552" xr:uid="{00000000-0005-0000-0000-00008E160000}"/>
    <cellStyle name="Comma 100 2 2 2 2 2" xfId="9556" xr:uid="{00000000-0005-0000-0000-00008F160000}"/>
    <cellStyle name="Comma 100 2 2 2 2 3" xfId="8162" xr:uid="{00000000-0005-0000-0000-000090160000}"/>
    <cellStyle name="Comma 100 2 2 2 3" xfId="12836" xr:uid="{00000000-0005-0000-0000-000091160000}"/>
    <cellStyle name="Comma 100 2 2 2 4" xfId="12838" xr:uid="{00000000-0005-0000-0000-000092160000}"/>
    <cellStyle name="Comma 100 2 2 3" xfId="12841" xr:uid="{00000000-0005-0000-0000-000093160000}"/>
    <cellStyle name="Comma 100 2 2 3 2" xfId="12842" xr:uid="{00000000-0005-0000-0000-000094160000}"/>
    <cellStyle name="Comma 100 2 2 3 3" xfId="12843" xr:uid="{00000000-0005-0000-0000-000095160000}"/>
    <cellStyle name="Comma 100 2 2 4" xfId="12847" xr:uid="{00000000-0005-0000-0000-000096160000}"/>
    <cellStyle name="Comma 100 2 2 4 2" xfId="6969" xr:uid="{00000000-0005-0000-0000-000097160000}"/>
    <cellStyle name="Comma 100 2 2 4 3" xfId="6989" xr:uid="{00000000-0005-0000-0000-000098160000}"/>
    <cellStyle name="Comma 100 2 2 5" xfId="12851" xr:uid="{00000000-0005-0000-0000-000099160000}"/>
    <cellStyle name="Comma 100 2 2 6" xfId="11030" xr:uid="{00000000-0005-0000-0000-00009A160000}"/>
    <cellStyle name="Comma 100 2 3" xfId="12852" xr:uid="{00000000-0005-0000-0000-00009B160000}"/>
    <cellStyle name="Comma 100 2 3 2" xfId="12854" xr:uid="{00000000-0005-0000-0000-00009C160000}"/>
    <cellStyle name="Comma 100 2 3 2 2" xfId="7493" xr:uid="{00000000-0005-0000-0000-00009D160000}"/>
    <cellStyle name="Comma 100 2 3 2 3" xfId="9460" xr:uid="{00000000-0005-0000-0000-00009E160000}"/>
    <cellStyle name="Comma 100 2 3 3" xfId="2671" xr:uid="{00000000-0005-0000-0000-00009F160000}"/>
    <cellStyle name="Comma 100 2 3 3 2" xfId="2585" xr:uid="{00000000-0005-0000-0000-0000A0160000}"/>
    <cellStyle name="Comma 100 2 3 3 3" xfId="2673" xr:uid="{00000000-0005-0000-0000-0000A1160000}"/>
    <cellStyle name="Comma 100 2 3 4" xfId="2689" xr:uid="{00000000-0005-0000-0000-0000A2160000}"/>
    <cellStyle name="Comma 100 2 3 5" xfId="2697" xr:uid="{00000000-0005-0000-0000-0000A3160000}"/>
    <cellStyle name="Comma 100 2 4" xfId="12855" xr:uid="{00000000-0005-0000-0000-0000A4160000}"/>
    <cellStyle name="Comma 100 2 4 2" xfId="771" xr:uid="{00000000-0005-0000-0000-0000A5160000}"/>
    <cellStyle name="Comma 100 2 4 2 2" xfId="10227" xr:uid="{00000000-0005-0000-0000-0000A6160000}"/>
    <cellStyle name="Comma 100 2 4 2 3" xfId="5287" xr:uid="{00000000-0005-0000-0000-0000A7160000}"/>
    <cellStyle name="Comma 100 2 4 3" xfId="12857" xr:uid="{00000000-0005-0000-0000-0000A8160000}"/>
    <cellStyle name="Comma 100 2 4 3 2" xfId="12858" xr:uid="{00000000-0005-0000-0000-0000A9160000}"/>
    <cellStyle name="Comma 100 2 4 3 3" xfId="12859" xr:uid="{00000000-0005-0000-0000-0000AA160000}"/>
    <cellStyle name="Comma 100 2 4 4" xfId="12864" xr:uid="{00000000-0005-0000-0000-0000AB160000}"/>
    <cellStyle name="Comma 100 2 4 5" xfId="12871" xr:uid="{00000000-0005-0000-0000-0000AC160000}"/>
    <cellStyle name="Comma 100 2 5" xfId="12872" xr:uid="{00000000-0005-0000-0000-0000AD160000}"/>
    <cellStyle name="Comma 100 2 5 2" xfId="12874" xr:uid="{00000000-0005-0000-0000-0000AE160000}"/>
    <cellStyle name="Comma 100 2 5 2 2" xfId="10773" xr:uid="{00000000-0005-0000-0000-0000AF160000}"/>
    <cellStyle name="Comma 100 2 5 2 3" xfId="11306" xr:uid="{00000000-0005-0000-0000-0000B0160000}"/>
    <cellStyle name="Comma 100 2 5 3" xfId="12875" xr:uid="{00000000-0005-0000-0000-0000B1160000}"/>
    <cellStyle name="Comma 100 2 5 3 2" xfId="12876" xr:uid="{00000000-0005-0000-0000-0000B2160000}"/>
    <cellStyle name="Comma 100 2 5 3 3" xfId="12877" xr:uid="{00000000-0005-0000-0000-0000B3160000}"/>
    <cellStyle name="Comma 100 2 5 4" xfId="12883" xr:uid="{00000000-0005-0000-0000-0000B4160000}"/>
    <cellStyle name="Comma 100 2 5 5" xfId="12891" xr:uid="{00000000-0005-0000-0000-0000B5160000}"/>
    <cellStyle name="Comma 100 2 6" xfId="5435" xr:uid="{00000000-0005-0000-0000-0000B6160000}"/>
    <cellStyle name="Comma 100 2 6 2" xfId="5031" xr:uid="{00000000-0005-0000-0000-0000B7160000}"/>
    <cellStyle name="Comma 100 2 6 2 2" xfId="6866" xr:uid="{00000000-0005-0000-0000-0000B8160000}"/>
    <cellStyle name="Comma 100 2 6 2 3" xfId="12281" xr:uid="{00000000-0005-0000-0000-0000B9160000}"/>
    <cellStyle name="Comma 100 2 6 3" xfId="3350" xr:uid="{00000000-0005-0000-0000-0000BA160000}"/>
    <cellStyle name="Comma 100 2 6 3 2" xfId="12892" xr:uid="{00000000-0005-0000-0000-0000BB160000}"/>
    <cellStyle name="Comma 100 2 6 3 3" xfId="12893" xr:uid="{00000000-0005-0000-0000-0000BC160000}"/>
    <cellStyle name="Comma 100 2 6 4" xfId="12900" xr:uid="{00000000-0005-0000-0000-0000BD160000}"/>
    <cellStyle name="Comma 100 2 6 5" xfId="12909" xr:uid="{00000000-0005-0000-0000-0000BE160000}"/>
    <cellStyle name="Comma 100 2 7" xfId="12910" xr:uid="{00000000-0005-0000-0000-0000BF160000}"/>
    <cellStyle name="Comma 100 2 7 2" xfId="12911" xr:uid="{00000000-0005-0000-0000-0000C0160000}"/>
    <cellStyle name="Comma 100 2 7 2 2" xfId="500" xr:uid="{00000000-0005-0000-0000-0000C1160000}"/>
    <cellStyle name="Comma 100 2 7 2 3" xfId="537" xr:uid="{00000000-0005-0000-0000-0000C2160000}"/>
    <cellStyle name="Comma 100 2 7 3" xfId="12912" xr:uid="{00000000-0005-0000-0000-0000C3160000}"/>
    <cellStyle name="Comma 100 2 7 4" xfId="12914" xr:uid="{00000000-0005-0000-0000-0000C4160000}"/>
    <cellStyle name="Comma 100 2 8" xfId="4894" xr:uid="{00000000-0005-0000-0000-0000C5160000}"/>
    <cellStyle name="Comma 100 2 8 2" xfId="1136" xr:uid="{00000000-0005-0000-0000-0000C6160000}"/>
    <cellStyle name="Comma 100 2 8 3" xfId="2395" xr:uid="{00000000-0005-0000-0000-0000C7160000}"/>
    <cellStyle name="Comma 100 2 9" xfId="615" xr:uid="{00000000-0005-0000-0000-0000C8160000}"/>
    <cellStyle name="Comma 100 2 9 2" xfId="261" xr:uid="{00000000-0005-0000-0000-0000C9160000}"/>
    <cellStyle name="Comma 100 2 9 3" xfId="384" xr:uid="{00000000-0005-0000-0000-0000CA160000}"/>
    <cellStyle name="Comma 100 3" xfId="12915" xr:uid="{00000000-0005-0000-0000-0000CB160000}"/>
    <cellStyle name="Comma 100 4" xfId="12916" xr:uid="{00000000-0005-0000-0000-0000CC160000}"/>
    <cellStyle name="Comma 100 4 2" xfId="12917" xr:uid="{00000000-0005-0000-0000-0000CD160000}"/>
    <cellStyle name="Comma 100 4 2 2" xfId="12918" xr:uid="{00000000-0005-0000-0000-0000CE160000}"/>
    <cellStyle name="Comma 100 4 2 2 2" xfId="12919" xr:uid="{00000000-0005-0000-0000-0000CF160000}"/>
    <cellStyle name="Comma 100 4 2 2 3" xfId="12920" xr:uid="{00000000-0005-0000-0000-0000D0160000}"/>
    <cellStyle name="Comma 100 4 2 3" xfId="5061" xr:uid="{00000000-0005-0000-0000-0000D1160000}"/>
    <cellStyle name="Comma 100 4 2 4" xfId="10429" xr:uid="{00000000-0005-0000-0000-0000D2160000}"/>
    <cellStyle name="Comma 100 4 3" xfId="12921" xr:uid="{00000000-0005-0000-0000-0000D3160000}"/>
    <cellStyle name="Comma 100 4 3 2" xfId="12922" xr:uid="{00000000-0005-0000-0000-0000D4160000}"/>
    <cellStyle name="Comma 100 4 3 3" xfId="12923" xr:uid="{00000000-0005-0000-0000-0000D5160000}"/>
    <cellStyle name="Comma 100 4 4" xfId="5959" xr:uid="{00000000-0005-0000-0000-0000D6160000}"/>
    <cellStyle name="Comma 100 4 4 2" xfId="12924" xr:uid="{00000000-0005-0000-0000-0000D7160000}"/>
    <cellStyle name="Comma 100 4 4 3" xfId="12925" xr:uid="{00000000-0005-0000-0000-0000D8160000}"/>
    <cellStyle name="Comma 100 4 5" xfId="5963" xr:uid="{00000000-0005-0000-0000-0000D9160000}"/>
    <cellStyle name="Comma 100 4 6" xfId="3106" xr:uid="{00000000-0005-0000-0000-0000DA160000}"/>
    <cellStyle name="Comma 100 5" xfId="12926" xr:uid="{00000000-0005-0000-0000-0000DB160000}"/>
    <cellStyle name="Comma 100 5 2" xfId="12927" xr:uid="{00000000-0005-0000-0000-0000DC160000}"/>
    <cellStyle name="Comma 100 5 2 2" xfId="12930" xr:uid="{00000000-0005-0000-0000-0000DD160000}"/>
    <cellStyle name="Comma 100 5 2 3" xfId="12932" xr:uid="{00000000-0005-0000-0000-0000DE160000}"/>
    <cellStyle name="Comma 100 5 3" xfId="12933" xr:uid="{00000000-0005-0000-0000-0000DF160000}"/>
    <cellStyle name="Comma 100 5 3 2" xfId="4688" xr:uid="{00000000-0005-0000-0000-0000E0160000}"/>
    <cellStyle name="Comma 100 5 3 3" xfId="4691" xr:uid="{00000000-0005-0000-0000-0000E1160000}"/>
    <cellStyle name="Comma 100 5 4" xfId="12934" xr:uid="{00000000-0005-0000-0000-0000E2160000}"/>
    <cellStyle name="Comma 100 5 5" xfId="9256" xr:uid="{00000000-0005-0000-0000-0000E3160000}"/>
    <cellStyle name="Comma 100 6" xfId="12935" xr:uid="{00000000-0005-0000-0000-0000E4160000}"/>
    <cellStyle name="Comma 100 6 2" xfId="12936" xr:uid="{00000000-0005-0000-0000-0000E5160000}"/>
    <cellStyle name="Comma 100 6 2 2" xfId="4892" xr:uid="{00000000-0005-0000-0000-0000E6160000}"/>
    <cellStyle name="Comma 100 6 2 3" xfId="614" xr:uid="{00000000-0005-0000-0000-0000E7160000}"/>
    <cellStyle name="Comma 100 6 3" xfId="12938" xr:uid="{00000000-0005-0000-0000-0000E8160000}"/>
    <cellStyle name="Comma 100 6 3 2" xfId="12939" xr:uid="{00000000-0005-0000-0000-0000E9160000}"/>
    <cellStyle name="Comma 100 6 3 3" xfId="12941" xr:uid="{00000000-0005-0000-0000-0000EA160000}"/>
    <cellStyle name="Comma 100 6 4" xfId="12943" xr:uid="{00000000-0005-0000-0000-0000EB160000}"/>
    <cellStyle name="Comma 100 6 5" xfId="1499" xr:uid="{00000000-0005-0000-0000-0000EC160000}"/>
    <cellStyle name="Comma 100 7" xfId="8545" xr:uid="{00000000-0005-0000-0000-0000ED160000}"/>
    <cellStyle name="Comma 100 7 2" xfId="12944" xr:uid="{00000000-0005-0000-0000-0000EE160000}"/>
    <cellStyle name="Comma 100 7 2 2" xfId="12949" xr:uid="{00000000-0005-0000-0000-0000EF160000}"/>
    <cellStyle name="Comma 100 7 2 3" xfId="12951" xr:uid="{00000000-0005-0000-0000-0000F0160000}"/>
    <cellStyle name="Comma 100 7 3" xfId="12952" xr:uid="{00000000-0005-0000-0000-0000F1160000}"/>
    <cellStyle name="Comma 100 7 3 2" xfId="12953" xr:uid="{00000000-0005-0000-0000-0000F2160000}"/>
    <cellStyle name="Comma 100 7 3 3" xfId="12955" xr:uid="{00000000-0005-0000-0000-0000F3160000}"/>
    <cellStyle name="Comma 100 7 4" xfId="12957" xr:uid="{00000000-0005-0000-0000-0000F4160000}"/>
    <cellStyle name="Comma 100 7 5" xfId="12959" xr:uid="{00000000-0005-0000-0000-0000F5160000}"/>
    <cellStyle name="Comma 100 8" xfId="12960" xr:uid="{00000000-0005-0000-0000-0000F6160000}"/>
    <cellStyle name="Comma 100 8 2" xfId="12961" xr:uid="{00000000-0005-0000-0000-0000F7160000}"/>
    <cellStyle name="Comma 100 8 2 2" xfId="12275" xr:uid="{00000000-0005-0000-0000-0000F8160000}"/>
    <cellStyle name="Comma 100 8 2 3" xfId="12964" xr:uid="{00000000-0005-0000-0000-0000F9160000}"/>
    <cellStyle name="Comma 100 8 3" xfId="10121" xr:uid="{00000000-0005-0000-0000-0000FA160000}"/>
    <cellStyle name="Comma 100 8 3 2" xfId="4886" xr:uid="{00000000-0005-0000-0000-0000FB160000}"/>
    <cellStyle name="Comma 100 8 3 3" xfId="10126" xr:uid="{00000000-0005-0000-0000-0000FC160000}"/>
    <cellStyle name="Comma 100 8 4" xfId="10129" xr:uid="{00000000-0005-0000-0000-0000FD160000}"/>
    <cellStyle name="Comma 100 8 5" xfId="10134" xr:uid="{00000000-0005-0000-0000-0000FE160000}"/>
    <cellStyle name="Comma 100 9" xfId="12965" xr:uid="{00000000-0005-0000-0000-0000FF160000}"/>
    <cellStyle name="Comma 100 9 2" xfId="12966" xr:uid="{00000000-0005-0000-0000-000000170000}"/>
    <cellStyle name="Comma 100 9 2 2" xfId="12969" xr:uid="{00000000-0005-0000-0000-000001170000}"/>
    <cellStyle name="Comma 100 9 2 3" xfId="11919" xr:uid="{00000000-0005-0000-0000-000002170000}"/>
    <cellStyle name="Comma 100 9 3" xfId="10141" xr:uid="{00000000-0005-0000-0000-000003170000}"/>
    <cellStyle name="Comma 100 9 4" xfId="10143" xr:uid="{00000000-0005-0000-0000-000004170000}"/>
    <cellStyle name="Comma 101" xfId="12976" xr:uid="{00000000-0005-0000-0000-000005170000}"/>
    <cellStyle name="Comma 101 10" xfId="660" xr:uid="{00000000-0005-0000-0000-000006170000}"/>
    <cellStyle name="Comma 101 10 2" xfId="12978" xr:uid="{00000000-0005-0000-0000-000007170000}"/>
    <cellStyle name="Comma 101 10 3" xfId="12985" xr:uid="{00000000-0005-0000-0000-000008170000}"/>
    <cellStyle name="Comma 101 11" xfId="4916" xr:uid="{00000000-0005-0000-0000-000009170000}"/>
    <cellStyle name="Comma 101 11 2" xfId="12989" xr:uid="{00000000-0005-0000-0000-00000A170000}"/>
    <cellStyle name="Comma 101 11 3" xfId="6342" xr:uid="{00000000-0005-0000-0000-00000B170000}"/>
    <cellStyle name="Comma 101 12" xfId="859" xr:uid="{00000000-0005-0000-0000-00000C170000}"/>
    <cellStyle name="Comma 101 13" xfId="6974" xr:uid="{00000000-0005-0000-0000-00000D170000}"/>
    <cellStyle name="Comma 101 2" xfId="11423" xr:uid="{00000000-0005-0000-0000-00000E170000}"/>
    <cellStyle name="Comma 101 2 10" xfId="2642" xr:uid="{00000000-0005-0000-0000-00000F170000}"/>
    <cellStyle name="Comma 101 2 11" xfId="4044" xr:uid="{00000000-0005-0000-0000-000010170000}"/>
    <cellStyle name="Comma 101 2 2" xfId="3302" xr:uid="{00000000-0005-0000-0000-000011170000}"/>
    <cellStyle name="Comma 101 2 2 2" xfId="12990" xr:uid="{00000000-0005-0000-0000-000012170000}"/>
    <cellStyle name="Comma 101 2 2 2 2" xfId="12993" xr:uid="{00000000-0005-0000-0000-000013170000}"/>
    <cellStyle name="Comma 101 2 2 2 2 2" xfId="12996" xr:uid="{00000000-0005-0000-0000-000014170000}"/>
    <cellStyle name="Comma 101 2 2 2 2 3" xfId="12997" xr:uid="{00000000-0005-0000-0000-000015170000}"/>
    <cellStyle name="Comma 101 2 2 2 3" xfId="3013" xr:uid="{00000000-0005-0000-0000-000016170000}"/>
    <cellStyle name="Comma 101 2 2 2 4" xfId="3030" xr:uid="{00000000-0005-0000-0000-000017170000}"/>
    <cellStyle name="Comma 101 2 2 3" xfId="12998" xr:uid="{00000000-0005-0000-0000-000018170000}"/>
    <cellStyle name="Comma 101 2 2 3 2" xfId="13001" xr:uid="{00000000-0005-0000-0000-000019170000}"/>
    <cellStyle name="Comma 101 2 2 3 3" xfId="13004" xr:uid="{00000000-0005-0000-0000-00001A170000}"/>
    <cellStyle name="Comma 101 2 2 4" xfId="10314" xr:uid="{00000000-0005-0000-0000-00001B170000}"/>
    <cellStyle name="Comma 101 2 2 4 2" xfId="13006" xr:uid="{00000000-0005-0000-0000-00001C170000}"/>
    <cellStyle name="Comma 101 2 2 4 3" xfId="13007" xr:uid="{00000000-0005-0000-0000-00001D170000}"/>
    <cellStyle name="Comma 101 2 2 5" xfId="10317" xr:uid="{00000000-0005-0000-0000-00001E170000}"/>
    <cellStyle name="Comma 101 2 2 6" xfId="13008" xr:uid="{00000000-0005-0000-0000-00001F170000}"/>
    <cellStyle name="Comma 101 2 3" xfId="5985" xr:uid="{00000000-0005-0000-0000-000020170000}"/>
    <cellStyle name="Comma 101 2 3 2" xfId="5989" xr:uid="{00000000-0005-0000-0000-000021170000}"/>
    <cellStyle name="Comma 101 2 3 2 2" xfId="13013" xr:uid="{00000000-0005-0000-0000-000022170000}"/>
    <cellStyle name="Comma 101 2 3 2 3" xfId="13014" xr:uid="{00000000-0005-0000-0000-000023170000}"/>
    <cellStyle name="Comma 101 2 3 3" xfId="5992" xr:uid="{00000000-0005-0000-0000-000024170000}"/>
    <cellStyle name="Comma 101 2 3 3 2" xfId="13015" xr:uid="{00000000-0005-0000-0000-000025170000}"/>
    <cellStyle name="Comma 101 2 3 3 3" xfId="13016" xr:uid="{00000000-0005-0000-0000-000026170000}"/>
    <cellStyle name="Comma 101 2 3 4" xfId="13017" xr:uid="{00000000-0005-0000-0000-000027170000}"/>
    <cellStyle name="Comma 101 2 3 5" xfId="13018" xr:uid="{00000000-0005-0000-0000-000028170000}"/>
    <cellStyle name="Comma 101 2 4" xfId="748" xr:uid="{00000000-0005-0000-0000-000029170000}"/>
    <cellStyle name="Comma 101 2 4 2" xfId="1614" xr:uid="{00000000-0005-0000-0000-00002A170000}"/>
    <cellStyle name="Comma 101 2 4 2 2" xfId="209" xr:uid="{00000000-0005-0000-0000-00002B170000}"/>
    <cellStyle name="Comma 101 2 4 2 3" xfId="89" xr:uid="{00000000-0005-0000-0000-00002C170000}"/>
    <cellStyle name="Comma 101 2 4 3" xfId="1723" xr:uid="{00000000-0005-0000-0000-00002D170000}"/>
    <cellStyle name="Comma 101 2 4 3 2" xfId="13019" xr:uid="{00000000-0005-0000-0000-00002E170000}"/>
    <cellStyle name="Comma 101 2 4 3 3" xfId="13020" xr:uid="{00000000-0005-0000-0000-00002F170000}"/>
    <cellStyle name="Comma 101 2 4 4" xfId="1726" xr:uid="{00000000-0005-0000-0000-000030170000}"/>
    <cellStyle name="Comma 101 2 4 5" xfId="8921" xr:uid="{00000000-0005-0000-0000-000031170000}"/>
    <cellStyle name="Comma 101 2 5" xfId="5275" xr:uid="{00000000-0005-0000-0000-000032170000}"/>
    <cellStyle name="Comma 101 2 5 2" xfId="13021" xr:uid="{00000000-0005-0000-0000-000033170000}"/>
    <cellStyle name="Comma 101 2 5 2 2" xfId="11759" xr:uid="{00000000-0005-0000-0000-000034170000}"/>
    <cellStyle name="Comma 101 2 5 2 3" xfId="11764" xr:uid="{00000000-0005-0000-0000-000035170000}"/>
    <cellStyle name="Comma 101 2 5 3" xfId="13022" xr:uid="{00000000-0005-0000-0000-000036170000}"/>
    <cellStyle name="Comma 101 2 5 3 2" xfId="12853" xr:uid="{00000000-0005-0000-0000-000037170000}"/>
    <cellStyle name="Comma 101 2 5 3 3" xfId="12856" xr:uid="{00000000-0005-0000-0000-000038170000}"/>
    <cellStyle name="Comma 101 2 5 4" xfId="13023" xr:uid="{00000000-0005-0000-0000-000039170000}"/>
    <cellStyle name="Comma 101 2 5 5" xfId="13025" xr:uid="{00000000-0005-0000-0000-00003A170000}"/>
    <cellStyle name="Comma 101 2 6" xfId="13027" xr:uid="{00000000-0005-0000-0000-00003B170000}"/>
    <cellStyle name="Comma 101 2 6 2" xfId="13029" xr:uid="{00000000-0005-0000-0000-00003C170000}"/>
    <cellStyle name="Comma 101 2 6 2 2" xfId="6104" xr:uid="{00000000-0005-0000-0000-00003D170000}"/>
    <cellStyle name="Comma 101 2 6 2 3" xfId="13030" xr:uid="{00000000-0005-0000-0000-00003E170000}"/>
    <cellStyle name="Comma 101 2 6 3" xfId="13032" xr:uid="{00000000-0005-0000-0000-00003F170000}"/>
    <cellStyle name="Comma 101 2 6 3 2" xfId="5986" xr:uid="{00000000-0005-0000-0000-000040170000}"/>
    <cellStyle name="Comma 101 2 6 3 3" xfId="749" xr:uid="{00000000-0005-0000-0000-000041170000}"/>
    <cellStyle name="Comma 101 2 6 4" xfId="13034" xr:uid="{00000000-0005-0000-0000-000042170000}"/>
    <cellStyle name="Comma 101 2 6 5" xfId="13036" xr:uid="{00000000-0005-0000-0000-000043170000}"/>
    <cellStyle name="Comma 101 2 7" xfId="13038" xr:uid="{00000000-0005-0000-0000-000044170000}"/>
    <cellStyle name="Comma 101 2 7 2" xfId="13039" xr:uid="{00000000-0005-0000-0000-000045170000}"/>
    <cellStyle name="Comma 101 2 7 2 2" xfId="9991" xr:uid="{00000000-0005-0000-0000-000046170000}"/>
    <cellStyle name="Comma 101 2 7 2 3" xfId="7689" xr:uid="{00000000-0005-0000-0000-000047170000}"/>
    <cellStyle name="Comma 101 2 7 3" xfId="5897" xr:uid="{00000000-0005-0000-0000-000048170000}"/>
    <cellStyle name="Comma 101 2 7 4" xfId="5903" xr:uid="{00000000-0005-0000-0000-000049170000}"/>
    <cellStyle name="Comma 101 2 8" xfId="12948" xr:uid="{00000000-0005-0000-0000-00004A170000}"/>
    <cellStyle name="Comma 101 2 8 2" xfId="13040" xr:uid="{00000000-0005-0000-0000-00004B170000}"/>
    <cellStyle name="Comma 101 2 8 3" xfId="6955" xr:uid="{00000000-0005-0000-0000-00004C170000}"/>
    <cellStyle name="Comma 101 2 9" xfId="12950" xr:uid="{00000000-0005-0000-0000-00004D170000}"/>
    <cellStyle name="Comma 101 2 9 2" xfId="13044" xr:uid="{00000000-0005-0000-0000-00004E170000}"/>
    <cellStyle name="Comma 101 2 9 3" xfId="13048" xr:uid="{00000000-0005-0000-0000-00004F170000}"/>
    <cellStyle name="Comma 101 3" xfId="13051" xr:uid="{00000000-0005-0000-0000-000050170000}"/>
    <cellStyle name="Comma 101 4" xfId="13052" xr:uid="{00000000-0005-0000-0000-000051170000}"/>
    <cellStyle name="Comma 101 4 2" xfId="1477" xr:uid="{00000000-0005-0000-0000-000052170000}"/>
    <cellStyle name="Comma 101 4 2 2" xfId="13053" xr:uid="{00000000-0005-0000-0000-000053170000}"/>
    <cellStyle name="Comma 101 4 2 2 2" xfId="13055" xr:uid="{00000000-0005-0000-0000-000054170000}"/>
    <cellStyle name="Comma 101 4 2 2 3" xfId="13057" xr:uid="{00000000-0005-0000-0000-000055170000}"/>
    <cellStyle name="Comma 101 4 2 3" xfId="13058" xr:uid="{00000000-0005-0000-0000-000056170000}"/>
    <cellStyle name="Comma 101 4 2 4" xfId="10360" xr:uid="{00000000-0005-0000-0000-000057170000}"/>
    <cellStyle name="Comma 101 4 3" xfId="13059" xr:uid="{00000000-0005-0000-0000-000058170000}"/>
    <cellStyle name="Comma 101 4 3 2" xfId="13060" xr:uid="{00000000-0005-0000-0000-000059170000}"/>
    <cellStyle name="Comma 101 4 3 3" xfId="13061" xr:uid="{00000000-0005-0000-0000-00005A170000}"/>
    <cellStyle name="Comma 101 4 4" xfId="13062" xr:uid="{00000000-0005-0000-0000-00005B170000}"/>
    <cellStyle name="Comma 101 4 4 2" xfId="13064" xr:uid="{00000000-0005-0000-0000-00005C170000}"/>
    <cellStyle name="Comma 101 4 4 3" xfId="13066" xr:uid="{00000000-0005-0000-0000-00005D170000}"/>
    <cellStyle name="Comma 101 4 5" xfId="13067" xr:uid="{00000000-0005-0000-0000-00005E170000}"/>
    <cellStyle name="Comma 101 4 6" xfId="13069" xr:uid="{00000000-0005-0000-0000-00005F170000}"/>
    <cellStyle name="Comma 101 5" xfId="13070" xr:uid="{00000000-0005-0000-0000-000060170000}"/>
    <cellStyle name="Comma 101 5 2" xfId="2346" xr:uid="{00000000-0005-0000-0000-000061170000}"/>
    <cellStyle name="Comma 101 5 2 2" xfId="13071" xr:uid="{00000000-0005-0000-0000-000062170000}"/>
    <cellStyle name="Comma 101 5 2 3" xfId="4753" xr:uid="{00000000-0005-0000-0000-000063170000}"/>
    <cellStyle name="Comma 101 5 3" xfId="1715" xr:uid="{00000000-0005-0000-0000-000064170000}"/>
    <cellStyle name="Comma 101 5 3 2" xfId="13073" xr:uid="{00000000-0005-0000-0000-000065170000}"/>
    <cellStyle name="Comma 101 5 3 3" xfId="5317" xr:uid="{00000000-0005-0000-0000-000066170000}"/>
    <cellStyle name="Comma 101 5 4" xfId="13074" xr:uid="{00000000-0005-0000-0000-000067170000}"/>
    <cellStyle name="Comma 101 5 5" xfId="13075" xr:uid="{00000000-0005-0000-0000-000068170000}"/>
    <cellStyle name="Comma 101 6" xfId="13076" xr:uid="{00000000-0005-0000-0000-000069170000}"/>
    <cellStyle name="Comma 101 6 2" xfId="13077" xr:uid="{00000000-0005-0000-0000-00006A170000}"/>
    <cellStyle name="Comma 101 6 2 2" xfId="1700" xr:uid="{00000000-0005-0000-0000-00006B170000}"/>
    <cellStyle name="Comma 101 6 2 3" xfId="13081" xr:uid="{00000000-0005-0000-0000-00006C170000}"/>
    <cellStyle name="Comma 101 6 3" xfId="13082" xr:uid="{00000000-0005-0000-0000-00006D170000}"/>
    <cellStyle name="Comma 101 6 3 2" xfId="13083" xr:uid="{00000000-0005-0000-0000-00006E170000}"/>
    <cellStyle name="Comma 101 6 3 3" xfId="5303" xr:uid="{00000000-0005-0000-0000-00006F170000}"/>
    <cellStyle name="Comma 101 6 4" xfId="13085" xr:uid="{00000000-0005-0000-0000-000070170000}"/>
    <cellStyle name="Comma 101 6 5" xfId="1133" xr:uid="{00000000-0005-0000-0000-000071170000}"/>
    <cellStyle name="Comma 101 7" xfId="1870" xr:uid="{00000000-0005-0000-0000-000072170000}"/>
    <cellStyle name="Comma 101 7 2" xfId="13086" xr:uid="{00000000-0005-0000-0000-000073170000}"/>
    <cellStyle name="Comma 101 7 2 2" xfId="11841" xr:uid="{00000000-0005-0000-0000-000074170000}"/>
    <cellStyle name="Comma 101 7 2 3" xfId="13088" xr:uid="{00000000-0005-0000-0000-000075170000}"/>
    <cellStyle name="Comma 101 7 3" xfId="1899" xr:uid="{00000000-0005-0000-0000-000076170000}"/>
    <cellStyle name="Comma 101 7 3 2" xfId="11847" xr:uid="{00000000-0005-0000-0000-000077170000}"/>
    <cellStyle name="Comma 101 7 3 3" xfId="13089" xr:uid="{00000000-0005-0000-0000-000078170000}"/>
    <cellStyle name="Comma 101 7 4" xfId="13091" xr:uid="{00000000-0005-0000-0000-000079170000}"/>
    <cellStyle name="Comma 101 7 5" xfId="13094" xr:uid="{00000000-0005-0000-0000-00007A170000}"/>
    <cellStyle name="Comma 101 8" xfId="13095" xr:uid="{00000000-0005-0000-0000-00007B170000}"/>
    <cellStyle name="Comma 101 8 2" xfId="13098" xr:uid="{00000000-0005-0000-0000-00007C170000}"/>
    <cellStyle name="Comma 101 8 2 2" xfId="11861" xr:uid="{00000000-0005-0000-0000-00007D170000}"/>
    <cellStyle name="Comma 101 8 2 3" xfId="13100" xr:uid="{00000000-0005-0000-0000-00007E170000}"/>
    <cellStyle name="Comma 101 8 3" xfId="13101" xr:uid="{00000000-0005-0000-0000-00007F170000}"/>
    <cellStyle name="Comma 101 8 3 2" xfId="9836" xr:uid="{00000000-0005-0000-0000-000080170000}"/>
    <cellStyle name="Comma 101 8 3 3" xfId="13102" xr:uid="{00000000-0005-0000-0000-000081170000}"/>
    <cellStyle name="Comma 101 8 4" xfId="13103" xr:uid="{00000000-0005-0000-0000-000082170000}"/>
    <cellStyle name="Comma 101 8 5" xfId="13104" xr:uid="{00000000-0005-0000-0000-000083170000}"/>
    <cellStyle name="Comma 101 9" xfId="1330" xr:uid="{00000000-0005-0000-0000-000084170000}"/>
    <cellStyle name="Comma 101 9 2" xfId="13105" xr:uid="{00000000-0005-0000-0000-000085170000}"/>
    <cellStyle name="Comma 101 9 2 2" xfId="11550" xr:uid="{00000000-0005-0000-0000-000086170000}"/>
    <cellStyle name="Comma 101 9 2 3" xfId="2528" xr:uid="{00000000-0005-0000-0000-000087170000}"/>
    <cellStyle name="Comma 101 9 3" xfId="13107" xr:uid="{00000000-0005-0000-0000-000088170000}"/>
    <cellStyle name="Comma 101 9 4" xfId="13108" xr:uid="{00000000-0005-0000-0000-000089170000}"/>
    <cellStyle name="Comma 102" xfId="13110" xr:uid="{00000000-0005-0000-0000-00008A170000}"/>
    <cellStyle name="Comma 102 10" xfId="2848" xr:uid="{00000000-0005-0000-0000-00008B170000}"/>
    <cellStyle name="Comma 102 10 2" xfId="2859" xr:uid="{00000000-0005-0000-0000-00008C170000}"/>
    <cellStyle name="Comma 102 10 3" xfId="2882" xr:uid="{00000000-0005-0000-0000-00008D170000}"/>
    <cellStyle name="Comma 102 11" xfId="2896" xr:uid="{00000000-0005-0000-0000-00008E170000}"/>
    <cellStyle name="Comma 102 11 2" xfId="6542" xr:uid="{00000000-0005-0000-0000-00008F170000}"/>
    <cellStyle name="Comma 102 11 3" xfId="6555" xr:uid="{00000000-0005-0000-0000-000090170000}"/>
    <cellStyle name="Comma 102 12" xfId="2901" xr:uid="{00000000-0005-0000-0000-000091170000}"/>
    <cellStyle name="Comma 102 13" xfId="13111" xr:uid="{00000000-0005-0000-0000-000092170000}"/>
    <cellStyle name="Comma 102 2" xfId="11425" xr:uid="{00000000-0005-0000-0000-000093170000}"/>
    <cellStyle name="Comma 102 2 10" xfId="1631" xr:uid="{00000000-0005-0000-0000-000094170000}"/>
    <cellStyle name="Comma 102 2 11" xfId="10237" xr:uid="{00000000-0005-0000-0000-000095170000}"/>
    <cellStyle name="Comma 102 2 2" xfId="1653" xr:uid="{00000000-0005-0000-0000-000096170000}"/>
    <cellStyle name="Comma 102 2 2 2" xfId="9997" xr:uid="{00000000-0005-0000-0000-000097170000}"/>
    <cellStyle name="Comma 102 2 2 2 2" xfId="13112" xr:uid="{00000000-0005-0000-0000-000098170000}"/>
    <cellStyle name="Comma 102 2 2 2 2 2" xfId="13113" xr:uid="{00000000-0005-0000-0000-000099170000}"/>
    <cellStyle name="Comma 102 2 2 2 2 3" xfId="4777" xr:uid="{00000000-0005-0000-0000-00009A170000}"/>
    <cellStyle name="Comma 102 2 2 2 3" xfId="13115" xr:uid="{00000000-0005-0000-0000-00009B170000}"/>
    <cellStyle name="Comma 102 2 2 2 4" xfId="4105" xr:uid="{00000000-0005-0000-0000-00009C170000}"/>
    <cellStyle name="Comma 102 2 2 3" xfId="10000" xr:uid="{00000000-0005-0000-0000-00009D170000}"/>
    <cellStyle name="Comma 102 2 2 3 2" xfId="13117" xr:uid="{00000000-0005-0000-0000-00009E170000}"/>
    <cellStyle name="Comma 102 2 2 3 3" xfId="13118" xr:uid="{00000000-0005-0000-0000-00009F170000}"/>
    <cellStyle name="Comma 102 2 2 4" xfId="13119" xr:uid="{00000000-0005-0000-0000-0000A0170000}"/>
    <cellStyle name="Comma 102 2 2 4 2" xfId="13123" xr:uid="{00000000-0005-0000-0000-0000A1170000}"/>
    <cellStyle name="Comma 102 2 2 4 3" xfId="4984" xr:uid="{00000000-0005-0000-0000-0000A2170000}"/>
    <cellStyle name="Comma 102 2 2 5" xfId="13124" xr:uid="{00000000-0005-0000-0000-0000A3170000}"/>
    <cellStyle name="Comma 102 2 2 6" xfId="4700" xr:uid="{00000000-0005-0000-0000-0000A4170000}"/>
    <cellStyle name="Comma 102 2 3" xfId="10003" xr:uid="{00000000-0005-0000-0000-0000A5170000}"/>
    <cellStyle name="Comma 102 2 3 2" xfId="13125" xr:uid="{00000000-0005-0000-0000-0000A6170000}"/>
    <cellStyle name="Comma 102 2 3 2 2" xfId="13126" xr:uid="{00000000-0005-0000-0000-0000A7170000}"/>
    <cellStyle name="Comma 102 2 3 2 3" xfId="13127" xr:uid="{00000000-0005-0000-0000-0000A8170000}"/>
    <cellStyle name="Comma 102 2 3 3" xfId="3280" xr:uid="{00000000-0005-0000-0000-0000A9170000}"/>
    <cellStyle name="Comma 102 2 3 3 2" xfId="3283" xr:uid="{00000000-0005-0000-0000-0000AA170000}"/>
    <cellStyle name="Comma 102 2 3 3 3" xfId="3285" xr:uid="{00000000-0005-0000-0000-0000AB170000}"/>
    <cellStyle name="Comma 102 2 3 4" xfId="3289" xr:uid="{00000000-0005-0000-0000-0000AC170000}"/>
    <cellStyle name="Comma 102 2 3 5" xfId="3045" xr:uid="{00000000-0005-0000-0000-0000AD170000}"/>
    <cellStyle name="Comma 102 2 4" xfId="7715" xr:uid="{00000000-0005-0000-0000-0000AE170000}"/>
    <cellStyle name="Comma 102 2 4 2" xfId="5602" xr:uid="{00000000-0005-0000-0000-0000AF170000}"/>
    <cellStyle name="Comma 102 2 4 2 2" xfId="11728" xr:uid="{00000000-0005-0000-0000-0000B0170000}"/>
    <cellStyle name="Comma 102 2 4 2 3" xfId="13129" xr:uid="{00000000-0005-0000-0000-0000B1170000}"/>
    <cellStyle name="Comma 102 2 4 3" xfId="13130" xr:uid="{00000000-0005-0000-0000-0000B2170000}"/>
    <cellStyle name="Comma 102 2 4 3 2" xfId="12788" xr:uid="{00000000-0005-0000-0000-0000B3170000}"/>
    <cellStyle name="Comma 102 2 4 3 3" xfId="13131" xr:uid="{00000000-0005-0000-0000-0000B4170000}"/>
    <cellStyle name="Comma 102 2 4 4" xfId="13132" xr:uid="{00000000-0005-0000-0000-0000B5170000}"/>
    <cellStyle name="Comma 102 2 4 5" xfId="13134" xr:uid="{00000000-0005-0000-0000-0000B6170000}"/>
    <cellStyle name="Comma 102 2 5" xfId="13135" xr:uid="{00000000-0005-0000-0000-0000B7170000}"/>
    <cellStyle name="Comma 102 2 5 2" xfId="13136" xr:uid="{00000000-0005-0000-0000-0000B8170000}"/>
    <cellStyle name="Comma 102 2 5 2 2" xfId="12033" xr:uid="{00000000-0005-0000-0000-0000B9170000}"/>
    <cellStyle name="Comma 102 2 5 2 3" xfId="12036" xr:uid="{00000000-0005-0000-0000-0000BA170000}"/>
    <cellStyle name="Comma 102 2 5 3" xfId="13137" xr:uid="{00000000-0005-0000-0000-0000BB170000}"/>
    <cellStyle name="Comma 102 2 5 3 2" xfId="13138" xr:uid="{00000000-0005-0000-0000-0000BC170000}"/>
    <cellStyle name="Comma 102 2 5 3 3" xfId="13139" xr:uid="{00000000-0005-0000-0000-0000BD170000}"/>
    <cellStyle name="Comma 102 2 5 4" xfId="13140" xr:uid="{00000000-0005-0000-0000-0000BE170000}"/>
    <cellStyle name="Comma 102 2 5 5" xfId="13143" xr:uid="{00000000-0005-0000-0000-0000BF170000}"/>
    <cellStyle name="Comma 102 2 6" xfId="5731" xr:uid="{00000000-0005-0000-0000-0000C0170000}"/>
    <cellStyle name="Comma 102 2 6 2" xfId="13145" xr:uid="{00000000-0005-0000-0000-0000C1170000}"/>
    <cellStyle name="Comma 102 2 6 2 2" xfId="7184" xr:uid="{00000000-0005-0000-0000-0000C2170000}"/>
    <cellStyle name="Comma 102 2 6 2 3" xfId="13148" xr:uid="{00000000-0005-0000-0000-0000C3170000}"/>
    <cellStyle name="Comma 102 2 6 3" xfId="13149" xr:uid="{00000000-0005-0000-0000-0000C4170000}"/>
    <cellStyle name="Comma 102 2 6 3 2" xfId="13154" xr:uid="{00000000-0005-0000-0000-0000C5170000}"/>
    <cellStyle name="Comma 102 2 6 3 3" xfId="13159" xr:uid="{00000000-0005-0000-0000-0000C6170000}"/>
    <cellStyle name="Comma 102 2 6 4" xfId="13161" xr:uid="{00000000-0005-0000-0000-0000C7170000}"/>
    <cellStyle name="Comma 102 2 6 5" xfId="5006" xr:uid="{00000000-0005-0000-0000-0000C8170000}"/>
    <cellStyle name="Comma 102 2 7" xfId="13163" xr:uid="{00000000-0005-0000-0000-0000C9170000}"/>
    <cellStyle name="Comma 102 2 7 2" xfId="6007" xr:uid="{00000000-0005-0000-0000-0000CA170000}"/>
    <cellStyle name="Comma 102 2 7 2 2" xfId="10301" xr:uid="{00000000-0005-0000-0000-0000CB170000}"/>
    <cellStyle name="Comma 102 2 7 2 3" xfId="10306" xr:uid="{00000000-0005-0000-0000-0000CC170000}"/>
    <cellStyle name="Comma 102 2 7 3" xfId="13164" xr:uid="{00000000-0005-0000-0000-0000CD170000}"/>
    <cellStyle name="Comma 102 2 7 4" xfId="13167" xr:uid="{00000000-0005-0000-0000-0000CE170000}"/>
    <cellStyle name="Comma 102 2 8" xfId="12274" xr:uid="{00000000-0005-0000-0000-0000CF170000}"/>
    <cellStyle name="Comma 102 2 8 2" xfId="3755" xr:uid="{00000000-0005-0000-0000-0000D0170000}"/>
    <cellStyle name="Comma 102 2 8 3" xfId="12277" xr:uid="{00000000-0005-0000-0000-0000D1170000}"/>
    <cellStyle name="Comma 102 2 9" xfId="12963" xr:uid="{00000000-0005-0000-0000-0000D2170000}"/>
    <cellStyle name="Comma 102 2 9 2" xfId="13171" xr:uid="{00000000-0005-0000-0000-0000D3170000}"/>
    <cellStyle name="Comma 102 2 9 3" xfId="13173" xr:uid="{00000000-0005-0000-0000-0000D4170000}"/>
    <cellStyle name="Comma 102 3" xfId="13175" xr:uid="{00000000-0005-0000-0000-0000D5170000}"/>
    <cellStyle name="Comma 102 4" xfId="13177" xr:uid="{00000000-0005-0000-0000-0000D6170000}"/>
    <cellStyle name="Comma 102 4 2" xfId="9751" xr:uid="{00000000-0005-0000-0000-0000D7170000}"/>
    <cellStyle name="Comma 102 4 2 2" xfId="10017" xr:uid="{00000000-0005-0000-0000-0000D8170000}"/>
    <cellStyle name="Comma 102 4 2 2 2" xfId="13178" xr:uid="{00000000-0005-0000-0000-0000D9170000}"/>
    <cellStyle name="Comma 102 4 2 2 3" xfId="13179" xr:uid="{00000000-0005-0000-0000-0000DA170000}"/>
    <cellStyle name="Comma 102 4 2 3" xfId="10020" xr:uid="{00000000-0005-0000-0000-0000DB170000}"/>
    <cellStyle name="Comma 102 4 2 4" xfId="13181" xr:uid="{00000000-0005-0000-0000-0000DC170000}"/>
    <cellStyle name="Comma 102 4 3" xfId="1593" xr:uid="{00000000-0005-0000-0000-0000DD170000}"/>
    <cellStyle name="Comma 102 4 3 2" xfId="5669" xr:uid="{00000000-0005-0000-0000-0000DE170000}"/>
    <cellStyle name="Comma 102 4 3 3" xfId="13182" xr:uid="{00000000-0005-0000-0000-0000DF170000}"/>
    <cellStyle name="Comma 102 4 4" xfId="3915" xr:uid="{00000000-0005-0000-0000-0000E0170000}"/>
    <cellStyle name="Comma 102 4 4 2" xfId="13183" xr:uid="{00000000-0005-0000-0000-0000E1170000}"/>
    <cellStyle name="Comma 102 4 4 3" xfId="13184" xr:uid="{00000000-0005-0000-0000-0000E2170000}"/>
    <cellStyle name="Comma 102 4 5" xfId="13185" xr:uid="{00000000-0005-0000-0000-0000E3170000}"/>
    <cellStyle name="Comma 102 4 6" xfId="13186" xr:uid="{00000000-0005-0000-0000-0000E4170000}"/>
    <cellStyle name="Comma 102 5" xfId="13188" xr:uid="{00000000-0005-0000-0000-0000E5170000}"/>
    <cellStyle name="Comma 102 5 2" xfId="4426" xr:uid="{00000000-0005-0000-0000-0000E6170000}"/>
    <cellStyle name="Comma 102 5 2 2" xfId="1067" xr:uid="{00000000-0005-0000-0000-0000E7170000}"/>
    <cellStyle name="Comma 102 5 2 3" xfId="1545" xr:uid="{00000000-0005-0000-0000-0000E8170000}"/>
    <cellStyle name="Comma 102 5 3" xfId="9759" xr:uid="{00000000-0005-0000-0000-0000E9170000}"/>
    <cellStyle name="Comma 102 5 3 2" xfId="13190" xr:uid="{00000000-0005-0000-0000-0000EA170000}"/>
    <cellStyle name="Comma 102 5 3 3" xfId="13191" xr:uid="{00000000-0005-0000-0000-0000EB170000}"/>
    <cellStyle name="Comma 102 5 4" xfId="3850" xr:uid="{00000000-0005-0000-0000-0000EC170000}"/>
    <cellStyle name="Comma 102 5 5" xfId="13192" xr:uid="{00000000-0005-0000-0000-0000ED170000}"/>
    <cellStyle name="Comma 102 6" xfId="13194" xr:uid="{00000000-0005-0000-0000-0000EE170000}"/>
    <cellStyle name="Comma 102 6 2" xfId="10024" xr:uid="{00000000-0005-0000-0000-0000EF170000}"/>
    <cellStyle name="Comma 102 6 2 2" xfId="13197" xr:uid="{00000000-0005-0000-0000-0000F0170000}"/>
    <cellStyle name="Comma 102 6 2 3" xfId="13200" xr:uid="{00000000-0005-0000-0000-0000F1170000}"/>
    <cellStyle name="Comma 102 6 3" xfId="3664" xr:uid="{00000000-0005-0000-0000-0000F2170000}"/>
    <cellStyle name="Comma 102 6 3 2" xfId="13203" xr:uid="{00000000-0005-0000-0000-0000F3170000}"/>
    <cellStyle name="Comma 102 6 3 3" xfId="13204" xr:uid="{00000000-0005-0000-0000-0000F4170000}"/>
    <cellStyle name="Comma 102 6 4" xfId="2650" xr:uid="{00000000-0005-0000-0000-0000F5170000}"/>
    <cellStyle name="Comma 102 6 5" xfId="13208" xr:uid="{00000000-0005-0000-0000-0000F6170000}"/>
    <cellStyle name="Comma 102 7" xfId="1023" xr:uid="{00000000-0005-0000-0000-0000F7170000}"/>
    <cellStyle name="Comma 102 7 2" xfId="1033" xr:uid="{00000000-0005-0000-0000-0000F8170000}"/>
    <cellStyle name="Comma 102 7 2 2" xfId="13215" xr:uid="{00000000-0005-0000-0000-0000F9170000}"/>
    <cellStyle name="Comma 102 7 2 3" xfId="13218" xr:uid="{00000000-0005-0000-0000-0000FA170000}"/>
    <cellStyle name="Comma 102 7 3" xfId="1045" xr:uid="{00000000-0005-0000-0000-0000FB170000}"/>
    <cellStyle name="Comma 102 7 3 2" xfId="12262" xr:uid="{00000000-0005-0000-0000-0000FC170000}"/>
    <cellStyle name="Comma 102 7 3 3" xfId="13219" xr:uid="{00000000-0005-0000-0000-0000FD170000}"/>
    <cellStyle name="Comma 102 7 4" xfId="13221" xr:uid="{00000000-0005-0000-0000-0000FE170000}"/>
    <cellStyle name="Comma 102 7 5" xfId="1778" xr:uid="{00000000-0005-0000-0000-0000FF170000}"/>
    <cellStyle name="Comma 102 8" xfId="1055" xr:uid="{00000000-0005-0000-0000-000000180000}"/>
    <cellStyle name="Comma 102 8 2" xfId="93" xr:uid="{00000000-0005-0000-0000-000001180000}"/>
    <cellStyle name="Comma 102 8 2 2" xfId="12510" xr:uid="{00000000-0005-0000-0000-000002180000}"/>
    <cellStyle name="Comma 102 8 2 3" xfId="13224" xr:uid="{00000000-0005-0000-0000-000003180000}"/>
    <cellStyle name="Comma 102 8 3" xfId="12512" xr:uid="{00000000-0005-0000-0000-000004180000}"/>
    <cellStyle name="Comma 102 8 3 2" xfId="13227" xr:uid="{00000000-0005-0000-0000-000005180000}"/>
    <cellStyle name="Comma 102 8 3 3" xfId="13228" xr:uid="{00000000-0005-0000-0000-000006180000}"/>
    <cellStyle name="Comma 102 8 4" xfId="12514" xr:uid="{00000000-0005-0000-0000-000007180000}"/>
    <cellStyle name="Comma 102 8 5" xfId="12519" xr:uid="{00000000-0005-0000-0000-000008180000}"/>
    <cellStyle name="Comma 102 9" xfId="1064" xr:uid="{00000000-0005-0000-0000-000009180000}"/>
    <cellStyle name="Comma 102 9 2" xfId="12538" xr:uid="{00000000-0005-0000-0000-00000A180000}"/>
    <cellStyle name="Comma 102 9 2 2" xfId="12544" xr:uid="{00000000-0005-0000-0000-00000B180000}"/>
    <cellStyle name="Comma 102 9 2 3" xfId="13231" xr:uid="{00000000-0005-0000-0000-00000C180000}"/>
    <cellStyle name="Comma 102 9 3" xfId="12547" xr:uid="{00000000-0005-0000-0000-00000D180000}"/>
    <cellStyle name="Comma 102 9 4" xfId="12550" xr:uid="{00000000-0005-0000-0000-00000E180000}"/>
    <cellStyle name="Comma 103" xfId="13233" xr:uid="{00000000-0005-0000-0000-00000F180000}"/>
    <cellStyle name="Comma 103 10" xfId="1927" xr:uid="{00000000-0005-0000-0000-000010180000}"/>
    <cellStyle name="Comma 103 10 2" xfId="1937" xr:uid="{00000000-0005-0000-0000-000011180000}"/>
    <cellStyle name="Comma 103 10 3" xfId="756" xr:uid="{00000000-0005-0000-0000-000012180000}"/>
    <cellStyle name="Comma 103 11" xfId="13234" xr:uid="{00000000-0005-0000-0000-000013180000}"/>
    <cellStyle name="Comma 103 11 2" xfId="13235" xr:uid="{00000000-0005-0000-0000-000014180000}"/>
    <cellStyle name="Comma 103 11 3" xfId="13236" xr:uid="{00000000-0005-0000-0000-000015180000}"/>
    <cellStyle name="Comma 103 12" xfId="13237" xr:uid="{00000000-0005-0000-0000-000016180000}"/>
    <cellStyle name="Comma 103 13" xfId="13238" xr:uid="{00000000-0005-0000-0000-000017180000}"/>
    <cellStyle name="Comma 103 2" xfId="13240" xr:uid="{00000000-0005-0000-0000-000018180000}"/>
    <cellStyle name="Comma 103 2 10" xfId="11357" xr:uid="{00000000-0005-0000-0000-000019180000}"/>
    <cellStyle name="Comma 103 2 11" xfId="10531" xr:uid="{00000000-0005-0000-0000-00001A180000}"/>
    <cellStyle name="Comma 103 2 2" xfId="13242" xr:uid="{00000000-0005-0000-0000-00001B180000}"/>
    <cellStyle name="Comma 103 2 2 2" xfId="13243" xr:uid="{00000000-0005-0000-0000-00001C180000}"/>
    <cellStyle name="Comma 103 2 2 2 2" xfId="513" xr:uid="{00000000-0005-0000-0000-00001D180000}"/>
    <cellStyle name="Comma 103 2 2 2 2 2" xfId="13246" xr:uid="{00000000-0005-0000-0000-00001E180000}"/>
    <cellStyle name="Comma 103 2 2 2 2 3" xfId="13247" xr:uid="{00000000-0005-0000-0000-00001F180000}"/>
    <cellStyle name="Comma 103 2 2 2 3" xfId="5493" xr:uid="{00000000-0005-0000-0000-000020180000}"/>
    <cellStyle name="Comma 103 2 2 2 4" xfId="13248" xr:uid="{00000000-0005-0000-0000-000021180000}"/>
    <cellStyle name="Comma 103 2 2 3" xfId="13250" xr:uid="{00000000-0005-0000-0000-000022180000}"/>
    <cellStyle name="Comma 103 2 2 3 2" xfId="13253" xr:uid="{00000000-0005-0000-0000-000023180000}"/>
    <cellStyle name="Comma 103 2 2 3 3" xfId="246" xr:uid="{00000000-0005-0000-0000-000024180000}"/>
    <cellStyle name="Comma 103 2 2 4" xfId="13254" xr:uid="{00000000-0005-0000-0000-000025180000}"/>
    <cellStyle name="Comma 103 2 2 4 2" xfId="13258" xr:uid="{00000000-0005-0000-0000-000026180000}"/>
    <cellStyle name="Comma 103 2 2 4 3" xfId="12088" xr:uid="{00000000-0005-0000-0000-000027180000}"/>
    <cellStyle name="Comma 103 2 2 5" xfId="13259" xr:uid="{00000000-0005-0000-0000-000028180000}"/>
    <cellStyle name="Comma 103 2 2 6" xfId="13260" xr:uid="{00000000-0005-0000-0000-000029180000}"/>
    <cellStyle name="Comma 103 2 3" xfId="13264" xr:uid="{00000000-0005-0000-0000-00002A180000}"/>
    <cellStyle name="Comma 103 2 3 2" xfId="13267" xr:uid="{00000000-0005-0000-0000-00002B180000}"/>
    <cellStyle name="Comma 103 2 3 2 2" xfId="11850" xr:uid="{00000000-0005-0000-0000-00002C180000}"/>
    <cellStyle name="Comma 103 2 3 2 3" xfId="13270" xr:uid="{00000000-0005-0000-0000-00002D180000}"/>
    <cellStyle name="Comma 103 2 3 3" xfId="13271" xr:uid="{00000000-0005-0000-0000-00002E180000}"/>
    <cellStyle name="Comma 103 2 3 3 2" xfId="13274" xr:uid="{00000000-0005-0000-0000-00002F180000}"/>
    <cellStyle name="Comma 103 2 3 3 3" xfId="13275" xr:uid="{00000000-0005-0000-0000-000030180000}"/>
    <cellStyle name="Comma 103 2 3 4" xfId="88" xr:uid="{00000000-0005-0000-0000-000031180000}"/>
    <cellStyle name="Comma 103 2 3 5" xfId="13276" xr:uid="{00000000-0005-0000-0000-000032180000}"/>
    <cellStyle name="Comma 103 2 4" xfId="13277" xr:uid="{00000000-0005-0000-0000-000033180000}"/>
    <cellStyle name="Comma 103 2 4 2" xfId="13280" xr:uid="{00000000-0005-0000-0000-000034180000}"/>
    <cellStyle name="Comma 103 2 4 2 2" xfId="13283" xr:uid="{00000000-0005-0000-0000-000035180000}"/>
    <cellStyle name="Comma 103 2 4 2 3" xfId="13284" xr:uid="{00000000-0005-0000-0000-000036180000}"/>
    <cellStyle name="Comma 103 2 4 3" xfId="13285" xr:uid="{00000000-0005-0000-0000-000037180000}"/>
    <cellStyle name="Comma 103 2 4 3 2" xfId="13288" xr:uid="{00000000-0005-0000-0000-000038180000}"/>
    <cellStyle name="Comma 103 2 4 3 3" xfId="13289" xr:uid="{00000000-0005-0000-0000-000039180000}"/>
    <cellStyle name="Comma 103 2 4 4" xfId="13290" xr:uid="{00000000-0005-0000-0000-00003A180000}"/>
    <cellStyle name="Comma 103 2 4 5" xfId="3832" xr:uid="{00000000-0005-0000-0000-00003B180000}"/>
    <cellStyle name="Comma 103 2 5" xfId="13292" xr:uid="{00000000-0005-0000-0000-00003C180000}"/>
    <cellStyle name="Comma 103 2 5 2" xfId="13296" xr:uid="{00000000-0005-0000-0000-00003D180000}"/>
    <cellStyle name="Comma 103 2 5 2 2" xfId="13299" xr:uid="{00000000-0005-0000-0000-00003E180000}"/>
    <cellStyle name="Comma 103 2 5 2 3" xfId="13300" xr:uid="{00000000-0005-0000-0000-00003F180000}"/>
    <cellStyle name="Comma 103 2 5 3" xfId="13302" xr:uid="{00000000-0005-0000-0000-000040180000}"/>
    <cellStyle name="Comma 103 2 5 3 2" xfId="13305" xr:uid="{00000000-0005-0000-0000-000041180000}"/>
    <cellStyle name="Comma 103 2 5 3 3" xfId="13306" xr:uid="{00000000-0005-0000-0000-000042180000}"/>
    <cellStyle name="Comma 103 2 5 4" xfId="13307" xr:uid="{00000000-0005-0000-0000-000043180000}"/>
    <cellStyle name="Comma 103 2 5 5" xfId="13309" xr:uid="{00000000-0005-0000-0000-000044180000}"/>
    <cellStyle name="Comma 103 2 6" xfId="13311" xr:uid="{00000000-0005-0000-0000-000045180000}"/>
    <cellStyle name="Comma 103 2 6 2" xfId="13312" xr:uid="{00000000-0005-0000-0000-000046180000}"/>
    <cellStyle name="Comma 103 2 6 2 2" xfId="13315" xr:uid="{00000000-0005-0000-0000-000047180000}"/>
    <cellStyle name="Comma 103 2 6 2 3" xfId="10506" xr:uid="{00000000-0005-0000-0000-000048180000}"/>
    <cellStyle name="Comma 103 2 6 3" xfId="13316" xr:uid="{00000000-0005-0000-0000-000049180000}"/>
    <cellStyle name="Comma 103 2 6 3 2" xfId="13319" xr:uid="{00000000-0005-0000-0000-00004A180000}"/>
    <cellStyle name="Comma 103 2 6 3 3" xfId="10510" xr:uid="{00000000-0005-0000-0000-00004B180000}"/>
    <cellStyle name="Comma 103 2 6 4" xfId="13321" xr:uid="{00000000-0005-0000-0000-00004C180000}"/>
    <cellStyle name="Comma 103 2 6 5" xfId="13323" xr:uid="{00000000-0005-0000-0000-00004D180000}"/>
    <cellStyle name="Comma 103 2 7" xfId="13324" xr:uid="{00000000-0005-0000-0000-00004E180000}"/>
    <cellStyle name="Comma 103 2 7 2" xfId="13325" xr:uid="{00000000-0005-0000-0000-00004F180000}"/>
    <cellStyle name="Comma 103 2 7 2 2" xfId="10985" xr:uid="{00000000-0005-0000-0000-000050180000}"/>
    <cellStyle name="Comma 103 2 7 2 3" xfId="55" xr:uid="{00000000-0005-0000-0000-000051180000}"/>
    <cellStyle name="Comma 103 2 7 3" xfId="13328" xr:uid="{00000000-0005-0000-0000-000052180000}"/>
    <cellStyle name="Comma 103 2 7 4" xfId="13330" xr:uid="{00000000-0005-0000-0000-000053180000}"/>
    <cellStyle name="Comma 103 2 8" xfId="12968" xr:uid="{00000000-0005-0000-0000-000054180000}"/>
    <cellStyle name="Comma 103 2 8 2" xfId="13333" xr:uid="{00000000-0005-0000-0000-000055180000}"/>
    <cellStyle name="Comma 103 2 8 3" xfId="13334" xr:uid="{00000000-0005-0000-0000-000056180000}"/>
    <cellStyle name="Comma 103 2 9" xfId="11917" xr:uid="{00000000-0005-0000-0000-000057180000}"/>
    <cellStyle name="Comma 103 2 9 2" xfId="13335" xr:uid="{00000000-0005-0000-0000-000058180000}"/>
    <cellStyle name="Comma 103 2 9 3" xfId="13339" xr:uid="{00000000-0005-0000-0000-000059180000}"/>
    <cellStyle name="Comma 103 3" xfId="13342" xr:uid="{00000000-0005-0000-0000-00005A180000}"/>
    <cellStyle name="Comma 103 4" xfId="13344" xr:uid="{00000000-0005-0000-0000-00005B180000}"/>
    <cellStyle name="Comma 103 4 2" xfId="13345" xr:uid="{00000000-0005-0000-0000-00005C180000}"/>
    <cellStyle name="Comma 103 4 2 2" xfId="13346" xr:uid="{00000000-0005-0000-0000-00005D180000}"/>
    <cellStyle name="Comma 103 4 2 2 2" xfId="13349" xr:uid="{00000000-0005-0000-0000-00005E180000}"/>
    <cellStyle name="Comma 103 4 2 2 3" xfId="13353" xr:uid="{00000000-0005-0000-0000-00005F180000}"/>
    <cellStyle name="Comma 103 4 2 3" xfId="13356" xr:uid="{00000000-0005-0000-0000-000060180000}"/>
    <cellStyle name="Comma 103 4 2 4" xfId="8400" xr:uid="{00000000-0005-0000-0000-000061180000}"/>
    <cellStyle name="Comma 103 4 3" xfId="13359" xr:uid="{00000000-0005-0000-0000-000062180000}"/>
    <cellStyle name="Comma 103 4 3 2" xfId="13362" xr:uid="{00000000-0005-0000-0000-000063180000}"/>
    <cellStyle name="Comma 103 4 3 3" xfId="13365" xr:uid="{00000000-0005-0000-0000-000064180000}"/>
    <cellStyle name="Comma 103 4 4" xfId="13368" xr:uid="{00000000-0005-0000-0000-000065180000}"/>
    <cellStyle name="Comma 103 4 4 2" xfId="13371" xr:uid="{00000000-0005-0000-0000-000066180000}"/>
    <cellStyle name="Comma 103 4 4 3" xfId="13374" xr:uid="{00000000-0005-0000-0000-000067180000}"/>
    <cellStyle name="Comma 103 4 5" xfId="13379" xr:uid="{00000000-0005-0000-0000-000068180000}"/>
    <cellStyle name="Comma 103 4 6" xfId="9742" xr:uid="{00000000-0005-0000-0000-000069180000}"/>
    <cellStyle name="Comma 103 5" xfId="13383" xr:uid="{00000000-0005-0000-0000-00006A180000}"/>
    <cellStyle name="Comma 103 5 2" xfId="13386" xr:uid="{00000000-0005-0000-0000-00006B180000}"/>
    <cellStyle name="Comma 103 5 2 2" xfId="13388" xr:uid="{00000000-0005-0000-0000-00006C180000}"/>
    <cellStyle name="Comma 103 5 2 3" xfId="13391" xr:uid="{00000000-0005-0000-0000-00006D180000}"/>
    <cellStyle name="Comma 103 5 3" xfId="13396" xr:uid="{00000000-0005-0000-0000-00006E180000}"/>
    <cellStyle name="Comma 103 5 3 2" xfId="13399" xr:uid="{00000000-0005-0000-0000-00006F180000}"/>
    <cellStyle name="Comma 103 5 3 3" xfId="13402" xr:uid="{00000000-0005-0000-0000-000070180000}"/>
    <cellStyle name="Comma 103 5 4" xfId="13405" xr:uid="{00000000-0005-0000-0000-000071180000}"/>
    <cellStyle name="Comma 103 5 5" xfId="13411" xr:uid="{00000000-0005-0000-0000-000072180000}"/>
    <cellStyle name="Comma 103 6" xfId="13414" xr:uid="{00000000-0005-0000-0000-000073180000}"/>
    <cellStyle name="Comma 103 6 2" xfId="13417" xr:uid="{00000000-0005-0000-0000-000074180000}"/>
    <cellStyle name="Comma 103 6 2 2" xfId="5235" xr:uid="{00000000-0005-0000-0000-000075180000}"/>
    <cellStyle name="Comma 103 6 2 3" xfId="1402" xr:uid="{00000000-0005-0000-0000-000076180000}"/>
    <cellStyle name="Comma 103 6 3" xfId="13419" xr:uid="{00000000-0005-0000-0000-000077180000}"/>
    <cellStyle name="Comma 103 6 3 2" xfId="9321" xr:uid="{00000000-0005-0000-0000-000078180000}"/>
    <cellStyle name="Comma 103 6 3 3" xfId="9326" xr:uid="{00000000-0005-0000-0000-000079180000}"/>
    <cellStyle name="Comma 103 6 4" xfId="13423" xr:uid="{00000000-0005-0000-0000-00007A180000}"/>
    <cellStyle name="Comma 103 6 5" xfId="13430" xr:uid="{00000000-0005-0000-0000-00007B180000}"/>
    <cellStyle name="Comma 103 7" xfId="13433" xr:uid="{00000000-0005-0000-0000-00007C180000}"/>
    <cellStyle name="Comma 103 7 2" xfId="13436" xr:uid="{00000000-0005-0000-0000-00007D180000}"/>
    <cellStyle name="Comma 103 7 2 2" xfId="8019" xr:uid="{00000000-0005-0000-0000-00007E180000}"/>
    <cellStyle name="Comma 103 7 2 3" xfId="13438" xr:uid="{00000000-0005-0000-0000-00007F180000}"/>
    <cellStyle name="Comma 103 7 3" xfId="13442" xr:uid="{00000000-0005-0000-0000-000080180000}"/>
    <cellStyle name="Comma 103 7 3 2" xfId="13445" xr:uid="{00000000-0005-0000-0000-000081180000}"/>
    <cellStyle name="Comma 103 7 3 3" xfId="13448" xr:uid="{00000000-0005-0000-0000-000082180000}"/>
    <cellStyle name="Comma 103 7 4" xfId="13454" xr:uid="{00000000-0005-0000-0000-000083180000}"/>
    <cellStyle name="Comma 103 7 5" xfId="13460" xr:uid="{00000000-0005-0000-0000-000084180000}"/>
    <cellStyle name="Comma 103 8" xfId="13463" xr:uid="{00000000-0005-0000-0000-000085180000}"/>
    <cellStyle name="Comma 103 8 2" xfId="13467" xr:uid="{00000000-0005-0000-0000-000086180000}"/>
    <cellStyle name="Comma 103 8 2 2" xfId="6834" xr:uid="{00000000-0005-0000-0000-000087180000}"/>
    <cellStyle name="Comma 103 8 2 3" xfId="13471" xr:uid="{00000000-0005-0000-0000-000088180000}"/>
    <cellStyle name="Comma 103 8 3" xfId="13474" xr:uid="{00000000-0005-0000-0000-000089180000}"/>
    <cellStyle name="Comma 103 8 3 2" xfId="13482" xr:uid="{00000000-0005-0000-0000-00008A180000}"/>
    <cellStyle name="Comma 103 8 3 3" xfId="13485" xr:uid="{00000000-0005-0000-0000-00008B180000}"/>
    <cellStyle name="Comma 103 8 4" xfId="13488" xr:uid="{00000000-0005-0000-0000-00008C180000}"/>
    <cellStyle name="Comma 103 8 5" xfId="13493" xr:uid="{00000000-0005-0000-0000-00008D180000}"/>
    <cellStyle name="Comma 103 9" xfId="13189" xr:uid="{00000000-0005-0000-0000-00008E180000}"/>
    <cellStyle name="Comma 103 9 2" xfId="13500" xr:uid="{00000000-0005-0000-0000-00008F180000}"/>
    <cellStyle name="Comma 103 9 2 2" xfId="765" xr:uid="{00000000-0005-0000-0000-000090180000}"/>
    <cellStyle name="Comma 103 9 2 3" xfId="13502" xr:uid="{00000000-0005-0000-0000-000091180000}"/>
    <cellStyle name="Comma 103 9 3" xfId="13505" xr:uid="{00000000-0005-0000-0000-000092180000}"/>
    <cellStyle name="Comma 103 9 4" xfId="13508" xr:uid="{00000000-0005-0000-0000-000093180000}"/>
    <cellStyle name="Comma 104" xfId="8695" xr:uid="{00000000-0005-0000-0000-000094180000}"/>
    <cellStyle name="Comma 104 10" xfId="2633" xr:uid="{00000000-0005-0000-0000-000095180000}"/>
    <cellStyle name="Comma 104 10 2" xfId="4950" xr:uid="{00000000-0005-0000-0000-000096180000}"/>
    <cellStyle name="Comma 104 10 3" xfId="4956" xr:uid="{00000000-0005-0000-0000-000097180000}"/>
    <cellStyle name="Comma 104 11" xfId="13517" xr:uid="{00000000-0005-0000-0000-000098180000}"/>
    <cellStyle name="Comma 104 11 2" xfId="13522" xr:uid="{00000000-0005-0000-0000-000099180000}"/>
    <cellStyle name="Comma 104 11 3" xfId="3224" xr:uid="{00000000-0005-0000-0000-00009A180000}"/>
    <cellStyle name="Comma 104 12" xfId="13529" xr:uid="{00000000-0005-0000-0000-00009B180000}"/>
    <cellStyle name="Comma 104 13" xfId="13533" xr:uid="{00000000-0005-0000-0000-00009C180000}"/>
    <cellStyle name="Comma 104 2" xfId="8052" xr:uid="{00000000-0005-0000-0000-00009D180000}"/>
    <cellStyle name="Comma 104 2 10" xfId="13534" xr:uid="{00000000-0005-0000-0000-00009E180000}"/>
    <cellStyle name="Comma 104 2 11" xfId="13535" xr:uid="{00000000-0005-0000-0000-00009F180000}"/>
    <cellStyle name="Comma 104 2 2" xfId="8057" xr:uid="{00000000-0005-0000-0000-0000A0180000}"/>
    <cellStyle name="Comma 104 2 2 2" xfId="13538" xr:uid="{00000000-0005-0000-0000-0000A1180000}"/>
    <cellStyle name="Comma 104 2 2 2 2" xfId="13539" xr:uid="{00000000-0005-0000-0000-0000A2180000}"/>
    <cellStyle name="Comma 104 2 2 2 2 2" xfId="720" xr:uid="{00000000-0005-0000-0000-0000A3180000}"/>
    <cellStyle name="Comma 104 2 2 2 2 3" xfId="9279" xr:uid="{00000000-0005-0000-0000-0000A4180000}"/>
    <cellStyle name="Comma 104 2 2 2 3" xfId="13542" xr:uid="{00000000-0005-0000-0000-0000A5180000}"/>
    <cellStyle name="Comma 104 2 2 2 4" xfId="6684" xr:uid="{00000000-0005-0000-0000-0000A6180000}"/>
    <cellStyle name="Comma 104 2 2 3" xfId="11172" xr:uid="{00000000-0005-0000-0000-0000A7180000}"/>
    <cellStyle name="Comma 104 2 2 3 2" xfId="13544" xr:uid="{00000000-0005-0000-0000-0000A8180000}"/>
    <cellStyle name="Comma 104 2 2 3 3" xfId="13547" xr:uid="{00000000-0005-0000-0000-0000A9180000}"/>
    <cellStyle name="Comma 104 2 2 4" xfId="7975" xr:uid="{00000000-0005-0000-0000-0000AA180000}"/>
    <cellStyle name="Comma 104 2 2 4 2" xfId="7985" xr:uid="{00000000-0005-0000-0000-0000AB180000}"/>
    <cellStyle name="Comma 104 2 2 4 3" xfId="13550" xr:uid="{00000000-0005-0000-0000-0000AC180000}"/>
    <cellStyle name="Comma 104 2 2 5" xfId="7989" xr:uid="{00000000-0005-0000-0000-0000AD180000}"/>
    <cellStyle name="Comma 104 2 2 6" xfId="7977" xr:uid="{00000000-0005-0000-0000-0000AE180000}"/>
    <cellStyle name="Comma 104 2 3" xfId="8061" xr:uid="{00000000-0005-0000-0000-0000AF180000}"/>
    <cellStyle name="Comma 104 2 3 2" xfId="13553" xr:uid="{00000000-0005-0000-0000-0000B0180000}"/>
    <cellStyle name="Comma 104 2 3 2 2" xfId="13554" xr:uid="{00000000-0005-0000-0000-0000B1180000}"/>
    <cellStyle name="Comma 104 2 3 2 3" xfId="13556" xr:uid="{00000000-0005-0000-0000-0000B2180000}"/>
    <cellStyle name="Comma 104 2 3 3" xfId="11176" xr:uid="{00000000-0005-0000-0000-0000B3180000}"/>
    <cellStyle name="Comma 104 2 3 3 2" xfId="13558" xr:uid="{00000000-0005-0000-0000-0000B4180000}"/>
    <cellStyle name="Comma 104 2 3 3 3" xfId="13560" xr:uid="{00000000-0005-0000-0000-0000B5180000}"/>
    <cellStyle name="Comma 104 2 3 4" xfId="8001" xr:uid="{00000000-0005-0000-0000-0000B6180000}"/>
    <cellStyle name="Comma 104 2 3 5" xfId="8156" xr:uid="{00000000-0005-0000-0000-0000B7180000}"/>
    <cellStyle name="Comma 104 2 4" xfId="13563" xr:uid="{00000000-0005-0000-0000-0000B8180000}"/>
    <cellStyle name="Comma 104 2 4 2" xfId="13567" xr:uid="{00000000-0005-0000-0000-0000B9180000}"/>
    <cellStyle name="Comma 104 2 4 2 2" xfId="13571" xr:uid="{00000000-0005-0000-0000-0000BA180000}"/>
    <cellStyle name="Comma 104 2 4 2 3" xfId="13573" xr:uid="{00000000-0005-0000-0000-0000BB180000}"/>
    <cellStyle name="Comma 104 2 4 3" xfId="2836" xr:uid="{00000000-0005-0000-0000-0000BC180000}"/>
    <cellStyle name="Comma 104 2 4 3 2" xfId="2849" xr:uid="{00000000-0005-0000-0000-0000BD180000}"/>
    <cellStyle name="Comma 104 2 4 3 3" xfId="2897" xr:uid="{00000000-0005-0000-0000-0000BE180000}"/>
    <cellStyle name="Comma 104 2 4 4" xfId="8316" xr:uid="{00000000-0005-0000-0000-0000BF180000}"/>
    <cellStyle name="Comma 104 2 4 5" xfId="8392" xr:uid="{00000000-0005-0000-0000-0000C0180000}"/>
    <cellStyle name="Comma 104 2 5" xfId="13577" xr:uid="{00000000-0005-0000-0000-0000C1180000}"/>
    <cellStyle name="Comma 104 2 5 2" xfId="13581" xr:uid="{00000000-0005-0000-0000-0000C2180000}"/>
    <cellStyle name="Comma 104 2 5 2 2" xfId="13583" xr:uid="{00000000-0005-0000-0000-0000C3180000}"/>
    <cellStyle name="Comma 104 2 5 2 3" xfId="13584" xr:uid="{00000000-0005-0000-0000-0000C4180000}"/>
    <cellStyle name="Comma 104 2 5 3" xfId="13587" xr:uid="{00000000-0005-0000-0000-0000C5180000}"/>
    <cellStyle name="Comma 104 2 5 3 2" xfId="13589" xr:uid="{00000000-0005-0000-0000-0000C6180000}"/>
    <cellStyle name="Comma 104 2 5 3 3" xfId="13593" xr:uid="{00000000-0005-0000-0000-0000C7180000}"/>
    <cellStyle name="Comma 104 2 5 4" xfId="1086" xr:uid="{00000000-0005-0000-0000-0000C8180000}"/>
    <cellStyle name="Comma 104 2 5 5" xfId="1108" xr:uid="{00000000-0005-0000-0000-0000C9180000}"/>
    <cellStyle name="Comma 104 2 6" xfId="13599" xr:uid="{00000000-0005-0000-0000-0000CA180000}"/>
    <cellStyle name="Comma 104 2 6 2" xfId="13602" xr:uid="{00000000-0005-0000-0000-0000CB180000}"/>
    <cellStyle name="Comma 104 2 6 2 2" xfId="13604" xr:uid="{00000000-0005-0000-0000-0000CC180000}"/>
    <cellStyle name="Comma 104 2 6 2 3" xfId="11434" xr:uid="{00000000-0005-0000-0000-0000CD180000}"/>
    <cellStyle name="Comma 104 2 6 3" xfId="12622" xr:uid="{00000000-0005-0000-0000-0000CE180000}"/>
    <cellStyle name="Comma 104 2 6 3 2" xfId="12631" xr:uid="{00000000-0005-0000-0000-0000CF180000}"/>
    <cellStyle name="Comma 104 2 6 3 3" xfId="11473" xr:uid="{00000000-0005-0000-0000-0000D0180000}"/>
    <cellStyle name="Comma 104 2 6 4" xfId="598" xr:uid="{00000000-0005-0000-0000-0000D1180000}"/>
    <cellStyle name="Comma 104 2 6 5" xfId="2264" xr:uid="{00000000-0005-0000-0000-0000D2180000}"/>
    <cellStyle name="Comma 104 2 7" xfId="13608" xr:uid="{00000000-0005-0000-0000-0000D3180000}"/>
    <cellStyle name="Comma 104 2 7 2" xfId="13612" xr:uid="{00000000-0005-0000-0000-0000D4180000}"/>
    <cellStyle name="Comma 104 2 7 2 2" xfId="11589" xr:uid="{00000000-0005-0000-0000-0000D5180000}"/>
    <cellStyle name="Comma 104 2 7 2 3" xfId="11596" xr:uid="{00000000-0005-0000-0000-0000D6180000}"/>
    <cellStyle name="Comma 104 2 7 3" xfId="13615" xr:uid="{00000000-0005-0000-0000-0000D7180000}"/>
    <cellStyle name="Comma 104 2 7 4" xfId="8529" xr:uid="{00000000-0005-0000-0000-0000D8180000}"/>
    <cellStyle name="Comma 104 2 8" xfId="13618" xr:uid="{00000000-0005-0000-0000-0000D9180000}"/>
    <cellStyle name="Comma 104 2 8 2" xfId="13625" xr:uid="{00000000-0005-0000-0000-0000DA180000}"/>
    <cellStyle name="Comma 104 2 8 3" xfId="12636" xr:uid="{00000000-0005-0000-0000-0000DB180000}"/>
    <cellStyle name="Comma 104 2 9" xfId="13628" xr:uid="{00000000-0005-0000-0000-0000DC180000}"/>
    <cellStyle name="Comma 104 2 9 2" xfId="13632" xr:uid="{00000000-0005-0000-0000-0000DD180000}"/>
    <cellStyle name="Comma 104 2 9 3" xfId="12643" xr:uid="{00000000-0005-0000-0000-0000DE180000}"/>
    <cellStyle name="Comma 104 3" xfId="8066" xr:uid="{00000000-0005-0000-0000-0000DF180000}"/>
    <cellStyle name="Comma 104 4" xfId="8074" xr:uid="{00000000-0005-0000-0000-0000E0180000}"/>
    <cellStyle name="Comma 104 4 2" xfId="13635" xr:uid="{00000000-0005-0000-0000-0000E1180000}"/>
    <cellStyle name="Comma 104 4 2 2" xfId="13637" xr:uid="{00000000-0005-0000-0000-0000E2180000}"/>
    <cellStyle name="Comma 104 4 2 2 2" xfId="13638" xr:uid="{00000000-0005-0000-0000-0000E3180000}"/>
    <cellStyle name="Comma 104 4 2 2 3" xfId="13639" xr:uid="{00000000-0005-0000-0000-0000E4180000}"/>
    <cellStyle name="Comma 104 4 2 3" xfId="2519" xr:uid="{00000000-0005-0000-0000-0000E5180000}"/>
    <cellStyle name="Comma 104 4 2 4" xfId="2537" xr:uid="{00000000-0005-0000-0000-0000E6180000}"/>
    <cellStyle name="Comma 104 4 3" xfId="13641" xr:uid="{00000000-0005-0000-0000-0000E7180000}"/>
    <cellStyle name="Comma 104 4 3 2" xfId="13644" xr:uid="{00000000-0005-0000-0000-0000E8180000}"/>
    <cellStyle name="Comma 104 4 3 3" xfId="6321" xr:uid="{00000000-0005-0000-0000-0000E9180000}"/>
    <cellStyle name="Comma 104 4 4" xfId="13646" xr:uid="{00000000-0005-0000-0000-0000EA180000}"/>
    <cellStyle name="Comma 104 4 4 2" xfId="13650" xr:uid="{00000000-0005-0000-0000-0000EB180000}"/>
    <cellStyle name="Comma 104 4 4 3" xfId="6330" xr:uid="{00000000-0005-0000-0000-0000EC180000}"/>
    <cellStyle name="Comma 104 4 5" xfId="13653" xr:uid="{00000000-0005-0000-0000-0000ED180000}"/>
    <cellStyle name="Comma 104 4 6" xfId="13657" xr:uid="{00000000-0005-0000-0000-0000EE180000}"/>
    <cellStyle name="Comma 104 5" xfId="13662" xr:uid="{00000000-0005-0000-0000-0000EF180000}"/>
    <cellStyle name="Comma 104 5 2" xfId="13666" xr:uid="{00000000-0005-0000-0000-0000F0180000}"/>
    <cellStyle name="Comma 104 5 2 2" xfId="13670" xr:uid="{00000000-0005-0000-0000-0000F1180000}"/>
    <cellStyle name="Comma 104 5 2 3" xfId="13672" xr:uid="{00000000-0005-0000-0000-0000F2180000}"/>
    <cellStyle name="Comma 104 5 3" xfId="13674" xr:uid="{00000000-0005-0000-0000-0000F3180000}"/>
    <cellStyle name="Comma 104 5 3 2" xfId="13676" xr:uid="{00000000-0005-0000-0000-0000F4180000}"/>
    <cellStyle name="Comma 104 5 3 3" xfId="13678" xr:uid="{00000000-0005-0000-0000-0000F5180000}"/>
    <cellStyle name="Comma 104 5 4" xfId="13680" xr:uid="{00000000-0005-0000-0000-0000F6180000}"/>
    <cellStyle name="Comma 104 5 5" xfId="13683" xr:uid="{00000000-0005-0000-0000-0000F7180000}"/>
    <cellStyle name="Comma 104 6" xfId="13687" xr:uid="{00000000-0005-0000-0000-0000F8180000}"/>
    <cellStyle name="Comma 104 6 2" xfId="4621" xr:uid="{00000000-0005-0000-0000-0000F9180000}"/>
    <cellStyle name="Comma 104 6 2 2" xfId="13688" xr:uid="{00000000-0005-0000-0000-0000FA180000}"/>
    <cellStyle name="Comma 104 6 2 3" xfId="13690" xr:uid="{00000000-0005-0000-0000-0000FB180000}"/>
    <cellStyle name="Comma 104 6 3" xfId="13692" xr:uid="{00000000-0005-0000-0000-0000FC180000}"/>
    <cellStyle name="Comma 104 6 3 2" xfId="13694" xr:uid="{00000000-0005-0000-0000-0000FD180000}"/>
    <cellStyle name="Comma 104 6 3 3" xfId="13696" xr:uid="{00000000-0005-0000-0000-0000FE180000}"/>
    <cellStyle name="Comma 104 6 4" xfId="13699" xr:uid="{00000000-0005-0000-0000-0000FF180000}"/>
    <cellStyle name="Comma 104 6 5" xfId="3789" xr:uid="{00000000-0005-0000-0000-000000190000}"/>
    <cellStyle name="Comma 104 7" xfId="13702" xr:uid="{00000000-0005-0000-0000-000001190000}"/>
    <cellStyle name="Comma 104 7 2" xfId="13703" xr:uid="{00000000-0005-0000-0000-000002190000}"/>
    <cellStyle name="Comma 104 7 2 2" xfId="9929" xr:uid="{00000000-0005-0000-0000-000003190000}"/>
    <cellStyle name="Comma 104 7 2 3" xfId="4400" xr:uid="{00000000-0005-0000-0000-000004190000}"/>
    <cellStyle name="Comma 104 7 3" xfId="13706" xr:uid="{00000000-0005-0000-0000-000005190000}"/>
    <cellStyle name="Comma 104 7 3 2" xfId="1115" xr:uid="{00000000-0005-0000-0000-000006190000}"/>
    <cellStyle name="Comma 104 7 3 3" xfId="11564" xr:uid="{00000000-0005-0000-0000-000007190000}"/>
    <cellStyle name="Comma 104 7 4" xfId="13708" xr:uid="{00000000-0005-0000-0000-000008190000}"/>
    <cellStyle name="Comma 104 7 5" xfId="13711" xr:uid="{00000000-0005-0000-0000-000009190000}"/>
    <cellStyle name="Comma 104 8" xfId="12814" xr:uid="{00000000-0005-0000-0000-00000A190000}"/>
    <cellStyle name="Comma 104 8 2" xfId="13714" xr:uid="{00000000-0005-0000-0000-00000B190000}"/>
    <cellStyle name="Comma 104 8 2 2" xfId="13717" xr:uid="{00000000-0005-0000-0000-00000C190000}"/>
    <cellStyle name="Comma 104 8 2 3" xfId="13719" xr:uid="{00000000-0005-0000-0000-00000D190000}"/>
    <cellStyle name="Comma 104 8 3" xfId="13721" xr:uid="{00000000-0005-0000-0000-00000E190000}"/>
    <cellStyle name="Comma 104 8 3 2" xfId="13723" xr:uid="{00000000-0005-0000-0000-00000F190000}"/>
    <cellStyle name="Comma 104 8 3 3" xfId="11604" xr:uid="{00000000-0005-0000-0000-000010190000}"/>
    <cellStyle name="Comma 104 8 4" xfId="13725" xr:uid="{00000000-0005-0000-0000-000011190000}"/>
    <cellStyle name="Comma 104 8 5" xfId="2681" xr:uid="{00000000-0005-0000-0000-000012190000}"/>
    <cellStyle name="Comma 104 9" xfId="12816" xr:uid="{00000000-0005-0000-0000-000013190000}"/>
    <cellStyle name="Comma 104 9 2" xfId="13728" xr:uid="{00000000-0005-0000-0000-000014190000}"/>
    <cellStyle name="Comma 104 9 2 2" xfId="1609" xr:uid="{00000000-0005-0000-0000-000015190000}"/>
    <cellStyle name="Comma 104 9 2 3" xfId="13730" xr:uid="{00000000-0005-0000-0000-000016190000}"/>
    <cellStyle name="Comma 104 9 3" xfId="13731" xr:uid="{00000000-0005-0000-0000-000017190000}"/>
    <cellStyle name="Comma 104 9 4" xfId="13732" xr:uid="{00000000-0005-0000-0000-000018190000}"/>
    <cellStyle name="Comma 105" xfId="8701" xr:uid="{00000000-0005-0000-0000-000019190000}"/>
    <cellStyle name="Comma 105 10" xfId="13734" xr:uid="{00000000-0005-0000-0000-00001A190000}"/>
    <cellStyle name="Comma 105 10 2" xfId="13736" xr:uid="{00000000-0005-0000-0000-00001B190000}"/>
    <cellStyle name="Comma 105 10 3" xfId="11854" xr:uid="{00000000-0005-0000-0000-00001C190000}"/>
    <cellStyle name="Comma 105 11" xfId="13739" xr:uid="{00000000-0005-0000-0000-00001D190000}"/>
    <cellStyle name="Comma 105 11 2" xfId="11515" xr:uid="{00000000-0005-0000-0000-00001E190000}"/>
    <cellStyle name="Comma 105 11 3" xfId="11535" xr:uid="{00000000-0005-0000-0000-00001F190000}"/>
    <cellStyle name="Comma 105 12" xfId="13742" xr:uid="{00000000-0005-0000-0000-000020190000}"/>
    <cellStyle name="Comma 105 13" xfId="13745" xr:uid="{00000000-0005-0000-0000-000021190000}"/>
    <cellStyle name="Comma 105 2" xfId="5869" xr:uid="{00000000-0005-0000-0000-000022190000}"/>
    <cellStyle name="Comma 105 2 10" xfId="3470" xr:uid="{00000000-0005-0000-0000-000023190000}"/>
    <cellStyle name="Comma 105 2 11" xfId="6281" xr:uid="{00000000-0005-0000-0000-000024190000}"/>
    <cellStyle name="Comma 105 2 2" xfId="13747" xr:uid="{00000000-0005-0000-0000-000025190000}"/>
    <cellStyle name="Comma 105 2 2 2" xfId="13749" xr:uid="{00000000-0005-0000-0000-000026190000}"/>
    <cellStyle name="Comma 105 2 2 2 2" xfId="13754" xr:uid="{00000000-0005-0000-0000-000027190000}"/>
    <cellStyle name="Comma 105 2 2 2 2 2" xfId="13760" xr:uid="{00000000-0005-0000-0000-000028190000}"/>
    <cellStyle name="Comma 105 2 2 2 2 3" xfId="13766" xr:uid="{00000000-0005-0000-0000-000029190000}"/>
    <cellStyle name="Comma 105 2 2 2 3" xfId="13771" xr:uid="{00000000-0005-0000-0000-00002A190000}"/>
    <cellStyle name="Comma 105 2 2 2 4" xfId="13780" xr:uid="{00000000-0005-0000-0000-00002B190000}"/>
    <cellStyle name="Comma 105 2 2 3" xfId="9680" xr:uid="{00000000-0005-0000-0000-00002C190000}"/>
    <cellStyle name="Comma 105 2 2 3 2" xfId="9686" xr:uid="{00000000-0005-0000-0000-00002D190000}"/>
    <cellStyle name="Comma 105 2 2 3 3" xfId="9695" xr:uid="{00000000-0005-0000-0000-00002E190000}"/>
    <cellStyle name="Comma 105 2 2 4" xfId="9698" xr:uid="{00000000-0005-0000-0000-00002F190000}"/>
    <cellStyle name="Comma 105 2 2 4 2" xfId="9708" xr:uid="{00000000-0005-0000-0000-000030190000}"/>
    <cellStyle name="Comma 105 2 2 4 3" xfId="9714" xr:uid="{00000000-0005-0000-0000-000031190000}"/>
    <cellStyle name="Comma 105 2 2 5" xfId="9719" xr:uid="{00000000-0005-0000-0000-000032190000}"/>
    <cellStyle name="Comma 105 2 2 6" xfId="8536" xr:uid="{00000000-0005-0000-0000-000033190000}"/>
    <cellStyle name="Comma 105 2 3" xfId="13782" xr:uid="{00000000-0005-0000-0000-000034190000}"/>
    <cellStyle name="Comma 105 2 3 2" xfId="13377" xr:uid="{00000000-0005-0000-0000-000035190000}"/>
    <cellStyle name="Comma 105 2 3 2 2" xfId="13784" xr:uid="{00000000-0005-0000-0000-000036190000}"/>
    <cellStyle name="Comma 105 2 3 2 3" xfId="13786" xr:uid="{00000000-0005-0000-0000-000037190000}"/>
    <cellStyle name="Comma 105 2 3 3" xfId="9739" xr:uid="{00000000-0005-0000-0000-000038190000}"/>
    <cellStyle name="Comma 105 2 3 3 2" xfId="1471" xr:uid="{00000000-0005-0000-0000-000039190000}"/>
    <cellStyle name="Comma 105 2 3 3 3" xfId="9743" xr:uid="{00000000-0005-0000-0000-00003A190000}"/>
    <cellStyle name="Comma 105 2 3 4" xfId="2330" xr:uid="{00000000-0005-0000-0000-00003B190000}"/>
    <cellStyle name="Comma 105 2 3 5" xfId="2372" xr:uid="{00000000-0005-0000-0000-00003C190000}"/>
    <cellStyle name="Comma 105 2 4" xfId="13788" xr:uid="{00000000-0005-0000-0000-00003D190000}"/>
    <cellStyle name="Comma 105 2 4 2" xfId="13408" xr:uid="{00000000-0005-0000-0000-00003E190000}"/>
    <cellStyle name="Comma 105 2 4 2 2" xfId="13791" xr:uid="{00000000-0005-0000-0000-00003F190000}"/>
    <cellStyle name="Comma 105 2 4 2 3" xfId="13793" xr:uid="{00000000-0005-0000-0000-000040190000}"/>
    <cellStyle name="Comma 105 2 4 3" xfId="7778" xr:uid="{00000000-0005-0000-0000-000041190000}"/>
    <cellStyle name="Comma 105 2 4 3 2" xfId="9752" xr:uid="{00000000-0005-0000-0000-000042190000}"/>
    <cellStyle name="Comma 105 2 4 3 3" xfId="1595" xr:uid="{00000000-0005-0000-0000-000043190000}"/>
    <cellStyle name="Comma 105 2 4 4" xfId="7783" xr:uid="{00000000-0005-0000-0000-000044190000}"/>
    <cellStyle name="Comma 105 2 4 5" xfId="9762" xr:uid="{00000000-0005-0000-0000-000045190000}"/>
    <cellStyle name="Comma 105 2 5" xfId="13796" xr:uid="{00000000-0005-0000-0000-000046190000}"/>
    <cellStyle name="Comma 105 2 5 2" xfId="13426" xr:uid="{00000000-0005-0000-0000-000047190000}"/>
    <cellStyle name="Comma 105 2 5 2 2" xfId="13800" xr:uid="{00000000-0005-0000-0000-000048190000}"/>
    <cellStyle name="Comma 105 2 5 2 3" xfId="13804" xr:uid="{00000000-0005-0000-0000-000049190000}"/>
    <cellStyle name="Comma 105 2 5 3" xfId="7792" xr:uid="{00000000-0005-0000-0000-00004A190000}"/>
    <cellStyle name="Comma 105 2 5 3 2" xfId="3703" xr:uid="{00000000-0005-0000-0000-00004B190000}"/>
    <cellStyle name="Comma 105 2 5 3 3" xfId="3711" xr:uid="{00000000-0005-0000-0000-00004C190000}"/>
    <cellStyle name="Comma 105 2 5 4" xfId="7796" xr:uid="{00000000-0005-0000-0000-00004D190000}"/>
    <cellStyle name="Comma 105 2 5 5" xfId="9772" xr:uid="{00000000-0005-0000-0000-00004E190000}"/>
    <cellStyle name="Comma 105 2 6" xfId="13808" xr:uid="{00000000-0005-0000-0000-00004F190000}"/>
    <cellStyle name="Comma 105 2 6 2" xfId="13457" xr:uid="{00000000-0005-0000-0000-000050190000}"/>
    <cellStyle name="Comma 105 2 6 2 2" xfId="13812" xr:uid="{00000000-0005-0000-0000-000051190000}"/>
    <cellStyle name="Comma 105 2 6 2 3" xfId="5770" xr:uid="{00000000-0005-0000-0000-000052190000}"/>
    <cellStyle name="Comma 105 2 6 3" xfId="8070" xr:uid="{00000000-0005-0000-0000-000053190000}"/>
    <cellStyle name="Comma 105 2 6 3 2" xfId="9777" xr:uid="{00000000-0005-0000-0000-000054190000}"/>
    <cellStyle name="Comma 105 2 6 3 3" xfId="9781" xr:uid="{00000000-0005-0000-0000-000055190000}"/>
    <cellStyle name="Comma 105 2 6 4" xfId="9789" xr:uid="{00000000-0005-0000-0000-000056190000}"/>
    <cellStyle name="Comma 105 2 6 5" xfId="9797" xr:uid="{00000000-0005-0000-0000-000057190000}"/>
    <cellStyle name="Comma 105 2 7" xfId="13814" xr:uid="{00000000-0005-0000-0000-000058190000}"/>
    <cellStyle name="Comma 105 2 7 2" xfId="13491" xr:uid="{00000000-0005-0000-0000-000059190000}"/>
    <cellStyle name="Comma 105 2 7 2 2" xfId="11964" xr:uid="{00000000-0005-0000-0000-00005A190000}"/>
    <cellStyle name="Comma 105 2 7 2 3" xfId="11970" xr:uid="{00000000-0005-0000-0000-00005B190000}"/>
    <cellStyle name="Comma 105 2 7 3" xfId="3594" xr:uid="{00000000-0005-0000-0000-00005C190000}"/>
    <cellStyle name="Comma 105 2 7 4" xfId="4640" xr:uid="{00000000-0005-0000-0000-00005D190000}"/>
    <cellStyle name="Comma 105 2 8" xfId="13816" xr:uid="{00000000-0005-0000-0000-00005E190000}"/>
    <cellStyle name="Comma 105 2 8 2" xfId="13818" xr:uid="{00000000-0005-0000-0000-00005F190000}"/>
    <cellStyle name="Comma 105 2 8 3" xfId="9619" xr:uid="{00000000-0005-0000-0000-000060190000}"/>
    <cellStyle name="Comma 105 2 9" xfId="3608" xr:uid="{00000000-0005-0000-0000-000061190000}"/>
    <cellStyle name="Comma 105 2 9 2" xfId="13820" xr:uid="{00000000-0005-0000-0000-000062190000}"/>
    <cellStyle name="Comma 105 2 9 3" xfId="9811" xr:uid="{00000000-0005-0000-0000-000063190000}"/>
    <cellStyle name="Comma 105 3" xfId="3588" xr:uid="{00000000-0005-0000-0000-000064190000}"/>
    <cellStyle name="Comma 105 4" xfId="3599" xr:uid="{00000000-0005-0000-0000-000065190000}"/>
    <cellStyle name="Comma 105 4 2" xfId="1504" xr:uid="{00000000-0005-0000-0000-000066190000}"/>
    <cellStyle name="Comma 105 4 2 2" xfId="2969" xr:uid="{00000000-0005-0000-0000-000067190000}"/>
    <cellStyle name="Comma 105 4 2 2 2" xfId="3792" xr:uid="{00000000-0005-0000-0000-000068190000}"/>
    <cellStyle name="Comma 105 4 2 2 3" xfId="3796" xr:uid="{00000000-0005-0000-0000-000069190000}"/>
    <cellStyle name="Comma 105 4 2 3" xfId="13824" xr:uid="{00000000-0005-0000-0000-00006A190000}"/>
    <cellStyle name="Comma 105 4 2 4" xfId="13828" xr:uid="{00000000-0005-0000-0000-00006B190000}"/>
    <cellStyle name="Comma 105 4 3" xfId="13831" xr:uid="{00000000-0005-0000-0000-00006C190000}"/>
    <cellStyle name="Comma 105 4 3 2" xfId="13836" xr:uid="{00000000-0005-0000-0000-00006D190000}"/>
    <cellStyle name="Comma 105 4 3 3" xfId="6114" xr:uid="{00000000-0005-0000-0000-00006E190000}"/>
    <cellStyle name="Comma 105 4 4" xfId="13838" xr:uid="{00000000-0005-0000-0000-00006F190000}"/>
    <cellStyle name="Comma 105 4 4 2" xfId="12293" xr:uid="{00000000-0005-0000-0000-000070190000}"/>
    <cellStyle name="Comma 105 4 4 3" xfId="7818" xr:uid="{00000000-0005-0000-0000-000071190000}"/>
    <cellStyle name="Comma 105 4 5" xfId="13833" xr:uid="{00000000-0005-0000-0000-000072190000}"/>
    <cellStyle name="Comma 105 4 6" xfId="6111" xr:uid="{00000000-0005-0000-0000-000073190000}"/>
    <cellStyle name="Comma 105 5" xfId="4647" xr:uid="{00000000-0005-0000-0000-000074190000}"/>
    <cellStyle name="Comma 105 5 2" xfId="3574" xr:uid="{00000000-0005-0000-0000-000075190000}"/>
    <cellStyle name="Comma 105 5 2 2" xfId="4652" xr:uid="{00000000-0005-0000-0000-000076190000}"/>
    <cellStyle name="Comma 105 5 2 3" xfId="4655" xr:uid="{00000000-0005-0000-0000-000077190000}"/>
    <cellStyle name="Comma 105 5 3" xfId="4659" xr:uid="{00000000-0005-0000-0000-000078190000}"/>
    <cellStyle name="Comma 105 5 3 2" xfId="1007" xr:uid="{00000000-0005-0000-0000-000079190000}"/>
    <cellStyle name="Comma 105 5 3 3" xfId="2407" xr:uid="{00000000-0005-0000-0000-00007A190000}"/>
    <cellStyle name="Comma 105 5 4" xfId="4665" xr:uid="{00000000-0005-0000-0000-00007B190000}"/>
    <cellStyle name="Comma 105 5 5" xfId="12291" xr:uid="{00000000-0005-0000-0000-00007C190000}"/>
    <cellStyle name="Comma 105 6" xfId="5082" xr:uid="{00000000-0005-0000-0000-00007D190000}"/>
    <cellStyle name="Comma 105 6 2" xfId="5090" xr:uid="{00000000-0005-0000-0000-00007E190000}"/>
    <cellStyle name="Comma 105 6 2 2" xfId="3080" xr:uid="{00000000-0005-0000-0000-00007F190000}"/>
    <cellStyle name="Comma 105 6 2 3" xfId="3097" xr:uid="{00000000-0005-0000-0000-000080190000}"/>
    <cellStyle name="Comma 105 6 3" xfId="5098" xr:uid="{00000000-0005-0000-0000-000081190000}"/>
    <cellStyle name="Comma 105 6 3 2" xfId="9129" xr:uid="{00000000-0005-0000-0000-000082190000}"/>
    <cellStyle name="Comma 105 6 3 3" xfId="9135" xr:uid="{00000000-0005-0000-0000-000083190000}"/>
    <cellStyle name="Comma 105 6 4" xfId="13841" xr:uid="{00000000-0005-0000-0000-000084190000}"/>
    <cellStyle name="Comma 105 6 5" xfId="13843" xr:uid="{00000000-0005-0000-0000-000085190000}"/>
    <cellStyle name="Comma 105 7" xfId="13845" xr:uid="{00000000-0005-0000-0000-000086190000}"/>
    <cellStyle name="Comma 105 7 2" xfId="13847" xr:uid="{00000000-0005-0000-0000-000087190000}"/>
    <cellStyle name="Comma 105 7 2 2" xfId="10217" xr:uid="{00000000-0005-0000-0000-000088190000}"/>
    <cellStyle name="Comma 105 7 2 3" xfId="1025" xr:uid="{00000000-0005-0000-0000-000089190000}"/>
    <cellStyle name="Comma 105 7 3" xfId="13849" xr:uid="{00000000-0005-0000-0000-00008A190000}"/>
    <cellStyle name="Comma 105 7 3 2" xfId="10967" xr:uid="{00000000-0005-0000-0000-00008B190000}"/>
    <cellStyle name="Comma 105 7 3 3" xfId="10972" xr:uid="{00000000-0005-0000-0000-00008C190000}"/>
    <cellStyle name="Comma 105 7 4" xfId="13852" xr:uid="{00000000-0005-0000-0000-00008D190000}"/>
    <cellStyle name="Comma 105 7 5" xfId="13854" xr:uid="{00000000-0005-0000-0000-00008E190000}"/>
    <cellStyle name="Comma 105 8" xfId="12820" xr:uid="{00000000-0005-0000-0000-00008F190000}"/>
    <cellStyle name="Comma 105 8 2" xfId="13856" xr:uid="{00000000-0005-0000-0000-000090190000}"/>
    <cellStyle name="Comma 105 8 2 2" xfId="13859" xr:uid="{00000000-0005-0000-0000-000091190000}"/>
    <cellStyle name="Comma 105 8 2 3" xfId="13861" xr:uid="{00000000-0005-0000-0000-000092190000}"/>
    <cellStyle name="Comma 105 8 3" xfId="605" xr:uid="{00000000-0005-0000-0000-000093190000}"/>
    <cellStyle name="Comma 105 8 3 2" xfId="11020" xr:uid="{00000000-0005-0000-0000-000094190000}"/>
    <cellStyle name="Comma 105 8 3 3" xfId="13866" xr:uid="{00000000-0005-0000-0000-000095190000}"/>
    <cellStyle name="Comma 105 8 4" xfId="3776" xr:uid="{00000000-0005-0000-0000-000096190000}"/>
    <cellStyle name="Comma 105 8 5" xfId="6134" xr:uid="{00000000-0005-0000-0000-000097190000}"/>
    <cellStyle name="Comma 105 9" xfId="13868" xr:uid="{00000000-0005-0000-0000-000098190000}"/>
    <cellStyle name="Comma 105 9 2" xfId="13870" xr:uid="{00000000-0005-0000-0000-000099190000}"/>
    <cellStyle name="Comma 105 9 2 2" xfId="10479" xr:uid="{00000000-0005-0000-0000-00009A190000}"/>
    <cellStyle name="Comma 105 9 2 3" xfId="13874" xr:uid="{00000000-0005-0000-0000-00009B190000}"/>
    <cellStyle name="Comma 105 9 3" xfId="13876" xr:uid="{00000000-0005-0000-0000-00009C190000}"/>
    <cellStyle name="Comma 105 9 4" xfId="13878" xr:uid="{00000000-0005-0000-0000-00009D190000}"/>
    <cellStyle name="Comma 106" xfId="8705" xr:uid="{00000000-0005-0000-0000-00009E190000}"/>
    <cellStyle name="Comma 106 10" xfId="8807" xr:uid="{00000000-0005-0000-0000-00009F190000}"/>
    <cellStyle name="Comma 106 10 2" xfId="2131" xr:uid="{00000000-0005-0000-0000-0000A0190000}"/>
    <cellStyle name="Comma 106 10 3" xfId="2142" xr:uid="{00000000-0005-0000-0000-0000A1190000}"/>
    <cellStyle name="Comma 106 11" xfId="13881" xr:uid="{00000000-0005-0000-0000-0000A2190000}"/>
    <cellStyle name="Comma 106 11 2" xfId="4876" xr:uid="{00000000-0005-0000-0000-0000A3190000}"/>
    <cellStyle name="Comma 106 11 3" xfId="12439" xr:uid="{00000000-0005-0000-0000-0000A4190000}"/>
    <cellStyle name="Comma 106 12" xfId="13884" xr:uid="{00000000-0005-0000-0000-0000A5190000}"/>
    <cellStyle name="Comma 106 13" xfId="13887" xr:uid="{00000000-0005-0000-0000-0000A6190000}"/>
    <cellStyle name="Comma 106 2" xfId="8104" xr:uid="{00000000-0005-0000-0000-0000A7190000}"/>
    <cellStyle name="Comma 106 2 10" xfId="2623" xr:uid="{00000000-0005-0000-0000-0000A8190000}"/>
    <cellStyle name="Comma 106 2 11" xfId="13891" xr:uid="{00000000-0005-0000-0000-0000A9190000}"/>
    <cellStyle name="Comma 106 2 2" xfId="5033" xr:uid="{00000000-0005-0000-0000-0000AA190000}"/>
    <cellStyle name="Comma 106 2 2 2" xfId="5038" xr:uid="{00000000-0005-0000-0000-0000AB190000}"/>
    <cellStyle name="Comma 106 2 2 2 2" xfId="9363" xr:uid="{00000000-0005-0000-0000-0000AC190000}"/>
    <cellStyle name="Comma 106 2 2 2 2 2" xfId="13893" xr:uid="{00000000-0005-0000-0000-0000AD190000}"/>
    <cellStyle name="Comma 106 2 2 2 2 3" xfId="13896" xr:uid="{00000000-0005-0000-0000-0000AE190000}"/>
    <cellStyle name="Comma 106 2 2 2 3" xfId="179" xr:uid="{00000000-0005-0000-0000-0000AF190000}"/>
    <cellStyle name="Comma 106 2 2 2 4" xfId="13898" xr:uid="{00000000-0005-0000-0000-0000B0190000}"/>
    <cellStyle name="Comma 106 2 2 3" xfId="5044" xr:uid="{00000000-0005-0000-0000-0000B1190000}"/>
    <cellStyle name="Comma 106 2 2 3 2" xfId="9368" xr:uid="{00000000-0005-0000-0000-0000B2190000}"/>
    <cellStyle name="Comma 106 2 2 3 3" xfId="9371" xr:uid="{00000000-0005-0000-0000-0000B3190000}"/>
    <cellStyle name="Comma 106 2 2 4" xfId="9374" xr:uid="{00000000-0005-0000-0000-0000B4190000}"/>
    <cellStyle name="Comma 106 2 2 4 2" xfId="13902" xr:uid="{00000000-0005-0000-0000-0000B5190000}"/>
    <cellStyle name="Comma 106 2 2 4 3" xfId="13905" xr:uid="{00000000-0005-0000-0000-0000B6190000}"/>
    <cellStyle name="Comma 106 2 2 5" xfId="9381" xr:uid="{00000000-0005-0000-0000-0000B7190000}"/>
    <cellStyle name="Comma 106 2 2 6" xfId="5439" xr:uid="{00000000-0005-0000-0000-0000B8190000}"/>
    <cellStyle name="Comma 106 2 3" xfId="3352" xr:uid="{00000000-0005-0000-0000-0000B9190000}"/>
    <cellStyle name="Comma 106 2 3 2" xfId="3356" xr:uid="{00000000-0005-0000-0000-0000BA190000}"/>
    <cellStyle name="Comma 106 2 3 2 2" xfId="3369" xr:uid="{00000000-0005-0000-0000-0000BB190000}"/>
    <cellStyle name="Comma 106 2 3 2 3" xfId="3382" xr:uid="{00000000-0005-0000-0000-0000BC190000}"/>
    <cellStyle name="Comma 106 2 3 3" xfId="3391" xr:uid="{00000000-0005-0000-0000-0000BD190000}"/>
    <cellStyle name="Comma 106 2 3 3 2" xfId="13914" xr:uid="{00000000-0005-0000-0000-0000BE190000}"/>
    <cellStyle name="Comma 106 2 3 3 3" xfId="13919" xr:uid="{00000000-0005-0000-0000-0000BF190000}"/>
    <cellStyle name="Comma 106 2 3 4" xfId="3403" xr:uid="{00000000-0005-0000-0000-0000C0190000}"/>
    <cellStyle name="Comma 106 2 3 5" xfId="13924" xr:uid="{00000000-0005-0000-0000-0000C1190000}"/>
    <cellStyle name="Comma 106 2 4" xfId="13120" xr:uid="{00000000-0005-0000-0000-0000C2190000}"/>
    <cellStyle name="Comma 106 2 4 2" xfId="9390" xr:uid="{00000000-0005-0000-0000-0000C3190000}"/>
    <cellStyle name="Comma 106 2 4 2 2" xfId="9396" xr:uid="{00000000-0005-0000-0000-0000C4190000}"/>
    <cellStyle name="Comma 106 2 4 2 3" xfId="9402" xr:uid="{00000000-0005-0000-0000-0000C5190000}"/>
    <cellStyle name="Comma 106 2 4 3" xfId="9406" xr:uid="{00000000-0005-0000-0000-0000C6190000}"/>
    <cellStyle name="Comma 106 2 4 3 2" xfId="11334" xr:uid="{00000000-0005-0000-0000-0000C7190000}"/>
    <cellStyle name="Comma 106 2 4 3 3" xfId="10794" xr:uid="{00000000-0005-0000-0000-0000C8190000}"/>
    <cellStyle name="Comma 106 2 4 4" xfId="9412" xr:uid="{00000000-0005-0000-0000-0000C9190000}"/>
    <cellStyle name="Comma 106 2 4 5" xfId="12213" xr:uid="{00000000-0005-0000-0000-0000CA190000}"/>
    <cellStyle name="Comma 106 2 5" xfId="4979" xr:uid="{00000000-0005-0000-0000-0000CB190000}"/>
    <cellStyle name="Comma 106 2 5 2" xfId="4985" xr:uid="{00000000-0005-0000-0000-0000CC190000}"/>
    <cellStyle name="Comma 106 2 5 2 2" xfId="9423" xr:uid="{00000000-0005-0000-0000-0000CD190000}"/>
    <cellStyle name="Comma 106 2 5 2 3" xfId="9426" xr:uid="{00000000-0005-0000-0000-0000CE190000}"/>
    <cellStyle name="Comma 106 2 5 3" xfId="4999" xr:uid="{00000000-0005-0000-0000-0000CF190000}"/>
    <cellStyle name="Comma 106 2 5 3 2" xfId="10574" xr:uid="{00000000-0005-0000-0000-0000D0190000}"/>
    <cellStyle name="Comma 106 2 5 3 3" xfId="13926" xr:uid="{00000000-0005-0000-0000-0000D1190000}"/>
    <cellStyle name="Comma 106 2 5 4" xfId="9431" xr:uid="{00000000-0005-0000-0000-0000D2190000}"/>
    <cellStyle name="Comma 106 2 5 5" xfId="13928" xr:uid="{00000000-0005-0000-0000-0000D3190000}"/>
    <cellStyle name="Comma 106 2 6" xfId="13931" xr:uid="{00000000-0005-0000-0000-0000D4190000}"/>
    <cellStyle name="Comma 106 2 6 2" xfId="9437" xr:uid="{00000000-0005-0000-0000-0000D5190000}"/>
    <cellStyle name="Comma 106 2 6 2 2" xfId="3723" xr:uid="{00000000-0005-0000-0000-0000D6190000}"/>
    <cellStyle name="Comma 106 2 6 2 3" xfId="9443" xr:uid="{00000000-0005-0000-0000-0000D7190000}"/>
    <cellStyle name="Comma 106 2 6 3" xfId="9449" xr:uid="{00000000-0005-0000-0000-0000D8190000}"/>
    <cellStyle name="Comma 106 2 6 3 2" xfId="13935" xr:uid="{00000000-0005-0000-0000-0000D9190000}"/>
    <cellStyle name="Comma 106 2 6 3 3" xfId="13939" xr:uid="{00000000-0005-0000-0000-0000DA190000}"/>
    <cellStyle name="Comma 106 2 6 4" xfId="9452" xr:uid="{00000000-0005-0000-0000-0000DB190000}"/>
    <cellStyle name="Comma 106 2 6 5" xfId="953" xr:uid="{00000000-0005-0000-0000-0000DC190000}"/>
    <cellStyle name="Comma 106 2 7" xfId="7934" xr:uid="{00000000-0005-0000-0000-0000DD190000}"/>
    <cellStyle name="Comma 106 2 7 2" xfId="354" xr:uid="{00000000-0005-0000-0000-0000DE190000}"/>
    <cellStyle name="Comma 106 2 7 2 2" xfId="13943" xr:uid="{00000000-0005-0000-0000-0000DF190000}"/>
    <cellStyle name="Comma 106 2 7 2 3" xfId="10859" xr:uid="{00000000-0005-0000-0000-0000E0190000}"/>
    <cellStyle name="Comma 106 2 7 3" xfId="411" xr:uid="{00000000-0005-0000-0000-0000E1190000}"/>
    <cellStyle name="Comma 106 2 7 4" xfId="13945" xr:uid="{00000000-0005-0000-0000-0000E2190000}"/>
    <cellStyle name="Comma 106 2 8" xfId="7939" xr:uid="{00000000-0005-0000-0000-0000E3190000}"/>
    <cellStyle name="Comma 106 2 8 2" xfId="7944" xr:uid="{00000000-0005-0000-0000-0000E4190000}"/>
    <cellStyle name="Comma 106 2 8 3" xfId="7952" xr:uid="{00000000-0005-0000-0000-0000E5190000}"/>
    <cellStyle name="Comma 106 2 9" xfId="7956" xr:uid="{00000000-0005-0000-0000-0000E6190000}"/>
    <cellStyle name="Comma 106 2 9 2" xfId="9461" xr:uid="{00000000-0005-0000-0000-0000E7190000}"/>
    <cellStyle name="Comma 106 2 9 3" xfId="13947" xr:uid="{00000000-0005-0000-0000-0000E8190000}"/>
    <cellStyle name="Comma 106 3" xfId="8107" xr:uid="{00000000-0005-0000-0000-0000E9190000}"/>
    <cellStyle name="Comma 106 4" xfId="9624" xr:uid="{00000000-0005-0000-0000-0000EA190000}"/>
    <cellStyle name="Comma 106 4 2" xfId="1142" xr:uid="{00000000-0005-0000-0000-0000EB190000}"/>
    <cellStyle name="Comma 106 4 2 2" xfId="12365" xr:uid="{00000000-0005-0000-0000-0000EC190000}"/>
    <cellStyle name="Comma 106 4 2 2 2" xfId="12823" xr:uid="{00000000-0005-0000-0000-0000ED190000}"/>
    <cellStyle name="Comma 106 4 2 2 3" xfId="12970" xr:uid="{00000000-0005-0000-0000-0000EE190000}"/>
    <cellStyle name="Comma 106 4 2 3" xfId="9891" xr:uid="{00000000-0005-0000-0000-0000EF190000}"/>
    <cellStyle name="Comma 106 4 2 4" xfId="9894" xr:uid="{00000000-0005-0000-0000-0000F0190000}"/>
    <cellStyle name="Comma 106 4 3" xfId="2400" xr:uid="{00000000-0005-0000-0000-0000F1190000}"/>
    <cellStyle name="Comma 106 4 3 2" xfId="12083" xr:uid="{00000000-0005-0000-0000-0000F2190000}"/>
    <cellStyle name="Comma 106 4 3 3" xfId="5678" xr:uid="{00000000-0005-0000-0000-0000F3190000}"/>
    <cellStyle name="Comma 106 4 4" xfId="1841" xr:uid="{00000000-0005-0000-0000-0000F4190000}"/>
    <cellStyle name="Comma 106 4 4 2" xfId="4707" xr:uid="{00000000-0005-0000-0000-0000F5190000}"/>
    <cellStyle name="Comma 106 4 4 3" xfId="4712" xr:uid="{00000000-0005-0000-0000-0000F6190000}"/>
    <cellStyle name="Comma 106 4 5" xfId="1004" xr:uid="{00000000-0005-0000-0000-0000F7190000}"/>
    <cellStyle name="Comma 106 4 6" xfId="2404" xr:uid="{00000000-0005-0000-0000-0000F8190000}"/>
    <cellStyle name="Comma 106 5" xfId="621" xr:uid="{00000000-0005-0000-0000-0000F9190000}"/>
    <cellStyle name="Comma 106 5 2" xfId="272" xr:uid="{00000000-0005-0000-0000-0000FA190000}"/>
    <cellStyle name="Comma 106 5 2 2" xfId="13951" xr:uid="{00000000-0005-0000-0000-0000FB190000}"/>
    <cellStyle name="Comma 106 5 2 3" xfId="9899" xr:uid="{00000000-0005-0000-0000-0000FC190000}"/>
    <cellStyle name="Comma 106 5 3" xfId="389" xr:uid="{00000000-0005-0000-0000-0000FD190000}"/>
    <cellStyle name="Comma 106 5 3 2" xfId="13953" xr:uid="{00000000-0005-0000-0000-0000FE190000}"/>
    <cellStyle name="Comma 106 5 3 3" xfId="9907" xr:uid="{00000000-0005-0000-0000-0000FF190000}"/>
    <cellStyle name="Comma 106 5 4" xfId="445" xr:uid="{00000000-0005-0000-0000-0000001A0000}"/>
    <cellStyle name="Comma 106 5 5" xfId="471" xr:uid="{00000000-0005-0000-0000-0000011A0000}"/>
    <cellStyle name="Comma 106 6" xfId="13955" xr:uid="{00000000-0005-0000-0000-0000021A0000}"/>
    <cellStyle name="Comma 106 6 2" xfId="13961" xr:uid="{00000000-0005-0000-0000-0000031A0000}"/>
    <cellStyle name="Comma 106 6 2 2" xfId="1821" xr:uid="{00000000-0005-0000-0000-0000041A0000}"/>
    <cellStyle name="Comma 106 6 2 3" xfId="8792" xr:uid="{00000000-0005-0000-0000-0000051A0000}"/>
    <cellStyle name="Comma 106 6 3" xfId="13963" xr:uid="{00000000-0005-0000-0000-0000061A0000}"/>
    <cellStyle name="Comma 106 6 3 2" xfId="6869" xr:uid="{00000000-0005-0000-0000-0000071A0000}"/>
    <cellStyle name="Comma 106 6 3 3" xfId="13966" xr:uid="{00000000-0005-0000-0000-0000081A0000}"/>
    <cellStyle name="Comma 106 6 4" xfId="13968" xr:uid="{00000000-0005-0000-0000-0000091A0000}"/>
    <cellStyle name="Comma 106 6 5" xfId="12295" xr:uid="{00000000-0005-0000-0000-00000A1A0000}"/>
    <cellStyle name="Comma 106 7" xfId="4584" xr:uid="{00000000-0005-0000-0000-00000B1A0000}"/>
    <cellStyle name="Comma 106 7 2" xfId="1417" xr:uid="{00000000-0005-0000-0000-00000C1A0000}"/>
    <cellStyle name="Comma 106 7 2 2" xfId="4591" xr:uid="{00000000-0005-0000-0000-00000D1A0000}"/>
    <cellStyle name="Comma 106 7 2 3" xfId="4594" xr:uid="{00000000-0005-0000-0000-00000E1A0000}"/>
    <cellStyle name="Comma 106 7 3" xfId="4597" xr:uid="{00000000-0005-0000-0000-00000F1A0000}"/>
    <cellStyle name="Comma 106 7 3 2" xfId="13970" xr:uid="{00000000-0005-0000-0000-0000101A0000}"/>
    <cellStyle name="Comma 106 7 3 3" xfId="13972" xr:uid="{00000000-0005-0000-0000-0000111A0000}"/>
    <cellStyle name="Comma 106 7 4" xfId="4603" xr:uid="{00000000-0005-0000-0000-0000121A0000}"/>
    <cellStyle name="Comma 106 7 5" xfId="11219" xr:uid="{00000000-0005-0000-0000-0000131A0000}"/>
    <cellStyle name="Comma 106 8" xfId="2557" xr:uid="{00000000-0005-0000-0000-0000141A0000}"/>
    <cellStyle name="Comma 106 8 2" xfId="2567" xr:uid="{00000000-0005-0000-0000-0000151A0000}"/>
    <cellStyle name="Comma 106 8 2 2" xfId="2285" xr:uid="{00000000-0005-0000-0000-0000161A0000}"/>
    <cellStyle name="Comma 106 8 2 3" xfId="2304" xr:uid="{00000000-0005-0000-0000-0000171A0000}"/>
    <cellStyle name="Comma 106 8 3" xfId="2576" xr:uid="{00000000-0005-0000-0000-0000181A0000}"/>
    <cellStyle name="Comma 106 8 3 2" xfId="13974" xr:uid="{00000000-0005-0000-0000-0000191A0000}"/>
    <cellStyle name="Comma 106 8 3 3" xfId="13976" xr:uid="{00000000-0005-0000-0000-00001A1A0000}"/>
    <cellStyle name="Comma 106 8 4" xfId="2594" xr:uid="{00000000-0005-0000-0000-00001B1A0000}"/>
    <cellStyle name="Comma 106 8 5" xfId="5512" xr:uid="{00000000-0005-0000-0000-00001C1A0000}"/>
    <cellStyle name="Comma 106 9" xfId="7757" xr:uid="{00000000-0005-0000-0000-00001D1A0000}"/>
    <cellStyle name="Comma 106 9 2" xfId="13978" xr:uid="{00000000-0005-0000-0000-00001E1A0000}"/>
    <cellStyle name="Comma 106 9 2 2" xfId="11159" xr:uid="{00000000-0005-0000-0000-00001F1A0000}"/>
    <cellStyle name="Comma 106 9 2 3" xfId="13982" xr:uid="{00000000-0005-0000-0000-0000201A0000}"/>
    <cellStyle name="Comma 106 9 3" xfId="13984" xr:uid="{00000000-0005-0000-0000-0000211A0000}"/>
    <cellStyle name="Comma 106 9 4" xfId="11238" xr:uid="{00000000-0005-0000-0000-0000221A0000}"/>
    <cellStyle name="Comma 107" xfId="3749" xr:uid="{00000000-0005-0000-0000-0000231A0000}"/>
    <cellStyle name="Comma 107 10" xfId="13591" xr:uid="{00000000-0005-0000-0000-0000241A0000}"/>
    <cellStyle name="Comma 107 10 2" xfId="13989" xr:uid="{00000000-0005-0000-0000-0000251A0000}"/>
    <cellStyle name="Comma 107 10 3" xfId="13991" xr:uid="{00000000-0005-0000-0000-0000261A0000}"/>
    <cellStyle name="Comma 107 11" xfId="13595" xr:uid="{00000000-0005-0000-0000-0000271A0000}"/>
    <cellStyle name="Comma 107 11 2" xfId="13993" xr:uid="{00000000-0005-0000-0000-0000281A0000}"/>
    <cellStyle name="Comma 107 11 3" xfId="13995" xr:uid="{00000000-0005-0000-0000-0000291A0000}"/>
    <cellStyle name="Comma 107 12" xfId="13997" xr:uid="{00000000-0005-0000-0000-00002A1A0000}"/>
    <cellStyle name="Comma 107 13" xfId="5471" xr:uid="{00000000-0005-0000-0000-00002B1A0000}"/>
    <cellStyle name="Comma 107 2" xfId="8119" xr:uid="{00000000-0005-0000-0000-00002C1A0000}"/>
    <cellStyle name="Comma 107 2 10" xfId="6923" xr:uid="{00000000-0005-0000-0000-00002D1A0000}"/>
    <cellStyle name="Comma 107 2 11" xfId="6934" xr:uid="{00000000-0005-0000-0000-00002E1A0000}"/>
    <cellStyle name="Comma 107 2 2" xfId="3927" xr:uid="{00000000-0005-0000-0000-00002F1A0000}"/>
    <cellStyle name="Comma 107 2 2 2" xfId="9475" xr:uid="{00000000-0005-0000-0000-0000301A0000}"/>
    <cellStyle name="Comma 107 2 2 2 2" xfId="13999" xr:uid="{00000000-0005-0000-0000-0000311A0000}"/>
    <cellStyle name="Comma 107 2 2 2 2 2" xfId="2978" xr:uid="{00000000-0005-0000-0000-0000321A0000}"/>
    <cellStyle name="Comma 107 2 2 2 2 3" xfId="5035" xr:uid="{00000000-0005-0000-0000-0000331A0000}"/>
    <cellStyle name="Comma 107 2 2 2 3" xfId="14001" xr:uid="{00000000-0005-0000-0000-0000341A0000}"/>
    <cellStyle name="Comma 107 2 2 2 4" xfId="5641" xr:uid="{00000000-0005-0000-0000-0000351A0000}"/>
    <cellStyle name="Comma 107 2 2 3" xfId="10917" xr:uid="{00000000-0005-0000-0000-0000361A0000}"/>
    <cellStyle name="Comma 107 2 2 3 2" xfId="14006" xr:uid="{00000000-0005-0000-0000-0000371A0000}"/>
    <cellStyle name="Comma 107 2 2 3 3" xfId="14011" xr:uid="{00000000-0005-0000-0000-0000381A0000}"/>
    <cellStyle name="Comma 107 2 2 4" xfId="14014" xr:uid="{00000000-0005-0000-0000-0000391A0000}"/>
    <cellStyle name="Comma 107 2 2 4 2" xfId="14017" xr:uid="{00000000-0005-0000-0000-00003A1A0000}"/>
    <cellStyle name="Comma 107 2 2 4 3" xfId="14021" xr:uid="{00000000-0005-0000-0000-00003B1A0000}"/>
    <cellStyle name="Comma 107 2 2 5" xfId="14023" xr:uid="{00000000-0005-0000-0000-00003C1A0000}"/>
    <cellStyle name="Comma 107 2 2 6" xfId="14025" xr:uid="{00000000-0005-0000-0000-00003D1A0000}"/>
    <cellStyle name="Comma 107 2 3" xfId="14029" xr:uid="{00000000-0005-0000-0000-00003E1A0000}"/>
    <cellStyle name="Comma 107 2 3 2" xfId="6194" xr:uid="{00000000-0005-0000-0000-00003F1A0000}"/>
    <cellStyle name="Comma 107 2 3 2 2" xfId="14031" xr:uid="{00000000-0005-0000-0000-0000401A0000}"/>
    <cellStyle name="Comma 107 2 3 2 3" xfId="8928" xr:uid="{00000000-0005-0000-0000-0000411A0000}"/>
    <cellStyle name="Comma 107 2 3 3" xfId="14036" xr:uid="{00000000-0005-0000-0000-0000421A0000}"/>
    <cellStyle name="Comma 107 2 3 3 2" xfId="14040" xr:uid="{00000000-0005-0000-0000-0000431A0000}"/>
    <cellStyle name="Comma 107 2 3 3 3" xfId="709" xr:uid="{00000000-0005-0000-0000-0000441A0000}"/>
    <cellStyle name="Comma 107 2 3 4" xfId="14046" xr:uid="{00000000-0005-0000-0000-0000451A0000}"/>
    <cellStyle name="Comma 107 2 3 5" xfId="12552" xr:uid="{00000000-0005-0000-0000-0000461A0000}"/>
    <cellStyle name="Comma 107 2 4" xfId="14050" xr:uid="{00000000-0005-0000-0000-0000471A0000}"/>
    <cellStyle name="Comma 107 2 4 2" xfId="6758" xr:uid="{00000000-0005-0000-0000-0000481A0000}"/>
    <cellStyle name="Comma 107 2 4 2 2" xfId="14053" xr:uid="{00000000-0005-0000-0000-0000491A0000}"/>
    <cellStyle name="Comma 107 2 4 2 3" xfId="8955" xr:uid="{00000000-0005-0000-0000-00004A1A0000}"/>
    <cellStyle name="Comma 107 2 4 3" xfId="14055" xr:uid="{00000000-0005-0000-0000-00004B1A0000}"/>
    <cellStyle name="Comma 107 2 4 3 2" xfId="10806" xr:uid="{00000000-0005-0000-0000-00004C1A0000}"/>
    <cellStyle name="Comma 107 2 4 3 3" xfId="14059" xr:uid="{00000000-0005-0000-0000-00004D1A0000}"/>
    <cellStyle name="Comma 107 2 4 4" xfId="14061" xr:uid="{00000000-0005-0000-0000-00004E1A0000}"/>
    <cellStyle name="Comma 107 2 4 5" xfId="1753" xr:uid="{00000000-0005-0000-0000-00004F1A0000}"/>
    <cellStyle name="Comma 107 2 5" xfId="14065" xr:uid="{00000000-0005-0000-0000-0000501A0000}"/>
    <cellStyle name="Comma 107 2 5 2" xfId="2787" xr:uid="{00000000-0005-0000-0000-0000511A0000}"/>
    <cellStyle name="Comma 107 2 5 2 2" xfId="2797" xr:uid="{00000000-0005-0000-0000-0000521A0000}"/>
    <cellStyle name="Comma 107 2 5 2 3" xfId="737" xr:uid="{00000000-0005-0000-0000-0000531A0000}"/>
    <cellStyle name="Comma 107 2 5 3" xfId="2808" xr:uid="{00000000-0005-0000-0000-0000541A0000}"/>
    <cellStyle name="Comma 107 2 5 3 2" xfId="5718" xr:uid="{00000000-0005-0000-0000-0000551A0000}"/>
    <cellStyle name="Comma 107 2 5 3 3" xfId="6614" xr:uid="{00000000-0005-0000-0000-0000561A0000}"/>
    <cellStyle name="Comma 107 2 5 4" xfId="2822" xr:uid="{00000000-0005-0000-0000-0000571A0000}"/>
    <cellStyle name="Comma 107 2 5 5" xfId="6734" xr:uid="{00000000-0005-0000-0000-0000581A0000}"/>
    <cellStyle name="Comma 107 2 6" xfId="14069" xr:uid="{00000000-0005-0000-0000-0000591A0000}"/>
    <cellStyle name="Comma 107 2 6 2" xfId="3506" xr:uid="{00000000-0005-0000-0000-00005A1A0000}"/>
    <cellStyle name="Comma 107 2 6 2 2" xfId="6743" xr:uid="{00000000-0005-0000-0000-00005B1A0000}"/>
    <cellStyle name="Comma 107 2 6 2 3" xfId="6843" xr:uid="{00000000-0005-0000-0000-00005C1A0000}"/>
    <cellStyle name="Comma 107 2 6 3" xfId="3513" xr:uid="{00000000-0005-0000-0000-00005D1A0000}"/>
    <cellStyle name="Comma 107 2 6 3 2" xfId="7022" xr:uid="{00000000-0005-0000-0000-00005E1A0000}"/>
    <cellStyle name="Comma 107 2 6 3 3" xfId="4433" xr:uid="{00000000-0005-0000-0000-00005F1A0000}"/>
    <cellStyle name="Comma 107 2 6 4" xfId="7152" xr:uid="{00000000-0005-0000-0000-0000601A0000}"/>
    <cellStyle name="Comma 107 2 6 5" xfId="7402" xr:uid="{00000000-0005-0000-0000-0000611A0000}"/>
    <cellStyle name="Comma 107 2 7" xfId="14073" xr:uid="{00000000-0005-0000-0000-0000621A0000}"/>
    <cellStyle name="Comma 107 2 7 2" xfId="7429" xr:uid="{00000000-0005-0000-0000-0000631A0000}"/>
    <cellStyle name="Comma 107 2 7 2 2" xfId="7433" xr:uid="{00000000-0005-0000-0000-0000641A0000}"/>
    <cellStyle name="Comma 107 2 7 2 3" xfId="7542" xr:uid="{00000000-0005-0000-0000-0000651A0000}"/>
    <cellStyle name="Comma 107 2 7 3" xfId="7744" xr:uid="{00000000-0005-0000-0000-0000661A0000}"/>
    <cellStyle name="Comma 107 2 7 4" xfId="7859" xr:uid="{00000000-0005-0000-0000-0000671A0000}"/>
    <cellStyle name="Comma 107 2 8" xfId="14078" xr:uid="{00000000-0005-0000-0000-0000681A0000}"/>
    <cellStyle name="Comma 107 2 8 2" xfId="7996" xr:uid="{00000000-0005-0000-0000-0000691A0000}"/>
    <cellStyle name="Comma 107 2 8 3" xfId="8309" xr:uid="{00000000-0005-0000-0000-00006A1A0000}"/>
    <cellStyle name="Comma 107 2 9" xfId="14081" xr:uid="{00000000-0005-0000-0000-00006B1A0000}"/>
    <cellStyle name="Comma 107 2 9 2" xfId="8550" xr:uid="{00000000-0005-0000-0000-00006C1A0000}"/>
    <cellStyle name="Comma 107 2 9 3" xfId="8768" xr:uid="{00000000-0005-0000-0000-00006D1A0000}"/>
    <cellStyle name="Comma 107 3" xfId="8122" xr:uid="{00000000-0005-0000-0000-00006E1A0000}"/>
    <cellStyle name="Comma 107 4" xfId="14083" xr:uid="{00000000-0005-0000-0000-00006F1A0000}"/>
    <cellStyle name="Comma 107 4 2" xfId="14091" xr:uid="{00000000-0005-0000-0000-0000701A0000}"/>
    <cellStyle name="Comma 107 4 2 2" xfId="9501" xr:uid="{00000000-0005-0000-0000-0000711A0000}"/>
    <cellStyle name="Comma 107 4 2 2 2" xfId="14093" xr:uid="{00000000-0005-0000-0000-0000721A0000}"/>
    <cellStyle name="Comma 107 4 2 2 3" xfId="14095" xr:uid="{00000000-0005-0000-0000-0000731A0000}"/>
    <cellStyle name="Comma 107 4 2 3" xfId="14097" xr:uid="{00000000-0005-0000-0000-0000741A0000}"/>
    <cellStyle name="Comma 107 4 2 4" xfId="5490" xr:uid="{00000000-0005-0000-0000-0000751A0000}"/>
    <cellStyle name="Comma 107 4 3" xfId="14101" xr:uid="{00000000-0005-0000-0000-0000761A0000}"/>
    <cellStyle name="Comma 107 4 3 2" xfId="9512" xr:uid="{00000000-0005-0000-0000-0000771A0000}"/>
    <cellStyle name="Comma 107 4 3 3" xfId="3674" xr:uid="{00000000-0005-0000-0000-0000781A0000}"/>
    <cellStyle name="Comma 107 4 4" xfId="9113" xr:uid="{00000000-0005-0000-0000-0000791A0000}"/>
    <cellStyle name="Comma 107 4 4 2" xfId="7486" xr:uid="{00000000-0005-0000-0000-00007A1A0000}"/>
    <cellStyle name="Comma 107 4 4 3" xfId="9121" xr:uid="{00000000-0005-0000-0000-00007B1A0000}"/>
    <cellStyle name="Comma 107 4 5" xfId="9124" xr:uid="{00000000-0005-0000-0000-00007C1A0000}"/>
    <cellStyle name="Comma 107 4 6" xfId="9132" xr:uid="{00000000-0005-0000-0000-00007D1A0000}"/>
    <cellStyle name="Comma 107 5" xfId="5565" xr:uid="{00000000-0005-0000-0000-00007E1A0000}"/>
    <cellStyle name="Comma 107 5 2" xfId="14108" xr:uid="{00000000-0005-0000-0000-00007F1A0000}"/>
    <cellStyle name="Comma 107 5 2 2" xfId="9517" xr:uid="{00000000-0005-0000-0000-0000801A0000}"/>
    <cellStyle name="Comma 107 5 2 3" xfId="14110" xr:uid="{00000000-0005-0000-0000-0000811A0000}"/>
    <cellStyle name="Comma 107 5 3" xfId="14113" xr:uid="{00000000-0005-0000-0000-0000821A0000}"/>
    <cellStyle name="Comma 107 5 3 2" xfId="7093" xr:uid="{00000000-0005-0000-0000-0000831A0000}"/>
    <cellStyle name="Comma 107 5 3 3" xfId="14116" xr:uid="{00000000-0005-0000-0000-0000841A0000}"/>
    <cellStyle name="Comma 107 5 4" xfId="9141" xr:uid="{00000000-0005-0000-0000-0000851A0000}"/>
    <cellStyle name="Comma 107 5 5" xfId="9152" xr:uid="{00000000-0005-0000-0000-0000861A0000}"/>
    <cellStyle name="Comma 107 6" xfId="3208" xr:uid="{00000000-0005-0000-0000-0000871A0000}"/>
    <cellStyle name="Comma 107 6 2" xfId="4453" xr:uid="{00000000-0005-0000-0000-0000881A0000}"/>
    <cellStyle name="Comma 107 6 2 2" xfId="1210" xr:uid="{00000000-0005-0000-0000-0000891A0000}"/>
    <cellStyle name="Comma 107 6 2 3" xfId="14118" xr:uid="{00000000-0005-0000-0000-00008A1A0000}"/>
    <cellStyle name="Comma 107 6 3" xfId="114" xr:uid="{00000000-0005-0000-0000-00008B1A0000}"/>
    <cellStyle name="Comma 107 6 3 2" xfId="14120" xr:uid="{00000000-0005-0000-0000-00008C1A0000}"/>
    <cellStyle name="Comma 107 6 3 3" xfId="14122" xr:uid="{00000000-0005-0000-0000-00008D1A0000}"/>
    <cellStyle name="Comma 107 6 4" xfId="1623" xr:uid="{00000000-0005-0000-0000-00008E1A0000}"/>
    <cellStyle name="Comma 107 6 5" xfId="9164" xr:uid="{00000000-0005-0000-0000-00008F1A0000}"/>
    <cellStyle name="Comma 107 7" xfId="4461" xr:uid="{00000000-0005-0000-0000-0000901A0000}"/>
    <cellStyle name="Comma 107 7 2" xfId="14125" xr:uid="{00000000-0005-0000-0000-0000911A0000}"/>
    <cellStyle name="Comma 107 7 2 2" xfId="11399" xr:uid="{00000000-0005-0000-0000-0000921A0000}"/>
    <cellStyle name="Comma 107 7 2 3" xfId="14127" xr:uid="{00000000-0005-0000-0000-0000931A0000}"/>
    <cellStyle name="Comma 107 7 3" xfId="14130" xr:uid="{00000000-0005-0000-0000-0000941A0000}"/>
    <cellStyle name="Comma 107 7 3 2" xfId="5635" xr:uid="{00000000-0005-0000-0000-0000951A0000}"/>
    <cellStyle name="Comma 107 7 3 3" xfId="14132" xr:uid="{00000000-0005-0000-0000-0000961A0000}"/>
    <cellStyle name="Comma 107 7 4" xfId="8734" xr:uid="{00000000-0005-0000-0000-0000971A0000}"/>
    <cellStyle name="Comma 107 7 5" xfId="8740" xr:uid="{00000000-0005-0000-0000-0000981A0000}"/>
    <cellStyle name="Comma 107 8" xfId="4469" xr:uid="{00000000-0005-0000-0000-0000991A0000}"/>
    <cellStyle name="Comma 107 8 2" xfId="14137" xr:uid="{00000000-0005-0000-0000-00009A1A0000}"/>
    <cellStyle name="Comma 107 8 2 2" xfId="14139" xr:uid="{00000000-0005-0000-0000-00009B1A0000}"/>
    <cellStyle name="Comma 107 8 2 3" xfId="14141" xr:uid="{00000000-0005-0000-0000-00009C1A0000}"/>
    <cellStyle name="Comma 107 8 3" xfId="14144" xr:uid="{00000000-0005-0000-0000-00009D1A0000}"/>
    <cellStyle name="Comma 107 8 3 2" xfId="14146" xr:uid="{00000000-0005-0000-0000-00009E1A0000}"/>
    <cellStyle name="Comma 107 8 3 3" xfId="14148" xr:uid="{00000000-0005-0000-0000-00009F1A0000}"/>
    <cellStyle name="Comma 107 8 4" xfId="9197" xr:uid="{00000000-0005-0000-0000-0000A01A0000}"/>
    <cellStyle name="Comma 107 8 5" xfId="1915" xr:uid="{00000000-0005-0000-0000-0000A11A0000}"/>
    <cellStyle name="Comma 107 9" xfId="14150" xr:uid="{00000000-0005-0000-0000-0000A21A0000}"/>
    <cellStyle name="Comma 107 9 2" xfId="14157" xr:uid="{00000000-0005-0000-0000-0000A31A0000}"/>
    <cellStyle name="Comma 107 9 2 2" xfId="11686" xr:uid="{00000000-0005-0000-0000-0000A41A0000}"/>
    <cellStyle name="Comma 107 9 2 3" xfId="12327" xr:uid="{00000000-0005-0000-0000-0000A51A0000}"/>
    <cellStyle name="Comma 107 9 3" xfId="14160" xr:uid="{00000000-0005-0000-0000-0000A61A0000}"/>
    <cellStyle name="Comma 107 9 4" xfId="5810" xr:uid="{00000000-0005-0000-0000-0000A71A0000}"/>
    <cellStyle name="Comma 108" xfId="153" xr:uid="{00000000-0005-0000-0000-0000A81A0000}"/>
    <cellStyle name="Comma 108 10" xfId="9841" xr:uid="{00000000-0005-0000-0000-0000A91A0000}"/>
    <cellStyle name="Comma 108 10 2" xfId="14162" xr:uid="{00000000-0005-0000-0000-0000AA1A0000}"/>
    <cellStyle name="Comma 108 10 3" xfId="14167" xr:uid="{00000000-0005-0000-0000-0000AB1A0000}"/>
    <cellStyle name="Comma 108 11" xfId="9845" xr:uid="{00000000-0005-0000-0000-0000AC1A0000}"/>
    <cellStyle name="Comma 108 11 2" xfId="5754" xr:uid="{00000000-0005-0000-0000-0000AD1A0000}"/>
    <cellStyle name="Comma 108 11 3" xfId="14170" xr:uid="{00000000-0005-0000-0000-0000AE1A0000}"/>
    <cellStyle name="Comma 108 12" xfId="14173" xr:uid="{00000000-0005-0000-0000-0000AF1A0000}"/>
    <cellStyle name="Comma 108 13" xfId="5361" xr:uid="{00000000-0005-0000-0000-0000B01A0000}"/>
    <cellStyle name="Comma 108 2" xfId="3100" xr:uid="{00000000-0005-0000-0000-0000B11A0000}"/>
    <cellStyle name="Comma 108 2 10" xfId="6589" xr:uid="{00000000-0005-0000-0000-0000B21A0000}"/>
    <cellStyle name="Comma 108 2 11" xfId="2335" xr:uid="{00000000-0005-0000-0000-0000B31A0000}"/>
    <cellStyle name="Comma 108 2 2" xfId="3110" xr:uid="{00000000-0005-0000-0000-0000B41A0000}"/>
    <cellStyle name="Comma 108 2 2 2" xfId="14176" xr:uid="{00000000-0005-0000-0000-0000B51A0000}"/>
    <cellStyle name="Comma 108 2 2 2 2" xfId="14178" xr:uid="{00000000-0005-0000-0000-0000B61A0000}"/>
    <cellStyle name="Comma 108 2 2 2 2 2" xfId="14180" xr:uid="{00000000-0005-0000-0000-0000B71A0000}"/>
    <cellStyle name="Comma 108 2 2 2 2 3" xfId="5683" xr:uid="{00000000-0005-0000-0000-0000B81A0000}"/>
    <cellStyle name="Comma 108 2 2 2 3" xfId="1095" xr:uid="{00000000-0005-0000-0000-0000B91A0000}"/>
    <cellStyle name="Comma 108 2 2 2 4" xfId="1100" xr:uid="{00000000-0005-0000-0000-0000BA1A0000}"/>
    <cellStyle name="Comma 108 2 2 3" xfId="14182" xr:uid="{00000000-0005-0000-0000-0000BB1A0000}"/>
    <cellStyle name="Comma 108 2 2 3 2" xfId="14184" xr:uid="{00000000-0005-0000-0000-0000BC1A0000}"/>
    <cellStyle name="Comma 108 2 2 3 3" xfId="14188" xr:uid="{00000000-0005-0000-0000-0000BD1A0000}"/>
    <cellStyle name="Comma 108 2 2 4" xfId="5477" xr:uid="{00000000-0005-0000-0000-0000BE1A0000}"/>
    <cellStyle name="Comma 108 2 2 4 2" xfId="5480" xr:uid="{00000000-0005-0000-0000-0000BF1A0000}"/>
    <cellStyle name="Comma 108 2 2 4 3" xfId="5484" xr:uid="{00000000-0005-0000-0000-0000C01A0000}"/>
    <cellStyle name="Comma 108 2 2 5" xfId="14191" xr:uid="{00000000-0005-0000-0000-0000C11A0000}"/>
    <cellStyle name="Comma 108 2 2 6" xfId="14195" xr:uid="{00000000-0005-0000-0000-0000C21A0000}"/>
    <cellStyle name="Comma 108 2 3" xfId="2997" xr:uid="{00000000-0005-0000-0000-0000C31A0000}"/>
    <cellStyle name="Comma 108 2 3 2" xfId="14197" xr:uid="{00000000-0005-0000-0000-0000C41A0000}"/>
    <cellStyle name="Comma 108 2 3 2 2" xfId="14199" xr:uid="{00000000-0005-0000-0000-0000C51A0000}"/>
    <cellStyle name="Comma 108 2 3 2 3" xfId="14201" xr:uid="{00000000-0005-0000-0000-0000C61A0000}"/>
    <cellStyle name="Comma 108 2 3 3" xfId="14203" xr:uid="{00000000-0005-0000-0000-0000C71A0000}"/>
    <cellStyle name="Comma 108 2 3 3 2" xfId="14205" xr:uid="{00000000-0005-0000-0000-0000C81A0000}"/>
    <cellStyle name="Comma 108 2 3 3 3" xfId="14207" xr:uid="{00000000-0005-0000-0000-0000C91A0000}"/>
    <cellStyle name="Comma 108 2 3 4" xfId="14210" xr:uid="{00000000-0005-0000-0000-0000CA1A0000}"/>
    <cellStyle name="Comma 108 2 3 5" xfId="14213" xr:uid="{00000000-0005-0000-0000-0000CB1A0000}"/>
    <cellStyle name="Comma 108 2 4" xfId="2319" xr:uid="{00000000-0005-0000-0000-0000CC1A0000}"/>
    <cellStyle name="Comma 108 2 4 2" xfId="6177" xr:uid="{00000000-0005-0000-0000-0000CD1A0000}"/>
    <cellStyle name="Comma 108 2 4 2 2" xfId="4406" xr:uid="{00000000-0005-0000-0000-0000CE1A0000}"/>
    <cellStyle name="Comma 108 2 4 2 3" xfId="5886" xr:uid="{00000000-0005-0000-0000-0000CF1A0000}"/>
    <cellStyle name="Comma 108 2 4 3" xfId="4898" xr:uid="{00000000-0005-0000-0000-0000D01A0000}"/>
    <cellStyle name="Comma 108 2 4 3 2" xfId="11577" xr:uid="{00000000-0005-0000-0000-0000D11A0000}"/>
    <cellStyle name="Comma 108 2 4 3 3" xfId="864" xr:uid="{00000000-0005-0000-0000-0000D21A0000}"/>
    <cellStyle name="Comma 108 2 4 4" xfId="4921" xr:uid="{00000000-0005-0000-0000-0000D31A0000}"/>
    <cellStyle name="Comma 108 2 4 5" xfId="4937" xr:uid="{00000000-0005-0000-0000-0000D41A0000}"/>
    <cellStyle name="Comma 108 2 5" xfId="14216" xr:uid="{00000000-0005-0000-0000-0000D51A0000}"/>
    <cellStyle name="Comma 108 2 5 2" xfId="14219" xr:uid="{00000000-0005-0000-0000-0000D61A0000}"/>
    <cellStyle name="Comma 108 2 5 2 2" xfId="14221" xr:uid="{00000000-0005-0000-0000-0000D71A0000}"/>
    <cellStyle name="Comma 108 2 5 2 3" xfId="14223" xr:uid="{00000000-0005-0000-0000-0000D81A0000}"/>
    <cellStyle name="Comma 108 2 5 3" xfId="14225" xr:uid="{00000000-0005-0000-0000-0000D91A0000}"/>
    <cellStyle name="Comma 108 2 5 3 2" xfId="14227" xr:uid="{00000000-0005-0000-0000-0000DA1A0000}"/>
    <cellStyle name="Comma 108 2 5 3 3" xfId="14229" xr:uid="{00000000-0005-0000-0000-0000DB1A0000}"/>
    <cellStyle name="Comma 108 2 5 4" xfId="14231" xr:uid="{00000000-0005-0000-0000-0000DC1A0000}"/>
    <cellStyle name="Comma 108 2 5 5" xfId="14233" xr:uid="{00000000-0005-0000-0000-0000DD1A0000}"/>
    <cellStyle name="Comma 108 2 6" xfId="14236" xr:uid="{00000000-0005-0000-0000-0000DE1A0000}"/>
    <cellStyle name="Comma 108 2 6 2" xfId="14238" xr:uid="{00000000-0005-0000-0000-0000DF1A0000}"/>
    <cellStyle name="Comma 108 2 6 2 2" xfId="14240" xr:uid="{00000000-0005-0000-0000-0000E01A0000}"/>
    <cellStyle name="Comma 108 2 6 2 3" xfId="14243" xr:uid="{00000000-0005-0000-0000-0000E11A0000}"/>
    <cellStyle name="Comma 108 2 6 3" xfId="14246" xr:uid="{00000000-0005-0000-0000-0000E21A0000}"/>
    <cellStyle name="Comma 108 2 6 3 2" xfId="14248" xr:uid="{00000000-0005-0000-0000-0000E31A0000}"/>
    <cellStyle name="Comma 108 2 6 3 3" xfId="4440" xr:uid="{00000000-0005-0000-0000-0000E41A0000}"/>
    <cellStyle name="Comma 108 2 6 4" xfId="14251" xr:uid="{00000000-0005-0000-0000-0000E51A0000}"/>
    <cellStyle name="Comma 108 2 6 5" xfId="14253" xr:uid="{00000000-0005-0000-0000-0000E61A0000}"/>
    <cellStyle name="Comma 108 2 7" xfId="14257" xr:uid="{00000000-0005-0000-0000-0000E71A0000}"/>
    <cellStyle name="Comma 108 2 7 2" xfId="14260" xr:uid="{00000000-0005-0000-0000-0000E81A0000}"/>
    <cellStyle name="Comma 108 2 7 2 2" xfId="14265" xr:uid="{00000000-0005-0000-0000-0000E91A0000}"/>
    <cellStyle name="Comma 108 2 7 2 3" xfId="10239" xr:uid="{00000000-0005-0000-0000-0000EA1A0000}"/>
    <cellStyle name="Comma 108 2 7 3" xfId="14268" xr:uid="{00000000-0005-0000-0000-0000EB1A0000}"/>
    <cellStyle name="Comma 108 2 7 4" xfId="14270" xr:uid="{00000000-0005-0000-0000-0000EC1A0000}"/>
    <cellStyle name="Comma 108 2 8" xfId="14274" xr:uid="{00000000-0005-0000-0000-0000ED1A0000}"/>
    <cellStyle name="Comma 108 2 8 2" xfId="14277" xr:uid="{00000000-0005-0000-0000-0000EE1A0000}"/>
    <cellStyle name="Comma 108 2 8 3" xfId="5227" xr:uid="{00000000-0005-0000-0000-0000EF1A0000}"/>
    <cellStyle name="Comma 108 2 9" xfId="14279" xr:uid="{00000000-0005-0000-0000-0000F01A0000}"/>
    <cellStyle name="Comma 108 2 9 2" xfId="14281" xr:uid="{00000000-0005-0000-0000-0000F11A0000}"/>
    <cellStyle name="Comma 108 2 9 3" xfId="14284" xr:uid="{00000000-0005-0000-0000-0000F21A0000}"/>
    <cellStyle name="Comma 108 3" xfId="3119" xr:uid="{00000000-0005-0000-0000-0000F31A0000}"/>
    <cellStyle name="Comma 108 4" xfId="3131" xr:uid="{00000000-0005-0000-0000-0000F41A0000}"/>
    <cellStyle name="Comma 108 4 2" xfId="7171" xr:uid="{00000000-0005-0000-0000-0000F51A0000}"/>
    <cellStyle name="Comma 108 4 2 2" xfId="14286" xr:uid="{00000000-0005-0000-0000-0000F61A0000}"/>
    <cellStyle name="Comma 108 4 2 2 2" xfId="1760" xr:uid="{00000000-0005-0000-0000-0000F71A0000}"/>
    <cellStyle name="Comma 108 4 2 2 3" xfId="14288" xr:uid="{00000000-0005-0000-0000-0000F81A0000}"/>
    <cellStyle name="Comma 108 4 2 3" xfId="14290" xr:uid="{00000000-0005-0000-0000-0000F91A0000}"/>
    <cellStyle name="Comma 108 4 2 4" xfId="8845" xr:uid="{00000000-0005-0000-0000-0000FA1A0000}"/>
    <cellStyle name="Comma 108 4 3" xfId="7175" xr:uid="{00000000-0005-0000-0000-0000FB1A0000}"/>
    <cellStyle name="Comma 108 4 3 2" xfId="14293" xr:uid="{00000000-0005-0000-0000-0000FC1A0000}"/>
    <cellStyle name="Comma 108 4 3 3" xfId="14295" xr:uid="{00000000-0005-0000-0000-0000FD1A0000}"/>
    <cellStyle name="Comma 108 4 4" xfId="10946" xr:uid="{00000000-0005-0000-0000-0000FE1A0000}"/>
    <cellStyle name="Comma 108 4 4 2" xfId="10952" xr:uid="{00000000-0005-0000-0000-0000FF1A0000}"/>
    <cellStyle name="Comma 108 4 4 3" xfId="10955" xr:uid="{00000000-0005-0000-0000-0000001B0000}"/>
    <cellStyle name="Comma 108 4 5" xfId="10961" xr:uid="{00000000-0005-0000-0000-0000011B0000}"/>
    <cellStyle name="Comma 108 4 6" xfId="10969" xr:uid="{00000000-0005-0000-0000-0000021B0000}"/>
    <cellStyle name="Comma 108 5" xfId="7178" xr:uid="{00000000-0005-0000-0000-0000031B0000}"/>
    <cellStyle name="Comma 108 5 2" xfId="11757" xr:uid="{00000000-0005-0000-0000-0000041B0000}"/>
    <cellStyle name="Comma 108 5 2 2" xfId="6447" xr:uid="{00000000-0005-0000-0000-0000051B0000}"/>
    <cellStyle name="Comma 108 5 2 3" xfId="6464" xr:uid="{00000000-0005-0000-0000-0000061B0000}"/>
    <cellStyle name="Comma 108 5 3" xfId="14299" xr:uid="{00000000-0005-0000-0000-0000071B0000}"/>
    <cellStyle name="Comma 108 5 3 2" xfId="12647" xr:uid="{00000000-0005-0000-0000-0000081B0000}"/>
    <cellStyle name="Comma 108 5 3 3" xfId="12650" xr:uid="{00000000-0005-0000-0000-0000091B0000}"/>
    <cellStyle name="Comma 108 5 4" xfId="10976" xr:uid="{00000000-0005-0000-0000-00000A1B0000}"/>
    <cellStyle name="Comma 108 5 5" xfId="10979" xr:uid="{00000000-0005-0000-0000-00000B1B0000}"/>
    <cellStyle name="Comma 108 6" xfId="7182" xr:uid="{00000000-0005-0000-0000-00000C1B0000}"/>
    <cellStyle name="Comma 108 6 2" xfId="14302" xr:uid="{00000000-0005-0000-0000-00000D1B0000}"/>
    <cellStyle name="Comma 108 6 2 2" xfId="3815" xr:uid="{00000000-0005-0000-0000-00000E1B0000}"/>
    <cellStyle name="Comma 108 6 2 3" xfId="2936" xr:uid="{00000000-0005-0000-0000-00000F1B0000}"/>
    <cellStyle name="Comma 108 6 3" xfId="14305" xr:uid="{00000000-0005-0000-0000-0000101B0000}"/>
    <cellStyle name="Comma 108 6 3 2" xfId="14307" xr:uid="{00000000-0005-0000-0000-0000111B0000}"/>
    <cellStyle name="Comma 108 6 3 3" xfId="14309" xr:uid="{00000000-0005-0000-0000-0000121B0000}"/>
    <cellStyle name="Comma 108 6 4" xfId="10986" xr:uid="{00000000-0005-0000-0000-0000131B0000}"/>
    <cellStyle name="Comma 108 6 5" xfId="10991" xr:uid="{00000000-0005-0000-0000-0000141B0000}"/>
    <cellStyle name="Comma 108 7" xfId="13146" xr:uid="{00000000-0005-0000-0000-0000151B0000}"/>
    <cellStyle name="Comma 108 7 2" xfId="14311" xr:uid="{00000000-0005-0000-0000-0000161B0000}"/>
    <cellStyle name="Comma 108 7 2 2" xfId="6698" xr:uid="{00000000-0005-0000-0000-0000171B0000}"/>
    <cellStyle name="Comma 108 7 2 3" xfId="5695" xr:uid="{00000000-0005-0000-0000-0000181B0000}"/>
    <cellStyle name="Comma 108 7 3" xfId="14313" xr:uid="{00000000-0005-0000-0000-0000191B0000}"/>
    <cellStyle name="Comma 108 7 3 2" xfId="14315" xr:uid="{00000000-0005-0000-0000-00001A1B0000}"/>
    <cellStyle name="Comma 108 7 3 3" xfId="14317" xr:uid="{00000000-0005-0000-0000-00001B1B0000}"/>
    <cellStyle name="Comma 108 7 4" xfId="11254" xr:uid="{00000000-0005-0000-0000-00001C1B0000}"/>
    <cellStyle name="Comma 108 7 5" xfId="839" xr:uid="{00000000-0005-0000-0000-00001D1B0000}"/>
    <cellStyle name="Comma 108 8" xfId="14319" xr:uid="{00000000-0005-0000-0000-00001E1B0000}"/>
    <cellStyle name="Comma 108 8 2" xfId="14321" xr:uid="{00000000-0005-0000-0000-00001F1B0000}"/>
    <cellStyle name="Comma 108 8 2 2" xfId="14325" xr:uid="{00000000-0005-0000-0000-0000201B0000}"/>
    <cellStyle name="Comma 108 8 2 3" xfId="14327" xr:uid="{00000000-0005-0000-0000-0000211B0000}"/>
    <cellStyle name="Comma 108 8 3" xfId="14329" xr:uid="{00000000-0005-0000-0000-0000221B0000}"/>
    <cellStyle name="Comma 108 8 3 2" xfId="14333" xr:uid="{00000000-0005-0000-0000-0000231B0000}"/>
    <cellStyle name="Comma 108 8 3 3" xfId="14335" xr:uid="{00000000-0005-0000-0000-0000241B0000}"/>
    <cellStyle name="Comma 108 8 4" xfId="10537" xr:uid="{00000000-0005-0000-0000-0000251B0000}"/>
    <cellStyle name="Comma 108 8 5" xfId="3216" xr:uid="{00000000-0005-0000-0000-0000261B0000}"/>
    <cellStyle name="Comma 108 9" xfId="14337" xr:uid="{00000000-0005-0000-0000-0000271B0000}"/>
    <cellStyle name="Comma 108 9 2" xfId="7584" xr:uid="{00000000-0005-0000-0000-0000281B0000}"/>
    <cellStyle name="Comma 108 9 2 2" xfId="7590" xr:uid="{00000000-0005-0000-0000-0000291B0000}"/>
    <cellStyle name="Comma 108 9 2 3" xfId="7595" xr:uid="{00000000-0005-0000-0000-00002A1B0000}"/>
    <cellStyle name="Comma 108 9 3" xfId="7600" xr:uid="{00000000-0005-0000-0000-00002B1B0000}"/>
    <cellStyle name="Comma 108 9 4" xfId="6535" xr:uid="{00000000-0005-0000-0000-00002C1B0000}"/>
    <cellStyle name="Comma 109" xfId="1464" xr:uid="{00000000-0005-0000-0000-00002D1B0000}"/>
    <cellStyle name="Comma 109 10" xfId="6650" xr:uid="{00000000-0005-0000-0000-00002E1B0000}"/>
    <cellStyle name="Comma 109 10 2" xfId="1921" xr:uid="{00000000-0005-0000-0000-00002F1B0000}"/>
    <cellStyle name="Comma 109 10 3" xfId="6659" xr:uid="{00000000-0005-0000-0000-0000301B0000}"/>
    <cellStyle name="Comma 109 11" xfId="4749" xr:uid="{00000000-0005-0000-0000-0000311B0000}"/>
    <cellStyle name="Comma 109 11 2" xfId="4770" xr:uid="{00000000-0005-0000-0000-0000321B0000}"/>
    <cellStyle name="Comma 109 11 3" xfId="4788" xr:uid="{00000000-0005-0000-0000-0000331B0000}"/>
    <cellStyle name="Comma 109 12" xfId="4802" xr:uid="{00000000-0005-0000-0000-0000341B0000}"/>
    <cellStyle name="Comma 109 13" xfId="3412" xr:uid="{00000000-0005-0000-0000-0000351B0000}"/>
    <cellStyle name="Comma 109 2" xfId="2932" xr:uid="{00000000-0005-0000-0000-0000361B0000}"/>
    <cellStyle name="Comma 109 2 10" xfId="14343" xr:uid="{00000000-0005-0000-0000-0000371B0000}"/>
    <cellStyle name="Comma 109 2 11" xfId="254" xr:uid="{00000000-0005-0000-0000-0000381B0000}"/>
    <cellStyle name="Comma 109 2 2" xfId="14346" xr:uid="{00000000-0005-0000-0000-0000391B0000}"/>
    <cellStyle name="Comma 109 2 2 2" xfId="14349" xr:uid="{00000000-0005-0000-0000-00003A1B0000}"/>
    <cellStyle name="Comma 109 2 2 2 2" xfId="14351" xr:uid="{00000000-0005-0000-0000-00003B1B0000}"/>
    <cellStyle name="Comma 109 2 2 2 2 2" xfId="14353" xr:uid="{00000000-0005-0000-0000-00003C1B0000}"/>
    <cellStyle name="Comma 109 2 2 2 2 3" xfId="14355" xr:uid="{00000000-0005-0000-0000-00003D1B0000}"/>
    <cellStyle name="Comma 109 2 2 2 3" xfId="13384" xr:uid="{00000000-0005-0000-0000-00003E1B0000}"/>
    <cellStyle name="Comma 109 2 2 2 4" xfId="13394" xr:uid="{00000000-0005-0000-0000-00003F1B0000}"/>
    <cellStyle name="Comma 109 2 2 3" xfId="14358" xr:uid="{00000000-0005-0000-0000-0000401B0000}"/>
    <cellStyle name="Comma 109 2 2 3 2" xfId="14361" xr:uid="{00000000-0005-0000-0000-0000411B0000}"/>
    <cellStyle name="Comma 109 2 2 3 3" xfId="13415" xr:uid="{00000000-0005-0000-0000-0000421B0000}"/>
    <cellStyle name="Comma 109 2 2 4" xfId="14363" xr:uid="{00000000-0005-0000-0000-0000431B0000}"/>
    <cellStyle name="Comma 109 2 2 4 2" xfId="14366" xr:uid="{00000000-0005-0000-0000-0000441B0000}"/>
    <cellStyle name="Comma 109 2 2 4 3" xfId="13434" xr:uid="{00000000-0005-0000-0000-0000451B0000}"/>
    <cellStyle name="Comma 109 2 2 5" xfId="14369" xr:uid="{00000000-0005-0000-0000-0000461B0000}"/>
    <cellStyle name="Comma 109 2 2 6" xfId="11621" xr:uid="{00000000-0005-0000-0000-0000471B0000}"/>
    <cellStyle name="Comma 109 2 3" xfId="14373" xr:uid="{00000000-0005-0000-0000-0000481B0000}"/>
    <cellStyle name="Comma 109 2 3 2" xfId="14376" xr:uid="{00000000-0005-0000-0000-0000491B0000}"/>
    <cellStyle name="Comma 109 2 3 2 2" xfId="14378" xr:uid="{00000000-0005-0000-0000-00004A1B0000}"/>
    <cellStyle name="Comma 109 2 3 2 3" xfId="13663" xr:uid="{00000000-0005-0000-0000-00004B1B0000}"/>
    <cellStyle name="Comma 109 2 3 3" xfId="14381" xr:uid="{00000000-0005-0000-0000-00004C1B0000}"/>
    <cellStyle name="Comma 109 2 3 3 2" xfId="3696" xr:uid="{00000000-0005-0000-0000-00004D1B0000}"/>
    <cellStyle name="Comma 109 2 3 3 3" xfId="4618" xr:uid="{00000000-0005-0000-0000-00004E1B0000}"/>
    <cellStyle name="Comma 109 2 3 4" xfId="14384" xr:uid="{00000000-0005-0000-0000-00004F1B0000}"/>
    <cellStyle name="Comma 109 2 3 5" xfId="14387" xr:uid="{00000000-0005-0000-0000-0000501B0000}"/>
    <cellStyle name="Comma 109 2 4" xfId="184" xr:uid="{00000000-0005-0000-0000-0000511B0000}"/>
    <cellStyle name="Comma 109 2 4 2" xfId="1514" xr:uid="{00000000-0005-0000-0000-0000521B0000}"/>
    <cellStyle name="Comma 109 2 4 2 2" xfId="14389" xr:uid="{00000000-0005-0000-0000-0000531B0000}"/>
    <cellStyle name="Comma 109 2 4 2 3" xfId="3570" xr:uid="{00000000-0005-0000-0000-0000541B0000}"/>
    <cellStyle name="Comma 109 2 4 3" xfId="1520" xr:uid="{00000000-0005-0000-0000-0000551B0000}"/>
    <cellStyle name="Comma 109 2 4 3 2" xfId="5924" xr:uid="{00000000-0005-0000-0000-0000561B0000}"/>
    <cellStyle name="Comma 109 2 4 3 3" xfId="5088" xr:uid="{00000000-0005-0000-0000-0000571B0000}"/>
    <cellStyle name="Comma 109 2 4 4" xfId="14391" xr:uid="{00000000-0005-0000-0000-0000581B0000}"/>
    <cellStyle name="Comma 109 2 4 5" xfId="14394" xr:uid="{00000000-0005-0000-0000-0000591B0000}"/>
    <cellStyle name="Comma 109 2 5" xfId="127" xr:uid="{00000000-0005-0000-0000-00005A1B0000}"/>
    <cellStyle name="Comma 109 2 5 2" xfId="8785" xr:uid="{00000000-0005-0000-0000-00005B1B0000}"/>
    <cellStyle name="Comma 109 2 5 2 2" xfId="2460" xr:uid="{00000000-0005-0000-0000-00005C1B0000}"/>
    <cellStyle name="Comma 109 2 5 2 3" xfId="265" xr:uid="{00000000-0005-0000-0000-00005D1B0000}"/>
    <cellStyle name="Comma 109 2 5 3" xfId="14397" xr:uid="{00000000-0005-0000-0000-00005E1B0000}"/>
    <cellStyle name="Comma 109 2 5 3 2" xfId="14400" xr:uid="{00000000-0005-0000-0000-00005F1B0000}"/>
    <cellStyle name="Comma 109 2 5 3 3" xfId="13957" xr:uid="{00000000-0005-0000-0000-0000601B0000}"/>
    <cellStyle name="Comma 109 2 5 4" xfId="14402" xr:uid="{00000000-0005-0000-0000-0000611B0000}"/>
    <cellStyle name="Comma 109 2 5 5" xfId="14404" xr:uid="{00000000-0005-0000-0000-0000621B0000}"/>
    <cellStyle name="Comma 109 2 6" xfId="193" xr:uid="{00000000-0005-0000-0000-0000631B0000}"/>
    <cellStyle name="Comma 109 2 6 2" xfId="14407" xr:uid="{00000000-0005-0000-0000-0000641B0000}"/>
    <cellStyle name="Comma 109 2 6 2 2" xfId="14409" xr:uid="{00000000-0005-0000-0000-0000651B0000}"/>
    <cellStyle name="Comma 109 2 6 2 3" xfId="14103" xr:uid="{00000000-0005-0000-0000-0000661B0000}"/>
    <cellStyle name="Comma 109 2 6 3" xfId="14412" xr:uid="{00000000-0005-0000-0000-0000671B0000}"/>
    <cellStyle name="Comma 109 2 6 3 2" xfId="14415" xr:uid="{00000000-0005-0000-0000-0000681B0000}"/>
    <cellStyle name="Comma 109 2 6 3 3" xfId="4446" xr:uid="{00000000-0005-0000-0000-0000691B0000}"/>
    <cellStyle name="Comma 109 2 6 4" xfId="14419" xr:uid="{00000000-0005-0000-0000-00006A1B0000}"/>
    <cellStyle name="Comma 109 2 6 5" xfId="14421" xr:uid="{00000000-0005-0000-0000-00006B1B0000}"/>
    <cellStyle name="Comma 109 2 7" xfId="200" xr:uid="{00000000-0005-0000-0000-00006C1B0000}"/>
    <cellStyle name="Comma 109 2 7 2" xfId="14426" xr:uid="{00000000-0005-0000-0000-00006D1B0000}"/>
    <cellStyle name="Comma 109 2 7 2 2" xfId="4011" xr:uid="{00000000-0005-0000-0000-00006E1B0000}"/>
    <cellStyle name="Comma 109 2 7 2 3" xfId="11752" xr:uid="{00000000-0005-0000-0000-00006F1B0000}"/>
    <cellStyle name="Comma 109 2 7 3" xfId="14430" xr:uid="{00000000-0005-0000-0000-0000701B0000}"/>
    <cellStyle name="Comma 109 2 7 4" xfId="14434" xr:uid="{00000000-0005-0000-0000-0000711B0000}"/>
    <cellStyle name="Comma 109 2 8" xfId="14439" xr:uid="{00000000-0005-0000-0000-0000721B0000}"/>
    <cellStyle name="Comma 109 2 8 2" xfId="14443" xr:uid="{00000000-0005-0000-0000-0000731B0000}"/>
    <cellStyle name="Comma 109 2 8 3" xfId="2668" xr:uid="{00000000-0005-0000-0000-0000741B0000}"/>
    <cellStyle name="Comma 109 2 9" xfId="14448" xr:uid="{00000000-0005-0000-0000-0000751B0000}"/>
    <cellStyle name="Comma 109 2 9 2" xfId="14450" xr:uid="{00000000-0005-0000-0000-0000761B0000}"/>
    <cellStyle name="Comma 109 2 9 3" xfId="6793" xr:uid="{00000000-0005-0000-0000-0000771B0000}"/>
    <cellStyle name="Comma 109 3" xfId="14454" xr:uid="{00000000-0005-0000-0000-0000781B0000}"/>
    <cellStyle name="Comma 109 4" xfId="7187" xr:uid="{00000000-0005-0000-0000-0000791B0000}"/>
    <cellStyle name="Comma 109 4 2" xfId="14457" xr:uid="{00000000-0005-0000-0000-00007A1B0000}"/>
    <cellStyle name="Comma 109 4 2 2" xfId="8748" xr:uid="{00000000-0005-0000-0000-00007B1B0000}"/>
    <cellStyle name="Comma 109 4 2 2 2" xfId="14460" xr:uid="{00000000-0005-0000-0000-00007C1B0000}"/>
    <cellStyle name="Comma 109 4 2 2 3" xfId="14463" xr:uid="{00000000-0005-0000-0000-00007D1B0000}"/>
    <cellStyle name="Comma 109 4 2 3" xfId="5800" xr:uid="{00000000-0005-0000-0000-00007E1B0000}"/>
    <cellStyle name="Comma 109 4 2 4" xfId="14465" xr:uid="{00000000-0005-0000-0000-00007F1B0000}"/>
    <cellStyle name="Comma 109 4 3" xfId="14470" xr:uid="{00000000-0005-0000-0000-0000801B0000}"/>
    <cellStyle name="Comma 109 4 3 2" xfId="8756" xr:uid="{00000000-0005-0000-0000-0000811B0000}"/>
    <cellStyle name="Comma 109 4 3 3" xfId="14473" xr:uid="{00000000-0005-0000-0000-0000821B0000}"/>
    <cellStyle name="Comma 109 4 4" xfId="11005" xr:uid="{00000000-0005-0000-0000-0000831B0000}"/>
    <cellStyle name="Comma 109 4 4 2" xfId="8763" xr:uid="{00000000-0005-0000-0000-0000841B0000}"/>
    <cellStyle name="Comma 109 4 4 3" xfId="14479" xr:uid="{00000000-0005-0000-0000-0000851B0000}"/>
    <cellStyle name="Comma 109 4 5" xfId="11013" xr:uid="{00000000-0005-0000-0000-0000861B0000}"/>
    <cellStyle name="Comma 109 4 6" xfId="13864" xr:uid="{00000000-0005-0000-0000-0000871B0000}"/>
    <cellStyle name="Comma 109 5" xfId="7194" xr:uid="{00000000-0005-0000-0000-0000881B0000}"/>
    <cellStyle name="Comma 109 5 2" xfId="12845" xr:uid="{00000000-0005-0000-0000-0000891B0000}"/>
    <cellStyle name="Comma 109 5 2 2" xfId="6966" xr:uid="{00000000-0005-0000-0000-00008A1B0000}"/>
    <cellStyle name="Comma 109 5 2 3" xfId="6985" xr:uid="{00000000-0005-0000-0000-00008B1B0000}"/>
    <cellStyle name="Comma 109 5 3" xfId="12849" xr:uid="{00000000-0005-0000-0000-00008C1B0000}"/>
    <cellStyle name="Comma 109 5 3 2" xfId="14483" xr:uid="{00000000-0005-0000-0000-00008D1B0000}"/>
    <cellStyle name="Comma 109 5 3 3" xfId="14487" xr:uid="{00000000-0005-0000-0000-00008E1B0000}"/>
    <cellStyle name="Comma 109 5 4" xfId="11028" xr:uid="{00000000-0005-0000-0000-00008F1B0000}"/>
    <cellStyle name="Comma 109 5 5" xfId="3555" xr:uid="{00000000-0005-0000-0000-0000901B0000}"/>
    <cellStyle name="Comma 109 6" xfId="13152" xr:uid="{00000000-0005-0000-0000-0000911B0000}"/>
    <cellStyle name="Comma 109 6 2" xfId="2687" xr:uid="{00000000-0005-0000-0000-0000921B0000}"/>
    <cellStyle name="Comma 109 6 2 2" xfId="14492" xr:uid="{00000000-0005-0000-0000-0000931B0000}"/>
    <cellStyle name="Comma 109 6 2 3" xfId="14495" xr:uid="{00000000-0005-0000-0000-0000941B0000}"/>
    <cellStyle name="Comma 109 6 3" xfId="2695" xr:uid="{00000000-0005-0000-0000-0000951B0000}"/>
    <cellStyle name="Comma 109 6 3 2" xfId="14503" xr:uid="{00000000-0005-0000-0000-0000961B0000}"/>
    <cellStyle name="Comma 109 6 3 3" xfId="14509" xr:uid="{00000000-0005-0000-0000-0000971B0000}"/>
    <cellStyle name="Comma 109 6 4" xfId="14517" xr:uid="{00000000-0005-0000-0000-0000981B0000}"/>
    <cellStyle name="Comma 109 6 5" xfId="14524" xr:uid="{00000000-0005-0000-0000-0000991B0000}"/>
    <cellStyle name="Comma 109 7" xfId="13157" xr:uid="{00000000-0005-0000-0000-00009A1B0000}"/>
    <cellStyle name="Comma 109 7 2" xfId="12862" xr:uid="{00000000-0005-0000-0000-00009B1B0000}"/>
    <cellStyle name="Comma 109 7 2 2" xfId="7332" xr:uid="{00000000-0005-0000-0000-00009C1B0000}"/>
    <cellStyle name="Comma 109 7 2 3" xfId="4763" xr:uid="{00000000-0005-0000-0000-00009D1B0000}"/>
    <cellStyle name="Comma 109 7 3" xfId="12869" xr:uid="{00000000-0005-0000-0000-00009E1B0000}"/>
    <cellStyle name="Comma 109 7 3 2" xfId="14531" xr:uid="{00000000-0005-0000-0000-00009F1B0000}"/>
    <cellStyle name="Comma 109 7 3 3" xfId="14538" xr:uid="{00000000-0005-0000-0000-0000A01B0000}"/>
    <cellStyle name="Comma 109 7 4" xfId="4113" xr:uid="{00000000-0005-0000-0000-0000A11B0000}"/>
    <cellStyle name="Comma 109 7 5" xfId="3742" xr:uid="{00000000-0005-0000-0000-0000A21B0000}"/>
    <cellStyle name="Comma 109 8" xfId="14541" xr:uid="{00000000-0005-0000-0000-0000A31B0000}"/>
    <cellStyle name="Comma 109 8 2" xfId="12879" xr:uid="{00000000-0005-0000-0000-0000A41B0000}"/>
    <cellStyle name="Comma 109 8 2 2" xfId="14546" xr:uid="{00000000-0005-0000-0000-0000A51B0000}"/>
    <cellStyle name="Comma 109 8 2 3" xfId="14549" xr:uid="{00000000-0005-0000-0000-0000A61B0000}"/>
    <cellStyle name="Comma 109 8 3" xfId="12887" xr:uid="{00000000-0005-0000-0000-0000A71B0000}"/>
    <cellStyle name="Comma 109 8 3 2" xfId="14554" xr:uid="{00000000-0005-0000-0000-0000A81B0000}"/>
    <cellStyle name="Comma 109 8 3 3" xfId="14559" xr:uid="{00000000-0005-0000-0000-0000A91B0000}"/>
    <cellStyle name="Comma 109 8 4" xfId="10705" xr:uid="{00000000-0005-0000-0000-0000AA1B0000}"/>
    <cellStyle name="Comma 109 8 5" xfId="10713" xr:uid="{00000000-0005-0000-0000-0000AB1B0000}"/>
    <cellStyle name="Comma 109 9" xfId="14562" xr:uid="{00000000-0005-0000-0000-0000AC1B0000}"/>
    <cellStyle name="Comma 109 9 2" xfId="12895" xr:uid="{00000000-0005-0000-0000-0000AD1B0000}"/>
    <cellStyle name="Comma 109 9 2 2" xfId="14566" xr:uid="{00000000-0005-0000-0000-0000AE1B0000}"/>
    <cellStyle name="Comma 109 9 2 3" xfId="14569" xr:uid="{00000000-0005-0000-0000-0000AF1B0000}"/>
    <cellStyle name="Comma 109 9 3" xfId="12904" xr:uid="{00000000-0005-0000-0000-0000B01B0000}"/>
    <cellStyle name="Comma 109 9 4" xfId="10721" xr:uid="{00000000-0005-0000-0000-0000B11B0000}"/>
    <cellStyle name="Comma 11" xfId="9158" xr:uid="{00000000-0005-0000-0000-0000B21B0000}"/>
    <cellStyle name="Comma 11 2" xfId="7510" xr:uid="{00000000-0005-0000-0000-0000B31B0000}"/>
    <cellStyle name="Comma 11 2 2" xfId="14572" xr:uid="{00000000-0005-0000-0000-0000B41B0000}"/>
    <cellStyle name="Comma 11 2 3" xfId="14575" xr:uid="{00000000-0005-0000-0000-0000B51B0000}"/>
    <cellStyle name="Comma 11 2 4" xfId="14576" xr:uid="{00000000-0005-0000-0000-0000B61B0000}"/>
    <cellStyle name="Comma 11 3" xfId="9160" xr:uid="{00000000-0005-0000-0000-0000B71B0000}"/>
    <cellStyle name="Comma 11 3 2" xfId="4857" xr:uid="{00000000-0005-0000-0000-0000B81B0000}"/>
    <cellStyle name="Comma 11 4" xfId="14577" xr:uid="{00000000-0005-0000-0000-0000B91B0000}"/>
    <cellStyle name="Comma 110" xfId="8702" xr:uid="{00000000-0005-0000-0000-0000BA1B0000}"/>
    <cellStyle name="Comma 110 10" xfId="13735" xr:uid="{00000000-0005-0000-0000-0000BB1B0000}"/>
    <cellStyle name="Comma 110 10 2" xfId="13737" xr:uid="{00000000-0005-0000-0000-0000BC1B0000}"/>
    <cellStyle name="Comma 110 10 3" xfId="11855" xr:uid="{00000000-0005-0000-0000-0000BD1B0000}"/>
    <cellStyle name="Comma 110 11" xfId="13740" xr:uid="{00000000-0005-0000-0000-0000BE1B0000}"/>
    <cellStyle name="Comma 110 11 2" xfId="11516" xr:uid="{00000000-0005-0000-0000-0000BF1B0000}"/>
    <cellStyle name="Comma 110 11 3" xfId="11536" xr:uid="{00000000-0005-0000-0000-0000C01B0000}"/>
    <cellStyle name="Comma 110 12" xfId="13743" xr:uid="{00000000-0005-0000-0000-0000C11B0000}"/>
    <cellStyle name="Comma 110 13" xfId="13746" xr:uid="{00000000-0005-0000-0000-0000C21B0000}"/>
    <cellStyle name="Comma 110 2" xfId="5870" xr:uid="{00000000-0005-0000-0000-0000C31B0000}"/>
    <cellStyle name="Comma 110 2 10" xfId="3471" xr:uid="{00000000-0005-0000-0000-0000C41B0000}"/>
    <cellStyle name="Comma 110 2 11" xfId="6282" xr:uid="{00000000-0005-0000-0000-0000C51B0000}"/>
    <cellStyle name="Comma 110 2 2" xfId="13748" xr:uid="{00000000-0005-0000-0000-0000C61B0000}"/>
    <cellStyle name="Comma 110 2 2 2" xfId="13750" xr:uid="{00000000-0005-0000-0000-0000C71B0000}"/>
    <cellStyle name="Comma 110 2 2 2 2" xfId="13755" xr:uid="{00000000-0005-0000-0000-0000C81B0000}"/>
    <cellStyle name="Comma 110 2 2 2 2 2" xfId="13761" xr:uid="{00000000-0005-0000-0000-0000C91B0000}"/>
    <cellStyle name="Comma 110 2 2 2 2 3" xfId="13767" xr:uid="{00000000-0005-0000-0000-0000CA1B0000}"/>
    <cellStyle name="Comma 110 2 2 2 3" xfId="13772" xr:uid="{00000000-0005-0000-0000-0000CB1B0000}"/>
    <cellStyle name="Comma 110 2 2 2 4" xfId="13781" xr:uid="{00000000-0005-0000-0000-0000CC1B0000}"/>
    <cellStyle name="Comma 110 2 2 3" xfId="9681" xr:uid="{00000000-0005-0000-0000-0000CD1B0000}"/>
    <cellStyle name="Comma 110 2 2 3 2" xfId="9687" xr:uid="{00000000-0005-0000-0000-0000CE1B0000}"/>
    <cellStyle name="Comma 110 2 2 3 3" xfId="9696" xr:uid="{00000000-0005-0000-0000-0000CF1B0000}"/>
    <cellStyle name="Comma 110 2 2 4" xfId="9699" xr:uid="{00000000-0005-0000-0000-0000D01B0000}"/>
    <cellStyle name="Comma 110 2 2 4 2" xfId="9709" xr:uid="{00000000-0005-0000-0000-0000D11B0000}"/>
    <cellStyle name="Comma 110 2 2 4 3" xfId="9715" xr:uid="{00000000-0005-0000-0000-0000D21B0000}"/>
    <cellStyle name="Comma 110 2 2 5" xfId="9720" xr:uid="{00000000-0005-0000-0000-0000D31B0000}"/>
    <cellStyle name="Comma 110 2 2 6" xfId="8537" xr:uid="{00000000-0005-0000-0000-0000D41B0000}"/>
    <cellStyle name="Comma 110 2 3" xfId="13783" xr:uid="{00000000-0005-0000-0000-0000D51B0000}"/>
    <cellStyle name="Comma 110 2 3 2" xfId="13378" xr:uid="{00000000-0005-0000-0000-0000D61B0000}"/>
    <cellStyle name="Comma 110 2 3 2 2" xfId="13785" xr:uid="{00000000-0005-0000-0000-0000D71B0000}"/>
    <cellStyle name="Comma 110 2 3 2 3" xfId="13787" xr:uid="{00000000-0005-0000-0000-0000D81B0000}"/>
    <cellStyle name="Comma 110 2 3 3" xfId="9740" xr:uid="{00000000-0005-0000-0000-0000D91B0000}"/>
    <cellStyle name="Comma 110 2 3 3 2" xfId="1472" xr:uid="{00000000-0005-0000-0000-0000DA1B0000}"/>
    <cellStyle name="Comma 110 2 3 3 3" xfId="9744" xr:uid="{00000000-0005-0000-0000-0000DB1B0000}"/>
    <cellStyle name="Comma 110 2 3 4" xfId="2331" xr:uid="{00000000-0005-0000-0000-0000DC1B0000}"/>
    <cellStyle name="Comma 110 2 3 5" xfId="2373" xr:uid="{00000000-0005-0000-0000-0000DD1B0000}"/>
    <cellStyle name="Comma 110 2 4" xfId="13789" xr:uid="{00000000-0005-0000-0000-0000DE1B0000}"/>
    <cellStyle name="Comma 110 2 4 2" xfId="13409" xr:uid="{00000000-0005-0000-0000-0000DF1B0000}"/>
    <cellStyle name="Comma 110 2 4 2 2" xfId="13792" xr:uid="{00000000-0005-0000-0000-0000E01B0000}"/>
    <cellStyle name="Comma 110 2 4 2 3" xfId="13794" xr:uid="{00000000-0005-0000-0000-0000E11B0000}"/>
    <cellStyle name="Comma 110 2 4 3" xfId="7779" xr:uid="{00000000-0005-0000-0000-0000E21B0000}"/>
    <cellStyle name="Comma 110 2 4 3 2" xfId="9753" xr:uid="{00000000-0005-0000-0000-0000E31B0000}"/>
    <cellStyle name="Comma 110 2 4 3 3" xfId="1596" xr:uid="{00000000-0005-0000-0000-0000E41B0000}"/>
    <cellStyle name="Comma 110 2 4 4" xfId="7784" xr:uid="{00000000-0005-0000-0000-0000E51B0000}"/>
    <cellStyle name="Comma 110 2 4 5" xfId="9763" xr:uid="{00000000-0005-0000-0000-0000E61B0000}"/>
    <cellStyle name="Comma 110 2 5" xfId="13797" xr:uid="{00000000-0005-0000-0000-0000E71B0000}"/>
    <cellStyle name="Comma 110 2 5 2" xfId="13427" xr:uid="{00000000-0005-0000-0000-0000E81B0000}"/>
    <cellStyle name="Comma 110 2 5 2 2" xfId="13801" xr:uid="{00000000-0005-0000-0000-0000E91B0000}"/>
    <cellStyle name="Comma 110 2 5 2 3" xfId="13805" xr:uid="{00000000-0005-0000-0000-0000EA1B0000}"/>
    <cellStyle name="Comma 110 2 5 3" xfId="7793" xr:uid="{00000000-0005-0000-0000-0000EB1B0000}"/>
    <cellStyle name="Comma 110 2 5 3 2" xfId="3704" xr:uid="{00000000-0005-0000-0000-0000EC1B0000}"/>
    <cellStyle name="Comma 110 2 5 3 3" xfId="3712" xr:uid="{00000000-0005-0000-0000-0000ED1B0000}"/>
    <cellStyle name="Comma 110 2 5 4" xfId="7797" xr:uid="{00000000-0005-0000-0000-0000EE1B0000}"/>
    <cellStyle name="Comma 110 2 5 5" xfId="9773" xr:uid="{00000000-0005-0000-0000-0000EF1B0000}"/>
    <cellStyle name="Comma 110 2 6" xfId="13809" xr:uid="{00000000-0005-0000-0000-0000F01B0000}"/>
    <cellStyle name="Comma 110 2 6 2" xfId="13458" xr:uid="{00000000-0005-0000-0000-0000F11B0000}"/>
    <cellStyle name="Comma 110 2 6 2 2" xfId="13813" xr:uid="{00000000-0005-0000-0000-0000F21B0000}"/>
    <cellStyle name="Comma 110 2 6 2 3" xfId="5771" xr:uid="{00000000-0005-0000-0000-0000F31B0000}"/>
    <cellStyle name="Comma 110 2 6 3" xfId="8071" xr:uid="{00000000-0005-0000-0000-0000F41B0000}"/>
    <cellStyle name="Comma 110 2 6 3 2" xfId="9778" xr:uid="{00000000-0005-0000-0000-0000F51B0000}"/>
    <cellStyle name="Comma 110 2 6 3 3" xfId="9782" xr:uid="{00000000-0005-0000-0000-0000F61B0000}"/>
    <cellStyle name="Comma 110 2 6 4" xfId="9790" xr:uid="{00000000-0005-0000-0000-0000F71B0000}"/>
    <cellStyle name="Comma 110 2 6 5" xfId="9798" xr:uid="{00000000-0005-0000-0000-0000F81B0000}"/>
    <cellStyle name="Comma 110 2 7" xfId="13815" xr:uid="{00000000-0005-0000-0000-0000F91B0000}"/>
    <cellStyle name="Comma 110 2 7 2" xfId="13492" xr:uid="{00000000-0005-0000-0000-0000FA1B0000}"/>
    <cellStyle name="Comma 110 2 7 2 2" xfId="11965" xr:uid="{00000000-0005-0000-0000-0000FB1B0000}"/>
    <cellStyle name="Comma 110 2 7 2 3" xfId="11971" xr:uid="{00000000-0005-0000-0000-0000FC1B0000}"/>
    <cellStyle name="Comma 110 2 7 3" xfId="3595" xr:uid="{00000000-0005-0000-0000-0000FD1B0000}"/>
    <cellStyle name="Comma 110 2 7 4" xfId="4641" xr:uid="{00000000-0005-0000-0000-0000FE1B0000}"/>
    <cellStyle name="Comma 110 2 8" xfId="13817" xr:uid="{00000000-0005-0000-0000-0000FF1B0000}"/>
    <cellStyle name="Comma 110 2 8 2" xfId="13819" xr:uid="{00000000-0005-0000-0000-0000001C0000}"/>
    <cellStyle name="Comma 110 2 8 3" xfId="9620" xr:uid="{00000000-0005-0000-0000-0000011C0000}"/>
    <cellStyle name="Comma 110 2 9" xfId="3609" xr:uid="{00000000-0005-0000-0000-0000021C0000}"/>
    <cellStyle name="Comma 110 2 9 2" xfId="13821" xr:uid="{00000000-0005-0000-0000-0000031C0000}"/>
    <cellStyle name="Comma 110 2 9 3" xfId="9812" xr:uid="{00000000-0005-0000-0000-0000041C0000}"/>
    <cellStyle name="Comma 110 3" xfId="3589" xr:uid="{00000000-0005-0000-0000-0000051C0000}"/>
    <cellStyle name="Comma 110 4" xfId="3600" xr:uid="{00000000-0005-0000-0000-0000061C0000}"/>
    <cellStyle name="Comma 110 4 2" xfId="1505" xr:uid="{00000000-0005-0000-0000-0000071C0000}"/>
    <cellStyle name="Comma 110 4 2 2" xfId="2970" xr:uid="{00000000-0005-0000-0000-0000081C0000}"/>
    <cellStyle name="Comma 110 4 2 2 2" xfId="3793" xr:uid="{00000000-0005-0000-0000-0000091C0000}"/>
    <cellStyle name="Comma 110 4 2 2 3" xfId="3797" xr:uid="{00000000-0005-0000-0000-00000A1C0000}"/>
    <cellStyle name="Comma 110 4 2 3" xfId="13825" xr:uid="{00000000-0005-0000-0000-00000B1C0000}"/>
    <cellStyle name="Comma 110 4 2 4" xfId="13829" xr:uid="{00000000-0005-0000-0000-00000C1C0000}"/>
    <cellStyle name="Comma 110 4 3" xfId="13832" xr:uid="{00000000-0005-0000-0000-00000D1C0000}"/>
    <cellStyle name="Comma 110 4 3 2" xfId="13837" xr:uid="{00000000-0005-0000-0000-00000E1C0000}"/>
    <cellStyle name="Comma 110 4 3 3" xfId="6115" xr:uid="{00000000-0005-0000-0000-00000F1C0000}"/>
    <cellStyle name="Comma 110 4 4" xfId="13839" xr:uid="{00000000-0005-0000-0000-0000101C0000}"/>
    <cellStyle name="Comma 110 4 4 2" xfId="12294" xr:uid="{00000000-0005-0000-0000-0000111C0000}"/>
    <cellStyle name="Comma 110 4 4 3" xfId="7819" xr:uid="{00000000-0005-0000-0000-0000121C0000}"/>
    <cellStyle name="Comma 110 4 5" xfId="13834" xr:uid="{00000000-0005-0000-0000-0000131C0000}"/>
    <cellStyle name="Comma 110 4 6" xfId="6112" xr:uid="{00000000-0005-0000-0000-0000141C0000}"/>
    <cellStyle name="Comma 110 5" xfId="4648" xr:uid="{00000000-0005-0000-0000-0000151C0000}"/>
    <cellStyle name="Comma 110 5 2" xfId="3575" xr:uid="{00000000-0005-0000-0000-0000161C0000}"/>
    <cellStyle name="Comma 110 5 2 2" xfId="4653" xr:uid="{00000000-0005-0000-0000-0000171C0000}"/>
    <cellStyle name="Comma 110 5 2 3" xfId="4656" xr:uid="{00000000-0005-0000-0000-0000181C0000}"/>
    <cellStyle name="Comma 110 5 3" xfId="4660" xr:uid="{00000000-0005-0000-0000-0000191C0000}"/>
    <cellStyle name="Comma 110 5 3 2" xfId="1008" xr:uid="{00000000-0005-0000-0000-00001A1C0000}"/>
    <cellStyle name="Comma 110 5 3 3" xfId="2408" xr:uid="{00000000-0005-0000-0000-00001B1C0000}"/>
    <cellStyle name="Comma 110 5 4" xfId="4666" xr:uid="{00000000-0005-0000-0000-00001C1C0000}"/>
    <cellStyle name="Comma 110 5 5" xfId="12292" xr:uid="{00000000-0005-0000-0000-00001D1C0000}"/>
    <cellStyle name="Comma 110 6" xfId="5083" xr:uid="{00000000-0005-0000-0000-00001E1C0000}"/>
    <cellStyle name="Comma 110 6 2" xfId="5091" xr:uid="{00000000-0005-0000-0000-00001F1C0000}"/>
    <cellStyle name="Comma 110 6 2 2" xfId="3081" xr:uid="{00000000-0005-0000-0000-0000201C0000}"/>
    <cellStyle name="Comma 110 6 2 3" xfId="3098" xr:uid="{00000000-0005-0000-0000-0000211C0000}"/>
    <cellStyle name="Comma 110 6 3" xfId="5099" xr:uid="{00000000-0005-0000-0000-0000221C0000}"/>
    <cellStyle name="Comma 110 6 3 2" xfId="9130" xr:uid="{00000000-0005-0000-0000-0000231C0000}"/>
    <cellStyle name="Comma 110 6 3 3" xfId="9136" xr:uid="{00000000-0005-0000-0000-0000241C0000}"/>
    <cellStyle name="Comma 110 6 4" xfId="13842" xr:uid="{00000000-0005-0000-0000-0000251C0000}"/>
    <cellStyle name="Comma 110 6 5" xfId="13844" xr:uid="{00000000-0005-0000-0000-0000261C0000}"/>
    <cellStyle name="Comma 110 7" xfId="13846" xr:uid="{00000000-0005-0000-0000-0000271C0000}"/>
    <cellStyle name="Comma 110 7 2" xfId="13848" xr:uid="{00000000-0005-0000-0000-0000281C0000}"/>
    <cellStyle name="Comma 110 7 2 2" xfId="10218" xr:uid="{00000000-0005-0000-0000-0000291C0000}"/>
    <cellStyle name="Comma 110 7 2 3" xfId="1026" xr:uid="{00000000-0005-0000-0000-00002A1C0000}"/>
    <cellStyle name="Comma 110 7 3" xfId="13850" xr:uid="{00000000-0005-0000-0000-00002B1C0000}"/>
    <cellStyle name="Comma 110 7 3 2" xfId="10968" xr:uid="{00000000-0005-0000-0000-00002C1C0000}"/>
    <cellStyle name="Comma 110 7 3 3" xfId="10973" xr:uid="{00000000-0005-0000-0000-00002D1C0000}"/>
    <cellStyle name="Comma 110 7 4" xfId="13853" xr:uid="{00000000-0005-0000-0000-00002E1C0000}"/>
    <cellStyle name="Comma 110 7 5" xfId="13855" xr:uid="{00000000-0005-0000-0000-00002F1C0000}"/>
    <cellStyle name="Comma 110 8" xfId="12821" xr:uid="{00000000-0005-0000-0000-0000301C0000}"/>
    <cellStyle name="Comma 110 8 2" xfId="13857" xr:uid="{00000000-0005-0000-0000-0000311C0000}"/>
    <cellStyle name="Comma 110 8 2 2" xfId="13860" xr:uid="{00000000-0005-0000-0000-0000321C0000}"/>
    <cellStyle name="Comma 110 8 2 3" xfId="13862" xr:uid="{00000000-0005-0000-0000-0000331C0000}"/>
    <cellStyle name="Comma 110 8 3" xfId="606" xr:uid="{00000000-0005-0000-0000-0000341C0000}"/>
    <cellStyle name="Comma 110 8 3 2" xfId="11021" xr:uid="{00000000-0005-0000-0000-0000351C0000}"/>
    <cellStyle name="Comma 110 8 3 3" xfId="13867" xr:uid="{00000000-0005-0000-0000-0000361C0000}"/>
    <cellStyle name="Comma 110 8 4" xfId="3777" xr:uid="{00000000-0005-0000-0000-0000371C0000}"/>
    <cellStyle name="Comma 110 8 5" xfId="6135" xr:uid="{00000000-0005-0000-0000-0000381C0000}"/>
    <cellStyle name="Comma 110 9" xfId="13869" xr:uid="{00000000-0005-0000-0000-0000391C0000}"/>
    <cellStyle name="Comma 110 9 2" xfId="13871" xr:uid="{00000000-0005-0000-0000-00003A1C0000}"/>
    <cellStyle name="Comma 110 9 2 2" xfId="10480" xr:uid="{00000000-0005-0000-0000-00003B1C0000}"/>
    <cellStyle name="Comma 110 9 2 3" xfId="13875" xr:uid="{00000000-0005-0000-0000-00003C1C0000}"/>
    <cellStyle name="Comma 110 9 3" xfId="13877" xr:uid="{00000000-0005-0000-0000-00003D1C0000}"/>
    <cellStyle name="Comma 110 9 4" xfId="13879" xr:uid="{00000000-0005-0000-0000-00003E1C0000}"/>
    <cellStyle name="Comma 111" xfId="8706" xr:uid="{00000000-0005-0000-0000-00003F1C0000}"/>
    <cellStyle name="Comma 111 10" xfId="8808" xr:uid="{00000000-0005-0000-0000-0000401C0000}"/>
    <cellStyle name="Comma 111 10 2" xfId="2132" xr:uid="{00000000-0005-0000-0000-0000411C0000}"/>
    <cellStyle name="Comma 111 10 3" xfId="2143" xr:uid="{00000000-0005-0000-0000-0000421C0000}"/>
    <cellStyle name="Comma 111 11" xfId="13882" xr:uid="{00000000-0005-0000-0000-0000431C0000}"/>
    <cellStyle name="Comma 111 11 2" xfId="4877" xr:uid="{00000000-0005-0000-0000-0000441C0000}"/>
    <cellStyle name="Comma 111 11 3" xfId="12440" xr:uid="{00000000-0005-0000-0000-0000451C0000}"/>
    <cellStyle name="Comma 111 12" xfId="13885" xr:uid="{00000000-0005-0000-0000-0000461C0000}"/>
    <cellStyle name="Comma 111 13" xfId="13888" xr:uid="{00000000-0005-0000-0000-0000471C0000}"/>
    <cellStyle name="Comma 111 2" xfId="8105" xr:uid="{00000000-0005-0000-0000-0000481C0000}"/>
    <cellStyle name="Comma 111 2 10" xfId="2624" xr:uid="{00000000-0005-0000-0000-0000491C0000}"/>
    <cellStyle name="Comma 111 2 11" xfId="13892" xr:uid="{00000000-0005-0000-0000-00004A1C0000}"/>
    <cellStyle name="Comma 111 2 2" xfId="5034" xr:uid="{00000000-0005-0000-0000-00004B1C0000}"/>
    <cellStyle name="Comma 111 2 2 2" xfId="5039" xr:uid="{00000000-0005-0000-0000-00004C1C0000}"/>
    <cellStyle name="Comma 111 2 2 2 2" xfId="9364" xr:uid="{00000000-0005-0000-0000-00004D1C0000}"/>
    <cellStyle name="Comma 111 2 2 2 2 2" xfId="13894" xr:uid="{00000000-0005-0000-0000-00004E1C0000}"/>
    <cellStyle name="Comma 111 2 2 2 2 3" xfId="13897" xr:uid="{00000000-0005-0000-0000-00004F1C0000}"/>
    <cellStyle name="Comma 111 2 2 2 3" xfId="180" xr:uid="{00000000-0005-0000-0000-0000501C0000}"/>
    <cellStyle name="Comma 111 2 2 2 4" xfId="13899" xr:uid="{00000000-0005-0000-0000-0000511C0000}"/>
    <cellStyle name="Comma 111 2 2 3" xfId="5045" xr:uid="{00000000-0005-0000-0000-0000521C0000}"/>
    <cellStyle name="Comma 111 2 2 3 2" xfId="9369" xr:uid="{00000000-0005-0000-0000-0000531C0000}"/>
    <cellStyle name="Comma 111 2 2 3 3" xfId="9372" xr:uid="{00000000-0005-0000-0000-0000541C0000}"/>
    <cellStyle name="Comma 111 2 2 4" xfId="9375" xr:uid="{00000000-0005-0000-0000-0000551C0000}"/>
    <cellStyle name="Comma 111 2 2 4 2" xfId="13903" xr:uid="{00000000-0005-0000-0000-0000561C0000}"/>
    <cellStyle name="Comma 111 2 2 4 3" xfId="13906" xr:uid="{00000000-0005-0000-0000-0000571C0000}"/>
    <cellStyle name="Comma 111 2 2 5" xfId="9382" xr:uid="{00000000-0005-0000-0000-0000581C0000}"/>
    <cellStyle name="Comma 111 2 2 6" xfId="5440" xr:uid="{00000000-0005-0000-0000-0000591C0000}"/>
    <cellStyle name="Comma 111 2 3" xfId="3353" xr:uid="{00000000-0005-0000-0000-00005A1C0000}"/>
    <cellStyle name="Comma 111 2 3 2" xfId="3357" xr:uid="{00000000-0005-0000-0000-00005B1C0000}"/>
    <cellStyle name="Comma 111 2 3 2 2" xfId="3370" xr:uid="{00000000-0005-0000-0000-00005C1C0000}"/>
    <cellStyle name="Comma 111 2 3 2 3" xfId="3383" xr:uid="{00000000-0005-0000-0000-00005D1C0000}"/>
    <cellStyle name="Comma 111 2 3 3" xfId="3392" xr:uid="{00000000-0005-0000-0000-00005E1C0000}"/>
    <cellStyle name="Comma 111 2 3 3 2" xfId="13915" xr:uid="{00000000-0005-0000-0000-00005F1C0000}"/>
    <cellStyle name="Comma 111 2 3 3 3" xfId="13920" xr:uid="{00000000-0005-0000-0000-0000601C0000}"/>
    <cellStyle name="Comma 111 2 3 4" xfId="3404" xr:uid="{00000000-0005-0000-0000-0000611C0000}"/>
    <cellStyle name="Comma 111 2 3 5" xfId="13925" xr:uid="{00000000-0005-0000-0000-0000621C0000}"/>
    <cellStyle name="Comma 111 2 4" xfId="13121" xr:uid="{00000000-0005-0000-0000-0000631C0000}"/>
    <cellStyle name="Comma 111 2 4 2" xfId="9391" xr:uid="{00000000-0005-0000-0000-0000641C0000}"/>
    <cellStyle name="Comma 111 2 4 2 2" xfId="9397" xr:uid="{00000000-0005-0000-0000-0000651C0000}"/>
    <cellStyle name="Comma 111 2 4 2 3" xfId="9403" xr:uid="{00000000-0005-0000-0000-0000661C0000}"/>
    <cellStyle name="Comma 111 2 4 3" xfId="9407" xr:uid="{00000000-0005-0000-0000-0000671C0000}"/>
    <cellStyle name="Comma 111 2 4 3 2" xfId="11335" xr:uid="{00000000-0005-0000-0000-0000681C0000}"/>
    <cellStyle name="Comma 111 2 4 3 3" xfId="10795" xr:uid="{00000000-0005-0000-0000-0000691C0000}"/>
    <cellStyle name="Comma 111 2 4 4" xfId="9413" xr:uid="{00000000-0005-0000-0000-00006A1C0000}"/>
    <cellStyle name="Comma 111 2 4 5" xfId="12214" xr:uid="{00000000-0005-0000-0000-00006B1C0000}"/>
    <cellStyle name="Comma 111 2 5" xfId="4980" xr:uid="{00000000-0005-0000-0000-00006C1C0000}"/>
    <cellStyle name="Comma 111 2 5 2" xfId="4986" xr:uid="{00000000-0005-0000-0000-00006D1C0000}"/>
    <cellStyle name="Comma 111 2 5 2 2" xfId="9424" xr:uid="{00000000-0005-0000-0000-00006E1C0000}"/>
    <cellStyle name="Comma 111 2 5 2 3" xfId="9427" xr:uid="{00000000-0005-0000-0000-00006F1C0000}"/>
    <cellStyle name="Comma 111 2 5 3" xfId="5000" xr:uid="{00000000-0005-0000-0000-0000701C0000}"/>
    <cellStyle name="Comma 111 2 5 3 2" xfId="10575" xr:uid="{00000000-0005-0000-0000-0000711C0000}"/>
    <cellStyle name="Comma 111 2 5 3 3" xfId="13927" xr:uid="{00000000-0005-0000-0000-0000721C0000}"/>
    <cellStyle name="Comma 111 2 5 4" xfId="9432" xr:uid="{00000000-0005-0000-0000-0000731C0000}"/>
    <cellStyle name="Comma 111 2 5 5" xfId="13929" xr:uid="{00000000-0005-0000-0000-0000741C0000}"/>
    <cellStyle name="Comma 111 2 6" xfId="13932" xr:uid="{00000000-0005-0000-0000-0000751C0000}"/>
    <cellStyle name="Comma 111 2 6 2" xfId="9438" xr:uid="{00000000-0005-0000-0000-0000761C0000}"/>
    <cellStyle name="Comma 111 2 6 2 2" xfId="3724" xr:uid="{00000000-0005-0000-0000-0000771C0000}"/>
    <cellStyle name="Comma 111 2 6 2 3" xfId="9444" xr:uid="{00000000-0005-0000-0000-0000781C0000}"/>
    <cellStyle name="Comma 111 2 6 3" xfId="9450" xr:uid="{00000000-0005-0000-0000-0000791C0000}"/>
    <cellStyle name="Comma 111 2 6 3 2" xfId="13936" xr:uid="{00000000-0005-0000-0000-00007A1C0000}"/>
    <cellStyle name="Comma 111 2 6 3 3" xfId="13940" xr:uid="{00000000-0005-0000-0000-00007B1C0000}"/>
    <cellStyle name="Comma 111 2 6 4" xfId="9453" xr:uid="{00000000-0005-0000-0000-00007C1C0000}"/>
    <cellStyle name="Comma 111 2 6 5" xfId="954" xr:uid="{00000000-0005-0000-0000-00007D1C0000}"/>
    <cellStyle name="Comma 111 2 7" xfId="7935" xr:uid="{00000000-0005-0000-0000-00007E1C0000}"/>
    <cellStyle name="Comma 111 2 7 2" xfId="355" xr:uid="{00000000-0005-0000-0000-00007F1C0000}"/>
    <cellStyle name="Comma 111 2 7 2 2" xfId="13944" xr:uid="{00000000-0005-0000-0000-0000801C0000}"/>
    <cellStyle name="Comma 111 2 7 2 3" xfId="10860" xr:uid="{00000000-0005-0000-0000-0000811C0000}"/>
    <cellStyle name="Comma 111 2 7 3" xfId="412" xr:uid="{00000000-0005-0000-0000-0000821C0000}"/>
    <cellStyle name="Comma 111 2 7 4" xfId="13946" xr:uid="{00000000-0005-0000-0000-0000831C0000}"/>
    <cellStyle name="Comma 111 2 8" xfId="7940" xr:uid="{00000000-0005-0000-0000-0000841C0000}"/>
    <cellStyle name="Comma 111 2 8 2" xfId="7945" xr:uid="{00000000-0005-0000-0000-0000851C0000}"/>
    <cellStyle name="Comma 111 2 8 3" xfId="7953" xr:uid="{00000000-0005-0000-0000-0000861C0000}"/>
    <cellStyle name="Comma 111 2 9" xfId="7957" xr:uid="{00000000-0005-0000-0000-0000871C0000}"/>
    <cellStyle name="Comma 111 2 9 2" xfId="9462" xr:uid="{00000000-0005-0000-0000-0000881C0000}"/>
    <cellStyle name="Comma 111 2 9 3" xfId="13948" xr:uid="{00000000-0005-0000-0000-0000891C0000}"/>
    <cellStyle name="Comma 111 3" xfId="8108" xr:uid="{00000000-0005-0000-0000-00008A1C0000}"/>
    <cellStyle name="Comma 111 4" xfId="9625" xr:uid="{00000000-0005-0000-0000-00008B1C0000}"/>
    <cellStyle name="Comma 111 4 2" xfId="1143" xr:uid="{00000000-0005-0000-0000-00008C1C0000}"/>
    <cellStyle name="Comma 111 4 2 2" xfId="12366" xr:uid="{00000000-0005-0000-0000-00008D1C0000}"/>
    <cellStyle name="Comma 111 4 2 2 2" xfId="12824" xr:uid="{00000000-0005-0000-0000-00008E1C0000}"/>
    <cellStyle name="Comma 111 4 2 2 3" xfId="12971" xr:uid="{00000000-0005-0000-0000-00008F1C0000}"/>
    <cellStyle name="Comma 111 4 2 3" xfId="9892" xr:uid="{00000000-0005-0000-0000-0000901C0000}"/>
    <cellStyle name="Comma 111 4 2 4" xfId="9895" xr:uid="{00000000-0005-0000-0000-0000911C0000}"/>
    <cellStyle name="Comma 111 4 3" xfId="2401" xr:uid="{00000000-0005-0000-0000-0000921C0000}"/>
    <cellStyle name="Comma 111 4 3 2" xfId="12084" xr:uid="{00000000-0005-0000-0000-0000931C0000}"/>
    <cellStyle name="Comma 111 4 3 3" xfId="5679" xr:uid="{00000000-0005-0000-0000-0000941C0000}"/>
    <cellStyle name="Comma 111 4 4" xfId="1842" xr:uid="{00000000-0005-0000-0000-0000951C0000}"/>
    <cellStyle name="Comma 111 4 4 2" xfId="4708" xr:uid="{00000000-0005-0000-0000-0000961C0000}"/>
    <cellStyle name="Comma 111 4 4 3" xfId="4713" xr:uid="{00000000-0005-0000-0000-0000971C0000}"/>
    <cellStyle name="Comma 111 4 5" xfId="1005" xr:uid="{00000000-0005-0000-0000-0000981C0000}"/>
    <cellStyle name="Comma 111 4 6" xfId="2405" xr:uid="{00000000-0005-0000-0000-0000991C0000}"/>
    <cellStyle name="Comma 111 5" xfId="622" xr:uid="{00000000-0005-0000-0000-00009A1C0000}"/>
    <cellStyle name="Comma 111 5 2" xfId="273" xr:uid="{00000000-0005-0000-0000-00009B1C0000}"/>
    <cellStyle name="Comma 111 5 2 2" xfId="13952" xr:uid="{00000000-0005-0000-0000-00009C1C0000}"/>
    <cellStyle name="Comma 111 5 2 3" xfId="9900" xr:uid="{00000000-0005-0000-0000-00009D1C0000}"/>
    <cellStyle name="Comma 111 5 3" xfId="390" xr:uid="{00000000-0005-0000-0000-00009E1C0000}"/>
    <cellStyle name="Comma 111 5 3 2" xfId="13954" xr:uid="{00000000-0005-0000-0000-00009F1C0000}"/>
    <cellStyle name="Comma 111 5 3 3" xfId="9908" xr:uid="{00000000-0005-0000-0000-0000A01C0000}"/>
    <cellStyle name="Comma 111 5 4" xfId="446" xr:uid="{00000000-0005-0000-0000-0000A11C0000}"/>
    <cellStyle name="Comma 111 5 5" xfId="472" xr:uid="{00000000-0005-0000-0000-0000A21C0000}"/>
    <cellStyle name="Comma 111 6" xfId="13956" xr:uid="{00000000-0005-0000-0000-0000A31C0000}"/>
    <cellStyle name="Comma 111 6 2" xfId="13962" xr:uid="{00000000-0005-0000-0000-0000A41C0000}"/>
    <cellStyle name="Comma 111 6 2 2" xfId="1822" xr:uid="{00000000-0005-0000-0000-0000A51C0000}"/>
    <cellStyle name="Comma 111 6 2 3" xfId="8793" xr:uid="{00000000-0005-0000-0000-0000A61C0000}"/>
    <cellStyle name="Comma 111 6 3" xfId="13964" xr:uid="{00000000-0005-0000-0000-0000A71C0000}"/>
    <cellStyle name="Comma 111 6 3 2" xfId="6870" xr:uid="{00000000-0005-0000-0000-0000A81C0000}"/>
    <cellStyle name="Comma 111 6 3 3" xfId="13967" xr:uid="{00000000-0005-0000-0000-0000A91C0000}"/>
    <cellStyle name="Comma 111 6 4" xfId="13969" xr:uid="{00000000-0005-0000-0000-0000AA1C0000}"/>
    <cellStyle name="Comma 111 6 5" xfId="12296" xr:uid="{00000000-0005-0000-0000-0000AB1C0000}"/>
    <cellStyle name="Comma 111 7" xfId="4585" xr:uid="{00000000-0005-0000-0000-0000AC1C0000}"/>
    <cellStyle name="Comma 111 7 2" xfId="1418" xr:uid="{00000000-0005-0000-0000-0000AD1C0000}"/>
    <cellStyle name="Comma 111 7 2 2" xfId="4592" xr:uid="{00000000-0005-0000-0000-0000AE1C0000}"/>
    <cellStyle name="Comma 111 7 2 3" xfId="4595" xr:uid="{00000000-0005-0000-0000-0000AF1C0000}"/>
    <cellStyle name="Comma 111 7 3" xfId="4598" xr:uid="{00000000-0005-0000-0000-0000B01C0000}"/>
    <cellStyle name="Comma 111 7 3 2" xfId="13971" xr:uid="{00000000-0005-0000-0000-0000B11C0000}"/>
    <cellStyle name="Comma 111 7 3 3" xfId="13973" xr:uid="{00000000-0005-0000-0000-0000B21C0000}"/>
    <cellStyle name="Comma 111 7 4" xfId="4604" xr:uid="{00000000-0005-0000-0000-0000B31C0000}"/>
    <cellStyle name="Comma 111 7 5" xfId="11220" xr:uid="{00000000-0005-0000-0000-0000B41C0000}"/>
    <cellStyle name="Comma 111 8" xfId="2558" xr:uid="{00000000-0005-0000-0000-0000B51C0000}"/>
    <cellStyle name="Comma 111 8 2" xfId="2568" xr:uid="{00000000-0005-0000-0000-0000B61C0000}"/>
    <cellStyle name="Comma 111 8 2 2" xfId="2286" xr:uid="{00000000-0005-0000-0000-0000B71C0000}"/>
    <cellStyle name="Comma 111 8 2 3" xfId="2305" xr:uid="{00000000-0005-0000-0000-0000B81C0000}"/>
    <cellStyle name="Comma 111 8 3" xfId="2577" xr:uid="{00000000-0005-0000-0000-0000B91C0000}"/>
    <cellStyle name="Comma 111 8 3 2" xfId="13975" xr:uid="{00000000-0005-0000-0000-0000BA1C0000}"/>
    <cellStyle name="Comma 111 8 3 3" xfId="13977" xr:uid="{00000000-0005-0000-0000-0000BB1C0000}"/>
    <cellStyle name="Comma 111 8 4" xfId="2595" xr:uid="{00000000-0005-0000-0000-0000BC1C0000}"/>
    <cellStyle name="Comma 111 8 5" xfId="5513" xr:uid="{00000000-0005-0000-0000-0000BD1C0000}"/>
    <cellStyle name="Comma 111 9" xfId="7758" xr:uid="{00000000-0005-0000-0000-0000BE1C0000}"/>
    <cellStyle name="Comma 111 9 2" xfId="13979" xr:uid="{00000000-0005-0000-0000-0000BF1C0000}"/>
    <cellStyle name="Comma 111 9 2 2" xfId="11160" xr:uid="{00000000-0005-0000-0000-0000C01C0000}"/>
    <cellStyle name="Comma 111 9 2 3" xfId="13983" xr:uid="{00000000-0005-0000-0000-0000C11C0000}"/>
    <cellStyle name="Comma 111 9 3" xfId="13985" xr:uid="{00000000-0005-0000-0000-0000C21C0000}"/>
    <cellStyle name="Comma 111 9 4" xfId="11239" xr:uid="{00000000-0005-0000-0000-0000C31C0000}"/>
    <cellStyle name="Comma 112" xfId="3750" xr:uid="{00000000-0005-0000-0000-0000C41C0000}"/>
    <cellStyle name="Comma 112 10" xfId="13592" xr:uid="{00000000-0005-0000-0000-0000C51C0000}"/>
    <cellStyle name="Comma 112 10 2" xfId="13990" xr:uid="{00000000-0005-0000-0000-0000C61C0000}"/>
    <cellStyle name="Comma 112 10 3" xfId="13992" xr:uid="{00000000-0005-0000-0000-0000C71C0000}"/>
    <cellStyle name="Comma 112 11" xfId="13596" xr:uid="{00000000-0005-0000-0000-0000C81C0000}"/>
    <cellStyle name="Comma 112 11 2" xfId="13994" xr:uid="{00000000-0005-0000-0000-0000C91C0000}"/>
    <cellStyle name="Comma 112 11 3" xfId="13996" xr:uid="{00000000-0005-0000-0000-0000CA1C0000}"/>
    <cellStyle name="Comma 112 12" xfId="13998" xr:uid="{00000000-0005-0000-0000-0000CB1C0000}"/>
    <cellStyle name="Comma 112 13" xfId="5472" xr:uid="{00000000-0005-0000-0000-0000CC1C0000}"/>
    <cellStyle name="Comma 112 2" xfId="8120" xr:uid="{00000000-0005-0000-0000-0000CD1C0000}"/>
    <cellStyle name="Comma 112 2 10" xfId="6924" xr:uid="{00000000-0005-0000-0000-0000CE1C0000}"/>
    <cellStyle name="Comma 112 2 11" xfId="6935" xr:uid="{00000000-0005-0000-0000-0000CF1C0000}"/>
    <cellStyle name="Comma 112 2 2" xfId="3928" xr:uid="{00000000-0005-0000-0000-0000D01C0000}"/>
    <cellStyle name="Comma 112 2 2 2" xfId="9476" xr:uid="{00000000-0005-0000-0000-0000D11C0000}"/>
    <cellStyle name="Comma 112 2 2 2 2" xfId="14000" xr:uid="{00000000-0005-0000-0000-0000D21C0000}"/>
    <cellStyle name="Comma 112 2 2 2 2 2" xfId="2979" xr:uid="{00000000-0005-0000-0000-0000D31C0000}"/>
    <cellStyle name="Comma 112 2 2 2 2 3" xfId="5036" xr:uid="{00000000-0005-0000-0000-0000D41C0000}"/>
    <cellStyle name="Comma 112 2 2 2 3" xfId="14002" xr:uid="{00000000-0005-0000-0000-0000D51C0000}"/>
    <cellStyle name="Comma 112 2 2 2 4" xfId="5642" xr:uid="{00000000-0005-0000-0000-0000D61C0000}"/>
    <cellStyle name="Comma 112 2 2 3" xfId="10918" xr:uid="{00000000-0005-0000-0000-0000D71C0000}"/>
    <cellStyle name="Comma 112 2 2 3 2" xfId="14007" xr:uid="{00000000-0005-0000-0000-0000D81C0000}"/>
    <cellStyle name="Comma 112 2 2 3 3" xfId="14012" xr:uid="{00000000-0005-0000-0000-0000D91C0000}"/>
    <cellStyle name="Comma 112 2 2 4" xfId="14015" xr:uid="{00000000-0005-0000-0000-0000DA1C0000}"/>
    <cellStyle name="Comma 112 2 2 4 2" xfId="14018" xr:uid="{00000000-0005-0000-0000-0000DB1C0000}"/>
    <cellStyle name="Comma 112 2 2 4 3" xfId="14022" xr:uid="{00000000-0005-0000-0000-0000DC1C0000}"/>
    <cellStyle name="Comma 112 2 2 5" xfId="14024" xr:uid="{00000000-0005-0000-0000-0000DD1C0000}"/>
    <cellStyle name="Comma 112 2 2 6" xfId="14026" xr:uid="{00000000-0005-0000-0000-0000DE1C0000}"/>
    <cellStyle name="Comma 112 2 3" xfId="14030" xr:uid="{00000000-0005-0000-0000-0000DF1C0000}"/>
    <cellStyle name="Comma 112 2 3 2" xfId="6195" xr:uid="{00000000-0005-0000-0000-0000E01C0000}"/>
    <cellStyle name="Comma 112 2 3 2 2" xfId="14032" xr:uid="{00000000-0005-0000-0000-0000E11C0000}"/>
    <cellStyle name="Comma 112 2 3 2 3" xfId="8929" xr:uid="{00000000-0005-0000-0000-0000E21C0000}"/>
    <cellStyle name="Comma 112 2 3 3" xfId="14037" xr:uid="{00000000-0005-0000-0000-0000E31C0000}"/>
    <cellStyle name="Comma 112 2 3 3 2" xfId="14041" xr:uid="{00000000-0005-0000-0000-0000E41C0000}"/>
    <cellStyle name="Comma 112 2 3 3 3" xfId="710" xr:uid="{00000000-0005-0000-0000-0000E51C0000}"/>
    <cellStyle name="Comma 112 2 3 4" xfId="14047" xr:uid="{00000000-0005-0000-0000-0000E61C0000}"/>
    <cellStyle name="Comma 112 2 3 5" xfId="12553" xr:uid="{00000000-0005-0000-0000-0000E71C0000}"/>
    <cellStyle name="Comma 112 2 4" xfId="14051" xr:uid="{00000000-0005-0000-0000-0000E81C0000}"/>
    <cellStyle name="Comma 112 2 4 2" xfId="6759" xr:uid="{00000000-0005-0000-0000-0000E91C0000}"/>
    <cellStyle name="Comma 112 2 4 2 2" xfId="14054" xr:uid="{00000000-0005-0000-0000-0000EA1C0000}"/>
    <cellStyle name="Comma 112 2 4 2 3" xfId="8956" xr:uid="{00000000-0005-0000-0000-0000EB1C0000}"/>
    <cellStyle name="Comma 112 2 4 3" xfId="14056" xr:uid="{00000000-0005-0000-0000-0000EC1C0000}"/>
    <cellStyle name="Comma 112 2 4 3 2" xfId="10807" xr:uid="{00000000-0005-0000-0000-0000ED1C0000}"/>
    <cellStyle name="Comma 112 2 4 3 3" xfId="14060" xr:uid="{00000000-0005-0000-0000-0000EE1C0000}"/>
    <cellStyle name="Comma 112 2 4 4" xfId="14062" xr:uid="{00000000-0005-0000-0000-0000EF1C0000}"/>
    <cellStyle name="Comma 112 2 4 5" xfId="1754" xr:uid="{00000000-0005-0000-0000-0000F01C0000}"/>
    <cellStyle name="Comma 112 2 5" xfId="14066" xr:uid="{00000000-0005-0000-0000-0000F11C0000}"/>
    <cellStyle name="Comma 112 2 5 2" xfId="2788" xr:uid="{00000000-0005-0000-0000-0000F21C0000}"/>
    <cellStyle name="Comma 112 2 5 2 2" xfId="2798" xr:uid="{00000000-0005-0000-0000-0000F31C0000}"/>
    <cellStyle name="Comma 112 2 5 2 3" xfId="738" xr:uid="{00000000-0005-0000-0000-0000F41C0000}"/>
    <cellStyle name="Comma 112 2 5 3" xfId="2809" xr:uid="{00000000-0005-0000-0000-0000F51C0000}"/>
    <cellStyle name="Comma 112 2 5 3 2" xfId="5719" xr:uid="{00000000-0005-0000-0000-0000F61C0000}"/>
    <cellStyle name="Comma 112 2 5 3 3" xfId="6615" xr:uid="{00000000-0005-0000-0000-0000F71C0000}"/>
    <cellStyle name="Comma 112 2 5 4" xfId="2823" xr:uid="{00000000-0005-0000-0000-0000F81C0000}"/>
    <cellStyle name="Comma 112 2 5 5" xfId="6735" xr:uid="{00000000-0005-0000-0000-0000F91C0000}"/>
    <cellStyle name="Comma 112 2 6" xfId="14070" xr:uid="{00000000-0005-0000-0000-0000FA1C0000}"/>
    <cellStyle name="Comma 112 2 6 2" xfId="3507" xr:uid="{00000000-0005-0000-0000-0000FB1C0000}"/>
    <cellStyle name="Comma 112 2 6 2 2" xfId="6744" xr:uid="{00000000-0005-0000-0000-0000FC1C0000}"/>
    <cellStyle name="Comma 112 2 6 2 3" xfId="6844" xr:uid="{00000000-0005-0000-0000-0000FD1C0000}"/>
    <cellStyle name="Comma 112 2 6 3" xfId="3514" xr:uid="{00000000-0005-0000-0000-0000FE1C0000}"/>
    <cellStyle name="Comma 112 2 6 3 2" xfId="7023" xr:uid="{00000000-0005-0000-0000-0000FF1C0000}"/>
    <cellStyle name="Comma 112 2 6 3 3" xfId="4434" xr:uid="{00000000-0005-0000-0000-0000001D0000}"/>
    <cellStyle name="Comma 112 2 6 4" xfId="7153" xr:uid="{00000000-0005-0000-0000-0000011D0000}"/>
    <cellStyle name="Comma 112 2 6 5" xfId="7403" xr:uid="{00000000-0005-0000-0000-0000021D0000}"/>
    <cellStyle name="Comma 112 2 7" xfId="14074" xr:uid="{00000000-0005-0000-0000-0000031D0000}"/>
    <cellStyle name="Comma 112 2 7 2" xfId="7430" xr:uid="{00000000-0005-0000-0000-0000041D0000}"/>
    <cellStyle name="Comma 112 2 7 2 2" xfId="7434" xr:uid="{00000000-0005-0000-0000-0000051D0000}"/>
    <cellStyle name="Comma 112 2 7 2 3" xfId="7543" xr:uid="{00000000-0005-0000-0000-0000061D0000}"/>
    <cellStyle name="Comma 112 2 7 3" xfId="7745" xr:uid="{00000000-0005-0000-0000-0000071D0000}"/>
    <cellStyle name="Comma 112 2 7 4" xfId="7860" xr:uid="{00000000-0005-0000-0000-0000081D0000}"/>
    <cellStyle name="Comma 112 2 8" xfId="14079" xr:uid="{00000000-0005-0000-0000-0000091D0000}"/>
    <cellStyle name="Comma 112 2 8 2" xfId="7997" xr:uid="{00000000-0005-0000-0000-00000A1D0000}"/>
    <cellStyle name="Comma 112 2 8 3" xfId="8310" xr:uid="{00000000-0005-0000-0000-00000B1D0000}"/>
    <cellStyle name="Comma 112 2 9" xfId="14082" xr:uid="{00000000-0005-0000-0000-00000C1D0000}"/>
    <cellStyle name="Comma 112 2 9 2" xfId="8551" xr:uid="{00000000-0005-0000-0000-00000D1D0000}"/>
    <cellStyle name="Comma 112 2 9 3" xfId="8769" xr:uid="{00000000-0005-0000-0000-00000E1D0000}"/>
    <cellStyle name="Comma 112 3" xfId="8123" xr:uid="{00000000-0005-0000-0000-00000F1D0000}"/>
    <cellStyle name="Comma 112 4" xfId="14084" xr:uid="{00000000-0005-0000-0000-0000101D0000}"/>
    <cellStyle name="Comma 112 4 2" xfId="14092" xr:uid="{00000000-0005-0000-0000-0000111D0000}"/>
    <cellStyle name="Comma 112 4 2 2" xfId="9502" xr:uid="{00000000-0005-0000-0000-0000121D0000}"/>
    <cellStyle name="Comma 112 4 2 2 2" xfId="14094" xr:uid="{00000000-0005-0000-0000-0000131D0000}"/>
    <cellStyle name="Comma 112 4 2 2 3" xfId="14096" xr:uid="{00000000-0005-0000-0000-0000141D0000}"/>
    <cellStyle name="Comma 112 4 2 3" xfId="14098" xr:uid="{00000000-0005-0000-0000-0000151D0000}"/>
    <cellStyle name="Comma 112 4 2 4" xfId="5491" xr:uid="{00000000-0005-0000-0000-0000161D0000}"/>
    <cellStyle name="Comma 112 4 3" xfId="14102" xr:uid="{00000000-0005-0000-0000-0000171D0000}"/>
    <cellStyle name="Comma 112 4 3 2" xfId="9513" xr:uid="{00000000-0005-0000-0000-0000181D0000}"/>
    <cellStyle name="Comma 112 4 3 3" xfId="3675" xr:uid="{00000000-0005-0000-0000-0000191D0000}"/>
    <cellStyle name="Comma 112 4 4" xfId="9114" xr:uid="{00000000-0005-0000-0000-00001A1D0000}"/>
    <cellStyle name="Comma 112 4 4 2" xfId="7487" xr:uid="{00000000-0005-0000-0000-00001B1D0000}"/>
    <cellStyle name="Comma 112 4 4 3" xfId="9122" xr:uid="{00000000-0005-0000-0000-00001C1D0000}"/>
    <cellStyle name="Comma 112 4 5" xfId="9125" xr:uid="{00000000-0005-0000-0000-00001D1D0000}"/>
    <cellStyle name="Comma 112 4 6" xfId="9133" xr:uid="{00000000-0005-0000-0000-00001E1D0000}"/>
    <cellStyle name="Comma 112 5" xfId="5566" xr:uid="{00000000-0005-0000-0000-00001F1D0000}"/>
    <cellStyle name="Comma 112 5 2" xfId="14109" xr:uid="{00000000-0005-0000-0000-0000201D0000}"/>
    <cellStyle name="Comma 112 5 2 2" xfId="9518" xr:uid="{00000000-0005-0000-0000-0000211D0000}"/>
    <cellStyle name="Comma 112 5 2 3" xfId="14111" xr:uid="{00000000-0005-0000-0000-0000221D0000}"/>
    <cellStyle name="Comma 112 5 3" xfId="14114" xr:uid="{00000000-0005-0000-0000-0000231D0000}"/>
    <cellStyle name="Comma 112 5 3 2" xfId="7094" xr:uid="{00000000-0005-0000-0000-0000241D0000}"/>
    <cellStyle name="Comma 112 5 3 3" xfId="14117" xr:uid="{00000000-0005-0000-0000-0000251D0000}"/>
    <cellStyle name="Comma 112 5 4" xfId="9142" xr:uid="{00000000-0005-0000-0000-0000261D0000}"/>
    <cellStyle name="Comma 112 5 5" xfId="9153" xr:uid="{00000000-0005-0000-0000-0000271D0000}"/>
    <cellStyle name="Comma 112 6" xfId="3209" xr:uid="{00000000-0005-0000-0000-0000281D0000}"/>
    <cellStyle name="Comma 112 6 2" xfId="4454" xr:uid="{00000000-0005-0000-0000-0000291D0000}"/>
    <cellStyle name="Comma 112 6 2 2" xfId="1211" xr:uid="{00000000-0005-0000-0000-00002A1D0000}"/>
    <cellStyle name="Comma 112 6 2 3" xfId="14119" xr:uid="{00000000-0005-0000-0000-00002B1D0000}"/>
    <cellStyle name="Comma 112 6 3" xfId="115" xr:uid="{00000000-0005-0000-0000-00002C1D0000}"/>
    <cellStyle name="Comma 112 6 3 2" xfId="14121" xr:uid="{00000000-0005-0000-0000-00002D1D0000}"/>
    <cellStyle name="Comma 112 6 3 3" xfId="14123" xr:uid="{00000000-0005-0000-0000-00002E1D0000}"/>
    <cellStyle name="Comma 112 6 4" xfId="1624" xr:uid="{00000000-0005-0000-0000-00002F1D0000}"/>
    <cellStyle name="Comma 112 6 5" xfId="9165" xr:uid="{00000000-0005-0000-0000-0000301D0000}"/>
    <cellStyle name="Comma 112 7" xfId="4462" xr:uid="{00000000-0005-0000-0000-0000311D0000}"/>
    <cellStyle name="Comma 112 7 2" xfId="14126" xr:uid="{00000000-0005-0000-0000-0000321D0000}"/>
    <cellStyle name="Comma 112 7 2 2" xfId="11400" xr:uid="{00000000-0005-0000-0000-0000331D0000}"/>
    <cellStyle name="Comma 112 7 2 3" xfId="14128" xr:uid="{00000000-0005-0000-0000-0000341D0000}"/>
    <cellStyle name="Comma 112 7 3" xfId="14131" xr:uid="{00000000-0005-0000-0000-0000351D0000}"/>
    <cellStyle name="Comma 112 7 3 2" xfId="5636" xr:uid="{00000000-0005-0000-0000-0000361D0000}"/>
    <cellStyle name="Comma 112 7 3 3" xfId="14133" xr:uid="{00000000-0005-0000-0000-0000371D0000}"/>
    <cellStyle name="Comma 112 7 4" xfId="8735" xr:uid="{00000000-0005-0000-0000-0000381D0000}"/>
    <cellStyle name="Comma 112 7 5" xfId="8741" xr:uid="{00000000-0005-0000-0000-0000391D0000}"/>
    <cellStyle name="Comma 112 8" xfId="4470" xr:uid="{00000000-0005-0000-0000-00003A1D0000}"/>
    <cellStyle name="Comma 112 8 2" xfId="14138" xr:uid="{00000000-0005-0000-0000-00003B1D0000}"/>
    <cellStyle name="Comma 112 8 2 2" xfId="14140" xr:uid="{00000000-0005-0000-0000-00003C1D0000}"/>
    <cellStyle name="Comma 112 8 2 3" xfId="14142" xr:uid="{00000000-0005-0000-0000-00003D1D0000}"/>
    <cellStyle name="Comma 112 8 3" xfId="14145" xr:uid="{00000000-0005-0000-0000-00003E1D0000}"/>
    <cellStyle name="Comma 112 8 3 2" xfId="14147" xr:uid="{00000000-0005-0000-0000-00003F1D0000}"/>
    <cellStyle name="Comma 112 8 3 3" xfId="14149" xr:uid="{00000000-0005-0000-0000-0000401D0000}"/>
    <cellStyle name="Comma 112 8 4" xfId="9198" xr:uid="{00000000-0005-0000-0000-0000411D0000}"/>
    <cellStyle name="Comma 112 8 5" xfId="1916" xr:uid="{00000000-0005-0000-0000-0000421D0000}"/>
    <cellStyle name="Comma 112 9" xfId="14151" xr:uid="{00000000-0005-0000-0000-0000431D0000}"/>
    <cellStyle name="Comma 112 9 2" xfId="14158" xr:uid="{00000000-0005-0000-0000-0000441D0000}"/>
    <cellStyle name="Comma 112 9 2 2" xfId="11687" xr:uid="{00000000-0005-0000-0000-0000451D0000}"/>
    <cellStyle name="Comma 112 9 2 3" xfId="12328" xr:uid="{00000000-0005-0000-0000-0000461D0000}"/>
    <cellStyle name="Comma 112 9 3" xfId="14161" xr:uid="{00000000-0005-0000-0000-0000471D0000}"/>
    <cellStyle name="Comma 112 9 4" xfId="5811" xr:uid="{00000000-0005-0000-0000-0000481D0000}"/>
    <cellStyle name="Comma 113" xfId="154" xr:uid="{00000000-0005-0000-0000-0000491D0000}"/>
    <cellStyle name="Comma 113 10" xfId="9842" xr:uid="{00000000-0005-0000-0000-00004A1D0000}"/>
    <cellStyle name="Comma 113 10 2" xfId="14163" xr:uid="{00000000-0005-0000-0000-00004B1D0000}"/>
    <cellStyle name="Comma 113 10 3" xfId="14168" xr:uid="{00000000-0005-0000-0000-00004C1D0000}"/>
    <cellStyle name="Comma 113 11" xfId="9846" xr:uid="{00000000-0005-0000-0000-00004D1D0000}"/>
    <cellStyle name="Comma 113 11 2" xfId="5755" xr:uid="{00000000-0005-0000-0000-00004E1D0000}"/>
    <cellStyle name="Comma 113 11 3" xfId="14171" xr:uid="{00000000-0005-0000-0000-00004F1D0000}"/>
    <cellStyle name="Comma 113 12" xfId="14174" xr:uid="{00000000-0005-0000-0000-0000501D0000}"/>
    <cellStyle name="Comma 113 13" xfId="5362" xr:uid="{00000000-0005-0000-0000-0000511D0000}"/>
    <cellStyle name="Comma 113 2" xfId="3101" xr:uid="{00000000-0005-0000-0000-0000521D0000}"/>
    <cellStyle name="Comma 113 2 10" xfId="6590" xr:uid="{00000000-0005-0000-0000-0000531D0000}"/>
    <cellStyle name="Comma 113 2 11" xfId="2336" xr:uid="{00000000-0005-0000-0000-0000541D0000}"/>
    <cellStyle name="Comma 113 2 2" xfId="3111" xr:uid="{00000000-0005-0000-0000-0000551D0000}"/>
    <cellStyle name="Comma 113 2 2 2" xfId="14177" xr:uid="{00000000-0005-0000-0000-0000561D0000}"/>
    <cellStyle name="Comma 113 2 2 2 2" xfId="14179" xr:uid="{00000000-0005-0000-0000-0000571D0000}"/>
    <cellStyle name="Comma 113 2 2 2 2 2" xfId="14181" xr:uid="{00000000-0005-0000-0000-0000581D0000}"/>
    <cellStyle name="Comma 113 2 2 2 2 3" xfId="5684" xr:uid="{00000000-0005-0000-0000-0000591D0000}"/>
    <cellStyle name="Comma 113 2 2 2 3" xfId="1096" xr:uid="{00000000-0005-0000-0000-00005A1D0000}"/>
    <cellStyle name="Comma 113 2 2 2 4" xfId="1101" xr:uid="{00000000-0005-0000-0000-00005B1D0000}"/>
    <cellStyle name="Comma 113 2 2 3" xfId="14183" xr:uid="{00000000-0005-0000-0000-00005C1D0000}"/>
    <cellStyle name="Comma 113 2 2 3 2" xfId="14185" xr:uid="{00000000-0005-0000-0000-00005D1D0000}"/>
    <cellStyle name="Comma 113 2 2 3 3" xfId="14189" xr:uid="{00000000-0005-0000-0000-00005E1D0000}"/>
    <cellStyle name="Comma 113 2 2 4" xfId="5478" xr:uid="{00000000-0005-0000-0000-00005F1D0000}"/>
    <cellStyle name="Comma 113 2 2 4 2" xfId="5481" xr:uid="{00000000-0005-0000-0000-0000601D0000}"/>
    <cellStyle name="Comma 113 2 2 4 3" xfId="5485" xr:uid="{00000000-0005-0000-0000-0000611D0000}"/>
    <cellStyle name="Comma 113 2 2 5" xfId="14192" xr:uid="{00000000-0005-0000-0000-0000621D0000}"/>
    <cellStyle name="Comma 113 2 2 6" xfId="14196" xr:uid="{00000000-0005-0000-0000-0000631D0000}"/>
    <cellStyle name="Comma 113 2 3" xfId="2998" xr:uid="{00000000-0005-0000-0000-0000641D0000}"/>
    <cellStyle name="Comma 113 2 3 2" xfId="14198" xr:uid="{00000000-0005-0000-0000-0000651D0000}"/>
    <cellStyle name="Comma 113 2 3 2 2" xfId="14200" xr:uid="{00000000-0005-0000-0000-0000661D0000}"/>
    <cellStyle name="Comma 113 2 3 2 3" xfId="14202" xr:uid="{00000000-0005-0000-0000-0000671D0000}"/>
    <cellStyle name="Comma 113 2 3 3" xfId="14204" xr:uid="{00000000-0005-0000-0000-0000681D0000}"/>
    <cellStyle name="Comma 113 2 3 3 2" xfId="14206" xr:uid="{00000000-0005-0000-0000-0000691D0000}"/>
    <cellStyle name="Comma 113 2 3 3 3" xfId="14208" xr:uid="{00000000-0005-0000-0000-00006A1D0000}"/>
    <cellStyle name="Comma 113 2 3 4" xfId="14211" xr:uid="{00000000-0005-0000-0000-00006B1D0000}"/>
    <cellStyle name="Comma 113 2 3 5" xfId="14214" xr:uid="{00000000-0005-0000-0000-00006C1D0000}"/>
    <cellStyle name="Comma 113 2 4" xfId="2320" xr:uid="{00000000-0005-0000-0000-00006D1D0000}"/>
    <cellStyle name="Comma 113 2 4 2" xfId="6178" xr:uid="{00000000-0005-0000-0000-00006E1D0000}"/>
    <cellStyle name="Comma 113 2 4 2 2" xfId="4407" xr:uid="{00000000-0005-0000-0000-00006F1D0000}"/>
    <cellStyle name="Comma 113 2 4 2 3" xfId="5887" xr:uid="{00000000-0005-0000-0000-0000701D0000}"/>
    <cellStyle name="Comma 113 2 4 3" xfId="4899" xr:uid="{00000000-0005-0000-0000-0000711D0000}"/>
    <cellStyle name="Comma 113 2 4 3 2" xfId="11578" xr:uid="{00000000-0005-0000-0000-0000721D0000}"/>
    <cellStyle name="Comma 113 2 4 3 3" xfId="865" xr:uid="{00000000-0005-0000-0000-0000731D0000}"/>
    <cellStyle name="Comma 113 2 4 4" xfId="4922" xr:uid="{00000000-0005-0000-0000-0000741D0000}"/>
    <cellStyle name="Comma 113 2 4 5" xfId="4938" xr:uid="{00000000-0005-0000-0000-0000751D0000}"/>
    <cellStyle name="Comma 113 2 5" xfId="14217" xr:uid="{00000000-0005-0000-0000-0000761D0000}"/>
    <cellStyle name="Comma 113 2 5 2" xfId="14220" xr:uid="{00000000-0005-0000-0000-0000771D0000}"/>
    <cellStyle name="Comma 113 2 5 2 2" xfId="14222" xr:uid="{00000000-0005-0000-0000-0000781D0000}"/>
    <cellStyle name="Comma 113 2 5 2 3" xfId="14224" xr:uid="{00000000-0005-0000-0000-0000791D0000}"/>
    <cellStyle name="Comma 113 2 5 3" xfId="14226" xr:uid="{00000000-0005-0000-0000-00007A1D0000}"/>
    <cellStyle name="Comma 113 2 5 3 2" xfId="14228" xr:uid="{00000000-0005-0000-0000-00007B1D0000}"/>
    <cellStyle name="Comma 113 2 5 3 3" xfId="14230" xr:uid="{00000000-0005-0000-0000-00007C1D0000}"/>
    <cellStyle name="Comma 113 2 5 4" xfId="14232" xr:uid="{00000000-0005-0000-0000-00007D1D0000}"/>
    <cellStyle name="Comma 113 2 5 5" xfId="14234" xr:uid="{00000000-0005-0000-0000-00007E1D0000}"/>
    <cellStyle name="Comma 113 2 6" xfId="14237" xr:uid="{00000000-0005-0000-0000-00007F1D0000}"/>
    <cellStyle name="Comma 113 2 6 2" xfId="14239" xr:uid="{00000000-0005-0000-0000-0000801D0000}"/>
    <cellStyle name="Comma 113 2 6 2 2" xfId="14241" xr:uid="{00000000-0005-0000-0000-0000811D0000}"/>
    <cellStyle name="Comma 113 2 6 2 3" xfId="14244" xr:uid="{00000000-0005-0000-0000-0000821D0000}"/>
    <cellStyle name="Comma 113 2 6 3" xfId="14247" xr:uid="{00000000-0005-0000-0000-0000831D0000}"/>
    <cellStyle name="Comma 113 2 6 3 2" xfId="14249" xr:uid="{00000000-0005-0000-0000-0000841D0000}"/>
    <cellStyle name="Comma 113 2 6 3 3" xfId="4441" xr:uid="{00000000-0005-0000-0000-0000851D0000}"/>
    <cellStyle name="Comma 113 2 6 4" xfId="14252" xr:uid="{00000000-0005-0000-0000-0000861D0000}"/>
    <cellStyle name="Comma 113 2 6 5" xfId="14254" xr:uid="{00000000-0005-0000-0000-0000871D0000}"/>
    <cellStyle name="Comma 113 2 7" xfId="14258" xr:uid="{00000000-0005-0000-0000-0000881D0000}"/>
    <cellStyle name="Comma 113 2 7 2" xfId="14261" xr:uid="{00000000-0005-0000-0000-0000891D0000}"/>
    <cellStyle name="Comma 113 2 7 2 2" xfId="14266" xr:uid="{00000000-0005-0000-0000-00008A1D0000}"/>
    <cellStyle name="Comma 113 2 7 2 3" xfId="10240" xr:uid="{00000000-0005-0000-0000-00008B1D0000}"/>
    <cellStyle name="Comma 113 2 7 3" xfId="14269" xr:uid="{00000000-0005-0000-0000-00008C1D0000}"/>
    <cellStyle name="Comma 113 2 7 4" xfId="14271" xr:uid="{00000000-0005-0000-0000-00008D1D0000}"/>
    <cellStyle name="Comma 113 2 8" xfId="14275" xr:uid="{00000000-0005-0000-0000-00008E1D0000}"/>
    <cellStyle name="Comma 113 2 8 2" xfId="14278" xr:uid="{00000000-0005-0000-0000-00008F1D0000}"/>
    <cellStyle name="Comma 113 2 8 3" xfId="5228" xr:uid="{00000000-0005-0000-0000-0000901D0000}"/>
    <cellStyle name="Comma 113 2 9" xfId="14280" xr:uid="{00000000-0005-0000-0000-0000911D0000}"/>
    <cellStyle name="Comma 113 2 9 2" xfId="14282" xr:uid="{00000000-0005-0000-0000-0000921D0000}"/>
    <cellStyle name="Comma 113 2 9 3" xfId="14285" xr:uid="{00000000-0005-0000-0000-0000931D0000}"/>
    <cellStyle name="Comma 113 3" xfId="3120" xr:uid="{00000000-0005-0000-0000-0000941D0000}"/>
    <cellStyle name="Comma 113 4" xfId="3132" xr:uid="{00000000-0005-0000-0000-0000951D0000}"/>
    <cellStyle name="Comma 113 4 2" xfId="7172" xr:uid="{00000000-0005-0000-0000-0000961D0000}"/>
    <cellStyle name="Comma 113 4 2 2" xfId="14287" xr:uid="{00000000-0005-0000-0000-0000971D0000}"/>
    <cellStyle name="Comma 113 4 2 2 2" xfId="1761" xr:uid="{00000000-0005-0000-0000-0000981D0000}"/>
    <cellStyle name="Comma 113 4 2 2 3" xfId="14289" xr:uid="{00000000-0005-0000-0000-0000991D0000}"/>
    <cellStyle name="Comma 113 4 2 3" xfId="14291" xr:uid="{00000000-0005-0000-0000-00009A1D0000}"/>
    <cellStyle name="Comma 113 4 2 4" xfId="8846" xr:uid="{00000000-0005-0000-0000-00009B1D0000}"/>
    <cellStyle name="Comma 113 4 3" xfId="7176" xr:uid="{00000000-0005-0000-0000-00009C1D0000}"/>
    <cellStyle name="Comma 113 4 3 2" xfId="14294" xr:uid="{00000000-0005-0000-0000-00009D1D0000}"/>
    <cellStyle name="Comma 113 4 3 3" xfId="14296" xr:uid="{00000000-0005-0000-0000-00009E1D0000}"/>
    <cellStyle name="Comma 113 4 4" xfId="10947" xr:uid="{00000000-0005-0000-0000-00009F1D0000}"/>
    <cellStyle name="Comma 113 4 4 2" xfId="10953" xr:uid="{00000000-0005-0000-0000-0000A01D0000}"/>
    <cellStyle name="Comma 113 4 4 3" xfId="10956" xr:uid="{00000000-0005-0000-0000-0000A11D0000}"/>
    <cellStyle name="Comma 113 4 5" xfId="10962" xr:uid="{00000000-0005-0000-0000-0000A21D0000}"/>
    <cellStyle name="Comma 113 4 6" xfId="10970" xr:uid="{00000000-0005-0000-0000-0000A31D0000}"/>
    <cellStyle name="Comma 113 5" xfId="7179" xr:uid="{00000000-0005-0000-0000-0000A41D0000}"/>
    <cellStyle name="Comma 113 5 2" xfId="11758" xr:uid="{00000000-0005-0000-0000-0000A51D0000}"/>
    <cellStyle name="Comma 113 5 2 2" xfId="6448" xr:uid="{00000000-0005-0000-0000-0000A61D0000}"/>
    <cellStyle name="Comma 113 5 2 3" xfId="6465" xr:uid="{00000000-0005-0000-0000-0000A71D0000}"/>
    <cellStyle name="Comma 113 5 3" xfId="14300" xr:uid="{00000000-0005-0000-0000-0000A81D0000}"/>
    <cellStyle name="Comma 113 5 3 2" xfId="12648" xr:uid="{00000000-0005-0000-0000-0000A91D0000}"/>
    <cellStyle name="Comma 113 5 3 3" xfId="12651" xr:uid="{00000000-0005-0000-0000-0000AA1D0000}"/>
    <cellStyle name="Comma 113 5 4" xfId="10977" xr:uid="{00000000-0005-0000-0000-0000AB1D0000}"/>
    <cellStyle name="Comma 113 5 5" xfId="10980" xr:uid="{00000000-0005-0000-0000-0000AC1D0000}"/>
    <cellStyle name="Comma 113 6" xfId="7183" xr:uid="{00000000-0005-0000-0000-0000AD1D0000}"/>
    <cellStyle name="Comma 113 6 2" xfId="14303" xr:uid="{00000000-0005-0000-0000-0000AE1D0000}"/>
    <cellStyle name="Comma 113 6 2 2" xfId="3816" xr:uid="{00000000-0005-0000-0000-0000AF1D0000}"/>
    <cellStyle name="Comma 113 6 2 3" xfId="2937" xr:uid="{00000000-0005-0000-0000-0000B01D0000}"/>
    <cellStyle name="Comma 113 6 3" xfId="14306" xr:uid="{00000000-0005-0000-0000-0000B11D0000}"/>
    <cellStyle name="Comma 113 6 3 2" xfId="14308" xr:uid="{00000000-0005-0000-0000-0000B21D0000}"/>
    <cellStyle name="Comma 113 6 3 3" xfId="14310" xr:uid="{00000000-0005-0000-0000-0000B31D0000}"/>
    <cellStyle name="Comma 113 6 4" xfId="10987" xr:uid="{00000000-0005-0000-0000-0000B41D0000}"/>
    <cellStyle name="Comma 113 6 5" xfId="10992" xr:uid="{00000000-0005-0000-0000-0000B51D0000}"/>
    <cellStyle name="Comma 113 7" xfId="13147" xr:uid="{00000000-0005-0000-0000-0000B61D0000}"/>
    <cellStyle name="Comma 113 7 2" xfId="14312" xr:uid="{00000000-0005-0000-0000-0000B71D0000}"/>
    <cellStyle name="Comma 113 7 2 2" xfId="6699" xr:uid="{00000000-0005-0000-0000-0000B81D0000}"/>
    <cellStyle name="Comma 113 7 2 3" xfId="5696" xr:uid="{00000000-0005-0000-0000-0000B91D0000}"/>
    <cellStyle name="Comma 113 7 3" xfId="14314" xr:uid="{00000000-0005-0000-0000-0000BA1D0000}"/>
    <cellStyle name="Comma 113 7 3 2" xfId="14316" xr:uid="{00000000-0005-0000-0000-0000BB1D0000}"/>
    <cellStyle name="Comma 113 7 3 3" xfId="14318" xr:uid="{00000000-0005-0000-0000-0000BC1D0000}"/>
    <cellStyle name="Comma 113 7 4" xfId="11255" xr:uid="{00000000-0005-0000-0000-0000BD1D0000}"/>
    <cellStyle name="Comma 113 7 5" xfId="840" xr:uid="{00000000-0005-0000-0000-0000BE1D0000}"/>
    <cellStyle name="Comma 113 8" xfId="14320" xr:uid="{00000000-0005-0000-0000-0000BF1D0000}"/>
    <cellStyle name="Comma 113 8 2" xfId="14322" xr:uid="{00000000-0005-0000-0000-0000C01D0000}"/>
    <cellStyle name="Comma 113 8 2 2" xfId="14326" xr:uid="{00000000-0005-0000-0000-0000C11D0000}"/>
    <cellStyle name="Comma 113 8 2 3" xfId="14328" xr:uid="{00000000-0005-0000-0000-0000C21D0000}"/>
    <cellStyle name="Comma 113 8 3" xfId="14330" xr:uid="{00000000-0005-0000-0000-0000C31D0000}"/>
    <cellStyle name="Comma 113 8 3 2" xfId="14334" xr:uid="{00000000-0005-0000-0000-0000C41D0000}"/>
    <cellStyle name="Comma 113 8 3 3" xfId="14336" xr:uid="{00000000-0005-0000-0000-0000C51D0000}"/>
    <cellStyle name="Comma 113 8 4" xfId="10538" xr:uid="{00000000-0005-0000-0000-0000C61D0000}"/>
    <cellStyle name="Comma 113 8 5" xfId="3217" xr:uid="{00000000-0005-0000-0000-0000C71D0000}"/>
    <cellStyle name="Comma 113 9" xfId="14338" xr:uid="{00000000-0005-0000-0000-0000C81D0000}"/>
    <cellStyle name="Comma 113 9 2" xfId="7585" xr:uid="{00000000-0005-0000-0000-0000C91D0000}"/>
    <cellStyle name="Comma 113 9 2 2" xfId="7591" xr:uid="{00000000-0005-0000-0000-0000CA1D0000}"/>
    <cellStyle name="Comma 113 9 2 3" xfId="7596" xr:uid="{00000000-0005-0000-0000-0000CB1D0000}"/>
    <cellStyle name="Comma 113 9 3" xfId="7601" xr:uid="{00000000-0005-0000-0000-0000CC1D0000}"/>
    <cellStyle name="Comma 113 9 4" xfId="6536" xr:uid="{00000000-0005-0000-0000-0000CD1D0000}"/>
    <cellStyle name="Comma 114" xfId="1465" xr:uid="{00000000-0005-0000-0000-0000CE1D0000}"/>
    <cellStyle name="Comma 114 10" xfId="6651" xr:uid="{00000000-0005-0000-0000-0000CF1D0000}"/>
    <cellStyle name="Comma 114 10 2" xfId="1922" xr:uid="{00000000-0005-0000-0000-0000D01D0000}"/>
    <cellStyle name="Comma 114 10 3" xfId="6660" xr:uid="{00000000-0005-0000-0000-0000D11D0000}"/>
    <cellStyle name="Comma 114 11" xfId="4750" xr:uid="{00000000-0005-0000-0000-0000D21D0000}"/>
    <cellStyle name="Comma 114 11 2" xfId="4771" xr:uid="{00000000-0005-0000-0000-0000D31D0000}"/>
    <cellStyle name="Comma 114 11 3" xfId="4789" xr:uid="{00000000-0005-0000-0000-0000D41D0000}"/>
    <cellStyle name="Comma 114 12" xfId="4803" xr:uid="{00000000-0005-0000-0000-0000D51D0000}"/>
    <cellStyle name="Comma 114 13" xfId="3413" xr:uid="{00000000-0005-0000-0000-0000D61D0000}"/>
    <cellStyle name="Comma 114 2" xfId="2933" xr:uid="{00000000-0005-0000-0000-0000D71D0000}"/>
    <cellStyle name="Comma 114 2 10" xfId="14344" xr:uid="{00000000-0005-0000-0000-0000D81D0000}"/>
    <cellStyle name="Comma 114 2 11" xfId="255" xr:uid="{00000000-0005-0000-0000-0000D91D0000}"/>
    <cellStyle name="Comma 114 2 2" xfId="14347" xr:uid="{00000000-0005-0000-0000-0000DA1D0000}"/>
    <cellStyle name="Comma 114 2 2 2" xfId="14350" xr:uid="{00000000-0005-0000-0000-0000DB1D0000}"/>
    <cellStyle name="Comma 114 2 2 2 2" xfId="14352" xr:uid="{00000000-0005-0000-0000-0000DC1D0000}"/>
    <cellStyle name="Comma 114 2 2 2 2 2" xfId="14354" xr:uid="{00000000-0005-0000-0000-0000DD1D0000}"/>
    <cellStyle name="Comma 114 2 2 2 2 3" xfId="14356" xr:uid="{00000000-0005-0000-0000-0000DE1D0000}"/>
    <cellStyle name="Comma 114 2 2 2 3" xfId="13385" xr:uid="{00000000-0005-0000-0000-0000DF1D0000}"/>
    <cellStyle name="Comma 114 2 2 2 4" xfId="13395" xr:uid="{00000000-0005-0000-0000-0000E01D0000}"/>
    <cellStyle name="Comma 114 2 2 3" xfId="14359" xr:uid="{00000000-0005-0000-0000-0000E11D0000}"/>
    <cellStyle name="Comma 114 2 2 3 2" xfId="14362" xr:uid="{00000000-0005-0000-0000-0000E21D0000}"/>
    <cellStyle name="Comma 114 2 2 3 3" xfId="13416" xr:uid="{00000000-0005-0000-0000-0000E31D0000}"/>
    <cellStyle name="Comma 114 2 2 4" xfId="14364" xr:uid="{00000000-0005-0000-0000-0000E41D0000}"/>
    <cellStyle name="Comma 114 2 2 4 2" xfId="14367" xr:uid="{00000000-0005-0000-0000-0000E51D0000}"/>
    <cellStyle name="Comma 114 2 2 4 3" xfId="13435" xr:uid="{00000000-0005-0000-0000-0000E61D0000}"/>
    <cellStyle name="Comma 114 2 2 5" xfId="14370" xr:uid="{00000000-0005-0000-0000-0000E71D0000}"/>
    <cellStyle name="Comma 114 2 2 6" xfId="11622" xr:uid="{00000000-0005-0000-0000-0000E81D0000}"/>
    <cellStyle name="Comma 114 2 3" xfId="14374" xr:uid="{00000000-0005-0000-0000-0000E91D0000}"/>
    <cellStyle name="Comma 114 2 3 2" xfId="14377" xr:uid="{00000000-0005-0000-0000-0000EA1D0000}"/>
    <cellStyle name="Comma 114 2 3 2 2" xfId="14379" xr:uid="{00000000-0005-0000-0000-0000EB1D0000}"/>
    <cellStyle name="Comma 114 2 3 2 3" xfId="13664" xr:uid="{00000000-0005-0000-0000-0000EC1D0000}"/>
    <cellStyle name="Comma 114 2 3 3" xfId="14382" xr:uid="{00000000-0005-0000-0000-0000ED1D0000}"/>
    <cellStyle name="Comma 114 2 3 3 2" xfId="3697" xr:uid="{00000000-0005-0000-0000-0000EE1D0000}"/>
    <cellStyle name="Comma 114 2 3 3 3" xfId="4619" xr:uid="{00000000-0005-0000-0000-0000EF1D0000}"/>
    <cellStyle name="Comma 114 2 3 4" xfId="14385" xr:uid="{00000000-0005-0000-0000-0000F01D0000}"/>
    <cellStyle name="Comma 114 2 3 5" xfId="14388" xr:uid="{00000000-0005-0000-0000-0000F11D0000}"/>
    <cellStyle name="Comma 114 2 4" xfId="185" xr:uid="{00000000-0005-0000-0000-0000F21D0000}"/>
    <cellStyle name="Comma 114 2 4 2" xfId="1515" xr:uid="{00000000-0005-0000-0000-0000F31D0000}"/>
    <cellStyle name="Comma 114 2 4 2 2" xfId="14390" xr:uid="{00000000-0005-0000-0000-0000F41D0000}"/>
    <cellStyle name="Comma 114 2 4 2 3" xfId="3571" xr:uid="{00000000-0005-0000-0000-0000F51D0000}"/>
    <cellStyle name="Comma 114 2 4 3" xfId="1521" xr:uid="{00000000-0005-0000-0000-0000F61D0000}"/>
    <cellStyle name="Comma 114 2 4 3 2" xfId="5925" xr:uid="{00000000-0005-0000-0000-0000F71D0000}"/>
    <cellStyle name="Comma 114 2 4 3 3" xfId="5089" xr:uid="{00000000-0005-0000-0000-0000F81D0000}"/>
    <cellStyle name="Comma 114 2 4 4" xfId="14392" xr:uid="{00000000-0005-0000-0000-0000F91D0000}"/>
    <cellStyle name="Comma 114 2 4 5" xfId="14395" xr:uid="{00000000-0005-0000-0000-0000FA1D0000}"/>
    <cellStyle name="Comma 114 2 5" xfId="128" xr:uid="{00000000-0005-0000-0000-0000FB1D0000}"/>
    <cellStyle name="Comma 114 2 5 2" xfId="8786" xr:uid="{00000000-0005-0000-0000-0000FC1D0000}"/>
    <cellStyle name="Comma 114 2 5 2 2" xfId="2461" xr:uid="{00000000-0005-0000-0000-0000FD1D0000}"/>
    <cellStyle name="Comma 114 2 5 2 3" xfId="266" xr:uid="{00000000-0005-0000-0000-0000FE1D0000}"/>
    <cellStyle name="Comma 114 2 5 3" xfId="14398" xr:uid="{00000000-0005-0000-0000-0000FF1D0000}"/>
    <cellStyle name="Comma 114 2 5 3 2" xfId="14401" xr:uid="{00000000-0005-0000-0000-0000001E0000}"/>
    <cellStyle name="Comma 114 2 5 3 3" xfId="13958" xr:uid="{00000000-0005-0000-0000-0000011E0000}"/>
    <cellStyle name="Comma 114 2 5 4" xfId="14403" xr:uid="{00000000-0005-0000-0000-0000021E0000}"/>
    <cellStyle name="Comma 114 2 5 5" xfId="14405" xr:uid="{00000000-0005-0000-0000-0000031E0000}"/>
    <cellStyle name="Comma 114 2 6" xfId="194" xr:uid="{00000000-0005-0000-0000-0000041E0000}"/>
    <cellStyle name="Comma 114 2 6 2" xfId="14408" xr:uid="{00000000-0005-0000-0000-0000051E0000}"/>
    <cellStyle name="Comma 114 2 6 2 2" xfId="14410" xr:uid="{00000000-0005-0000-0000-0000061E0000}"/>
    <cellStyle name="Comma 114 2 6 2 3" xfId="14104" xr:uid="{00000000-0005-0000-0000-0000071E0000}"/>
    <cellStyle name="Comma 114 2 6 3" xfId="14413" xr:uid="{00000000-0005-0000-0000-0000081E0000}"/>
    <cellStyle name="Comma 114 2 6 3 2" xfId="14416" xr:uid="{00000000-0005-0000-0000-0000091E0000}"/>
    <cellStyle name="Comma 114 2 6 3 3" xfId="4447" xr:uid="{00000000-0005-0000-0000-00000A1E0000}"/>
    <cellStyle name="Comma 114 2 6 4" xfId="14420" xr:uid="{00000000-0005-0000-0000-00000B1E0000}"/>
    <cellStyle name="Comma 114 2 6 5" xfId="14422" xr:uid="{00000000-0005-0000-0000-00000C1E0000}"/>
    <cellStyle name="Comma 114 2 7" xfId="201" xr:uid="{00000000-0005-0000-0000-00000D1E0000}"/>
    <cellStyle name="Comma 114 2 7 2" xfId="14427" xr:uid="{00000000-0005-0000-0000-00000E1E0000}"/>
    <cellStyle name="Comma 114 2 7 2 2" xfId="4012" xr:uid="{00000000-0005-0000-0000-00000F1E0000}"/>
    <cellStyle name="Comma 114 2 7 2 3" xfId="11753" xr:uid="{00000000-0005-0000-0000-0000101E0000}"/>
    <cellStyle name="Comma 114 2 7 3" xfId="14431" xr:uid="{00000000-0005-0000-0000-0000111E0000}"/>
    <cellStyle name="Comma 114 2 7 4" xfId="14435" xr:uid="{00000000-0005-0000-0000-0000121E0000}"/>
    <cellStyle name="Comma 114 2 8" xfId="14440" xr:uid="{00000000-0005-0000-0000-0000131E0000}"/>
    <cellStyle name="Comma 114 2 8 2" xfId="14444" xr:uid="{00000000-0005-0000-0000-0000141E0000}"/>
    <cellStyle name="Comma 114 2 8 3" xfId="2669" xr:uid="{00000000-0005-0000-0000-0000151E0000}"/>
    <cellStyle name="Comma 114 2 9" xfId="14449" xr:uid="{00000000-0005-0000-0000-0000161E0000}"/>
    <cellStyle name="Comma 114 2 9 2" xfId="14451" xr:uid="{00000000-0005-0000-0000-0000171E0000}"/>
    <cellStyle name="Comma 114 2 9 3" xfId="6794" xr:uid="{00000000-0005-0000-0000-0000181E0000}"/>
    <cellStyle name="Comma 114 3" xfId="14455" xr:uid="{00000000-0005-0000-0000-0000191E0000}"/>
    <cellStyle name="Comma 114 4" xfId="7188" xr:uid="{00000000-0005-0000-0000-00001A1E0000}"/>
    <cellStyle name="Comma 114 4 2" xfId="14458" xr:uid="{00000000-0005-0000-0000-00001B1E0000}"/>
    <cellStyle name="Comma 114 4 2 2" xfId="8749" xr:uid="{00000000-0005-0000-0000-00001C1E0000}"/>
    <cellStyle name="Comma 114 4 2 2 2" xfId="14461" xr:uid="{00000000-0005-0000-0000-00001D1E0000}"/>
    <cellStyle name="Comma 114 4 2 2 3" xfId="14464" xr:uid="{00000000-0005-0000-0000-00001E1E0000}"/>
    <cellStyle name="Comma 114 4 2 3" xfId="5801" xr:uid="{00000000-0005-0000-0000-00001F1E0000}"/>
    <cellStyle name="Comma 114 4 2 4" xfId="14466" xr:uid="{00000000-0005-0000-0000-0000201E0000}"/>
    <cellStyle name="Comma 114 4 3" xfId="14471" xr:uid="{00000000-0005-0000-0000-0000211E0000}"/>
    <cellStyle name="Comma 114 4 3 2" xfId="8757" xr:uid="{00000000-0005-0000-0000-0000221E0000}"/>
    <cellStyle name="Comma 114 4 3 3" xfId="14474" xr:uid="{00000000-0005-0000-0000-0000231E0000}"/>
    <cellStyle name="Comma 114 4 4" xfId="11006" xr:uid="{00000000-0005-0000-0000-0000241E0000}"/>
    <cellStyle name="Comma 114 4 4 2" xfId="8764" xr:uid="{00000000-0005-0000-0000-0000251E0000}"/>
    <cellStyle name="Comma 114 4 4 3" xfId="14480" xr:uid="{00000000-0005-0000-0000-0000261E0000}"/>
    <cellStyle name="Comma 114 4 5" xfId="11014" xr:uid="{00000000-0005-0000-0000-0000271E0000}"/>
    <cellStyle name="Comma 114 4 6" xfId="13865" xr:uid="{00000000-0005-0000-0000-0000281E0000}"/>
    <cellStyle name="Comma 114 5" xfId="7195" xr:uid="{00000000-0005-0000-0000-0000291E0000}"/>
    <cellStyle name="Comma 114 5 2" xfId="12846" xr:uid="{00000000-0005-0000-0000-00002A1E0000}"/>
    <cellStyle name="Comma 114 5 2 2" xfId="6967" xr:uid="{00000000-0005-0000-0000-00002B1E0000}"/>
    <cellStyle name="Comma 114 5 2 3" xfId="6986" xr:uid="{00000000-0005-0000-0000-00002C1E0000}"/>
    <cellStyle name="Comma 114 5 3" xfId="12850" xr:uid="{00000000-0005-0000-0000-00002D1E0000}"/>
    <cellStyle name="Comma 114 5 3 2" xfId="14484" xr:uid="{00000000-0005-0000-0000-00002E1E0000}"/>
    <cellStyle name="Comma 114 5 3 3" xfId="14488" xr:uid="{00000000-0005-0000-0000-00002F1E0000}"/>
    <cellStyle name="Comma 114 5 4" xfId="11029" xr:uid="{00000000-0005-0000-0000-0000301E0000}"/>
    <cellStyle name="Comma 114 5 5" xfId="3556" xr:uid="{00000000-0005-0000-0000-0000311E0000}"/>
    <cellStyle name="Comma 114 6" xfId="13153" xr:uid="{00000000-0005-0000-0000-0000321E0000}"/>
    <cellStyle name="Comma 114 6 2" xfId="2688" xr:uid="{00000000-0005-0000-0000-0000331E0000}"/>
    <cellStyle name="Comma 114 6 2 2" xfId="14493" xr:uid="{00000000-0005-0000-0000-0000341E0000}"/>
    <cellStyle name="Comma 114 6 2 3" xfId="14496" xr:uid="{00000000-0005-0000-0000-0000351E0000}"/>
    <cellStyle name="Comma 114 6 3" xfId="2696" xr:uid="{00000000-0005-0000-0000-0000361E0000}"/>
    <cellStyle name="Comma 114 6 3 2" xfId="14504" xr:uid="{00000000-0005-0000-0000-0000371E0000}"/>
    <cellStyle name="Comma 114 6 3 3" xfId="14510" xr:uid="{00000000-0005-0000-0000-0000381E0000}"/>
    <cellStyle name="Comma 114 6 4" xfId="14518" xr:uid="{00000000-0005-0000-0000-0000391E0000}"/>
    <cellStyle name="Comma 114 6 5" xfId="14525" xr:uid="{00000000-0005-0000-0000-00003A1E0000}"/>
    <cellStyle name="Comma 114 7" xfId="13158" xr:uid="{00000000-0005-0000-0000-00003B1E0000}"/>
    <cellStyle name="Comma 114 7 2" xfId="12863" xr:uid="{00000000-0005-0000-0000-00003C1E0000}"/>
    <cellStyle name="Comma 114 7 2 2" xfId="7333" xr:uid="{00000000-0005-0000-0000-00003D1E0000}"/>
    <cellStyle name="Comma 114 7 2 3" xfId="4764" xr:uid="{00000000-0005-0000-0000-00003E1E0000}"/>
    <cellStyle name="Comma 114 7 3" xfId="12870" xr:uid="{00000000-0005-0000-0000-00003F1E0000}"/>
    <cellStyle name="Comma 114 7 3 2" xfId="14532" xr:uid="{00000000-0005-0000-0000-0000401E0000}"/>
    <cellStyle name="Comma 114 7 3 3" xfId="14539" xr:uid="{00000000-0005-0000-0000-0000411E0000}"/>
    <cellStyle name="Comma 114 7 4" xfId="4114" xr:uid="{00000000-0005-0000-0000-0000421E0000}"/>
    <cellStyle name="Comma 114 7 5" xfId="3743" xr:uid="{00000000-0005-0000-0000-0000431E0000}"/>
    <cellStyle name="Comma 114 8" xfId="14542" xr:uid="{00000000-0005-0000-0000-0000441E0000}"/>
    <cellStyle name="Comma 114 8 2" xfId="12880" xr:uid="{00000000-0005-0000-0000-0000451E0000}"/>
    <cellStyle name="Comma 114 8 2 2" xfId="14547" xr:uid="{00000000-0005-0000-0000-0000461E0000}"/>
    <cellStyle name="Comma 114 8 2 3" xfId="14550" xr:uid="{00000000-0005-0000-0000-0000471E0000}"/>
    <cellStyle name="Comma 114 8 3" xfId="12888" xr:uid="{00000000-0005-0000-0000-0000481E0000}"/>
    <cellStyle name="Comma 114 8 3 2" xfId="14555" xr:uid="{00000000-0005-0000-0000-0000491E0000}"/>
    <cellStyle name="Comma 114 8 3 3" xfId="14560" xr:uid="{00000000-0005-0000-0000-00004A1E0000}"/>
    <cellStyle name="Comma 114 8 4" xfId="10706" xr:uid="{00000000-0005-0000-0000-00004B1E0000}"/>
    <cellStyle name="Comma 114 8 5" xfId="10714" xr:uid="{00000000-0005-0000-0000-00004C1E0000}"/>
    <cellStyle name="Comma 114 9" xfId="14563" xr:uid="{00000000-0005-0000-0000-00004D1E0000}"/>
    <cellStyle name="Comma 114 9 2" xfId="12896" xr:uid="{00000000-0005-0000-0000-00004E1E0000}"/>
    <cellStyle name="Comma 114 9 2 2" xfId="14567" xr:uid="{00000000-0005-0000-0000-00004F1E0000}"/>
    <cellStyle name="Comma 114 9 2 3" xfId="14570" xr:uid="{00000000-0005-0000-0000-0000501E0000}"/>
    <cellStyle name="Comma 114 9 3" xfId="12905" xr:uid="{00000000-0005-0000-0000-0000511E0000}"/>
    <cellStyle name="Comma 114 9 4" xfId="10722" xr:uid="{00000000-0005-0000-0000-0000521E0000}"/>
    <cellStyle name="Comma 115" xfId="14579" xr:uid="{00000000-0005-0000-0000-0000531E0000}"/>
    <cellStyle name="Comma 115 10" xfId="2219" xr:uid="{00000000-0005-0000-0000-0000541E0000}"/>
    <cellStyle name="Comma 115 10 2" xfId="3232" xr:uid="{00000000-0005-0000-0000-0000551E0000}"/>
    <cellStyle name="Comma 115 10 3" xfId="1181" xr:uid="{00000000-0005-0000-0000-0000561E0000}"/>
    <cellStyle name="Comma 115 11" xfId="2232" xr:uid="{00000000-0005-0000-0000-0000571E0000}"/>
    <cellStyle name="Comma 115 11 2" xfId="11442" xr:uid="{00000000-0005-0000-0000-0000581E0000}"/>
    <cellStyle name="Comma 115 11 3" xfId="11452" xr:uid="{00000000-0005-0000-0000-0000591E0000}"/>
    <cellStyle name="Comma 115 12" xfId="2245" xr:uid="{00000000-0005-0000-0000-00005A1E0000}"/>
    <cellStyle name="Comma 115 13" xfId="2288" xr:uid="{00000000-0005-0000-0000-00005B1E0000}"/>
    <cellStyle name="Comma 115 2" xfId="7202" xr:uid="{00000000-0005-0000-0000-00005C1E0000}"/>
    <cellStyle name="Comma 115 2 10" xfId="5067" xr:uid="{00000000-0005-0000-0000-00005D1E0000}"/>
    <cellStyle name="Comma 115 2 11" xfId="8482" xr:uid="{00000000-0005-0000-0000-00005E1E0000}"/>
    <cellStyle name="Comma 115 2 2" xfId="7205" xr:uid="{00000000-0005-0000-0000-00005F1E0000}"/>
    <cellStyle name="Comma 115 2 2 2" xfId="14585" xr:uid="{00000000-0005-0000-0000-0000601E0000}"/>
    <cellStyle name="Comma 115 2 2 2 2" xfId="14596" xr:uid="{00000000-0005-0000-0000-0000611E0000}"/>
    <cellStyle name="Comma 115 2 2 2 2 2" xfId="14601" xr:uid="{00000000-0005-0000-0000-0000621E0000}"/>
    <cellStyle name="Comma 115 2 2 2 2 3" xfId="14609" xr:uid="{00000000-0005-0000-0000-0000631E0000}"/>
    <cellStyle name="Comma 115 2 2 2 3" xfId="14622" xr:uid="{00000000-0005-0000-0000-0000641E0000}"/>
    <cellStyle name="Comma 115 2 2 2 4" xfId="11125" xr:uid="{00000000-0005-0000-0000-0000651E0000}"/>
    <cellStyle name="Comma 115 2 2 3" xfId="14631" xr:uid="{00000000-0005-0000-0000-0000661E0000}"/>
    <cellStyle name="Comma 115 2 2 3 2" xfId="14642" xr:uid="{00000000-0005-0000-0000-0000671E0000}"/>
    <cellStyle name="Comma 115 2 2 3 3" xfId="14652" xr:uid="{00000000-0005-0000-0000-0000681E0000}"/>
    <cellStyle name="Comma 115 2 2 4" xfId="11050" xr:uid="{00000000-0005-0000-0000-0000691E0000}"/>
    <cellStyle name="Comma 115 2 2 4 2" xfId="14661" xr:uid="{00000000-0005-0000-0000-00006A1E0000}"/>
    <cellStyle name="Comma 115 2 2 4 3" xfId="14670" xr:uid="{00000000-0005-0000-0000-00006B1E0000}"/>
    <cellStyle name="Comma 115 2 2 5" xfId="11064" xr:uid="{00000000-0005-0000-0000-00006C1E0000}"/>
    <cellStyle name="Comma 115 2 2 6" xfId="14677" xr:uid="{00000000-0005-0000-0000-00006D1E0000}"/>
    <cellStyle name="Comma 115 2 3" xfId="3374" xr:uid="{00000000-0005-0000-0000-00006E1E0000}"/>
    <cellStyle name="Comma 115 2 3 2" xfId="14688" xr:uid="{00000000-0005-0000-0000-00006F1E0000}"/>
    <cellStyle name="Comma 115 2 3 2 2" xfId="7640" xr:uid="{00000000-0005-0000-0000-0000701E0000}"/>
    <cellStyle name="Comma 115 2 3 2 3" xfId="7669" xr:uid="{00000000-0005-0000-0000-0000711E0000}"/>
    <cellStyle name="Comma 115 2 3 3" xfId="14697" xr:uid="{00000000-0005-0000-0000-0000721E0000}"/>
    <cellStyle name="Comma 115 2 3 3 2" xfId="849" xr:uid="{00000000-0005-0000-0000-0000731E0000}"/>
    <cellStyle name="Comma 115 2 3 3 3" xfId="4577" xr:uid="{00000000-0005-0000-0000-0000741E0000}"/>
    <cellStyle name="Comma 115 2 3 4" xfId="11079" xr:uid="{00000000-0005-0000-0000-0000751E0000}"/>
    <cellStyle name="Comma 115 2 3 5" xfId="11090" xr:uid="{00000000-0005-0000-0000-0000761E0000}"/>
    <cellStyle name="Comma 115 2 4" xfId="14702" xr:uid="{00000000-0005-0000-0000-0000771E0000}"/>
    <cellStyle name="Comma 115 2 4 2" xfId="14713" xr:uid="{00000000-0005-0000-0000-0000781E0000}"/>
    <cellStyle name="Comma 115 2 4 2 2" xfId="12774" xr:uid="{00000000-0005-0000-0000-0000791E0000}"/>
    <cellStyle name="Comma 115 2 4 2 3" xfId="12796" xr:uid="{00000000-0005-0000-0000-00007A1E0000}"/>
    <cellStyle name="Comma 115 2 4 3" xfId="14722" xr:uid="{00000000-0005-0000-0000-00007B1E0000}"/>
    <cellStyle name="Comma 115 2 4 3 2" xfId="14733" xr:uid="{00000000-0005-0000-0000-00007C1E0000}"/>
    <cellStyle name="Comma 115 2 4 3 3" xfId="14743" xr:uid="{00000000-0005-0000-0000-00007D1E0000}"/>
    <cellStyle name="Comma 115 2 4 4" xfId="14751" xr:uid="{00000000-0005-0000-0000-00007E1E0000}"/>
    <cellStyle name="Comma 115 2 4 5" xfId="14760" xr:uid="{00000000-0005-0000-0000-00007F1E0000}"/>
    <cellStyle name="Comma 115 2 5" xfId="14765" xr:uid="{00000000-0005-0000-0000-0000801E0000}"/>
    <cellStyle name="Comma 115 2 5 2" xfId="14776" xr:uid="{00000000-0005-0000-0000-0000811E0000}"/>
    <cellStyle name="Comma 115 2 5 2 2" xfId="7929" xr:uid="{00000000-0005-0000-0000-0000821E0000}"/>
    <cellStyle name="Comma 115 2 5 2 3" xfId="317" xr:uid="{00000000-0005-0000-0000-0000831E0000}"/>
    <cellStyle name="Comma 115 2 5 3" xfId="14784" xr:uid="{00000000-0005-0000-0000-0000841E0000}"/>
    <cellStyle name="Comma 115 2 5 3 2" xfId="14792" xr:uid="{00000000-0005-0000-0000-0000851E0000}"/>
    <cellStyle name="Comma 115 2 5 3 3" xfId="4541" xr:uid="{00000000-0005-0000-0000-0000861E0000}"/>
    <cellStyle name="Comma 115 2 5 4" xfId="11262" xr:uid="{00000000-0005-0000-0000-0000871E0000}"/>
    <cellStyle name="Comma 115 2 5 5" xfId="11271" xr:uid="{00000000-0005-0000-0000-0000881E0000}"/>
    <cellStyle name="Comma 115 2 6" xfId="14799" xr:uid="{00000000-0005-0000-0000-0000891E0000}"/>
    <cellStyle name="Comma 115 2 6 2" xfId="14805" xr:uid="{00000000-0005-0000-0000-00008A1E0000}"/>
    <cellStyle name="Comma 115 2 6 2 2" xfId="11898" xr:uid="{00000000-0005-0000-0000-00008B1E0000}"/>
    <cellStyle name="Comma 115 2 6 2 3" xfId="11909" xr:uid="{00000000-0005-0000-0000-00008C1E0000}"/>
    <cellStyle name="Comma 115 2 6 3" xfId="14813" xr:uid="{00000000-0005-0000-0000-00008D1E0000}"/>
    <cellStyle name="Comma 115 2 6 3 2" xfId="11925" xr:uid="{00000000-0005-0000-0000-00008E1E0000}"/>
    <cellStyle name="Comma 115 2 6 3 3" xfId="4485" xr:uid="{00000000-0005-0000-0000-00008F1E0000}"/>
    <cellStyle name="Comma 115 2 6 4" xfId="11282" xr:uid="{00000000-0005-0000-0000-0000901E0000}"/>
    <cellStyle name="Comma 115 2 6 5" xfId="11290" xr:uid="{00000000-0005-0000-0000-0000911E0000}"/>
    <cellStyle name="Comma 115 2 7" xfId="14819" xr:uid="{00000000-0005-0000-0000-0000921E0000}"/>
    <cellStyle name="Comma 115 2 7 2" xfId="14824" xr:uid="{00000000-0005-0000-0000-0000931E0000}"/>
    <cellStyle name="Comma 115 2 7 2 2" xfId="14831" xr:uid="{00000000-0005-0000-0000-0000941E0000}"/>
    <cellStyle name="Comma 115 2 7 2 3" xfId="1732" xr:uid="{00000000-0005-0000-0000-0000951E0000}"/>
    <cellStyle name="Comma 115 2 7 3" xfId="2774" xr:uid="{00000000-0005-0000-0000-0000961E0000}"/>
    <cellStyle name="Comma 115 2 7 4" xfId="14838" xr:uid="{00000000-0005-0000-0000-0000971E0000}"/>
    <cellStyle name="Comma 115 2 8" xfId="14846" xr:uid="{00000000-0005-0000-0000-0000981E0000}"/>
    <cellStyle name="Comma 115 2 8 2" xfId="14848" xr:uid="{00000000-0005-0000-0000-0000991E0000}"/>
    <cellStyle name="Comma 115 2 8 3" xfId="3072" xr:uid="{00000000-0005-0000-0000-00009A1E0000}"/>
    <cellStyle name="Comma 115 2 9" xfId="14852" xr:uid="{00000000-0005-0000-0000-00009B1E0000}"/>
    <cellStyle name="Comma 115 2 9 2" xfId="14854" xr:uid="{00000000-0005-0000-0000-00009C1E0000}"/>
    <cellStyle name="Comma 115 2 9 3" xfId="7647" xr:uid="{00000000-0005-0000-0000-00009D1E0000}"/>
    <cellStyle name="Comma 115 3" xfId="7216" xr:uid="{00000000-0005-0000-0000-00009E1E0000}"/>
    <cellStyle name="Comma 115 4" xfId="7211" xr:uid="{00000000-0005-0000-0000-00009F1E0000}"/>
    <cellStyle name="Comma 115 4 2" xfId="14583" xr:uid="{00000000-0005-0000-0000-0000A01E0000}"/>
    <cellStyle name="Comma 115 4 2 2" xfId="14591" xr:uid="{00000000-0005-0000-0000-0000A11E0000}"/>
    <cellStyle name="Comma 115 4 2 2 2" xfId="14606" xr:uid="{00000000-0005-0000-0000-0000A21E0000}"/>
    <cellStyle name="Comma 115 4 2 2 3" xfId="14614" xr:uid="{00000000-0005-0000-0000-0000A31E0000}"/>
    <cellStyle name="Comma 115 4 2 3" xfId="14617" xr:uid="{00000000-0005-0000-0000-0000A41E0000}"/>
    <cellStyle name="Comma 115 4 2 4" xfId="11130" xr:uid="{00000000-0005-0000-0000-0000A51E0000}"/>
    <cellStyle name="Comma 115 4 3" xfId="14629" xr:uid="{00000000-0005-0000-0000-0000A61E0000}"/>
    <cellStyle name="Comma 115 4 3 2" xfId="14637" xr:uid="{00000000-0005-0000-0000-0000A71E0000}"/>
    <cellStyle name="Comma 115 4 3 3" xfId="14647" xr:uid="{00000000-0005-0000-0000-0000A81E0000}"/>
    <cellStyle name="Comma 115 4 4" xfId="11044" xr:uid="{00000000-0005-0000-0000-0000A91E0000}"/>
    <cellStyle name="Comma 115 4 4 2" xfId="14657" xr:uid="{00000000-0005-0000-0000-0000AA1E0000}"/>
    <cellStyle name="Comma 115 4 4 3" xfId="14666" xr:uid="{00000000-0005-0000-0000-0000AB1E0000}"/>
    <cellStyle name="Comma 115 4 5" xfId="11058" xr:uid="{00000000-0005-0000-0000-0000AC1E0000}"/>
    <cellStyle name="Comma 115 4 6" xfId="14682" xr:uid="{00000000-0005-0000-0000-0000AD1E0000}"/>
    <cellStyle name="Comma 115 5" xfId="3379" xr:uid="{00000000-0005-0000-0000-0000AE1E0000}"/>
    <cellStyle name="Comma 115 5 2" xfId="14686" xr:uid="{00000000-0005-0000-0000-0000AF1E0000}"/>
    <cellStyle name="Comma 115 5 2 2" xfId="7638" xr:uid="{00000000-0005-0000-0000-0000B01E0000}"/>
    <cellStyle name="Comma 115 5 2 3" xfId="7667" xr:uid="{00000000-0005-0000-0000-0000B11E0000}"/>
    <cellStyle name="Comma 115 5 3" xfId="14695" xr:uid="{00000000-0005-0000-0000-0000B21E0000}"/>
    <cellStyle name="Comma 115 5 3 2" xfId="844" xr:uid="{00000000-0005-0000-0000-0000B31E0000}"/>
    <cellStyle name="Comma 115 5 3 3" xfId="4572" xr:uid="{00000000-0005-0000-0000-0000B41E0000}"/>
    <cellStyle name="Comma 115 5 4" xfId="11077" xr:uid="{00000000-0005-0000-0000-0000B51E0000}"/>
    <cellStyle name="Comma 115 5 5" xfId="11088" xr:uid="{00000000-0005-0000-0000-0000B61E0000}"/>
    <cellStyle name="Comma 115 6" xfId="14707" xr:uid="{00000000-0005-0000-0000-0000B71E0000}"/>
    <cellStyle name="Comma 115 6 2" xfId="14711" xr:uid="{00000000-0005-0000-0000-0000B81E0000}"/>
    <cellStyle name="Comma 115 6 2 2" xfId="12769" xr:uid="{00000000-0005-0000-0000-0000B91E0000}"/>
    <cellStyle name="Comma 115 6 2 3" xfId="12791" xr:uid="{00000000-0005-0000-0000-0000BA1E0000}"/>
    <cellStyle name="Comma 115 6 3" xfId="14720" xr:uid="{00000000-0005-0000-0000-0000BB1E0000}"/>
    <cellStyle name="Comma 115 6 3 2" xfId="14730" xr:uid="{00000000-0005-0000-0000-0000BC1E0000}"/>
    <cellStyle name="Comma 115 6 3 3" xfId="14740" xr:uid="{00000000-0005-0000-0000-0000BD1E0000}"/>
    <cellStyle name="Comma 115 6 4" xfId="14749" xr:uid="{00000000-0005-0000-0000-0000BE1E0000}"/>
    <cellStyle name="Comma 115 6 5" xfId="14758" xr:uid="{00000000-0005-0000-0000-0000BF1E0000}"/>
    <cellStyle name="Comma 115 7" xfId="14770" xr:uid="{00000000-0005-0000-0000-0000C01E0000}"/>
    <cellStyle name="Comma 115 7 2" xfId="14774" xr:uid="{00000000-0005-0000-0000-0000C11E0000}"/>
    <cellStyle name="Comma 115 7 2 2" xfId="7927" xr:uid="{00000000-0005-0000-0000-0000C21E0000}"/>
    <cellStyle name="Comma 115 7 2 3" xfId="315" xr:uid="{00000000-0005-0000-0000-0000C31E0000}"/>
    <cellStyle name="Comma 115 7 3" xfId="14782" xr:uid="{00000000-0005-0000-0000-0000C41E0000}"/>
    <cellStyle name="Comma 115 7 3 2" xfId="14790" xr:uid="{00000000-0005-0000-0000-0000C51E0000}"/>
    <cellStyle name="Comma 115 7 3 3" xfId="4538" xr:uid="{00000000-0005-0000-0000-0000C61E0000}"/>
    <cellStyle name="Comma 115 7 4" xfId="11259" xr:uid="{00000000-0005-0000-0000-0000C71E0000}"/>
    <cellStyle name="Comma 115 7 5" xfId="11268" xr:uid="{00000000-0005-0000-0000-0000C81E0000}"/>
    <cellStyle name="Comma 115 8" xfId="14797" xr:uid="{00000000-0005-0000-0000-0000C91E0000}"/>
    <cellStyle name="Comma 115 8 2" xfId="14803" xr:uid="{00000000-0005-0000-0000-0000CA1E0000}"/>
    <cellStyle name="Comma 115 8 2 2" xfId="11896" xr:uid="{00000000-0005-0000-0000-0000CB1E0000}"/>
    <cellStyle name="Comma 115 8 2 3" xfId="11907" xr:uid="{00000000-0005-0000-0000-0000CC1E0000}"/>
    <cellStyle name="Comma 115 8 3" xfId="14811" xr:uid="{00000000-0005-0000-0000-0000CD1E0000}"/>
    <cellStyle name="Comma 115 8 3 2" xfId="11922" xr:uid="{00000000-0005-0000-0000-0000CE1E0000}"/>
    <cellStyle name="Comma 115 8 3 3" xfId="4480" xr:uid="{00000000-0005-0000-0000-0000CF1E0000}"/>
    <cellStyle name="Comma 115 8 4" xfId="11279" xr:uid="{00000000-0005-0000-0000-0000D01E0000}"/>
    <cellStyle name="Comma 115 8 5" xfId="11286" xr:uid="{00000000-0005-0000-0000-0000D11E0000}"/>
    <cellStyle name="Comma 115 9" xfId="14822" xr:uid="{00000000-0005-0000-0000-0000D21E0000}"/>
    <cellStyle name="Comma 115 9 2" xfId="14829" xr:uid="{00000000-0005-0000-0000-0000D31E0000}"/>
    <cellStyle name="Comma 115 9 2 2" xfId="14836" xr:uid="{00000000-0005-0000-0000-0000D41E0000}"/>
    <cellStyle name="Comma 115 9 2 3" xfId="1737" xr:uid="{00000000-0005-0000-0000-0000D51E0000}"/>
    <cellStyle name="Comma 115 9 3" xfId="2779" xr:uid="{00000000-0005-0000-0000-0000D61E0000}"/>
    <cellStyle name="Comma 115 9 4" xfId="14842" xr:uid="{00000000-0005-0000-0000-0000D71E0000}"/>
    <cellStyle name="Comma 116" xfId="14858" xr:uid="{00000000-0005-0000-0000-0000D81E0000}"/>
    <cellStyle name="Comma 116 10" xfId="8816" xr:uid="{00000000-0005-0000-0000-0000D91E0000}"/>
    <cellStyle name="Comma 116 10 2" xfId="13770" xr:uid="{00000000-0005-0000-0000-0000DA1E0000}"/>
    <cellStyle name="Comma 116 10 3" xfId="13775" xr:uid="{00000000-0005-0000-0000-0000DB1E0000}"/>
    <cellStyle name="Comma 116 11" xfId="9940" xr:uid="{00000000-0005-0000-0000-0000DC1E0000}"/>
    <cellStyle name="Comma 116 11 2" xfId="9694" xr:uid="{00000000-0005-0000-0000-0000DD1E0000}"/>
    <cellStyle name="Comma 116 11 3" xfId="5957" xr:uid="{00000000-0005-0000-0000-0000DE1E0000}"/>
    <cellStyle name="Comma 116 12" xfId="9944" xr:uid="{00000000-0005-0000-0000-0000DF1E0000}"/>
    <cellStyle name="Comma 116 13" xfId="7454" xr:uid="{00000000-0005-0000-0000-0000E01E0000}"/>
    <cellStyle name="Comma 116 2" xfId="7252" xr:uid="{00000000-0005-0000-0000-0000E11E0000}"/>
    <cellStyle name="Comma 116 2 10" xfId="14860" xr:uid="{00000000-0005-0000-0000-0000E21E0000}"/>
    <cellStyle name="Comma 116 2 11" xfId="14862" xr:uid="{00000000-0005-0000-0000-0000E31E0000}"/>
    <cellStyle name="Comma 116 2 2" xfId="10326" xr:uid="{00000000-0005-0000-0000-0000E41E0000}"/>
    <cellStyle name="Comma 116 2 2 2" xfId="10331" xr:uid="{00000000-0005-0000-0000-0000E51E0000}"/>
    <cellStyle name="Comma 116 2 2 2 2" xfId="1030" xr:uid="{00000000-0005-0000-0000-0000E61E0000}"/>
    <cellStyle name="Comma 116 2 2 2 2 2" xfId="2605" xr:uid="{00000000-0005-0000-0000-0000E71E0000}"/>
    <cellStyle name="Comma 116 2 2 2 2 3" xfId="2618" xr:uid="{00000000-0005-0000-0000-0000E81E0000}"/>
    <cellStyle name="Comma 116 2 2 2 3" xfId="14865" xr:uid="{00000000-0005-0000-0000-0000E91E0000}"/>
    <cellStyle name="Comma 116 2 2 2 4" xfId="14867" xr:uid="{00000000-0005-0000-0000-0000EA1E0000}"/>
    <cellStyle name="Comma 116 2 2 3" xfId="10338" xr:uid="{00000000-0005-0000-0000-0000EB1E0000}"/>
    <cellStyle name="Comma 116 2 2 3 2" xfId="14870" xr:uid="{00000000-0005-0000-0000-0000EC1E0000}"/>
    <cellStyle name="Comma 116 2 2 3 3" xfId="14873" xr:uid="{00000000-0005-0000-0000-0000ED1E0000}"/>
    <cellStyle name="Comma 116 2 2 4" xfId="14876" xr:uid="{00000000-0005-0000-0000-0000EE1E0000}"/>
    <cellStyle name="Comma 116 2 2 4 2" xfId="14878" xr:uid="{00000000-0005-0000-0000-0000EF1E0000}"/>
    <cellStyle name="Comma 116 2 2 4 3" xfId="14880" xr:uid="{00000000-0005-0000-0000-0000F01E0000}"/>
    <cellStyle name="Comma 116 2 2 5" xfId="14883" xr:uid="{00000000-0005-0000-0000-0000F11E0000}"/>
    <cellStyle name="Comma 116 2 2 6" xfId="5934" xr:uid="{00000000-0005-0000-0000-0000F21E0000}"/>
    <cellStyle name="Comma 116 2 3" xfId="10344" xr:uid="{00000000-0005-0000-0000-0000F31E0000}"/>
    <cellStyle name="Comma 116 2 3 2" xfId="9286" xr:uid="{00000000-0005-0000-0000-0000F41E0000}"/>
    <cellStyle name="Comma 116 2 3 2 2" xfId="14886" xr:uid="{00000000-0005-0000-0000-0000F51E0000}"/>
    <cellStyle name="Comma 116 2 3 2 3" xfId="14889" xr:uid="{00000000-0005-0000-0000-0000F61E0000}"/>
    <cellStyle name="Comma 116 2 3 3" xfId="9294" xr:uid="{00000000-0005-0000-0000-0000F71E0000}"/>
    <cellStyle name="Comma 116 2 3 3 2" xfId="14892" xr:uid="{00000000-0005-0000-0000-0000F81E0000}"/>
    <cellStyle name="Comma 116 2 3 3 3" xfId="14895" xr:uid="{00000000-0005-0000-0000-0000F91E0000}"/>
    <cellStyle name="Comma 116 2 3 4" xfId="6221" xr:uid="{00000000-0005-0000-0000-0000FA1E0000}"/>
    <cellStyle name="Comma 116 2 3 5" xfId="14897" xr:uid="{00000000-0005-0000-0000-0000FB1E0000}"/>
    <cellStyle name="Comma 116 2 4" xfId="10348" xr:uid="{00000000-0005-0000-0000-0000FC1E0000}"/>
    <cellStyle name="Comma 116 2 4 2" xfId="14901" xr:uid="{00000000-0005-0000-0000-0000FD1E0000}"/>
    <cellStyle name="Comma 116 2 4 2 2" xfId="11953" xr:uid="{00000000-0005-0000-0000-0000FE1E0000}"/>
    <cellStyle name="Comma 116 2 4 2 3" xfId="14907" xr:uid="{00000000-0005-0000-0000-0000FF1E0000}"/>
    <cellStyle name="Comma 116 2 4 3" xfId="897" xr:uid="{00000000-0005-0000-0000-0000001F0000}"/>
    <cellStyle name="Comma 116 2 4 3 2" xfId="6012" xr:uid="{00000000-0005-0000-0000-0000011F0000}"/>
    <cellStyle name="Comma 116 2 4 3 3" xfId="6023" xr:uid="{00000000-0005-0000-0000-0000021F0000}"/>
    <cellStyle name="Comma 116 2 4 4" xfId="286" xr:uid="{00000000-0005-0000-0000-0000031F0000}"/>
    <cellStyle name="Comma 116 2 4 5" xfId="795" xr:uid="{00000000-0005-0000-0000-0000041F0000}"/>
    <cellStyle name="Comma 116 2 5" xfId="925" xr:uid="{00000000-0005-0000-0000-0000051F0000}"/>
    <cellStyle name="Comma 116 2 5 2" xfId="4723" xr:uid="{00000000-0005-0000-0000-0000061F0000}"/>
    <cellStyle name="Comma 116 2 5 2 2" xfId="14912" xr:uid="{00000000-0005-0000-0000-0000071F0000}"/>
    <cellStyle name="Comma 116 2 5 2 3" xfId="1089" xr:uid="{00000000-0005-0000-0000-0000081F0000}"/>
    <cellStyle name="Comma 116 2 5 3" xfId="4730" xr:uid="{00000000-0005-0000-0000-0000091F0000}"/>
    <cellStyle name="Comma 116 2 5 3 2" xfId="8583" xr:uid="{00000000-0005-0000-0000-00000A1F0000}"/>
    <cellStyle name="Comma 116 2 5 3 3" xfId="587" xr:uid="{00000000-0005-0000-0000-00000B1F0000}"/>
    <cellStyle name="Comma 116 2 5 4" xfId="5140" xr:uid="{00000000-0005-0000-0000-00000C1F0000}"/>
    <cellStyle name="Comma 116 2 5 5" xfId="9035" xr:uid="{00000000-0005-0000-0000-00000D1F0000}"/>
    <cellStyle name="Comma 116 2 6" xfId="936" xr:uid="{00000000-0005-0000-0000-00000E1F0000}"/>
    <cellStyle name="Comma 116 2 6 2" xfId="12980" xr:uid="{00000000-0005-0000-0000-00000F1F0000}"/>
    <cellStyle name="Comma 116 2 6 2 2" xfId="5396" xr:uid="{00000000-0005-0000-0000-0000101F0000}"/>
    <cellStyle name="Comma 116 2 6 2 3" xfId="14914" xr:uid="{00000000-0005-0000-0000-0000111F0000}"/>
    <cellStyle name="Comma 116 2 6 3" xfId="9046" xr:uid="{00000000-0005-0000-0000-0000121F0000}"/>
    <cellStyle name="Comma 116 2 6 3 2" xfId="2562" xr:uid="{00000000-0005-0000-0000-0000131F0000}"/>
    <cellStyle name="Comma 116 2 6 3 3" xfId="4309" xr:uid="{00000000-0005-0000-0000-0000141F0000}"/>
    <cellStyle name="Comma 116 2 6 4" xfId="6482" xr:uid="{00000000-0005-0000-0000-0000151F0000}"/>
    <cellStyle name="Comma 116 2 6 5" xfId="9050" xr:uid="{00000000-0005-0000-0000-0000161F0000}"/>
    <cellStyle name="Comma 116 2 7" xfId="4741" xr:uid="{00000000-0005-0000-0000-0000171F0000}"/>
    <cellStyle name="Comma 116 2 7 2" xfId="6334" xr:uid="{00000000-0005-0000-0000-0000181F0000}"/>
    <cellStyle name="Comma 116 2 7 2 2" xfId="6345" xr:uid="{00000000-0005-0000-0000-0000191F0000}"/>
    <cellStyle name="Comma 116 2 7 2 3" xfId="6352" xr:uid="{00000000-0005-0000-0000-00001A1F0000}"/>
    <cellStyle name="Comma 116 2 7 3" xfId="7057" xr:uid="{00000000-0005-0000-0000-00001B1F0000}"/>
    <cellStyle name="Comma 116 2 7 4" xfId="6496" xr:uid="{00000000-0005-0000-0000-00001C1F0000}"/>
    <cellStyle name="Comma 116 2 8" xfId="5260" xr:uid="{00000000-0005-0000-0000-00001D1F0000}"/>
    <cellStyle name="Comma 116 2 8 2" xfId="1807" xr:uid="{00000000-0005-0000-0000-00001E1F0000}"/>
    <cellStyle name="Comma 116 2 8 3" xfId="1828" xr:uid="{00000000-0005-0000-0000-00001F1F0000}"/>
    <cellStyle name="Comma 116 2 9" xfId="7066" xr:uid="{00000000-0005-0000-0000-0000201F0000}"/>
    <cellStyle name="Comma 116 2 9 2" xfId="6977" xr:uid="{00000000-0005-0000-0000-0000211F0000}"/>
    <cellStyle name="Comma 116 2 9 3" xfId="8593" xr:uid="{00000000-0005-0000-0000-0000221F0000}"/>
    <cellStyle name="Comma 116 3" xfId="7258" xr:uid="{00000000-0005-0000-0000-0000231F0000}"/>
    <cellStyle name="Comma 116 4" xfId="10377" xr:uid="{00000000-0005-0000-0000-0000241F0000}"/>
    <cellStyle name="Comma 116 4 2" xfId="10383" xr:uid="{00000000-0005-0000-0000-0000251F0000}"/>
    <cellStyle name="Comma 116 4 2 2" xfId="8897" xr:uid="{00000000-0005-0000-0000-0000261F0000}"/>
    <cellStyle name="Comma 116 4 2 2 2" xfId="14917" xr:uid="{00000000-0005-0000-0000-0000271F0000}"/>
    <cellStyle name="Comma 116 4 2 2 3" xfId="5979" xr:uid="{00000000-0005-0000-0000-0000281F0000}"/>
    <cellStyle name="Comma 116 4 2 3" xfId="8902" xr:uid="{00000000-0005-0000-0000-0000291F0000}"/>
    <cellStyle name="Comma 116 4 2 4" xfId="2603" xr:uid="{00000000-0005-0000-0000-00002A1F0000}"/>
    <cellStyle name="Comma 116 4 3" xfId="10389" xr:uid="{00000000-0005-0000-0000-00002B1F0000}"/>
    <cellStyle name="Comma 116 4 3 2" xfId="4807" xr:uid="{00000000-0005-0000-0000-00002C1F0000}"/>
    <cellStyle name="Comma 116 4 3 3" xfId="10393" xr:uid="{00000000-0005-0000-0000-00002D1F0000}"/>
    <cellStyle name="Comma 116 4 4" xfId="10397" xr:uid="{00000000-0005-0000-0000-00002E1F0000}"/>
    <cellStyle name="Comma 116 4 4 2" xfId="6263" xr:uid="{00000000-0005-0000-0000-00002F1F0000}"/>
    <cellStyle name="Comma 116 4 4 3" xfId="9317" xr:uid="{00000000-0005-0000-0000-0000301F0000}"/>
    <cellStyle name="Comma 116 4 5" xfId="10408" xr:uid="{00000000-0005-0000-0000-0000311F0000}"/>
    <cellStyle name="Comma 116 4 6" xfId="14919" xr:uid="{00000000-0005-0000-0000-0000321F0000}"/>
    <cellStyle name="Comma 116 5" xfId="10421" xr:uid="{00000000-0005-0000-0000-0000331F0000}"/>
    <cellStyle name="Comma 116 5 2" xfId="10428" xr:uid="{00000000-0005-0000-0000-0000341F0000}"/>
    <cellStyle name="Comma 116 5 2 2" xfId="8241" xr:uid="{00000000-0005-0000-0000-0000351F0000}"/>
    <cellStyle name="Comma 116 5 2 3" xfId="8260" xr:uid="{00000000-0005-0000-0000-0000361F0000}"/>
    <cellStyle name="Comma 116 5 3" xfId="10435" xr:uid="{00000000-0005-0000-0000-0000371F0000}"/>
    <cellStyle name="Comma 116 5 3 2" xfId="14921" xr:uid="{00000000-0005-0000-0000-0000381F0000}"/>
    <cellStyle name="Comma 116 5 3 3" xfId="14923" xr:uid="{00000000-0005-0000-0000-0000391F0000}"/>
    <cellStyle name="Comma 116 5 4" xfId="10438" xr:uid="{00000000-0005-0000-0000-00003A1F0000}"/>
    <cellStyle name="Comma 116 5 5" xfId="4554" xr:uid="{00000000-0005-0000-0000-00003B1F0000}"/>
    <cellStyle name="Comma 116 6" xfId="10451" xr:uid="{00000000-0005-0000-0000-00003C1F0000}"/>
    <cellStyle name="Comma 116 6 2" xfId="10459" xr:uid="{00000000-0005-0000-0000-00003D1F0000}"/>
    <cellStyle name="Comma 116 6 2 2" xfId="14925" xr:uid="{00000000-0005-0000-0000-00003E1F0000}"/>
    <cellStyle name="Comma 116 6 2 3" xfId="14927" xr:uid="{00000000-0005-0000-0000-00003F1F0000}"/>
    <cellStyle name="Comma 116 6 3" xfId="10467" xr:uid="{00000000-0005-0000-0000-0000401F0000}"/>
    <cellStyle name="Comma 116 6 3 2" xfId="5747" xr:uid="{00000000-0005-0000-0000-0000411F0000}"/>
    <cellStyle name="Comma 116 6 3 3" xfId="14932" xr:uid="{00000000-0005-0000-0000-0000421F0000}"/>
    <cellStyle name="Comma 116 6 4" xfId="14936" xr:uid="{00000000-0005-0000-0000-0000431F0000}"/>
    <cellStyle name="Comma 116 6 5" xfId="14940" xr:uid="{00000000-0005-0000-0000-0000441F0000}"/>
    <cellStyle name="Comma 116 7" xfId="10476" xr:uid="{00000000-0005-0000-0000-0000451F0000}"/>
    <cellStyle name="Comma 116 7 2" xfId="10483" xr:uid="{00000000-0005-0000-0000-0000461F0000}"/>
    <cellStyle name="Comma 116 7 2 2" xfId="8492" xr:uid="{00000000-0005-0000-0000-0000471F0000}"/>
    <cellStyle name="Comma 116 7 2 3" xfId="8512" xr:uid="{00000000-0005-0000-0000-0000481F0000}"/>
    <cellStyle name="Comma 116 7 3" xfId="10490" xr:uid="{00000000-0005-0000-0000-0000491F0000}"/>
    <cellStyle name="Comma 116 7 3 2" xfId="14942" xr:uid="{00000000-0005-0000-0000-00004A1F0000}"/>
    <cellStyle name="Comma 116 7 3 3" xfId="14944" xr:uid="{00000000-0005-0000-0000-00004B1F0000}"/>
    <cellStyle name="Comma 116 7 4" xfId="11296" xr:uid="{00000000-0005-0000-0000-00004C1F0000}"/>
    <cellStyle name="Comma 116 7 5" xfId="11300" xr:uid="{00000000-0005-0000-0000-00004D1F0000}"/>
    <cellStyle name="Comma 116 8" xfId="13873" xr:uid="{00000000-0005-0000-0000-00004E1F0000}"/>
    <cellStyle name="Comma 116 8 2" xfId="14946" xr:uid="{00000000-0005-0000-0000-00004F1F0000}"/>
    <cellStyle name="Comma 116 8 2 2" xfId="14948" xr:uid="{00000000-0005-0000-0000-0000501F0000}"/>
    <cellStyle name="Comma 116 8 2 3" xfId="14950" xr:uid="{00000000-0005-0000-0000-0000511F0000}"/>
    <cellStyle name="Comma 116 8 3" xfId="14954" xr:uid="{00000000-0005-0000-0000-0000521F0000}"/>
    <cellStyle name="Comma 116 8 3 2" xfId="2533" xr:uid="{00000000-0005-0000-0000-0000531F0000}"/>
    <cellStyle name="Comma 116 8 3 3" xfId="14956" xr:uid="{00000000-0005-0000-0000-0000541F0000}"/>
    <cellStyle name="Comma 116 8 4" xfId="14961" xr:uid="{00000000-0005-0000-0000-0000551F0000}"/>
    <cellStyle name="Comma 116 8 5" xfId="14963" xr:uid="{00000000-0005-0000-0000-0000561F0000}"/>
    <cellStyle name="Comma 116 9" xfId="14967" xr:uid="{00000000-0005-0000-0000-0000571F0000}"/>
    <cellStyle name="Comma 116 9 2" xfId="2324" xr:uid="{00000000-0005-0000-0000-0000581F0000}"/>
    <cellStyle name="Comma 116 9 2 2" xfId="12318" xr:uid="{00000000-0005-0000-0000-0000591F0000}"/>
    <cellStyle name="Comma 116 9 2 3" xfId="4907" xr:uid="{00000000-0005-0000-0000-00005A1F0000}"/>
    <cellStyle name="Comma 116 9 3" xfId="12321" xr:uid="{00000000-0005-0000-0000-00005B1F0000}"/>
    <cellStyle name="Comma 116 9 4" xfId="1856" xr:uid="{00000000-0005-0000-0000-00005C1F0000}"/>
    <cellStyle name="Comma 117" xfId="8635" xr:uid="{00000000-0005-0000-0000-00005D1F0000}"/>
    <cellStyle name="Comma 117 10" xfId="12630" xr:uid="{00000000-0005-0000-0000-00005E1F0000}"/>
    <cellStyle name="Comma 117 10 2" xfId="11967" xr:uid="{00000000-0005-0000-0000-00005F1F0000}"/>
    <cellStyle name="Comma 117 10 3" xfId="11973" xr:uid="{00000000-0005-0000-0000-0000601F0000}"/>
    <cellStyle name="Comma 117 11" xfId="11472" xr:uid="{00000000-0005-0000-0000-0000611F0000}"/>
    <cellStyle name="Comma 117 11 2" xfId="9803" xr:uid="{00000000-0005-0000-0000-0000621F0000}"/>
    <cellStyle name="Comma 117 11 3" xfId="11481" xr:uid="{00000000-0005-0000-0000-0000631F0000}"/>
    <cellStyle name="Comma 117 12" xfId="11486" xr:uid="{00000000-0005-0000-0000-0000641F0000}"/>
    <cellStyle name="Comma 117 13" xfId="11501" xr:uid="{00000000-0005-0000-0000-0000651F0000}"/>
    <cellStyle name="Comma 117 2" xfId="7287" xr:uid="{00000000-0005-0000-0000-0000661F0000}"/>
    <cellStyle name="Comma 117 2 10" xfId="9963" xr:uid="{00000000-0005-0000-0000-0000671F0000}"/>
    <cellStyle name="Comma 117 2 11" xfId="9171" xr:uid="{00000000-0005-0000-0000-0000681F0000}"/>
    <cellStyle name="Comma 117 2 2" xfId="12334" xr:uid="{00000000-0005-0000-0000-0000691F0000}"/>
    <cellStyle name="Comma 117 2 2 2" xfId="1224" xr:uid="{00000000-0005-0000-0000-00006A1F0000}"/>
    <cellStyle name="Comma 117 2 2 2 2" xfId="12338" xr:uid="{00000000-0005-0000-0000-00006B1F0000}"/>
    <cellStyle name="Comma 117 2 2 2 2 2" xfId="12344" xr:uid="{00000000-0005-0000-0000-00006C1F0000}"/>
    <cellStyle name="Comma 117 2 2 2 2 3" xfId="12348" xr:uid="{00000000-0005-0000-0000-00006D1F0000}"/>
    <cellStyle name="Comma 117 2 2 2 3" xfId="12353" xr:uid="{00000000-0005-0000-0000-00006E1F0000}"/>
    <cellStyle name="Comma 117 2 2 2 4" xfId="12358" xr:uid="{00000000-0005-0000-0000-00006F1F0000}"/>
    <cellStyle name="Comma 117 2 2 3" xfId="4321" xr:uid="{00000000-0005-0000-0000-0000701F0000}"/>
    <cellStyle name="Comma 117 2 2 3 2" xfId="12360" xr:uid="{00000000-0005-0000-0000-0000711F0000}"/>
    <cellStyle name="Comma 117 2 2 3 3" xfId="12363" xr:uid="{00000000-0005-0000-0000-0000721F0000}"/>
    <cellStyle name="Comma 117 2 2 4" xfId="12368" xr:uid="{00000000-0005-0000-0000-0000731F0000}"/>
    <cellStyle name="Comma 117 2 2 4 2" xfId="12079" xr:uid="{00000000-0005-0000-0000-0000741F0000}"/>
    <cellStyle name="Comma 117 2 2 4 3" xfId="12082" xr:uid="{00000000-0005-0000-0000-0000751F0000}"/>
    <cellStyle name="Comma 117 2 2 5" xfId="12371" xr:uid="{00000000-0005-0000-0000-0000761F0000}"/>
    <cellStyle name="Comma 117 2 2 6" xfId="14969" xr:uid="{00000000-0005-0000-0000-0000771F0000}"/>
    <cellStyle name="Comma 117 2 3" xfId="12376" xr:uid="{00000000-0005-0000-0000-0000781F0000}"/>
    <cellStyle name="Comma 117 2 3 2" xfId="12378" xr:uid="{00000000-0005-0000-0000-0000791F0000}"/>
    <cellStyle name="Comma 117 2 3 2 2" xfId="12381" xr:uid="{00000000-0005-0000-0000-00007A1F0000}"/>
    <cellStyle name="Comma 117 2 3 2 3" xfId="12384" xr:uid="{00000000-0005-0000-0000-00007B1F0000}"/>
    <cellStyle name="Comma 117 2 3 3" xfId="11715" xr:uid="{00000000-0005-0000-0000-00007C1F0000}"/>
    <cellStyle name="Comma 117 2 3 3 2" xfId="14971" xr:uid="{00000000-0005-0000-0000-00007D1F0000}"/>
    <cellStyle name="Comma 117 2 3 3 3" xfId="13950" xr:uid="{00000000-0005-0000-0000-00007E1F0000}"/>
    <cellStyle name="Comma 117 2 3 4" xfId="11720" xr:uid="{00000000-0005-0000-0000-00007F1F0000}"/>
    <cellStyle name="Comma 117 2 3 5" xfId="14973" xr:uid="{00000000-0005-0000-0000-0000801F0000}"/>
    <cellStyle name="Comma 117 2 4" xfId="12387" xr:uid="{00000000-0005-0000-0000-0000811F0000}"/>
    <cellStyle name="Comma 117 2 4 2" xfId="12390" xr:uid="{00000000-0005-0000-0000-0000821F0000}"/>
    <cellStyle name="Comma 117 2 4 2 2" xfId="12398" xr:uid="{00000000-0005-0000-0000-0000831F0000}"/>
    <cellStyle name="Comma 117 2 4 2 3" xfId="12402" xr:uid="{00000000-0005-0000-0000-0000841F0000}"/>
    <cellStyle name="Comma 117 2 4 3" xfId="12407" xr:uid="{00000000-0005-0000-0000-0000851F0000}"/>
    <cellStyle name="Comma 117 2 4 3 2" xfId="1796" xr:uid="{00000000-0005-0000-0000-0000861F0000}"/>
    <cellStyle name="Comma 117 2 4 3 3" xfId="1817" xr:uid="{00000000-0005-0000-0000-0000871F0000}"/>
    <cellStyle name="Comma 117 2 4 4" xfId="5346" xr:uid="{00000000-0005-0000-0000-0000881F0000}"/>
    <cellStyle name="Comma 117 2 4 5" xfId="14977" xr:uid="{00000000-0005-0000-0000-0000891F0000}"/>
    <cellStyle name="Comma 117 2 5" xfId="12412" xr:uid="{00000000-0005-0000-0000-00008A1F0000}"/>
    <cellStyle name="Comma 117 2 5 2" xfId="1993" xr:uid="{00000000-0005-0000-0000-00008B1F0000}"/>
    <cellStyle name="Comma 117 2 5 2 2" xfId="12415" xr:uid="{00000000-0005-0000-0000-00008C1F0000}"/>
    <cellStyle name="Comma 117 2 5 2 3" xfId="12422" xr:uid="{00000000-0005-0000-0000-00008D1F0000}"/>
    <cellStyle name="Comma 117 2 5 3" xfId="2000" xr:uid="{00000000-0005-0000-0000-00008E1F0000}"/>
    <cellStyle name="Comma 117 2 5 3 2" xfId="10749" xr:uid="{00000000-0005-0000-0000-00008F1F0000}"/>
    <cellStyle name="Comma 117 2 5 3 3" xfId="4589" xr:uid="{00000000-0005-0000-0000-0000901F0000}"/>
    <cellStyle name="Comma 117 2 5 4" xfId="2015" xr:uid="{00000000-0005-0000-0000-0000911F0000}"/>
    <cellStyle name="Comma 117 2 5 5" xfId="132" xr:uid="{00000000-0005-0000-0000-0000921F0000}"/>
    <cellStyle name="Comma 117 2 6" xfId="12430" xr:uid="{00000000-0005-0000-0000-0000931F0000}"/>
    <cellStyle name="Comma 117 2 6 2" xfId="2136" xr:uid="{00000000-0005-0000-0000-0000941F0000}"/>
    <cellStyle name="Comma 117 2 6 2 2" xfId="2077" xr:uid="{00000000-0005-0000-0000-0000951F0000}"/>
    <cellStyle name="Comma 117 2 6 2 3" xfId="2092" xr:uid="{00000000-0005-0000-0000-0000961F0000}"/>
    <cellStyle name="Comma 117 2 6 3" xfId="2154" xr:uid="{00000000-0005-0000-0000-0000971F0000}"/>
    <cellStyle name="Comma 117 2 6 3 2" xfId="2248" xr:uid="{00000000-0005-0000-0000-0000981F0000}"/>
    <cellStyle name="Comma 117 2 6 3 3" xfId="2280" xr:uid="{00000000-0005-0000-0000-0000991F0000}"/>
    <cellStyle name="Comma 117 2 6 4" xfId="2168" xr:uid="{00000000-0005-0000-0000-00009A1F0000}"/>
    <cellStyle name="Comma 117 2 6 5" xfId="1586" xr:uid="{00000000-0005-0000-0000-00009B1F0000}"/>
    <cellStyle name="Comma 117 2 7" xfId="7100" xr:uid="{00000000-0005-0000-0000-00009C1F0000}"/>
    <cellStyle name="Comma 117 2 7 2" xfId="12433" xr:uid="{00000000-0005-0000-0000-00009D1F0000}"/>
    <cellStyle name="Comma 117 2 7 2 2" xfId="12442" xr:uid="{00000000-0005-0000-0000-00009E1F0000}"/>
    <cellStyle name="Comma 117 2 7 2 3" xfId="12447" xr:uid="{00000000-0005-0000-0000-00009F1F0000}"/>
    <cellStyle name="Comma 117 2 7 3" xfId="12454" xr:uid="{00000000-0005-0000-0000-0000A01F0000}"/>
    <cellStyle name="Comma 117 2 7 4" xfId="12459" xr:uid="{00000000-0005-0000-0000-0000A11F0000}"/>
    <cellStyle name="Comma 117 2 8" xfId="7104" xr:uid="{00000000-0005-0000-0000-0000A21F0000}"/>
    <cellStyle name="Comma 117 2 8 2" xfId="12462" xr:uid="{00000000-0005-0000-0000-0000A31F0000}"/>
    <cellStyle name="Comma 117 2 8 3" xfId="12470" xr:uid="{00000000-0005-0000-0000-0000A41F0000}"/>
    <cellStyle name="Comma 117 2 9" xfId="14982" xr:uid="{00000000-0005-0000-0000-0000A51F0000}"/>
    <cellStyle name="Comma 117 2 9 2" xfId="14985" xr:uid="{00000000-0005-0000-0000-0000A61F0000}"/>
    <cellStyle name="Comma 117 2 9 3" xfId="14988" xr:uid="{00000000-0005-0000-0000-0000A71F0000}"/>
    <cellStyle name="Comma 117 3" xfId="7293" xr:uid="{00000000-0005-0000-0000-0000A81F0000}"/>
    <cellStyle name="Comma 117 4" xfId="14589" xr:uid="{00000000-0005-0000-0000-0000A91F0000}"/>
    <cellStyle name="Comma 117 4 2" xfId="14599" xr:uid="{00000000-0005-0000-0000-0000AA1F0000}"/>
    <cellStyle name="Comma 117 4 2 2" xfId="14604" xr:uid="{00000000-0005-0000-0000-0000AB1F0000}"/>
    <cellStyle name="Comma 117 4 2 2 2" xfId="14991" xr:uid="{00000000-0005-0000-0000-0000AC1F0000}"/>
    <cellStyle name="Comma 117 4 2 2 3" xfId="11743" xr:uid="{00000000-0005-0000-0000-0000AD1F0000}"/>
    <cellStyle name="Comma 117 4 2 3" xfId="14612" xr:uid="{00000000-0005-0000-0000-0000AE1F0000}"/>
    <cellStyle name="Comma 117 4 2 4" xfId="14994" xr:uid="{00000000-0005-0000-0000-0000AF1F0000}"/>
    <cellStyle name="Comma 117 4 3" xfId="14625" xr:uid="{00000000-0005-0000-0000-0000B01F0000}"/>
    <cellStyle name="Comma 117 4 3 2" xfId="14997" xr:uid="{00000000-0005-0000-0000-0000B11F0000}"/>
    <cellStyle name="Comma 117 4 3 3" xfId="15000" xr:uid="{00000000-0005-0000-0000-0000B21F0000}"/>
    <cellStyle name="Comma 117 4 4" xfId="11128" xr:uid="{00000000-0005-0000-0000-0000B31F0000}"/>
    <cellStyle name="Comma 117 4 4 2" xfId="15002" xr:uid="{00000000-0005-0000-0000-0000B41F0000}"/>
    <cellStyle name="Comma 117 4 4 3" xfId="3648" xr:uid="{00000000-0005-0000-0000-0000B51F0000}"/>
    <cellStyle name="Comma 117 4 5" xfId="2917" xr:uid="{00000000-0005-0000-0000-0000B61F0000}"/>
    <cellStyle name="Comma 117 4 6" xfId="12341" xr:uid="{00000000-0005-0000-0000-0000B71F0000}"/>
    <cellStyle name="Comma 117 5" xfId="14635" xr:uid="{00000000-0005-0000-0000-0000B81F0000}"/>
    <cellStyle name="Comma 117 5 2" xfId="14645" xr:uid="{00000000-0005-0000-0000-0000B91F0000}"/>
    <cellStyle name="Comma 117 5 2 2" xfId="4174" xr:uid="{00000000-0005-0000-0000-0000BA1F0000}"/>
    <cellStyle name="Comma 117 5 2 3" xfId="8731" xr:uid="{00000000-0005-0000-0000-0000BB1F0000}"/>
    <cellStyle name="Comma 117 5 3" xfId="14655" xr:uid="{00000000-0005-0000-0000-0000BC1F0000}"/>
    <cellStyle name="Comma 117 5 3 2" xfId="15005" xr:uid="{00000000-0005-0000-0000-0000BD1F0000}"/>
    <cellStyle name="Comma 117 5 3 3" xfId="15008" xr:uid="{00000000-0005-0000-0000-0000BE1F0000}"/>
    <cellStyle name="Comma 117 5 4" xfId="11137" xr:uid="{00000000-0005-0000-0000-0000BF1F0000}"/>
    <cellStyle name="Comma 117 5 5" xfId="11141" xr:uid="{00000000-0005-0000-0000-0000C01F0000}"/>
    <cellStyle name="Comma 117 6" xfId="11053" xr:uid="{00000000-0005-0000-0000-0000C11F0000}"/>
    <cellStyle name="Comma 117 6 2" xfId="14664" xr:uid="{00000000-0005-0000-0000-0000C21F0000}"/>
    <cellStyle name="Comma 117 6 2 2" xfId="15012" xr:uid="{00000000-0005-0000-0000-0000C31F0000}"/>
    <cellStyle name="Comma 117 6 2 3" xfId="15016" xr:uid="{00000000-0005-0000-0000-0000C41F0000}"/>
    <cellStyle name="Comma 117 6 3" xfId="14675" xr:uid="{00000000-0005-0000-0000-0000C51F0000}"/>
    <cellStyle name="Comma 117 6 3 2" xfId="15020" xr:uid="{00000000-0005-0000-0000-0000C61F0000}"/>
    <cellStyle name="Comma 117 6 3 3" xfId="15024" xr:uid="{00000000-0005-0000-0000-0000C71F0000}"/>
    <cellStyle name="Comma 117 6 4" xfId="15029" xr:uid="{00000000-0005-0000-0000-0000C81F0000}"/>
    <cellStyle name="Comma 117 6 5" xfId="15032" xr:uid="{00000000-0005-0000-0000-0000C91F0000}"/>
    <cellStyle name="Comma 117 7" xfId="11067" xr:uid="{00000000-0005-0000-0000-0000CA1F0000}"/>
    <cellStyle name="Comma 117 7 2" xfId="15035" xr:uid="{00000000-0005-0000-0000-0000CB1F0000}"/>
    <cellStyle name="Comma 117 7 2 2" xfId="2426" xr:uid="{00000000-0005-0000-0000-0000CC1F0000}"/>
    <cellStyle name="Comma 117 7 2 3" xfId="2432" xr:uid="{00000000-0005-0000-0000-0000CD1F0000}"/>
    <cellStyle name="Comma 117 7 3" xfId="15040" xr:uid="{00000000-0005-0000-0000-0000CE1F0000}"/>
    <cellStyle name="Comma 117 7 3 2" xfId="15043" xr:uid="{00000000-0005-0000-0000-0000CF1F0000}"/>
    <cellStyle name="Comma 117 7 3 3" xfId="15046" xr:uid="{00000000-0005-0000-0000-0000D01F0000}"/>
    <cellStyle name="Comma 117 7 4" xfId="15051" xr:uid="{00000000-0005-0000-0000-0000D11F0000}"/>
    <cellStyle name="Comma 117 7 5" xfId="15054" xr:uid="{00000000-0005-0000-0000-0000D21F0000}"/>
    <cellStyle name="Comma 117 8" xfId="14680" xr:uid="{00000000-0005-0000-0000-0000D31F0000}"/>
    <cellStyle name="Comma 117 8 2" xfId="15057" xr:uid="{00000000-0005-0000-0000-0000D41F0000}"/>
    <cellStyle name="Comma 117 8 2 2" xfId="15060" xr:uid="{00000000-0005-0000-0000-0000D51F0000}"/>
    <cellStyle name="Comma 117 8 2 3" xfId="2713" xr:uid="{00000000-0005-0000-0000-0000D61F0000}"/>
    <cellStyle name="Comma 117 8 3" xfId="15063" xr:uid="{00000000-0005-0000-0000-0000D71F0000}"/>
    <cellStyle name="Comma 117 8 3 2" xfId="15065" xr:uid="{00000000-0005-0000-0000-0000D81F0000}"/>
    <cellStyle name="Comma 117 8 3 3" xfId="15067" xr:uid="{00000000-0005-0000-0000-0000D91F0000}"/>
    <cellStyle name="Comma 117 8 4" xfId="15070" xr:uid="{00000000-0005-0000-0000-0000DA1F0000}"/>
    <cellStyle name="Comma 117 8 5" xfId="15072" xr:uid="{00000000-0005-0000-0000-0000DB1F0000}"/>
    <cellStyle name="Comma 117 9" xfId="15075" xr:uid="{00000000-0005-0000-0000-0000DC1F0000}"/>
    <cellStyle name="Comma 117 9 2" xfId="177" xr:uid="{00000000-0005-0000-0000-0000DD1F0000}"/>
    <cellStyle name="Comma 117 9 2 2" xfId="15077" xr:uid="{00000000-0005-0000-0000-0000DE1F0000}"/>
    <cellStyle name="Comma 117 9 2 3" xfId="15079" xr:uid="{00000000-0005-0000-0000-0000DF1F0000}"/>
    <cellStyle name="Comma 117 9 3" xfId="15082" xr:uid="{00000000-0005-0000-0000-0000E01F0000}"/>
    <cellStyle name="Comma 117 9 4" xfId="15084" xr:uid="{00000000-0005-0000-0000-0000E11F0000}"/>
    <cellStyle name="Comma 118" xfId="15087" xr:uid="{00000000-0005-0000-0000-0000E21F0000}"/>
    <cellStyle name="Comma 118 10" xfId="3388" xr:uid="{00000000-0005-0000-0000-0000E31F0000}"/>
    <cellStyle name="Comma 118 10 2" xfId="13908" xr:uid="{00000000-0005-0000-0000-0000E41F0000}"/>
    <cellStyle name="Comma 118 10 3" xfId="13917" xr:uid="{00000000-0005-0000-0000-0000E51F0000}"/>
    <cellStyle name="Comma 118 11" xfId="3400" xr:uid="{00000000-0005-0000-0000-0000E61F0000}"/>
    <cellStyle name="Comma 118 11 2" xfId="15089" xr:uid="{00000000-0005-0000-0000-0000E71F0000}"/>
    <cellStyle name="Comma 118 11 3" xfId="15091" xr:uid="{00000000-0005-0000-0000-0000E81F0000}"/>
    <cellStyle name="Comma 118 12" xfId="13922" xr:uid="{00000000-0005-0000-0000-0000E91F0000}"/>
    <cellStyle name="Comma 118 13" xfId="6002" xr:uid="{00000000-0005-0000-0000-0000EA1F0000}"/>
    <cellStyle name="Comma 118 2" xfId="7320" xr:uid="{00000000-0005-0000-0000-0000EB1F0000}"/>
    <cellStyle name="Comma 118 2 10" xfId="5419" xr:uid="{00000000-0005-0000-0000-0000EC1F0000}"/>
    <cellStyle name="Comma 118 2 11" xfId="7220" xr:uid="{00000000-0005-0000-0000-0000ED1F0000}"/>
    <cellStyle name="Comma 118 2 2" xfId="15095" xr:uid="{00000000-0005-0000-0000-0000EE1F0000}"/>
    <cellStyle name="Comma 118 2 2 2" xfId="15098" xr:uid="{00000000-0005-0000-0000-0000EF1F0000}"/>
    <cellStyle name="Comma 118 2 2 2 2" xfId="5230" xr:uid="{00000000-0005-0000-0000-0000F01F0000}"/>
    <cellStyle name="Comma 118 2 2 2 2 2" xfId="3522" xr:uid="{00000000-0005-0000-0000-0000F11F0000}"/>
    <cellStyle name="Comma 118 2 2 2 2 3" xfId="5245" xr:uid="{00000000-0005-0000-0000-0000F21F0000}"/>
    <cellStyle name="Comma 118 2 2 2 3" xfId="1406" xr:uid="{00000000-0005-0000-0000-0000F31F0000}"/>
    <cellStyle name="Comma 118 2 2 2 4" xfId="1414" xr:uid="{00000000-0005-0000-0000-0000F41F0000}"/>
    <cellStyle name="Comma 118 2 2 3" xfId="15100" xr:uid="{00000000-0005-0000-0000-0000F51F0000}"/>
    <cellStyle name="Comma 118 2 2 3 2" xfId="15102" xr:uid="{00000000-0005-0000-0000-0000F61F0000}"/>
    <cellStyle name="Comma 118 2 2 3 3" xfId="15104" xr:uid="{00000000-0005-0000-0000-0000F71F0000}"/>
    <cellStyle name="Comma 118 2 2 4" xfId="15106" xr:uid="{00000000-0005-0000-0000-0000F81F0000}"/>
    <cellStyle name="Comma 118 2 2 4 2" xfId="15109" xr:uid="{00000000-0005-0000-0000-0000F91F0000}"/>
    <cellStyle name="Comma 118 2 2 4 3" xfId="15111" xr:uid="{00000000-0005-0000-0000-0000FA1F0000}"/>
    <cellStyle name="Comma 118 2 2 5" xfId="15113" xr:uid="{00000000-0005-0000-0000-0000FB1F0000}"/>
    <cellStyle name="Comma 118 2 2 6" xfId="15115" xr:uid="{00000000-0005-0000-0000-0000FC1F0000}"/>
    <cellStyle name="Comma 118 2 3" xfId="15119" xr:uid="{00000000-0005-0000-0000-0000FD1F0000}"/>
    <cellStyle name="Comma 118 2 3 2" xfId="15122" xr:uid="{00000000-0005-0000-0000-0000FE1F0000}"/>
    <cellStyle name="Comma 118 2 3 2 2" xfId="15124" xr:uid="{00000000-0005-0000-0000-0000FF1F0000}"/>
    <cellStyle name="Comma 118 2 3 2 3" xfId="15130" xr:uid="{00000000-0005-0000-0000-000000200000}"/>
    <cellStyle name="Comma 118 2 3 3" xfId="15132" xr:uid="{00000000-0005-0000-0000-000001200000}"/>
    <cellStyle name="Comma 118 2 3 3 2" xfId="15134" xr:uid="{00000000-0005-0000-0000-000002200000}"/>
    <cellStyle name="Comma 118 2 3 3 3" xfId="15136" xr:uid="{00000000-0005-0000-0000-000003200000}"/>
    <cellStyle name="Comma 118 2 3 4" xfId="15138" xr:uid="{00000000-0005-0000-0000-000004200000}"/>
    <cellStyle name="Comma 118 2 3 5" xfId="15141" xr:uid="{00000000-0005-0000-0000-000005200000}"/>
    <cellStyle name="Comma 118 2 4" xfId="15144" xr:uid="{00000000-0005-0000-0000-000006200000}"/>
    <cellStyle name="Comma 118 2 4 2" xfId="15146" xr:uid="{00000000-0005-0000-0000-000007200000}"/>
    <cellStyle name="Comma 118 2 4 2 2" xfId="15148" xr:uid="{00000000-0005-0000-0000-000008200000}"/>
    <cellStyle name="Comma 118 2 4 2 3" xfId="15152" xr:uid="{00000000-0005-0000-0000-000009200000}"/>
    <cellStyle name="Comma 118 2 4 3" xfId="15154" xr:uid="{00000000-0005-0000-0000-00000A200000}"/>
    <cellStyle name="Comma 118 2 4 3 2" xfId="15156" xr:uid="{00000000-0005-0000-0000-00000B200000}"/>
    <cellStyle name="Comma 118 2 4 3 3" xfId="15159" xr:uid="{00000000-0005-0000-0000-00000C200000}"/>
    <cellStyle name="Comma 118 2 4 4" xfId="15161" xr:uid="{00000000-0005-0000-0000-00000D200000}"/>
    <cellStyle name="Comma 118 2 4 5" xfId="15164" xr:uid="{00000000-0005-0000-0000-00000E200000}"/>
    <cellStyle name="Comma 118 2 5" xfId="15167" xr:uid="{00000000-0005-0000-0000-00000F200000}"/>
    <cellStyle name="Comma 118 2 5 2" xfId="15169" xr:uid="{00000000-0005-0000-0000-000010200000}"/>
    <cellStyle name="Comma 118 2 5 2 2" xfId="15172" xr:uid="{00000000-0005-0000-0000-000011200000}"/>
    <cellStyle name="Comma 118 2 5 2 3" xfId="15176" xr:uid="{00000000-0005-0000-0000-000012200000}"/>
    <cellStyle name="Comma 118 2 5 3" xfId="15179" xr:uid="{00000000-0005-0000-0000-000013200000}"/>
    <cellStyle name="Comma 118 2 5 3 2" xfId="15182" xr:uid="{00000000-0005-0000-0000-000014200000}"/>
    <cellStyle name="Comma 118 2 5 3 3" xfId="15185" xr:uid="{00000000-0005-0000-0000-000015200000}"/>
    <cellStyle name="Comma 118 2 5 4" xfId="15188" xr:uid="{00000000-0005-0000-0000-000016200000}"/>
    <cellStyle name="Comma 118 2 5 5" xfId="15190" xr:uid="{00000000-0005-0000-0000-000017200000}"/>
    <cellStyle name="Comma 118 2 6" xfId="15192" xr:uid="{00000000-0005-0000-0000-000018200000}"/>
    <cellStyle name="Comma 118 2 6 2" xfId="13778" xr:uid="{00000000-0005-0000-0000-000019200000}"/>
    <cellStyle name="Comma 118 2 6 2 2" xfId="15196" xr:uid="{00000000-0005-0000-0000-00001A200000}"/>
    <cellStyle name="Comma 118 2 6 2 3" xfId="15201" xr:uid="{00000000-0005-0000-0000-00001B200000}"/>
    <cellStyle name="Comma 118 2 6 3" xfId="15203" xr:uid="{00000000-0005-0000-0000-00001C200000}"/>
    <cellStyle name="Comma 118 2 6 3 2" xfId="15207" xr:uid="{00000000-0005-0000-0000-00001D200000}"/>
    <cellStyle name="Comma 118 2 6 3 3" xfId="2033" xr:uid="{00000000-0005-0000-0000-00001E200000}"/>
    <cellStyle name="Comma 118 2 6 4" xfId="15209" xr:uid="{00000000-0005-0000-0000-00001F200000}"/>
    <cellStyle name="Comma 118 2 6 5" xfId="15211" xr:uid="{00000000-0005-0000-0000-000020200000}"/>
    <cellStyle name="Comma 118 2 7" xfId="3626" xr:uid="{00000000-0005-0000-0000-000021200000}"/>
    <cellStyle name="Comma 118 2 7 2" xfId="15213" xr:uid="{00000000-0005-0000-0000-000022200000}"/>
    <cellStyle name="Comma 118 2 7 2 2" xfId="15215" xr:uid="{00000000-0005-0000-0000-000023200000}"/>
    <cellStyle name="Comma 118 2 7 2 3" xfId="15218" xr:uid="{00000000-0005-0000-0000-000024200000}"/>
    <cellStyle name="Comma 118 2 7 3" xfId="15220" xr:uid="{00000000-0005-0000-0000-000025200000}"/>
    <cellStyle name="Comma 118 2 7 4" xfId="15222" xr:uid="{00000000-0005-0000-0000-000026200000}"/>
    <cellStyle name="Comma 118 2 8" xfId="3638" xr:uid="{00000000-0005-0000-0000-000027200000}"/>
    <cellStyle name="Comma 118 2 8 2" xfId="15224" xr:uid="{00000000-0005-0000-0000-000028200000}"/>
    <cellStyle name="Comma 118 2 8 3" xfId="15227" xr:uid="{00000000-0005-0000-0000-000029200000}"/>
    <cellStyle name="Comma 118 2 9" xfId="15230" xr:uid="{00000000-0005-0000-0000-00002A200000}"/>
    <cellStyle name="Comma 118 2 9 2" xfId="15232" xr:uid="{00000000-0005-0000-0000-00002B200000}"/>
    <cellStyle name="Comma 118 2 9 3" xfId="15234" xr:uid="{00000000-0005-0000-0000-00002C200000}"/>
    <cellStyle name="Comma 118 3" xfId="7326" xr:uid="{00000000-0005-0000-0000-00002D200000}"/>
    <cellStyle name="Comma 118 4" xfId="14691" xr:uid="{00000000-0005-0000-0000-00002E200000}"/>
    <cellStyle name="Comma 118 4 2" xfId="7642" xr:uid="{00000000-0005-0000-0000-00002F200000}"/>
    <cellStyle name="Comma 118 4 2 2" xfId="5086" xr:uid="{00000000-0005-0000-0000-000030200000}"/>
    <cellStyle name="Comma 118 4 2 2 2" xfId="3076" xr:uid="{00000000-0005-0000-0000-000031200000}"/>
    <cellStyle name="Comma 118 4 2 2 3" xfId="3089" xr:uid="{00000000-0005-0000-0000-000032200000}"/>
    <cellStyle name="Comma 118 4 2 3" xfId="7644" xr:uid="{00000000-0005-0000-0000-000033200000}"/>
    <cellStyle name="Comma 118 4 2 4" xfId="7654" xr:uid="{00000000-0005-0000-0000-000034200000}"/>
    <cellStyle name="Comma 118 4 3" xfId="7671" xr:uid="{00000000-0005-0000-0000-000035200000}"/>
    <cellStyle name="Comma 118 4 3 2" xfId="7676" xr:uid="{00000000-0005-0000-0000-000036200000}"/>
    <cellStyle name="Comma 118 4 3 3" xfId="4388" xr:uid="{00000000-0005-0000-0000-000037200000}"/>
    <cellStyle name="Comma 118 4 4" xfId="7687" xr:uid="{00000000-0005-0000-0000-000038200000}"/>
    <cellStyle name="Comma 118 4 4 2" xfId="7694" xr:uid="{00000000-0005-0000-0000-000039200000}"/>
    <cellStyle name="Comma 118 4 4 3" xfId="7698" xr:uid="{00000000-0005-0000-0000-00003A200000}"/>
    <cellStyle name="Comma 118 4 5" xfId="7712" xr:uid="{00000000-0005-0000-0000-00003B200000}"/>
    <cellStyle name="Comma 118 4 6" xfId="15239" xr:uid="{00000000-0005-0000-0000-00003C200000}"/>
    <cellStyle name="Comma 118 5" xfId="14700" xr:uid="{00000000-0005-0000-0000-00003D200000}"/>
    <cellStyle name="Comma 118 5 2" xfId="851" xr:uid="{00000000-0005-0000-0000-00003E200000}"/>
    <cellStyle name="Comma 118 5 2 2" xfId="9072" xr:uid="{00000000-0005-0000-0000-00003F200000}"/>
    <cellStyle name="Comma 118 5 2 3" xfId="9089" xr:uid="{00000000-0005-0000-0000-000040200000}"/>
    <cellStyle name="Comma 118 5 3" xfId="4579" xr:uid="{00000000-0005-0000-0000-000041200000}"/>
    <cellStyle name="Comma 118 5 3 2" xfId="15243" xr:uid="{00000000-0005-0000-0000-000042200000}"/>
    <cellStyle name="Comma 118 5 3 3" xfId="15247" xr:uid="{00000000-0005-0000-0000-000043200000}"/>
    <cellStyle name="Comma 118 5 4" xfId="15251" xr:uid="{00000000-0005-0000-0000-000044200000}"/>
    <cellStyle name="Comma 118 5 5" xfId="15255" xr:uid="{00000000-0005-0000-0000-000045200000}"/>
    <cellStyle name="Comma 118 6" xfId="11082" xr:uid="{00000000-0005-0000-0000-000046200000}"/>
    <cellStyle name="Comma 118 6 2" xfId="15261" xr:uid="{00000000-0005-0000-0000-000047200000}"/>
    <cellStyle name="Comma 118 6 2 2" xfId="15263" xr:uid="{00000000-0005-0000-0000-000048200000}"/>
    <cellStyle name="Comma 118 6 2 3" xfId="15270" xr:uid="{00000000-0005-0000-0000-000049200000}"/>
    <cellStyle name="Comma 118 6 3" xfId="15279" xr:uid="{00000000-0005-0000-0000-00004A200000}"/>
    <cellStyle name="Comma 118 6 3 2" xfId="15282" xr:uid="{00000000-0005-0000-0000-00004B200000}"/>
    <cellStyle name="Comma 118 6 3 3" xfId="15285" xr:uid="{00000000-0005-0000-0000-00004C200000}"/>
    <cellStyle name="Comma 118 6 4" xfId="15293" xr:uid="{00000000-0005-0000-0000-00004D200000}"/>
    <cellStyle name="Comma 118 6 5" xfId="3061" xr:uid="{00000000-0005-0000-0000-00004E200000}"/>
    <cellStyle name="Comma 118 7" xfId="11093" xr:uid="{00000000-0005-0000-0000-00004F200000}"/>
    <cellStyle name="Comma 118 7 2" xfId="15295" xr:uid="{00000000-0005-0000-0000-000050200000}"/>
    <cellStyle name="Comma 118 7 2 2" xfId="9255" xr:uid="{00000000-0005-0000-0000-000051200000}"/>
    <cellStyle name="Comma 118 7 2 3" xfId="9265" xr:uid="{00000000-0005-0000-0000-000052200000}"/>
    <cellStyle name="Comma 118 7 3" xfId="15301" xr:uid="{00000000-0005-0000-0000-000053200000}"/>
    <cellStyle name="Comma 118 7 3 2" xfId="15305" xr:uid="{00000000-0005-0000-0000-000054200000}"/>
    <cellStyle name="Comma 118 7 3 3" xfId="15308" xr:uid="{00000000-0005-0000-0000-000055200000}"/>
    <cellStyle name="Comma 118 7 4" xfId="15314" xr:uid="{00000000-0005-0000-0000-000056200000}"/>
    <cellStyle name="Comma 118 7 5" xfId="15317" xr:uid="{00000000-0005-0000-0000-000057200000}"/>
    <cellStyle name="Comma 118 8" xfId="15319" xr:uid="{00000000-0005-0000-0000-000058200000}"/>
    <cellStyle name="Comma 118 8 2" xfId="15321" xr:uid="{00000000-0005-0000-0000-000059200000}"/>
    <cellStyle name="Comma 118 8 2 2" xfId="8444" xr:uid="{00000000-0005-0000-0000-00005A200000}"/>
    <cellStyle name="Comma 118 8 2 3" xfId="15325" xr:uid="{00000000-0005-0000-0000-00005B200000}"/>
    <cellStyle name="Comma 118 8 3" xfId="15329" xr:uid="{00000000-0005-0000-0000-00005C200000}"/>
    <cellStyle name="Comma 118 8 3 2" xfId="15334" xr:uid="{00000000-0005-0000-0000-00005D200000}"/>
    <cellStyle name="Comma 118 8 3 3" xfId="15337" xr:uid="{00000000-0005-0000-0000-00005E200000}"/>
    <cellStyle name="Comma 118 8 4" xfId="15341" xr:uid="{00000000-0005-0000-0000-00005F200000}"/>
    <cellStyle name="Comma 118 8 5" xfId="15344" xr:uid="{00000000-0005-0000-0000-000060200000}"/>
    <cellStyle name="Comma 118 9" xfId="15346" xr:uid="{00000000-0005-0000-0000-000061200000}"/>
    <cellStyle name="Comma 118 9 2" xfId="15348" xr:uid="{00000000-0005-0000-0000-000062200000}"/>
    <cellStyle name="Comma 118 9 2 2" xfId="15350" xr:uid="{00000000-0005-0000-0000-000063200000}"/>
    <cellStyle name="Comma 118 9 2 3" xfId="15352" xr:uid="{00000000-0005-0000-0000-000064200000}"/>
    <cellStyle name="Comma 118 9 3" xfId="15355" xr:uid="{00000000-0005-0000-0000-000065200000}"/>
    <cellStyle name="Comma 118 9 4" xfId="15358" xr:uid="{00000000-0005-0000-0000-000066200000}"/>
    <cellStyle name="Comma 119" xfId="15361" xr:uid="{00000000-0005-0000-0000-000067200000}"/>
    <cellStyle name="Comma 119 10" xfId="7949" xr:uid="{00000000-0005-0000-0000-000068200000}"/>
    <cellStyle name="Comma 119 10 2" xfId="15363" xr:uid="{00000000-0005-0000-0000-000069200000}"/>
    <cellStyle name="Comma 119 10 3" xfId="15367" xr:uid="{00000000-0005-0000-0000-00006A200000}"/>
    <cellStyle name="Comma 119 11" xfId="15370" xr:uid="{00000000-0005-0000-0000-00006B200000}"/>
    <cellStyle name="Comma 119 11 2" xfId="15373" xr:uid="{00000000-0005-0000-0000-00006C200000}"/>
    <cellStyle name="Comma 119 11 3" xfId="15376" xr:uid="{00000000-0005-0000-0000-00006D200000}"/>
    <cellStyle name="Comma 119 12" xfId="15379" xr:uid="{00000000-0005-0000-0000-00006E200000}"/>
    <cellStyle name="Comma 119 13" xfId="15383" xr:uid="{00000000-0005-0000-0000-00006F200000}"/>
    <cellStyle name="Comma 119 2" xfId="7368" xr:uid="{00000000-0005-0000-0000-000070200000}"/>
    <cellStyle name="Comma 119 2 10" xfId="15386" xr:uid="{00000000-0005-0000-0000-000071200000}"/>
    <cellStyle name="Comma 119 2 11" xfId="15389" xr:uid="{00000000-0005-0000-0000-000072200000}"/>
    <cellStyle name="Comma 119 2 2" xfId="15394" xr:uid="{00000000-0005-0000-0000-000073200000}"/>
    <cellStyle name="Comma 119 2 2 2" xfId="15396" xr:uid="{00000000-0005-0000-0000-000074200000}"/>
    <cellStyle name="Comma 119 2 2 2 2" xfId="15402" xr:uid="{00000000-0005-0000-0000-000075200000}"/>
    <cellStyle name="Comma 119 2 2 2 2 2" xfId="15407" xr:uid="{00000000-0005-0000-0000-000076200000}"/>
    <cellStyle name="Comma 119 2 2 2 2 3" xfId="15411" xr:uid="{00000000-0005-0000-0000-000077200000}"/>
    <cellStyle name="Comma 119 2 2 2 3" xfId="15413" xr:uid="{00000000-0005-0000-0000-000078200000}"/>
    <cellStyle name="Comma 119 2 2 2 4" xfId="15416" xr:uid="{00000000-0005-0000-0000-000079200000}"/>
    <cellStyle name="Comma 119 2 2 3" xfId="15419" xr:uid="{00000000-0005-0000-0000-00007A200000}"/>
    <cellStyle name="Comma 119 2 2 3 2" xfId="3239" xr:uid="{00000000-0005-0000-0000-00007B200000}"/>
    <cellStyle name="Comma 119 2 2 3 3" xfId="3243" xr:uid="{00000000-0005-0000-0000-00007C200000}"/>
    <cellStyle name="Comma 119 2 2 4" xfId="15422" xr:uid="{00000000-0005-0000-0000-00007D200000}"/>
    <cellStyle name="Comma 119 2 2 4 2" xfId="15425" xr:uid="{00000000-0005-0000-0000-00007E200000}"/>
    <cellStyle name="Comma 119 2 2 4 3" xfId="15428" xr:uid="{00000000-0005-0000-0000-00007F200000}"/>
    <cellStyle name="Comma 119 2 2 5" xfId="15431" xr:uid="{00000000-0005-0000-0000-000080200000}"/>
    <cellStyle name="Comma 119 2 2 6" xfId="15434" xr:uid="{00000000-0005-0000-0000-000081200000}"/>
    <cellStyle name="Comma 119 2 3" xfId="15438" xr:uid="{00000000-0005-0000-0000-000082200000}"/>
    <cellStyle name="Comma 119 2 3 2" xfId="15440" xr:uid="{00000000-0005-0000-0000-000083200000}"/>
    <cellStyle name="Comma 119 2 3 2 2" xfId="15444" xr:uid="{00000000-0005-0000-0000-000084200000}"/>
    <cellStyle name="Comma 119 2 3 2 3" xfId="15446" xr:uid="{00000000-0005-0000-0000-000085200000}"/>
    <cellStyle name="Comma 119 2 3 3" xfId="15448" xr:uid="{00000000-0005-0000-0000-000086200000}"/>
    <cellStyle name="Comma 119 2 3 3 2" xfId="15450" xr:uid="{00000000-0005-0000-0000-000087200000}"/>
    <cellStyle name="Comma 119 2 3 3 3" xfId="15452" xr:uid="{00000000-0005-0000-0000-000088200000}"/>
    <cellStyle name="Comma 119 2 3 4" xfId="15454" xr:uid="{00000000-0005-0000-0000-000089200000}"/>
    <cellStyle name="Comma 119 2 3 5" xfId="10726" xr:uid="{00000000-0005-0000-0000-00008A200000}"/>
    <cellStyle name="Comma 119 2 4" xfId="8549" xr:uid="{00000000-0005-0000-0000-00008B200000}"/>
    <cellStyle name="Comma 119 2 4 2" xfId="15457" xr:uid="{00000000-0005-0000-0000-00008C200000}"/>
    <cellStyle name="Comma 119 2 4 2 2" xfId="3498" xr:uid="{00000000-0005-0000-0000-00008D200000}"/>
    <cellStyle name="Comma 119 2 4 2 3" xfId="15461" xr:uid="{00000000-0005-0000-0000-00008E200000}"/>
    <cellStyle name="Comma 119 2 4 3" xfId="15465" xr:uid="{00000000-0005-0000-0000-00008F200000}"/>
    <cellStyle name="Comma 119 2 4 3 2" xfId="6044" xr:uid="{00000000-0005-0000-0000-000090200000}"/>
    <cellStyle name="Comma 119 2 4 3 3" xfId="6057" xr:uid="{00000000-0005-0000-0000-000091200000}"/>
    <cellStyle name="Comma 119 2 4 4" xfId="15469" xr:uid="{00000000-0005-0000-0000-000092200000}"/>
    <cellStyle name="Comma 119 2 4 5" xfId="344" xr:uid="{00000000-0005-0000-0000-000093200000}"/>
    <cellStyle name="Comma 119 2 5" xfId="8767" xr:uid="{00000000-0005-0000-0000-000094200000}"/>
    <cellStyle name="Comma 119 2 5 2" xfId="15476" xr:uid="{00000000-0005-0000-0000-000095200000}"/>
    <cellStyle name="Comma 119 2 5 2 2" xfId="15482" xr:uid="{00000000-0005-0000-0000-000096200000}"/>
    <cellStyle name="Comma 119 2 5 2 3" xfId="15488" xr:uid="{00000000-0005-0000-0000-000097200000}"/>
    <cellStyle name="Comma 119 2 5 3" xfId="15494" xr:uid="{00000000-0005-0000-0000-000098200000}"/>
    <cellStyle name="Comma 119 2 5 3 2" xfId="15500" xr:uid="{00000000-0005-0000-0000-000099200000}"/>
    <cellStyle name="Comma 119 2 5 3 3" xfId="15506" xr:uid="{00000000-0005-0000-0000-00009A200000}"/>
    <cellStyle name="Comma 119 2 5 4" xfId="15512" xr:uid="{00000000-0005-0000-0000-00009B200000}"/>
    <cellStyle name="Comma 119 2 5 5" xfId="15518" xr:uid="{00000000-0005-0000-0000-00009C200000}"/>
    <cellStyle name="Comma 119 2 6" xfId="8831" xr:uid="{00000000-0005-0000-0000-00009D200000}"/>
    <cellStyle name="Comma 119 2 6 2" xfId="15522" xr:uid="{00000000-0005-0000-0000-00009E200000}"/>
    <cellStyle name="Comma 119 2 6 2 2" xfId="15526" xr:uid="{00000000-0005-0000-0000-00009F200000}"/>
    <cellStyle name="Comma 119 2 6 2 3" xfId="15531" xr:uid="{00000000-0005-0000-0000-0000A0200000}"/>
    <cellStyle name="Comma 119 2 6 3" xfId="15535" xr:uid="{00000000-0005-0000-0000-0000A1200000}"/>
    <cellStyle name="Comma 119 2 6 3 2" xfId="15539" xr:uid="{00000000-0005-0000-0000-0000A2200000}"/>
    <cellStyle name="Comma 119 2 6 3 3" xfId="2414" xr:uid="{00000000-0005-0000-0000-0000A3200000}"/>
    <cellStyle name="Comma 119 2 6 4" xfId="15543" xr:uid="{00000000-0005-0000-0000-0000A4200000}"/>
    <cellStyle name="Comma 119 2 6 5" xfId="15547" xr:uid="{00000000-0005-0000-0000-0000A5200000}"/>
    <cellStyle name="Comma 119 2 7" xfId="4300" xr:uid="{00000000-0005-0000-0000-0000A6200000}"/>
    <cellStyle name="Comma 119 2 7 2" xfId="15553" xr:uid="{00000000-0005-0000-0000-0000A7200000}"/>
    <cellStyle name="Comma 119 2 7 2 2" xfId="10882" xr:uid="{00000000-0005-0000-0000-0000A8200000}"/>
    <cellStyle name="Comma 119 2 7 2 3" xfId="10892" xr:uid="{00000000-0005-0000-0000-0000A9200000}"/>
    <cellStyle name="Comma 119 2 7 3" xfId="15559" xr:uid="{00000000-0005-0000-0000-0000AA200000}"/>
    <cellStyle name="Comma 119 2 7 4" xfId="15563" xr:uid="{00000000-0005-0000-0000-0000AB200000}"/>
    <cellStyle name="Comma 119 2 8" xfId="1531" xr:uid="{00000000-0005-0000-0000-0000AC200000}"/>
    <cellStyle name="Comma 119 2 8 2" xfId="15569" xr:uid="{00000000-0005-0000-0000-0000AD200000}"/>
    <cellStyle name="Comma 119 2 8 3" xfId="15573" xr:uid="{00000000-0005-0000-0000-0000AE200000}"/>
    <cellStyle name="Comma 119 2 9" xfId="15578" xr:uid="{00000000-0005-0000-0000-0000AF200000}"/>
    <cellStyle name="Comma 119 2 9 2" xfId="15583" xr:uid="{00000000-0005-0000-0000-0000B0200000}"/>
    <cellStyle name="Comma 119 2 9 3" xfId="15588" xr:uid="{00000000-0005-0000-0000-0000B1200000}"/>
    <cellStyle name="Comma 119 3" xfId="7373" xr:uid="{00000000-0005-0000-0000-0000B2200000}"/>
    <cellStyle name="Comma 119 4" xfId="14716" xr:uid="{00000000-0005-0000-0000-0000B3200000}"/>
    <cellStyle name="Comma 119 4 2" xfId="12780" xr:uid="{00000000-0005-0000-0000-0000B4200000}"/>
    <cellStyle name="Comma 119 4 2 2" xfId="15590" xr:uid="{00000000-0005-0000-0000-0000B5200000}"/>
    <cellStyle name="Comma 119 4 2 2 2" xfId="15596" xr:uid="{00000000-0005-0000-0000-0000B6200000}"/>
    <cellStyle name="Comma 119 4 2 2 3" xfId="15598" xr:uid="{00000000-0005-0000-0000-0000B7200000}"/>
    <cellStyle name="Comma 119 4 2 3" xfId="15600" xr:uid="{00000000-0005-0000-0000-0000B8200000}"/>
    <cellStyle name="Comma 119 4 2 4" xfId="15602" xr:uid="{00000000-0005-0000-0000-0000B9200000}"/>
    <cellStyle name="Comma 119 4 3" xfId="12802" xr:uid="{00000000-0005-0000-0000-0000BA200000}"/>
    <cellStyle name="Comma 119 4 3 2" xfId="15604" xr:uid="{00000000-0005-0000-0000-0000BB200000}"/>
    <cellStyle name="Comma 119 4 3 3" xfId="15606" xr:uid="{00000000-0005-0000-0000-0000BC200000}"/>
    <cellStyle name="Comma 119 4 4" xfId="15612" xr:uid="{00000000-0005-0000-0000-0000BD200000}"/>
    <cellStyle name="Comma 119 4 4 2" xfId="15614" xr:uid="{00000000-0005-0000-0000-0000BE200000}"/>
    <cellStyle name="Comma 119 4 4 3" xfId="15616" xr:uid="{00000000-0005-0000-0000-0000BF200000}"/>
    <cellStyle name="Comma 119 4 5" xfId="15622" xr:uid="{00000000-0005-0000-0000-0000C0200000}"/>
    <cellStyle name="Comma 119 4 6" xfId="15628" xr:uid="{00000000-0005-0000-0000-0000C1200000}"/>
    <cellStyle name="Comma 119 5" xfId="14725" xr:uid="{00000000-0005-0000-0000-0000C2200000}"/>
    <cellStyle name="Comma 119 5 2" xfId="14735" xr:uid="{00000000-0005-0000-0000-0000C3200000}"/>
    <cellStyle name="Comma 119 5 2 2" xfId="15631" xr:uid="{00000000-0005-0000-0000-0000C4200000}"/>
    <cellStyle name="Comma 119 5 2 3" xfId="15633" xr:uid="{00000000-0005-0000-0000-0000C5200000}"/>
    <cellStyle name="Comma 119 5 3" xfId="14745" xr:uid="{00000000-0005-0000-0000-0000C6200000}"/>
    <cellStyle name="Comma 119 5 3 2" xfId="15636" xr:uid="{00000000-0005-0000-0000-0000C7200000}"/>
    <cellStyle name="Comma 119 5 3 3" xfId="15638" xr:uid="{00000000-0005-0000-0000-0000C8200000}"/>
    <cellStyle name="Comma 119 5 4" xfId="15640" xr:uid="{00000000-0005-0000-0000-0000C9200000}"/>
    <cellStyle name="Comma 119 5 5" xfId="15642" xr:uid="{00000000-0005-0000-0000-0000CA200000}"/>
    <cellStyle name="Comma 119 6" xfId="14754" xr:uid="{00000000-0005-0000-0000-0000CB200000}"/>
    <cellStyle name="Comma 119 6 2" xfId="15646" xr:uid="{00000000-0005-0000-0000-0000CC200000}"/>
    <cellStyle name="Comma 119 6 2 2" xfId="15649" xr:uid="{00000000-0005-0000-0000-0000CD200000}"/>
    <cellStyle name="Comma 119 6 2 3" xfId="15651" xr:uid="{00000000-0005-0000-0000-0000CE200000}"/>
    <cellStyle name="Comma 119 6 3" xfId="15657" xr:uid="{00000000-0005-0000-0000-0000CF200000}"/>
    <cellStyle name="Comma 119 6 3 2" xfId="4404" xr:uid="{00000000-0005-0000-0000-0000D0200000}"/>
    <cellStyle name="Comma 119 6 3 3" xfId="4409" xr:uid="{00000000-0005-0000-0000-0000D1200000}"/>
    <cellStyle name="Comma 119 6 4" xfId="15663" xr:uid="{00000000-0005-0000-0000-0000D2200000}"/>
    <cellStyle name="Comma 119 6 5" xfId="15666" xr:uid="{00000000-0005-0000-0000-0000D3200000}"/>
    <cellStyle name="Comma 119 7" xfId="14763" xr:uid="{00000000-0005-0000-0000-0000D4200000}"/>
    <cellStyle name="Comma 119 7 2" xfId="15668" xr:uid="{00000000-0005-0000-0000-0000D5200000}"/>
    <cellStyle name="Comma 119 7 2 2" xfId="5577" xr:uid="{00000000-0005-0000-0000-0000D6200000}"/>
    <cellStyle name="Comma 119 7 2 3" xfId="15670" xr:uid="{00000000-0005-0000-0000-0000D7200000}"/>
    <cellStyle name="Comma 119 7 3" xfId="15674" xr:uid="{00000000-0005-0000-0000-0000D8200000}"/>
    <cellStyle name="Comma 119 7 3 2" xfId="15676" xr:uid="{00000000-0005-0000-0000-0000D9200000}"/>
    <cellStyle name="Comma 119 7 3 3" xfId="15678" xr:uid="{00000000-0005-0000-0000-0000DA200000}"/>
    <cellStyle name="Comma 119 7 4" xfId="15682" xr:uid="{00000000-0005-0000-0000-0000DB200000}"/>
    <cellStyle name="Comma 119 7 5" xfId="15684" xr:uid="{00000000-0005-0000-0000-0000DC200000}"/>
    <cellStyle name="Comma 119 8" xfId="15686" xr:uid="{00000000-0005-0000-0000-0000DD200000}"/>
    <cellStyle name="Comma 119 8 2" xfId="15688" xr:uid="{00000000-0005-0000-0000-0000DE200000}"/>
    <cellStyle name="Comma 119 8 2 2" xfId="15691" xr:uid="{00000000-0005-0000-0000-0000DF200000}"/>
    <cellStyle name="Comma 119 8 2 3" xfId="15693" xr:uid="{00000000-0005-0000-0000-0000E0200000}"/>
    <cellStyle name="Comma 119 8 3" xfId="15695" xr:uid="{00000000-0005-0000-0000-0000E1200000}"/>
    <cellStyle name="Comma 119 8 3 2" xfId="15697" xr:uid="{00000000-0005-0000-0000-0000E2200000}"/>
    <cellStyle name="Comma 119 8 3 3" xfId="15699" xr:uid="{00000000-0005-0000-0000-0000E3200000}"/>
    <cellStyle name="Comma 119 8 4" xfId="15701" xr:uid="{00000000-0005-0000-0000-0000E4200000}"/>
    <cellStyle name="Comma 119 8 5" xfId="1719" xr:uid="{00000000-0005-0000-0000-0000E5200000}"/>
    <cellStyle name="Comma 119 9" xfId="15703" xr:uid="{00000000-0005-0000-0000-0000E6200000}"/>
    <cellStyle name="Comma 119 9 2" xfId="15705" xr:uid="{00000000-0005-0000-0000-0000E7200000}"/>
    <cellStyle name="Comma 119 9 2 2" xfId="15708" xr:uid="{00000000-0005-0000-0000-0000E8200000}"/>
    <cellStyle name="Comma 119 9 2 3" xfId="15710" xr:uid="{00000000-0005-0000-0000-0000E9200000}"/>
    <cellStyle name="Comma 119 9 3" xfId="15712" xr:uid="{00000000-0005-0000-0000-0000EA200000}"/>
    <cellStyle name="Comma 119 9 4" xfId="15714" xr:uid="{00000000-0005-0000-0000-0000EB200000}"/>
    <cellStyle name="Comma 12" xfId="7834" xr:uid="{00000000-0005-0000-0000-0000EC200000}"/>
    <cellStyle name="Comma 12 2" xfId="15715" xr:uid="{00000000-0005-0000-0000-0000ED200000}"/>
    <cellStyle name="Comma 12 2 2" xfId="15717" xr:uid="{00000000-0005-0000-0000-0000EE200000}"/>
    <cellStyle name="Comma 12 2 3" xfId="5778" xr:uid="{00000000-0005-0000-0000-0000EF200000}"/>
    <cellStyle name="Comma 12 2 4" xfId="15719" xr:uid="{00000000-0005-0000-0000-0000F0200000}"/>
    <cellStyle name="Comma 12 2 5" xfId="15720" xr:uid="{00000000-0005-0000-0000-0000F1200000}"/>
    <cellStyle name="Comma 12 3" xfId="15721" xr:uid="{00000000-0005-0000-0000-0000F2200000}"/>
    <cellStyle name="Comma 12 3 2" xfId="11852" xr:uid="{00000000-0005-0000-0000-0000F3200000}"/>
    <cellStyle name="Comma 12 3 3" xfId="11865" xr:uid="{00000000-0005-0000-0000-0000F4200000}"/>
    <cellStyle name="Comma 12 4" xfId="15722" xr:uid="{00000000-0005-0000-0000-0000F5200000}"/>
    <cellStyle name="Comma 12 5" xfId="15723" xr:uid="{00000000-0005-0000-0000-0000F6200000}"/>
    <cellStyle name="Comma 12 6" xfId="15724" xr:uid="{00000000-0005-0000-0000-0000F7200000}"/>
    <cellStyle name="Comma 120" xfId="14578" xr:uid="{00000000-0005-0000-0000-0000F8200000}"/>
    <cellStyle name="Comma 120 10" xfId="2218" xr:uid="{00000000-0005-0000-0000-0000F9200000}"/>
    <cellStyle name="Comma 120 10 2" xfId="3231" xr:uid="{00000000-0005-0000-0000-0000FA200000}"/>
    <cellStyle name="Comma 120 10 3" xfId="1180" xr:uid="{00000000-0005-0000-0000-0000FB200000}"/>
    <cellStyle name="Comma 120 11" xfId="2231" xr:uid="{00000000-0005-0000-0000-0000FC200000}"/>
    <cellStyle name="Comma 120 11 2" xfId="11441" xr:uid="{00000000-0005-0000-0000-0000FD200000}"/>
    <cellStyle name="Comma 120 11 3" xfId="11451" xr:uid="{00000000-0005-0000-0000-0000FE200000}"/>
    <cellStyle name="Comma 120 12" xfId="2244" xr:uid="{00000000-0005-0000-0000-0000FF200000}"/>
    <cellStyle name="Comma 120 13" xfId="2287" xr:uid="{00000000-0005-0000-0000-000000210000}"/>
    <cellStyle name="Comma 120 2" xfId="7200" xr:uid="{00000000-0005-0000-0000-000001210000}"/>
    <cellStyle name="Comma 120 2 10" xfId="5066" xr:uid="{00000000-0005-0000-0000-000002210000}"/>
    <cellStyle name="Comma 120 2 11" xfId="8481" xr:uid="{00000000-0005-0000-0000-000003210000}"/>
    <cellStyle name="Comma 120 2 2" xfId="7203" xr:uid="{00000000-0005-0000-0000-000004210000}"/>
    <cellStyle name="Comma 120 2 2 2" xfId="14584" xr:uid="{00000000-0005-0000-0000-000005210000}"/>
    <cellStyle name="Comma 120 2 2 2 2" xfId="14595" xr:uid="{00000000-0005-0000-0000-000006210000}"/>
    <cellStyle name="Comma 120 2 2 2 2 2" xfId="14600" xr:uid="{00000000-0005-0000-0000-000007210000}"/>
    <cellStyle name="Comma 120 2 2 2 2 3" xfId="14608" xr:uid="{00000000-0005-0000-0000-000008210000}"/>
    <cellStyle name="Comma 120 2 2 2 3" xfId="14621" xr:uid="{00000000-0005-0000-0000-000009210000}"/>
    <cellStyle name="Comma 120 2 2 2 4" xfId="11124" xr:uid="{00000000-0005-0000-0000-00000A210000}"/>
    <cellStyle name="Comma 120 2 2 3" xfId="14630" xr:uid="{00000000-0005-0000-0000-00000B210000}"/>
    <cellStyle name="Comma 120 2 2 3 2" xfId="14641" xr:uid="{00000000-0005-0000-0000-00000C210000}"/>
    <cellStyle name="Comma 120 2 2 3 3" xfId="14651" xr:uid="{00000000-0005-0000-0000-00000D210000}"/>
    <cellStyle name="Comma 120 2 2 4" xfId="11049" xr:uid="{00000000-0005-0000-0000-00000E210000}"/>
    <cellStyle name="Comma 120 2 2 4 2" xfId="14660" xr:uid="{00000000-0005-0000-0000-00000F210000}"/>
    <cellStyle name="Comma 120 2 2 4 3" xfId="14669" xr:uid="{00000000-0005-0000-0000-000010210000}"/>
    <cellStyle name="Comma 120 2 2 5" xfId="11063" xr:uid="{00000000-0005-0000-0000-000011210000}"/>
    <cellStyle name="Comma 120 2 2 6" xfId="14676" xr:uid="{00000000-0005-0000-0000-000012210000}"/>
    <cellStyle name="Comma 120 2 3" xfId="3372" xr:uid="{00000000-0005-0000-0000-000013210000}"/>
    <cellStyle name="Comma 120 2 3 2" xfId="14687" xr:uid="{00000000-0005-0000-0000-000014210000}"/>
    <cellStyle name="Comma 120 2 3 2 2" xfId="7639" xr:uid="{00000000-0005-0000-0000-000015210000}"/>
    <cellStyle name="Comma 120 2 3 2 3" xfId="7668" xr:uid="{00000000-0005-0000-0000-000016210000}"/>
    <cellStyle name="Comma 120 2 3 3" xfId="14696" xr:uid="{00000000-0005-0000-0000-000017210000}"/>
    <cellStyle name="Comma 120 2 3 3 2" xfId="848" xr:uid="{00000000-0005-0000-0000-000018210000}"/>
    <cellStyle name="Comma 120 2 3 3 3" xfId="4576" xr:uid="{00000000-0005-0000-0000-000019210000}"/>
    <cellStyle name="Comma 120 2 3 4" xfId="11078" xr:uid="{00000000-0005-0000-0000-00001A210000}"/>
    <cellStyle name="Comma 120 2 3 5" xfId="11089" xr:uid="{00000000-0005-0000-0000-00001B210000}"/>
    <cellStyle name="Comma 120 2 4" xfId="14701" xr:uid="{00000000-0005-0000-0000-00001C210000}"/>
    <cellStyle name="Comma 120 2 4 2" xfId="14712" xr:uid="{00000000-0005-0000-0000-00001D210000}"/>
    <cellStyle name="Comma 120 2 4 2 2" xfId="12773" xr:uid="{00000000-0005-0000-0000-00001E210000}"/>
    <cellStyle name="Comma 120 2 4 2 3" xfId="12795" xr:uid="{00000000-0005-0000-0000-00001F210000}"/>
    <cellStyle name="Comma 120 2 4 3" xfId="14721" xr:uid="{00000000-0005-0000-0000-000020210000}"/>
    <cellStyle name="Comma 120 2 4 3 2" xfId="14732" xr:uid="{00000000-0005-0000-0000-000021210000}"/>
    <cellStyle name="Comma 120 2 4 3 3" xfId="14742" xr:uid="{00000000-0005-0000-0000-000022210000}"/>
    <cellStyle name="Comma 120 2 4 4" xfId="14750" xr:uid="{00000000-0005-0000-0000-000023210000}"/>
    <cellStyle name="Comma 120 2 4 5" xfId="14759" xr:uid="{00000000-0005-0000-0000-000024210000}"/>
    <cellStyle name="Comma 120 2 5" xfId="14764" xr:uid="{00000000-0005-0000-0000-000025210000}"/>
    <cellStyle name="Comma 120 2 5 2" xfId="14775" xr:uid="{00000000-0005-0000-0000-000026210000}"/>
    <cellStyle name="Comma 120 2 5 2 2" xfId="7928" xr:uid="{00000000-0005-0000-0000-000027210000}"/>
    <cellStyle name="Comma 120 2 5 2 3" xfId="316" xr:uid="{00000000-0005-0000-0000-000028210000}"/>
    <cellStyle name="Comma 120 2 5 3" xfId="14783" xr:uid="{00000000-0005-0000-0000-000029210000}"/>
    <cellStyle name="Comma 120 2 5 3 2" xfId="14791" xr:uid="{00000000-0005-0000-0000-00002A210000}"/>
    <cellStyle name="Comma 120 2 5 3 3" xfId="4539" xr:uid="{00000000-0005-0000-0000-00002B210000}"/>
    <cellStyle name="Comma 120 2 5 4" xfId="11260" xr:uid="{00000000-0005-0000-0000-00002C210000}"/>
    <cellStyle name="Comma 120 2 5 5" xfId="11269" xr:uid="{00000000-0005-0000-0000-00002D210000}"/>
    <cellStyle name="Comma 120 2 6" xfId="14798" xr:uid="{00000000-0005-0000-0000-00002E210000}"/>
    <cellStyle name="Comma 120 2 6 2" xfId="14804" xr:uid="{00000000-0005-0000-0000-00002F210000}"/>
    <cellStyle name="Comma 120 2 6 2 2" xfId="11897" xr:uid="{00000000-0005-0000-0000-000030210000}"/>
    <cellStyle name="Comma 120 2 6 2 3" xfId="11908" xr:uid="{00000000-0005-0000-0000-000031210000}"/>
    <cellStyle name="Comma 120 2 6 3" xfId="14812" xr:uid="{00000000-0005-0000-0000-000032210000}"/>
    <cellStyle name="Comma 120 2 6 3 2" xfId="11924" xr:uid="{00000000-0005-0000-0000-000033210000}"/>
    <cellStyle name="Comma 120 2 6 3 3" xfId="4482" xr:uid="{00000000-0005-0000-0000-000034210000}"/>
    <cellStyle name="Comma 120 2 6 4" xfId="11280" xr:uid="{00000000-0005-0000-0000-000035210000}"/>
    <cellStyle name="Comma 120 2 6 5" xfId="11288" xr:uid="{00000000-0005-0000-0000-000036210000}"/>
    <cellStyle name="Comma 120 2 7" xfId="14818" xr:uid="{00000000-0005-0000-0000-000037210000}"/>
    <cellStyle name="Comma 120 2 7 2" xfId="14823" xr:uid="{00000000-0005-0000-0000-000038210000}"/>
    <cellStyle name="Comma 120 2 7 2 2" xfId="14830" xr:uid="{00000000-0005-0000-0000-000039210000}"/>
    <cellStyle name="Comma 120 2 7 2 3" xfId="1731" xr:uid="{00000000-0005-0000-0000-00003A210000}"/>
    <cellStyle name="Comma 120 2 7 3" xfId="2773" xr:uid="{00000000-0005-0000-0000-00003B210000}"/>
    <cellStyle name="Comma 120 2 7 4" xfId="14837" xr:uid="{00000000-0005-0000-0000-00003C210000}"/>
    <cellStyle name="Comma 120 2 8" xfId="14845" xr:uid="{00000000-0005-0000-0000-00003D210000}"/>
    <cellStyle name="Comma 120 2 8 2" xfId="14847" xr:uid="{00000000-0005-0000-0000-00003E210000}"/>
    <cellStyle name="Comma 120 2 8 3" xfId="3070" xr:uid="{00000000-0005-0000-0000-00003F210000}"/>
    <cellStyle name="Comma 120 2 9" xfId="14851" xr:uid="{00000000-0005-0000-0000-000040210000}"/>
    <cellStyle name="Comma 120 2 9 2" xfId="14853" xr:uid="{00000000-0005-0000-0000-000041210000}"/>
    <cellStyle name="Comma 120 2 9 3" xfId="7646" xr:uid="{00000000-0005-0000-0000-000042210000}"/>
    <cellStyle name="Comma 120 3" xfId="7214" xr:uid="{00000000-0005-0000-0000-000043210000}"/>
    <cellStyle name="Comma 120 4" xfId="7209" xr:uid="{00000000-0005-0000-0000-000044210000}"/>
    <cellStyle name="Comma 120 4 2" xfId="14582" xr:uid="{00000000-0005-0000-0000-000045210000}"/>
    <cellStyle name="Comma 120 4 2 2" xfId="14590" xr:uid="{00000000-0005-0000-0000-000046210000}"/>
    <cellStyle name="Comma 120 4 2 2 2" xfId="14605" xr:uid="{00000000-0005-0000-0000-000047210000}"/>
    <cellStyle name="Comma 120 4 2 2 3" xfId="14613" xr:uid="{00000000-0005-0000-0000-000048210000}"/>
    <cellStyle name="Comma 120 4 2 3" xfId="14616" xr:uid="{00000000-0005-0000-0000-000049210000}"/>
    <cellStyle name="Comma 120 4 2 4" xfId="11129" xr:uid="{00000000-0005-0000-0000-00004A210000}"/>
    <cellStyle name="Comma 120 4 3" xfId="14628" xr:uid="{00000000-0005-0000-0000-00004B210000}"/>
    <cellStyle name="Comma 120 4 3 2" xfId="14636" xr:uid="{00000000-0005-0000-0000-00004C210000}"/>
    <cellStyle name="Comma 120 4 3 3" xfId="14646" xr:uid="{00000000-0005-0000-0000-00004D210000}"/>
    <cellStyle name="Comma 120 4 4" xfId="11043" xr:uid="{00000000-0005-0000-0000-00004E210000}"/>
    <cellStyle name="Comma 120 4 4 2" xfId="14656" xr:uid="{00000000-0005-0000-0000-00004F210000}"/>
    <cellStyle name="Comma 120 4 4 3" xfId="14665" xr:uid="{00000000-0005-0000-0000-000050210000}"/>
    <cellStyle name="Comma 120 4 5" xfId="11057" xr:uid="{00000000-0005-0000-0000-000051210000}"/>
    <cellStyle name="Comma 120 4 6" xfId="14681" xr:uid="{00000000-0005-0000-0000-000052210000}"/>
    <cellStyle name="Comma 120 5" xfId="3378" xr:uid="{00000000-0005-0000-0000-000053210000}"/>
    <cellStyle name="Comma 120 5 2" xfId="14685" xr:uid="{00000000-0005-0000-0000-000054210000}"/>
    <cellStyle name="Comma 120 5 2 2" xfId="7637" xr:uid="{00000000-0005-0000-0000-000055210000}"/>
    <cellStyle name="Comma 120 5 2 3" xfId="7666" xr:uid="{00000000-0005-0000-0000-000056210000}"/>
    <cellStyle name="Comma 120 5 3" xfId="14694" xr:uid="{00000000-0005-0000-0000-000057210000}"/>
    <cellStyle name="Comma 120 5 3 2" xfId="843" xr:uid="{00000000-0005-0000-0000-000058210000}"/>
    <cellStyle name="Comma 120 5 3 3" xfId="4571" xr:uid="{00000000-0005-0000-0000-000059210000}"/>
    <cellStyle name="Comma 120 5 4" xfId="11076" xr:uid="{00000000-0005-0000-0000-00005A210000}"/>
    <cellStyle name="Comma 120 5 5" xfId="11087" xr:uid="{00000000-0005-0000-0000-00005B210000}"/>
    <cellStyle name="Comma 120 6" xfId="14706" xr:uid="{00000000-0005-0000-0000-00005C210000}"/>
    <cellStyle name="Comma 120 6 2" xfId="14710" xr:uid="{00000000-0005-0000-0000-00005D210000}"/>
    <cellStyle name="Comma 120 6 2 2" xfId="12768" xr:uid="{00000000-0005-0000-0000-00005E210000}"/>
    <cellStyle name="Comma 120 6 2 3" xfId="12790" xr:uid="{00000000-0005-0000-0000-00005F210000}"/>
    <cellStyle name="Comma 120 6 3" xfId="14719" xr:uid="{00000000-0005-0000-0000-000060210000}"/>
    <cellStyle name="Comma 120 6 3 2" xfId="14729" xr:uid="{00000000-0005-0000-0000-000061210000}"/>
    <cellStyle name="Comma 120 6 3 3" xfId="14739" xr:uid="{00000000-0005-0000-0000-000062210000}"/>
    <cellStyle name="Comma 120 6 4" xfId="14748" xr:uid="{00000000-0005-0000-0000-000063210000}"/>
    <cellStyle name="Comma 120 6 5" xfId="14757" xr:uid="{00000000-0005-0000-0000-000064210000}"/>
    <cellStyle name="Comma 120 7" xfId="14769" xr:uid="{00000000-0005-0000-0000-000065210000}"/>
    <cellStyle name="Comma 120 7 2" xfId="14773" xr:uid="{00000000-0005-0000-0000-000066210000}"/>
    <cellStyle name="Comma 120 7 2 2" xfId="7926" xr:uid="{00000000-0005-0000-0000-000067210000}"/>
    <cellStyle name="Comma 120 7 2 3" xfId="314" xr:uid="{00000000-0005-0000-0000-000068210000}"/>
    <cellStyle name="Comma 120 7 3" xfId="14781" xr:uid="{00000000-0005-0000-0000-000069210000}"/>
    <cellStyle name="Comma 120 7 3 2" xfId="14789" xr:uid="{00000000-0005-0000-0000-00006A210000}"/>
    <cellStyle name="Comma 120 7 3 3" xfId="4537" xr:uid="{00000000-0005-0000-0000-00006B210000}"/>
    <cellStyle name="Comma 120 7 4" xfId="11258" xr:uid="{00000000-0005-0000-0000-00006C210000}"/>
    <cellStyle name="Comma 120 7 5" xfId="11267" xr:uid="{00000000-0005-0000-0000-00006D210000}"/>
    <cellStyle name="Comma 120 8" xfId="14796" xr:uid="{00000000-0005-0000-0000-00006E210000}"/>
    <cellStyle name="Comma 120 8 2" xfId="14802" xr:uid="{00000000-0005-0000-0000-00006F210000}"/>
    <cellStyle name="Comma 120 8 2 2" xfId="11895" xr:uid="{00000000-0005-0000-0000-000070210000}"/>
    <cellStyle name="Comma 120 8 2 3" xfId="11906" xr:uid="{00000000-0005-0000-0000-000071210000}"/>
    <cellStyle name="Comma 120 8 3" xfId="14810" xr:uid="{00000000-0005-0000-0000-000072210000}"/>
    <cellStyle name="Comma 120 8 3 2" xfId="11921" xr:uid="{00000000-0005-0000-0000-000073210000}"/>
    <cellStyle name="Comma 120 8 3 3" xfId="4479" xr:uid="{00000000-0005-0000-0000-000074210000}"/>
    <cellStyle name="Comma 120 8 4" xfId="11278" xr:uid="{00000000-0005-0000-0000-000075210000}"/>
    <cellStyle name="Comma 120 8 5" xfId="11285" xr:uid="{00000000-0005-0000-0000-000076210000}"/>
    <cellStyle name="Comma 120 9" xfId="14821" xr:uid="{00000000-0005-0000-0000-000077210000}"/>
    <cellStyle name="Comma 120 9 2" xfId="14828" xr:uid="{00000000-0005-0000-0000-000078210000}"/>
    <cellStyle name="Comma 120 9 2 2" xfId="14835" xr:uid="{00000000-0005-0000-0000-000079210000}"/>
    <cellStyle name="Comma 120 9 2 3" xfId="1736" xr:uid="{00000000-0005-0000-0000-00007A210000}"/>
    <cellStyle name="Comma 120 9 3" xfId="2778" xr:uid="{00000000-0005-0000-0000-00007B210000}"/>
    <cellStyle name="Comma 120 9 4" xfId="14841" xr:uid="{00000000-0005-0000-0000-00007C210000}"/>
    <cellStyle name="Comma 121" xfId="14857" xr:uid="{00000000-0005-0000-0000-00007D210000}"/>
    <cellStyle name="Comma 121 10" xfId="8815" xr:uid="{00000000-0005-0000-0000-00007E210000}"/>
    <cellStyle name="Comma 121 10 2" xfId="13769" xr:uid="{00000000-0005-0000-0000-00007F210000}"/>
    <cellStyle name="Comma 121 10 3" xfId="13774" xr:uid="{00000000-0005-0000-0000-000080210000}"/>
    <cellStyle name="Comma 121 11" xfId="9939" xr:uid="{00000000-0005-0000-0000-000081210000}"/>
    <cellStyle name="Comma 121 11 2" xfId="9693" xr:uid="{00000000-0005-0000-0000-000082210000}"/>
    <cellStyle name="Comma 121 11 3" xfId="5956" xr:uid="{00000000-0005-0000-0000-000083210000}"/>
    <cellStyle name="Comma 121 12" xfId="9943" xr:uid="{00000000-0005-0000-0000-000084210000}"/>
    <cellStyle name="Comma 121 13" xfId="7453" xr:uid="{00000000-0005-0000-0000-000085210000}"/>
    <cellStyle name="Comma 121 2" xfId="7250" xr:uid="{00000000-0005-0000-0000-000086210000}"/>
    <cellStyle name="Comma 121 2 10" xfId="14859" xr:uid="{00000000-0005-0000-0000-000087210000}"/>
    <cellStyle name="Comma 121 2 11" xfId="14861" xr:uid="{00000000-0005-0000-0000-000088210000}"/>
    <cellStyle name="Comma 121 2 2" xfId="10325" xr:uid="{00000000-0005-0000-0000-000089210000}"/>
    <cellStyle name="Comma 121 2 2 2" xfId="10330" xr:uid="{00000000-0005-0000-0000-00008A210000}"/>
    <cellStyle name="Comma 121 2 2 2 2" xfId="1029" xr:uid="{00000000-0005-0000-0000-00008B210000}"/>
    <cellStyle name="Comma 121 2 2 2 2 2" xfId="2604" xr:uid="{00000000-0005-0000-0000-00008C210000}"/>
    <cellStyle name="Comma 121 2 2 2 2 3" xfId="2617" xr:uid="{00000000-0005-0000-0000-00008D210000}"/>
    <cellStyle name="Comma 121 2 2 2 3" xfId="14864" xr:uid="{00000000-0005-0000-0000-00008E210000}"/>
    <cellStyle name="Comma 121 2 2 2 4" xfId="14866" xr:uid="{00000000-0005-0000-0000-00008F210000}"/>
    <cellStyle name="Comma 121 2 2 3" xfId="10337" xr:uid="{00000000-0005-0000-0000-000090210000}"/>
    <cellStyle name="Comma 121 2 2 3 2" xfId="14869" xr:uid="{00000000-0005-0000-0000-000091210000}"/>
    <cellStyle name="Comma 121 2 2 3 3" xfId="14872" xr:uid="{00000000-0005-0000-0000-000092210000}"/>
    <cellStyle name="Comma 121 2 2 4" xfId="14875" xr:uid="{00000000-0005-0000-0000-000093210000}"/>
    <cellStyle name="Comma 121 2 2 4 2" xfId="14877" xr:uid="{00000000-0005-0000-0000-000094210000}"/>
    <cellStyle name="Comma 121 2 2 4 3" xfId="14879" xr:uid="{00000000-0005-0000-0000-000095210000}"/>
    <cellStyle name="Comma 121 2 2 5" xfId="14882" xr:uid="{00000000-0005-0000-0000-000096210000}"/>
    <cellStyle name="Comma 121 2 2 6" xfId="5933" xr:uid="{00000000-0005-0000-0000-000097210000}"/>
    <cellStyle name="Comma 121 2 3" xfId="10343" xr:uid="{00000000-0005-0000-0000-000098210000}"/>
    <cellStyle name="Comma 121 2 3 2" xfId="9285" xr:uid="{00000000-0005-0000-0000-000099210000}"/>
    <cellStyle name="Comma 121 2 3 2 2" xfId="14885" xr:uid="{00000000-0005-0000-0000-00009A210000}"/>
    <cellStyle name="Comma 121 2 3 2 3" xfId="14888" xr:uid="{00000000-0005-0000-0000-00009B210000}"/>
    <cellStyle name="Comma 121 2 3 3" xfId="9293" xr:uid="{00000000-0005-0000-0000-00009C210000}"/>
    <cellStyle name="Comma 121 2 3 3 2" xfId="14891" xr:uid="{00000000-0005-0000-0000-00009D210000}"/>
    <cellStyle name="Comma 121 2 3 3 3" xfId="14894" xr:uid="{00000000-0005-0000-0000-00009E210000}"/>
    <cellStyle name="Comma 121 2 3 4" xfId="6220" xr:uid="{00000000-0005-0000-0000-00009F210000}"/>
    <cellStyle name="Comma 121 2 3 5" xfId="14896" xr:uid="{00000000-0005-0000-0000-0000A0210000}"/>
    <cellStyle name="Comma 121 2 4" xfId="10347" xr:uid="{00000000-0005-0000-0000-0000A1210000}"/>
    <cellStyle name="Comma 121 2 4 2" xfId="14900" xr:uid="{00000000-0005-0000-0000-0000A2210000}"/>
    <cellStyle name="Comma 121 2 4 2 2" xfId="11952" xr:uid="{00000000-0005-0000-0000-0000A3210000}"/>
    <cellStyle name="Comma 121 2 4 2 3" xfId="14906" xr:uid="{00000000-0005-0000-0000-0000A4210000}"/>
    <cellStyle name="Comma 121 2 4 3" xfId="896" xr:uid="{00000000-0005-0000-0000-0000A5210000}"/>
    <cellStyle name="Comma 121 2 4 3 2" xfId="6011" xr:uid="{00000000-0005-0000-0000-0000A6210000}"/>
    <cellStyle name="Comma 121 2 4 3 3" xfId="6022" xr:uid="{00000000-0005-0000-0000-0000A7210000}"/>
    <cellStyle name="Comma 121 2 4 4" xfId="285" xr:uid="{00000000-0005-0000-0000-0000A8210000}"/>
    <cellStyle name="Comma 121 2 4 5" xfId="794" xr:uid="{00000000-0005-0000-0000-0000A9210000}"/>
    <cellStyle name="Comma 121 2 5" xfId="924" xr:uid="{00000000-0005-0000-0000-0000AA210000}"/>
    <cellStyle name="Comma 121 2 5 2" xfId="4722" xr:uid="{00000000-0005-0000-0000-0000AB210000}"/>
    <cellStyle name="Comma 121 2 5 2 2" xfId="14911" xr:uid="{00000000-0005-0000-0000-0000AC210000}"/>
    <cellStyle name="Comma 121 2 5 2 3" xfId="1088" xr:uid="{00000000-0005-0000-0000-0000AD210000}"/>
    <cellStyle name="Comma 121 2 5 3" xfId="4729" xr:uid="{00000000-0005-0000-0000-0000AE210000}"/>
    <cellStyle name="Comma 121 2 5 3 2" xfId="8582" xr:uid="{00000000-0005-0000-0000-0000AF210000}"/>
    <cellStyle name="Comma 121 2 5 3 3" xfId="585" xr:uid="{00000000-0005-0000-0000-0000B0210000}"/>
    <cellStyle name="Comma 121 2 5 4" xfId="5139" xr:uid="{00000000-0005-0000-0000-0000B1210000}"/>
    <cellStyle name="Comma 121 2 5 5" xfId="9034" xr:uid="{00000000-0005-0000-0000-0000B2210000}"/>
    <cellStyle name="Comma 121 2 6" xfId="935" xr:uid="{00000000-0005-0000-0000-0000B3210000}"/>
    <cellStyle name="Comma 121 2 6 2" xfId="12979" xr:uid="{00000000-0005-0000-0000-0000B4210000}"/>
    <cellStyle name="Comma 121 2 6 2 2" xfId="5395" xr:uid="{00000000-0005-0000-0000-0000B5210000}"/>
    <cellStyle name="Comma 121 2 6 2 3" xfId="14913" xr:uid="{00000000-0005-0000-0000-0000B6210000}"/>
    <cellStyle name="Comma 121 2 6 3" xfId="9045" xr:uid="{00000000-0005-0000-0000-0000B7210000}"/>
    <cellStyle name="Comma 121 2 6 3 2" xfId="2561" xr:uid="{00000000-0005-0000-0000-0000B8210000}"/>
    <cellStyle name="Comma 121 2 6 3 3" xfId="4306" xr:uid="{00000000-0005-0000-0000-0000B9210000}"/>
    <cellStyle name="Comma 121 2 6 4" xfId="6481" xr:uid="{00000000-0005-0000-0000-0000BA210000}"/>
    <cellStyle name="Comma 121 2 6 5" xfId="9049" xr:uid="{00000000-0005-0000-0000-0000BB210000}"/>
    <cellStyle name="Comma 121 2 7" xfId="4740" xr:uid="{00000000-0005-0000-0000-0000BC210000}"/>
    <cellStyle name="Comma 121 2 7 2" xfId="6333" xr:uid="{00000000-0005-0000-0000-0000BD210000}"/>
    <cellStyle name="Comma 121 2 7 2 2" xfId="6344" xr:uid="{00000000-0005-0000-0000-0000BE210000}"/>
    <cellStyle name="Comma 121 2 7 2 3" xfId="6351" xr:uid="{00000000-0005-0000-0000-0000BF210000}"/>
    <cellStyle name="Comma 121 2 7 3" xfId="7056" xr:uid="{00000000-0005-0000-0000-0000C0210000}"/>
    <cellStyle name="Comma 121 2 7 4" xfId="6495" xr:uid="{00000000-0005-0000-0000-0000C1210000}"/>
    <cellStyle name="Comma 121 2 8" xfId="5259" xr:uid="{00000000-0005-0000-0000-0000C2210000}"/>
    <cellStyle name="Comma 121 2 8 2" xfId="1806" xr:uid="{00000000-0005-0000-0000-0000C3210000}"/>
    <cellStyle name="Comma 121 2 8 3" xfId="1827" xr:uid="{00000000-0005-0000-0000-0000C4210000}"/>
    <cellStyle name="Comma 121 2 9" xfId="7065" xr:uid="{00000000-0005-0000-0000-0000C5210000}"/>
    <cellStyle name="Comma 121 2 9 2" xfId="6976" xr:uid="{00000000-0005-0000-0000-0000C6210000}"/>
    <cellStyle name="Comma 121 2 9 3" xfId="8592" xr:uid="{00000000-0005-0000-0000-0000C7210000}"/>
    <cellStyle name="Comma 121 3" xfId="7256" xr:uid="{00000000-0005-0000-0000-0000C8210000}"/>
    <cellStyle name="Comma 121 4" xfId="10376" xr:uid="{00000000-0005-0000-0000-0000C9210000}"/>
    <cellStyle name="Comma 121 4 2" xfId="10382" xr:uid="{00000000-0005-0000-0000-0000CA210000}"/>
    <cellStyle name="Comma 121 4 2 2" xfId="8896" xr:uid="{00000000-0005-0000-0000-0000CB210000}"/>
    <cellStyle name="Comma 121 4 2 2 2" xfId="14916" xr:uid="{00000000-0005-0000-0000-0000CC210000}"/>
    <cellStyle name="Comma 121 4 2 2 3" xfId="5978" xr:uid="{00000000-0005-0000-0000-0000CD210000}"/>
    <cellStyle name="Comma 121 4 2 3" xfId="8901" xr:uid="{00000000-0005-0000-0000-0000CE210000}"/>
    <cellStyle name="Comma 121 4 2 4" xfId="2602" xr:uid="{00000000-0005-0000-0000-0000CF210000}"/>
    <cellStyle name="Comma 121 4 3" xfId="10388" xr:uid="{00000000-0005-0000-0000-0000D0210000}"/>
    <cellStyle name="Comma 121 4 3 2" xfId="4806" xr:uid="{00000000-0005-0000-0000-0000D1210000}"/>
    <cellStyle name="Comma 121 4 3 3" xfId="10392" xr:uid="{00000000-0005-0000-0000-0000D2210000}"/>
    <cellStyle name="Comma 121 4 4" xfId="10396" xr:uid="{00000000-0005-0000-0000-0000D3210000}"/>
    <cellStyle name="Comma 121 4 4 2" xfId="6262" xr:uid="{00000000-0005-0000-0000-0000D4210000}"/>
    <cellStyle name="Comma 121 4 4 3" xfId="9316" xr:uid="{00000000-0005-0000-0000-0000D5210000}"/>
    <cellStyle name="Comma 121 4 5" xfId="10407" xr:uid="{00000000-0005-0000-0000-0000D6210000}"/>
    <cellStyle name="Comma 121 4 6" xfId="14918" xr:uid="{00000000-0005-0000-0000-0000D7210000}"/>
    <cellStyle name="Comma 121 5" xfId="10420" xr:uid="{00000000-0005-0000-0000-0000D8210000}"/>
    <cellStyle name="Comma 121 5 2" xfId="10427" xr:uid="{00000000-0005-0000-0000-0000D9210000}"/>
    <cellStyle name="Comma 121 5 2 2" xfId="8240" xr:uid="{00000000-0005-0000-0000-0000DA210000}"/>
    <cellStyle name="Comma 121 5 2 3" xfId="8259" xr:uid="{00000000-0005-0000-0000-0000DB210000}"/>
    <cellStyle name="Comma 121 5 3" xfId="10434" xr:uid="{00000000-0005-0000-0000-0000DC210000}"/>
    <cellStyle name="Comma 121 5 3 2" xfId="14920" xr:uid="{00000000-0005-0000-0000-0000DD210000}"/>
    <cellStyle name="Comma 121 5 3 3" xfId="14922" xr:uid="{00000000-0005-0000-0000-0000DE210000}"/>
    <cellStyle name="Comma 121 5 4" xfId="10437" xr:uid="{00000000-0005-0000-0000-0000DF210000}"/>
    <cellStyle name="Comma 121 5 5" xfId="4553" xr:uid="{00000000-0005-0000-0000-0000E0210000}"/>
    <cellStyle name="Comma 121 6" xfId="10450" xr:uid="{00000000-0005-0000-0000-0000E1210000}"/>
    <cellStyle name="Comma 121 6 2" xfId="10458" xr:uid="{00000000-0005-0000-0000-0000E2210000}"/>
    <cellStyle name="Comma 121 6 2 2" xfId="14924" xr:uid="{00000000-0005-0000-0000-0000E3210000}"/>
    <cellStyle name="Comma 121 6 2 3" xfId="14926" xr:uid="{00000000-0005-0000-0000-0000E4210000}"/>
    <cellStyle name="Comma 121 6 3" xfId="10466" xr:uid="{00000000-0005-0000-0000-0000E5210000}"/>
    <cellStyle name="Comma 121 6 3 2" xfId="5745" xr:uid="{00000000-0005-0000-0000-0000E6210000}"/>
    <cellStyle name="Comma 121 6 3 3" xfId="14931" xr:uid="{00000000-0005-0000-0000-0000E7210000}"/>
    <cellStyle name="Comma 121 6 4" xfId="14935" xr:uid="{00000000-0005-0000-0000-0000E8210000}"/>
    <cellStyle name="Comma 121 6 5" xfId="14939" xr:uid="{00000000-0005-0000-0000-0000E9210000}"/>
    <cellStyle name="Comma 121 7" xfId="10475" xr:uid="{00000000-0005-0000-0000-0000EA210000}"/>
    <cellStyle name="Comma 121 7 2" xfId="10482" xr:uid="{00000000-0005-0000-0000-0000EB210000}"/>
    <cellStyle name="Comma 121 7 2 2" xfId="8491" xr:uid="{00000000-0005-0000-0000-0000EC210000}"/>
    <cellStyle name="Comma 121 7 2 3" xfId="8511" xr:uid="{00000000-0005-0000-0000-0000ED210000}"/>
    <cellStyle name="Comma 121 7 3" xfId="10489" xr:uid="{00000000-0005-0000-0000-0000EE210000}"/>
    <cellStyle name="Comma 121 7 3 2" xfId="14941" xr:uid="{00000000-0005-0000-0000-0000EF210000}"/>
    <cellStyle name="Comma 121 7 3 3" xfId="14943" xr:uid="{00000000-0005-0000-0000-0000F0210000}"/>
    <cellStyle name="Comma 121 7 4" xfId="11295" xr:uid="{00000000-0005-0000-0000-0000F1210000}"/>
    <cellStyle name="Comma 121 7 5" xfId="11299" xr:uid="{00000000-0005-0000-0000-0000F2210000}"/>
    <cellStyle name="Comma 121 8" xfId="13872" xr:uid="{00000000-0005-0000-0000-0000F3210000}"/>
    <cellStyle name="Comma 121 8 2" xfId="14945" xr:uid="{00000000-0005-0000-0000-0000F4210000}"/>
    <cellStyle name="Comma 121 8 2 2" xfId="14947" xr:uid="{00000000-0005-0000-0000-0000F5210000}"/>
    <cellStyle name="Comma 121 8 2 3" xfId="14949" xr:uid="{00000000-0005-0000-0000-0000F6210000}"/>
    <cellStyle name="Comma 121 8 3" xfId="14953" xr:uid="{00000000-0005-0000-0000-0000F7210000}"/>
    <cellStyle name="Comma 121 8 3 2" xfId="2532" xr:uid="{00000000-0005-0000-0000-0000F8210000}"/>
    <cellStyle name="Comma 121 8 3 3" xfId="14955" xr:uid="{00000000-0005-0000-0000-0000F9210000}"/>
    <cellStyle name="Comma 121 8 4" xfId="14960" xr:uid="{00000000-0005-0000-0000-0000FA210000}"/>
    <cellStyle name="Comma 121 8 5" xfId="14962" xr:uid="{00000000-0005-0000-0000-0000FB210000}"/>
    <cellStyle name="Comma 121 9" xfId="14966" xr:uid="{00000000-0005-0000-0000-0000FC210000}"/>
    <cellStyle name="Comma 121 9 2" xfId="2323" xr:uid="{00000000-0005-0000-0000-0000FD210000}"/>
    <cellStyle name="Comma 121 9 2 2" xfId="12317" xr:uid="{00000000-0005-0000-0000-0000FE210000}"/>
    <cellStyle name="Comma 121 9 2 3" xfId="4905" xr:uid="{00000000-0005-0000-0000-0000FF210000}"/>
    <cellStyle name="Comma 121 9 3" xfId="12320" xr:uid="{00000000-0005-0000-0000-000000220000}"/>
    <cellStyle name="Comma 121 9 4" xfId="1855" xr:uid="{00000000-0005-0000-0000-000001220000}"/>
    <cellStyle name="Comma 122" xfId="8634" xr:uid="{00000000-0005-0000-0000-000002220000}"/>
    <cellStyle name="Comma 122 10" xfId="12629" xr:uid="{00000000-0005-0000-0000-000003220000}"/>
    <cellStyle name="Comma 122 10 2" xfId="11966" xr:uid="{00000000-0005-0000-0000-000004220000}"/>
    <cellStyle name="Comma 122 10 3" xfId="11972" xr:uid="{00000000-0005-0000-0000-000005220000}"/>
    <cellStyle name="Comma 122 11" xfId="11471" xr:uid="{00000000-0005-0000-0000-000006220000}"/>
    <cellStyle name="Comma 122 11 2" xfId="9802" xr:uid="{00000000-0005-0000-0000-000007220000}"/>
    <cellStyle name="Comma 122 11 3" xfId="11480" xr:uid="{00000000-0005-0000-0000-000008220000}"/>
    <cellStyle name="Comma 122 12" xfId="11485" xr:uid="{00000000-0005-0000-0000-000009220000}"/>
    <cellStyle name="Comma 122 13" xfId="11500" xr:uid="{00000000-0005-0000-0000-00000A220000}"/>
    <cellStyle name="Comma 122 2" xfId="7285" xr:uid="{00000000-0005-0000-0000-00000B220000}"/>
    <cellStyle name="Comma 122 2 10" xfId="9962" xr:uid="{00000000-0005-0000-0000-00000C220000}"/>
    <cellStyle name="Comma 122 2 11" xfId="9170" xr:uid="{00000000-0005-0000-0000-00000D220000}"/>
    <cellStyle name="Comma 122 2 2" xfId="12333" xr:uid="{00000000-0005-0000-0000-00000E220000}"/>
    <cellStyle name="Comma 122 2 2 2" xfId="1223" xr:uid="{00000000-0005-0000-0000-00000F220000}"/>
    <cellStyle name="Comma 122 2 2 2 2" xfId="12337" xr:uid="{00000000-0005-0000-0000-000010220000}"/>
    <cellStyle name="Comma 122 2 2 2 2 2" xfId="12343" xr:uid="{00000000-0005-0000-0000-000011220000}"/>
    <cellStyle name="Comma 122 2 2 2 2 3" xfId="12347" xr:uid="{00000000-0005-0000-0000-000012220000}"/>
    <cellStyle name="Comma 122 2 2 2 3" xfId="12352" xr:uid="{00000000-0005-0000-0000-000013220000}"/>
    <cellStyle name="Comma 122 2 2 2 4" xfId="12357" xr:uid="{00000000-0005-0000-0000-000014220000}"/>
    <cellStyle name="Comma 122 2 2 3" xfId="4320" xr:uid="{00000000-0005-0000-0000-000015220000}"/>
    <cellStyle name="Comma 122 2 2 3 2" xfId="12359" xr:uid="{00000000-0005-0000-0000-000016220000}"/>
    <cellStyle name="Comma 122 2 2 3 3" xfId="12362" xr:uid="{00000000-0005-0000-0000-000017220000}"/>
    <cellStyle name="Comma 122 2 2 4" xfId="12367" xr:uid="{00000000-0005-0000-0000-000018220000}"/>
    <cellStyle name="Comma 122 2 2 4 2" xfId="12077" xr:uid="{00000000-0005-0000-0000-000019220000}"/>
    <cellStyle name="Comma 122 2 2 4 3" xfId="12080" xr:uid="{00000000-0005-0000-0000-00001A220000}"/>
    <cellStyle name="Comma 122 2 2 5" xfId="12370" xr:uid="{00000000-0005-0000-0000-00001B220000}"/>
    <cellStyle name="Comma 122 2 2 6" xfId="14968" xr:uid="{00000000-0005-0000-0000-00001C220000}"/>
    <cellStyle name="Comma 122 2 3" xfId="12375" xr:uid="{00000000-0005-0000-0000-00001D220000}"/>
    <cellStyle name="Comma 122 2 3 2" xfId="12377" xr:uid="{00000000-0005-0000-0000-00001E220000}"/>
    <cellStyle name="Comma 122 2 3 2 2" xfId="12380" xr:uid="{00000000-0005-0000-0000-00001F220000}"/>
    <cellStyle name="Comma 122 2 3 2 3" xfId="12383" xr:uid="{00000000-0005-0000-0000-000020220000}"/>
    <cellStyle name="Comma 122 2 3 3" xfId="11714" xr:uid="{00000000-0005-0000-0000-000021220000}"/>
    <cellStyle name="Comma 122 2 3 3 2" xfId="14970" xr:uid="{00000000-0005-0000-0000-000022220000}"/>
    <cellStyle name="Comma 122 2 3 3 3" xfId="13949" xr:uid="{00000000-0005-0000-0000-000023220000}"/>
    <cellStyle name="Comma 122 2 3 4" xfId="11719" xr:uid="{00000000-0005-0000-0000-000024220000}"/>
    <cellStyle name="Comma 122 2 3 5" xfId="14972" xr:uid="{00000000-0005-0000-0000-000025220000}"/>
    <cellStyle name="Comma 122 2 4" xfId="12386" xr:uid="{00000000-0005-0000-0000-000026220000}"/>
    <cellStyle name="Comma 122 2 4 2" xfId="12389" xr:uid="{00000000-0005-0000-0000-000027220000}"/>
    <cellStyle name="Comma 122 2 4 2 2" xfId="12397" xr:uid="{00000000-0005-0000-0000-000028220000}"/>
    <cellStyle name="Comma 122 2 4 2 3" xfId="12401" xr:uid="{00000000-0005-0000-0000-000029220000}"/>
    <cellStyle name="Comma 122 2 4 3" xfId="12406" xr:uid="{00000000-0005-0000-0000-00002A220000}"/>
    <cellStyle name="Comma 122 2 4 3 2" xfId="1794" xr:uid="{00000000-0005-0000-0000-00002B220000}"/>
    <cellStyle name="Comma 122 2 4 3 3" xfId="1815" xr:uid="{00000000-0005-0000-0000-00002C220000}"/>
    <cellStyle name="Comma 122 2 4 4" xfId="5345" xr:uid="{00000000-0005-0000-0000-00002D220000}"/>
    <cellStyle name="Comma 122 2 4 5" xfId="14976" xr:uid="{00000000-0005-0000-0000-00002E220000}"/>
    <cellStyle name="Comma 122 2 5" xfId="12411" xr:uid="{00000000-0005-0000-0000-00002F220000}"/>
    <cellStyle name="Comma 122 2 5 2" xfId="1992" xr:uid="{00000000-0005-0000-0000-000030220000}"/>
    <cellStyle name="Comma 122 2 5 2 2" xfId="12414" xr:uid="{00000000-0005-0000-0000-000031220000}"/>
    <cellStyle name="Comma 122 2 5 2 3" xfId="12421" xr:uid="{00000000-0005-0000-0000-000032220000}"/>
    <cellStyle name="Comma 122 2 5 3" xfId="1999" xr:uid="{00000000-0005-0000-0000-000033220000}"/>
    <cellStyle name="Comma 122 2 5 3 2" xfId="10748" xr:uid="{00000000-0005-0000-0000-000034220000}"/>
    <cellStyle name="Comma 122 2 5 3 3" xfId="4587" xr:uid="{00000000-0005-0000-0000-000035220000}"/>
    <cellStyle name="Comma 122 2 5 4" xfId="2014" xr:uid="{00000000-0005-0000-0000-000036220000}"/>
    <cellStyle name="Comma 122 2 5 5" xfId="131" xr:uid="{00000000-0005-0000-0000-000037220000}"/>
    <cellStyle name="Comma 122 2 6" xfId="12429" xr:uid="{00000000-0005-0000-0000-000038220000}"/>
    <cellStyle name="Comma 122 2 6 2" xfId="2135" xr:uid="{00000000-0005-0000-0000-000039220000}"/>
    <cellStyle name="Comma 122 2 6 2 2" xfId="2076" xr:uid="{00000000-0005-0000-0000-00003A220000}"/>
    <cellStyle name="Comma 122 2 6 2 3" xfId="2091" xr:uid="{00000000-0005-0000-0000-00003B220000}"/>
    <cellStyle name="Comma 122 2 6 3" xfId="2153" xr:uid="{00000000-0005-0000-0000-00003C220000}"/>
    <cellStyle name="Comma 122 2 6 3 2" xfId="2247" xr:uid="{00000000-0005-0000-0000-00003D220000}"/>
    <cellStyle name="Comma 122 2 6 3 3" xfId="2277" xr:uid="{00000000-0005-0000-0000-00003E220000}"/>
    <cellStyle name="Comma 122 2 6 4" xfId="2167" xr:uid="{00000000-0005-0000-0000-00003F220000}"/>
    <cellStyle name="Comma 122 2 6 5" xfId="1585" xr:uid="{00000000-0005-0000-0000-000040220000}"/>
    <cellStyle name="Comma 122 2 7" xfId="7099" xr:uid="{00000000-0005-0000-0000-000041220000}"/>
    <cellStyle name="Comma 122 2 7 2" xfId="12432" xr:uid="{00000000-0005-0000-0000-000042220000}"/>
    <cellStyle name="Comma 122 2 7 2 2" xfId="12441" xr:uid="{00000000-0005-0000-0000-000043220000}"/>
    <cellStyle name="Comma 122 2 7 2 3" xfId="12446" xr:uid="{00000000-0005-0000-0000-000044220000}"/>
    <cellStyle name="Comma 122 2 7 3" xfId="12453" xr:uid="{00000000-0005-0000-0000-000045220000}"/>
    <cellStyle name="Comma 122 2 7 4" xfId="12458" xr:uid="{00000000-0005-0000-0000-000046220000}"/>
    <cellStyle name="Comma 122 2 8" xfId="7103" xr:uid="{00000000-0005-0000-0000-000047220000}"/>
    <cellStyle name="Comma 122 2 8 2" xfId="12461" xr:uid="{00000000-0005-0000-0000-000048220000}"/>
    <cellStyle name="Comma 122 2 8 3" xfId="12469" xr:uid="{00000000-0005-0000-0000-000049220000}"/>
    <cellStyle name="Comma 122 2 9" xfId="14981" xr:uid="{00000000-0005-0000-0000-00004A220000}"/>
    <cellStyle name="Comma 122 2 9 2" xfId="14984" xr:uid="{00000000-0005-0000-0000-00004B220000}"/>
    <cellStyle name="Comma 122 2 9 3" xfId="14987" xr:uid="{00000000-0005-0000-0000-00004C220000}"/>
    <cellStyle name="Comma 122 3" xfId="7291" xr:uid="{00000000-0005-0000-0000-00004D220000}"/>
    <cellStyle name="Comma 122 4" xfId="14588" xr:uid="{00000000-0005-0000-0000-00004E220000}"/>
    <cellStyle name="Comma 122 4 2" xfId="14598" xr:uid="{00000000-0005-0000-0000-00004F220000}"/>
    <cellStyle name="Comma 122 4 2 2" xfId="14603" xr:uid="{00000000-0005-0000-0000-000050220000}"/>
    <cellStyle name="Comma 122 4 2 2 2" xfId="14990" xr:uid="{00000000-0005-0000-0000-000051220000}"/>
    <cellStyle name="Comma 122 4 2 2 3" xfId="11742" xr:uid="{00000000-0005-0000-0000-000052220000}"/>
    <cellStyle name="Comma 122 4 2 3" xfId="14611" xr:uid="{00000000-0005-0000-0000-000053220000}"/>
    <cellStyle name="Comma 122 4 2 4" xfId="14993" xr:uid="{00000000-0005-0000-0000-000054220000}"/>
    <cellStyle name="Comma 122 4 3" xfId="14624" xr:uid="{00000000-0005-0000-0000-000055220000}"/>
    <cellStyle name="Comma 122 4 3 2" xfId="14996" xr:uid="{00000000-0005-0000-0000-000056220000}"/>
    <cellStyle name="Comma 122 4 3 3" xfId="14999" xr:uid="{00000000-0005-0000-0000-000057220000}"/>
    <cellStyle name="Comma 122 4 4" xfId="11127" xr:uid="{00000000-0005-0000-0000-000058220000}"/>
    <cellStyle name="Comma 122 4 4 2" xfId="15001" xr:uid="{00000000-0005-0000-0000-000059220000}"/>
    <cellStyle name="Comma 122 4 4 3" xfId="3647" xr:uid="{00000000-0005-0000-0000-00005A220000}"/>
    <cellStyle name="Comma 122 4 5" xfId="2916" xr:uid="{00000000-0005-0000-0000-00005B220000}"/>
    <cellStyle name="Comma 122 4 6" xfId="12339" xr:uid="{00000000-0005-0000-0000-00005C220000}"/>
    <cellStyle name="Comma 122 5" xfId="14634" xr:uid="{00000000-0005-0000-0000-00005D220000}"/>
    <cellStyle name="Comma 122 5 2" xfId="14644" xr:uid="{00000000-0005-0000-0000-00005E220000}"/>
    <cellStyle name="Comma 122 5 2 2" xfId="4173" xr:uid="{00000000-0005-0000-0000-00005F220000}"/>
    <cellStyle name="Comma 122 5 2 3" xfId="8730" xr:uid="{00000000-0005-0000-0000-000060220000}"/>
    <cellStyle name="Comma 122 5 3" xfId="14654" xr:uid="{00000000-0005-0000-0000-000061220000}"/>
    <cellStyle name="Comma 122 5 3 2" xfId="15004" xr:uid="{00000000-0005-0000-0000-000062220000}"/>
    <cellStyle name="Comma 122 5 3 3" xfId="15007" xr:uid="{00000000-0005-0000-0000-000063220000}"/>
    <cellStyle name="Comma 122 5 4" xfId="11136" xr:uid="{00000000-0005-0000-0000-000064220000}"/>
    <cellStyle name="Comma 122 5 5" xfId="11140" xr:uid="{00000000-0005-0000-0000-000065220000}"/>
    <cellStyle name="Comma 122 6" xfId="11052" xr:uid="{00000000-0005-0000-0000-000066220000}"/>
    <cellStyle name="Comma 122 6 2" xfId="14663" xr:uid="{00000000-0005-0000-0000-000067220000}"/>
    <cellStyle name="Comma 122 6 2 2" xfId="15011" xr:uid="{00000000-0005-0000-0000-000068220000}"/>
    <cellStyle name="Comma 122 6 2 3" xfId="15015" xr:uid="{00000000-0005-0000-0000-000069220000}"/>
    <cellStyle name="Comma 122 6 3" xfId="14674" xr:uid="{00000000-0005-0000-0000-00006A220000}"/>
    <cellStyle name="Comma 122 6 3 2" xfId="15019" xr:uid="{00000000-0005-0000-0000-00006B220000}"/>
    <cellStyle name="Comma 122 6 3 3" xfId="15023" xr:uid="{00000000-0005-0000-0000-00006C220000}"/>
    <cellStyle name="Comma 122 6 4" xfId="15028" xr:uid="{00000000-0005-0000-0000-00006D220000}"/>
    <cellStyle name="Comma 122 6 5" xfId="15031" xr:uid="{00000000-0005-0000-0000-00006E220000}"/>
    <cellStyle name="Comma 122 7" xfId="11066" xr:uid="{00000000-0005-0000-0000-00006F220000}"/>
    <cellStyle name="Comma 122 7 2" xfId="15034" xr:uid="{00000000-0005-0000-0000-000070220000}"/>
    <cellStyle name="Comma 122 7 2 2" xfId="2425" xr:uid="{00000000-0005-0000-0000-000071220000}"/>
    <cellStyle name="Comma 122 7 2 3" xfId="2431" xr:uid="{00000000-0005-0000-0000-000072220000}"/>
    <cellStyle name="Comma 122 7 3" xfId="15039" xr:uid="{00000000-0005-0000-0000-000073220000}"/>
    <cellStyle name="Comma 122 7 3 2" xfId="15042" xr:uid="{00000000-0005-0000-0000-000074220000}"/>
    <cellStyle name="Comma 122 7 3 3" xfId="15045" xr:uid="{00000000-0005-0000-0000-000075220000}"/>
    <cellStyle name="Comma 122 7 4" xfId="15050" xr:uid="{00000000-0005-0000-0000-000076220000}"/>
    <cellStyle name="Comma 122 7 5" xfId="15053" xr:uid="{00000000-0005-0000-0000-000077220000}"/>
    <cellStyle name="Comma 122 8" xfId="14679" xr:uid="{00000000-0005-0000-0000-000078220000}"/>
    <cellStyle name="Comma 122 8 2" xfId="15056" xr:uid="{00000000-0005-0000-0000-000079220000}"/>
    <cellStyle name="Comma 122 8 2 2" xfId="15059" xr:uid="{00000000-0005-0000-0000-00007A220000}"/>
    <cellStyle name="Comma 122 8 2 3" xfId="2712" xr:uid="{00000000-0005-0000-0000-00007B220000}"/>
    <cellStyle name="Comma 122 8 3" xfId="15062" xr:uid="{00000000-0005-0000-0000-00007C220000}"/>
    <cellStyle name="Comma 122 8 3 2" xfId="15064" xr:uid="{00000000-0005-0000-0000-00007D220000}"/>
    <cellStyle name="Comma 122 8 3 3" xfId="15066" xr:uid="{00000000-0005-0000-0000-00007E220000}"/>
    <cellStyle name="Comma 122 8 4" xfId="15069" xr:uid="{00000000-0005-0000-0000-00007F220000}"/>
    <cellStyle name="Comma 122 8 5" xfId="15071" xr:uid="{00000000-0005-0000-0000-000080220000}"/>
    <cellStyle name="Comma 122 9" xfId="15074" xr:uid="{00000000-0005-0000-0000-000081220000}"/>
    <cellStyle name="Comma 122 9 2" xfId="176" xr:uid="{00000000-0005-0000-0000-000082220000}"/>
    <cellStyle name="Comma 122 9 2 2" xfId="15076" xr:uid="{00000000-0005-0000-0000-000083220000}"/>
    <cellStyle name="Comma 122 9 2 3" xfId="15078" xr:uid="{00000000-0005-0000-0000-000084220000}"/>
    <cellStyle name="Comma 122 9 3" xfId="15081" xr:uid="{00000000-0005-0000-0000-000085220000}"/>
    <cellStyle name="Comma 122 9 4" xfId="15083" xr:uid="{00000000-0005-0000-0000-000086220000}"/>
    <cellStyle name="Comma 123" xfId="15086" xr:uid="{00000000-0005-0000-0000-000087220000}"/>
    <cellStyle name="Comma 123 10" xfId="3387" xr:uid="{00000000-0005-0000-0000-000088220000}"/>
    <cellStyle name="Comma 123 10 2" xfId="13907" xr:uid="{00000000-0005-0000-0000-000089220000}"/>
    <cellStyle name="Comma 123 10 3" xfId="13916" xr:uid="{00000000-0005-0000-0000-00008A220000}"/>
    <cellStyle name="Comma 123 11" xfId="3399" xr:uid="{00000000-0005-0000-0000-00008B220000}"/>
    <cellStyle name="Comma 123 11 2" xfId="15088" xr:uid="{00000000-0005-0000-0000-00008C220000}"/>
    <cellStyle name="Comma 123 11 3" xfId="15090" xr:uid="{00000000-0005-0000-0000-00008D220000}"/>
    <cellStyle name="Comma 123 12" xfId="13921" xr:uid="{00000000-0005-0000-0000-00008E220000}"/>
    <cellStyle name="Comma 123 13" xfId="6001" xr:uid="{00000000-0005-0000-0000-00008F220000}"/>
    <cellStyle name="Comma 123 2" xfId="7319" xr:uid="{00000000-0005-0000-0000-000090220000}"/>
    <cellStyle name="Comma 123 2 10" xfId="5418" xr:uid="{00000000-0005-0000-0000-000091220000}"/>
    <cellStyle name="Comma 123 2 11" xfId="7219" xr:uid="{00000000-0005-0000-0000-000092220000}"/>
    <cellStyle name="Comma 123 2 2" xfId="15094" xr:uid="{00000000-0005-0000-0000-000093220000}"/>
    <cellStyle name="Comma 123 2 2 2" xfId="15097" xr:uid="{00000000-0005-0000-0000-000094220000}"/>
    <cellStyle name="Comma 123 2 2 2 2" xfId="5229" xr:uid="{00000000-0005-0000-0000-000095220000}"/>
    <cellStyle name="Comma 123 2 2 2 2 2" xfId="3521" xr:uid="{00000000-0005-0000-0000-000096220000}"/>
    <cellStyle name="Comma 123 2 2 2 2 3" xfId="5244" xr:uid="{00000000-0005-0000-0000-000097220000}"/>
    <cellStyle name="Comma 123 2 2 2 3" xfId="1405" xr:uid="{00000000-0005-0000-0000-000098220000}"/>
    <cellStyle name="Comma 123 2 2 2 4" xfId="1413" xr:uid="{00000000-0005-0000-0000-000099220000}"/>
    <cellStyle name="Comma 123 2 2 3" xfId="15099" xr:uid="{00000000-0005-0000-0000-00009A220000}"/>
    <cellStyle name="Comma 123 2 2 3 2" xfId="15101" xr:uid="{00000000-0005-0000-0000-00009B220000}"/>
    <cellStyle name="Comma 123 2 2 3 3" xfId="15103" xr:uid="{00000000-0005-0000-0000-00009C220000}"/>
    <cellStyle name="Comma 123 2 2 4" xfId="15105" xr:uid="{00000000-0005-0000-0000-00009D220000}"/>
    <cellStyle name="Comma 123 2 2 4 2" xfId="15108" xr:uid="{00000000-0005-0000-0000-00009E220000}"/>
    <cellStyle name="Comma 123 2 2 4 3" xfId="15110" xr:uid="{00000000-0005-0000-0000-00009F220000}"/>
    <cellStyle name="Comma 123 2 2 5" xfId="15112" xr:uid="{00000000-0005-0000-0000-0000A0220000}"/>
    <cellStyle name="Comma 123 2 2 6" xfId="15114" xr:uid="{00000000-0005-0000-0000-0000A1220000}"/>
    <cellStyle name="Comma 123 2 3" xfId="15118" xr:uid="{00000000-0005-0000-0000-0000A2220000}"/>
    <cellStyle name="Comma 123 2 3 2" xfId="15121" xr:uid="{00000000-0005-0000-0000-0000A3220000}"/>
    <cellStyle name="Comma 123 2 3 2 2" xfId="15123" xr:uid="{00000000-0005-0000-0000-0000A4220000}"/>
    <cellStyle name="Comma 123 2 3 2 3" xfId="15129" xr:uid="{00000000-0005-0000-0000-0000A5220000}"/>
    <cellStyle name="Comma 123 2 3 3" xfId="15131" xr:uid="{00000000-0005-0000-0000-0000A6220000}"/>
    <cellStyle name="Comma 123 2 3 3 2" xfId="15133" xr:uid="{00000000-0005-0000-0000-0000A7220000}"/>
    <cellStyle name="Comma 123 2 3 3 3" xfId="15135" xr:uid="{00000000-0005-0000-0000-0000A8220000}"/>
    <cellStyle name="Comma 123 2 3 4" xfId="15137" xr:uid="{00000000-0005-0000-0000-0000A9220000}"/>
    <cellStyle name="Comma 123 2 3 5" xfId="15140" xr:uid="{00000000-0005-0000-0000-0000AA220000}"/>
    <cellStyle name="Comma 123 2 4" xfId="15143" xr:uid="{00000000-0005-0000-0000-0000AB220000}"/>
    <cellStyle name="Comma 123 2 4 2" xfId="15145" xr:uid="{00000000-0005-0000-0000-0000AC220000}"/>
    <cellStyle name="Comma 123 2 4 2 2" xfId="15147" xr:uid="{00000000-0005-0000-0000-0000AD220000}"/>
    <cellStyle name="Comma 123 2 4 2 3" xfId="15151" xr:uid="{00000000-0005-0000-0000-0000AE220000}"/>
    <cellStyle name="Comma 123 2 4 3" xfId="15153" xr:uid="{00000000-0005-0000-0000-0000AF220000}"/>
    <cellStyle name="Comma 123 2 4 3 2" xfId="15155" xr:uid="{00000000-0005-0000-0000-0000B0220000}"/>
    <cellStyle name="Comma 123 2 4 3 3" xfId="15158" xr:uid="{00000000-0005-0000-0000-0000B1220000}"/>
    <cellStyle name="Comma 123 2 4 4" xfId="15160" xr:uid="{00000000-0005-0000-0000-0000B2220000}"/>
    <cellStyle name="Comma 123 2 4 5" xfId="15163" xr:uid="{00000000-0005-0000-0000-0000B3220000}"/>
    <cellStyle name="Comma 123 2 5" xfId="15166" xr:uid="{00000000-0005-0000-0000-0000B4220000}"/>
    <cellStyle name="Comma 123 2 5 2" xfId="15168" xr:uid="{00000000-0005-0000-0000-0000B5220000}"/>
    <cellStyle name="Comma 123 2 5 2 2" xfId="15171" xr:uid="{00000000-0005-0000-0000-0000B6220000}"/>
    <cellStyle name="Comma 123 2 5 2 3" xfId="15175" xr:uid="{00000000-0005-0000-0000-0000B7220000}"/>
    <cellStyle name="Comma 123 2 5 3" xfId="15178" xr:uid="{00000000-0005-0000-0000-0000B8220000}"/>
    <cellStyle name="Comma 123 2 5 3 2" xfId="15181" xr:uid="{00000000-0005-0000-0000-0000B9220000}"/>
    <cellStyle name="Comma 123 2 5 3 3" xfId="15184" xr:uid="{00000000-0005-0000-0000-0000BA220000}"/>
    <cellStyle name="Comma 123 2 5 4" xfId="15187" xr:uid="{00000000-0005-0000-0000-0000BB220000}"/>
    <cellStyle name="Comma 123 2 5 5" xfId="15189" xr:uid="{00000000-0005-0000-0000-0000BC220000}"/>
    <cellStyle name="Comma 123 2 6" xfId="15191" xr:uid="{00000000-0005-0000-0000-0000BD220000}"/>
    <cellStyle name="Comma 123 2 6 2" xfId="13777" xr:uid="{00000000-0005-0000-0000-0000BE220000}"/>
    <cellStyle name="Comma 123 2 6 2 2" xfId="15195" xr:uid="{00000000-0005-0000-0000-0000BF220000}"/>
    <cellStyle name="Comma 123 2 6 2 3" xfId="15200" xr:uid="{00000000-0005-0000-0000-0000C0220000}"/>
    <cellStyle name="Comma 123 2 6 3" xfId="15202" xr:uid="{00000000-0005-0000-0000-0000C1220000}"/>
    <cellStyle name="Comma 123 2 6 3 2" xfId="15206" xr:uid="{00000000-0005-0000-0000-0000C2220000}"/>
    <cellStyle name="Comma 123 2 6 3 3" xfId="2032" xr:uid="{00000000-0005-0000-0000-0000C3220000}"/>
    <cellStyle name="Comma 123 2 6 4" xfId="15208" xr:uid="{00000000-0005-0000-0000-0000C4220000}"/>
    <cellStyle name="Comma 123 2 6 5" xfId="15210" xr:uid="{00000000-0005-0000-0000-0000C5220000}"/>
    <cellStyle name="Comma 123 2 7" xfId="3625" xr:uid="{00000000-0005-0000-0000-0000C6220000}"/>
    <cellStyle name="Comma 123 2 7 2" xfId="15212" xr:uid="{00000000-0005-0000-0000-0000C7220000}"/>
    <cellStyle name="Comma 123 2 7 2 2" xfId="15214" xr:uid="{00000000-0005-0000-0000-0000C8220000}"/>
    <cellStyle name="Comma 123 2 7 2 3" xfId="15217" xr:uid="{00000000-0005-0000-0000-0000C9220000}"/>
    <cellStyle name="Comma 123 2 7 3" xfId="15219" xr:uid="{00000000-0005-0000-0000-0000CA220000}"/>
    <cellStyle name="Comma 123 2 7 4" xfId="15221" xr:uid="{00000000-0005-0000-0000-0000CB220000}"/>
    <cellStyle name="Comma 123 2 8" xfId="3637" xr:uid="{00000000-0005-0000-0000-0000CC220000}"/>
    <cellStyle name="Comma 123 2 8 2" xfId="15223" xr:uid="{00000000-0005-0000-0000-0000CD220000}"/>
    <cellStyle name="Comma 123 2 8 3" xfId="15226" xr:uid="{00000000-0005-0000-0000-0000CE220000}"/>
    <cellStyle name="Comma 123 2 9" xfId="15229" xr:uid="{00000000-0005-0000-0000-0000CF220000}"/>
    <cellStyle name="Comma 123 2 9 2" xfId="15231" xr:uid="{00000000-0005-0000-0000-0000D0220000}"/>
    <cellStyle name="Comma 123 2 9 3" xfId="15233" xr:uid="{00000000-0005-0000-0000-0000D1220000}"/>
    <cellStyle name="Comma 123 3" xfId="7325" xr:uid="{00000000-0005-0000-0000-0000D2220000}"/>
    <cellStyle name="Comma 123 4" xfId="14690" xr:uid="{00000000-0005-0000-0000-0000D3220000}"/>
    <cellStyle name="Comma 123 4 2" xfId="7641" xr:uid="{00000000-0005-0000-0000-0000D4220000}"/>
    <cellStyle name="Comma 123 4 2 2" xfId="5085" xr:uid="{00000000-0005-0000-0000-0000D5220000}"/>
    <cellStyle name="Comma 123 4 2 2 2" xfId="3075" xr:uid="{00000000-0005-0000-0000-0000D6220000}"/>
    <cellStyle name="Comma 123 4 2 2 3" xfId="3088" xr:uid="{00000000-0005-0000-0000-0000D7220000}"/>
    <cellStyle name="Comma 123 4 2 3" xfId="7643" xr:uid="{00000000-0005-0000-0000-0000D8220000}"/>
    <cellStyle name="Comma 123 4 2 4" xfId="7653" xr:uid="{00000000-0005-0000-0000-0000D9220000}"/>
    <cellStyle name="Comma 123 4 3" xfId="7670" xr:uid="{00000000-0005-0000-0000-0000DA220000}"/>
    <cellStyle name="Comma 123 4 3 2" xfId="7675" xr:uid="{00000000-0005-0000-0000-0000DB220000}"/>
    <cellStyle name="Comma 123 4 3 3" xfId="4387" xr:uid="{00000000-0005-0000-0000-0000DC220000}"/>
    <cellStyle name="Comma 123 4 4" xfId="7686" xr:uid="{00000000-0005-0000-0000-0000DD220000}"/>
    <cellStyle name="Comma 123 4 4 2" xfId="7693" xr:uid="{00000000-0005-0000-0000-0000DE220000}"/>
    <cellStyle name="Comma 123 4 4 3" xfId="7697" xr:uid="{00000000-0005-0000-0000-0000DF220000}"/>
    <cellStyle name="Comma 123 4 5" xfId="7711" xr:uid="{00000000-0005-0000-0000-0000E0220000}"/>
    <cellStyle name="Comma 123 4 6" xfId="15238" xr:uid="{00000000-0005-0000-0000-0000E1220000}"/>
    <cellStyle name="Comma 123 5" xfId="14699" xr:uid="{00000000-0005-0000-0000-0000E2220000}"/>
    <cellStyle name="Comma 123 5 2" xfId="850" xr:uid="{00000000-0005-0000-0000-0000E3220000}"/>
    <cellStyle name="Comma 123 5 2 2" xfId="9071" xr:uid="{00000000-0005-0000-0000-0000E4220000}"/>
    <cellStyle name="Comma 123 5 2 3" xfId="9088" xr:uid="{00000000-0005-0000-0000-0000E5220000}"/>
    <cellStyle name="Comma 123 5 3" xfId="4578" xr:uid="{00000000-0005-0000-0000-0000E6220000}"/>
    <cellStyle name="Comma 123 5 3 2" xfId="15242" xr:uid="{00000000-0005-0000-0000-0000E7220000}"/>
    <cellStyle name="Comma 123 5 3 3" xfId="15246" xr:uid="{00000000-0005-0000-0000-0000E8220000}"/>
    <cellStyle name="Comma 123 5 4" xfId="15250" xr:uid="{00000000-0005-0000-0000-0000E9220000}"/>
    <cellStyle name="Comma 123 5 5" xfId="15254" xr:uid="{00000000-0005-0000-0000-0000EA220000}"/>
    <cellStyle name="Comma 123 6" xfId="11081" xr:uid="{00000000-0005-0000-0000-0000EB220000}"/>
    <cellStyle name="Comma 123 6 2" xfId="15260" xr:uid="{00000000-0005-0000-0000-0000EC220000}"/>
    <cellStyle name="Comma 123 6 2 2" xfId="15262" xr:uid="{00000000-0005-0000-0000-0000ED220000}"/>
    <cellStyle name="Comma 123 6 2 3" xfId="15269" xr:uid="{00000000-0005-0000-0000-0000EE220000}"/>
    <cellStyle name="Comma 123 6 3" xfId="15278" xr:uid="{00000000-0005-0000-0000-0000EF220000}"/>
    <cellStyle name="Comma 123 6 3 2" xfId="15281" xr:uid="{00000000-0005-0000-0000-0000F0220000}"/>
    <cellStyle name="Comma 123 6 3 3" xfId="15284" xr:uid="{00000000-0005-0000-0000-0000F1220000}"/>
    <cellStyle name="Comma 123 6 4" xfId="15292" xr:uid="{00000000-0005-0000-0000-0000F2220000}"/>
    <cellStyle name="Comma 123 6 5" xfId="3060" xr:uid="{00000000-0005-0000-0000-0000F3220000}"/>
    <cellStyle name="Comma 123 7" xfId="11092" xr:uid="{00000000-0005-0000-0000-0000F4220000}"/>
    <cellStyle name="Comma 123 7 2" xfId="15294" xr:uid="{00000000-0005-0000-0000-0000F5220000}"/>
    <cellStyle name="Comma 123 7 2 2" xfId="9254" xr:uid="{00000000-0005-0000-0000-0000F6220000}"/>
    <cellStyle name="Comma 123 7 2 3" xfId="9264" xr:uid="{00000000-0005-0000-0000-0000F7220000}"/>
    <cellStyle name="Comma 123 7 3" xfId="15300" xr:uid="{00000000-0005-0000-0000-0000F8220000}"/>
    <cellStyle name="Comma 123 7 3 2" xfId="15304" xr:uid="{00000000-0005-0000-0000-0000F9220000}"/>
    <cellStyle name="Comma 123 7 3 3" xfId="15307" xr:uid="{00000000-0005-0000-0000-0000FA220000}"/>
    <cellStyle name="Comma 123 7 4" xfId="15313" xr:uid="{00000000-0005-0000-0000-0000FB220000}"/>
    <cellStyle name="Comma 123 7 5" xfId="15316" xr:uid="{00000000-0005-0000-0000-0000FC220000}"/>
    <cellStyle name="Comma 123 8" xfId="15318" xr:uid="{00000000-0005-0000-0000-0000FD220000}"/>
    <cellStyle name="Comma 123 8 2" xfId="15320" xr:uid="{00000000-0005-0000-0000-0000FE220000}"/>
    <cellStyle name="Comma 123 8 2 2" xfId="8443" xr:uid="{00000000-0005-0000-0000-0000FF220000}"/>
    <cellStyle name="Comma 123 8 2 3" xfId="15324" xr:uid="{00000000-0005-0000-0000-000000230000}"/>
    <cellStyle name="Comma 123 8 3" xfId="15328" xr:uid="{00000000-0005-0000-0000-000001230000}"/>
    <cellStyle name="Comma 123 8 3 2" xfId="15333" xr:uid="{00000000-0005-0000-0000-000002230000}"/>
    <cellStyle name="Comma 123 8 3 3" xfId="15336" xr:uid="{00000000-0005-0000-0000-000003230000}"/>
    <cellStyle name="Comma 123 8 4" xfId="15340" xr:uid="{00000000-0005-0000-0000-000004230000}"/>
    <cellStyle name="Comma 123 8 5" xfId="15343" xr:uid="{00000000-0005-0000-0000-000005230000}"/>
    <cellStyle name="Comma 123 9" xfId="15345" xr:uid="{00000000-0005-0000-0000-000006230000}"/>
    <cellStyle name="Comma 123 9 2" xfId="15347" xr:uid="{00000000-0005-0000-0000-000007230000}"/>
    <cellStyle name="Comma 123 9 2 2" xfId="15349" xr:uid="{00000000-0005-0000-0000-000008230000}"/>
    <cellStyle name="Comma 123 9 2 3" xfId="15351" xr:uid="{00000000-0005-0000-0000-000009230000}"/>
    <cellStyle name="Comma 123 9 3" xfId="15354" xr:uid="{00000000-0005-0000-0000-00000A230000}"/>
    <cellStyle name="Comma 123 9 4" xfId="15357" xr:uid="{00000000-0005-0000-0000-00000B230000}"/>
    <cellStyle name="Comma 124" xfId="15360" xr:uid="{00000000-0005-0000-0000-00000C230000}"/>
    <cellStyle name="Comma 124 10" xfId="7948" xr:uid="{00000000-0005-0000-0000-00000D230000}"/>
    <cellStyle name="Comma 124 10 2" xfId="15362" xr:uid="{00000000-0005-0000-0000-00000E230000}"/>
    <cellStyle name="Comma 124 10 3" xfId="15366" xr:uid="{00000000-0005-0000-0000-00000F230000}"/>
    <cellStyle name="Comma 124 11" xfId="15369" xr:uid="{00000000-0005-0000-0000-000010230000}"/>
    <cellStyle name="Comma 124 11 2" xfId="15372" xr:uid="{00000000-0005-0000-0000-000011230000}"/>
    <cellStyle name="Comma 124 11 3" xfId="15375" xr:uid="{00000000-0005-0000-0000-000012230000}"/>
    <cellStyle name="Comma 124 12" xfId="15378" xr:uid="{00000000-0005-0000-0000-000013230000}"/>
    <cellStyle name="Comma 124 13" xfId="15382" xr:uid="{00000000-0005-0000-0000-000014230000}"/>
    <cellStyle name="Comma 124 2" xfId="7367" xr:uid="{00000000-0005-0000-0000-000015230000}"/>
    <cellStyle name="Comma 124 2 10" xfId="15385" xr:uid="{00000000-0005-0000-0000-000016230000}"/>
    <cellStyle name="Comma 124 2 11" xfId="15388" xr:uid="{00000000-0005-0000-0000-000017230000}"/>
    <cellStyle name="Comma 124 2 2" xfId="15393" xr:uid="{00000000-0005-0000-0000-000018230000}"/>
    <cellStyle name="Comma 124 2 2 2" xfId="15395" xr:uid="{00000000-0005-0000-0000-000019230000}"/>
    <cellStyle name="Comma 124 2 2 2 2" xfId="15401" xr:uid="{00000000-0005-0000-0000-00001A230000}"/>
    <cellStyle name="Comma 124 2 2 2 2 2" xfId="15406" xr:uid="{00000000-0005-0000-0000-00001B230000}"/>
    <cellStyle name="Comma 124 2 2 2 2 3" xfId="15410" xr:uid="{00000000-0005-0000-0000-00001C230000}"/>
    <cellStyle name="Comma 124 2 2 2 3" xfId="15412" xr:uid="{00000000-0005-0000-0000-00001D230000}"/>
    <cellStyle name="Comma 124 2 2 2 4" xfId="15415" xr:uid="{00000000-0005-0000-0000-00001E230000}"/>
    <cellStyle name="Comma 124 2 2 3" xfId="15418" xr:uid="{00000000-0005-0000-0000-00001F230000}"/>
    <cellStyle name="Comma 124 2 2 3 2" xfId="3238" xr:uid="{00000000-0005-0000-0000-000020230000}"/>
    <cellStyle name="Comma 124 2 2 3 3" xfId="3242" xr:uid="{00000000-0005-0000-0000-000021230000}"/>
    <cellStyle name="Comma 124 2 2 4" xfId="15421" xr:uid="{00000000-0005-0000-0000-000022230000}"/>
    <cellStyle name="Comma 124 2 2 4 2" xfId="15424" xr:uid="{00000000-0005-0000-0000-000023230000}"/>
    <cellStyle name="Comma 124 2 2 4 3" xfId="15427" xr:uid="{00000000-0005-0000-0000-000024230000}"/>
    <cellStyle name="Comma 124 2 2 5" xfId="15430" xr:uid="{00000000-0005-0000-0000-000025230000}"/>
    <cellStyle name="Comma 124 2 2 6" xfId="15433" xr:uid="{00000000-0005-0000-0000-000026230000}"/>
    <cellStyle name="Comma 124 2 3" xfId="15437" xr:uid="{00000000-0005-0000-0000-000027230000}"/>
    <cellStyle name="Comma 124 2 3 2" xfId="15439" xr:uid="{00000000-0005-0000-0000-000028230000}"/>
    <cellStyle name="Comma 124 2 3 2 2" xfId="15443" xr:uid="{00000000-0005-0000-0000-000029230000}"/>
    <cellStyle name="Comma 124 2 3 2 3" xfId="15445" xr:uid="{00000000-0005-0000-0000-00002A230000}"/>
    <cellStyle name="Comma 124 2 3 3" xfId="15447" xr:uid="{00000000-0005-0000-0000-00002B230000}"/>
    <cellStyle name="Comma 124 2 3 3 2" xfId="15449" xr:uid="{00000000-0005-0000-0000-00002C230000}"/>
    <cellStyle name="Comma 124 2 3 3 3" xfId="15451" xr:uid="{00000000-0005-0000-0000-00002D230000}"/>
    <cellStyle name="Comma 124 2 3 4" xfId="15453" xr:uid="{00000000-0005-0000-0000-00002E230000}"/>
    <cellStyle name="Comma 124 2 3 5" xfId="10725" xr:uid="{00000000-0005-0000-0000-00002F230000}"/>
    <cellStyle name="Comma 124 2 4" xfId="8548" xr:uid="{00000000-0005-0000-0000-000030230000}"/>
    <cellStyle name="Comma 124 2 4 2" xfId="15456" xr:uid="{00000000-0005-0000-0000-000031230000}"/>
    <cellStyle name="Comma 124 2 4 2 2" xfId="3497" xr:uid="{00000000-0005-0000-0000-000032230000}"/>
    <cellStyle name="Comma 124 2 4 2 3" xfId="15460" xr:uid="{00000000-0005-0000-0000-000033230000}"/>
    <cellStyle name="Comma 124 2 4 3" xfId="15464" xr:uid="{00000000-0005-0000-0000-000034230000}"/>
    <cellStyle name="Comma 124 2 4 3 2" xfId="6043" xr:uid="{00000000-0005-0000-0000-000035230000}"/>
    <cellStyle name="Comma 124 2 4 3 3" xfId="6056" xr:uid="{00000000-0005-0000-0000-000036230000}"/>
    <cellStyle name="Comma 124 2 4 4" xfId="15468" xr:uid="{00000000-0005-0000-0000-000037230000}"/>
    <cellStyle name="Comma 124 2 4 5" xfId="343" xr:uid="{00000000-0005-0000-0000-000038230000}"/>
    <cellStyle name="Comma 124 2 5" xfId="8766" xr:uid="{00000000-0005-0000-0000-000039230000}"/>
    <cellStyle name="Comma 124 2 5 2" xfId="15475" xr:uid="{00000000-0005-0000-0000-00003A230000}"/>
    <cellStyle name="Comma 124 2 5 2 2" xfId="15481" xr:uid="{00000000-0005-0000-0000-00003B230000}"/>
    <cellStyle name="Comma 124 2 5 2 3" xfId="15487" xr:uid="{00000000-0005-0000-0000-00003C230000}"/>
    <cellStyle name="Comma 124 2 5 3" xfId="15493" xr:uid="{00000000-0005-0000-0000-00003D230000}"/>
    <cellStyle name="Comma 124 2 5 3 2" xfId="15499" xr:uid="{00000000-0005-0000-0000-00003E230000}"/>
    <cellStyle name="Comma 124 2 5 3 3" xfId="15505" xr:uid="{00000000-0005-0000-0000-00003F230000}"/>
    <cellStyle name="Comma 124 2 5 4" xfId="15511" xr:uid="{00000000-0005-0000-0000-000040230000}"/>
    <cellStyle name="Comma 124 2 5 5" xfId="15517" xr:uid="{00000000-0005-0000-0000-000041230000}"/>
    <cellStyle name="Comma 124 2 6" xfId="8830" xr:uid="{00000000-0005-0000-0000-000042230000}"/>
    <cellStyle name="Comma 124 2 6 2" xfId="15521" xr:uid="{00000000-0005-0000-0000-000043230000}"/>
    <cellStyle name="Comma 124 2 6 2 2" xfId="15525" xr:uid="{00000000-0005-0000-0000-000044230000}"/>
    <cellStyle name="Comma 124 2 6 2 3" xfId="15530" xr:uid="{00000000-0005-0000-0000-000045230000}"/>
    <cellStyle name="Comma 124 2 6 3" xfId="15534" xr:uid="{00000000-0005-0000-0000-000046230000}"/>
    <cellStyle name="Comma 124 2 6 3 2" xfId="15538" xr:uid="{00000000-0005-0000-0000-000047230000}"/>
    <cellStyle name="Comma 124 2 6 3 3" xfId="2413" xr:uid="{00000000-0005-0000-0000-000048230000}"/>
    <cellStyle name="Comma 124 2 6 4" xfId="15542" xr:uid="{00000000-0005-0000-0000-000049230000}"/>
    <cellStyle name="Comma 124 2 6 5" xfId="15546" xr:uid="{00000000-0005-0000-0000-00004A230000}"/>
    <cellStyle name="Comma 124 2 7" xfId="4299" xr:uid="{00000000-0005-0000-0000-00004B230000}"/>
    <cellStyle name="Comma 124 2 7 2" xfId="15552" xr:uid="{00000000-0005-0000-0000-00004C230000}"/>
    <cellStyle name="Comma 124 2 7 2 2" xfId="10881" xr:uid="{00000000-0005-0000-0000-00004D230000}"/>
    <cellStyle name="Comma 124 2 7 2 3" xfId="10891" xr:uid="{00000000-0005-0000-0000-00004E230000}"/>
    <cellStyle name="Comma 124 2 7 3" xfId="15558" xr:uid="{00000000-0005-0000-0000-00004F230000}"/>
    <cellStyle name="Comma 124 2 7 4" xfId="15562" xr:uid="{00000000-0005-0000-0000-000050230000}"/>
    <cellStyle name="Comma 124 2 8" xfId="1530" xr:uid="{00000000-0005-0000-0000-000051230000}"/>
    <cellStyle name="Comma 124 2 8 2" xfId="15568" xr:uid="{00000000-0005-0000-0000-000052230000}"/>
    <cellStyle name="Comma 124 2 8 3" xfId="15572" xr:uid="{00000000-0005-0000-0000-000053230000}"/>
    <cellStyle name="Comma 124 2 9" xfId="15577" xr:uid="{00000000-0005-0000-0000-000054230000}"/>
    <cellStyle name="Comma 124 2 9 2" xfId="15582" xr:uid="{00000000-0005-0000-0000-000055230000}"/>
    <cellStyle name="Comma 124 2 9 3" xfId="15587" xr:uid="{00000000-0005-0000-0000-000056230000}"/>
    <cellStyle name="Comma 124 3" xfId="7372" xr:uid="{00000000-0005-0000-0000-000057230000}"/>
    <cellStyle name="Comma 124 4" xfId="14715" xr:uid="{00000000-0005-0000-0000-000058230000}"/>
    <cellStyle name="Comma 124 4 2" xfId="12779" xr:uid="{00000000-0005-0000-0000-000059230000}"/>
    <cellStyle name="Comma 124 4 2 2" xfId="15589" xr:uid="{00000000-0005-0000-0000-00005A230000}"/>
    <cellStyle name="Comma 124 4 2 2 2" xfId="15595" xr:uid="{00000000-0005-0000-0000-00005B230000}"/>
    <cellStyle name="Comma 124 4 2 2 3" xfId="15597" xr:uid="{00000000-0005-0000-0000-00005C230000}"/>
    <cellStyle name="Comma 124 4 2 3" xfId="15599" xr:uid="{00000000-0005-0000-0000-00005D230000}"/>
    <cellStyle name="Comma 124 4 2 4" xfId="15601" xr:uid="{00000000-0005-0000-0000-00005E230000}"/>
    <cellStyle name="Comma 124 4 3" xfId="12801" xr:uid="{00000000-0005-0000-0000-00005F230000}"/>
    <cellStyle name="Comma 124 4 3 2" xfId="15603" xr:uid="{00000000-0005-0000-0000-000060230000}"/>
    <cellStyle name="Comma 124 4 3 3" xfId="15605" xr:uid="{00000000-0005-0000-0000-000061230000}"/>
    <cellStyle name="Comma 124 4 4" xfId="15611" xr:uid="{00000000-0005-0000-0000-000062230000}"/>
    <cellStyle name="Comma 124 4 4 2" xfId="15613" xr:uid="{00000000-0005-0000-0000-000063230000}"/>
    <cellStyle name="Comma 124 4 4 3" xfId="15615" xr:uid="{00000000-0005-0000-0000-000064230000}"/>
    <cellStyle name="Comma 124 4 5" xfId="15621" xr:uid="{00000000-0005-0000-0000-000065230000}"/>
    <cellStyle name="Comma 124 4 6" xfId="15627" xr:uid="{00000000-0005-0000-0000-000066230000}"/>
    <cellStyle name="Comma 124 5" xfId="14724" xr:uid="{00000000-0005-0000-0000-000067230000}"/>
    <cellStyle name="Comma 124 5 2" xfId="14734" xr:uid="{00000000-0005-0000-0000-000068230000}"/>
    <cellStyle name="Comma 124 5 2 2" xfId="15630" xr:uid="{00000000-0005-0000-0000-000069230000}"/>
    <cellStyle name="Comma 124 5 2 3" xfId="15632" xr:uid="{00000000-0005-0000-0000-00006A230000}"/>
    <cellStyle name="Comma 124 5 3" xfId="14744" xr:uid="{00000000-0005-0000-0000-00006B230000}"/>
    <cellStyle name="Comma 124 5 3 2" xfId="15635" xr:uid="{00000000-0005-0000-0000-00006C230000}"/>
    <cellStyle name="Comma 124 5 3 3" xfId="15637" xr:uid="{00000000-0005-0000-0000-00006D230000}"/>
    <cellStyle name="Comma 124 5 4" xfId="15639" xr:uid="{00000000-0005-0000-0000-00006E230000}"/>
    <cellStyle name="Comma 124 5 5" xfId="15641" xr:uid="{00000000-0005-0000-0000-00006F230000}"/>
    <cellStyle name="Comma 124 6" xfId="14753" xr:uid="{00000000-0005-0000-0000-000070230000}"/>
    <cellStyle name="Comma 124 6 2" xfId="15645" xr:uid="{00000000-0005-0000-0000-000071230000}"/>
    <cellStyle name="Comma 124 6 2 2" xfId="15648" xr:uid="{00000000-0005-0000-0000-000072230000}"/>
    <cellStyle name="Comma 124 6 2 3" xfId="15650" xr:uid="{00000000-0005-0000-0000-000073230000}"/>
    <cellStyle name="Comma 124 6 3" xfId="15656" xr:uid="{00000000-0005-0000-0000-000074230000}"/>
    <cellStyle name="Comma 124 6 3 2" xfId="4403" xr:uid="{00000000-0005-0000-0000-000075230000}"/>
    <cellStyle name="Comma 124 6 3 3" xfId="4408" xr:uid="{00000000-0005-0000-0000-000076230000}"/>
    <cellStyle name="Comma 124 6 4" xfId="15662" xr:uid="{00000000-0005-0000-0000-000077230000}"/>
    <cellStyle name="Comma 124 6 5" xfId="15665" xr:uid="{00000000-0005-0000-0000-000078230000}"/>
    <cellStyle name="Comma 124 7" xfId="14762" xr:uid="{00000000-0005-0000-0000-000079230000}"/>
    <cellStyle name="Comma 124 7 2" xfId="15667" xr:uid="{00000000-0005-0000-0000-00007A230000}"/>
    <cellStyle name="Comma 124 7 2 2" xfId="5576" xr:uid="{00000000-0005-0000-0000-00007B230000}"/>
    <cellStyle name="Comma 124 7 2 3" xfId="15669" xr:uid="{00000000-0005-0000-0000-00007C230000}"/>
    <cellStyle name="Comma 124 7 3" xfId="15673" xr:uid="{00000000-0005-0000-0000-00007D230000}"/>
    <cellStyle name="Comma 124 7 3 2" xfId="15675" xr:uid="{00000000-0005-0000-0000-00007E230000}"/>
    <cellStyle name="Comma 124 7 3 3" xfId="15677" xr:uid="{00000000-0005-0000-0000-00007F230000}"/>
    <cellStyle name="Comma 124 7 4" xfId="15681" xr:uid="{00000000-0005-0000-0000-000080230000}"/>
    <cellStyle name="Comma 124 7 5" xfId="15683" xr:uid="{00000000-0005-0000-0000-000081230000}"/>
    <cellStyle name="Comma 124 8" xfId="15685" xr:uid="{00000000-0005-0000-0000-000082230000}"/>
    <cellStyle name="Comma 124 8 2" xfId="15687" xr:uid="{00000000-0005-0000-0000-000083230000}"/>
    <cellStyle name="Comma 124 8 2 2" xfId="15690" xr:uid="{00000000-0005-0000-0000-000084230000}"/>
    <cellStyle name="Comma 124 8 2 3" xfId="15692" xr:uid="{00000000-0005-0000-0000-000085230000}"/>
    <cellStyle name="Comma 124 8 3" xfId="15694" xr:uid="{00000000-0005-0000-0000-000086230000}"/>
    <cellStyle name="Comma 124 8 3 2" xfId="15696" xr:uid="{00000000-0005-0000-0000-000087230000}"/>
    <cellStyle name="Comma 124 8 3 3" xfId="15698" xr:uid="{00000000-0005-0000-0000-000088230000}"/>
    <cellStyle name="Comma 124 8 4" xfId="15700" xr:uid="{00000000-0005-0000-0000-000089230000}"/>
    <cellStyle name="Comma 124 8 5" xfId="1718" xr:uid="{00000000-0005-0000-0000-00008A230000}"/>
    <cellStyle name="Comma 124 9" xfId="15702" xr:uid="{00000000-0005-0000-0000-00008B230000}"/>
    <cellStyle name="Comma 124 9 2" xfId="15704" xr:uid="{00000000-0005-0000-0000-00008C230000}"/>
    <cellStyle name="Comma 124 9 2 2" xfId="15707" xr:uid="{00000000-0005-0000-0000-00008D230000}"/>
    <cellStyle name="Comma 124 9 2 3" xfId="15709" xr:uid="{00000000-0005-0000-0000-00008E230000}"/>
    <cellStyle name="Comma 124 9 3" xfId="15711" xr:uid="{00000000-0005-0000-0000-00008F230000}"/>
    <cellStyle name="Comma 124 9 4" xfId="15713" xr:uid="{00000000-0005-0000-0000-000090230000}"/>
    <cellStyle name="Comma 125" xfId="15727" xr:uid="{00000000-0005-0000-0000-000091230000}"/>
    <cellStyle name="Comma 125 10" xfId="15729" xr:uid="{00000000-0005-0000-0000-000092230000}"/>
    <cellStyle name="Comma 125 10 2" xfId="15731" xr:uid="{00000000-0005-0000-0000-000093230000}"/>
    <cellStyle name="Comma 125 10 3" xfId="15733" xr:uid="{00000000-0005-0000-0000-000094230000}"/>
    <cellStyle name="Comma 125 11" xfId="12524" xr:uid="{00000000-0005-0000-0000-000095230000}"/>
    <cellStyle name="Comma 125 11 2" xfId="10842" xr:uid="{00000000-0005-0000-0000-000096230000}"/>
    <cellStyle name="Comma 125 11 3" xfId="4212" xr:uid="{00000000-0005-0000-0000-000097230000}"/>
    <cellStyle name="Comma 125 12" xfId="12530" xr:uid="{00000000-0005-0000-0000-000098230000}"/>
    <cellStyle name="Comma 125 13" xfId="12534" xr:uid="{00000000-0005-0000-0000-000099230000}"/>
    <cellStyle name="Comma 125 2" xfId="7387" xr:uid="{00000000-0005-0000-0000-00009A230000}"/>
    <cellStyle name="Comma 125 2 10" xfId="13516" xr:uid="{00000000-0005-0000-0000-00009B230000}"/>
    <cellStyle name="Comma 125 2 11" xfId="13528" xr:uid="{00000000-0005-0000-0000-00009C230000}"/>
    <cellStyle name="Comma 125 2 2" xfId="15738" xr:uid="{00000000-0005-0000-0000-00009D230000}"/>
    <cellStyle name="Comma 125 2 2 2" xfId="13607" xr:uid="{00000000-0005-0000-0000-00009E230000}"/>
    <cellStyle name="Comma 125 2 2 2 2" xfId="13611" xr:uid="{00000000-0005-0000-0000-00009F230000}"/>
    <cellStyle name="Comma 125 2 2 2 2 2" xfId="11587" xr:uid="{00000000-0005-0000-0000-0000A0230000}"/>
    <cellStyle name="Comma 125 2 2 2 2 3" xfId="11594" xr:uid="{00000000-0005-0000-0000-0000A1230000}"/>
    <cellStyle name="Comma 125 2 2 2 3" xfId="13614" xr:uid="{00000000-0005-0000-0000-0000A2230000}"/>
    <cellStyle name="Comma 125 2 2 2 4" xfId="8528" xr:uid="{00000000-0005-0000-0000-0000A3230000}"/>
    <cellStyle name="Comma 125 2 2 3" xfId="13617" xr:uid="{00000000-0005-0000-0000-0000A4230000}"/>
    <cellStyle name="Comma 125 2 2 3 2" xfId="13624" xr:uid="{00000000-0005-0000-0000-0000A5230000}"/>
    <cellStyle name="Comma 125 2 2 3 3" xfId="12635" xr:uid="{00000000-0005-0000-0000-0000A6230000}"/>
    <cellStyle name="Comma 125 2 2 4" xfId="13627" xr:uid="{00000000-0005-0000-0000-0000A7230000}"/>
    <cellStyle name="Comma 125 2 2 4 2" xfId="13631" xr:uid="{00000000-0005-0000-0000-0000A8230000}"/>
    <cellStyle name="Comma 125 2 2 4 3" xfId="12642" xr:uid="{00000000-0005-0000-0000-0000A9230000}"/>
    <cellStyle name="Comma 125 2 2 5" xfId="2792" xr:uid="{00000000-0005-0000-0000-0000AA230000}"/>
    <cellStyle name="Comma 125 2 2 6" xfId="2819" xr:uid="{00000000-0005-0000-0000-0000AB230000}"/>
    <cellStyle name="Comma 125 2 3" xfId="15743" xr:uid="{00000000-0005-0000-0000-0000AC230000}"/>
    <cellStyle name="Comma 125 2 3 2" xfId="15746" xr:uid="{00000000-0005-0000-0000-0000AD230000}"/>
    <cellStyle name="Comma 125 2 3 2 2" xfId="15749" xr:uid="{00000000-0005-0000-0000-0000AE230000}"/>
    <cellStyle name="Comma 125 2 3 2 3" xfId="15751" xr:uid="{00000000-0005-0000-0000-0000AF230000}"/>
    <cellStyle name="Comma 125 2 3 3" xfId="10150" xr:uid="{00000000-0005-0000-0000-0000B0230000}"/>
    <cellStyle name="Comma 125 2 3 3 2" xfId="15753" xr:uid="{00000000-0005-0000-0000-0000B1230000}"/>
    <cellStyle name="Comma 125 2 3 3 3" xfId="12676" xr:uid="{00000000-0005-0000-0000-0000B2230000}"/>
    <cellStyle name="Comma 125 2 3 4" xfId="10153" xr:uid="{00000000-0005-0000-0000-0000B3230000}"/>
    <cellStyle name="Comma 125 2 3 5" xfId="15755" xr:uid="{00000000-0005-0000-0000-0000B4230000}"/>
    <cellStyle name="Comma 125 2 4" xfId="15758" xr:uid="{00000000-0005-0000-0000-0000B5230000}"/>
    <cellStyle name="Comma 125 2 4 2" xfId="15761" xr:uid="{00000000-0005-0000-0000-0000B6230000}"/>
    <cellStyle name="Comma 125 2 4 2 2" xfId="15764" xr:uid="{00000000-0005-0000-0000-0000B7230000}"/>
    <cellStyle name="Comma 125 2 4 2 3" xfId="15766" xr:uid="{00000000-0005-0000-0000-0000B8230000}"/>
    <cellStyle name="Comma 125 2 4 3" xfId="10159" xr:uid="{00000000-0005-0000-0000-0000B9230000}"/>
    <cellStyle name="Comma 125 2 4 3 2" xfId="15768" xr:uid="{00000000-0005-0000-0000-0000BA230000}"/>
    <cellStyle name="Comma 125 2 4 3 3" xfId="12707" xr:uid="{00000000-0005-0000-0000-0000BB230000}"/>
    <cellStyle name="Comma 125 2 4 4" xfId="6052" xr:uid="{00000000-0005-0000-0000-0000BC230000}"/>
    <cellStyle name="Comma 125 2 4 5" xfId="15770" xr:uid="{00000000-0005-0000-0000-0000BD230000}"/>
    <cellStyle name="Comma 125 2 5" xfId="15773" xr:uid="{00000000-0005-0000-0000-0000BE230000}"/>
    <cellStyle name="Comma 125 2 5 2" xfId="15776" xr:uid="{00000000-0005-0000-0000-0000BF230000}"/>
    <cellStyle name="Comma 125 2 5 2 2" xfId="15779" xr:uid="{00000000-0005-0000-0000-0000C0230000}"/>
    <cellStyle name="Comma 125 2 5 2 3" xfId="15781" xr:uid="{00000000-0005-0000-0000-0000C1230000}"/>
    <cellStyle name="Comma 125 2 5 3" xfId="15783" xr:uid="{00000000-0005-0000-0000-0000C2230000}"/>
    <cellStyle name="Comma 125 2 5 3 2" xfId="15787" xr:uid="{00000000-0005-0000-0000-0000C3230000}"/>
    <cellStyle name="Comma 125 2 5 3 3" xfId="15791" xr:uid="{00000000-0005-0000-0000-0000C4230000}"/>
    <cellStyle name="Comma 125 2 5 4" xfId="8165" xr:uid="{00000000-0005-0000-0000-0000C5230000}"/>
    <cellStyle name="Comma 125 2 5 5" xfId="8182" xr:uid="{00000000-0005-0000-0000-0000C6230000}"/>
    <cellStyle name="Comma 125 2 6" xfId="12092" xr:uid="{00000000-0005-0000-0000-0000C7230000}"/>
    <cellStyle name="Comma 125 2 6 2" xfId="15795" xr:uid="{00000000-0005-0000-0000-0000C8230000}"/>
    <cellStyle name="Comma 125 2 6 2 2" xfId="15799" xr:uid="{00000000-0005-0000-0000-0000C9230000}"/>
    <cellStyle name="Comma 125 2 6 2 3" xfId="15801" xr:uid="{00000000-0005-0000-0000-0000CA230000}"/>
    <cellStyle name="Comma 125 2 6 3" xfId="15803" xr:uid="{00000000-0005-0000-0000-0000CB230000}"/>
    <cellStyle name="Comma 125 2 6 3 2" xfId="15807" xr:uid="{00000000-0005-0000-0000-0000CC230000}"/>
    <cellStyle name="Comma 125 2 6 3 3" xfId="15810" xr:uid="{00000000-0005-0000-0000-0000CD230000}"/>
    <cellStyle name="Comma 125 2 6 4" xfId="3872" xr:uid="{00000000-0005-0000-0000-0000CE230000}"/>
    <cellStyle name="Comma 125 2 6 5" xfId="4054" xr:uid="{00000000-0005-0000-0000-0000CF230000}"/>
    <cellStyle name="Comma 125 2 7" xfId="7117" xr:uid="{00000000-0005-0000-0000-0000D0230000}"/>
    <cellStyle name="Comma 125 2 7 2" xfId="3541" xr:uid="{00000000-0005-0000-0000-0000D1230000}"/>
    <cellStyle name="Comma 125 2 7 2 2" xfId="15812" xr:uid="{00000000-0005-0000-0000-0000D2230000}"/>
    <cellStyle name="Comma 125 2 7 2 3" xfId="15814" xr:uid="{00000000-0005-0000-0000-0000D3230000}"/>
    <cellStyle name="Comma 125 2 7 3" xfId="3562" xr:uid="{00000000-0005-0000-0000-0000D4230000}"/>
    <cellStyle name="Comma 125 2 7 4" xfId="8216" xr:uid="{00000000-0005-0000-0000-0000D5230000}"/>
    <cellStyle name="Comma 125 2 8" xfId="7122" xr:uid="{00000000-0005-0000-0000-0000D6230000}"/>
    <cellStyle name="Comma 125 2 8 2" xfId="5542" xr:uid="{00000000-0005-0000-0000-0000D7230000}"/>
    <cellStyle name="Comma 125 2 8 3" xfId="4841" xr:uid="{00000000-0005-0000-0000-0000D8230000}"/>
    <cellStyle name="Comma 125 2 9" xfId="15816" xr:uid="{00000000-0005-0000-0000-0000D9230000}"/>
    <cellStyle name="Comma 125 2 9 2" xfId="15818" xr:uid="{00000000-0005-0000-0000-0000DA230000}"/>
    <cellStyle name="Comma 125 2 9 3" xfId="5157" xr:uid="{00000000-0005-0000-0000-0000DB230000}"/>
    <cellStyle name="Comma 125 3" xfId="15821" xr:uid="{00000000-0005-0000-0000-0000DC230000}"/>
    <cellStyle name="Comma 125 4" xfId="14778" xr:uid="{00000000-0005-0000-0000-0000DD230000}"/>
    <cellStyle name="Comma 125 4 2" xfId="7931" xr:uid="{00000000-0005-0000-0000-0000DE230000}"/>
    <cellStyle name="Comma 125 4 2 2" xfId="7933" xr:uid="{00000000-0005-0000-0000-0000DF230000}"/>
    <cellStyle name="Comma 125 4 2 2 2" xfId="353" xr:uid="{00000000-0005-0000-0000-0000E0230000}"/>
    <cellStyle name="Comma 125 4 2 2 3" xfId="410" xr:uid="{00000000-0005-0000-0000-0000E1230000}"/>
    <cellStyle name="Comma 125 4 2 3" xfId="7938" xr:uid="{00000000-0005-0000-0000-0000E2230000}"/>
    <cellStyle name="Comma 125 4 2 4" xfId="7955" xr:uid="{00000000-0005-0000-0000-0000E3230000}"/>
    <cellStyle name="Comma 125 4 3" xfId="319" xr:uid="{00000000-0005-0000-0000-0000E4230000}"/>
    <cellStyle name="Comma 125 4 3 2" xfId="5726" xr:uid="{00000000-0005-0000-0000-0000E5230000}"/>
    <cellStyle name="Comma 125 4 3 3" xfId="1964" xr:uid="{00000000-0005-0000-0000-0000E6230000}"/>
    <cellStyle name="Comma 125 4 4" xfId="7962" xr:uid="{00000000-0005-0000-0000-0000E7230000}"/>
    <cellStyle name="Comma 125 4 4 2" xfId="876" xr:uid="{00000000-0005-0000-0000-0000E8230000}"/>
    <cellStyle name="Comma 125 4 4 3" xfId="914" xr:uid="{00000000-0005-0000-0000-0000E9230000}"/>
    <cellStyle name="Comma 125 4 5" xfId="7967" xr:uid="{00000000-0005-0000-0000-0000EA230000}"/>
    <cellStyle name="Comma 125 4 6" xfId="15823" xr:uid="{00000000-0005-0000-0000-0000EB230000}"/>
    <cellStyle name="Comma 125 5" xfId="14786" xr:uid="{00000000-0005-0000-0000-0000EC230000}"/>
    <cellStyle name="Comma 125 5 2" xfId="14794" xr:uid="{00000000-0005-0000-0000-0000ED230000}"/>
    <cellStyle name="Comma 125 5 2 2" xfId="14072" xr:uid="{00000000-0005-0000-0000-0000EE230000}"/>
    <cellStyle name="Comma 125 5 2 3" xfId="14077" xr:uid="{00000000-0005-0000-0000-0000EF230000}"/>
    <cellStyle name="Comma 125 5 3" xfId="4543" xr:uid="{00000000-0005-0000-0000-0000F0230000}"/>
    <cellStyle name="Comma 125 5 3 2" xfId="15825" xr:uid="{00000000-0005-0000-0000-0000F1230000}"/>
    <cellStyle name="Comma 125 5 3 3" xfId="4832" xr:uid="{00000000-0005-0000-0000-0000F2230000}"/>
    <cellStyle name="Comma 125 5 4" xfId="4528" xr:uid="{00000000-0005-0000-0000-0000F3230000}"/>
    <cellStyle name="Comma 125 5 5" xfId="15827" xr:uid="{00000000-0005-0000-0000-0000F4230000}"/>
    <cellStyle name="Comma 125 6" xfId="11264" xr:uid="{00000000-0005-0000-0000-0000F5230000}"/>
    <cellStyle name="Comma 125 6 2" xfId="15830" xr:uid="{00000000-0005-0000-0000-0000F6230000}"/>
    <cellStyle name="Comma 125 6 2 2" xfId="14256" xr:uid="{00000000-0005-0000-0000-0000F7230000}"/>
    <cellStyle name="Comma 125 6 2 3" xfId="14273" xr:uid="{00000000-0005-0000-0000-0000F8230000}"/>
    <cellStyle name="Comma 125 6 3" xfId="3257" xr:uid="{00000000-0005-0000-0000-0000F9230000}"/>
    <cellStyle name="Comma 125 6 3 2" xfId="1059" xr:uid="{00000000-0005-0000-0000-0000FA230000}"/>
    <cellStyle name="Comma 125 6 3 3" xfId="1075" xr:uid="{00000000-0005-0000-0000-0000FB230000}"/>
    <cellStyle name="Comma 125 6 4" xfId="3267" xr:uid="{00000000-0005-0000-0000-0000FC230000}"/>
    <cellStyle name="Comma 125 6 5" xfId="3274" xr:uid="{00000000-0005-0000-0000-0000FD230000}"/>
    <cellStyle name="Comma 125 7" xfId="11273" xr:uid="{00000000-0005-0000-0000-0000FE230000}"/>
    <cellStyle name="Comma 125 7 2" xfId="15832" xr:uid="{00000000-0005-0000-0000-0000FF230000}"/>
    <cellStyle name="Comma 125 7 2 2" xfId="199" xr:uid="{00000000-0005-0000-0000-000000240000}"/>
    <cellStyle name="Comma 125 7 2 3" xfId="14438" xr:uid="{00000000-0005-0000-0000-000001240000}"/>
    <cellStyle name="Comma 125 7 3" xfId="15837" xr:uid="{00000000-0005-0000-0000-000002240000}"/>
    <cellStyle name="Comma 125 7 3 2" xfId="15840" xr:uid="{00000000-0005-0000-0000-000003240000}"/>
    <cellStyle name="Comma 125 7 3 3" xfId="15844" xr:uid="{00000000-0005-0000-0000-000004240000}"/>
    <cellStyle name="Comma 125 7 4" xfId="15850" xr:uid="{00000000-0005-0000-0000-000005240000}"/>
    <cellStyle name="Comma 125 7 5" xfId="15852" xr:uid="{00000000-0005-0000-0000-000006240000}"/>
    <cellStyle name="Comma 125 8" xfId="15855" xr:uid="{00000000-0005-0000-0000-000007240000}"/>
    <cellStyle name="Comma 125 8 2" xfId="15857" xr:uid="{00000000-0005-0000-0000-000008240000}"/>
    <cellStyle name="Comma 125 8 2 2" xfId="14817" xr:uid="{00000000-0005-0000-0000-000009240000}"/>
    <cellStyle name="Comma 125 8 2 3" xfId="14844" xr:uid="{00000000-0005-0000-0000-00000A240000}"/>
    <cellStyle name="Comma 125 8 3" xfId="15859" xr:uid="{00000000-0005-0000-0000-00000B240000}"/>
    <cellStyle name="Comma 125 8 3 2" xfId="14965" xr:uid="{00000000-0005-0000-0000-00000C240000}"/>
    <cellStyle name="Comma 125 8 3 3" xfId="15862" xr:uid="{00000000-0005-0000-0000-00000D240000}"/>
    <cellStyle name="Comma 125 8 4" xfId="15864" xr:uid="{00000000-0005-0000-0000-00000E240000}"/>
    <cellStyle name="Comma 125 8 5" xfId="15867" xr:uid="{00000000-0005-0000-0000-00000F240000}"/>
    <cellStyle name="Comma 125 9" xfId="7042" xr:uid="{00000000-0005-0000-0000-000010240000}"/>
    <cellStyle name="Comma 125 9 2" xfId="7052" xr:uid="{00000000-0005-0000-0000-000011240000}"/>
    <cellStyle name="Comma 125 9 2 2" xfId="4739" xr:uid="{00000000-0005-0000-0000-000012240000}"/>
    <cellStyle name="Comma 125 9 2 3" xfId="5258" xr:uid="{00000000-0005-0000-0000-000013240000}"/>
    <cellStyle name="Comma 125 9 3" xfId="5665" xr:uid="{00000000-0005-0000-0000-000014240000}"/>
    <cellStyle name="Comma 125 9 4" xfId="7084" xr:uid="{00000000-0005-0000-0000-000015240000}"/>
    <cellStyle name="Comma 126" xfId="15870" xr:uid="{00000000-0005-0000-0000-000016240000}"/>
    <cellStyle name="Comma 126 10" xfId="15874" xr:uid="{00000000-0005-0000-0000-000017240000}"/>
    <cellStyle name="Comma 126 10 2" xfId="15880" xr:uid="{00000000-0005-0000-0000-000018240000}"/>
    <cellStyle name="Comma 126 10 3" xfId="8841" xr:uid="{00000000-0005-0000-0000-000019240000}"/>
    <cellStyle name="Comma 126 11" xfId="12661" xr:uid="{00000000-0005-0000-0000-00001A240000}"/>
    <cellStyle name="Comma 126 11 2" xfId="12667" xr:uid="{00000000-0005-0000-0000-00001B240000}"/>
    <cellStyle name="Comma 126 11 3" xfId="4316" xr:uid="{00000000-0005-0000-0000-00001C240000}"/>
    <cellStyle name="Comma 126 12" xfId="6488" xr:uid="{00000000-0005-0000-0000-00001D240000}"/>
    <cellStyle name="Comma 126 13" xfId="12673" xr:uid="{00000000-0005-0000-0000-00001E240000}"/>
    <cellStyle name="Comma 126 2" xfId="15883" xr:uid="{00000000-0005-0000-0000-00001F240000}"/>
    <cellStyle name="Comma 126 2 10" xfId="15891" xr:uid="{00000000-0005-0000-0000-000020240000}"/>
    <cellStyle name="Comma 126 2 11" xfId="15895" xr:uid="{00000000-0005-0000-0000-000021240000}"/>
    <cellStyle name="Comma 126 2 2" xfId="15902" xr:uid="{00000000-0005-0000-0000-000022240000}"/>
    <cellStyle name="Comma 126 2 2 2" xfId="15904" xr:uid="{00000000-0005-0000-0000-000023240000}"/>
    <cellStyle name="Comma 126 2 2 2 2" xfId="15906" xr:uid="{00000000-0005-0000-0000-000024240000}"/>
    <cellStyle name="Comma 126 2 2 2 2 2" xfId="15908" xr:uid="{00000000-0005-0000-0000-000025240000}"/>
    <cellStyle name="Comma 126 2 2 2 2 3" xfId="15910" xr:uid="{00000000-0005-0000-0000-000026240000}"/>
    <cellStyle name="Comma 126 2 2 2 3" xfId="15913" xr:uid="{00000000-0005-0000-0000-000027240000}"/>
    <cellStyle name="Comma 126 2 2 2 4" xfId="15915" xr:uid="{00000000-0005-0000-0000-000028240000}"/>
    <cellStyle name="Comma 126 2 2 3" xfId="15917" xr:uid="{00000000-0005-0000-0000-000029240000}"/>
    <cellStyle name="Comma 126 2 2 3 2" xfId="15919" xr:uid="{00000000-0005-0000-0000-00002A240000}"/>
    <cellStyle name="Comma 126 2 2 3 3" xfId="15921" xr:uid="{00000000-0005-0000-0000-00002B240000}"/>
    <cellStyle name="Comma 126 2 2 4" xfId="15923" xr:uid="{00000000-0005-0000-0000-00002C240000}"/>
    <cellStyle name="Comma 126 2 2 4 2" xfId="12482" xr:uid="{00000000-0005-0000-0000-00002D240000}"/>
    <cellStyle name="Comma 126 2 2 4 3" xfId="15925" xr:uid="{00000000-0005-0000-0000-00002E240000}"/>
    <cellStyle name="Comma 126 2 2 5" xfId="15927" xr:uid="{00000000-0005-0000-0000-00002F240000}"/>
    <cellStyle name="Comma 126 2 2 6" xfId="15929" xr:uid="{00000000-0005-0000-0000-000030240000}"/>
    <cellStyle name="Comma 126 2 3" xfId="15934" xr:uid="{00000000-0005-0000-0000-000031240000}"/>
    <cellStyle name="Comma 126 2 3 2" xfId="9873" xr:uid="{00000000-0005-0000-0000-000032240000}"/>
    <cellStyle name="Comma 126 2 3 2 2" xfId="6732" xr:uid="{00000000-0005-0000-0000-000033240000}"/>
    <cellStyle name="Comma 126 2 3 2 3" xfId="15937" xr:uid="{00000000-0005-0000-0000-000034240000}"/>
    <cellStyle name="Comma 126 2 3 3" xfId="15939" xr:uid="{00000000-0005-0000-0000-000035240000}"/>
    <cellStyle name="Comma 126 2 3 3 2" xfId="15941" xr:uid="{00000000-0005-0000-0000-000036240000}"/>
    <cellStyle name="Comma 126 2 3 3 3" xfId="6219" xr:uid="{00000000-0005-0000-0000-000037240000}"/>
    <cellStyle name="Comma 126 2 3 4" xfId="15943" xr:uid="{00000000-0005-0000-0000-000038240000}"/>
    <cellStyle name="Comma 126 2 3 5" xfId="1880" xr:uid="{00000000-0005-0000-0000-000039240000}"/>
    <cellStyle name="Comma 126 2 4" xfId="15945" xr:uid="{00000000-0005-0000-0000-00003A240000}"/>
    <cellStyle name="Comma 126 2 4 2" xfId="9885" xr:uid="{00000000-0005-0000-0000-00003B240000}"/>
    <cellStyle name="Comma 126 2 4 2 2" xfId="12557" xr:uid="{00000000-0005-0000-0000-00003C240000}"/>
    <cellStyle name="Comma 126 2 4 2 3" xfId="12567" xr:uid="{00000000-0005-0000-0000-00003D240000}"/>
    <cellStyle name="Comma 126 2 4 3" xfId="12582" xr:uid="{00000000-0005-0000-0000-00003E240000}"/>
    <cellStyle name="Comma 126 2 4 3 2" xfId="12588" xr:uid="{00000000-0005-0000-0000-00003F240000}"/>
    <cellStyle name="Comma 126 2 4 3 3" xfId="6229" xr:uid="{00000000-0005-0000-0000-000040240000}"/>
    <cellStyle name="Comma 126 2 4 4" xfId="5122" xr:uid="{00000000-0005-0000-0000-000041240000}"/>
    <cellStyle name="Comma 126 2 4 5" xfId="12616" xr:uid="{00000000-0005-0000-0000-000042240000}"/>
    <cellStyle name="Comma 126 2 5" xfId="15947" xr:uid="{00000000-0005-0000-0000-000043240000}"/>
    <cellStyle name="Comma 126 2 5 2" xfId="5180" xr:uid="{00000000-0005-0000-0000-000044240000}"/>
    <cellStyle name="Comma 126 2 5 2 2" xfId="12188" xr:uid="{00000000-0005-0000-0000-000045240000}"/>
    <cellStyle name="Comma 126 2 5 2 3" xfId="12193" xr:uid="{00000000-0005-0000-0000-000046240000}"/>
    <cellStyle name="Comma 126 2 5 3" xfId="15949" xr:uid="{00000000-0005-0000-0000-000047240000}"/>
    <cellStyle name="Comma 126 2 5 3 2" xfId="12200" xr:uid="{00000000-0005-0000-0000-000048240000}"/>
    <cellStyle name="Comma 126 2 5 3 3" xfId="6507" xr:uid="{00000000-0005-0000-0000-000049240000}"/>
    <cellStyle name="Comma 126 2 5 4" xfId="15951" xr:uid="{00000000-0005-0000-0000-00004A240000}"/>
    <cellStyle name="Comma 126 2 5 5" xfId="15953" xr:uid="{00000000-0005-0000-0000-00004B240000}"/>
    <cellStyle name="Comma 126 2 6" xfId="5618" xr:uid="{00000000-0005-0000-0000-00004C240000}"/>
    <cellStyle name="Comma 126 2 6 2" xfId="15955" xr:uid="{00000000-0005-0000-0000-00004D240000}"/>
    <cellStyle name="Comma 126 2 6 2 2" xfId="15957" xr:uid="{00000000-0005-0000-0000-00004E240000}"/>
    <cellStyle name="Comma 126 2 6 2 3" xfId="15959" xr:uid="{00000000-0005-0000-0000-00004F240000}"/>
    <cellStyle name="Comma 126 2 6 3" xfId="15961" xr:uid="{00000000-0005-0000-0000-000050240000}"/>
    <cellStyle name="Comma 126 2 6 3 2" xfId="3417" xr:uid="{00000000-0005-0000-0000-000051240000}"/>
    <cellStyle name="Comma 126 2 6 3 3" xfId="1459" xr:uid="{00000000-0005-0000-0000-000052240000}"/>
    <cellStyle name="Comma 126 2 6 4" xfId="3428" xr:uid="{00000000-0005-0000-0000-000053240000}"/>
    <cellStyle name="Comma 126 2 6 5" xfId="2439" xr:uid="{00000000-0005-0000-0000-000054240000}"/>
    <cellStyle name="Comma 126 2 7" xfId="7137" xr:uid="{00000000-0005-0000-0000-000055240000}"/>
    <cellStyle name="Comma 126 2 7 2" xfId="15963" xr:uid="{00000000-0005-0000-0000-000056240000}"/>
    <cellStyle name="Comma 126 2 7 2 2" xfId="15965" xr:uid="{00000000-0005-0000-0000-000057240000}"/>
    <cellStyle name="Comma 126 2 7 2 3" xfId="12563" xr:uid="{00000000-0005-0000-0000-000058240000}"/>
    <cellStyle name="Comma 126 2 7 3" xfId="15967" xr:uid="{00000000-0005-0000-0000-000059240000}"/>
    <cellStyle name="Comma 126 2 7 4" xfId="15969" xr:uid="{00000000-0005-0000-0000-00005A240000}"/>
    <cellStyle name="Comma 126 2 8" xfId="7142" xr:uid="{00000000-0005-0000-0000-00005B240000}"/>
    <cellStyle name="Comma 126 2 8 2" xfId="15971" xr:uid="{00000000-0005-0000-0000-00005C240000}"/>
    <cellStyle name="Comma 126 2 8 3" xfId="15973" xr:uid="{00000000-0005-0000-0000-00005D240000}"/>
    <cellStyle name="Comma 126 2 9" xfId="15975" xr:uid="{00000000-0005-0000-0000-00005E240000}"/>
    <cellStyle name="Comma 126 2 9 2" xfId="15977" xr:uid="{00000000-0005-0000-0000-00005F240000}"/>
    <cellStyle name="Comma 126 2 9 3" xfId="15979" xr:uid="{00000000-0005-0000-0000-000060240000}"/>
    <cellStyle name="Comma 126 3" xfId="15982" xr:uid="{00000000-0005-0000-0000-000061240000}"/>
    <cellStyle name="Comma 126 4" xfId="14807" xr:uid="{00000000-0005-0000-0000-000062240000}"/>
    <cellStyle name="Comma 126 4 2" xfId="11900" xr:uid="{00000000-0005-0000-0000-000063240000}"/>
    <cellStyle name="Comma 126 4 2 2" xfId="15984" xr:uid="{00000000-0005-0000-0000-000064240000}"/>
    <cellStyle name="Comma 126 4 2 2 2" xfId="15986" xr:uid="{00000000-0005-0000-0000-000065240000}"/>
    <cellStyle name="Comma 126 4 2 2 3" xfId="15991" xr:uid="{00000000-0005-0000-0000-000066240000}"/>
    <cellStyle name="Comma 126 4 2 3" xfId="15993" xr:uid="{00000000-0005-0000-0000-000067240000}"/>
    <cellStyle name="Comma 126 4 2 4" xfId="15995" xr:uid="{00000000-0005-0000-0000-000068240000}"/>
    <cellStyle name="Comma 126 4 3" xfId="11911" xr:uid="{00000000-0005-0000-0000-000069240000}"/>
    <cellStyle name="Comma 126 4 3 2" xfId="9903" xr:uid="{00000000-0005-0000-0000-00006A240000}"/>
    <cellStyle name="Comma 126 4 3 3" xfId="1765" xr:uid="{00000000-0005-0000-0000-00006B240000}"/>
    <cellStyle name="Comma 126 4 4" xfId="15997" xr:uid="{00000000-0005-0000-0000-00006C240000}"/>
    <cellStyle name="Comma 126 4 4 2" xfId="9911" xr:uid="{00000000-0005-0000-0000-00006D240000}"/>
    <cellStyle name="Comma 126 4 4 3" xfId="15999" xr:uid="{00000000-0005-0000-0000-00006E240000}"/>
    <cellStyle name="Comma 126 4 5" xfId="5537" xr:uid="{00000000-0005-0000-0000-00006F240000}"/>
    <cellStyle name="Comma 126 4 6" xfId="16001" xr:uid="{00000000-0005-0000-0000-000070240000}"/>
    <cellStyle name="Comma 126 5" xfId="14815" xr:uid="{00000000-0005-0000-0000-000071240000}"/>
    <cellStyle name="Comma 126 5 2" xfId="11927" xr:uid="{00000000-0005-0000-0000-000072240000}"/>
    <cellStyle name="Comma 126 5 2 2" xfId="16003" xr:uid="{00000000-0005-0000-0000-000073240000}"/>
    <cellStyle name="Comma 126 5 2 3" xfId="16005" xr:uid="{00000000-0005-0000-0000-000074240000}"/>
    <cellStyle name="Comma 126 5 3" xfId="4487" xr:uid="{00000000-0005-0000-0000-000075240000}"/>
    <cellStyle name="Comma 126 5 3 2" xfId="9920" xr:uid="{00000000-0005-0000-0000-000076240000}"/>
    <cellStyle name="Comma 126 5 3 3" xfId="16007" xr:uid="{00000000-0005-0000-0000-000077240000}"/>
    <cellStyle name="Comma 126 5 4" xfId="4491" xr:uid="{00000000-0005-0000-0000-000078240000}"/>
    <cellStyle name="Comma 126 5 5" xfId="16009" xr:uid="{00000000-0005-0000-0000-000079240000}"/>
    <cellStyle name="Comma 126 6" xfId="11284" xr:uid="{00000000-0005-0000-0000-00007A240000}"/>
    <cellStyle name="Comma 126 6 2" xfId="16012" xr:uid="{00000000-0005-0000-0000-00007B240000}"/>
    <cellStyle name="Comma 126 6 2 2" xfId="16015" xr:uid="{00000000-0005-0000-0000-00007C240000}"/>
    <cellStyle name="Comma 126 6 2 3" xfId="16019" xr:uid="{00000000-0005-0000-0000-00007D240000}"/>
    <cellStyle name="Comma 126 6 3" xfId="16024" xr:uid="{00000000-0005-0000-0000-00007E240000}"/>
    <cellStyle name="Comma 126 6 3 2" xfId="16026" xr:uid="{00000000-0005-0000-0000-00007F240000}"/>
    <cellStyle name="Comma 126 6 3 3" xfId="16029" xr:uid="{00000000-0005-0000-0000-000080240000}"/>
    <cellStyle name="Comma 126 6 4" xfId="16033" xr:uid="{00000000-0005-0000-0000-000081240000}"/>
    <cellStyle name="Comma 126 6 5" xfId="16035" xr:uid="{00000000-0005-0000-0000-000082240000}"/>
    <cellStyle name="Comma 126 7" xfId="11292" xr:uid="{00000000-0005-0000-0000-000083240000}"/>
    <cellStyle name="Comma 126 7 2" xfId="16037" xr:uid="{00000000-0005-0000-0000-000084240000}"/>
    <cellStyle name="Comma 126 7 2 2" xfId="16040" xr:uid="{00000000-0005-0000-0000-000085240000}"/>
    <cellStyle name="Comma 126 7 2 3" xfId="16043" xr:uid="{00000000-0005-0000-0000-000086240000}"/>
    <cellStyle name="Comma 126 7 3" xfId="16045" xr:uid="{00000000-0005-0000-0000-000087240000}"/>
    <cellStyle name="Comma 126 7 3 2" xfId="16047" xr:uid="{00000000-0005-0000-0000-000088240000}"/>
    <cellStyle name="Comma 126 7 3 3" xfId="16049" xr:uid="{00000000-0005-0000-0000-000089240000}"/>
    <cellStyle name="Comma 126 7 4" xfId="16051" xr:uid="{00000000-0005-0000-0000-00008A240000}"/>
    <cellStyle name="Comma 126 7 5" xfId="16053" xr:uid="{00000000-0005-0000-0000-00008B240000}"/>
    <cellStyle name="Comma 126 8" xfId="16055" xr:uid="{00000000-0005-0000-0000-00008C240000}"/>
    <cellStyle name="Comma 126 8 2" xfId="1052" xr:uid="{00000000-0005-0000-0000-00008D240000}"/>
    <cellStyle name="Comma 126 8 2 2" xfId="16057" xr:uid="{00000000-0005-0000-0000-00008E240000}"/>
    <cellStyle name="Comma 126 8 2 3" xfId="16059" xr:uid="{00000000-0005-0000-0000-00008F240000}"/>
    <cellStyle name="Comma 126 8 3" xfId="1070" xr:uid="{00000000-0005-0000-0000-000090240000}"/>
    <cellStyle name="Comma 126 8 3 2" xfId="16061" xr:uid="{00000000-0005-0000-0000-000091240000}"/>
    <cellStyle name="Comma 126 8 3 3" xfId="16063" xr:uid="{00000000-0005-0000-0000-000092240000}"/>
    <cellStyle name="Comma 126 8 4" xfId="1548" xr:uid="{00000000-0005-0000-0000-000093240000}"/>
    <cellStyle name="Comma 126 8 5" xfId="1552" xr:uid="{00000000-0005-0000-0000-000094240000}"/>
    <cellStyle name="Comma 126 9" xfId="16065" xr:uid="{00000000-0005-0000-0000-000095240000}"/>
    <cellStyle name="Comma 126 9 2" xfId="16067" xr:uid="{00000000-0005-0000-0000-000096240000}"/>
    <cellStyle name="Comma 126 9 2 2" xfId="16069" xr:uid="{00000000-0005-0000-0000-000097240000}"/>
    <cellStyle name="Comma 126 9 2 3" xfId="5857" xr:uid="{00000000-0005-0000-0000-000098240000}"/>
    <cellStyle name="Comma 126 9 3" xfId="16071" xr:uid="{00000000-0005-0000-0000-000099240000}"/>
    <cellStyle name="Comma 126 9 4" xfId="16073" xr:uid="{00000000-0005-0000-0000-00009A240000}"/>
    <cellStyle name="Comma 127" xfId="7743" xr:uid="{00000000-0005-0000-0000-00009B240000}"/>
    <cellStyle name="Comma 127 10" xfId="5023" xr:uid="{00000000-0005-0000-0000-00009C240000}"/>
    <cellStyle name="Comma 127 10 2" xfId="16076" xr:uid="{00000000-0005-0000-0000-00009D240000}"/>
    <cellStyle name="Comma 127 10 3" xfId="16079" xr:uid="{00000000-0005-0000-0000-00009E240000}"/>
    <cellStyle name="Comma 127 11" xfId="11615" xr:uid="{00000000-0005-0000-0000-00009F240000}"/>
    <cellStyle name="Comma 127 11 2" xfId="16081" xr:uid="{00000000-0005-0000-0000-0000A0240000}"/>
    <cellStyle name="Comma 127 11 3" xfId="9349" xr:uid="{00000000-0005-0000-0000-0000A1240000}"/>
    <cellStyle name="Comma 127 12" xfId="16083" xr:uid="{00000000-0005-0000-0000-0000A2240000}"/>
    <cellStyle name="Comma 127 13" xfId="16085" xr:uid="{00000000-0005-0000-0000-0000A3240000}"/>
    <cellStyle name="Comma 127 2" xfId="16093" xr:uid="{00000000-0005-0000-0000-0000A4240000}"/>
    <cellStyle name="Comma 127 2 10" xfId="3034" xr:uid="{00000000-0005-0000-0000-0000A5240000}"/>
    <cellStyle name="Comma 127 2 11" xfId="16096" xr:uid="{00000000-0005-0000-0000-0000A6240000}"/>
    <cellStyle name="Comma 127 2 2" xfId="16098" xr:uid="{00000000-0005-0000-0000-0000A7240000}"/>
    <cellStyle name="Comma 127 2 2 2" xfId="16100" xr:uid="{00000000-0005-0000-0000-0000A8240000}"/>
    <cellStyle name="Comma 127 2 2 2 2" xfId="16107" xr:uid="{00000000-0005-0000-0000-0000A9240000}"/>
    <cellStyle name="Comma 127 2 2 2 2 2" xfId="16116" xr:uid="{00000000-0005-0000-0000-0000AA240000}"/>
    <cellStyle name="Comma 127 2 2 2 2 3" xfId="16121" xr:uid="{00000000-0005-0000-0000-0000AB240000}"/>
    <cellStyle name="Comma 127 2 2 2 3" xfId="16127" xr:uid="{00000000-0005-0000-0000-0000AC240000}"/>
    <cellStyle name="Comma 127 2 2 2 4" xfId="16132" xr:uid="{00000000-0005-0000-0000-0000AD240000}"/>
    <cellStyle name="Comma 127 2 2 3" xfId="16134" xr:uid="{00000000-0005-0000-0000-0000AE240000}"/>
    <cellStyle name="Comma 127 2 2 3 2" xfId="4936" xr:uid="{00000000-0005-0000-0000-0000AF240000}"/>
    <cellStyle name="Comma 127 2 2 3 3" xfId="16141" xr:uid="{00000000-0005-0000-0000-0000B0240000}"/>
    <cellStyle name="Comma 127 2 2 4" xfId="16143" xr:uid="{00000000-0005-0000-0000-0000B1240000}"/>
    <cellStyle name="Comma 127 2 2 4 2" xfId="16148" xr:uid="{00000000-0005-0000-0000-0000B2240000}"/>
    <cellStyle name="Comma 127 2 2 4 3" xfId="16151" xr:uid="{00000000-0005-0000-0000-0000B3240000}"/>
    <cellStyle name="Comma 127 2 2 5" xfId="16154" xr:uid="{00000000-0005-0000-0000-0000B4240000}"/>
    <cellStyle name="Comma 127 2 2 6" xfId="570" xr:uid="{00000000-0005-0000-0000-0000B5240000}"/>
    <cellStyle name="Comma 127 2 3" xfId="16156" xr:uid="{00000000-0005-0000-0000-0000B6240000}"/>
    <cellStyle name="Comma 127 2 3 2" xfId="16158" xr:uid="{00000000-0005-0000-0000-0000B7240000}"/>
    <cellStyle name="Comma 127 2 3 2 2" xfId="7400" xr:uid="{00000000-0005-0000-0000-0000B8240000}"/>
    <cellStyle name="Comma 127 2 3 2 3" xfId="16092" xr:uid="{00000000-0005-0000-0000-0000B9240000}"/>
    <cellStyle name="Comma 127 2 3 3" xfId="16165" xr:uid="{00000000-0005-0000-0000-0000BA240000}"/>
    <cellStyle name="Comma 127 2 3 3 2" xfId="16170" xr:uid="{00000000-0005-0000-0000-0000BB240000}"/>
    <cellStyle name="Comma 127 2 3 3 3" xfId="16177" xr:uid="{00000000-0005-0000-0000-0000BC240000}"/>
    <cellStyle name="Comma 127 2 3 4" xfId="16180" xr:uid="{00000000-0005-0000-0000-0000BD240000}"/>
    <cellStyle name="Comma 127 2 3 5" xfId="16182" xr:uid="{00000000-0005-0000-0000-0000BE240000}"/>
    <cellStyle name="Comma 127 2 4" xfId="16184" xr:uid="{00000000-0005-0000-0000-0000BF240000}"/>
    <cellStyle name="Comma 127 2 4 2" xfId="16186" xr:uid="{00000000-0005-0000-0000-0000C0240000}"/>
    <cellStyle name="Comma 127 2 4 2 2" xfId="16191" xr:uid="{00000000-0005-0000-0000-0000C1240000}"/>
    <cellStyle name="Comma 127 2 4 2 3" xfId="16196" xr:uid="{00000000-0005-0000-0000-0000C2240000}"/>
    <cellStyle name="Comma 127 2 4 3" xfId="16198" xr:uid="{00000000-0005-0000-0000-0000C3240000}"/>
    <cellStyle name="Comma 127 2 4 3 2" xfId="16203" xr:uid="{00000000-0005-0000-0000-0000C4240000}"/>
    <cellStyle name="Comma 127 2 4 3 3" xfId="16208" xr:uid="{00000000-0005-0000-0000-0000C5240000}"/>
    <cellStyle name="Comma 127 2 4 4" xfId="16210" xr:uid="{00000000-0005-0000-0000-0000C6240000}"/>
    <cellStyle name="Comma 127 2 4 5" xfId="16212" xr:uid="{00000000-0005-0000-0000-0000C7240000}"/>
    <cellStyle name="Comma 127 2 5" xfId="3837" xr:uid="{00000000-0005-0000-0000-0000C8240000}"/>
    <cellStyle name="Comma 127 2 5 2" xfId="1305" xr:uid="{00000000-0005-0000-0000-0000C9240000}"/>
    <cellStyle name="Comma 127 2 5 2 2" xfId="16217" xr:uid="{00000000-0005-0000-0000-0000CA240000}"/>
    <cellStyle name="Comma 127 2 5 2 3" xfId="16223" xr:uid="{00000000-0005-0000-0000-0000CB240000}"/>
    <cellStyle name="Comma 127 2 5 3" xfId="3960" xr:uid="{00000000-0005-0000-0000-0000CC240000}"/>
    <cellStyle name="Comma 127 2 5 3 2" xfId="3769" xr:uid="{00000000-0005-0000-0000-0000CD240000}"/>
    <cellStyle name="Comma 127 2 5 3 3" xfId="3975" xr:uid="{00000000-0005-0000-0000-0000CE240000}"/>
    <cellStyle name="Comma 127 2 5 4" xfId="3984" xr:uid="{00000000-0005-0000-0000-0000CF240000}"/>
    <cellStyle name="Comma 127 2 5 5" xfId="3991" xr:uid="{00000000-0005-0000-0000-0000D0240000}"/>
    <cellStyle name="Comma 127 2 6" xfId="3840" xr:uid="{00000000-0005-0000-0000-0000D1240000}"/>
    <cellStyle name="Comma 127 2 6 2" xfId="16225" xr:uid="{00000000-0005-0000-0000-0000D2240000}"/>
    <cellStyle name="Comma 127 2 6 2 2" xfId="1573" xr:uid="{00000000-0005-0000-0000-0000D3240000}"/>
    <cellStyle name="Comma 127 2 6 2 3" xfId="16227" xr:uid="{00000000-0005-0000-0000-0000D4240000}"/>
    <cellStyle name="Comma 127 2 6 3" xfId="16229" xr:uid="{00000000-0005-0000-0000-0000D5240000}"/>
    <cellStyle name="Comma 127 2 6 3 2" xfId="16232" xr:uid="{00000000-0005-0000-0000-0000D6240000}"/>
    <cellStyle name="Comma 127 2 6 3 3" xfId="16234" xr:uid="{00000000-0005-0000-0000-0000D7240000}"/>
    <cellStyle name="Comma 127 2 6 4" xfId="8452" xr:uid="{00000000-0005-0000-0000-0000D8240000}"/>
    <cellStyle name="Comma 127 2 6 5" xfId="8464" xr:uid="{00000000-0005-0000-0000-0000D9240000}"/>
    <cellStyle name="Comma 127 2 7" xfId="16236" xr:uid="{00000000-0005-0000-0000-0000DA240000}"/>
    <cellStyle name="Comma 127 2 7 2" xfId="5498" xr:uid="{00000000-0005-0000-0000-0000DB240000}"/>
    <cellStyle name="Comma 127 2 7 2 2" xfId="5501" xr:uid="{00000000-0005-0000-0000-0000DC240000}"/>
    <cellStyle name="Comma 127 2 7 2 3" xfId="5506" xr:uid="{00000000-0005-0000-0000-0000DD240000}"/>
    <cellStyle name="Comma 127 2 7 3" xfId="16238" xr:uid="{00000000-0005-0000-0000-0000DE240000}"/>
    <cellStyle name="Comma 127 2 7 4" xfId="8477" xr:uid="{00000000-0005-0000-0000-0000DF240000}"/>
    <cellStyle name="Comma 127 2 8" xfId="16240" xr:uid="{00000000-0005-0000-0000-0000E0240000}"/>
    <cellStyle name="Comma 127 2 8 2" xfId="16242" xr:uid="{00000000-0005-0000-0000-0000E1240000}"/>
    <cellStyle name="Comma 127 2 8 3" xfId="16244" xr:uid="{00000000-0005-0000-0000-0000E2240000}"/>
    <cellStyle name="Comma 127 2 9" xfId="16246" xr:uid="{00000000-0005-0000-0000-0000E3240000}"/>
    <cellStyle name="Comma 127 2 9 2" xfId="16249" xr:uid="{00000000-0005-0000-0000-0000E4240000}"/>
    <cellStyle name="Comma 127 2 9 3" xfId="16251" xr:uid="{00000000-0005-0000-0000-0000E5240000}"/>
    <cellStyle name="Comma 127 3" xfId="16254" xr:uid="{00000000-0005-0000-0000-0000E6240000}"/>
    <cellStyle name="Comma 127 4" xfId="14826" xr:uid="{00000000-0005-0000-0000-0000E7240000}"/>
    <cellStyle name="Comma 127 4 2" xfId="14834" xr:uid="{00000000-0005-0000-0000-0000E8240000}"/>
    <cellStyle name="Comma 127 4 2 2" xfId="16256" xr:uid="{00000000-0005-0000-0000-0000E9240000}"/>
    <cellStyle name="Comma 127 4 2 2 2" xfId="16259" xr:uid="{00000000-0005-0000-0000-0000EA240000}"/>
    <cellStyle name="Comma 127 4 2 2 3" xfId="16262" xr:uid="{00000000-0005-0000-0000-0000EB240000}"/>
    <cellStyle name="Comma 127 4 2 3" xfId="16265" xr:uid="{00000000-0005-0000-0000-0000EC240000}"/>
    <cellStyle name="Comma 127 4 2 4" xfId="16268" xr:uid="{00000000-0005-0000-0000-0000ED240000}"/>
    <cellStyle name="Comma 127 4 3" xfId="1735" xr:uid="{00000000-0005-0000-0000-0000EE240000}"/>
    <cellStyle name="Comma 127 4 3 2" xfId="16271" xr:uid="{00000000-0005-0000-0000-0000EF240000}"/>
    <cellStyle name="Comma 127 4 3 3" xfId="16274" xr:uid="{00000000-0005-0000-0000-0000F0240000}"/>
    <cellStyle name="Comma 127 4 4" xfId="16277" xr:uid="{00000000-0005-0000-0000-0000F1240000}"/>
    <cellStyle name="Comma 127 4 4 2" xfId="16279" xr:uid="{00000000-0005-0000-0000-0000F2240000}"/>
    <cellStyle name="Comma 127 4 4 3" xfId="16281" xr:uid="{00000000-0005-0000-0000-0000F3240000}"/>
    <cellStyle name="Comma 127 4 5" xfId="16283" xr:uid="{00000000-0005-0000-0000-0000F4240000}"/>
    <cellStyle name="Comma 127 4 6" xfId="16285" xr:uid="{00000000-0005-0000-0000-0000F5240000}"/>
    <cellStyle name="Comma 127 5" xfId="2776" xr:uid="{00000000-0005-0000-0000-0000F6240000}"/>
    <cellStyle name="Comma 127 5 2" xfId="16288" xr:uid="{00000000-0005-0000-0000-0000F7240000}"/>
    <cellStyle name="Comma 127 5 2 2" xfId="16292" xr:uid="{00000000-0005-0000-0000-0000F8240000}"/>
    <cellStyle name="Comma 127 5 2 3" xfId="16299" xr:uid="{00000000-0005-0000-0000-0000F9240000}"/>
    <cellStyle name="Comma 127 5 3" xfId="2814" xr:uid="{00000000-0005-0000-0000-0000FA240000}"/>
    <cellStyle name="Comma 127 5 3 2" xfId="16304" xr:uid="{00000000-0005-0000-0000-0000FB240000}"/>
    <cellStyle name="Comma 127 5 3 3" xfId="16311" xr:uid="{00000000-0005-0000-0000-0000FC240000}"/>
    <cellStyle name="Comma 127 5 4" xfId="2826" xr:uid="{00000000-0005-0000-0000-0000FD240000}"/>
    <cellStyle name="Comma 127 5 5" xfId="16316" xr:uid="{00000000-0005-0000-0000-0000FE240000}"/>
    <cellStyle name="Comma 127 6" xfId="14840" xr:uid="{00000000-0005-0000-0000-0000FF240000}"/>
    <cellStyle name="Comma 127 6 2" xfId="16323" xr:uid="{00000000-0005-0000-0000-000000250000}"/>
    <cellStyle name="Comma 127 6 2 2" xfId="16325" xr:uid="{00000000-0005-0000-0000-000001250000}"/>
    <cellStyle name="Comma 127 6 2 3" xfId="16329" xr:uid="{00000000-0005-0000-0000-000002250000}"/>
    <cellStyle name="Comma 127 6 3" xfId="16333" xr:uid="{00000000-0005-0000-0000-000003250000}"/>
    <cellStyle name="Comma 127 6 3 2" xfId="16335" xr:uid="{00000000-0005-0000-0000-000004250000}"/>
    <cellStyle name="Comma 127 6 3 3" xfId="16339" xr:uid="{00000000-0005-0000-0000-000005250000}"/>
    <cellStyle name="Comma 127 6 4" xfId="16343" xr:uid="{00000000-0005-0000-0000-000006250000}"/>
    <cellStyle name="Comma 127 6 5" xfId="16345" xr:uid="{00000000-0005-0000-0000-000007250000}"/>
    <cellStyle name="Comma 127 7" xfId="16347" xr:uid="{00000000-0005-0000-0000-000008250000}"/>
    <cellStyle name="Comma 127 7 2" xfId="6067" xr:uid="{00000000-0005-0000-0000-000009250000}"/>
    <cellStyle name="Comma 127 7 2 2" xfId="16349" xr:uid="{00000000-0005-0000-0000-00000A250000}"/>
    <cellStyle name="Comma 127 7 2 3" xfId="16354" xr:uid="{00000000-0005-0000-0000-00000B250000}"/>
    <cellStyle name="Comma 127 7 3" xfId="16357" xr:uid="{00000000-0005-0000-0000-00000C250000}"/>
    <cellStyle name="Comma 127 7 3 2" xfId="16363" xr:uid="{00000000-0005-0000-0000-00000D250000}"/>
    <cellStyle name="Comma 127 7 3 3" xfId="16367" xr:uid="{00000000-0005-0000-0000-00000E250000}"/>
    <cellStyle name="Comma 127 7 4" xfId="16369" xr:uid="{00000000-0005-0000-0000-00000F250000}"/>
    <cellStyle name="Comma 127 7 5" xfId="4176" xr:uid="{00000000-0005-0000-0000-000010250000}"/>
    <cellStyle name="Comma 127 8" xfId="16371" xr:uid="{00000000-0005-0000-0000-000011250000}"/>
    <cellStyle name="Comma 127 8 2" xfId="16374" xr:uid="{00000000-0005-0000-0000-000012250000}"/>
    <cellStyle name="Comma 127 8 2 2" xfId="8192" xr:uid="{00000000-0005-0000-0000-000013250000}"/>
    <cellStyle name="Comma 127 8 2 3" xfId="8198" xr:uid="{00000000-0005-0000-0000-000014250000}"/>
    <cellStyle name="Comma 127 8 3" xfId="16378" xr:uid="{00000000-0005-0000-0000-000015250000}"/>
    <cellStyle name="Comma 127 8 3 2" xfId="5557" xr:uid="{00000000-0005-0000-0000-000016250000}"/>
    <cellStyle name="Comma 127 8 3 3" xfId="16381" xr:uid="{00000000-0005-0000-0000-000017250000}"/>
    <cellStyle name="Comma 127 8 4" xfId="16383" xr:uid="{00000000-0005-0000-0000-000018250000}"/>
    <cellStyle name="Comma 127 8 5" xfId="16385" xr:uid="{00000000-0005-0000-0000-000019250000}"/>
    <cellStyle name="Comma 127 9" xfId="16387" xr:uid="{00000000-0005-0000-0000-00001A250000}"/>
    <cellStyle name="Comma 127 9 2" xfId="4050" xr:uid="{00000000-0005-0000-0000-00001B250000}"/>
    <cellStyle name="Comma 127 9 2 2" xfId="395" xr:uid="{00000000-0005-0000-0000-00001C250000}"/>
    <cellStyle name="Comma 127 9 2 3" xfId="452" xr:uid="{00000000-0005-0000-0000-00001D250000}"/>
    <cellStyle name="Comma 127 9 3" xfId="4032" xr:uid="{00000000-0005-0000-0000-00001E250000}"/>
    <cellStyle name="Comma 127 9 4" xfId="4040" xr:uid="{00000000-0005-0000-0000-00001F250000}"/>
    <cellStyle name="Comma 128" xfId="16390" xr:uid="{00000000-0005-0000-0000-000020250000}"/>
    <cellStyle name="Comma 128 10" xfId="16392" xr:uid="{00000000-0005-0000-0000-000021250000}"/>
    <cellStyle name="Comma 128 10 2" xfId="16394" xr:uid="{00000000-0005-0000-0000-000022250000}"/>
    <cellStyle name="Comma 128 10 3" xfId="16399" xr:uid="{00000000-0005-0000-0000-000023250000}"/>
    <cellStyle name="Comma 128 11" xfId="16401" xr:uid="{00000000-0005-0000-0000-000024250000}"/>
    <cellStyle name="Comma 128 11 2" xfId="16403" xr:uid="{00000000-0005-0000-0000-000025250000}"/>
    <cellStyle name="Comma 128 11 3" xfId="16405" xr:uid="{00000000-0005-0000-0000-000026250000}"/>
    <cellStyle name="Comma 128 12" xfId="16407" xr:uid="{00000000-0005-0000-0000-000027250000}"/>
    <cellStyle name="Comma 128 13" xfId="5127" xr:uid="{00000000-0005-0000-0000-000028250000}"/>
    <cellStyle name="Comma 128 2" xfId="16176" xr:uid="{00000000-0005-0000-0000-000029250000}"/>
    <cellStyle name="Comma 128 2 10" xfId="16409" xr:uid="{00000000-0005-0000-0000-00002A250000}"/>
    <cellStyle name="Comma 128 2 11" xfId="16411" xr:uid="{00000000-0005-0000-0000-00002B250000}"/>
    <cellStyle name="Comma 128 2 2" xfId="16413" xr:uid="{00000000-0005-0000-0000-00002C250000}"/>
    <cellStyle name="Comma 128 2 2 2" xfId="10180" xr:uid="{00000000-0005-0000-0000-00002D250000}"/>
    <cellStyle name="Comma 128 2 2 2 2" xfId="16417" xr:uid="{00000000-0005-0000-0000-00002E250000}"/>
    <cellStyle name="Comma 128 2 2 2 2 2" xfId="16419" xr:uid="{00000000-0005-0000-0000-00002F250000}"/>
    <cellStyle name="Comma 128 2 2 2 2 3" xfId="16422" xr:uid="{00000000-0005-0000-0000-000030250000}"/>
    <cellStyle name="Comma 128 2 2 2 3" xfId="1680" xr:uid="{00000000-0005-0000-0000-000031250000}"/>
    <cellStyle name="Comma 128 2 2 2 4" xfId="1687" xr:uid="{00000000-0005-0000-0000-000032250000}"/>
    <cellStyle name="Comma 128 2 2 3" xfId="10187" xr:uid="{00000000-0005-0000-0000-000033250000}"/>
    <cellStyle name="Comma 128 2 2 3 2" xfId="16426" xr:uid="{00000000-0005-0000-0000-000034250000}"/>
    <cellStyle name="Comma 128 2 2 3 3" xfId="16430" xr:uid="{00000000-0005-0000-0000-000035250000}"/>
    <cellStyle name="Comma 128 2 2 4" xfId="16434" xr:uid="{00000000-0005-0000-0000-000036250000}"/>
    <cellStyle name="Comma 128 2 2 4 2" xfId="868" xr:uid="{00000000-0005-0000-0000-000037250000}"/>
    <cellStyle name="Comma 128 2 2 4 3" xfId="16436" xr:uid="{00000000-0005-0000-0000-000038250000}"/>
    <cellStyle name="Comma 128 2 2 5" xfId="16440" xr:uid="{00000000-0005-0000-0000-000039250000}"/>
    <cellStyle name="Comma 128 2 2 6" xfId="16442" xr:uid="{00000000-0005-0000-0000-00003A250000}"/>
    <cellStyle name="Comma 128 2 3" xfId="16444" xr:uid="{00000000-0005-0000-0000-00003B250000}"/>
    <cellStyle name="Comma 128 2 3 2" xfId="4192" xr:uid="{00000000-0005-0000-0000-00003C250000}"/>
    <cellStyle name="Comma 128 2 3 2 2" xfId="1976" xr:uid="{00000000-0005-0000-0000-00003D250000}"/>
    <cellStyle name="Comma 128 2 3 2 3" xfId="16448" xr:uid="{00000000-0005-0000-0000-00003E250000}"/>
    <cellStyle name="Comma 128 2 3 3" xfId="10200" xr:uid="{00000000-0005-0000-0000-00003F250000}"/>
    <cellStyle name="Comma 128 2 3 3 2" xfId="16450" xr:uid="{00000000-0005-0000-0000-000040250000}"/>
    <cellStyle name="Comma 128 2 3 3 3" xfId="16452" xr:uid="{00000000-0005-0000-0000-000041250000}"/>
    <cellStyle name="Comma 128 2 3 4" xfId="16456" xr:uid="{00000000-0005-0000-0000-000042250000}"/>
    <cellStyle name="Comma 128 2 3 5" xfId="16458" xr:uid="{00000000-0005-0000-0000-000043250000}"/>
    <cellStyle name="Comma 128 2 4" xfId="16460" xr:uid="{00000000-0005-0000-0000-000044250000}"/>
    <cellStyle name="Comma 128 2 4 2" xfId="10210" xr:uid="{00000000-0005-0000-0000-000045250000}"/>
    <cellStyle name="Comma 128 2 4 2 2" xfId="16465" xr:uid="{00000000-0005-0000-0000-000046250000}"/>
    <cellStyle name="Comma 128 2 4 2 3" xfId="16470" xr:uid="{00000000-0005-0000-0000-000047250000}"/>
    <cellStyle name="Comma 128 2 4 3" xfId="16474" xr:uid="{00000000-0005-0000-0000-000048250000}"/>
    <cellStyle name="Comma 128 2 4 3 2" xfId="16477" xr:uid="{00000000-0005-0000-0000-000049250000}"/>
    <cellStyle name="Comma 128 2 4 3 3" xfId="16479" xr:uid="{00000000-0005-0000-0000-00004A250000}"/>
    <cellStyle name="Comma 128 2 4 4" xfId="16483" xr:uid="{00000000-0005-0000-0000-00004B250000}"/>
    <cellStyle name="Comma 128 2 4 5" xfId="16485" xr:uid="{00000000-0005-0000-0000-00004C250000}"/>
    <cellStyle name="Comma 128 2 5" xfId="16487" xr:uid="{00000000-0005-0000-0000-00004D250000}"/>
    <cellStyle name="Comma 128 2 5 2" xfId="16491" xr:uid="{00000000-0005-0000-0000-00004E250000}"/>
    <cellStyle name="Comma 128 2 5 2 2" xfId="16495" xr:uid="{00000000-0005-0000-0000-00004F250000}"/>
    <cellStyle name="Comma 128 2 5 2 3" xfId="16499" xr:uid="{00000000-0005-0000-0000-000050250000}"/>
    <cellStyle name="Comma 128 2 5 3" xfId="16503" xr:uid="{00000000-0005-0000-0000-000051250000}"/>
    <cellStyle name="Comma 128 2 5 3 2" xfId="16505" xr:uid="{00000000-0005-0000-0000-000052250000}"/>
    <cellStyle name="Comma 128 2 5 3 3" xfId="16507" xr:uid="{00000000-0005-0000-0000-000053250000}"/>
    <cellStyle name="Comma 128 2 5 4" xfId="16511" xr:uid="{00000000-0005-0000-0000-000054250000}"/>
    <cellStyle name="Comma 128 2 5 5" xfId="16513" xr:uid="{00000000-0005-0000-0000-000055250000}"/>
    <cellStyle name="Comma 128 2 6" xfId="12140" xr:uid="{00000000-0005-0000-0000-000056250000}"/>
    <cellStyle name="Comma 128 2 6 2" xfId="16517" xr:uid="{00000000-0005-0000-0000-000057250000}"/>
    <cellStyle name="Comma 128 2 6 2 2" xfId="16522" xr:uid="{00000000-0005-0000-0000-000058250000}"/>
    <cellStyle name="Comma 128 2 6 2 3" xfId="16527" xr:uid="{00000000-0005-0000-0000-000059250000}"/>
    <cellStyle name="Comma 128 2 6 3" xfId="16531" xr:uid="{00000000-0005-0000-0000-00005A250000}"/>
    <cellStyle name="Comma 128 2 6 3 2" xfId="16534" xr:uid="{00000000-0005-0000-0000-00005B250000}"/>
    <cellStyle name="Comma 128 2 6 3 3" xfId="16537" xr:uid="{00000000-0005-0000-0000-00005C250000}"/>
    <cellStyle name="Comma 128 2 6 4" xfId="16541" xr:uid="{00000000-0005-0000-0000-00005D250000}"/>
    <cellStyle name="Comma 128 2 6 5" xfId="16543" xr:uid="{00000000-0005-0000-0000-00005E250000}"/>
    <cellStyle name="Comma 128 2 7" xfId="16545" xr:uid="{00000000-0005-0000-0000-00005F250000}"/>
    <cellStyle name="Comma 128 2 7 2" xfId="16549" xr:uid="{00000000-0005-0000-0000-000060250000}"/>
    <cellStyle name="Comma 128 2 7 2 2" xfId="16551" xr:uid="{00000000-0005-0000-0000-000061250000}"/>
    <cellStyle name="Comma 128 2 7 2 3" xfId="16553" xr:uid="{00000000-0005-0000-0000-000062250000}"/>
    <cellStyle name="Comma 128 2 7 3" xfId="16557" xr:uid="{00000000-0005-0000-0000-000063250000}"/>
    <cellStyle name="Comma 128 2 7 4" xfId="16559" xr:uid="{00000000-0005-0000-0000-000064250000}"/>
    <cellStyle name="Comma 128 2 8" xfId="16561" xr:uid="{00000000-0005-0000-0000-000065250000}"/>
    <cellStyle name="Comma 128 2 8 2" xfId="16564" xr:uid="{00000000-0005-0000-0000-000066250000}"/>
    <cellStyle name="Comma 128 2 8 3" xfId="4456" xr:uid="{00000000-0005-0000-0000-000067250000}"/>
    <cellStyle name="Comma 128 2 9" xfId="16567" xr:uid="{00000000-0005-0000-0000-000068250000}"/>
    <cellStyle name="Comma 128 2 9 2" xfId="15128" xr:uid="{00000000-0005-0000-0000-000069250000}"/>
    <cellStyle name="Comma 128 2 9 3" xfId="16571" xr:uid="{00000000-0005-0000-0000-00006A250000}"/>
    <cellStyle name="Comma 128 3" xfId="16573" xr:uid="{00000000-0005-0000-0000-00006B250000}"/>
    <cellStyle name="Comma 128 4" xfId="14850" xr:uid="{00000000-0005-0000-0000-00006C250000}"/>
    <cellStyle name="Comma 128 4 2" xfId="16576" xr:uid="{00000000-0005-0000-0000-00006D250000}"/>
    <cellStyle name="Comma 128 4 2 2" xfId="16581" xr:uid="{00000000-0005-0000-0000-00006E250000}"/>
    <cellStyle name="Comma 128 4 2 2 2" xfId="16586" xr:uid="{00000000-0005-0000-0000-00006F250000}"/>
    <cellStyle name="Comma 128 4 2 2 3" xfId="16590" xr:uid="{00000000-0005-0000-0000-000070250000}"/>
    <cellStyle name="Comma 128 4 2 3" xfId="16594" xr:uid="{00000000-0005-0000-0000-000071250000}"/>
    <cellStyle name="Comma 128 4 2 4" xfId="16599" xr:uid="{00000000-0005-0000-0000-000072250000}"/>
    <cellStyle name="Comma 128 4 3" xfId="16602" xr:uid="{00000000-0005-0000-0000-000073250000}"/>
    <cellStyle name="Comma 128 4 3 2" xfId="16607" xr:uid="{00000000-0005-0000-0000-000074250000}"/>
    <cellStyle name="Comma 128 4 3 3" xfId="16611" xr:uid="{00000000-0005-0000-0000-000075250000}"/>
    <cellStyle name="Comma 128 4 4" xfId="16613" xr:uid="{00000000-0005-0000-0000-000076250000}"/>
    <cellStyle name="Comma 128 4 4 2" xfId="16618" xr:uid="{00000000-0005-0000-0000-000077250000}"/>
    <cellStyle name="Comma 128 4 4 3" xfId="16622" xr:uid="{00000000-0005-0000-0000-000078250000}"/>
    <cellStyle name="Comma 128 4 5" xfId="16624" xr:uid="{00000000-0005-0000-0000-000079250000}"/>
    <cellStyle name="Comma 128 4 6" xfId="16626" xr:uid="{00000000-0005-0000-0000-00007A250000}"/>
    <cellStyle name="Comma 128 5" xfId="3074" xr:uid="{00000000-0005-0000-0000-00007B250000}"/>
    <cellStyle name="Comma 128 5 2" xfId="16629" xr:uid="{00000000-0005-0000-0000-00007C250000}"/>
    <cellStyle name="Comma 128 5 2 2" xfId="16636" xr:uid="{00000000-0005-0000-0000-00007D250000}"/>
    <cellStyle name="Comma 128 5 2 3" xfId="16641" xr:uid="{00000000-0005-0000-0000-00007E250000}"/>
    <cellStyle name="Comma 128 5 3" xfId="16644" xr:uid="{00000000-0005-0000-0000-00007F250000}"/>
    <cellStyle name="Comma 128 5 3 2" xfId="16651" xr:uid="{00000000-0005-0000-0000-000080250000}"/>
    <cellStyle name="Comma 128 5 3 3" xfId="16655" xr:uid="{00000000-0005-0000-0000-000081250000}"/>
    <cellStyle name="Comma 128 5 4" xfId="5623" xr:uid="{00000000-0005-0000-0000-000082250000}"/>
    <cellStyle name="Comma 128 5 5" xfId="16657" xr:uid="{00000000-0005-0000-0000-000083250000}"/>
    <cellStyle name="Comma 128 6" xfId="3087" xr:uid="{00000000-0005-0000-0000-000084250000}"/>
    <cellStyle name="Comma 128 6 2" xfId="16661" xr:uid="{00000000-0005-0000-0000-000085250000}"/>
    <cellStyle name="Comma 128 6 2 2" xfId="16666" xr:uid="{00000000-0005-0000-0000-000086250000}"/>
    <cellStyle name="Comma 128 6 2 3" xfId="16671" xr:uid="{00000000-0005-0000-0000-000087250000}"/>
    <cellStyle name="Comma 128 6 3" xfId="16676" xr:uid="{00000000-0005-0000-0000-000088250000}"/>
    <cellStyle name="Comma 128 6 3 2" xfId="16681" xr:uid="{00000000-0005-0000-0000-000089250000}"/>
    <cellStyle name="Comma 128 6 3 3" xfId="16685" xr:uid="{00000000-0005-0000-0000-00008A250000}"/>
    <cellStyle name="Comma 128 6 4" xfId="16689" xr:uid="{00000000-0005-0000-0000-00008B250000}"/>
    <cellStyle name="Comma 128 6 5" xfId="11322" xr:uid="{00000000-0005-0000-0000-00008C250000}"/>
    <cellStyle name="Comma 128 7" xfId="16692" xr:uid="{00000000-0005-0000-0000-00008D250000}"/>
    <cellStyle name="Comma 128 7 2" xfId="16694" xr:uid="{00000000-0005-0000-0000-00008E250000}"/>
    <cellStyle name="Comma 128 7 2 2" xfId="16699" xr:uid="{00000000-0005-0000-0000-00008F250000}"/>
    <cellStyle name="Comma 128 7 2 3" xfId="16704" xr:uid="{00000000-0005-0000-0000-000090250000}"/>
    <cellStyle name="Comma 128 7 3" xfId="16707" xr:uid="{00000000-0005-0000-0000-000091250000}"/>
    <cellStyle name="Comma 128 7 3 2" xfId="16713" xr:uid="{00000000-0005-0000-0000-000092250000}"/>
    <cellStyle name="Comma 128 7 3 3" xfId="16718" xr:uid="{00000000-0005-0000-0000-000093250000}"/>
    <cellStyle name="Comma 128 7 4" xfId="16720" xr:uid="{00000000-0005-0000-0000-000094250000}"/>
    <cellStyle name="Comma 128 7 5" xfId="11346" xr:uid="{00000000-0005-0000-0000-000095250000}"/>
    <cellStyle name="Comma 128 8" xfId="16723" xr:uid="{00000000-0005-0000-0000-000096250000}"/>
    <cellStyle name="Comma 128 8 2" xfId="16725" xr:uid="{00000000-0005-0000-0000-000097250000}"/>
    <cellStyle name="Comma 128 8 2 2" xfId="16732" xr:uid="{00000000-0005-0000-0000-000098250000}"/>
    <cellStyle name="Comma 128 8 2 3" xfId="16737" xr:uid="{00000000-0005-0000-0000-000099250000}"/>
    <cellStyle name="Comma 128 8 3" xfId="16739" xr:uid="{00000000-0005-0000-0000-00009A250000}"/>
    <cellStyle name="Comma 128 8 3 2" xfId="16746" xr:uid="{00000000-0005-0000-0000-00009B250000}"/>
    <cellStyle name="Comma 128 8 3 3" xfId="16751" xr:uid="{00000000-0005-0000-0000-00009C250000}"/>
    <cellStyle name="Comma 128 8 4" xfId="16753" xr:uid="{00000000-0005-0000-0000-00009D250000}"/>
    <cellStyle name="Comma 128 8 5" xfId="11351" xr:uid="{00000000-0005-0000-0000-00009E250000}"/>
    <cellStyle name="Comma 128 9" xfId="16755" xr:uid="{00000000-0005-0000-0000-00009F250000}"/>
    <cellStyle name="Comma 128 9 2" xfId="16757" xr:uid="{00000000-0005-0000-0000-0000A0250000}"/>
    <cellStyle name="Comma 128 9 2 2" xfId="16763" xr:uid="{00000000-0005-0000-0000-0000A1250000}"/>
    <cellStyle name="Comma 128 9 2 3" xfId="16768" xr:uid="{00000000-0005-0000-0000-0000A2250000}"/>
    <cellStyle name="Comma 128 9 3" xfId="16770" xr:uid="{00000000-0005-0000-0000-0000A3250000}"/>
    <cellStyle name="Comma 128 9 4" xfId="16773" xr:uid="{00000000-0005-0000-0000-0000A4250000}"/>
    <cellStyle name="Comma 129" xfId="16775" xr:uid="{00000000-0005-0000-0000-0000A5250000}"/>
    <cellStyle name="Comma 129 10" xfId="1969" xr:uid="{00000000-0005-0000-0000-0000A6250000}"/>
    <cellStyle name="Comma 129 10 2" xfId="16778" xr:uid="{00000000-0005-0000-0000-0000A7250000}"/>
    <cellStyle name="Comma 129 10 3" xfId="16782" xr:uid="{00000000-0005-0000-0000-0000A8250000}"/>
    <cellStyle name="Comma 129 11" xfId="16784" xr:uid="{00000000-0005-0000-0000-0000A9250000}"/>
    <cellStyle name="Comma 129 11 2" xfId="16787" xr:uid="{00000000-0005-0000-0000-0000AA250000}"/>
    <cellStyle name="Comma 129 11 3" xfId="16789" xr:uid="{00000000-0005-0000-0000-0000AB250000}"/>
    <cellStyle name="Comma 129 12" xfId="16791" xr:uid="{00000000-0005-0000-0000-0000AC250000}"/>
    <cellStyle name="Comma 129 13" xfId="16793" xr:uid="{00000000-0005-0000-0000-0000AD250000}"/>
    <cellStyle name="Comma 129 2" xfId="16796" xr:uid="{00000000-0005-0000-0000-0000AE250000}"/>
    <cellStyle name="Comma 129 2 10" xfId="16798" xr:uid="{00000000-0005-0000-0000-0000AF250000}"/>
    <cellStyle name="Comma 129 2 11" xfId="16800" xr:uid="{00000000-0005-0000-0000-0000B0250000}"/>
    <cellStyle name="Comma 129 2 2" xfId="16803" xr:uid="{00000000-0005-0000-0000-0000B1250000}"/>
    <cellStyle name="Comma 129 2 2 2" xfId="6201" xr:uid="{00000000-0005-0000-0000-0000B2250000}"/>
    <cellStyle name="Comma 129 2 2 2 2" xfId="4252" xr:uid="{00000000-0005-0000-0000-0000B3250000}"/>
    <cellStyle name="Comma 129 2 2 2 2 2" xfId="2622" xr:uid="{00000000-0005-0000-0000-0000B4250000}"/>
    <cellStyle name="Comma 129 2 2 2 2 3" xfId="13890" xr:uid="{00000000-0005-0000-0000-0000B5250000}"/>
    <cellStyle name="Comma 129 2 2 2 3" xfId="16806" xr:uid="{00000000-0005-0000-0000-0000B6250000}"/>
    <cellStyle name="Comma 129 2 2 2 4" xfId="16811" xr:uid="{00000000-0005-0000-0000-0000B7250000}"/>
    <cellStyle name="Comma 129 2 2 3" xfId="16813" xr:uid="{00000000-0005-0000-0000-0000B8250000}"/>
    <cellStyle name="Comma 129 2 2 3 2" xfId="4271" xr:uid="{00000000-0005-0000-0000-0000B9250000}"/>
    <cellStyle name="Comma 129 2 2 3 3" xfId="16816" xr:uid="{00000000-0005-0000-0000-0000BA250000}"/>
    <cellStyle name="Comma 129 2 2 4" xfId="16819" xr:uid="{00000000-0005-0000-0000-0000BB250000}"/>
    <cellStyle name="Comma 129 2 2 4 2" xfId="9341" xr:uid="{00000000-0005-0000-0000-0000BC250000}"/>
    <cellStyle name="Comma 129 2 2 4 3" xfId="16822" xr:uid="{00000000-0005-0000-0000-0000BD250000}"/>
    <cellStyle name="Comma 129 2 2 5" xfId="16826" xr:uid="{00000000-0005-0000-0000-0000BE250000}"/>
    <cellStyle name="Comma 129 2 2 6" xfId="14263" xr:uid="{00000000-0005-0000-0000-0000BF250000}"/>
    <cellStyle name="Comma 129 2 3" xfId="16830" xr:uid="{00000000-0005-0000-0000-0000C0250000}"/>
    <cellStyle name="Comma 129 2 3 2" xfId="16832" xr:uid="{00000000-0005-0000-0000-0000C1250000}"/>
    <cellStyle name="Comma 129 2 3 2 2" xfId="7461" xr:uid="{00000000-0005-0000-0000-0000C2250000}"/>
    <cellStyle name="Comma 129 2 3 2 3" xfId="16835" xr:uid="{00000000-0005-0000-0000-0000C3250000}"/>
    <cellStyle name="Comma 129 2 3 3" xfId="16838" xr:uid="{00000000-0005-0000-0000-0000C4250000}"/>
    <cellStyle name="Comma 129 2 3 3 2" xfId="16842" xr:uid="{00000000-0005-0000-0000-0000C5250000}"/>
    <cellStyle name="Comma 129 2 3 3 3" xfId="16848" xr:uid="{00000000-0005-0000-0000-0000C6250000}"/>
    <cellStyle name="Comma 129 2 3 4" xfId="11633" xr:uid="{00000000-0005-0000-0000-0000C7250000}"/>
    <cellStyle name="Comma 129 2 3 5" xfId="11636" xr:uid="{00000000-0005-0000-0000-0000C8250000}"/>
    <cellStyle name="Comma 129 2 4" xfId="16853" xr:uid="{00000000-0005-0000-0000-0000C9250000}"/>
    <cellStyle name="Comma 129 2 4 2" xfId="16855" xr:uid="{00000000-0005-0000-0000-0000CA250000}"/>
    <cellStyle name="Comma 129 2 4 2 2" xfId="16857" xr:uid="{00000000-0005-0000-0000-0000CB250000}"/>
    <cellStyle name="Comma 129 2 4 2 3" xfId="16860" xr:uid="{00000000-0005-0000-0000-0000CC250000}"/>
    <cellStyle name="Comma 129 2 4 3" xfId="16862" xr:uid="{00000000-0005-0000-0000-0000CD250000}"/>
    <cellStyle name="Comma 129 2 4 3 2" xfId="16864" xr:uid="{00000000-0005-0000-0000-0000CE250000}"/>
    <cellStyle name="Comma 129 2 4 3 3" xfId="16867" xr:uid="{00000000-0005-0000-0000-0000CF250000}"/>
    <cellStyle name="Comma 129 2 4 4" xfId="11641" xr:uid="{00000000-0005-0000-0000-0000D0250000}"/>
    <cellStyle name="Comma 129 2 4 5" xfId="11644" xr:uid="{00000000-0005-0000-0000-0000D1250000}"/>
    <cellStyle name="Comma 129 2 5" xfId="715" xr:uid="{00000000-0005-0000-0000-0000D2250000}"/>
    <cellStyle name="Comma 129 2 5 2" xfId="84" xr:uid="{00000000-0005-0000-0000-0000D3250000}"/>
    <cellStyle name="Comma 129 2 5 2 2" xfId="722" xr:uid="{00000000-0005-0000-0000-0000D4250000}"/>
    <cellStyle name="Comma 129 2 5 2 3" xfId="730" xr:uid="{00000000-0005-0000-0000-0000D5250000}"/>
    <cellStyle name="Comma 129 2 5 3" xfId="530" xr:uid="{00000000-0005-0000-0000-0000D6250000}"/>
    <cellStyle name="Comma 129 2 5 3 2" xfId="12131" xr:uid="{00000000-0005-0000-0000-0000D7250000}"/>
    <cellStyle name="Comma 129 2 5 3 3" xfId="12136" xr:uid="{00000000-0005-0000-0000-0000D8250000}"/>
    <cellStyle name="Comma 129 2 5 4" xfId="563" xr:uid="{00000000-0005-0000-0000-0000D9250000}"/>
    <cellStyle name="Comma 129 2 5 5" xfId="1803" xr:uid="{00000000-0005-0000-0000-0000DA250000}"/>
    <cellStyle name="Comma 129 2 6" xfId="12156" xr:uid="{00000000-0005-0000-0000-0000DB250000}"/>
    <cellStyle name="Comma 129 2 6 2" xfId="16869" xr:uid="{00000000-0005-0000-0000-0000DC250000}"/>
    <cellStyle name="Comma 129 2 6 2 2" xfId="16871" xr:uid="{00000000-0005-0000-0000-0000DD250000}"/>
    <cellStyle name="Comma 129 2 6 2 3" xfId="16873" xr:uid="{00000000-0005-0000-0000-0000DE250000}"/>
    <cellStyle name="Comma 129 2 6 3" xfId="16875" xr:uid="{00000000-0005-0000-0000-0000DF250000}"/>
    <cellStyle name="Comma 129 2 6 3 2" xfId="16878" xr:uid="{00000000-0005-0000-0000-0000E0250000}"/>
    <cellStyle name="Comma 129 2 6 3 3" xfId="16881" xr:uid="{00000000-0005-0000-0000-0000E1250000}"/>
    <cellStyle name="Comma 129 2 6 4" xfId="16883" xr:uid="{00000000-0005-0000-0000-0000E2250000}"/>
    <cellStyle name="Comma 129 2 6 5" xfId="16885" xr:uid="{00000000-0005-0000-0000-0000E3250000}"/>
    <cellStyle name="Comma 129 2 7" xfId="16888" xr:uid="{00000000-0005-0000-0000-0000E4250000}"/>
    <cellStyle name="Comma 129 2 7 2" xfId="16890" xr:uid="{00000000-0005-0000-0000-0000E5250000}"/>
    <cellStyle name="Comma 129 2 7 2 2" xfId="16892" xr:uid="{00000000-0005-0000-0000-0000E6250000}"/>
    <cellStyle name="Comma 129 2 7 2 3" xfId="16896" xr:uid="{00000000-0005-0000-0000-0000E7250000}"/>
    <cellStyle name="Comma 129 2 7 3" xfId="16899" xr:uid="{00000000-0005-0000-0000-0000E8250000}"/>
    <cellStyle name="Comma 129 2 7 4" xfId="16901" xr:uid="{00000000-0005-0000-0000-0000E9250000}"/>
    <cellStyle name="Comma 129 2 8" xfId="16903" xr:uid="{00000000-0005-0000-0000-0000EA250000}"/>
    <cellStyle name="Comma 129 2 8 2" xfId="16906" xr:uid="{00000000-0005-0000-0000-0000EB250000}"/>
    <cellStyle name="Comma 129 2 8 3" xfId="16909" xr:uid="{00000000-0005-0000-0000-0000EC250000}"/>
    <cellStyle name="Comma 129 2 9" xfId="16911" xr:uid="{00000000-0005-0000-0000-0000ED250000}"/>
    <cellStyle name="Comma 129 2 9 2" xfId="16913" xr:uid="{00000000-0005-0000-0000-0000EE250000}"/>
    <cellStyle name="Comma 129 2 9 3" xfId="8270" xr:uid="{00000000-0005-0000-0000-0000EF250000}"/>
    <cellStyle name="Comma 129 3" xfId="16916" xr:uid="{00000000-0005-0000-0000-0000F0250000}"/>
    <cellStyle name="Comma 129 4" xfId="14856" xr:uid="{00000000-0005-0000-0000-0000F1250000}"/>
    <cellStyle name="Comma 129 4 2" xfId="16920" xr:uid="{00000000-0005-0000-0000-0000F2250000}"/>
    <cellStyle name="Comma 129 4 2 2" xfId="16923" xr:uid="{00000000-0005-0000-0000-0000F3250000}"/>
    <cellStyle name="Comma 129 4 2 2 2" xfId="16927" xr:uid="{00000000-0005-0000-0000-0000F4250000}"/>
    <cellStyle name="Comma 129 4 2 2 3" xfId="16929" xr:uid="{00000000-0005-0000-0000-0000F5250000}"/>
    <cellStyle name="Comma 129 4 2 3" xfId="16931" xr:uid="{00000000-0005-0000-0000-0000F6250000}"/>
    <cellStyle name="Comma 129 4 2 4" xfId="16934" xr:uid="{00000000-0005-0000-0000-0000F7250000}"/>
    <cellStyle name="Comma 129 4 3" xfId="16936" xr:uid="{00000000-0005-0000-0000-0000F8250000}"/>
    <cellStyle name="Comma 129 4 3 2" xfId="16939" xr:uid="{00000000-0005-0000-0000-0000F9250000}"/>
    <cellStyle name="Comma 129 4 3 3" xfId="16942" xr:uid="{00000000-0005-0000-0000-0000FA250000}"/>
    <cellStyle name="Comma 129 4 4" xfId="16945" xr:uid="{00000000-0005-0000-0000-0000FB250000}"/>
    <cellStyle name="Comma 129 4 4 2" xfId="16948" xr:uid="{00000000-0005-0000-0000-0000FC250000}"/>
    <cellStyle name="Comma 129 4 4 3" xfId="16950" xr:uid="{00000000-0005-0000-0000-0000FD250000}"/>
    <cellStyle name="Comma 129 4 5" xfId="16952" xr:uid="{00000000-0005-0000-0000-0000FE250000}"/>
    <cellStyle name="Comma 129 4 6" xfId="16954" xr:uid="{00000000-0005-0000-0000-0000FF250000}"/>
    <cellStyle name="Comma 129 5" xfId="7649" xr:uid="{00000000-0005-0000-0000-000000260000}"/>
    <cellStyle name="Comma 129 5 2" xfId="16957" xr:uid="{00000000-0005-0000-0000-000001260000}"/>
    <cellStyle name="Comma 129 5 2 2" xfId="16960" xr:uid="{00000000-0005-0000-0000-000002260000}"/>
    <cellStyle name="Comma 129 5 2 3" xfId="16963" xr:uid="{00000000-0005-0000-0000-000003260000}"/>
    <cellStyle name="Comma 129 5 3" xfId="16966" xr:uid="{00000000-0005-0000-0000-000004260000}"/>
    <cellStyle name="Comma 129 5 3 2" xfId="16971" xr:uid="{00000000-0005-0000-0000-000005260000}"/>
    <cellStyle name="Comma 129 5 3 3" xfId="16974" xr:uid="{00000000-0005-0000-0000-000006260000}"/>
    <cellStyle name="Comma 129 5 4" xfId="16976" xr:uid="{00000000-0005-0000-0000-000007260000}"/>
    <cellStyle name="Comma 129 5 5" xfId="16981" xr:uid="{00000000-0005-0000-0000-000008260000}"/>
    <cellStyle name="Comma 129 6" xfId="16983" xr:uid="{00000000-0005-0000-0000-000009260000}"/>
    <cellStyle name="Comma 129 6 2" xfId="16985" xr:uid="{00000000-0005-0000-0000-00000A260000}"/>
    <cellStyle name="Comma 129 6 2 2" xfId="16988" xr:uid="{00000000-0005-0000-0000-00000B260000}"/>
    <cellStyle name="Comma 129 6 2 3" xfId="16991" xr:uid="{00000000-0005-0000-0000-00000C260000}"/>
    <cellStyle name="Comma 129 6 3" xfId="16994" xr:uid="{00000000-0005-0000-0000-00000D260000}"/>
    <cellStyle name="Comma 129 6 3 2" xfId="16999" xr:uid="{00000000-0005-0000-0000-00000E260000}"/>
    <cellStyle name="Comma 129 6 3 3" xfId="17002" xr:uid="{00000000-0005-0000-0000-00000F260000}"/>
    <cellStyle name="Comma 129 6 4" xfId="17004" xr:uid="{00000000-0005-0000-0000-000010260000}"/>
    <cellStyle name="Comma 129 6 5" xfId="2121" xr:uid="{00000000-0005-0000-0000-000011260000}"/>
    <cellStyle name="Comma 129 7" xfId="17008" xr:uid="{00000000-0005-0000-0000-000012260000}"/>
    <cellStyle name="Comma 129 7 2" xfId="17010" xr:uid="{00000000-0005-0000-0000-000013260000}"/>
    <cellStyle name="Comma 129 7 2 2" xfId="17013" xr:uid="{00000000-0005-0000-0000-000014260000}"/>
    <cellStyle name="Comma 129 7 2 3" xfId="17016" xr:uid="{00000000-0005-0000-0000-000015260000}"/>
    <cellStyle name="Comma 129 7 3" xfId="17019" xr:uid="{00000000-0005-0000-0000-000016260000}"/>
    <cellStyle name="Comma 129 7 3 2" xfId="17025" xr:uid="{00000000-0005-0000-0000-000017260000}"/>
    <cellStyle name="Comma 129 7 3 3" xfId="17029" xr:uid="{00000000-0005-0000-0000-000018260000}"/>
    <cellStyle name="Comma 129 7 4" xfId="17031" xr:uid="{00000000-0005-0000-0000-000019260000}"/>
    <cellStyle name="Comma 129 7 5" xfId="17036" xr:uid="{00000000-0005-0000-0000-00001A260000}"/>
    <cellStyle name="Comma 129 8" xfId="17038" xr:uid="{00000000-0005-0000-0000-00001B260000}"/>
    <cellStyle name="Comma 129 8 2" xfId="1989" xr:uid="{00000000-0005-0000-0000-00001C260000}"/>
    <cellStyle name="Comma 129 8 2 2" xfId="17040" xr:uid="{00000000-0005-0000-0000-00001D260000}"/>
    <cellStyle name="Comma 129 8 2 3" xfId="17042" xr:uid="{00000000-0005-0000-0000-00001E260000}"/>
    <cellStyle name="Comma 129 8 3" xfId="17044" xr:uid="{00000000-0005-0000-0000-00001F260000}"/>
    <cellStyle name="Comma 129 8 3 2" xfId="17049" xr:uid="{00000000-0005-0000-0000-000020260000}"/>
    <cellStyle name="Comma 129 8 3 3" xfId="17052" xr:uid="{00000000-0005-0000-0000-000021260000}"/>
    <cellStyle name="Comma 129 8 4" xfId="12267" xr:uid="{00000000-0005-0000-0000-000022260000}"/>
    <cellStyle name="Comma 129 8 5" xfId="9981" xr:uid="{00000000-0005-0000-0000-000023260000}"/>
    <cellStyle name="Comma 129 9" xfId="17054" xr:uid="{00000000-0005-0000-0000-000024260000}"/>
    <cellStyle name="Comma 129 9 2" xfId="17056" xr:uid="{00000000-0005-0000-0000-000025260000}"/>
    <cellStyle name="Comma 129 9 2 2" xfId="17059" xr:uid="{00000000-0005-0000-0000-000026260000}"/>
    <cellStyle name="Comma 129 9 2 3" xfId="17061" xr:uid="{00000000-0005-0000-0000-000027260000}"/>
    <cellStyle name="Comma 129 9 3" xfId="17064" xr:uid="{00000000-0005-0000-0000-000028260000}"/>
    <cellStyle name="Comma 129 9 4" xfId="15594" xr:uid="{00000000-0005-0000-0000-000029260000}"/>
    <cellStyle name="Comma 13" xfId="7839" xr:uid="{00000000-0005-0000-0000-00002A260000}"/>
    <cellStyle name="Comma 13 2" xfId="17065" xr:uid="{00000000-0005-0000-0000-00002B260000}"/>
    <cellStyle name="Comma 13 2 2" xfId="17066" xr:uid="{00000000-0005-0000-0000-00002C260000}"/>
    <cellStyle name="Comma 13 2 3" xfId="12517" xr:uid="{00000000-0005-0000-0000-00002D260000}"/>
    <cellStyle name="Comma 13 2 4" xfId="5469" xr:uid="{00000000-0005-0000-0000-00002E260000}"/>
    <cellStyle name="Comma 13 3" xfId="17068" xr:uid="{00000000-0005-0000-0000-00002F260000}"/>
    <cellStyle name="Comma 13 4" xfId="17069" xr:uid="{00000000-0005-0000-0000-000030260000}"/>
    <cellStyle name="Comma 130" xfId="15726" xr:uid="{00000000-0005-0000-0000-000031260000}"/>
    <cellStyle name="Comma 130 10" xfId="15728" xr:uid="{00000000-0005-0000-0000-000032260000}"/>
    <cellStyle name="Comma 130 10 2" xfId="15730" xr:uid="{00000000-0005-0000-0000-000033260000}"/>
    <cellStyle name="Comma 130 10 3" xfId="15732" xr:uid="{00000000-0005-0000-0000-000034260000}"/>
    <cellStyle name="Comma 130 11" xfId="12523" xr:uid="{00000000-0005-0000-0000-000035260000}"/>
    <cellStyle name="Comma 130 11 2" xfId="10841" xr:uid="{00000000-0005-0000-0000-000036260000}"/>
    <cellStyle name="Comma 130 11 3" xfId="4211" xr:uid="{00000000-0005-0000-0000-000037260000}"/>
    <cellStyle name="Comma 130 12" xfId="12529" xr:uid="{00000000-0005-0000-0000-000038260000}"/>
    <cellStyle name="Comma 130 13" xfId="12533" xr:uid="{00000000-0005-0000-0000-000039260000}"/>
    <cellStyle name="Comma 130 2" xfId="7386" xr:uid="{00000000-0005-0000-0000-00003A260000}"/>
    <cellStyle name="Comma 130 2 10" xfId="13515" xr:uid="{00000000-0005-0000-0000-00003B260000}"/>
    <cellStyle name="Comma 130 2 11" xfId="13527" xr:uid="{00000000-0005-0000-0000-00003C260000}"/>
    <cellStyle name="Comma 130 2 2" xfId="15737" xr:uid="{00000000-0005-0000-0000-00003D260000}"/>
    <cellStyle name="Comma 130 2 2 2" xfId="13606" xr:uid="{00000000-0005-0000-0000-00003E260000}"/>
    <cellStyle name="Comma 130 2 2 2 2" xfId="13610" xr:uid="{00000000-0005-0000-0000-00003F260000}"/>
    <cellStyle name="Comma 130 2 2 2 2 2" xfId="11586" xr:uid="{00000000-0005-0000-0000-000040260000}"/>
    <cellStyle name="Comma 130 2 2 2 2 3" xfId="11593" xr:uid="{00000000-0005-0000-0000-000041260000}"/>
    <cellStyle name="Comma 130 2 2 2 3" xfId="13613" xr:uid="{00000000-0005-0000-0000-000042260000}"/>
    <cellStyle name="Comma 130 2 2 2 4" xfId="8527" xr:uid="{00000000-0005-0000-0000-000043260000}"/>
    <cellStyle name="Comma 130 2 2 3" xfId="13616" xr:uid="{00000000-0005-0000-0000-000044260000}"/>
    <cellStyle name="Comma 130 2 2 3 2" xfId="13623" xr:uid="{00000000-0005-0000-0000-000045260000}"/>
    <cellStyle name="Comma 130 2 2 3 3" xfId="12634" xr:uid="{00000000-0005-0000-0000-000046260000}"/>
    <cellStyle name="Comma 130 2 2 4" xfId="13626" xr:uid="{00000000-0005-0000-0000-000047260000}"/>
    <cellStyle name="Comma 130 2 2 4 2" xfId="13630" xr:uid="{00000000-0005-0000-0000-000048260000}"/>
    <cellStyle name="Comma 130 2 2 4 3" xfId="12641" xr:uid="{00000000-0005-0000-0000-000049260000}"/>
    <cellStyle name="Comma 130 2 2 5" xfId="2791" xr:uid="{00000000-0005-0000-0000-00004A260000}"/>
    <cellStyle name="Comma 130 2 2 6" xfId="2818" xr:uid="{00000000-0005-0000-0000-00004B260000}"/>
    <cellStyle name="Comma 130 2 3" xfId="15742" xr:uid="{00000000-0005-0000-0000-00004C260000}"/>
    <cellStyle name="Comma 130 2 3 2" xfId="15745" xr:uid="{00000000-0005-0000-0000-00004D260000}"/>
    <cellStyle name="Comma 130 2 3 2 2" xfId="15748" xr:uid="{00000000-0005-0000-0000-00004E260000}"/>
    <cellStyle name="Comma 130 2 3 2 3" xfId="15750" xr:uid="{00000000-0005-0000-0000-00004F260000}"/>
    <cellStyle name="Comma 130 2 3 3" xfId="10149" xr:uid="{00000000-0005-0000-0000-000050260000}"/>
    <cellStyle name="Comma 130 2 3 3 2" xfId="15752" xr:uid="{00000000-0005-0000-0000-000051260000}"/>
    <cellStyle name="Comma 130 2 3 3 3" xfId="12675" xr:uid="{00000000-0005-0000-0000-000052260000}"/>
    <cellStyle name="Comma 130 2 3 4" xfId="10152" xr:uid="{00000000-0005-0000-0000-000053260000}"/>
    <cellStyle name="Comma 130 2 3 5" xfId="15754" xr:uid="{00000000-0005-0000-0000-000054260000}"/>
    <cellStyle name="Comma 130 2 4" xfId="15757" xr:uid="{00000000-0005-0000-0000-000055260000}"/>
    <cellStyle name="Comma 130 2 4 2" xfId="15760" xr:uid="{00000000-0005-0000-0000-000056260000}"/>
    <cellStyle name="Comma 130 2 4 2 2" xfId="15763" xr:uid="{00000000-0005-0000-0000-000057260000}"/>
    <cellStyle name="Comma 130 2 4 2 3" xfId="15765" xr:uid="{00000000-0005-0000-0000-000058260000}"/>
    <cellStyle name="Comma 130 2 4 3" xfId="10158" xr:uid="{00000000-0005-0000-0000-000059260000}"/>
    <cellStyle name="Comma 130 2 4 3 2" xfId="15767" xr:uid="{00000000-0005-0000-0000-00005A260000}"/>
    <cellStyle name="Comma 130 2 4 3 3" xfId="12706" xr:uid="{00000000-0005-0000-0000-00005B260000}"/>
    <cellStyle name="Comma 130 2 4 4" xfId="6051" xr:uid="{00000000-0005-0000-0000-00005C260000}"/>
    <cellStyle name="Comma 130 2 4 5" xfId="15769" xr:uid="{00000000-0005-0000-0000-00005D260000}"/>
    <cellStyle name="Comma 130 2 5" xfId="15772" xr:uid="{00000000-0005-0000-0000-00005E260000}"/>
    <cellStyle name="Comma 130 2 5 2" xfId="15775" xr:uid="{00000000-0005-0000-0000-00005F260000}"/>
    <cellStyle name="Comma 130 2 5 2 2" xfId="15778" xr:uid="{00000000-0005-0000-0000-000060260000}"/>
    <cellStyle name="Comma 130 2 5 2 3" xfId="15780" xr:uid="{00000000-0005-0000-0000-000061260000}"/>
    <cellStyle name="Comma 130 2 5 3" xfId="15782" xr:uid="{00000000-0005-0000-0000-000062260000}"/>
    <cellStyle name="Comma 130 2 5 3 2" xfId="15786" xr:uid="{00000000-0005-0000-0000-000063260000}"/>
    <cellStyle name="Comma 130 2 5 3 3" xfId="15790" xr:uid="{00000000-0005-0000-0000-000064260000}"/>
    <cellStyle name="Comma 130 2 5 4" xfId="8164" xr:uid="{00000000-0005-0000-0000-000065260000}"/>
    <cellStyle name="Comma 130 2 5 5" xfId="8181" xr:uid="{00000000-0005-0000-0000-000066260000}"/>
    <cellStyle name="Comma 130 2 6" xfId="12091" xr:uid="{00000000-0005-0000-0000-000067260000}"/>
    <cellStyle name="Comma 130 2 6 2" xfId="15794" xr:uid="{00000000-0005-0000-0000-000068260000}"/>
    <cellStyle name="Comma 130 2 6 2 2" xfId="15798" xr:uid="{00000000-0005-0000-0000-000069260000}"/>
    <cellStyle name="Comma 130 2 6 2 3" xfId="15800" xr:uid="{00000000-0005-0000-0000-00006A260000}"/>
    <cellStyle name="Comma 130 2 6 3" xfId="15802" xr:uid="{00000000-0005-0000-0000-00006B260000}"/>
    <cellStyle name="Comma 130 2 6 3 2" xfId="15806" xr:uid="{00000000-0005-0000-0000-00006C260000}"/>
    <cellStyle name="Comma 130 2 6 3 3" xfId="15809" xr:uid="{00000000-0005-0000-0000-00006D260000}"/>
    <cellStyle name="Comma 130 2 6 4" xfId="3871" xr:uid="{00000000-0005-0000-0000-00006E260000}"/>
    <cellStyle name="Comma 130 2 6 5" xfId="4053" xr:uid="{00000000-0005-0000-0000-00006F260000}"/>
    <cellStyle name="Comma 130 2 7" xfId="7116" xr:uid="{00000000-0005-0000-0000-000070260000}"/>
    <cellStyle name="Comma 130 2 7 2" xfId="3540" xr:uid="{00000000-0005-0000-0000-000071260000}"/>
    <cellStyle name="Comma 130 2 7 2 2" xfId="15811" xr:uid="{00000000-0005-0000-0000-000072260000}"/>
    <cellStyle name="Comma 130 2 7 2 3" xfId="15813" xr:uid="{00000000-0005-0000-0000-000073260000}"/>
    <cellStyle name="Comma 130 2 7 3" xfId="3561" xr:uid="{00000000-0005-0000-0000-000074260000}"/>
    <cellStyle name="Comma 130 2 7 4" xfId="8215" xr:uid="{00000000-0005-0000-0000-000075260000}"/>
    <cellStyle name="Comma 130 2 8" xfId="7121" xr:uid="{00000000-0005-0000-0000-000076260000}"/>
    <cellStyle name="Comma 130 2 8 2" xfId="5541" xr:uid="{00000000-0005-0000-0000-000077260000}"/>
    <cellStyle name="Comma 130 2 8 3" xfId="4840" xr:uid="{00000000-0005-0000-0000-000078260000}"/>
    <cellStyle name="Comma 130 2 9" xfId="15815" xr:uid="{00000000-0005-0000-0000-000079260000}"/>
    <cellStyle name="Comma 130 2 9 2" xfId="15817" xr:uid="{00000000-0005-0000-0000-00007A260000}"/>
    <cellStyle name="Comma 130 2 9 3" xfId="5156" xr:uid="{00000000-0005-0000-0000-00007B260000}"/>
    <cellStyle name="Comma 130 3" xfId="15820" xr:uid="{00000000-0005-0000-0000-00007C260000}"/>
    <cellStyle name="Comma 130 4" xfId="14777" xr:uid="{00000000-0005-0000-0000-00007D260000}"/>
    <cellStyle name="Comma 130 4 2" xfId="7930" xr:uid="{00000000-0005-0000-0000-00007E260000}"/>
    <cellStyle name="Comma 130 4 2 2" xfId="7932" xr:uid="{00000000-0005-0000-0000-00007F260000}"/>
    <cellStyle name="Comma 130 4 2 2 2" xfId="352" xr:uid="{00000000-0005-0000-0000-000080260000}"/>
    <cellStyle name="Comma 130 4 2 2 3" xfId="409" xr:uid="{00000000-0005-0000-0000-000081260000}"/>
    <cellStyle name="Comma 130 4 2 3" xfId="7937" xr:uid="{00000000-0005-0000-0000-000082260000}"/>
    <cellStyle name="Comma 130 4 2 4" xfId="7954" xr:uid="{00000000-0005-0000-0000-000083260000}"/>
    <cellStyle name="Comma 130 4 3" xfId="318" xr:uid="{00000000-0005-0000-0000-000084260000}"/>
    <cellStyle name="Comma 130 4 3 2" xfId="5725" xr:uid="{00000000-0005-0000-0000-000085260000}"/>
    <cellStyle name="Comma 130 4 3 3" xfId="1963" xr:uid="{00000000-0005-0000-0000-000086260000}"/>
    <cellStyle name="Comma 130 4 4" xfId="7961" xr:uid="{00000000-0005-0000-0000-000087260000}"/>
    <cellStyle name="Comma 130 4 4 2" xfId="875" xr:uid="{00000000-0005-0000-0000-000088260000}"/>
    <cellStyle name="Comma 130 4 4 3" xfId="913" xr:uid="{00000000-0005-0000-0000-000089260000}"/>
    <cellStyle name="Comma 130 4 5" xfId="7966" xr:uid="{00000000-0005-0000-0000-00008A260000}"/>
    <cellStyle name="Comma 130 4 6" xfId="15822" xr:uid="{00000000-0005-0000-0000-00008B260000}"/>
    <cellStyle name="Comma 130 5" xfId="14785" xr:uid="{00000000-0005-0000-0000-00008C260000}"/>
    <cellStyle name="Comma 130 5 2" xfId="14793" xr:uid="{00000000-0005-0000-0000-00008D260000}"/>
    <cellStyle name="Comma 130 5 2 2" xfId="14071" xr:uid="{00000000-0005-0000-0000-00008E260000}"/>
    <cellStyle name="Comma 130 5 2 3" xfId="14076" xr:uid="{00000000-0005-0000-0000-00008F260000}"/>
    <cellStyle name="Comma 130 5 3" xfId="4542" xr:uid="{00000000-0005-0000-0000-000090260000}"/>
    <cellStyle name="Comma 130 5 3 2" xfId="15824" xr:uid="{00000000-0005-0000-0000-000091260000}"/>
    <cellStyle name="Comma 130 5 3 3" xfId="4831" xr:uid="{00000000-0005-0000-0000-000092260000}"/>
    <cellStyle name="Comma 130 5 4" xfId="4527" xr:uid="{00000000-0005-0000-0000-000093260000}"/>
    <cellStyle name="Comma 130 5 5" xfId="15826" xr:uid="{00000000-0005-0000-0000-000094260000}"/>
    <cellStyle name="Comma 130 6" xfId="11263" xr:uid="{00000000-0005-0000-0000-000095260000}"/>
    <cellStyle name="Comma 130 6 2" xfId="15829" xr:uid="{00000000-0005-0000-0000-000096260000}"/>
    <cellStyle name="Comma 130 6 2 2" xfId="14255" xr:uid="{00000000-0005-0000-0000-000097260000}"/>
    <cellStyle name="Comma 130 6 2 3" xfId="14272" xr:uid="{00000000-0005-0000-0000-000098260000}"/>
    <cellStyle name="Comma 130 6 3" xfId="3256" xr:uid="{00000000-0005-0000-0000-000099260000}"/>
    <cellStyle name="Comma 130 6 3 2" xfId="1058" xr:uid="{00000000-0005-0000-0000-00009A260000}"/>
    <cellStyle name="Comma 130 6 3 3" xfId="1074" xr:uid="{00000000-0005-0000-0000-00009B260000}"/>
    <cellStyle name="Comma 130 6 4" xfId="3266" xr:uid="{00000000-0005-0000-0000-00009C260000}"/>
    <cellStyle name="Comma 130 6 5" xfId="3273" xr:uid="{00000000-0005-0000-0000-00009D260000}"/>
    <cellStyle name="Comma 130 7" xfId="11272" xr:uid="{00000000-0005-0000-0000-00009E260000}"/>
    <cellStyle name="Comma 130 7 2" xfId="15831" xr:uid="{00000000-0005-0000-0000-00009F260000}"/>
    <cellStyle name="Comma 130 7 2 2" xfId="198" xr:uid="{00000000-0005-0000-0000-0000A0260000}"/>
    <cellStyle name="Comma 130 7 2 3" xfId="14437" xr:uid="{00000000-0005-0000-0000-0000A1260000}"/>
    <cellStyle name="Comma 130 7 3" xfId="15836" xr:uid="{00000000-0005-0000-0000-0000A2260000}"/>
    <cellStyle name="Comma 130 7 3 2" xfId="15839" xr:uid="{00000000-0005-0000-0000-0000A3260000}"/>
    <cellStyle name="Comma 130 7 3 3" xfId="15843" xr:uid="{00000000-0005-0000-0000-0000A4260000}"/>
    <cellStyle name="Comma 130 7 4" xfId="15849" xr:uid="{00000000-0005-0000-0000-0000A5260000}"/>
    <cellStyle name="Comma 130 7 5" xfId="15851" xr:uid="{00000000-0005-0000-0000-0000A6260000}"/>
    <cellStyle name="Comma 130 8" xfId="15854" xr:uid="{00000000-0005-0000-0000-0000A7260000}"/>
    <cellStyle name="Comma 130 8 2" xfId="15856" xr:uid="{00000000-0005-0000-0000-0000A8260000}"/>
    <cellStyle name="Comma 130 8 2 2" xfId="14816" xr:uid="{00000000-0005-0000-0000-0000A9260000}"/>
    <cellStyle name="Comma 130 8 2 3" xfId="14843" xr:uid="{00000000-0005-0000-0000-0000AA260000}"/>
    <cellStyle name="Comma 130 8 3" xfId="15858" xr:uid="{00000000-0005-0000-0000-0000AB260000}"/>
    <cellStyle name="Comma 130 8 3 2" xfId="14964" xr:uid="{00000000-0005-0000-0000-0000AC260000}"/>
    <cellStyle name="Comma 130 8 3 3" xfId="15861" xr:uid="{00000000-0005-0000-0000-0000AD260000}"/>
    <cellStyle name="Comma 130 8 4" xfId="15863" xr:uid="{00000000-0005-0000-0000-0000AE260000}"/>
    <cellStyle name="Comma 130 8 5" xfId="15866" xr:uid="{00000000-0005-0000-0000-0000AF260000}"/>
    <cellStyle name="Comma 130 9" xfId="7041" xr:uid="{00000000-0005-0000-0000-0000B0260000}"/>
    <cellStyle name="Comma 130 9 2" xfId="7051" xr:uid="{00000000-0005-0000-0000-0000B1260000}"/>
    <cellStyle name="Comma 130 9 2 2" xfId="4738" xr:uid="{00000000-0005-0000-0000-0000B2260000}"/>
    <cellStyle name="Comma 130 9 2 3" xfId="5257" xr:uid="{00000000-0005-0000-0000-0000B3260000}"/>
    <cellStyle name="Comma 130 9 3" xfId="5664" xr:uid="{00000000-0005-0000-0000-0000B4260000}"/>
    <cellStyle name="Comma 130 9 4" xfId="7083" xr:uid="{00000000-0005-0000-0000-0000B5260000}"/>
    <cellStyle name="Comma 131" xfId="15869" xr:uid="{00000000-0005-0000-0000-0000B6260000}"/>
    <cellStyle name="Comma 131 10" xfId="15873" xr:uid="{00000000-0005-0000-0000-0000B7260000}"/>
    <cellStyle name="Comma 131 10 2" xfId="15879" xr:uid="{00000000-0005-0000-0000-0000B8260000}"/>
    <cellStyle name="Comma 131 10 3" xfId="8840" xr:uid="{00000000-0005-0000-0000-0000B9260000}"/>
    <cellStyle name="Comma 131 11" xfId="12660" xr:uid="{00000000-0005-0000-0000-0000BA260000}"/>
    <cellStyle name="Comma 131 11 2" xfId="12666" xr:uid="{00000000-0005-0000-0000-0000BB260000}"/>
    <cellStyle name="Comma 131 11 3" xfId="4315" xr:uid="{00000000-0005-0000-0000-0000BC260000}"/>
    <cellStyle name="Comma 131 12" xfId="6487" xr:uid="{00000000-0005-0000-0000-0000BD260000}"/>
    <cellStyle name="Comma 131 13" xfId="12672" xr:uid="{00000000-0005-0000-0000-0000BE260000}"/>
    <cellStyle name="Comma 131 2" xfId="15882" xr:uid="{00000000-0005-0000-0000-0000BF260000}"/>
    <cellStyle name="Comma 131 2 10" xfId="15890" xr:uid="{00000000-0005-0000-0000-0000C0260000}"/>
    <cellStyle name="Comma 131 2 11" xfId="15894" xr:uid="{00000000-0005-0000-0000-0000C1260000}"/>
    <cellStyle name="Comma 131 2 2" xfId="15901" xr:uid="{00000000-0005-0000-0000-0000C2260000}"/>
    <cellStyle name="Comma 131 2 2 2" xfId="15903" xr:uid="{00000000-0005-0000-0000-0000C3260000}"/>
    <cellStyle name="Comma 131 2 2 2 2" xfId="15905" xr:uid="{00000000-0005-0000-0000-0000C4260000}"/>
    <cellStyle name="Comma 131 2 2 2 2 2" xfId="15907" xr:uid="{00000000-0005-0000-0000-0000C5260000}"/>
    <cellStyle name="Comma 131 2 2 2 2 3" xfId="15909" xr:uid="{00000000-0005-0000-0000-0000C6260000}"/>
    <cellStyle name="Comma 131 2 2 2 3" xfId="15912" xr:uid="{00000000-0005-0000-0000-0000C7260000}"/>
    <cellStyle name="Comma 131 2 2 2 4" xfId="15914" xr:uid="{00000000-0005-0000-0000-0000C8260000}"/>
    <cellStyle name="Comma 131 2 2 3" xfId="15916" xr:uid="{00000000-0005-0000-0000-0000C9260000}"/>
    <cellStyle name="Comma 131 2 2 3 2" xfId="15918" xr:uid="{00000000-0005-0000-0000-0000CA260000}"/>
    <cellStyle name="Comma 131 2 2 3 3" xfId="15920" xr:uid="{00000000-0005-0000-0000-0000CB260000}"/>
    <cellStyle name="Comma 131 2 2 4" xfId="15922" xr:uid="{00000000-0005-0000-0000-0000CC260000}"/>
    <cellStyle name="Comma 131 2 2 4 2" xfId="12481" xr:uid="{00000000-0005-0000-0000-0000CD260000}"/>
    <cellStyle name="Comma 131 2 2 4 3" xfId="15924" xr:uid="{00000000-0005-0000-0000-0000CE260000}"/>
    <cellStyle name="Comma 131 2 2 5" xfId="15926" xr:uid="{00000000-0005-0000-0000-0000CF260000}"/>
    <cellStyle name="Comma 131 2 2 6" xfId="15928" xr:uid="{00000000-0005-0000-0000-0000D0260000}"/>
    <cellStyle name="Comma 131 2 3" xfId="15933" xr:uid="{00000000-0005-0000-0000-0000D1260000}"/>
    <cellStyle name="Comma 131 2 3 2" xfId="9872" xr:uid="{00000000-0005-0000-0000-0000D2260000}"/>
    <cellStyle name="Comma 131 2 3 2 2" xfId="6731" xr:uid="{00000000-0005-0000-0000-0000D3260000}"/>
    <cellStyle name="Comma 131 2 3 2 3" xfId="15936" xr:uid="{00000000-0005-0000-0000-0000D4260000}"/>
    <cellStyle name="Comma 131 2 3 3" xfId="15938" xr:uid="{00000000-0005-0000-0000-0000D5260000}"/>
    <cellStyle name="Comma 131 2 3 3 2" xfId="15940" xr:uid="{00000000-0005-0000-0000-0000D6260000}"/>
    <cellStyle name="Comma 131 2 3 3 3" xfId="6218" xr:uid="{00000000-0005-0000-0000-0000D7260000}"/>
    <cellStyle name="Comma 131 2 3 4" xfId="15942" xr:uid="{00000000-0005-0000-0000-0000D8260000}"/>
    <cellStyle name="Comma 131 2 3 5" xfId="1879" xr:uid="{00000000-0005-0000-0000-0000D9260000}"/>
    <cellStyle name="Comma 131 2 4" xfId="15944" xr:uid="{00000000-0005-0000-0000-0000DA260000}"/>
    <cellStyle name="Comma 131 2 4 2" xfId="9884" xr:uid="{00000000-0005-0000-0000-0000DB260000}"/>
    <cellStyle name="Comma 131 2 4 2 2" xfId="12556" xr:uid="{00000000-0005-0000-0000-0000DC260000}"/>
    <cellStyle name="Comma 131 2 4 2 3" xfId="12566" xr:uid="{00000000-0005-0000-0000-0000DD260000}"/>
    <cellStyle name="Comma 131 2 4 3" xfId="12581" xr:uid="{00000000-0005-0000-0000-0000DE260000}"/>
    <cellStyle name="Comma 131 2 4 3 2" xfId="12587" xr:uid="{00000000-0005-0000-0000-0000DF260000}"/>
    <cellStyle name="Comma 131 2 4 3 3" xfId="6228" xr:uid="{00000000-0005-0000-0000-0000E0260000}"/>
    <cellStyle name="Comma 131 2 4 4" xfId="5121" xr:uid="{00000000-0005-0000-0000-0000E1260000}"/>
    <cellStyle name="Comma 131 2 4 5" xfId="12615" xr:uid="{00000000-0005-0000-0000-0000E2260000}"/>
    <cellStyle name="Comma 131 2 5" xfId="15946" xr:uid="{00000000-0005-0000-0000-0000E3260000}"/>
    <cellStyle name="Comma 131 2 5 2" xfId="5179" xr:uid="{00000000-0005-0000-0000-0000E4260000}"/>
    <cellStyle name="Comma 131 2 5 2 2" xfId="12187" xr:uid="{00000000-0005-0000-0000-0000E5260000}"/>
    <cellStyle name="Comma 131 2 5 2 3" xfId="12192" xr:uid="{00000000-0005-0000-0000-0000E6260000}"/>
    <cellStyle name="Comma 131 2 5 3" xfId="15948" xr:uid="{00000000-0005-0000-0000-0000E7260000}"/>
    <cellStyle name="Comma 131 2 5 3 2" xfId="12199" xr:uid="{00000000-0005-0000-0000-0000E8260000}"/>
    <cellStyle name="Comma 131 2 5 3 3" xfId="6506" xr:uid="{00000000-0005-0000-0000-0000E9260000}"/>
    <cellStyle name="Comma 131 2 5 4" xfId="15950" xr:uid="{00000000-0005-0000-0000-0000EA260000}"/>
    <cellStyle name="Comma 131 2 5 5" xfId="15952" xr:uid="{00000000-0005-0000-0000-0000EB260000}"/>
    <cellStyle name="Comma 131 2 6" xfId="5617" xr:uid="{00000000-0005-0000-0000-0000EC260000}"/>
    <cellStyle name="Comma 131 2 6 2" xfId="15954" xr:uid="{00000000-0005-0000-0000-0000ED260000}"/>
    <cellStyle name="Comma 131 2 6 2 2" xfId="15956" xr:uid="{00000000-0005-0000-0000-0000EE260000}"/>
    <cellStyle name="Comma 131 2 6 2 3" xfId="15958" xr:uid="{00000000-0005-0000-0000-0000EF260000}"/>
    <cellStyle name="Comma 131 2 6 3" xfId="15960" xr:uid="{00000000-0005-0000-0000-0000F0260000}"/>
    <cellStyle name="Comma 131 2 6 3 2" xfId="3416" xr:uid="{00000000-0005-0000-0000-0000F1260000}"/>
    <cellStyle name="Comma 131 2 6 3 3" xfId="1458" xr:uid="{00000000-0005-0000-0000-0000F2260000}"/>
    <cellStyle name="Comma 131 2 6 4" xfId="3427" xr:uid="{00000000-0005-0000-0000-0000F3260000}"/>
    <cellStyle name="Comma 131 2 6 5" xfId="2438" xr:uid="{00000000-0005-0000-0000-0000F4260000}"/>
    <cellStyle name="Comma 131 2 7" xfId="7136" xr:uid="{00000000-0005-0000-0000-0000F5260000}"/>
    <cellStyle name="Comma 131 2 7 2" xfId="15962" xr:uid="{00000000-0005-0000-0000-0000F6260000}"/>
    <cellStyle name="Comma 131 2 7 2 2" xfId="15964" xr:uid="{00000000-0005-0000-0000-0000F7260000}"/>
    <cellStyle name="Comma 131 2 7 2 3" xfId="12562" xr:uid="{00000000-0005-0000-0000-0000F8260000}"/>
    <cellStyle name="Comma 131 2 7 3" xfId="15966" xr:uid="{00000000-0005-0000-0000-0000F9260000}"/>
    <cellStyle name="Comma 131 2 7 4" xfId="15968" xr:uid="{00000000-0005-0000-0000-0000FA260000}"/>
    <cellStyle name="Comma 131 2 8" xfId="7141" xr:uid="{00000000-0005-0000-0000-0000FB260000}"/>
    <cellStyle name="Comma 131 2 8 2" xfId="15970" xr:uid="{00000000-0005-0000-0000-0000FC260000}"/>
    <cellStyle name="Comma 131 2 8 3" xfId="15972" xr:uid="{00000000-0005-0000-0000-0000FD260000}"/>
    <cellStyle name="Comma 131 2 9" xfId="15974" xr:uid="{00000000-0005-0000-0000-0000FE260000}"/>
    <cellStyle name="Comma 131 2 9 2" xfId="15976" xr:uid="{00000000-0005-0000-0000-0000FF260000}"/>
    <cellStyle name="Comma 131 2 9 3" xfId="15978" xr:uid="{00000000-0005-0000-0000-000000270000}"/>
    <cellStyle name="Comma 131 3" xfId="15981" xr:uid="{00000000-0005-0000-0000-000001270000}"/>
    <cellStyle name="Comma 131 4" xfId="14806" xr:uid="{00000000-0005-0000-0000-000002270000}"/>
    <cellStyle name="Comma 131 4 2" xfId="11899" xr:uid="{00000000-0005-0000-0000-000003270000}"/>
    <cellStyle name="Comma 131 4 2 2" xfId="15983" xr:uid="{00000000-0005-0000-0000-000004270000}"/>
    <cellStyle name="Comma 131 4 2 2 2" xfId="15985" xr:uid="{00000000-0005-0000-0000-000005270000}"/>
    <cellStyle name="Comma 131 4 2 2 3" xfId="15990" xr:uid="{00000000-0005-0000-0000-000006270000}"/>
    <cellStyle name="Comma 131 4 2 3" xfId="15992" xr:uid="{00000000-0005-0000-0000-000007270000}"/>
    <cellStyle name="Comma 131 4 2 4" xfId="15994" xr:uid="{00000000-0005-0000-0000-000008270000}"/>
    <cellStyle name="Comma 131 4 3" xfId="11910" xr:uid="{00000000-0005-0000-0000-000009270000}"/>
    <cellStyle name="Comma 131 4 3 2" xfId="9902" xr:uid="{00000000-0005-0000-0000-00000A270000}"/>
    <cellStyle name="Comma 131 4 3 3" xfId="1764" xr:uid="{00000000-0005-0000-0000-00000B270000}"/>
    <cellStyle name="Comma 131 4 4" xfId="15996" xr:uid="{00000000-0005-0000-0000-00000C270000}"/>
    <cellStyle name="Comma 131 4 4 2" xfId="9910" xr:uid="{00000000-0005-0000-0000-00000D270000}"/>
    <cellStyle name="Comma 131 4 4 3" xfId="15998" xr:uid="{00000000-0005-0000-0000-00000E270000}"/>
    <cellStyle name="Comma 131 4 5" xfId="5536" xr:uid="{00000000-0005-0000-0000-00000F270000}"/>
    <cellStyle name="Comma 131 4 6" xfId="16000" xr:uid="{00000000-0005-0000-0000-000010270000}"/>
    <cellStyle name="Comma 131 5" xfId="14814" xr:uid="{00000000-0005-0000-0000-000011270000}"/>
    <cellStyle name="Comma 131 5 2" xfId="11926" xr:uid="{00000000-0005-0000-0000-000012270000}"/>
    <cellStyle name="Comma 131 5 2 2" xfId="16002" xr:uid="{00000000-0005-0000-0000-000013270000}"/>
    <cellStyle name="Comma 131 5 2 3" xfId="16004" xr:uid="{00000000-0005-0000-0000-000014270000}"/>
    <cellStyle name="Comma 131 5 3" xfId="4486" xr:uid="{00000000-0005-0000-0000-000015270000}"/>
    <cellStyle name="Comma 131 5 3 2" xfId="9919" xr:uid="{00000000-0005-0000-0000-000016270000}"/>
    <cellStyle name="Comma 131 5 3 3" xfId="16006" xr:uid="{00000000-0005-0000-0000-000017270000}"/>
    <cellStyle name="Comma 131 5 4" xfId="4490" xr:uid="{00000000-0005-0000-0000-000018270000}"/>
    <cellStyle name="Comma 131 5 5" xfId="16008" xr:uid="{00000000-0005-0000-0000-000019270000}"/>
    <cellStyle name="Comma 131 6" xfId="11283" xr:uid="{00000000-0005-0000-0000-00001A270000}"/>
    <cellStyle name="Comma 131 6 2" xfId="16011" xr:uid="{00000000-0005-0000-0000-00001B270000}"/>
    <cellStyle name="Comma 131 6 2 2" xfId="16014" xr:uid="{00000000-0005-0000-0000-00001C270000}"/>
    <cellStyle name="Comma 131 6 2 3" xfId="16018" xr:uid="{00000000-0005-0000-0000-00001D270000}"/>
    <cellStyle name="Comma 131 6 3" xfId="16023" xr:uid="{00000000-0005-0000-0000-00001E270000}"/>
    <cellStyle name="Comma 131 6 3 2" xfId="16025" xr:uid="{00000000-0005-0000-0000-00001F270000}"/>
    <cellStyle name="Comma 131 6 3 3" xfId="16028" xr:uid="{00000000-0005-0000-0000-000020270000}"/>
    <cellStyle name="Comma 131 6 4" xfId="16032" xr:uid="{00000000-0005-0000-0000-000021270000}"/>
    <cellStyle name="Comma 131 6 5" xfId="16034" xr:uid="{00000000-0005-0000-0000-000022270000}"/>
    <cellStyle name="Comma 131 7" xfId="11291" xr:uid="{00000000-0005-0000-0000-000023270000}"/>
    <cellStyle name="Comma 131 7 2" xfId="16036" xr:uid="{00000000-0005-0000-0000-000024270000}"/>
    <cellStyle name="Comma 131 7 2 2" xfId="16039" xr:uid="{00000000-0005-0000-0000-000025270000}"/>
    <cellStyle name="Comma 131 7 2 3" xfId="16042" xr:uid="{00000000-0005-0000-0000-000026270000}"/>
    <cellStyle name="Comma 131 7 3" xfId="16044" xr:uid="{00000000-0005-0000-0000-000027270000}"/>
    <cellStyle name="Comma 131 7 3 2" xfId="16046" xr:uid="{00000000-0005-0000-0000-000028270000}"/>
    <cellStyle name="Comma 131 7 3 3" xfId="16048" xr:uid="{00000000-0005-0000-0000-000029270000}"/>
    <cellStyle name="Comma 131 7 4" xfId="16050" xr:uid="{00000000-0005-0000-0000-00002A270000}"/>
    <cellStyle name="Comma 131 7 5" xfId="16052" xr:uid="{00000000-0005-0000-0000-00002B270000}"/>
    <cellStyle name="Comma 131 8" xfId="16054" xr:uid="{00000000-0005-0000-0000-00002C270000}"/>
    <cellStyle name="Comma 131 8 2" xfId="1051" xr:uid="{00000000-0005-0000-0000-00002D270000}"/>
    <cellStyle name="Comma 131 8 2 2" xfId="16056" xr:uid="{00000000-0005-0000-0000-00002E270000}"/>
    <cellStyle name="Comma 131 8 2 3" xfId="16058" xr:uid="{00000000-0005-0000-0000-00002F270000}"/>
    <cellStyle name="Comma 131 8 3" xfId="1069" xr:uid="{00000000-0005-0000-0000-000030270000}"/>
    <cellStyle name="Comma 131 8 3 2" xfId="16060" xr:uid="{00000000-0005-0000-0000-000031270000}"/>
    <cellStyle name="Comma 131 8 3 3" xfId="16062" xr:uid="{00000000-0005-0000-0000-000032270000}"/>
    <cellStyle name="Comma 131 8 4" xfId="1547" xr:uid="{00000000-0005-0000-0000-000033270000}"/>
    <cellStyle name="Comma 131 8 5" xfId="1551" xr:uid="{00000000-0005-0000-0000-000034270000}"/>
    <cellStyle name="Comma 131 9" xfId="16064" xr:uid="{00000000-0005-0000-0000-000035270000}"/>
    <cellStyle name="Comma 131 9 2" xfId="16066" xr:uid="{00000000-0005-0000-0000-000036270000}"/>
    <cellStyle name="Comma 131 9 2 2" xfId="16068" xr:uid="{00000000-0005-0000-0000-000037270000}"/>
    <cellStyle name="Comma 131 9 2 3" xfId="5856" xr:uid="{00000000-0005-0000-0000-000038270000}"/>
    <cellStyle name="Comma 131 9 3" xfId="16070" xr:uid="{00000000-0005-0000-0000-000039270000}"/>
    <cellStyle name="Comma 131 9 4" xfId="16072" xr:uid="{00000000-0005-0000-0000-00003A270000}"/>
    <cellStyle name="Comma 132" xfId="7742" xr:uid="{00000000-0005-0000-0000-00003B270000}"/>
    <cellStyle name="Comma 132 10" xfId="5022" xr:uid="{00000000-0005-0000-0000-00003C270000}"/>
    <cellStyle name="Comma 132 10 2" xfId="16075" xr:uid="{00000000-0005-0000-0000-00003D270000}"/>
    <cellStyle name="Comma 132 10 3" xfId="16078" xr:uid="{00000000-0005-0000-0000-00003E270000}"/>
    <cellStyle name="Comma 132 11" xfId="11614" xr:uid="{00000000-0005-0000-0000-00003F270000}"/>
    <cellStyle name="Comma 132 11 2" xfId="16080" xr:uid="{00000000-0005-0000-0000-000040270000}"/>
    <cellStyle name="Comma 132 11 3" xfId="9348" xr:uid="{00000000-0005-0000-0000-000041270000}"/>
    <cellStyle name="Comma 132 12" xfId="16082" xr:uid="{00000000-0005-0000-0000-000042270000}"/>
    <cellStyle name="Comma 132 13" xfId="16084" xr:uid="{00000000-0005-0000-0000-000043270000}"/>
    <cellStyle name="Comma 132 2" xfId="16091" xr:uid="{00000000-0005-0000-0000-000044270000}"/>
    <cellStyle name="Comma 132 2 10" xfId="3033" xr:uid="{00000000-0005-0000-0000-000045270000}"/>
    <cellStyle name="Comma 132 2 11" xfId="16095" xr:uid="{00000000-0005-0000-0000-000046270000}"/>
    <cellStyle name="Comma 132 2 2" xfId="16097" xr:uid="{00000000-0005-0000-0000-000047270000}"/>
    <cellStyle name="Comma 132 2 2 2" xfId="16099" xr:uid="{00000000-0005-0000-0000-000048270000}"/>
    <cellStyle name="Comma 132 2 2 2 2" xfId="16106" xr:uid="{00000000-0005-0000-0000-000049270000}"/>
    <cellStyle name="Comma 132 2 2 2 2 2" xfId="16115" xr:uid="{00000000-0005-0000-0000-00004A270000}"/>
    <cellStyle name="Comma 132 2 2 2 2 3" xfId="16120" xr:uid="{00000000-0005-0000-0000-00004B270000}"/>
    <cellStyle name="Comma 132 2 2 2 3" xfId="16126" xr:uid="{00000000-0005-0000-0000-00004C270000}"/>
    <cellStyle name="Comma 132 2 2 2 4" xfId="16131" xr:uid="{00000000-0005-0000-0000-00004D270000}"/>
    <cellStyle name="Comma 132 2 2 3" xfId="16133" xr:uid="{00000000-0005-0000-0000-00004E270000}"/>
    <cellStyle name="Comma 132 2 2 3 2" xfId="4935" xr:uid="{00000000-0005-0000-0000-00004F270000}"/>
    <cellStyle name="Comma 132 2 2 3 3" xfId="16140" xr:uid="{00000000-0005-0000-0000-000050270000}"/>
    <cellStyle name="Comma 132 2 2 4" xfId="16142" xr:uid="{00000000-0005-0000-0000-000051270000}"/>
    <cellStyle name="Comma 132 2 2 4 2" xfId="16147" xr:uid="{00000000-0005-0000-0000-000052270000}"/>
    <cellStyle name="Comma 132 2 2 4 3" xfId="16150" xr:uid="{00000000-0005-0000-0000-000053270000}"/>
    <cellStyle name="Comma 132 2 2 5" xfId="16153" xr:uid="{00000000-0005-0000-0000-000054270000}"/>
    <cellStyle name="Comma 132 2 2 6" xfId="569" xr:uid="{00000000-0005-0000-0000-000055270000}"/>
    <cellStyle name="Comma 132 2 3" xfId="16155" xr:uid="{00000000-0005-0000-0000-000056270000}"/>
    <cellStyle name="Comma 132 2 3 2" xfId="16157" xr:uid="{00000000-0005-0000-0000-000057270000}"/>
    <cellStyle name="Comma 132 2 3 2 2" xfId="7399" xr:uid="{00000000-0005-0000-0000-000058270000}"/>
    <cellStyle name="Comma 132 2 3 2 3" xfId="16090" xr:uid="{00000000-0005-0000-0000-000059270000}"/>
    <cellStyle name="Comma 132 2 3 3" xfId="16164" xr:uid="{00000000-0005-0000-0000-00005A270000}"/>
    <cellStyle name="Comma 132 2 3 3 2" xfId="16169" xr:uid="{00000000-0005-0000-0000-00005B270000}"/>
    <cellStyle name="Comma 132 2 3 3 3" xfId="16175" xr:uid="{00000000-0005-0000-0000-00005C270000}"/>
    <cellStyle name="Comma 132 2 3 4" xfId="16179" xr:uid="{00000000-0005-0000-0000-00005D270000}"/>
    <cellStyle name="Comma 132 2 3 5" xfId="16181" xr:uid="{00000000-0005-0000-0000-00005E270000}"/>
    <cellStyle name="Comma 132 2 4" xfId="16183" xr:uid="{00000000-0005-0000-0000-00005F270000}"/>
    <cellStyle name="Comma 132 2 4 2" xfId="16185" xr:uid="{00000000-0005-0000-0000-000060270000}"/>
    <cellStyle name="Comma 132 2 4 2 2" xfId="16190" xr:uid="{00000000-0005-0000-0000-000061270000}"/>
    <cellStyle name="Comma 132 2 4 2 3" xfId="16195" xr:uid="{00000000-0005-0000-0000-000062270000}"/>
    <cellStyle name="Comma 132 2 4 3" xfId="16197" xr:uid="{00000000-0005-0000-0000-000063270000}"/>
    <cellStyle name="Comma 132 2 4 3 2" xfId="16202" xr:uid="{00000000-0005-0000-0000-000064270000}"/>
    <cellStyle name="Comma 132 2 4 3 3" xfId="16207" xr:uid="{00000000-0005-0000-0000-000065270000}"/>
    <cellStyle name="Comma 132 2 4 4" xfId="16209" xr:uid="{00000000-0005-0000-0000-000066270000}"/>
    <cellStyle name="Comma 132 2 4 5" xfId="16211" xr:uid="{00000000-0005-0000-0000-000067270000}"/>
    <cellStyle name="Comma 132 2 5" xfId="3836" xr:uid="{00000000-0005-0000-0000-000068270000}"/>
    <cellStyle name="Comma 132 2 5 2" xfId="1304" xr:uid="{00000000-0005-0000-0000-000069270000}"/>
    <cellStyle name="Comma 132 2 5 2 2" xfId="16216" xr:uid="{00000000-0005-0000-0000-00006A270000}"/>
    <cellStyle name="Comma 132 2 5 2 3" xfId="16222" xr:uid="{00000000-0005-0000-0000-00006B270000}"/>
    <cellStyle name="Comma 132 2 5 3" xfId="3959" xr:uid="{00000000-0005-0000-0000-00006C270000}"/>
    <cellStyle name="Comma 132 2 5 3 2" xfId="3768" xr:uid="{00000000-0005-0000-0000-00006D270000}"/>
    <cellStyle name="Comma 132 2 5 3 3" xfId="3974" xr:uid="{00000000-0005-0000-0000-00006E270000}"/>
    <cellStyle name="Comma 132 2 5 4" xfId="3983" xr:uid="{00000000-0005-0000-0000-00006F270000}"/>
    <cellStyle name="Comma 132 2 5 5" xfId="3990" xr:uid="{00000000-0005-0000-0000-000070270000}"/>
    <cellStyle name="Comma 132 2 6" xfId="3839" xr:uid="{00000000-0005-0000-0000-000071270000}"/>
    <cellStyle name="Comma 132 2 6 2" xfId="16224" xr:uid="{00000000-0005-0000-0000-000072270000}"/>
    <cellStyle name="Comma 132 2 6 2 2" xfId="1572" xr:uid="{00000000-0005-0000-0000-000073270000}"/>
    <cellStyle name="Comma 132 2 6 2 3" xfId="16226" xr:uid="{00000000-0005-0000-0000-000074270000}"/>
    <cellStyle name="Comma 132 2 6 3" xfId="16228" xr:uid="{00000000-0005-0000-0000-000075270000}"/>
    <cellStyle name="Comma 132 2 6 3 2" xfId="16231" xr:uid="{00000000-0005-0000-0000-000076270000}"/>
    <cellStyle name="Comma 132 2 6 3 3" xfId="16233" xr:uid="{00000000-0005-0000-0000-000077270000}"/>
    <cellStyle name="Comma 132 2 6 4" xfId="8451" xr:uid="{00000000-0005-0000-0000-000078270000}"/>
    <cellStyle name="Comma 132 2 6 5" xfId="8463" xr:uid="{00000000-0005-0000-0000-000079270000}"/>
    <cellStyle name="Comma 132 2 7" xfId="16235" xr:uid="{00000000-0005-0000-0000-00007A270000}"/>
    <cellStyle name="Comma 132 2 7 2" xfId="5497" xr:uid="{00000000-0005-0000-0000-00007B270000}"/>
    <cellStyle name="Comma 132 2 7 2 2" xfId="5500" xr:uid="{00000000-0005-0000-0000-00007C270000}"/>
    <cellStyle name="Comma 132 2 7 2 3" xfId="5505" xr:uid="{00000000-0005-0000-0000-00007D270000}"/>
    <cellStyle name="Comma 132 2 7 3" xfId="16237" xr:uid="{00000000-0005-0000-0000-00007E270000}"/>
    <cellStyle name="Comma 132 2 7 4" xfId="8476" xr:uid="{00000000-0005-0000-0000-00007F270000}"/>
    <cellStyle name="Comma 132 2 8" xfId="16239" xr:uid="{00000000-0005-0000-0000-000080270000}"/>
    <cellStyle name="Comma 132 2 8 2" xfId="16241" xr:uid="{00000000-0005-0000-0000-000081270000}"/>
    <cellStyle name="Comma 132 2 8 3" xfId="16243" xr:uid="{00000000-0005-0000-0000-000082270000}"/>
    <cellStyle name="Comma 132 2 9" xfId="16245" xr:uid="{00000000-0005-0000-0000-000083270000}"/>
    <cellStyle name="Comma 132 2 9 2" xfId="16248" xr:uid="{00000000-0005-0000-0000-000084270000}"/>
    <cellStyle name="Comma 132 2 9 3" xfId="16250" xr:uid="{00000000-0005-0000-0000-000085270000}"/>
    <cellStyle name="Comma 132 3" xfId="16253" xr:uid="{00000000-0005-0000-0000-000086270000}"/>
    <cellStyle name="Comma 132 4" xfId="14825" xr:uid="{00000000-0005-0000-0000-000087270000}"/>
    <cellStyle name="Comma 132 4 2" xfId="14833" xr:uid="{00000000-0005-0000-0000-000088270000}"/>
    <cellStyle name="Comma 132 4 2 2" xfId="16255" xr:uid="{00000000-0005-0000-0000-000089270000}"/>
    <cellStyle name="Comma 132 4 2 2 2" xfId="16258" xr:uid="{00000000-0005-0000-0000-00008A270000}"/>
    <cellStyle name="Comma 132 4 2 2 3" xfId="16261" xr:uid="{00000000-0005-0000-0000-00008B270000}"/>
    <cellStyle name="Comma 132 4 2 3" xfId="16264" xr:uid="{00000000-0005-0000-0000-00008C270000}"/>
    <cellStyle name="Comma 132 4 2 4" xfId="16267" xr:uid="{00000000-0005-0000-0000-00008D270000}"/>
    <cellStyle name="Comma 132 4 3" xfId="1734" xr:uid="{00000000-0005-0000-0000-00008E270000}"/>
    <cellStyle name="Comma 132 4 3 2" xfId="16270" xr:uid="{00000000-0005-0000-0000-00008F270000}"/>
    <cellStyle name="Comma 132 4 3 3" xfId="16273" xr:uid="{00000000-0005-0000-0000-000090270000}"/>
    <cellStyle name="Comma 132 4 4" xfId="16276" xr:uid="{00000000-0005-0000-0000-000091270000}"/>
    <cellStyle name="Comma 132 4 4 2" xfId="16278" xr:uid="{00000000-0005-0000-0000-000092270000}"/>
    <cellStyle name="Comma 132 4 4 3" xfId="16280" xr:uid="{00000000-0005-0000-0000-000093270000}"/>
    <cellStyle name="Comma 132 4 5" xfId="16282" xr:uid="{00000000-0005-0000-0000-000094270000}"/>
    <cellStyle name="Comma 132 4 6" xfId="16284" xr:uid="{00000000-0005-0000-0000-000095270000}"/>
    <cellStyle name="Comma 132 5" xfId="2775" xr:uid="{00000000-0005-0000-0000-000096270000}"/>
    <cellStyle name="Comma 132 5 2" xfId="16287" xr:uid="{00000000-0005-0000-0000-000097270000}"/>
    <cellStyle name="Comma 132 5 2 2" xfId="16291" xr:uid="{00000000-0005-0000-0000-000098270000}"/>
    <cellStyle name="Comma 132 5 2 3" xfId="16298" xr:uid="{00000000-0005-0000-0000-000099270000}"/>
    <cellStyle name="Comma 132 5 3" xfId="2813" xr:uid="{00000000-0005-0000-0000-00009A270000}"/>
    <cellStyle name="Comma 132 5 3 2" xfId="16303" xr:uid="{00000000-0005-0000-0000-00009B270000}"/>
    <cellStyle name="Comma 132 5 3 3" xfId="16310" xr:uid="{00000000-0005-0000-0000-00009C270000}"/>
    <cellStyle name="Comma 132 5 4" xfId="2825" xr:uid="{00000000-0005-0000-0000-00009D270000}"/>
    <cellStyle name="Comma 132 5 5" xfId="16315" xr:uid="{00000000-0005-0000-0000-00009E270000}"/>
    <cellStyle name="Comma 132 6" xfId="14839" xr:uid="{00000000-0005-0000-0000-00009F270000}"/>
    <cellStyle name="Comma 132 6 2" xfId="16322" xr:uid="{00000000-0005-0000-0000-0000A0270000}"/>
    <cellStyle name="Comma 132 6 2 2" xfId="16324" xr:uid="{00000000-0005-0000-0000-0000A1270000}"/>
    <cellStyle name="Comma 132 6 2 3" xfId="16328" xr:uid="{00000000-0005-0000-0000-0000A2270000}"/>
    <cellStyle name="Comma 132 6 3" xfId="16332" xr:uid="{00000000-0005-0000-0000-0000A3270000}"/>
    <cellStyle name="Comma 132 6 3 2" xfId="16334" xr:uid="{00000000-0005-0000-0000-0000A4270000}"/>
    <cellStyle name="Comma 132 6 3 3" xfId="16338" xr:uid="{00000000-0005-0000-0000-0000A5270000}"/>
    <cellStyle name="Comma 132 6 4" xfId="16342" xr:uid="{00000000-0005-0000-0000-0000A6270000}"/>
    <cellStyle name="Comma 132 6 5" xfId="16344" xr:uid="{00000000-0005-0000-0000-0000A7270000}"/>
    <cellStyle name="Comma 132 7" xfId="16346" xr:uid="{00000000-0005-0000-0000-0000A8270000}"/>
    <cellStyle name="Comma 132 7 2" xfId="6066" xr:uid="{00000000-0005-0000-0000-0000A9270000}"/>
    <cellStyle name="Comma 132 7 2 2" xfId="16348" xr:uid="{00000000-0005-0000-0000-0000AA270000}"/>
    <cellStyle name="Comma 132 7 2 3" xfId="16353" xr:uid="{00000000-0005-0000-0000-0000AB270000}"/>
    <cellStyle name="Comma 132 7 3" xfId="16356" xr:uid="{00000000-0005-0000-0000-0000AC270000}"/>
    <cellStyle name="Comma 132 7 3 2" xfId="16362" xr:uid="{00000000-0005-0000-0000-0000AD270000}"/>
    <cellStyle name="Comma 132 7 3 3" xfId="16366" xr:uid="{00000000-0005-0000-0000-0000AE270000}"/>
    <cellStyle name="Comma 132 7 4" xfId="16368" xr:uid="{00000000-0005-0000-0000-0000AF270000}"/>
    <cellStyle name="Comma 132 7 5" xfId="4175" xr:uid="{00000000-0005-0000-0000-0000B0270000}"/>
    <cellStyle name="Comma 132 8" xfId="16370" xr:uid="{00000000-0005-0000-0000-0000B1270000}"/>
    <cellStyle name="Comma 132 8 2" xfId="16373" xr:uid="{00000000-0005-0000-0000-0000B2270000}"/>
    <cellStyle name="Comma 132 8 2 2" xfId="8191" xr:uid="{00000000-0005-0000-0000-0000B3270000}"/>
    <cellStyle name="Comma 132 8 2 3" xfId="8197" xr:uid="{00000000-0005-0000-0000-0000B4270000}"/>
    <cellStyle name="Comma 132 8 3" xfId="16377" xr:uid="{00000000-0005-0000-0000-0000B5270000}"/>
    <cellStyle name="Comma 132 8 3 2" xfId="5556" xr:uid="{00000000-0005-0000-0000-0000B6270000}"/>
    <cellStyle name="Comma 132 8 3 3" xfId="16380" xr:uid="{00000000-0005-0000-0000-0000B7270000}"/>
    <cellStyle name="Comma 132 8 4" xfId="16382" xr:uid="{00000000-0005-0000-0000-0000B8270000}"/>
    <cellStyle name="Comma 132 8 5" xfId="16384" xr:uid="{00000000-0005-0000-0000-0000B9270000}"/>
    <cellStyle name="Comma 132 9" xfId="16386" xr:uid="{00000000-0005-0000-0000-0000BA270000}"/>
    <cellStyle name="Comma 132 9 2" xfId="4049" xr:uid="{00000000-0005-0000-0000-0000BB270000}"/>
    <cellStyle name="Comma 132 9 2 2" xfId="394" xr:uid="{00000000-0005-0000-0000-0000BC270000}"/>
    <cellStyle name="Comma 132 9 2 3" xfId="451" xr:uid="{00000000-0005-0000-0000-0000BD270000}"/>
    <cellStyle name="Comma 132 9 3" xfId="4031" xr:uid="{00000000-0005-0000-0000-0000BE270000}"/>
    <cellStyle name="Comma 132 9 4" xfId="4039" xr:uid="{00000000-0005-0000-0000-0000BF270000}"/>
    <cellStyle name="Comma 133" xfId="16389" xr:uid="{00000000-0005-0000-0000-0000C0270000}"/>
    <cellStyle name="Comma 133 10" xfId="16391" xr:uid="{00000000-0005-0000-0000-0000C1270000}"/>
    <cellStyle name="Comma 133 10 2" xfId="16393" xr:uid="{00000000-0005-0000-0000-0000C2270000}"/>
    <cellStyle name="Comma 133 10 3" xfId="16398" xr:uid="{00000000-0005-0000-0000-0000C3270000}"/>
    <cellStyle name="Comma 133 11" xfId="16400" xr:uid="{00000000-0005-0000-0000-0000C4270000}"/>
    <cellStyle name="Comma 133 11 2" xfId="16402" xr:uid="{00000000-0005-0000-0000-0000C5270000}"/>
    <cellStyle name="Comma 133 11 3" xfId="16404" xr:uid="{00000000-0005-0000-0000-0000C6270000}"/>
    <cellStyle name="Comma 133 12" xfId="16406" xr:uid="{00000000-0005-0000-0000-0000C7270000}"/>
    <cellStyle name="Comma 133 13" xfId="5126" xr:uid="{00000000-0005-0000-0000-0000C8270000}"/>
    <cellStyle name="Comma 133 2" xfId="16174" xr:uid="{00000000-0005-0000-0000-0000C9270000}"/>
    <cellStyle name="Comma 133 2 10" xfId="16408" xr:uid="{00000000-0005-0000-0000-0000CA270000}"/>
    <cellStyle name="Comma 133 2 11" xfId="16410" xr:uid="{00000000-0005-0000-0000-0000CB270000}"/>
    <cellStyle name="Comma 133 2 2" xfId="16412" xr:uid="{00000000-0005-0000-0000-0000CC270000}"/>
    <cellStyle name="Comma 133 2 2 2" xfId="10179" xr:uid="{00000000-0005-0000-0000-0000CD270000}"/>
    <cellStyle name="Comma 133 2 2 2 2" xfId="16416" xr:uid="{00000000-0005-0000-0000-0000CE270000}"/>
    <cellStyle name="Comma 133 2 2 2 2 2" xfId="16418" xr:uid="{00000000-0005-0000-0000-0000CF270000}"/>
    <cellStyle name="Comma 133 2 2 2 2 3" xfId="16421" xr:uid="{00000000-0005-0000-0000-0000D0270000}"/>
    <cellStyle name="Comma 133 2 2 2 3" xfId="1679" xr:uid="{00000000-0005-0000-0000-0000D1270000}"/>
    <cellStyle name="Comma 133 2 2 2 4" xfId="1686" xr:uid="{00000000-0005-0000-0000-0000D2270000}"/>
    <cellStyle name="Comma 133 2 2 3" xfId="10186" xr:uid="{00000000-0005-0000-0000-0000D3270000}"/>
    <cellStyle name="Comma 133 2 2 3 2" xfId="16425" xr:uid="{00000000-0005-0000-0000-0000D4270000}"/>
    <cellStyle name="Comma 133 2 2 3 3" xfId="16429" xr:uid="{00000000-0005-0000-0000-0000D5270000}"/>
    <cellStyle name="Comma 133 2 2 4" xfId="16433" xr:uid="{00000000-0005-0000-0000-0000D6270000}"/>
    <cellStyle name="Comma 133 2 2 4 2" xfId="867" xr:uid="{00000000-0005-0000-0000-0000D7270000}"/>
    <cellStyle name="Comma 133 2 2 4 3" xfId="16435" xr:uid="{00000000-0005-0000-0000-0000D8270000}"/>
    <cellStyle name="Comma 133 2 2 5" xfId="16439" xr:uid="{00000000-0005-0000-0000-0000D9270000}"/>
    <cellStyle name="Comma 133 2 2 6" xfId="16441" xr:uid="{00000000-0005-0000-0000-0000DA270000}"/>
    <cellStyle name="Comma 133 2 3" xfId="16443" xr:uid="{00000000-0005-0000-0000-0000DB270000}"/>
    <cellStyle name="Comma 133 2 3 2" xfId="4191" xr:uid="{00000000-0005-0000-0000-0000DC270000}"/>
    <cellStyle name="Comma 133 2 3 2 2" xfId="1975" xr:uid="{00000000-0005-0000-0000-0000DD270000}"/>
    <cellStyle name="Comma 133 2 3 2 3" xfId="16447" xr:uid="{00000000-0005-0000-0000-0000DE270000}"/>
    <cellStyle name="Comma 133 2 3 3" xfId="10199" xr:uid="{00000000-0005-0000-0000-0000DF270000}"/>
    <cellStyle name="Comma 133 2 3 3 2" xfId="16449" xr:uid="{00000000-0005-0000-0000-0000E0270000}"/>
    <cellStyle name="Comma 133 2 3 3 3" xfId="16451" xr:uid="{00000000-0005-0000-0000-0000E1270000}"/>
    <cellStyle name="Comma 133 2 3 4" xfId="16455" xr:uid="{00000000-0005-0000-0000-0000E2270000}"/>
    <cellStyle name="Comma 133 2 3 5" xfId="16457" xr:uid="{00000000-0005-0000-0000-0000E3270000}"/>
    <cellStyle name="Comma 133 2 4" xfId="16459" xr:uid="{00000000-0005-0000-0000-0000E4270000}"/>
    <cellStyle name="Comma 133 2 4 2" xfId="10209" xr:uid="{00000000-0005-0000-0000-0000E5270000}"/>
    <cellStyle name="Comma 133 2 4 2 2" xfId="16464" xr:uid="{00000000-0005-0000-0000-0000E6270000}"/>
    <cellStyle name="Comma 133 2 4 2 3" xfId="16469" xr:uid="{00000000-0005-0000-0000-0000E7270000}"/>
    <cellStyle name="Comma 133 2 4 3" xfId="16473" xr:uid="{00000000-0005-0000-0000-0000E8270000}"/>
    <cellStyle name="Comma 133 2 4 3 2" xfId="16476" xr:uid="{00000000-0005-0000-0000-0000E9270000}"/>
    <cellStyle name="Comma 133 2 4 3 3" xfId="16478" xr:uid="{00000000-0005-0000-0000-0000EA270000}"/>
    <cellStyle name="Comma 133 2 4 4" xfId="16482" xr:uid="{00000000-0005-0000-0000-0000EB270000}"/>
    <cellStyle name="Comma 133 2 4 5" xfId="16484" xr:uid="{00000000-0005-0000-0000-0000EC270000}"/>
    <cellStyle name="Comma 133 2 5" xfId="16486" xr:uid="{00000000-0005-0000-0000-0000ED270000}"/>
    <cellStyle name="Comma 133 2 5 2" xfId="16490" xr:uid="{00000000-0005-0000-0000-0000EE270000}"/>
    <cellStyle name="Comma 133 2 5 2 2" xfId="16494" xr:uid="{00000000-0005-0000-0000-0000EF270000}"/>
    <cellStyle name="Comma 133 2 5 2 3" xfId="16498" xr:uid="{00000000-0005-0000-0000-0000F0270000}"/>
    <cellStyle name="Comma 133 2 5 3" xfId="16502" xr:uid="{00000000-0005-0000-0000-0000F1270000}"/>
    <cellStyle name="Comma 133 2 5 3 2" xfId="16504" xr:uid="{00000000-0005-0000-0000-0000F2270000}"/>
    <cellStyle name="Comma 133 2 5 3 3" xfId="16506" xr:uid="{00000000-0005-0000-0000-0000F3270000}"/>
    <cellStyle name="Comma 133 2 5 4" xfId="16510" xr:uid="{00000000-0005-0000-0000-0000F4270000}"/>
    <cellStyle name="Comma 133 2 5 5" xfId="16512" xr:uid="{00000000-0005-0000-0000-0000F5270000}"/>
    <cellStyle name="Comma 133 2 6" xfId="12139" xr:uid="{00000000-0005-0000-0000-0000F6270000}"/>
    <cellStyle name="Comma 133 2 6 2" xfId="16516" xr:uid="{00000000-0005-0000-0000-0000F7270000}"/>
    <cellStyle name="Comma 133 2 6 2 2" xfId="16521" xr:uid="{00000000-0005-0000-0000-0000F8270000}"/>
    <cellStyle name="Comma 133 2 6 2 3" xfId="16526" xr:uid="{00000000-0005-0000-0000-0000F9270000}"/>
    <cellStyle name="Comma 133 2 6 3" xfId="16530" xr:uid="{00000000-0005-0000-0000-0000FA270000}"/>
    <cellStyle name="Comma 133 2 6 3 2" xfId="16533" xr:uid="{00000000-0005-0000-0000-0000FB270000}"/>
    <cellStyle name="Comma 133 2 6 3 3" xfId="16536" xr:uid="{00000000-0005-0000-0000-0000FC270000}"/>
    <cellStyle name="Comma 133 2 6 4" xfId="16540" xr:uid="{00000000-0005-0000-0000-0000FD270000}"/>
    <cellStyle name="Comma 133 2 6 5" xfId="16542" xr:uid="{00000000-0005-0000-0000-0000FE270000}"/>
    <cellStyle name="Comma 133 2 7" xfId="16544" xr:uid="{00000000-0005-0000-0000-0000FF270000}"/>
    <cellStyle name="Comma 133 2 7 2" xfId="16548" xr:uid="{00000000-0005-0000-0000-000000280000}"/>
    <cellStyle name="Comma 133 2 7 2 2" xfId="16550" xr:uid="{00000000-0005-0000-0000-000001280000}"/>
    <cellStyle name="Comma 133 2 7 2 3" xfId="16552" xr:uid="{00000000-0005-0000-0000-000002280000}"/>
    <cellStyle name="Comma 133 2 7 3" xfId="16556" xr:uid="{00000000-0005-0000-0000-000003280000}"/>
    <cellStyle name="Comma 133 2 7 4" xfId="16558" xr:uid="{00000000-0005-0000-0000-000004280000}"/>
    <cellStyle name="Comma 133 2 8" xfId="16560" xr:uid="{00000000-0005-0000-0000-000005280000}"/>
    <cellStyle name="Comma 133 2 8 2" xfId="16563" xr:uid="{00000000-0005-0000-0000-000006280000}"/>
    <cellStyle name="Comma 133 2 8 3" xfId="4455" xr:uid="{00000000-0005-0000-0000-000007280000}"/>
    <cellStyle name="Comma 133 2 9" xfId="16566" xr:uid="{00000000-0005-0000-0000-000008280000}"/>
    <cellStyle name="Comma 133 2 9 2" xfId="15127" xr:uid="{00000000-0005-0000-0000-000009280000}"/>
    <cellStyle name="Comma 133 2 9 3" xfId="16570" xr:uid="{00000000-0005-0000-0000-00000A280000}"/>
    <cellStyle name="Comma 133 3" xfId="16572" xr:uid="{00000000-0005-0000-0000-00000B280000}"/>
    <cellStyle name="Comma 133 4" xfId="14849" xr:uid="{00000000-0005-0000-0000-00000C280000}"/>
    <cellStyle name="Comma 133 4 2" xfId="16575" xr:uid="{00000000-0005-0000-0000-00000D280000}"/>
    <cellStyle name="Comma 133 4 2 2" xfId="16580" xr:uid="{00000000-0005-0000-0000-00000E280000}"/>
    <cellStyle name="Comma 133 4 2 2 2" xfId="16585" xr:uid="{00000000-0005-0000-0000-00000F280000}"/>
    <cellStyle name="Comma 133 4 2 2 3" xfId="16589" xr:uid="{00000000-0005-0000-0000-000010280000}"/>
    <cellStyle name="Comma 133 4 2 3" xfId="16593" xr:uid="{00000000-0005-0000-0000-000011280000}"/>
    <cellStyle name="Comma 133 4 2 4" xfId="16598" xr:uid="{00000000-0005-0000-0000-000012280000}"/>
    <cellStyle name="Comma 133 4 3" xfId="16601" xr:uid="{00000000-0005-0000-0000-000013280000}"/>
    <cellStyle name="Comma 133 4 3 2" xfId="16606" xr:uid="{00000000-0005-0000-0000-000014280000}"/>
    <cellStyle name="Comma 133 4 3 3" xfId="16610" xr:uid="{00000000-0005-0000-0000-000015280000}"/>
    <cellStyle name="Comma 133 4 4" xfId="16612" xr:uid="{00000000-0005-0000-0000-000016280000}"/>
    <cellStyle name="Comma 133 4 4 2" xfId="16617" xr:uid="{00000000-0005-0000-0000-000017280000}"/>
    <cellStyle name="Comma 133 4 4 3" xfId="16621" xr:uid="{00000000-0005-0000-0000-000018280000}"/>
    <cellStyle name="Comma 133 4 5" xfId="16623" xr:uid="{00000000-0005-0000-0000-000019280000}"/>
    <cellStyle name="Comma 133 4 6" xfId="16625" xr:uid="{00000000-0005-0000-0000-00001A280000}"/>
    <cellStyle name="Comma 133 5" xfId="3073" xr:uid="{00000000-0005-0000-0000-00001B280000}"/>
    <cellStyle name="Comma 133 5 2" xfId="16628" xr:uid="{00000000-0005-0000-0000-00001C280000}"/>
    <cellStyle name="Comma 133 5 2 2" xfId="16635" xr:uid="{00000000-0005-0000-0000-00001D280000}"/>
    <cellStyle name="Comma 133 5 2 3" xfId="16640" xr:uid="{00000000-0005-0000-0000-00001E280000}"/>
    <cellStyle name="Comma 133 5 3" xfId="16643" xr:uid="{00000000-0005-0000-0000-00001F280000}"/>
    <cellStyle name="Comma 133 5 3 2" xfId="16650" xr:uid="{00000000-0005-0000-0000-000020280000}"/>
    <cellStyle name="Comma 133 5 3 3" xfId="16654" xr:uid="{00000000-0005-0000-0000-000021280000}"/>
    <cellStyle name="Comma 133 5 4" xfId="5622" xr:uid="{00000000-0005-0000-0000-000022280000}"/>
    <cellStyle name="Comma 133 5 5" xfId="16656" xr:uid="{00000000-0005-0000-0000-000023280000}"/>
    <cellStyle name="Comma 133 6" xfId="3086" xr:uid="{00000000-0005-0000-0000-000024280000}"/>
    <cellStyle name="Comma 133 6 2" xfId="16660" xr:uid="{00000000-0005-0000-0000-000025280000}"/>
    <cellStyle name="Comma 133 6 2 2" xfId="16665" xr:uid="{00000000-0005-0000-0000-000026280000}"/>
    <cellStyle name="Comma 133 6 2 3" xfId="16670" xr:uid="{00000000-0005-0000-0000-000027280000}"/>
    <cellStyle name="Comma 133 6 3" xfId="16675" xr:uid="{00000000-0005-0000-0000-000028280000}"/>
    <cellStyle name="Comma 133 6 3 2" xfId="16680" xr:uid="{00000000-0005-0000-0000-000029280000}"/>
    <cellStyle name="Comma 133 6 3 3" xfId="16684" xr:uid="{00000000-0005-0000-0000-00002A280000}"/>
    <cellStyle name="Comma 133 6 4" xfId="16688" xr:uid="{00000000-0005-0000-0000-00002B280000}"/>
    <cellStyle name="Comma 133 6 5" xfId="11321" xr:uid="{00000000-0005-0000-0000-00002C280000}"/>
    <cellStyle name="Comma 133 7" xfId="16691" xr:uid="{00000000-0005-0000-0000-00002D280000}"/>
    <cellStyle name="Comma 133 7 2" xfId="16693" xr:uid="{00000000-0005-0000-0000-00002E280000}"/>
    <cellStyle name="Comma 133 7 2 2" xfId="16698" xr:uid="{00000000-0005-0000-0000-00002F280000}"/>
    <cellStyle name="Comma 133 7 2 3" xfId="16703" xr:uid="{00000000-0005-0000-0000-000030280000}"/>
    <cellStyle name="Comma 133 7 3" xfId="16706" xr:uid="{00000000-0005-0000-0000-000031280000}"/>
    <cellStyle name="Comma 133 7 3 2" xfId="16712" xr:uid="{00000000-0005-0000-0000-000032280000}"/>
    <cellStyle name="Comma 133 7 3 3" xfId="16717" xr:uid="{00000000-0005-0000-0000-000033280000}"/>
    <cellStyle name="Comma 133 7 4" xfId="16719" xr:uid="{00000000-0005-0000-0000-000034280000}"/>
    <cellStyle name="Comma 133 7 5" xfId="11345" xr:uid="{00000000-0005-0000-0000-000035280000}"/>
    <cellStyle name="Comma 133 8" xfId="16722" xr:uid="{00000000-0005-0000-0000-000036280000}"/>
    <cellStyle name="Comma 133 8 2" xfId="16724" xr:uid="{00000000-0005-0000-0000-000037280000}"/>
    <cellStyle name="Comma 133 8 2 2" xfId="16731" xr:uid="{00000000-0005-0000-0000-000038280000}"/>
    <cellStyle name="Comma 133 8 2 3" xfId="16736" xr:uid="{00000000-0005-0000-0000-000039280000}"/>
    <cellStyle name="Comma 133 8 3" xfId="16738" xr:uid="{00000000-0005-0000-0000-00003A280000}"/>
    <cellStyle name="Comma 133 8 3 2" xfId="16745" xr:uid="{00000000-0005-0000-0000-00003B280000}"/>
    <cellStyle name="Comma 133 8 3 3" xfId="16750" xr:uid="{00000000-0005-0000-0000-00003C280000}"/>
    <cellStyle name="Comma 133 8 4" xfId="16752" xr:uid="{00000000-0005-0000-0000-00003D280000}"/>
    <cellStyle name="Comma 133 8 5" xfId="11350" xr:uid="{00000000-0005-0000-0000-00003E280000}"/>
    <cellStyle name="Comma 133 9" xfId="16754" xr:uid="{00000000-0005-0000-0000-00003F280000}"/>
    <cellStyle name="Comma 133 9 2" xfId="16756" xr:uid="{00000000-0005-0000-0000-000040280000}"/>
    <cellStyle name="Comma 133 9 2 2" xfId="16762" xr:uid="{00000000-0005-0000-0000-000041280000}"/>
    <cellStyle name="Comma 133 9 2 3" xfId="16767" xr:uid="{00000000-0005-0000-0000-000042280000}"/>
    <cellStyle name="Comma 133 9 3" xfId="16769" xr:uid="{00000000-0005-0000-0000-000043280000}"/>
    <cellStyle name="Comma 133 9 4" xfId="16772" xr:uid="{00000000-0005-0000-0000-000044280000}"/>
    <cellStyle name="Comma 134" xfId="16774" xr:uid="{00000000-0005-0000-0000-000045280000}"/>
    <cellStyle name="Comma 134 10" xfId="1968" xr:uid="{00000000-0005-0000-0000-000046280000}"/>
    <cellStyle name="Comma 134 10 2" xfId="16777" xr:uid="{00000000-0005-0000-0000-000047280000}"/>
    <cellStyle name="Comma 134 10 3" xfId="16781" xr:uid="{00000000-0005-0000-0000-000048280000}"/>
    <cellStyle name="Comma 134 11" xfId="16783" xr:uid="{00000000-0005-0000-0000-000049280000}"/>
    <cellStyle name="Comma 134 11 2" xfId="16786" xr:uid="{00000000-0005-0000-0000-00004A280000}"/>
    <cellStyle name="Comma 134 11 3" xfId="16788" xr:uid="{00000000-0005-0000-0000-00004B280000}"/>
    <cellStyle name="Comma 134 12" xfId="16790" xr:uid="{00000000-0005-0000-0000-00004C280000}"/>
    <cellStyle name="Comma 134 13" xfId="16792" xr:uid="{00000000-0005-0000-0000-00004D280000}"/>
    <cellStyle name="Comma 134 2" xfId="16795" xr:uid="{00000000-0005-0000-0000-00004E280000}"/>
    <cellStyle name="Comma 134 2 10" xfId="16797" xr:uid="{00000000-0005-0000-0000-00004F280000}"/>
    <cellStyle name="Comma 134 2 11" xfId="16799" xr:uid="{00000000-0005-0000-0000-000050280000}"/>
    <cellStyle name="Comma 134 2 2" xfId="16802" xr:uid="{00000000-0005-0000-0000-000051280000}"/>
    <cellStyle name="Comma 134 2 2 2" xfId="6200" xr:uid="{00000000-0005-0000-0000-000052280000}"/>
    <cellStyle name="Comma 134 2 2 2 2" xfId="4251" xr:uid="{00000000-0005-0000-0000-000053280000}"/>
    <cellStyle name="Comma 134 2 2 2 2 2" xfId="2621" xr:uid="{00000000-0005-0000-0000-000054280000}"/>
    <cellStyle name="Comma 134 2 2 2 2 3" xfId="13889" xr:uid="{00000000-0005-0000-0000-000055280000}"/>
    <cellStyle name="Comma 134 2 2 2 3" xfId="16805" xr:uid="{00000000-0005-0000-0000-000056280000}"/>
    <cellStyle name="Comma 134 2 2 2 4" xfId="16810" xr:uid="{00000000-0005-0000-0000-000057280000}"/>
    <cellStyle name="Comma 134 2 2 3" xfId="16812" xr:uid="{00000000-0005-0000-0000-000058280000}"/>
    <cellStyle name="Comma 134 2 2 3 2" xfId="4270" xr:uid="{00000000-0005-0000-0000-000059280000}"/>
    <cellStyle name="Comma 134 2 2 3 3" xfId="16815" xr:uid="{00000000-0005-0000-0000-00005A280000}"/>
    <cellStyle name="Comma 134 2 2 4" xfId="16818" xr:uid="{00000000-0005-0000-0000-00005B280000}"/>
    <cellStyle name="Comma 134 2 2 4 2" xfId="9340" xr:uid="{00000000-0005-0000-0000-00005C280000}"/>
    <cellStyle name="Comma 134 2 2 4 3" xfId="16821" xr:uid="{00000000-0005-0000-0000-00005D280000}"/>
    <cellStyle name="Comma 134 2 2 5" xfId="16825" xr:uid="{00000000-0005-0000-0000-00005E280000}"/>
    <cellStyle name="Comma 134 2 2 6" xfId="14262" xr:uid="{00000000-0005-0000-0000-00005F280000}"/>
    <cellStyle name="Comma 134 2 3" xfId="16829" xr:uid="{00000000-0005-0000-0000-000060280000}"/>
    <cellStyle name="Comma 134 2 3 2" xfId="16831" xr:uid="{00000000-0005-0000-0000-000061280000}"/>
    <cellStyle name="Comma 134 2 3 2 2" xfId="7460" xr:uid="{00000000-0005-0000-0000-000062280000}"/>
    <cellStyle name="Comma 134 2 3 2 3" xfId="16834" xr:uid="{00000000-0005-0000-0000-000063280000}"/>
    <cellStyle name="Comma 134 2 3 3" xfId="16837" xr:uid="{00000000-0005-0000-0000-000064280000}"/>
    <cellStyle name="Comma 134 2 3 3 2" xfId="16841" xr:uid="{00000000-0005-0000-0000-000065280000}"/>
    <cellStyle name="Comma 134 2 3 3 3" xfId="16847" xr:uid="{00000000-0005-0000-0000-000066280000}"/>
    <cellStyle name="Comma 134 2 3 4" xfId="11632" xr:uid="{00000000-0005-0000-0000-000067280000}"/>
    <cellStyle name="Comma 134 2 3 5" xfId="11635" xr:uid="{00000000-0005-0000-0000-000068280000}"/>
    <cellStyle name="Comma 134 2 4" xfId="16852" xr:uid="{00000000-0005-0000-0000-000069280000}"/>
    <cellStyle name="Comma 134 2 4 2" xfId="16854" xr:uid="{00000000-0005-0000-0000-00006A280000}"/>
    <cellStyle name="Comma 134 2 4 2 2" xfId="16856" xr:uid="{00000000-0005-0000-0000-00006B280000}"/>
    <cellStyle name="Comma 134 2 4 2 3" xfId="16859" xr:uid="{00000000-0005-0000-0000-00006C280000}"/>
    <cellStyle name="Comma 134 2 4 3" xfId="16861" xr:uid="{00000000-0005-0000-0000-00006D280000}"/>
    <cellStyle name="Comma 134 2 4 3 2" xfId="16863" xr:uid="{00000000-0005-0000-0000-00006E280000}"/>
    <cellStyle name="Comma 134 2 4 3 3" xfId="16866" xr:uid="{00000000-0005-0000-0000-00006F280000}"/>
    <cellStyle name="Comma 134 2 4 4" xfId="11640" xr:uid="{00000000-0005-0000-0000-000070280000}"/>
    <cellStyle name="Comma 134 2 4 5" xfId="11643" xr:uid="{00000000-0005-0000-0000-000071280000}"/>
    <cellStyle name="Comma 134 2 5" xfId="714" xr:uid="{00000000-0005-0000-0000-000072280000}"/>
    <cellStyle name="Comma 134 2 5 2" xfId="83" xr:uid="{00000000-0005-0000-0000-000073280000}"/>
    <cellStyle name="Comma 134 2 5 2 2" xfId="721" xr:uid="{00000000-0005-0000-0000-000074280000}"/>
    <cellStyle name="Comma 134 2 5 2 3" xfId="729" xr:uid="{00000000-0005-0000-0000-000075280000}"/>
    <cellStyle name="Comma 134 2 5 3" xfId="529" xr:uid="{00000000-0005-0000-0000-000076280000}"/>
    <cellStyle name="Comma 134 2 5 3 2" xfId="12130" xr:uid="{00000000-0005-0000-0000-000077280000}"/>
    <cellStyle name="Comma 134 2 5 3 3" xfId="12135" xr:uid="{00000000-0005-0000-0000-000078280000}"/>
    <cellStyle name="Comma 134 2 5 4" xfId="562" xr:uid="{00000000-0005-0000-0000-000079280000}"/>
    <cellStyle name="Comma 134 2 5 5" xfId="1802" xr:uid="{00000000-0005-0000-0000-00007A280000}"/>
    <cellStyle name="Comma 134 2 6" xfId="12155" xr:uid="{00000000-0005-0000-0000-00007B280000}"/>
    <cellStyle name="Comma 134 2 6 2" xfId="16868" xr:uid="{00000000-0005-0000-0000-00007C280000}"/>
    <cellStyle name="Comma 134 2 6 2 2" xfId="16870" xr:uid="{00000000-0005-0000-0000-00007D280000}"/>
    <cellStyle name="Comma 134 2 6 2 3" xfId="16872" xr:uid="{00000000-0005-0000-0000-00007E280000}"/>
    <cellStyle name="Comma 134 2 6 3" xfId="16874" xr:uid="{00000000-0005-0000-0000-00007F280000}"/>
    <cellStyle name="Comma 134 2 6 3 2" xfId="16877" xr:uid="{00000000-0005-0000-0000-000080280000}"/>
    <cellStyle name="Comma 134 2 6 3 3" xfId="16880" xr:uid="{00000000-0005-0000-0000-000081280000}"/>
    <cellStyle name="Comma 134 2 6 4" xfId="16882" xr:uid="{00000000-0005-0000-0000-000082280000}"/>
    <cellStyle name="Comma 134 2 6 5" xfId="16884" xr:uid="{00000000-0005-0000-0000-000083280000}"/>
    <cellStyle name="Comma 134 2 7" xfId="16887" xr:uid="{00000000-0005-0000-0000-000084280000}"/>
    <cellStyle name="Comma 134 2 7 2" xfId="16889" xr:uid="{00000000-0005-0000-0000-000085280000}"/>
    <cellStyle name="Comma 134 2 7 2 2" xfId="16891" xr:uid="{00000000-0005-0000-0000-000086280000}"/>
    <cellStyle name="Comma 134 2 7 2 3" xfId="16895" xr:uid="{00000000-0005-0000-0000-000087280000}"/>
    <cellStyle name="Comma 134 2 7 3" xfId="16898" xr:uid="{00000000-0005-0000-0000-000088280000}"/>
    <cellStyle name="Comma 134 2 7 4" xfId="16900" xr:uid="{00000000-0005-0000-0000-000089280000}"/>
    <cellStyle name="Comma 134 2 8" xfId="16902" xr:uid="{00000000-0005-0000-0000-00008A280000}"/>
    <cellStyle name="Comma 134 2 8 2" xfId="16905" xr:uid="{00000000-0005-0000-0000-00008B280000}"/>
    <cellStyle name="Comma 134 2 8 3" xfId="16908" xr:uid="{00000000-0005-0000-0000-00008C280000}"/>
    <cellStyle name="Comma 134 2 9" xfId="16910" xr:uid="{00000000-0005-0000-0000-00008D280000}"/>
    <cellStyle name="Comma 134 2 9 2" xfId="16912" xr:uid="{00000000-0005-0000-0000-00008E280000}"/>
    <cellStyle name="Comma 134 2 9 3" xfId="8269" xr:uid="{00000000-0005-0000-0000-00008F280000}"/>
    <cellStyle name="Comma 134 3" xfId="16915" xr:uid="{00000000-0005-0000-0000-000090280000}"/>
    <cellStyle name="Comma 134 4" xfId="14855" xr:uid="{00000000-0005-0000-0000-000091280000}"/>
    <cellStyle name="Comma 134 4 2" xfId="16919" xr:uid="{00000000-0005-0000-0000-000092280000}"/>
    <cellStyle name="Comma 134 4 2 2" xfId="16922" xr:uid="{00000000-0005-0000-0000-000093280000}"/>
    <cellStyle name="Comma 134 4 2 2 2" xfId="16926" xr:uid="{00000000-0005-0000-0000-000094280000}"/>
    <cellStyle name="Comma 134 4 2 2 3" xfId="16928" xr:uid="{00000000-0005-0000-0000-000095280000}"/>
    <cellStyle name="Comma 134 4 2 3" xfId="16930" xr:uid="{00000000-0005-0000-0000-000096280000}"/>
    <cellStyle name="Comma 134 4 2 4" xfId="16933" xr:uid="{00000000-0005-0000-0000-000097280000}"/>
    <cellStyle name="Comma 134 4 3" xfId="16935" xr:uid="{00000000-0005-0000-0000-000098280000}"/>
    <cellStyle name="Comma 134 4 3 2" xfId="16938" xr:uid="{00000000-0005-0000-0000-000099280000}"/>
    <cellStyle name="Comma 134 4 3 3" xfId="16941" xr:uid="{00000000-0005-0000-0000-00009A280000}"/>
    <cellStyle name="Comma 134 4 4" xfId="16944" xr:uid="{00000000-0005-0000-0000-00009B280000}"/>
    <cellStyle name="Comma 134 4 4 2" xfId="16947" xr:uid="{00000000-0005-0000-0000-00009C280000}"/>
    <cellStyle name="Comma 134 4 4 3" xfId="16949" xr:uid="{00000000-0005-0000-0000-00009D280000}"/>
    <cellStyle name="Comma 134 4 5" xfId="16951" xr:uid="{00000000-0005-0000-0000-00009E280000}"/>
    <cellStyle name="Comma 134 4 6" xfId="16953" xr:uid="{00000000-0005-0000-0000-00009F280000}"/>
    <cellStyle name="Comma 134 5" xfId="7648" xr:uid="{00000000-0005-0000-0000-0000A0280000}"/>
    <cellStyle name="Comma 134 5 2" xfId="16956" xr:uid="{00000000-0005-0000-0000-0000A1280000}"/>
    <cellStyle name="Comma 134 5 2 2" xfId="16959" xr:uid="{00000000-0005-0000-0000-0000A2280000}"/>
    <cellStyle name="Comma 134 5 2 3" xfId="16962" xr:uid="{00000000-0005-0000-0000-0000A3280000}"/>
    <cellStyle name="Comma 134 5 3" xfId="16965" xr:uid="{00000000-0005-0000-0000-0000A4280000}"/>
    <cellStyle name="Comma 134 5 3 2" xfId="16970" xr:uid="{00000000-0005-0000-0000-0000A5280000}"/>
    <cellStyle name="Comma 134 5 3 3" xfId="16973" xr:uid="{00000000-0005-0000-0000-0000A6280000}"/>
    <cellStyle name="Comma 134 5 4" xfId="16975" xr:uid="{00000000-0005-0000-0000-0000A7280000}"/>
    <cellStyle name="Comma 134 5 5" xfId="16980" xr:uid="{00000000-0005-0000-0000-0000A8280000}"/>
    <cellStyle name="Comma 134 6" xfId="16982" xr:uid="{00000000-0005-0000-0000-0000A9280000}"/>
    <cellStyle name="Comma 134 6 2" xfId="16984" xr:uid="{00000000-0005-0000-0000-0000AA280000}"/>
    <cellStyle name="Comma 134 6 2 2" xfId="16987" xr:uid="{00000000-0005-0000-0000-0000AB280000}"/>
    <cellStyle name="Comma 134 6 2 3" xfId="16990" xr:uid="{00000000-0005-0000-0000-0000AC280000}"/>
    <cellStyle name="Comma 134 6 3" xfId="16993" xr:uid="{00000000-0005-0000-0000-0000AD280000}"/>
    <cellStyle name="Comma 134 6 3 2" xfId="16998" xr:uid="{00000000-0005-0000-0000-0000AE280000}"/>
    <cellStyle name="Comma 134 6 3 3" xfId="17001" xr:uid="{00000000-0005-0000-0000-0000AF280000}"/>
    <cellStyle name="Comma 134 6 4" xfId="17003" xr:uid="{00000000-0005-0000-0000-0000B0280000}"/>
    <cellStyle name="Comma 134 6 5" xfId="2120" xr:uid="{00000000-0005-0000-0000-0000B1280000}"/>
    <cellStyle name="Comma 134 7" xfId="17007" xr:uid="{00000000-0005-0000-0000-0000B2280000}"/>
    <cellStyle name="Comma 134 7 2" xfId="17009" xr:uid="{00000000-0005-0000-0000-0000B3280000}"/>
    <cellStyle name="Comma 134 7 2 2" xfId="17012" xr:uid="{00000000-0005-0000-0000-0000B4280000}"/>
    <cellStyle name="Comma 134 7 2 3" xfId="17015" xr:uid="{00000000-0005-0000-0000-0000B5280000}"/>
    <cellStyle name="Comma 134 7 3" xfId="17018" xr:uid="{00000000-0005-0000-0000-0000B6280000}"/>
    <cellStyle name="Comma 134 7 3 2" xfId="17024" xr:uid="{00000000-0005-0000-0000-0000B7280000}"/>
    <cellStyle name="Comma 134 7 3 3" xfId="17028" xr:uid="{00000000-0005-0000-0000-0000B8280000}"/>
    <cellStyle name="Comma 134 7 4" xfId="17030" xr:uid="{00000000-0005-0000-0000-0000B9280000}"/>
    <cellStyle name="Comma 134 7 5" xfId="17035" xr:uid="{00000000-0005-0000-0000-0000BA280000}"/>
    <cellStyle name="Comma 134 8" xfId="17037" xr:uid="{00000000-0005-0000-0000-0000BB280000}"/>
    <cellStyle name="Comma 134 8 2" xfId="1988" xr:uid="{00000000-0005-0000-0000-0000BC280000}"/>
    <cellStyle name="Comma 134 8 2 2" xfId="17039" xr:uid="{00000000-0005-0000-0000-0000BD280000}"/>
    <cellStyle name="Comma 134 8 2 3" xfId="17041" xr:uid="{00000000-0005-0000-0000-0000BE280000}"/>
    <cellStyle name="Comma 134 8 3" xfId="17043" xr:uid="{00000000-0005-0000-0000-0000BF280000}"/>
    <cellStyle name="Comma 134 8 3 2" xfId="17048" xr:uid="{00000000-0005-0000-0000-0000C0280000}"/>
    <cellStyle name="Comma 134 8 3 3" xfId="17051" xr:uid="{00000000-0005-0000-0000-0000C1280000}"/>
    <cellStyle name="Comma 134 8 4" xfId="12266" xr:uid="{00000000-0005-0000-0000-0000C2280000}"/>
    <cellStyle name="Comma 134 8 5" xfId="9980" xr:uid="{00000000-0005-0000-0000-0000C3280000}"/>
    <cellStyle name="Comma 134 9" xfId="17053" xr:uid="{00000000-0005-0000-0000-0000C4280000}"/>
    <cellStyle name="Comma 134 9 2" xfId="17055" xr:uid="{00000000-0005-0000-0000-0000C5280000}"/>
    <cellStyle name="Comma 134 9 2 2" xfId="17058" xr:uid="{00000000-0005-0000-0000-0000C6280000}"/>
    <cellStyle name="Comma 134 9 2 3" xfId="17060" xr:uid="{00000000-0005-0000-0000-0000C7280000}"/>
    <cellStyle name="Comma 134 9 3" xfId="17063" xr:uid="{00000000-0005-0000-0000-0000C8280000}"/>
    <cellStyle name="Comma 134 9 4" xfId="15593" xr:uid="{00000000-0005-0000-0000-0000C9280000}"/>
    <cellStyle name="Comma 135" xfId="17073" xr:uid="{00000000-0005-0000-0000-0000CA280000}"/>
    <cellStyle name="Comma 135 10" xfId="17076" xr:uid="{00000000-0005-0000-0000-0000CB280000}"/>
    <cellStyle name="Comma 135 10 2" xfId="17078" xr:uid="{00000000-0005-0000-0000-0000CC280000}"/>
    <cellStyle name="Comma 135 10 3" xfId="16218" xr:uid="{00000000-0005-0000-0000-0000CD280000}"/>
    <cellStyle name="Comma 135 11" xfId="11326" xr:uid="{00000000-0005-0000-0000-0000CE280000}"/>
    <cellStyle name="Comma 135 11 2" xfId="17080" xr:uid="{00000000-0005-0000-0000-0000CF280000}"/>
    <cellStyle name="Comma 135 11 3" xfId="3770" xr:uid="{00000000-0005-0000-0000-0000D0280000}"/>
    <cellStyle name="Comma 135 12" xfId="12183" xr:uid="{00000000-0005-0000-0000-0000D1280000}"/>
    <cellStyle name="Comma 135 13" xfId="12185" xr:uid="{00000000-0005-0000-0000-0000D2280000}"/>
    <cellStyle name="Comma 135 2" xfId="17084" xr:uid="{00000000-0005-0000-0000-0000D3280000}"/>
    <cellStyle name="Comma 135 2 10" xfId="17087" xr:uid="{00000000-0005-0000-0000-0000D4280000}"/>
    <cellStyle name="Comma 135 2 11" xfId="17090" xr:uid="{00000000-0005-0000-0000-0000D5280000}"/>
    <cellStyle name="Comma 135 2 2" xfId="17098" xr:uid="{00000000-0005-0000-0000-0000D6280000}"/>
    <cellStyle name="Comma 135 2 2 2" xfId="10367" xr:uid="{00000000-0005-0000-0000-0000D7280000}"/>
    <cellStyle name="Comma 135 2 2 2 2" xfId="17099" xr:uid="{00000000-0005-0000-0000-0000D8280000}"/>
    <cellStyle name="Comma 135 2 2 2 2 2" xfId="17100" xr:uid="{00000000-0005-0000-0000-0000D9280000}"/>
    <cellStyle name="Comma 135 2 2 2 2 3" xfId="17101" xr:uid="{00000000-0005-0000-0000-0000DA280000}"/>
    <cellStyle name="Comma 135 2 2 2 3" xfId="17102" xr:uid="{00000000-0005-0000-0000-0000DB280000}"/>
    <cellStyle name="Comma 135 2 2 2 4" xfId="17104" xr:uid="{00000000-0005-0000-0000-0000DC280000}"/>
    <cellStyle name="Comma 135 2 2 3" xfId="10372" xr:uid="{00000000-0005-0000-0000-0000DD280000}"/>
    <cellStyle name="Comma 135 2 2 3 2" xfId="17106" xr:uid="{00000000-0005-0000-0000-0000DE280000}"/>
    <cellStyle name="Comma 135 2 2 3 3" xfId="17108" xr:uid="{00000000-0005-0000-0000-0000DF280000}"/>
    <cellStyle name="Comma 135 2 2 4" xfId="17110" xr:uid="{00000000-0005-0000-0000-0000E0280000}"/>
    <cellStyle name="Comma 135 2 2 4 2" xfId="17111" xr:uid="{00000000-0005-0000-0000-0000E1280000}"/>
    <cellStyle name="Comma 135 2 2 4 3" xfId="17112" xr:uid="{00000000-0005-0000-0000-0000E2280000}"/>
    <cellStyle name="Comma 135 2 2 5" xfId="7073" xr:uid="{00000000-0005-0000-0000-0000E3280000}"/>
    <cellStyle name="Comma 135 2 2 6" xfId="7077" xr:uid="{00000000-0005-0000-0000-0000E4280000}"/>
    <cellStyle name="Comma 135 2 3" xfId="11109" xr:uid="{00000000-0005-0000-0000-0000E5280000}"/>
    <cellStyle name="Comma 135 2 3 2" xfId="10405" xr:uid="{00000000-0005-0000-0000-0000E6280000}"/>
    <cellStyle name="Comma 135 2 3 2 2" xfId="6264" xr:uid="{00000000-0005-0000-0000-0000E7280000}"/>
    <cellStyle name="Comma 135 2 3 2 3" xfId="17113" xr:uid="{00000000-0005-0000-0000-0000E8280000}"/>
    <cellStyle name="Comma 135 2 3 3" xfId="10416" xr:uid="{00000000-0005-0000-0000-0000E9280000}"/>
    <cellStyle name="Comma 135 2 3 3 2" xfId="17114" xr:uid="{00000000-0005-0000-0000-0000EA280000}"/>
    <cellStyle name="Comma 135 2 3 3 3" xfId="9" xr:uid="{00000000-0005-0000-0000-0000EB280000}"/>
    <cellStyle name="Comma 135 2 3 4" xfId="17115" xr:uid="{00000000-0005-0000-0000-0000EC280000}"/>
    <cellStyle name="Comma 135 2 3 5" xfId="7087" xr:uid="{00000000-0005-0000-0000-0000ED280000}"/>
    <cellStyle name="Comma 135 2 4" xfId="11114" xr:uid="{00000000-0005-0000-0000-0000EE280000}"/>
    <cellStyle name="Comma 135 2 4 2" xfId="10444" xr:uid="{00000000-0005-0000-0000-0000EF280000}"/>
    <cellStyle name="Comma 135 2 4 2 2" xfId="17116" xr:uid="{00000000-0005-0000-0000-0000F0280000}"/>
    <cellStyle name="Comma 135 2 4 2 3" xfId="17117" xr:uid="{00000000-0005-0000-0000-0000F1280000}"/>
    <cellStyle name="Comma 135 2 4 3" xfId="4559" xr:uid="{00000000-0005-0000-0000-0000F2280000}"/>
    <cellStyle name="Comma 135 2 4 3 2" xfId="4564" xr:uid="{00000000-0005-0000-0000-0000F3280000}"/>
    <cellStyle name="Comma 135 2 4 3 3" xfId="4568" xr:uid="{00000000-0005-0000-0000-0000F4280000}"/>
    <cellStyle name="Comma 135 2 4 4" xfId="17118" xr:uid="{00000000-0005-0000-0000-0000F5280000}"/>
    <cellStyle name="Comma 135 2 4 5" xfId="9946" xr:uid="{00000000-0005-0000-0000-0000F6280000}"/>
    <cellStyle name="Comma 135 2 5" xfId="11119" xr:uid="{00000000-0005-0000-0000-0000F7280000}"/>
    <cellStyle name="Comma 135 2 5 2" xfId="17122" xr:uid="{00000000-0005-0000-0000-0000F8280000}"/>
    <cellStyle name="Comma 135 2 5 2 2" xfId="17123" xr:uid="{00000000-0005-0000-0000-0000F9280000}"/>
    <cellStyle name="Comma 135 2 5 2 3" xfId="17124" xr:uid="{00000000-0005-0000-0000-0000FA280000}"/>
    <cellStyle name="Comma 135 2 5 3" xfId="17128" xr:uid="{00000000-0005-0000-0000-0000FB280000}"/>
    <cellStyle name="Comma 135 2 5 3 2" xfId="17129" xr:uid="{00000000-0005-0000-0000-0000FC280000}"/>
    <cellStyle name="Comma 135 2 5 3 3" xfId="17130" xr:uid="{00000000-0005-0000-0000-0000FD280000}"/>
    <cellStyle name="Comma 135 2 5 4" xfId="17131" xr:uid="{00000000-0005-0000-0000-0000FE280000}"/>
    <cellStyle name="Comma 135 2 5 5" xfId="1170" xr:uid="{00000000-0005-0000-0000-0000FF280000}"/>
    <cellStyle name="Comma 135 2 6" xfId="10771" xr:uid="{00000000-0005-0000-0000-000000290000}"/>
    <cellStyle name="Comma 135 2 6 2" xfId="17136" xr:uid="{00000000-0005-0000-0000-000001290000}"/>
    <cellStyle name="Comma 135 2 6 2 2" xfId="17140" xr:uid="{00000000-0005-0000-0000-000002290000}"/>
    <cellStyle name="Comma 135 2 6 2 3" xfId="17141" xr:uid="{00000000-0005-0000-0000-000003290000}"/>
    <cellStyle name="Comma 135 2 6 3" xfId="17145" xr:uid="{00000000-0005-0000-0000-000004290000}"/>
    <cellStyle name="Comma 135 2 6 3 2" xfId="17146" xr:uid="{00000000-0005-0000-0000-000005290000}"/>
    <cellStyle name="Comma 135 2 6 3 3" xfId="17147" xr:uid="{00000000-0005-0000-0000-000006290000}"/>
    <cellStyle name="Comma 135 2 6 4" xfId="17148" xr:uid="{00000000-0005-0000-0000-000007290000}"/>
    <cellStyle name="Comma 135 2 6 5" xfId="4677" xr:uid="{00000000-0005-0000-0000-000008290000}"/>
    <cellStyle name="Comma 135 2 7" xfId="17152" xr:uid="{00000000-0005-0000-0000-000009290000}"/>
    <cellStyle name="Comma 135 2 7 2" xfId="17156" xr:uid="{00000000-0005-0000-0000-00000A290000}"/>
    <cellStyle name="Comma 135 2 7 2 2" xfId="17157" xr:uid="{00000000-0005-0000-0000-00000B290000}"/>
    <cellStyle name="Comma 135 2 7 2 3" xfId="17158" xr:uid="{00000000-0005-0000-0000-00000C290000}"/>
    <cellStyle name="Comma 135 2 7 3" xfId="17162" xr:uid="{00000000-0005-0000-0000-00000D290000}"/>
    <cellStyle name="Comma 135 2 7 4" xfId="17163" xr:uid="{00000000-0005-0000-0000-00000E290000}"/>
    <cellStyle name="Comma 135 2 8" xfId="1853" xr:uid="{00000000-0005-0000-0000-00000F290000}"/>
    <cellStyle name="Comma 135 2 8 2" xfId="1862" xr:uid="{00000000-0005-0000-0000-000010290000}"/>
    <cellStyle name="Comma 135 2 8 3" xfId="1907" xr:uid="{00000000-0005-0000-0000-000011290000}"/>
    <cellStyle name="Comma 135 2 9" xfId="17166" xr:uid="{00000000-0005-0000-0000-000012290000}"/>
    <cellStyle name="Comma 135 2 9 2" xfId="7680" xr:uid="{00000000-0005-0000-0000-000013290000}"/>
    <cellStyle name="Comma 135 2 9 3" xfId="17168" xr:uid="{00000000-0005-0000-0000-000014290000}"/>
    <cellStyle name="Comma 135 3" xfId="17170" xr:uid="{00000000-0005-0000-0000-000015290000}"/>
    <cellStyle name="Comma 135 4" xfId="17172" xr:uid="{00000000-0005-0000-0000-000016290000}"/>
    <cellStyle name="Comma 135 4 2" xfId="17174" xr:uid="{00000000-0005-0000-0000-000017290000}"/>
    <cellStyle name="Comma 135 4 2 2" xfId="17175" xr:uid="{00000000-0005-0000-0000-000018290000}"/>
    <cellStyle name="Comma 135 4 2 2 2" xfId="17176" xr:uid="{00000000-0005-0000-0000-000019290000}"/>
    <cellStyle name="Comma 135 4 2 2 3" xfId="6816" xr:uid="{00000000-0005-0000-0000-00001A290000}"/>
    <cellStyle name="Comma 135 4 2 3" xfId="17177" xr:uid="{00000000-0005-0000-0000-00001B290000}"/>
    <cellStyle name="Comma 135 4 2 4" xfId="17178" xr:uid="{00000000-0005-0000-0000-00001C290000}"/>
    <cellStyle name="Comma 135 4 3" xfId="11147" xr:uid="{00000000-0005-0000-0000-00001D290000}"/>
    <cellStyle name="Comma 135 4 3 2" xfId="7682" xr:uid="{00000000-0005-0000-0000-00001E290000}"/>
    <cellStyle name="Comma 135 4 3 3" xfId="7704" xr:uid="{00000000-0005-0000-0000-00001F290000}"/>
    <cellStyle name="Comma 135 4 4" xfId="11149" xr:uid="{00000000-0005-0000-0000-000020290000}"/>
    <cellStyle name="Comma 135 4 4 2" xfId="17179" xr:uid="{00000000-0005-0000-0000-000021290000}"/>
    <cellStyle name="Comma 135 4 4 3" xfId="17180" xr:uid="{00000000-0005-0000-0000-000022290000}"/>
    <cellStyle name="Comma 135 4 5" xfId="10672" xr:uid="{00000000-0005-0000-0000-000023290000}"/>
    <cellStyle name="Comma 135 4 6" xfId="17181" xr:uid="{00000000-0005-0000-0000-000024290000}"/>
    <cellStyle name="Comma 135 5" xfId="17182" xr:uid="{00000000-0005-0000-0000-000025290000}"/>
    <cellStyle name="Comma 135 5 2" xfId="17184" xr:uid="{00000000-0005-0000-0000-000026290000}"/>
    <cellStyle name="Comma 135 5 2 2" xfId="8914" xr:uid="{00000000-0005-0000-0000-000027290000}"/>
    <cellStyle name="Comma 135 5 2 3" xfId="9105" xr:uid="{00000000-0005-0000-0000-000028290000}"/>
    <cellStyle name="Comma 135 5 3" xfId="11152" xr:uid="{00000000-0005-0000-0000-000029290000}"/>
    <cellStyle name="Comma 135 5 3 2" xfId="12805" xr:uid="{00000000-0005-0000-0000-00002A290000}"/>
    <cellStyle name="Comma 135 5 3 3" xfId="12808" xr:uid="{00000000-0005-0000-0000-00002B290000}"/>
    <cellStyle name="Comma 135 5 4" xfId="11156" xr:uid="{00000000-0005-0000-0000-00002C290000}"/>
    <cellStyle name="Comma 135 5 5" xfId="17185" xr:uid="{00000000-0005-0000-0000-00002D290000}"/>
    <cellStyle name="Comma 135 6" xfId="17186" xr:uid="{00000000-0005-0000-0000-00002E290000}"/>
    <cellStyle name="Comma 135 6 2" xfId="17187" xr:uid="{00000000-0005-0000-0000-00002F290000}"/>
    <cellStyle name="Comma 135 6 2 2" xfId="17188" xr:uid="{00000000-0005-0000-0000-000030290000}"/>
    <cellStyle name="Comma 135 6 2 3" xfId="17189" xr:uid="{00000000-0005-0000-0000-000031290000}"/>
    <cellStyle name="Comma 135 6 3" xfId="11162" xr:uid="{00000000-0005-0000-0000-000032290000}"/>
    <cellStyle name="Comma 135 6 3 2" xfId="17190" xr:uid="{00000000-0005-0000-0000-000033290000}"/>
    <cellStyle name="Comma 135 6 3 3" xfId="7964" xr:uid="{00000000-0005-0000-0000-000034290000}"/>
    <cellStyle name="Comma 135 6 4" xfId="11164" xr:uid="{00000000-0005-0000-0000-000035290000}"/>
    <cellStyle name="Comma 135 6 5" xfId="17191" xr:uid="{00000000-0005-0000-0000-000036290000}"/>
    <cellStyle name="Comma 135 7" xfId="17192" xr:uid="{00000000-0005-0000-0000-000037290000}"/>
    <cellStyle name="Comma 135 7 2" xfId="17193" xr:uid="{00000000-0005-0000-0000-000038290000}"/>
    <cellStyle name="Comma 135 7 2 2" xfId="2483" xr:uid="{00000000-0005-0000-0000-000039290000}"/>
    <cellStyle name="Comma 135 7 2 3" xfId="17194" xr:uid="{00000000-0005-0000-0000-00003A290000}"/>
    <cellStyle name="Comma 135 7 3" xfId="17195" xr:uid="{00000000-0005-0000-0000-00003B290000}"/>
    <cellStyle name="Comma 135 7 3 2" xfId="17196" xr:uid="{00000000-0005-0000-0000-00003C290000}"/>
    <cellStyle name="Comma 135 7 3 3" xfId="5531" xr:uid="{00000000-0005-0000-0000-00003D290000}"/>
    <cellStyle name="Comma 135 7 4" xfId="17200" xr:uid="{00000000-0005-0000-0000-00003E290000}"/>
    <cellStyle name="Comma 135 7 5" xfId="17201" xr:uid="{00000000-0005-0000-0000-00003F290000}"/>
    <cellStyle name="Comma 135 8" xfId="17202" xr:uid="{00000000-0005-0000-0000-000040290000}"/>
    <cellStyle name="Comma 135 8 2" xfId="17205" xr:uid="{00000000-0005-0000-0000-000041290000}"/>
    <cellStyle name="Comma 135 8 2 2" xfId="17209" xr:uid="{00000000-0005-0000-0000-000042290000}"/>
    <cellStyle name="Comma 135 8 2 3" xfId="17213" xr:uid="{00000000-0005-0000-0000-000043290000}"/>
    <cellStyle name="Comma 135 8 3" xfId="17216" xr:uid="{00000000-0005-0000-0000-000044290000}"/>
    <cellStyle name="Comma 135 8 3 2" xfId="1746" xr:uid="{00000000-0005-0000-0000-000045290000}"/>
    <cellStyle name="Comma 135 8 3 3" xfId="1750" xr:uid="{00000000-0005-0000-0000-000046290000}"/>
    <cellStyle name="Comma 135 8 4" xfId="17220" xr:uid="{00000000-0005-0000-0000-000047290000}"/>
    <cellStyle name="Comma 135 8 5" xfId="17224" xr:uid="{00000000-0005-0000-0000-000048290000}"/>
    <cellStyle name="Comma 135 9" xfId="17225" xr:uid="{00000000-0005-0000-0000-000049290000}"/>
    <cellStyle name="Comma 135 9 2" xfId="17228" xr:uid="{00000000-0005-0000-0000-00004A290000}"/>
    <cellStyle name="Comma 135 9 2 2" xfId="17231" xr:uid="{00000000-0005-0000-0000-00004B290000}"/>
    <cellStyle name="Comma 135 9 2 3" xfId="17234" xr:uid="{00000000-0005-0000-0000-00004C290000}"/>
    <cellStyle name="Comma 135 9 3" xfId="17237" xr:uid="{00000000-0005-0000-0000-00004D290000}"/>
    <cellStyle name="Comma 135 9 4" xfId="17241" xr:uid="{00000000-0005-0000-0000-00004E290000}"/>
    <cellStyle name="Comma 136" xfId="15257" xr:uid="{00000000-0005-0000-0000-00004F290000}"/>
    <cellStyle name="Comma 136 10" xfId="7804" xr:uid="{00000000-0005-0000-0000-000050290000}"/>
    <cellStyle name="Comma 136 10 2" xfId="3801" xr:uid="{00000000-0005-0000-0000-000051290000}"/>
    <cellStyle name="Comma 136 10 3" xfId="7810" xr:uid="{00000000-0005-0000-0000-000052290000}"/>
    <cellStyle name="Comma 136 11" xfId="3528" xr:uid="{00000000-0005-0000-0000-000053290000}"/>
    <cellStyle name="Comma 136 11 2" xfId="17244" xr:uid="{00000000-0005-0000-0000-000054290000}"/>
    <cellStyle name="Comma 136 11 3" xfId="17247" xr:uid="{00000000-0005-0000-0000-000055290000}"/>
    <cellStyle name="Comma 136 12" xfId="7815" xr:uid="{00000000-0005-0000-0000-000056290000}"/>
    <cellStyle name="Comma 136 13" xfId="11707" xr:uid="{00000000-0005-0000-0000-000057290000}"/>
    <cellStyle name="Comma 136 2" xfId="15265" xr:uid="{00000000-0005-0000-0000-000058290000}"/>
    <cellStyle name="Comma 136 2 10" xfId="12116" xr:uid="{00000000-0005-0000-0000-000059290000}"/>
    <cellStyle name="Comma 136 2 11" xfId="12118" xr:uid="{00000000-0005-0000-0000-00005A290000}"/>
    <cellStyle name="Comma 136 2 2" xfId="17248" xr:uid="{00000000-0005-0000-0000-00005B290000}"/>
    <cellStyle name="Comma 136 2 2 2" xfId="17249" xr:uid="{00000000-0005-0000-0000-00005C290000}"/>
    <cellStyle name="Comma 136 2 2 2 2" xfId="17250" xr:uid="{00000000-0005-0000-0000-00005D290000}"/>
    <cellStyle name="Comma 136 2 2 2 2 2" xfId="17251" xr:uid="{00000000-0005-0000-0000-00005E290000}"/>
    <cellStyle name="Comma 136 2 2 2 2 3" xfId="17253" xr:uid="{00000000-0005-0000-0000-00005F290000}"/>
    <cellStyle name="Comma 136 2 2 2 3" xfId="17255" xr:uid="{00000000-0005-0000-0000-000060290000}"/>
    <cellStyle name="Comma 136 2 2 2 4" xfId="17256" xr:uid="{00000000-0005-0000-0000-000061290000}"/>
    <cellStyle name="Comma 136 2 2 3" xfId="9576" xr:uid="{00000000-0005-0000-0000-000062290000}"/>
    <cellStyle name="Comma 136 2 2 3 2" xfId="9579" xr:uid="{00000000-0005-0000-0000-000063290000}"/>
    <cellStyle name="Comma 136 2 2 3 3" xfId="8423" xr:uid="{00000000-0005-0000-0000-000064290000}"/>
    <cellStyle name="Comma 136 2 2 4" xfId="9582" xr:uid="{00000000-0005-0000-0000-000065290000}"/>
    <cellStyle name="Comma 136 2 2 4 2" xfId="9585" xr:uid="{00000000-0005-0000-0000-000066290000}"/>
    <cellStyle name="Comma 136 2 2 4 3" xfId="8437" xr:uid="{00000000-0005-0000-0000-000067290000}"/>
    <cellStyle name="Comma 136 2 2 5" xfId="8096" xr:uid="{00000000-0005-0000-0000-000068290000}"/>
    <cellStyle name="Comma 136 2 2 6" xfId="8100" xr:uid="{00000000-0005-0000-0000-000069290000}"/>
    <cellStyle name="Comma 136 2 3" xfId="17257" xr:uid="{00000000-0005-0000-0000-00006A290000}"/>
    <cellStyle name="Comma 136 2 3 2" xfId="17258" xr:uid="{00000000-0005-0000-0000-00006B290000}"/>
    <cellStyle name="Comma 136 2 3 2 2" xfId="9273" xr:uid="{00000000-0005-0000-0000-00006C290000}"/>
    <cellStyle name="Comma 136 2 3 2 3" xfId="17259" xr:uid="{00000000-0005-0000-0000-00006D290000}"/>
    <cellStyle name="Comma 136 2 3 3" xfId="7556" xr:uid="{00000000-0005-0000-0000-00006E290000}"/>
    <cellStyle name="Comma 136 2 3 3 2" xfId="5404" xr:uid="{00000000-0005-0000-0000-00006F290000}"/>
    <cellStyle name="Comma 136 2 3 3 3" xfId="8466" xr:uid="{00000000-0005-0000-0000-000070290000}"/>
    <cellStyle name="Comma 136 2 3 4" xfId="7560" xr:uid="{00000000-0005-0000-0000-000071290000}"/>
    <cellStyle name="Comma 136 2 3 5" xfId="3616" xr:uid="{00000000-0005-0000-0000-000072290000}"/>
    <cellStyle name="Comma 136 2 4" xfId="5713" xr:uid="{00000000-0005-0000-0000-000073290000}"/>
    <cellStyle name="Comma 136 2 4 2" xfId="17260" xr:uid="{00000000-0005-0000-0000-000074290000}"/>
    <cellStyle name="Comma 136 2 4 2 2" xfId="625" xr:uid="{00000000-0005-0000-0000-000075290000}"/>
    <cellStyle name="Comma 136 2 4 2 3" xfId="2116" xr:uid="{00000000-0005-0000-0000-000076290000}"/>
    <cellStyle name="Comma 136 2 4 3" xfId="9589" xr:uid="{00000000-0005-0000-0000-000077290000}"/>
    <cellStyle name="Comma 136 2 4 3 2" xfId="9594" xr:uid="{00000000-0005-0000-0000-000078290000}"/>
    <cellStyle name="Comma 136 2 4 3 3" xfId="5062" xr:uid="{00000000-0005-0000-0000-000079290000}"/>
    <cellStyle name="Comma 136 2 4 4" xfId="9597" xr:uid="{00000000-0005-0000-0000-00007A290000}"/>
    <cellStyle name="Comma 136 2 4 5" xfId="8129" xr:uid="{00000000-0005-0000-0000-00007B290000}"/>
    <cellStyle name="Comma 136 2 5" xfId="17261" xr:uid="{00000000-0005-0000-0000-00007C290000}"/>
    <cellStyle name="Comma 136 2 5 2" xfId="17103" xr:uid="{00000000-0005-0000-0000-00007D290000}"/>
    <cellStyle name="Comma 136 2 5 2 2" xfId="17262" xr:uid="{00000000-0005-0000-0000-00007E290000}"/>
    <cellStyle name="Comma 136 2 5 2 3" xfId="17264" xr:uid="{00000000-0005-0000-0000-00007F290000}"/>
    <cellStyle name="Comma 136 2 5 3" xfId="6520" xr:uid="{00000000-0005-0000-0000-000080290000}"/>
    <cellStyle name="Comma 136 2 5 3 2" xfId="9601" xr:uid="{00000000-0005-0000-0000-000081290000}"/>
    <cellStyle name="Comma 136 2 5 3 3" xfId="488" xr:uid="{00000000-0005-0000-0000-000082290000}"/>
    <cellStyle name="Comma 136 2 5 4" xfId="9605" xr:uid="{00000000-0005-0000-0000-000083290000}"/>
    <cellStyle name="Comma 136 2 5 5" xfId="3804" xr:uid="{00000000-0005-0000-0000-000084290000}"/>
    <cellStyle name="Comma 136 2 6" xfId="17265" xr:uid="{00000000-0005-0000-0000-000085290000}"/>
    <cellStyle name="Comma 136 2 6 2" xfId="17268" xr:uid="{00000000-0005-0000-0000-000086290000}"/>
    <cellStyle name="Comma 136 2 6 2 2" xfId="3601" xr:uid="{00000000-0005-0000-0000-000087290000}"/>
    <cellStyle name="Comma 136 2 6 2 3" xfId="4649" xr:uid="{00000000-0005-0000-0000-000088290000}"/>
    <cellStyle name="Comma 136 2 6 3" xfId="9616" xr:uid="{00000000-0005-0000-0000-000089290000}"/>
    <cellStyle name="Comma 136 2 6 3 2" xfId="9626" xr:uid="{00000000-0005-0000-0000-00008A290000}"/>
    <cellStyle name="Comma 136 2 6 3 3" xfId="623" xr:uid="{00000000-0005-0000-0000-00008B290000}"/>
    <cellStyle name="Comma 136 2 6 4" xfId="9633" xr:uid="{00000000-0005-0000-0000-00008C290000}"/>
    <cellStyle name="Comma 136 2 6 5" xfId="7166" xr:uid="{00000000-0005-0000-0000-00008D290000}"/>
    <cellStyle name="Comma 136 2 7" xfId="17269" xr:uid="{00000000-0005-0000-0000-00008E290000}"/>
    <cellStyle name="Comma 136 2 7 2" xfId="17270" xr:uid="{00000000-0005-0000-0000-00008F290000}"/>
    <cellStyle name="Comma 136 2 7 2 2" xfId="17271" xr:uid="{00000000-0005-0000-0000-000090290000}"/>
    <cellStyle name="Comma 136 2 7 2 3" xfId="17272" xr:uid="{00000000-0005-0000-0000-000091290000}"/>
    <cellStyle name="Comma 136 2 7 3" xfId="9636" xr:uid="{00000000-0005-0000-0000-000092290000}"/>
    <cellStyle name="Comma 136 2 7 4" xfId="9639" xr:uid="{00000000-0005-0000-0000-000093290000}"/>
    <cellStyle name="Comma 136 2 8" xfId="12991" xr:uid="{00000000-0005-0000-0000-000094290000}"/>
    <cellStyle name="Comma 136 2 8 2" xfId="12994" xr:uid="{00000000-0005-0000-0000-000095290000}"/>
    <cellStyle name="Comma 136 2 8 3" xfId="3014" xr:uid="{00000000-0005-0000-0000-000096290000}"/>
    <cellStyle name="Comma 136 2 9" xfId="12999" xr:uid="{00000000-0005-0000-0000-000097290000}"/>
    <cellStyle name="Comma 136 2 9 2" xfId="13002" xr:uid="{00000000-0005-0000-0000-000098290000}"/>
    <cellStyle name="Comma 136 2 9 3" xfId="13005" xr:uid="{00000000-0005-0000-0000-000099290000}"/>
    <cellStyle name="Comma 136 3" xfId="15267" xr:uid="{00000000-0005-0000-0000-00009A290000}"/>
    <cellStyle name="Comma 136 4" xfId="17273" xr:uid="{00000000-0005-0000-0000-00009B290000}"/>
    <cellStyle name="Comma 136 4 2" xfId="17274" xr:uid="{00000000-0005-0000-0000-00009C290000}"/>
    <cellStyle name="Comma 136 4 2 2" xfId="17277" xr:uid="{00000000-0005-0000-0000-00009D290000}"/>
    <cellStyle name="Comma 136 4 2 2 2" xfId="17278" xr:uid="{00000000-0005-0000-0000-00009E290000}"/>
    <cellStyle name="Comma 136 4 2 2 3" xfId="17279" xr:uid="{00000000-0005-0000-0000-00009F290000}"/>
    <cellStyle name="Comma 136 4 2 3" xfId="17280" xr:uid="{00000000-0005-0000-0000-0000A0290000}"/>
    <cellStyle name="Comma 136 4 2 4" xfId="17281" xr:uid="{00000000-0005-0000-0000-0000A1290000}"/>
    <cellStyle name="Comma 136 4 3" xfId="17282" xr:uid="{00000000-0005-0000-0000-0000A2290000}"/>
    <cellStyle name="Comma 136 4 3 2" xfId="17284" xr:uid="{00000000-0005-0000-0000-0000A3290000}"/>
    <cellStyle name="Comma 136 4 3 3" xfId="17285" xr:uid="{00000000-0005-0000-0000-0000A4290000}"/>
    <cellStyle name="Comma 136 4 4" xfId="17286" xr:uid="{00000000-0005-0000-0000-0000A5290000}"/>
    <cellStyle name="Comma 136 4 4 2" xfId="17287" xr:uid="{00000000-0005-0000-0000-0000A6290000}"/>
    <cellStyle name="Comma 136 4 4 3" xfId="17288" xr:uid="{00000000-0005-0000-0000-0000A7290000}"/>
    <cellStyle name="Comma 136 4 5" xfId="17289" xr:uid="{00000000-0005-0000-0000-0000A8290000}"/>
    <cellStyle name="Comma 136 4 6" xfId="17290" xr:uid="{00000000-0005-0000-0000-0000A9290000}"/>
    <cellStyle name="Comma 136 5" xfId="17293" xr:uid="{00000000-0005-0000-0000-0000AA290000}"/>
    <cellStyle name="Comma 136 5 2" xfId="17295" xr:uid="{00000000-0005-0000-0000-0000AB290000}"/>
    <cellStyle name="Comma 136 5 2 2" xfId="17298" xr:uid="{00000000-0005-0000-0000-0000AC290000}"/>
    <cellStyle name="Comma 136 5 2 3" xfId="15107" xr:uid="{00000000-0005-0000-0000-0000AD290000}"/>
    <cellStyle name="Comma 136 5 3" xfId="17300" xr:uid="{00000000-0005-0000-0000-0000AE290000}"/>
    <cellStyle name="Comma 136 5 3 2" xfId="17302" xr:uid="{00000000-0005-0000-0000-0000AF290000}"/>
    <cellStyle name="Comma 136 5 3 3" xfId="17304" xr:uid="{00000000-0005-0000-0000-0000B0290000}"/>
    <cellStyle name="Comma 136 5 4" xfId="17306" xr:uid="{00000000-0005-0000-0000-0000B1290000}"/>
    <cellStyle name="Comma 136 5 5" xfId="5918" xr:uid="{00000000-0005-0000-0000-0000B2290000}"/>
    <cellStyle name="Comma 136 6" xfId="17309" xr:uid="{00000000-0005-0000-0000-0000B3290000}"/>
    <cellStyle name="Comma 136 6 2" xfId="17311" xr:uid="{00000000-0005-0000-0000-0000B4290000}"/>
    <cellStyle name="Comma 136 6 2 2" xfId="17313" xr:uid="{00000000-0005-0000-0000-0000B5290000}"/>
    <cellStyle name="Comma 136 6 2 3" xfId="17314" xr:uid="{00000000-0005-0000-0000-0000B6290000}"/>
    <cellStyle name="Comma 136 6 3" xfId="17317" xr:uid="{00000000-0005-0000-0000-0000B7290000}"/>
    <cellStyle name="Comma 136 6 3 2" xfId="17319" xr:uid="{00000000-0005-0000-0000-0000B8290000}"/>
    <cellStyle name="Comma 136 6 3 3" xfId="17321" xr:uid="{00000000-0005-0000-0000-0000B9290000}"/>
    <cellStyle name="Comma 136 6 4" xfId="17323" xr:uid="{00000000-0005-0000-0000-0000BA290000}"/>
    <cellStyle name="Comma 136 6 5" xfId="17325" xr:uid="{00000000-0005-0000-0000-0000BB290000}"/>
    <cellStyle name="Comma 136 7" xfId="17327" xr:uid="{00000000-0005-0000-0000-0000BC290000}"/>
    <cellStyle name="Comma 136 7 2" xfId="17328" xr:uid="{00000000-0005-0000-0000-0000BD290000}"/>
    <cellStyle name="Comma 136 7 2 2" xfId="17330" xr:uid="{00000000-0005-0000-0000-0000BE290000}"/>
    <cellStyle name="Comma 136 7 2 3" xfId="17331" xr:uid="{00000000-0005-0000-0000-0000BF290000}"/>
    <cellStyle name="Comma 136 7 3" xfId="5939" xr:uid="{00000000-0005-0000-0000-0000C0290000}"/>
    <cellStyle name="Comma 136 7 3 2" xfId="5291" xr:uid="{00000000-0005-0000-0000-0000C1290000}"/>
    <cellStyle name="Comma 136 7 3 3" xfId="5942" xr:uid="{00000000-0005-0000-0000-0000C2290000}"/>
    <cellStyle name="Comma 136 7 4" xfId="1490" xr:uid="{00000000-0005-0000-0000-0000C3290000}"/>
    <cellStyle name="Comma 136 7 5" xfId="1510" xr:uid="{00000000-0005-0000-0000-0000C4290000}"/>
    <cellStyle name="Comma 136 8" xfId="17333" xr:uid="{00000000-0005-0000-0000-0000C5290000}"/>
    <cellStyle name="Comma 136 8 2" xfId="17336" xr:uid="{00000000-0005-0000-0000-0000C6290000}"/>
    <cellStyle name="Comma 136 8 2 2" xfId="2984" xr:uid="{00000000-0005-0000-0000-0000C7290000}"/>
    <cellStyle name="Comma 136 8 2 3" xfId="17340" xr:uid="{00000000-0005-0000-0000-0000C8290000}"/>
    <cellStyle name="Comma 136 8 3" xfId="17344" xr:uid="{00000000-0005-0000-0000-0000C9290000}"/>
    <cellStyle name="Comma 136 8 3 2" xfId="17348" xr:uid="{00000000-0005-0000-0000-0000CA290000}"/>
    <cellStyle name="Comma 136 8 3 3" xfId="17352" xr:uid="{00000000-0005-0000-0000-0000CB290000}"/>
    <cellStyle name="Comma 136 8 4" xfId="17357" xr:uid="{00000000-0005-0000-0000-0000CC290000}"/>
    <cellStyle name="Comma 136 8 5" xfId="17362" xr:uid="{00000000-0005-0000-0000-0000CD290000}"/>
    <cellStyle name="Comma 136 9" xfId="17364" xr:uid="{00000000-0005-0000-0000-0000CE290000}"/>
    <cellStyle name="Comma 136 9 2" xfId="17367" xr:uid="{00000000-0005-0000-0000-0000CF290000}"/>
    <cellStyle name="Comma 136 9 2 2" xfId="17371" xr:uid="{00000000-0005-0000-0000-0000D0290000}"/>
    <cellStyle name="Comma 136 9 2 3" xfId="17375" xr:uid="{00000000-0005-0000-0000-0000D1290000}"/>
    <cellStyle name="Comma 136 9 3" xfId="17379" xr:uid="{00000000-0005-0000-0000-0000D2290000}"/>
    <cellStyle name="Comma 136 9 4" xfId="17384" xr:uid="{00000000-0005-0000-0000-0000D3290000}"/>
    <cellStyle name="Comma 137" xfId="15273" xr:uid="{00000000-0005-0000-0000-0000D4290000}"/>
    <cellStyle name="Comma 138" xfId="15288" xr:uid="{00000000-0005-0000-0000-0000D5290000}"/>
    <cellStyle name="Comma 139" xfId="3058" xr:uid="{00000000-0005-0000-0000-0000D6290000}"/>
    <cellStyle name="Comma 14" xfId="17385" xr:uid="{00000000-0005-0000-0000-0000D7290000}"/>
    <cellStyle name="Comma 14 2" xfId="6635" xr:uid="{00000000-0005-0000-0000-0000D8290000}"/>
    <cellStyle name="Comma 14 2 2" xfId="14044" xr:uid="{00000000-0005-0000-0000-0000D9290000}"/>
    <cellStyle name="Comma 14 2 3" xfId="12554" xr:uid="{00000000-0005-0000-0000-0000DA290000}"/>
    <cellStyle name="Comma 14 2 4" xfId="17387" xr:uid="{00000000-0005-0000-0000-0000DB290000}"/>
    <cellStyle name="Comma 14 3" xfId="17388" xr:uid="{00000000-0005-0000-0000-0000DC290000}"/>
    <cellStyle name="Comma 14 3 2" xfId="14063" xr:uid="{00000000-0005-0000-0000-0000DD290000}"/>
    <cellStyle name="Comma 14 3 3" xfId="1755" xr:uid="{00000000-0005-0000-0000-0000DE290000}"/>
    <cellStyle name="Comma 14 4" xfId="17389" xr:uid="{00000000-0005-0000-0000-0000DF290000}"/>
    <cellStyle name="Comma 14 5" xfId="17392" xr:uid="{00000000-0005-0000-0000-0000E0290000}"/>
    <cellStyle name="Comma 14 6" xfId="17395" xr:uid="{00000000-0005-0000-0000-0000E1290000}"/>
    <cellStyle name="Comma 140" xfId="17072" xr:uid="{00000000-0005-0000-0000-0000E2290000}"/>
    <cellStyle name="Comma 141" xfId="15256" xr:uid="{00000000-0005-0000-0000-0000E3290000}"/>
    <cellStyle name="Comma 142" xfId="15272" xr:uid="{00000000-0005-0000-0000-0000E4290000}"/>
    <cellStyle name="Comma 143" xfId="15287" xr:uid="{00000000-0005-0000-0000-0000E5290000}"/>
    <cellStyle name="Comma 144" xfId="3057" xr:uid="{00000000-0005-0000-0000-0000E6290000}"/>
    <cellStyle name="Comma 145" xfId="1295" xr:uid="{00000000-0005-0000-0000-0000E7290000}"/>
    <cellStyle name="Comma 146" xfId="1299" xr:uid="{00000000-0005-0000-0000-0000E8290000}"/>
    <cellStyle name="Comma 147" xfId="17398" xr:uid="{00000000-0005-0000-0000-0000E9290000}"/>
    <cellStyle name="Comma 148" xfId="17400" xr:uid="{00000000-0005-0000-0000-0000EA290000}"/>
    <cellStyle name="Comma 149" xfId="17405" xr:uid="{00000000-0005-0000-0000-0000EB290000}"/>
    <cellStyle name="Comma 149 2" xfId="17407" xr:uid="{00000000-0005-0000-0000-0000EC290000}"/>
    <cellStyle name="Comma 15" xfId="17409" xr:uid="{00000000-0005-0000-0000-0000ED290000}"/>
    <cellStyle name="Comma 15 2" xfId="17411" xr:uid="{00000000-0005-0000-0000-0000EE290000}"/>
    <cellStyle name="Comma 15 2 2" xfId="17413" xr:uid="{00000000-0005-0000-0000-0000EF290000}"/>
    <cellStyle name="Comma 15 2 3" xfId="12579" xr:uid="{00000000-0005-0000-0000-0000F0290000}"/>
    <cellStyle name="Comma 15 2 4" xfId="17415" xr:uid="{00000000-0005-0000-0000-0000F1290000}"/>
    <cellStyle name="Comma 15 3" xfId="17417" xr:uid="{00000000-0005-0000-0000-0000F2290000}"/>
    <cellStyle name="Comma 15 4" xfId="17419" xr:uid="{00000000-0005-0000-0000-0000F3290000}"/>
    <cellStyle name="Comma 150" xfId="1294" xr:uid="{00000000-0005-0000-0000-0000F4290000}"/>
    <cellStyle name="Comma 151" xfId="1298" xr:uid="{00000000-0005-0000-0000-0000F5290000}"/>
    <cellStyle name="Comma 151 10" xfId="9303" xr:uid="{00000000-0005-0000-0000-0000F6290000}"/>
    <cellStyle name="Comma 151 11" xfId="12230" xr:uid="{00000000-0005-0000-0000-0000F7290000}"/>
    <cellStyle name="Comma 151 2" xfId="9816" xr:uid="{00000000-0005-0000-0000-0000F8290000}"/>
    <cellStyle name="Comma 151 2 2" xfId="17420" xr:uid="{00000000-0005-0000-0000-0000F9290000}"/>
    <cellStyle name="Comma 151 2 2 2" xfId="17421" xr:uid="{00000000-0005-0000-0000-0000FA290000}"/>
    <cellStyle name="Comma 151 2 2 2 2" xfId="1341" xr:uid="{00000000-0005-0000-0000-0000FB290000}"/>
    <cellStyle name="Comma 151 2 2 2 3" xfId="9964" xr:uid="{00000000-0005-0000-0000-0000FC290000}"/>
    <cellStyle name="Comma 151 2 2 3" xfId="17422" xr:uid="{00000000-0005-0000-0000-0000FD290000}"/>
    <cellStyle name="Comma 151 2 2 4" xfId="17423" xr:uid="{00000000-0005-0000-0000-0000FE290000}"/>
    <cellStyle name="Comma 151 2 3" xfId="17424" xr:uid="{00000000-0005-0000-0000-0000FF290000}"/>
    <cellStyle name="Comma 151 2 3 2" xfId="17425" xr:uid="{00000000-0005-0000-0000-0000002A0000}"/>
    <cellStyle name="Comma 151 2 3 3" xfId="17426" xr:uid="{00000000-0005-0000-0000-0000012A0000}"/>
    <cellStyle name="Comma 151 2 4" xfId="17427" xr:uid="{00000000-0005-0000-0000-0000022A0000}"/>
    <cellStyle name="Comma 151 2 4 2" xfId="17428" xr:uid="{00000000-0005-0000-0000-0000032A0000}"/>
    <cellStyle name="Comma 151 2 4 3" xfId="17429" xr:uid="{00000000-0005-0000-0000-0000042A0000}"/>
    <cellStyle name="Comma 151 2 5" xfId="17430" xr:uid="{00000000-0005-0000-0000-0000052A0000}"/>
    <cellStyle name="Comma 151 2 6" xfId="10058" xr:uid="{00000000-0005-0000-0000-0000062A0000}"/>
    <cellStyle name="Comma 151 3" xfId="17431" xr:uid="{00000000-0005-0000-0000-0000072A0000}"/>
    <cellStyle name="Comma 151 3 2" xfId="3895" xr:uid="{00000000-0005-0000-0000-0000082A0000}"/>
    <cellStyle name="Comma 151 3 2 2" xfId="3899" xr:uid="{00000000-0005-0000-0000-0000092A0000}"/>
    <cellStyle name="Comma 151 3 2 3" xfId="3904" xr:uid="{00000000-0005-0000-0000-00000A2A0000}"/>
    <cellStyle name="Comma 151 3 3" xfId="6346" xr:uid="{00000000-0005-0000-0000-00000B2A0000}"/>
    <cellStyle name="Comma 151 3 3 2" xfId="17432" xr:uid="{00000000-0005-0000-0000-00000C2A0000}"/>
    <cellStyle name="Comma 151 3 3 3" xfId="17433" xr:uid="{00000000-0005-0000-0000-00000D2A0000}"/>
    <cellStyle name="Comma 151 3 4" xfId="6353" xr:uid="{00000000-0005-0000-0000-00000E2A0000}"/>
    <cellStyle name="Comma 151 3 5" xfId="17434" xr:uid="{00000000-0005-0000-0000-00000F2A0000}"/>
    <cellStyle name="Comma 151 4" xfId="17435" xr:uid="{00000000-0005-0000-0000-0000102A0000}"/>
    <cellStyle name="Comma 151 4 2" xfId="17436" xr:uid="{00000000-0005-0000-0000-0000112A0000}"/>
    <cellStyle name="Comma 151 4 2 2" xfId="17438" xr:uid="{00000000-0005-0000-0000-0000122A0000}"/>
    <cellStyle name="Comma 151 4 2 3" xfId="17439" xr:uid="{00000000-0005-0000-0000-0000132A0000}"/>
    <cellStyle name="Comma 151 4 3" xfId="9056" xr:uid="{00000000-0005-0000-0000-0000142A0000}"/>
    <cellStyle name="Comma 151 4 3 2" xfId="17440" xr:uid="{00000000-0005-0000-0000-0000152A0000}"/>
    <cellStyle name="Comma 151 4 3 3" xfId="17441" xr:uid="{00000000-0005-0000-0000-0000162A0000}"/>
    <cellStyle name="Comma 151 4 4" xfId="4239" xr:uid="{00000000-0005-0000-0000-0000172A0000}"/>
    <cellStyle name="Comma 151 4 5" xfId="17442" xr:uid="{00000000-0005-0000-0000-0000182A0000}"/>
    <cellStyle name="Comma 151 5" xfId="17443" xr:uid="{00000000-0005-0000-0000-0000192A0000}"/>
    <cellStyle name="Comma 151 5 2" xfId="17444" xr:uid="{00000000-0005-0000-0000-00001A2A0000}"/>
    <cellStyle name="Comma 151 5 2 2" xfId="17446" xr:uid="{00000000-0005-0000-0000-00001B2A0000}"/>
    <cellStyle name="Comma 151 5 2 3" xfId="9266" xr:uid="{00000000-0005-0000-0000-00001C2A0000}"/>
    <cellStyle name="Comma 151 5 3" xfId="9058" xr:uid="{00000000-0005-0000-0000-00001D2A0000}"/>
    <cellStyle name="Comma 151 5 3 2" xfId="3040" xr:uid="{00000000-0005-0000-0000-00001E2A0000}"/>
    <cellStyle name="Comma 151 5 3 3" xfId="9272" xr:uid="{00000000-0005-0000-0000-00001F2A0000}"/>
    <cellStyle name="Comma 151 5 4" xfId="9061" xr:uid="{00000000-0005-0000-0000-0000202A0000}"/>
    <cellStyle name="Comma 151 5 5" xfId="13114" xr:uid="{00000000-0005-0000-0000-0000212A0000}"/>
    <cellStyle name="Comma 151 6" xfId="17448" xr:uid="{00000000-0005-0000-0000-0000222A0000}"/>
    <cellStyle name="Comma 151 6 2" xfId="1147" xr:uid="{00000000-0005-0000-0000-0000232A0000}"/>
    <cellStyle name="Comma 151 6 2 2" xfId="5455" xr:uid="{00000000-0005-0000-0000-0000242A0000}"/>
    <cellStyle name="Comma 151 6 2 3" xfId="276" xr:uid="{00000000-0005-0000-0000-0000252A0000}"/>
    <cellStyle name="Comma 151 6 3" xfId="17451" xr:uid="{00000000-0005-0000-0000-0000262A0000}"/>
    <cellStyle name="Comma 151 6 3 2" xfId="2107" xr:uid="{00000000-0005-0000-0000-0000272A0000}"/>
    <cellStyle name="Comma 151 6 3 3" xfId="2113" xr:uid="{00000000-0005-0000-0000-0000282A0000}"/>
    <cellStyle name="Comma 151 6 4" xfId="17454" xr:uid="{00000000-0005-0000-0000-0000292A0000}"/>
    <cellStyle name="Comma 151 6 5" xfId="17455" xr:uid="{00000000-0005-0000-0000-00002A2A0000}"/>
    <cellStyle name="Comma 151 7" xfId="6050" xr:uid="{00000000-0005-0000-0000-00002B2A0000}"/>
    <cellStyle name="Comma 151 7 2" xfId="3173" xr:uid="{00000000-0005-0000-0000-00002C2A0000}"/>
    <cellStyle name="Comma 151 7 2 2" xfId="8666" xr:uid="{00000000-0005-0000-0000-00002D2A0000}"/>
    <cellStyle name="Comma 151 7 2 3" xfId="1776" xr:uid="{00000000-0005-0000-0000-00002E2A0000}"/>
    <cellStyle name="Comma 151 7 3" xfId="8675" xr:uid="{00000000-0005-0000-0000-00002F2A0000}"/>
    <cellStyle name="Comma 151 7 4" xfId="8685" xr:uid="{00000000-0005-0000-0000-0000302A0000}"/>
    <cellStyle name="Comma 151 8" xfId="6065" xr:uid="{00000000-0005-0000-0000-0000312A0000}"/>
    <cellStyle name="Comma 151 8 2" xfId="8696" xr:uid="{00000000-0005-0000-0000-0000322A0000}"/>
    <cellStyle name="Comma 151 8 3" xfId="8704" xr:uid="{00000000-0005-0000-0000-0000332A0000}"/>
    <cellStyle name="Comma 151 9" xfId="4149" xr:uid="{00000000-0005-0000-0000-0000342A0000}"/>
    <cellStyle name="Comma 151 9 2" xfId="3997" xr:uid="{00000000-0005-0000-0000-0000352A0000}"/>
    <cellStyle name="Comma 151 9 3" xfId="2664" xr:uid="{00000000-0005-0000-0000-0000362A0000}"/>
    <cellStyle name="Comma 152" xfId="17397" xr:uid="{00000000-0005-0000-0000-0000372A0000}"/>
    <cellStyle name="Comma 152 10" xfId="17459" xr:uid="{00000000-0005-0000-0000-0000382A0000}"/>
    <cellStyle name="Comma 152 11" xfId="17462" xr:uid="{00000000-0005-0000-0000-0000392A0000}"/>
    <cellStyle name="Comma 152 2" xfId="11449" xr:uid="{00000000-0005-0000-0000-00003A2A0000}"/>
    <cellStyle name="Comma 152 2 2" xfId="17463" xr:uid="{00000000-0005-0000-0000-00003B2A0000}"/>
    <cellStyle name="Comma 152 2 2 2" xfId="17466" xr:uid="{00000000-0005-0000-0000-00003C2A0000}"/>
    <cellStyle name="Comma 152 2 2 2 2" xfId="17472" xr:uid="{00000000-0005-0000-0000-00003D2A0000}"/>
    <cellStyle name="Comma 152 2 2 2 3" xfId="12749" xr:uid="{00000000-0005-0000-0000-00003E2A0000}"/>
    <cellStyle name="Comma 152 2 2 3" xfId="17473" xr:uid="{00000000-0005-0000-0000-00003F2A0000}"/>
    <cellStyle name="Comma 152 2 2 4" xfId="17474" xr:uid="{00000000-0005-0000-0000-0000402A0000}"/>
    <cellStyle name="Comma 152 2 3" xfId="17477" xr:uid="{00000000-0005-0000-0000-0000412A0000}"/>
    <cellStyle name="Comma 152 2 3 2" xfId="17478" xr:uid="{00000000-0005-0000-0000-0000422A0000}"/>
    <cellStyle name="Comma 152 2 3 3" xfId="17479" xr:uid="{00000000-0005-0000-0000-0000432A0000}"/>
    <cellStyle name="Comma 152 2 4" xfId="17482" xr:uid="{00000000-0005-0000-0000-0000442A0000}"/>
    <cellStyle name="Comma 152 2 4 2" xfId="17483" xr:uid="{00000000-0005-0000-0000-0000452A0000}"/>
    <cellStyle name="Comma 152 2 4 3" xfId="17484" xr:uid="{00000000-0005-0000-0000-0000462A0000}"/>
    <cellStyle name="Comma 152 2 5" xfId="17487" xr:uid="{00000000-0005-0000-0000-0000472A0000}"/>
    <cellStyle name="Comma 152 2 6" xfId="10084" xr:uid="{00000000-0005-0000-0000-0000482A0000}"/>
    <cellStyle name="Comma 152 3" xfId="17489" xr:uid="{00000000-0005-0000-0000-0000492A0000}"/>
    <cellStyle name="Comma 152 3 2" xfId="17490" xr:uid="{00000000-0005-0000-0000-00004A2A0000}"/>
    <cellStyle name="Comma 152 3 2 2" xfId="4090" xr:uid="{00000000-0005-0000-0000-00004B2A0000}"/>
    <cellStyle name="Comma 152 3 2 3" xfId="6405" xr:uid="{00000000-0005-0000-0000-00004C2A0000}"/>
    <cellStyle name="Comma 152 3 3" xfId="17493" xr:uid="{00000000-0005-0000-0000-00004D2A0000}"/>
    <cellStyle name="Comma 152 3 3 2" xfId="6430" xr:uid="{00000000-0005-0000-0000-00004E2A0000}"/>
    <cellStyle name="Comma 152 3 3 3" xfId="6436" xr:uid="{00000000-0005-0000-0000-00004F2A0000}"/>
    <cellStyle name="Comma 152 3 4" xfId="17494" xr:uid="{00000000-0005-0000-0000-0000502A0000}"/>
    <cellStyle name="Comma 152 3 5" xfId="17495" xr:uid="{00000000-0005-0000-0000-0000512A0000}"/>
    <cellStyle name="Comma 152 4" xfId="17496" xr:uid="{00000000-0005-0000-0000-0000522A0000}"/>
    <cellStyle name="Comma 152 4 2" xfId="17497" xr:uid="{00000000-0005-0000-0000-0000532A0000}"/>
    <cellStyle name="Comma 152 4 2 2" xfId="17500" xr:uid="{00000000-0005-0000-0000-0000542A0000}"/>
    <cellStyle name="Comma 152 4 2 3" xfId="17502" xr:uid="{00000000-0005-0000-0000-0000552A0000}"/>
    <cellStyle name="Comma 152 4 3" xfId="9073" xr:uid="{00000000-0005-0000-0000-0000562A0000}"/>
    <cellStyle name="Comma 152 4 3 2" xfId="3826" xr:uid="{00000000-0005-0000-0000-0000572A0000}"/>
    <cellStyle name="Comma 152 4 3 3" xfId="17504" xr:uid="{00000000-0005-0000-0000-0000582A0000}"/>
    <cellStyle name="Comma 152 4 4" xfId="2504" xr:uid="{00000000-0005-0000-0000-0000592A0000}"/>
    <cellStyle name="Comma 152 4 5" xfId="17508" xr:uid="{00000000-0005-0000-0000-00005A2A0000}"/>
    <cellStyle name="Comma 152 5" xfId="17510" xr:uid="{00000000-0005-0000-0000-00005B2A0000}"/>
    <cellStyle name="Comma 152 5 2" xfId="17511" xr:uid="{00000000-0005-0000-0000-00005C2A0000}"/>
    <cellStyle name="Comma 152 5 2 2" xfId="17513" xr:uid="{00000000-0005-0000-0000-00005D2A0000}"/>
    <cellStyle name="Comma 152 5 2 3" xfId="17514" xr:uid="{00000000-0005-0000-0000-00005E2A0000}"/>
    <cellStyle name="Comma 152 5 3" xfId="9077" xr:uid="{00000000-0005-0000-0000-00005F2A0000}"/>
    <cellStyle name="Comma 152 5 3 2" xfId="17515" xr:uid="{00000000-0005-0000-0000-0000602A0000}"/>
    <cellStyle name="Comma 152 5 3 3" xfId="17517" xr:uid="{00000000-0005-0000-0000-0000612A0000}"/>
    <cellStyle name="Comma 152 5 4" xfId="9079" xr:uid="{00000000-0005-0000-0000-0000622A0000}"/>
    <cellStyle name="Comma 152 5 5" xfId="17519" xr:uid="{00000000-0005-0000-0000-0000632A0000}"/>
    <cellStyle name="Comma 152 6" xfId="17523" xr:uid="{00000000-0005-0000-0000-0000642A0000}"/>
    <cellStyle name="Comma 152 6 2" xfId="17526" xr:uid="{00000000-0005-0000-0000-0000652A0000}"/>
    <cellStyle name="Comma 152 6 2 2" xfId="17529" xr:uid="{00000000-0005-0000-0000-0000662A0000}"/>
    <cellStyle name="Comma 152 6 2 3" xfId="17530" xr:uid="{00000000-0005-0000-0000-0000672A0000}"/>
    <cellStyle name="Comma 152 6 3" xfId="17535" xr:uid="{00000000-0005-0000-0000-0000682A0000}"/>
    <cellStyle name="Comma 152 6 3 2" xfId="17536" xr:uid="{00000000-0005-0000-0000-0000692A0000}"/>
    <cellStyle name="Comma 152 6 3 3" xfId="17537" xr:uid="{00000000-0005-0000-0000-00006A2A0000}"/>
    <cellStyle name="Comma 152 6 4" xfId="17540" xr:uid="{00000000-0005-0000-0000-00006B2A0000}"/>
    <cellStyle name="Comma 152 6 5" xfId="17541" xr:uid="{00000000-0005-0000-0000-00006C2A0000}"/>
    <cellStyle name="Comma 152 7" xfId="17544" xr:uid="{00000000-0005-0000-0000-00006D2A0000}"/>
    <cellStyle name="Comma 152 7 2" xfId="16804" xr:uid="{00000000-0005-0000-0000-00006E2A0000}"/>
    <cellStyle name="Comma 152 7 2 2" xfId="8175" xr:uid="{00000000-0005-0000-0000-00006F2A0000}"/>
    <cellStyle name="Comma 152 7 2 3" xfId="17545" xr:uid="{00000000-0005-0000-0000-0000702A0000}"/>
    <cellStyle name="Comma 152 7 3" xfId="16809" xr:uid="{00000000-0005-0000-0000-0000712A0000}"/>
    <cellStyle name="Comma 152 7 4" xfId="17547" xr:uid="{00000000-0005-0000-0000-0000722A0000}"/>
    <cellStyle name="Comma 152 8" xfId="17551" xr:uid="{00000000-0005-0000-0000-0000732A0000}"/>
    <cellStyle name="Comma 152 8 2" xfId="16814" xr:uid="{00000000-0005-0000-0000-0000742A0000}"/>
    <cellStyle name="Comma 152 8 3" xfId="17552" xr:uid="{00000000-0005-0000-0000-0000752A0000}"/>
    <cellStyle name="Comma 152 9" xfId="17554" xr:uid="{00000000-0005-0000-0000-0000762A0000}"/>
    <cellStyle name="Comma 152 9 2" xfId="16820" xr:uid="{00000000-0005-0000-0000-0000772A0000}"/>
    <cellStyle name="Comma 152 9 3" xfId="17556" xr:uid="{00000000-0005-0000-0000-0000782A0000}"/>
    <cellStyle name="Comma 153" xfId="17399" xr:uid="{00000000-0005-0000-0000-0000792A0000}"/>
    <cellStyle name="Comma 153 10" xfId="9906" xr:uid="{00000000-0005-0000-0000-00007A2A0000}"/>
    <cellStyle name="Comma 153 11" xfId="17558" xr:uid="{00000000-0005-0000-0000-00007B2A0000}"/>
    <cellStyle name="Comma 153 2" xfId="17559" xr:uid="{00000000-0005-0000-0000-00007C2A0000}"/>
    <cellStyle name="Comma 153 2 2" xfId="5750" xr:uid="{00000000-0005-0000-0000-00007D2A0000}"/>
    <cellStyle name="Comma 153 2 2 2" xfId="17560" xr:uid="{00000000-0005-0000-0000-00007E2A0000}"/>
    <cellStyle name="Comma 153 2 2 2 2" xfId="17562" xr:uid="{00000000-0005-0000-0000-00007F2A0000}"/>
    <cellStyle name="Comma 153 2 2 2 3" xfId="17563" xr:uid="{00000000-0005-0000-0000-0000802A0000}"/>
    <cellStyle name="Comma 153 2 2 3" xfId="17565" xr:uid="{00000000-0005-0000-0000-0000812A0000}"/>
    <cellStyle name="Comma 153 2 2 4" xfId="17566" xr:uid="{00000000-0005-0000-0000-0000822A0000}"/>
    <cellStyle name="Comma 153 2 3" xfId="8484" xr:uid="{00000000-0005-0000-0000-0000832A0000}"/>
    <cellStyle name="Comma 153 2 3 2" xfId="17569" xr:uid="{00000000-0005-0000-0000-0000842A0000}"/>
    <cellStyle name="Comma 153 2 3 3" xfId="17573" xr:uid="{00000000-0005-0000-0000-0000852A0000}"/>
    <cellStyle name="Comma 153 2 4" xfId="17575" xr:uid="{00000000-0005-0000-0000-0000862A0000}"/>
    <cellStyle name="Comma 153 2 4 2" xfId="17579" xr:uid="{00000000-0005-0000-0000-0000872A0000}"/>
    <cellStyle name="Comma 153 2 4 3" xfId="17583" xr:uid="{00000000-0005-0000-0000-0000882A0000}"/>
    <cellStyle name="Comma 153 2 5" xfId="17586" xr:uid="{00000000-0005-0000-0000-0000892A0000}"/>
    <cellStyle name="Comma 153 2 6" xfId="10102" xr:uid="{00000000-0005-0000-0000-00008A2A0000}"/>
    <cellStyle name="Comma 153 3" xfId="17587" xr:uid="{00000000-0005-0000-0000-00008B2A0000}"/>
    <cellStyle name="Comma 153 3 2" xfId="4416" xr:uid="{00000000-0005-0000-0000-00008C2A0000}"/>
    <cellStyle name="Comma 153 3 2 2" xfId="7031" xr:uid="{00000000-0005-0000-0000-00008D2A0000}"/>
    <cellStyle name="Comma 153 3 2 3" xfId="7036" xr:uid="{00000000-0005-0000-0000-00008E2A0000}"/>
    <cellStyle name="Comma 153 3 3" xfId="4419" xr:uid="{00000000-0005-0000-0000-00008F2A0000}"/>
    <cellStyle name="Comma 153 3 3 2" xfId="17588" xr:uid="{00000000-0005-0000-0000-0000902A0000}"/>
    <cellStyle name="Comma 153 3 3 3" xfId="17589" xr:uid="{00000000-0005-0000-0000-0000912A0000}"/>
    <cellStyle name="Comma 153 3 4" xfId="9354" xr:uid="{00000000-0005-0000-0000-0000922A0000}"/>
    <cellStyle name="Comma 153 3 5" xfId="5042" xr:uid="{00000000-0005-0000-0000-0000932A0000}"/>
    <cellStyle name="Comma 153 4" xfId="17590" xr:uid="{00000000-0005-0000-0000-0000942A0000}"/>
    <cellStyle name="Comma 153 4 2" xfId="8502" xr:uid="{00000000-0005-0000-0000-0000952A0000}"/>
    <cellStyle name="Comma 153 4 2 2" xfId="17591" xr:uid="{00000000-0005-0000-0000-0000962A0000}"/>
    <cellStyle name="Comma 153 4 2 3" xfId="17593" xr:uid="{00000000-0005-0000-0000-0000972A0000}"/>
    <cellStyle name="Comma 153 4 3" xfId="8507" xr:uid="{00000000-0005-0000-0000-0000982A0000}"/>
    <cellStyle name="Comma 153 4 3 2" xfId="17595" xr:uid="{00000000-0005-0000-0000-0000992A0000}"/>
    <cellStyle name="Comma 153 4 3 3" xfId="17597" xr:uid="{00000000-0005-0000-0000-00009A2A0000}"/>
    <cellStyle name="Comma 153 4 4" xfId="4258" xr:uid="{00000000-0005-0000-0000-00009B2A0000}"/>
    <cellStyle name="Comma 153 4 5" xfId="3358" xr:uid="{00000000-0005-0000-0000-00009C2A0000}"/>
    <cellStyle name="Comma 153 5" xfId="17599" xr:uid="{00000000-0005-0000-0000-00009D2A0000}"/>
    <cellStyle name="Comma 153 5 2" xfId="8516" xr:uid="{00000000-0005-0000-0000-00009E2A0000}"/>
    <cellStyle name="Comma 153 5 2 2" xfId="170" xr:uid="{00000000-0005-0000-0000-00009F2A0000}"/>
    <cellStyle name="Comma 153 5 2 3" xfId="17600" xr:uid="{00000000-0005-0000-0000-0000A02A0000}"/>
    <cellStyle name="Comma 153 5 3" xfId="17601" xr:uid="{00000000-0005-0000-0000-0000A12A0000}"/>
    <cellStyle name="Comma 153 5 3 2" xfId="17603" xr:uid="{00000000-0005-0000-0000-0000A22A0000}"/>
    <cellStyle name="Comma 153 5 3 3" xfId="12474" xr:uid="{00000000-0005-0000-0000-0000A32A0000}"/>
    <cellStyle name="Comma 153 5 4" xfId="9387" xr:uid="{00000000-0005-0000-0000-0000A42A0000}"/>
    <cellStyle name="Comma 153 5 5" xfId="9393" xr:uid="{00000000-0005-0000-0000-0000A52A0000}"/>
    <cellStyle name="Comma 153 6" xfId="17606" xr:uid="{00000000-0005-0000-0000-0000A62A0000}"/>
    <cellStyle name="Comma 153 6 2" xfId="17607" xr:uid="{00000000-0005-0000-0000-0000A72A0000}"/>
    <cellStyle name="Comma 153 6 2 2" xfId="17609" xr:uid="{00000000-0005-0000-0000-0000A82A0000}"/>
    <cellStyle name="Comma 153 6 2 3" xfId="17610" xr:uid="{00000000-0005-0000-0000-0000A92A0000}"/>
    <cellStyle name="Comma 153 6 3" xfId="17611" xr:uid="{00000000-0005-0000-0000-0000AA2A0000}"/>
    <cellStyle name="Comma 153 6 3 2" xfId="17612" xr:uid="{00000000-0005-0000-0000-0000AB2A0000}"/>
    <cellStyle name="Comma 153 6 3 3" xfId="17613" xr:uid="{00000000-0005-0000-0000-0000AC2A0000}"/>
    <cellStyle name="Comma 153 6 4" xfId="9420" xr:uid="{00000000-0005-0000-0000-0000AD2A0000}"/>
    <cellStyle name="Comma 153 6 5" xfId="4990" xr:uid="{00000000-0005-0000-0000-0000AE2A0000}"/>
    <cellStyle name="Comma 153 7" xfId="3868" xr:uid="{00000000-0005-0000-0000-0000AF2A0000}"/>
    <cellStyle name="Comma 153 7 2" xfId="16833" xr:uid="{00000000-0005-0000-0000-0000B02A0000}"/>
    <cellStyle name="Comma 153 7 2 2" xfId="17614" xr:uid="{00000000-0005-0000-0000-0000B12A0000}"/>
    <cellStyle name="Comma 153 7 2 3" xfId="17615" xr:uid="{00000000-0005-0000-0000-0000B22A0000}"/>
    <cellStyle name="Comma 153 7 3" xfId="17616" xr:uid="{00000000-0005-0000-0000-0000B32A0000}"/>
    <cellStyle name="Comma 153 7 4" xfId="7473" xr:uid="{00000000-0005-0000-0000-0000B42A0000}"/>
    <cellStyle name="Comma 153 8" xfId="17617" xr:uid="{00000000-0005-0000-0000-0000B52A0000}"/>
    <cellStyle name="Comma 153 8 2" xfId="16846" xr:uid="{00000000-0005-0000-0000-0000B62A0000}"/>
    <cellStyle name="Comma 153 8 3" xfId="17619" xr:uid="{00000000-0005-0000-0000-0000B72A0000}"/>
    <cellStyle name="Comma 153 9" xfId="17622" xr:uid="{00000000-0005-0000-0000-0000B82A0000}"/>
    <cellStyle name="Comma 153 9 2" xfId="635" xr:uid="{00000000-0005-0000-0000-0000B92A0000}"/>
    <cellStyle name="Comma 153 9 3" xfId="17623" xr:uid="{00000000-0005-0000-0000-0000BA2A0000}"/>
    <cellStyle name="Comma 154" xfId="17404" xr:uid="{00000000-0005-0000-0000-0000BB2A0000}"/>
    <cellStyle name="Comma 154 10" xfId="17628" xr:uid="{00000000-0005-0000-0000-0000BC2A0000}"/>
    <cellStyle name="Comma 154 11" xfId="15889" xr:uid="{00000000-0005-0000-0000-0000BD2A0000}"/>
    <cellStyle name="Comma 154 2" xfId="17406" xr:uid="{00000000-0005-0000-0000-0000BE2A0000}"/>
    <cellStyle name="Comma 154 2 2" xfId="17629" xr:uid="{00000000-0005-0000-0000-0000BF2A0000}"/>
    <cellStyle name="Comma 154 2 2 2" xfId="17631" xr:uid="{00000000-0005-0000-0000-0000C02A0000}"/>
    <cellStyle name="Comma 154 2 2 2 2" xfId="17632" xr:uid="{00000000-0005-0000-0000-0000C12A0000}"/>
    <cellStyle name="Comma 154 2 2 2 3" xfId="17633" xr:uid="{00000000-0005-0000-0000-0000C22A0000}"/>
    <cellStyle name="Comma 154 2 2 3" xfId="17635" xr:uid="{00000000-0005-0000-0000-0000C32A0000}"/>
    <cellStyle name="Comma 154 2 2 4" xfId="17636" xr:uid="{00000000-0005-0000-0000-0000C42A0000}"/>
    <cellStyle name="Comma 154 2 3" xfId="17637" xr:uid="{00000000-0005-0000-0000-0000C52A0000}"/>
    <cellStyle name="Comma 154 2 3 2" xfId="17639" xr:uid="{00000000-0005-0000-0000-0000C62A0000}"/>
    <cellStyle name="Comma 154 2 3 3" xfId="17640" xr:uid="{00000000-0005-0000-0000-0000C72A0000}"/>
    <cellStyle name="Comma 154 2 4" xfId="11651" xr:uid="{00000000-0005-0000-0000-0000C82A0000}"/>
    <cellStyle name="Comma 154 2 4 2" xfId="8319" xr:uid="{00000000-0005-0000-0000-0000C92A0000}"/>
    <cellStyle name="Comma 154 2 4 3" xfId="8325" xr:uid="{00000000-0005-0000-0000-0000CA2A0000}"/>
    <cellStyle name="Comma 154 2 5" xfId="11655" xr:uid="{00000000-0005-0000-0000-0000CB2A0000}"/>
    <cellStyle name="Comma 154 2 6" xfId="11662" xr:uid="{00000000-0005-0000-0000-0000CC2A0000}"/>
    <cellStyle name="Comma 154 3" xfId="17641" xr:uid="{00000000-0005-0000-0000-0000CD2A0000}"/>
    <cellStyle name="Comma 154 3 2" xfId="17643" xr:uid="{00000000-0005-0000-0000-0000CE2A0000}"/>
    <cellStyle name="Comma 154 3 2 2" xfId="5305" xr:uid="{00000000-0005-0000-0000-0000CF2A0000}"/>
    <cellStyle name="Comma 154 3 2 3" xfId="6250" xr:uid="{00000000-0005-0000-0000-0000D02A0000}"/>
    <cellStyle name="Comma 154 3 3" xfId="17645" xr:uid="{00000000-0005-0000-0000-0000D12A0000}"/>
    <cellStyle name="Comma 154 3 3 2" xfId="6266" xr:uid="{00000000-0005-0000-0000-0000D22A0000}"/>
    <cellStyle name="Comma 154 3 3 3" xfId="5581" xr:uid="{00000000-0005-0000-0000-0000D32A0000}"/>
    <cellStyle name="Comma 154 3 4" xfId="11669" xr:uid="{00000000-0005-0000-0000-0000D42A0000}"/>
    <cellStyle name="Comma 154 3 5" xfId="11673" xr:uid="{00000000-0005-0000-0000-0000D52A0000}"/>
    <cellStyle name="Comma 154 4" xfId="17646" xr:uid="{00000000-0005-0000-0000-0000D62A0000}"/>
    <cellStyle name="Comma 154 4 2" xfId="17647" xr:uid="{00000000-0005-0000-0000-0000D72A0000}"/>
    <cellStyle name="Comma 154 4 2 2" xfId="17649" xr:uid="{00000000-0005-0000-0000-0000D82A0000}"/>
    <cellStyle name="Comma 154 4 2 3" xfId="17650" xr:uid="{00000000-0005-0000-0000-0000D92A0000}"/>
    <cellStyle name="Comma 154 4 3" xfId="17651" xr:uid="{00000000-0005-0000-0000-0000DA2A0000}"/>
    <cellStyle name="Comma 154 4 3 2" xfId="17652" xr:uid="{00000000-0005-0000-0000-0000DB2A0000}"/>
    <cellStyle name="Comma 154 4 3 3" xfId="17653" xr:uid="{00000000-0005-0000-0000-0000DC2A0000}"/>
    <cellStyle name="Comma 154 4 4" xfId="11679" xr:uid="{00000000-0005-0000-0000-0000DD2A0000}"/>
    <cellStyle name="Comma 154 4 5" xfId="11682" xr:uid="{00000000-0005-0000-0000-0000DE2A0000}"/>
    <cellStyle name="Comma 154 5" xfId="17654" xr:uid="{00000000-0005-0000-0000-0000DF2A0000}"/>
    <cellStyle name="Comma 154 5 2" xfId="17655" xr:uid="{00000000-0005-0000-0000-0000E02A0000}"/>
    <cellStyle name="Comma 154 5 2 2" xfId="6238" xr:uid="{00000000-0005-0000-0000-0000E12A0000}"/>
    <cellStyle name="Comma 154 5 2 3" xfId="6248" xr:uid="{00000000-0005-0000-0000-0000E22A0000}"/>
    <cellStyle name="Comma 154 5 3" xfId="17656" xr:uid="{00000000-0005-0000-0000-0000E32A0000}"/>
    <cellStyle name="Comma 154 5 3 2" xfId="4896" xr:uid="{00000000-0005-0000-0000-0000E42A0000}"/>
    <cellStyle name="Comma 154 5 3 3" xfId="17657" xr:uid="{00000000-0005-0000-0000-0000E52A0000}"/>
    <cellStyle name="Comma 154 5 4" xfId="11692" xr:uid="{00000000-0005-0000-0000-0000E62A0000}"/>
    <cellStyle name="Comma 154 5 5" xfId="2212" xr:uid="{00000000-0005-0000-0000-0000E72A0000}"/>
    <cellStyle name="Comma 154 6" xfId="17661" xr:uid="{00000000-0005-0000-0000-0000E82A0000}"/>
    <cellStyle name="Comma 154 6 2" xfId="17662" xr:uid="{00000000-0005-0000-0000-0000E92A0000}"/>
    <cellStyle name="Comma 154 6 2 2" xfId="17663" xr:uid="{00000000-0005-0000-0000-0000EA2A0000}"/>
    <cellStyle name="Comma 154 6 2 3" xfId="17665" xr:uid="{00000000-0005-0000-0000-0000EB2A0000}"/>
    <cellStyle name="Comma 154 6 3" xfId="17666" xr:uid="{00000000-0005-0000-0000-0000EC2A0000}"/>
    <cellStyle name="Comma 154 6 3 2" xfId="17667" xr:uid="{00000000-0005-0000-0000-0000ED2A0000}"/>
    <cellStyle name="Comma 154 6 3 3" xfId="17668" xr:uid="{00000000-0005-0000-0000-0000EE2A0000}"/>
    <cellStyle name="Comma 154 6 4" xfId="17669" xr:uid="{00000000-0005-0000-0000-0000EF2A0000}"/>
    <cellStyle name="Comma 154 6 5" xfId="17670" xr:uid="{00000000-0005-0000-0000-0000F02A0000}"/>
    <cellStyle name="Comma 154 7" xfId="8214" xr:uid="{00000000-0005-0000-0000-0000F12A0000}"/>
    <cellStyle name="Comma 154 7 2" xfId="16858" xr:uid="{00000000-0005-0000-0000-0000F22A0000}"/>
    <cellStyle name="Comma 154 7 2 2" xfId="17671" xr:uid="{00000000-0005-0000-0000-0000F32A0000}"/>
    <cellStyle name="Comma 154 7 2 3" xfId="17676" xr:uid="{00000000-0005-0000-0000-0000F42A0000}"/>
    <cellStyle name="Comma 154 7 3" xfId="17677" xr:uid="{00000000-0005-0000-0000-0000F52A0000}"/>
    <cellStyle name="Comma 154 7 4" xfId="17678" xr:uid="{00000000-0005-0000-0000-0000F62A0000}"/>
    <cellStyle name="Comma 154 8" xfId="14571" xr:uid="{00000000-0005-0000-0000-0000F72A0000}"/>
    <cellStyle name="Comma 154 8 2" xfId="16865" xr:uid="{00000000-0005-0000-0000-0000F82A0000}"/>
    <cellStyle name="Comma 154 8 3" xfId="1951" xr:uid="{00000000-0005-0000-0000-0000F92A0000}"/>
    <cellStyle name="Comma 154 9" xfId="14574" xr:uid="{00000000-0005-0000-0000-0000FA2A0000}"/>
    <cellStyle name="Comma 154 9 2" xfId="17679" xr:uid="{00000000-0005-0000-0000-0000FB2A0000}"/>
    <cellStyle name="Comma 154 9 3" xfId="17680" xr:uid="{00000000-0005-0000-0000-0000FC2A0000}"/>
    <cellStyle name="Comma 155" xfId="17684" xr:uid="{00000000-0005-0000-0000-0000FD2A0000}"/>
    <cellStyle name="Comma 156" xfId="17686" xr:uid="{00000000-0005-0000-0000-0000FE2A0000}"/>
    <cellStyle name="Comma 157" xfId="81" xr:uid="{00000000-0005-0000-0000-0000FF2A0000}"/>
    <cellStyle name="Comma 158" xfId="2632" xr:uid="{00000000-0005-0000-0000-0000002B0000}"/>
    <cellStyle name="Comma 159" xfId="13513" xr:uid="{00000000-0005-0000-0000-0000012B0000}"/>
    <cellStyle name="Comma 159 2" xfId="13518" xr:uid="{00000000-0005-0000-0000-0000022B0000}"/>
    <cellStyle name="Comma 159 2 10" xfId="17690" xr:uid="{00000000-0005-0000-0000-0000032B0000}"/>
    <cellStyle name="Comma 159 2 11" xfId="17693" xr:uid="{00000000-0005-0000-0000-0000042B0000}"/>
    <cellStyle name="Comma 159 2 2" xfId="17694" xr:uid="{00000000-0005-0000-0000-0000052B0000}"/>
    <cellStyle name="Comma 159 2 2 2" xfId="17697" xr:uid="{00000000-0005-0000-0000-0000062B0000}"/>
    <cellStyle name="Comma 159 2 2 2 2" xfId="17699" xr:uid="{00000000-0005-0000-0000-0000072B0000}"/>
    <cellStyle name="Comma 159 2 2 2 2 2" xfId="17700" xr:uid="{00000000-0005-0000-0000-0000082B0000}"/>
    <cellStyle name="Comma 159 2 2 2 2 3" xfId="17703" xr:uid="{00000000-0005-0000-0000-0000092B0000}"/>
    <cellStyle name="Comma 159 2 2 2 3" xfId="17707" xr:uid="{00000000-0005-0000-0000-00000A2B0000}"/>
    <cellStyle name="Comma 159 2 2 2 4" xfId="13570" xr:uid="{00000000-0005-0000-0000-00000B2B0000}"/>
    <cellStyle name="Comma 159 2 2 3" xfId="17708" xr:uid="{00000000-0005-0000-0000-00000C2B0000}"/>
    <cellStyle name="Comma 159 2 2 3 2" xfId="17710" xr:uid="{00000000-0005-0000-0000-00000D2B0000}"/>
    <cellStyle name="Comma 159 2 2 3 3" xfId="17712" xr:uid="{00000000-0005-0000-0000-00000E2B0000}"/>
    <cellStyle name="Comma 159 2 2 4" xfId="17713" xr:uid="{00000000-0005-0000-0000-00000F2B0000}"/>
    <cellStyle name="Comma 159 2 2 4 2" xfId="17716" xr:uid="{00000000-0005-0000-0000-0000102B0000}"/>
    <cellStyle name="Comma 159 2 2 4 3" xfId="17718" xr:uid="{00000000-0005-0000-0000-0000112B0000}"/>
    <cellStyle name="Comma 159 2 2 5" xfId="17719" xr:uid="{00000000-0005-0000-0000-0000122B0000}"/>
    <cellStyle name="Comma 159 2 2 6" xfId="17721" xr:uid="{00000000-0005-0000-0000-0000132B0000}"/>
    <cellStyle name="Comma 159 2 3" xfId="17722" xr:uid="{00000000-0005-0000-0000-0000142B0000}"/>
    <cellStyle name="Comma 159 2 3 2" xfId="17723" xr:uid="{00000000-0005-0000-0000-0000152B0000}"/>
    <cellStyle name="Comma 159 2 3 2 2" xfId="17725" xr:uid="{00000000-0005-0000-0000-0000162B0000}"/>
    <cellStyle name="Comma 159 2 3 2 3" xfId="11402" xr:uid="{00000000-0005-0000-0000-0000172B0000}"/>
    <cellStyle name="Comma 159 2 3 3" xfId="17726" xr:uid="{00000000-0005-0000-0000-0000182B0000}"/>
    <cellStyle name="Comma 159 2 3 3 2" xfId="17728" xr:uid="{00000000-0005-0000-0000-0000192B0000}"/>
    <cellStyle name="Comma 159 2 3 3 3" xfId="17729" xr:uid="{00000000-0005-0000-0000-00001A2B0000}"/>
    <cellStyle name="Comma 159 2 3 4" xfId="17730" xr:uid="{00000000-0005-0000-0000-00001B2B0000}"/>
    <cellStyle name="Comma 159 2 3 5" xfId="17732" xr:uid="{00000000-0005-0000-0000-00001C2B0000}"/>
    <cellStyle name="Comma 159 2 4" xfId="2075" xr:uid="{00000000-0005-0000-0000-00001D2B0000}"/>
    <cellStyle name="Comma 159 2 4 2" xfId="17733" xr:uid="{00000000-0005-0000-0000-00001E2B0000}"/>
    <cellStyle name="Comma 159 2 4 2 2" xfId="17734" xr:uid="{00000000-0005-0000-0000-00001F2B0000}"/>
    <cellStyle name="Comma 159 2 4 2 3" xfId="17735" xr:uid="{00000000-0005-0000-0000-0000202B0000}"/>
    <cellStyle name="Comma 159 2 4 3" xfId="17736" xr:uid="{00000000-0005-0000-0000-0000212B0000}"/>
    <cellStyle name="Comma 159 2 4 3 2" xfId="17739" xr:uid="{00000000-0005-0000-0000-0000222B0000}"/>
    <cellStyle name="Comma 159 2 4 3 3" xfId="17740" xr:uid="{00000000-0005-0000-0000-0000232B0000}"/>
    <cellStyle name="Comma 159 2 4 4" xfId="17741" xr:uid="{00000000-0005-0000-0000-0000242B0000}"/>
    <cellStyle name="Comma 159 2 4 5" xfId="17742" xr:uid="{00000000-0005-0000-0000-0000252B0000}"/>
    <cellStyle name="Comma 159 2 5" xfId="2090" xr:uid="{00000000-0005-0000-0000-0000262B0000}"/>
    <cellStyle name="Comma 159 2 5 2" xfId="74" xr:uid="{00000000-0005-0000-0000-0000272B0000}"/>
    <cellStyle name="Comma 159 2 5 2 2" xfId="17743" xr:uid="{00000000-0005-0000-0000-0000282B0000}"/>
    <cellStyle name="Comma 159 2 5 2 3" xfId="17745" xr:uid="{00000000-0005-0000-0000-0000292B0000}"/>
    <cellStyle name="Comma 159 2 5 3" xfId="17747" xr:uid="{00000000-0005-0000-0000-00002A2B0000}"/>
    <cellStyle name="Comma 159 2 5 3 2" xfId="17748" xr:uid="{00000000-0005-0000-0000-00002B2B0000}"/>
    <cellStyle name="Comma 159 2 5 3 3" xfId="17749" xr:uid="{00000000-0005-0000-0000-00002C2B0000}"/>
    <cellStyle name="Comma 159 2 5 4" xfId="17750" xr:uid="{00000000-0005-0000-0000-00002D2B0000}"/>
    <cellStyle name="Comma 159 2 5 5" xfId="16776" xr:uid="{00000000-0005-0000-0000-00002E2B0000}"/>
    <cellStyle name="Comma 159 2 6" xfId="17752" xr:uid="{00000000-0005-0000-0000-00002F2B0000}"/>
    <cellStyle name="Comma 159 2 6 2" xfId="10740" xr:uid="{00000000-0005-0000-0000-0000302B0000}"/>
    <cellStyle name="Comma 159 2 6 2 2" xfId="17754" xr:uid="{00000000-0005-0000-0000-0000312B0000}"/>
    <cellStyle name="Comma 159 2 6 2 3" xfId="17756" xr:uid="{00000000-0005-0000-0000-0000322B0000}"/>
    <cellStyle name="Comma 159 2 6 3" xfId="17757" xr:uid="{00000000-0005-0000-0000-0000332B0000}"/>
    <cellStyle name="Comma 159 2 6 3 2" xfId="17758" xr:uid="{00000000-0005-0000-0000-0000342B0000}"/>
    <cellStyle name="Comma 159 2 6 3 3" xfId="17759" xr:uid="{00000000-0005-0000-0000-0000352B0000}"/>
    <cellStyle name="Comma 159 2 6 4" xfId="17761" xr:uid="{00000000-0005-0000-0000-0000362B0000}"/>
    <cellStyle name="Comma 159 2 6 5" xfId="16785" xr:uid="{00000000-0005-0000-0000-0000372B0000}"/>
    <cellStyle name="Comma 159 2 7" xfId="16038" xr:uid="{00000000-0005-0000-0000-0000382B0000}"/>
    <cellStyle name="Comma 159 2 7 2" xfId="17762" xr:uid="{00000000-0005-0000-0000-0000392B0000}"/>
    <cellStyle name="Comma 159 2 7 2 2" xfId="17763" xr:uid="{00000000-0005-0000-0000-00003A2B0000}"/>
    <cellStyle name="Comma 159 2 7 2 3" xfId="17764" xr:uid="{00000000-0005-0000-0000-00003B2B0000}"/>
    <cellStyle name="Comma 159 2 7 3" xfId="6297" xr:uid="{00000000-0005-0000-0000-00003C2B0000}"/>
    <cellStyle name="Comma 159 2 7 4" xfId="6300" xr:uid="{00000000-0005-0000-0000-00003D2B0000}"/>
    <cellStyle name="Comma 159 2 8" xfId="16041" xr:uid="{00000000-0005-0000-0000-00003E2B0000}"/>
    <cellStyle name="Comma 159 2 8 2" xfId="17765" xr:uid="{00000000-0005-0000-0000-00003F2B0000}"/>
    <cellStyle name="Comma 159 2 8 3" xfId="2702" xr:uid="{00000000-0005-0000-0000-0000402B0000}"/>
    <cellStyle name="Comma 159 2 9" xfId="17766" xr:uid="{00000000-0005-0000-0000-0000412B0000}"/>
    <cellStyle name="Comma 159 2 9 2" xfId="17767" xr:uid="{00000000-0005-0000-0000-0000422B0000}"/>
    <cellStyle name="Comma 159 2 9 3" xfId="17768" xr:uid="{00000000-0005-0000-0000-0000432B0000}"/>
    <cellStyle name="Comma 16" xfId="17204" xr:uid="{00000000-0005-0000-0000-0000442B0000}"/>
    <cellStyle name="Comma 16 2" xfId="17208" xr:uid="{00000000-0005-0000-0000-0000452B0000}"/>
    <cellStyle name="Comma 16 2 2" xfId="17770" xr:uid="{00000000-0005-0000-0000-0000462B0000}"/>
    <cellStyle name="Comma 16 2 3" xfId="12601" xr:uid="{00000000-0005-0000-0000-0000472B0000}"/>
    <cellStyle name="Comma 16 2 4" xfId="17772" xr:uid="{00000000-0005-0000-0000-0000482B0000}"/>
    <cellStyle name="Comma 16 2 5" xfId="17774" xr:uid="{00000000-0005-0000-0000-0000492B0000}"/>
    <cellStyle name="Comma 16 3" xfId="17212" xr:uid="{00000000-0005-0000-0000-00004A2B0000}"/>
    <cellStyle name="Comma 16 3 2" xfId="17777" xr:uid="{00000000-0005-0000-0000-00004B2B0000}"/>
    <cellStyle name="Comma 16 3 3" xfId="5967" xr:uid="{00000000-0005-0000-0000-00004C2B0000}"/>
    <cellStyle name="Comma 16 4" xfId="17779" xr:uid="{00000000-0005-0000-0000-00004D2B0000}"/>
    <cellStyle name="Comma 16 5" xfId="17781" xr:uid="{00000000-0005-0000-0000-00004E2B0000}"/>
    <cellStyle name="Comma 16 6" xfId="17782" xr:uid="{00000000-0005-0000-0000-00004F2B0000}"/>
    <cellStyle name="Comma 160" xfId="17683" xr:uid="{00000000-0005-0000-0000-0000502B0000}"/>
    <cellStyle name="Comma 161" xfId="17685" xr:uid="{00000000-0005-0000-0000-0000512B0000}"/>
    <cellStyle name="Comma 162" xfId="80" xr:uid="{00000000-0005-0000-0000-0000522B0000}"/>
    <cellStyle name="Comma 163" xfId="2631" xr:uid="{00000000-0005-0000-0000-0000532B0000}"/>
    <cellStyle name="Comma 163 2" xfId="4948" xr:uid="{00000000-0005-0000-0000-0000542B0000}"/>
    <cellStyle name="Comma 164" xfId="13512" xr:uid="{00000000-0005-0000-0000-0000552B0000}"/>
    <cellStyle name="Comma 165" xfId="13524" xr:uid="{00000000-0005-0000-0000-0000562B0000}"/>
    <cellStyle name="Comma 166" xfId="13530" xr:uid="{00000000-0005-0000-0000-0000572B0000}"/>
    <cellStyle name="Comma 167" xfId="17784" xr:uid="{00000000-0005-0000-0000-0000582B0000}"/>
    <cellStyle name="Comma 168" xfId="17786" xr:uid="{00000000-0005-0000-0000-0000592B0000}"/>
    <cellStyle name="Comma 169" xfId="17788" xr:uid="{00000000-0005-0000-0000-00005A2B0000}"/>
    <cellStyle name="Comma 17" xfId="17215" xr:uid="{00000000-0005-0000-0000-00005B2B0000}"/>
    <cellStyle name="Comma 17 2" xfId="1745" xr:uid="{00000000-0005-0000-0000-00005C2B0000}"/>
    <cellStyle name="Comma 17 2 2" xfId="17790" xr:uid="{00000000-0005-0000-0000-00005D2B0000}"/>
    <cellStyle name="Comma 17 2 3" xfId="2928" xr:uid="{00000000-0005-0000-0000-00005E2B0000}"/>
    <cellStyle name="Comma 17 2 4" xfId="6473" xr:uid="{00000000-0005-0000-0000-00005F2B0000}"/>
    <cellStyle name="Comma 17 3" xfId="1749" xr:uid="{00000000-0005-0000-0000-0000602B0000}"/>
    <cellStyle name="Comma 17 4" xfId="10614" xr:uid="{00000000-0005-0000-0000-0000612B0000}"/>
    <cellStyle name="Comma 18" xfId="17219" xr:uid="{00000000-0005-0000-0000-0000622B0000}"/>
    <cellStyle name="Comma 18 2" xfId="2834" xr:uid="{00000000-0005-0000-0000-0000632B0000}"/>
    <cellStyle name="Comma 18 2 2" xfId="17792" xr:uid="{00000000-0005-0000-0000-0000642B0000}"/>
    <cellStyle name="Comma 18 2 3" xfId="12653" xr:uid="{00000000-0005-0000-0000-0000652B0000}"/>
    <cellStyle name="Comma 18 2 4" xfId="17794" xr:uid="{00000000-0005-0000-0000-0000662B0000}"/>
    <cellStyle name="Comma 18 3" xfId="10625" xr:uid="{00000000-0005-0000-0000-0000672B0000}"/>
    <cellStyle name="Comma 18 4" xfId="10630" xr:uid="{00000000-0005-0000-0000-0000682B0000}"/>
    <cellStyle name="Comma 19" xfId="17223" xr:uid="{00000000-0005-0000-0000-0000692B0000}"/>
    <cellStyle name="Comma 19 2" xfId="17797" xr:uid="{00000000-0005-0000-0000-00006A2B0000}"/>
    <cellStyle name="Comma 19 2 2" xfId="17799" xr:uid="{00000000-0005-0000-0000-00006B2B0000}"/>
    <cellStyle name="Comma 19 2 3" xfId="12694" xr:uid="{00000000-0005-0000-0000-00006C2B0000}"/>
    <cellStyle name="Comma 19 2 4" xfId="17801" xr:uid="{00000000-0005-0000-0000-00006D2B0000}"/>
    <cellStyle name="Comma 19 3" xfId="17804" xr:uid="{00000000-0005-0000-0000-00006E2B0000}"/>
    <cellStyle name="Comma 19 4" xfId="17806" xr:uid="{00000000-0005-0000-0000-00006F2B0000}"/>
    <cellStyle name="Comma 19 5" xfId="10504" xr:uid="{00000000-0005-0000-0000-0000702B0000}"/>
    <cellStyle name="Comma 19 5 2" xfId="10505" xr:uid="{00000000-0005-0000-0000-0000712B0000}"/>
    <cellStyle name="Comma 19 5 2 2" xfId="17807" xr:uid="{00000000-0005-0000-0000-0000722B0000}"/>
    <cellStyle name="Comma 2" xfId="17810" xr:uid="{00000000-0005-0000-0000-0000732B0000}"/>
    <cellStyle name="Comma 2 10" xfId="17812" xr:uid="{00000000-0005-0000-0000-0000742B0000}"/>
    <cellStyle name="Comma 2 11" xfId="17813" xr:uid="{00000000-0005-0000-0000-0000752B0000}"/>
    <cellStyle name="Comma 2 12" xfId="17816" xr:uid="{00000000-0005-0000-0000-0000762B0000}"/>
    <cellStyle name="Comma 2 2" xfId="17817" xr:uid="{00000000-0005-0000-0000-0000772B0000}"/>
    <cellStyle name="Comma 2 2 2" xfId="8403" xr:uid="{00000000-0005-0000-0000-0000782B0000}"/>
    <cellStyle name="Comma 2 2 2 2" xfId="17819" xr:uid="{00000000-0005-0000-0000-0000792B0000}"/>
    <cellStyle name="Comma 2 2 2 3" xfId="16914" xr:uid="{00000000-0005-0000-0000-00007A2B0000}"/>
    <cellStyle name="Comma 2 2 3" xfId="4346" xr:uid="{00000000-0005-0000-0000-00007B2B0000}"/>
    <cellStyle name="Comma 2 2_layanan VSAT IP Patrakom" xfId="17821" xr:uid="{00000000-0005-0000-0000-00007C2B0000}"/>
    <cellStyle name="Comma 2 3" xfId="17822" xr:uid="{00000000-0005-0000-0000-00007D2B0000}"/>
    <cellStyle name="Comma 2 3 2" xfId="17823" xr:uid="{00000000-0005-0000-0000-00007E2B0000}"/>
    <cellStyle name="Comma 2 3 3" xfId="17824" xr:uid="{00000000-0005-0000-0000-00007F2B0000}"/>
    <cellStyle name="Comma 2 3 4" xfId="17827" xr:uid="{00000000-0005-0000-0000-0000802B0000}"/>
    <cellStyle name="Comma 2 4" xfId="17830" xr:uid="{00000000-0005-0000-0000-0000812B0000}"/>
    <cellStyle name="Comma 2 4 2" xfId="17833" xr:uid="{00000000-0005-0000-0000-0000822B0000}"/>
    <cellStyle name="Comma 2 5" xfId="17835" xr:uid="{00000000-0005-0000-0000-0000832B0000}"/>
    <cellStyle name="Comma 2 6" xfId="5276" xr:uid="{00000000-0005-0000-0000-0000842B0000}"/>
    <cellStyle name="Comma 2 7" xfId="7114" xr:uid="{00000000-0005-0000-0000-0000852B0000}"/>
    <cellStyle name="Comma 2 8" xfId="17838" xr:uid="{00000000-0005-0000-0000-0000862B0000}"/>
    <cellStyle name="Comma 2 9" xfId="1146" xr:uid="{00000000-0005-0000-0000-0000872B0000}"/>
    <cellStyle name="Comma 2_bahan PL Gheothermalaaa." xfId="17841" xr:uid="{00000000-0005-0000-0000-0000882B0000}"/>
    <cellStyle name="Comma 20" xfId="17408" xr:uid="{00000000-0005-0000-0000-0000892B0000}"/>
    <cellStyle name="Comma 20 2" xfId="17410" xr:uid="{00000000-0005-0000-0000-00008A2B0000}"/>
    <cellStyle name="Comma 20 2 2" xfId="17412" xr:uid="{00000000-0005-0000-0000-00008B2B0000}"/>
    <cellStyle name="Comma 20 2 3" xfId="12578" xr:uid="{00000000-0005-0000-0000-00008C2B0000}"/>
    <cellStyle name="Comma 20 2 4" xfId="17414" xr:uid="{00000000-0005-0000-0000-00008D2B0000}"/>
    <cellStyle name="Comma 20 3" xfId="17416" xr:uid="{00000000-0005-0000-0000-00008E2B0000}"/>
    <cellStyle name="Comma 20 4" xfId="17418" xr:uid="{00000000-0005-0000-0000-00008F2B0000}"/>
    <cellStyle name="Comma 21" xfId="17203" xr:uid="{00000000-0005-0000-0000-0000902B0000}"/>
    <cellStyle name="Comma 21 2" xfId="17207" xr:uid="{00000000-0005-0000-0000-0000912B0000}"/>
    <cellStyle name="Comma 21 2 2" xfId="17769" xr:uid="{00000000-0005-0000-0000-0000922B0000}"/>
    <cellStyle name="Comma 21 2 3" xfId="12600" xr:uid="{00000000-0005-0000-0000-0000932B0000}"/>
    <cellStyle name="Comma 21 2 4" xfId="17771" xr:uid="{00000000-0005-0000-0000-0000942B0000}"/>
    <cellStyle name="Comma 21 3" xfId="17211" xr:uid="{00000000-0005-0000-0000-0000952B0000}"/>
    <cellStyle name="Comma 21 4" xfId="17778" xr:uid="{00000000-0005-0000-0000-0000962B0000}"/>
    <cellStyle name="Comma 21 5" xfId="17780" xr:uid="{00000000-0005-0000-0000-0000972B0000}"/>
    <cellStyle name="Comma 22" xfId="17214" xr:uid="{00000000-0005-0000-0000-0000982B0000}"/>
    <cellStyle name="Comma 22 2" xfId="1744" xr:uid="{00000000-0005-0000-0000-0000992B0000}"/>
    <cellStyle name="Comma 22 2 2" xfId="17789" xr:uid="{00000000-0005-0000-0000-00009A2B0000}"/>
    <cellStyle name="Comma 22 2 3" xfId="2927" xr:uid="{00000000-0005-0000-0000-00009B2B0000}"/>
    <cellStyle name="Comma 22 2 4" xfId="6472" xr:uid="{00000000-0005-0000-0000-00009C2B0000}"/>
    <cellStyle name="Comma 22 3" xfId="1748" xr:uid="{00000000-0005-0000-0000-00009D2B0000}"/>
    <cellStyle name="Comma 22 4" xfId="10613" xr:uid="{00000000-0005-0000-0000-00009E2B0000}"/>
    <cellStyle name="Comma 22 5" xfId="17842" xr:uid="{00000000-0005-0000-0000-00009F2B0000}"/>
    <cellStyle name="Comma 23" xfId="17218" xr:uid="{00000000-0005-0000-0000-0000A02B0000}"/>
    <cellStyle name="Comma 23 2" xfId="2833" xr:uid="{00000000-0005-0000-0000-0000A12B0000}"/>
    <cellStyle name="Comma 23 2 2" xfId="17791" xr:uid="{00000000-0005-0000-0000-0000A22B0000}"/>
    <cellStyle name="Comma 23 2 3" xfId="12652" xr:uid="{00000000-0005-0000-0000-0000A32B0000}"/>
    <cellStyle name="Comma 23 2 4" xfId="17793" xr:uid="{00000000-0005-0000-0000-0000A42B0000}"/>
    <cellStyle name="Comma 23 3" xfId="10624" xr:uid="{00000000-0005-0000-0000-0000A52B0000}"/>
    <cellStyle name="Comma 23 4" xfId="10629" xr:uid="{00000000-0005-0000-0000-0000A62B0000}"/>
    <cellStyle name="Comma 24" xfId="17222" xr:uid="{00000000-0005-0000-0000-0000A72B0000}"/>
    <cellStyle name="Comma 24 2" xfId="17796" xr:uid="{00000000-0005-0000-0000-0000A82B0000}"/>
    <cellStyle name="Comma 24 2 2" xfId="17798" xr:uid="{00000000-0005-0000-0000-0000A92B0000}"/>
    <cellStyle name="Comma 24 2 3" xfId="12693" xr:uid="{00000000-0005-0000-0000-0000AA2B0000}"/>
    <cellStyle name="Comma 24 2 4" xfId="17800" xr:uid="{00000000-0005-0000-0000-0000AB2B0000}"/>
    <cellStyle name="Comma 24 3" xfId="17803" xr:uid="{00000000-0005-0000-0000-0000AC2B0000}"/>
    <cellStyle name="Comma 24 4" xfId="17805" xr:uid="{00000000-0005-0000-0000-0000AD2B0000}"/>
    <cellStyle name="Comma 25" xfId="17845" xr:uid="{00000000-0005-0000-0000-0000AE2B0000}"/>
    <cellStyle name="Comma 25 2" xfId="4168" xr:uid="{00000000-0005-0000-0000-0000AF2B0000}"/>
    <cellStyle name="Comma 25 2 2" xfId="17847" xr:uid="{00000000-0005-0000-0000-0000B02B0000}"/>
    <cellStyle name="Comma 25 2 3" xfId="6129" xr:uid="{00000000-0005-0000-0000-0000B12B0000}"/>
    <cellStyle name="Comma 25 2 4" xfId="17849" xr:uid="{00000000-0005-0000-0000-0000B22B0000}"/>
    <cellStyle name="Comma 25 3" xfId="4179" xr:uid="{00000000-0005-0000-0000-0000B32B0000}"/>
    <cellStyle name="Comma 25 4" xfId="17851" xr:uid="{00000000-0005-0000-0000-0000B42B0000}"/>
    <cellStyle name="Comma 26" xfId="17470" xr:uid="{00000000-0005-0000-0000-0000B52B0000}"/>
    <cellStyle name="Comma 26 2" xfId="8206" xr:uid="{00000000-0005-0000-0000-0000B62B0000}"/>
    <cellStyle name="Comma 26 2 2" xfId="17853" xr:uid="{00000000-0005-0000-0000-0000B72B0000}"/>
    <cellStyle name="Comma 26 2 3" xfId="17855" xr:uid="{00000000-0005-0000-0000-0000B82B0000}"/>
    <cellStyle name="Comma 26 2 4" xfId="17857" xr:uid="{00000000-0005-0000-0000-0000B92B0000}"/>
    <cellStyle name="Comma 26 3" xfId="8209" xr:uid="{00000000-0005-0000-0000-0000BA2B0000}"/>
    <cellStyle name="Comma 26 4" xfId="17859" xr:uid="{00000000-0005-0000-0000-0000BB2B0000}"/>
    <cellStyle name="Comma 27" xfId="12747" xr:uid="{00000000-0005-0000-0000-0000BC2B0000}"/>
    <cellStyle name="Comma 27 2" xfId="4036" xr:uid="{00000000-0005-0000-0000-0000BD2B0000}"/>
    <cellStyle name="Comma 27 2 2" xfId="5596" xr:uid="{00000000-0005-0000-0000-0000BE2B0000}"/>
    <cellStyle name="Comma 27 2 3" xfId="7495" xr:uid="{00000000-0005-0000-0000-0000BF2B0000}"/>
    <cellStyle name="Comma 27 2 4" xfId="17861" xr:uid="{00000000-0005-0000-0000-0000C02B0000}"/>
    <cellStyle name="Comma 27 3" xfId="12751" xr:uid="{00000000-0005-0000-0000-0000C12B0000}"/>
    <cellStyle name="Comma 27 4" xfId="17863" xr:uid="{00000000-0005-0000-0000-0000C22B0000}"/>
    <cellStyle name="Comma 28" xfId="6938" xr:uid="{00000000-0005-0000-0000-0000C32B0000}"/>
    <cellStyle name="Comma 28 2" xfId="2658" xr:uid="{00000000-0005-0000-0000-0000C42B0000}"/>
    <cellStyle name="Comma 28 2 2" xfId="17865" xr:uid="{00000000-0005-0000-0000-0000C52B0000}"/>
    <cellStyle name="Comma 28 2 3" xfId="17867" xr:uid="{00000000-0005-0000-0000-0000C62B0000}"/>
    <cellStyle name="Comma 28 2 4" xfId="17869" xr:uid="{00000000-0005-0000-0000-0000C72B0000}"/>
    <cellStyle name="Comma 28 3" xfId="17871" xr:uid="{00000000-0005-0000-0000-0000C82B0000}"/>
    <cellStyle name="Comma 28 4" xfId="17873" xr:uid="{00000000-0005-0000-0000-0000C92B0000}"/>
    <cellStyle name="Comma 29" xfId="6943" xr:uid="{00000000-0005-0000-0000-0000CA2B0000}"/>
    <cellStyle name="Comma 29 2" xfId="8236" xr:uid="{00000000-0005-0000-0000-0000CB2B0000}"/>
    <cellStyle name="Comma 29 2 2" xfId="8789" xr:uid="{00000000-0005-0000-0000-0000CC2B0000}"/>
    <cellStyle name="Comma 29 2 3" xfId="17875" xr:uid="{00000000-0005-0000-0000-0000CD2B0000}"/>
    <cellStyle name="Comma 29 2 4" xfId="17877" xr:uid="{00000000-0005-0000-0000-0000CE2B0000}"/>
    <cellStyle name="Comma 29 3" xfId="17879" xr:uid="{00000000-0005-0000-0000-0000CF2B0000}"/>
    <cellStyle name="Comma 29 4" xfId="17881" xr:uid="{00000000-0005-0000-0000-0000D02B0000}"/>
    <cellStyle name="Comma 3" xfId="17882" xr:uid="{00000000-0005-0000-0000-0000D12B0000}"/>
    <cellStyle name="Comma 3 2" xfId="7665" xr:uid="{00000000-0005-0000-0000-0000D22B0000}"/>
    <cellStyle name="Comma 3 2 2" xfId="7674" xr:uid="{00000000-0005-0000-0000-0000D32B0000}"/>
    <cellStyle name="Comma 3 2 3" xfId="4386" xr:uid="{00000000-0005-0000-0000-0000D42B0000}"/>
    <cellStyle name="Comma 3 3" xfId="7685" xr:uid="{00000000-0005-0000-0000-0000D52B0000}"/>
    <cellStyle name="Comma 3 3 2" xfId="7692" xr:uid="{00000000-0005-0000-0000-0000D62B0000}"/>
    <cellStyle name="Comma 3 4" xfId="7707" xr:uid="{00000000-0005-0000-0000-0000D72B0000}"/>
    <cellStyle name="Comma 3 5" xfId="15235" xr:uid="{00000000-0005-0000-0000-0000D82B0000}"/>
    <cellStyle name="Comma 3 6" xfId="17883" xr:uid="{00000000-0005-0000-0000-0000D92B0000}"/>
    <cellStyle name="Comma 3_Contract Listing 2010" xfId="17199" xr:uid="{00000000-0005-0000-0000-0000DA2B0000}"/>
    <cellStyle name="Comma 30" xfId="17844" xr:uid="{00000000-0005-0000-0000-0000DB2B0000}"/>
    <cellStyle name="Comma 30 2" xfId="4167" xr:uid="{00000000-0005-0000-0000-0000DC2B0000}"/>
    <cellStyle name="Comma 30 2 2" xfId="17846" xr:uid="{00000000-0005-0000-0000-0000DD2B0000}"/>
    <cellStyle name="Comma 30 2 3" xfId="6128" xr:uid="{00000000-0005-0000-0000-0000DE2B0000}"/>
    <cellStyle name="Comma 30 2 4" xfId="17848" xr:uid="{00000000-0005-0000-0000-0000DF2B0000}"/>
    <cellStyle name="Comma 30 3" xfId="4178" xr:uid="{00000000-0005-0000-0000-0000E02B0000}"/>
    <cellStyle name="Comma 30 4" xfId="17850" xr:uid="{00000000-0005-0000-0000-0000E12B0000}"/>
    <cellStyle name="Comma 31" xfId="17469" xr:uid="{00000000-0005-0000-0000-0000E22B0000}"/>
    <cellStyle name="Comma 31 2" xfId="8205" xr:uid="{00000000-0005-0000-0000-0000E32B0000}"/>
    <cellStyle name="Comma 31 2 2" xfId="17852" xr:uid="{00000000-0005-0000-0000-0000E42B0000}"/>
    <cellStyle name="Comma 31 2 3" xfId="17854" xr:uid="{00000000-0005-0000-0000-0000E52B0000}"/>
    <cellStyle name="Comma 31 2 4" xfId="17856" xr:uid="{00000000-0005-0000-0000-0000E62B0000}"/>
    <cellStyle name="Comma 31 3" xfId="8208" xr:uid="{00000000-0005-0000-0000-0000E72B0000}"/>
    <cellStyle name="Comma 31 4" xfId="17858" xr:uid="{00000000-0005-0000-0000-0000E82B0000}"/>
    <cellStyle name="Comma 32" xfId="12746" xr:uid="{00000000-0005-0000-0000-0000E92B0000}"/>
    <cellStyle name="Comma 32 2" xfId="4035" xr:uid="{00000000-0005-0000-0000-0000EA2B0000}"/>
    <cellStyle name="Comma 32 2 2" xfId="5595" xr:uid="{00000000-0005-0000-0000-0000EB2B0000}"/>
    <cellStyle name="Comma 32 2 3" xfId="7494" xr:uid="{00000000-0005-0000-0000-0000EC2B0000}"/>
    <cellStyle name="Comma 32 2 4" xfId="17860" xr:uid="{00000000-0005-0000-0000-0000ED2B0000}"/>
    <cellStyle name="Comma 32 3" xfId="12750" xr:uid="{00000000-0005-0000-0000-0000EE2B0000}"/>
    <cellStyle name="Comma 32 4" xfId="17862" xr:uid="{00000000-0005-0000-0000-0000EF2B0000}"/>
    <cellStyle name="Comma 33" xfId="6937" xr:uid="{00000000-0005-0000-0000-0000F02B0000}"/>
    <cellStyle name="Comma 33 2" xfId="2657" xr:uid="{00000000-0005-0000-0000-0000F12B0000}"/>
    <cellStyle name="Comma 33 2 2" xfId="17864" xr:uid="{00000000-0005-0000-0000-0000F22B0000}"/>
    <cellStyle name="Comma 33 2 3" xfId="17866" xr:uid="{00000000-0005-0000-0000-0000F32B0000}"/>
    <cellStyle name="Comma 33 2 4" xfId="17868" xr:uid="{00000000-0005-0000-0000-0000F42B0000}"/>
    <cellStyle name="Comma 33 3" xfId="17870" xr:uid="{00000000-0005-0000-0000-0000F52B0000}"/>
    <cellStyle name="Comma 33 4" xfId="17872" xr:uid="{00000000-0005-0000-0000-0000F62B0000}"/>
    <cellStyle name="Comma 34" xfId="6942" xr:uid="{00000000-0005-0000-0000-0000F72B0000}"/>
    <cellStyle name="Comma 34 2" xfId="8235" xr:uid="{00000000-0005-0000-0000-0000F82B0000}"/>
    <cellStyle name="Comma 34 2 2" xfId="8788" xr:uid="{00000000-0005-0000-0000-0000F92B0000}"/>
    <cellStyle name="Comma 34 2 3" xfId="17874" xr:uid="{00000000-0005-0000-0000-0000FA2B0000}"/>
    <cellStyle name="Comma 34 2 4" xfId="17876" xr:uid="{00000000-0005-0000-0000-0000FB2B0000}"/>
    <cellStyle name="Comma 34 3" xfId="17878" xr:uid="{00000000-0005-0000-0000-0000FC2B0000}"/>
    <cellStyle name="Comma 34 4" xfId="17880" xr:uid="{00000000-0005-0000-0000-0000FD2B0000}"/>
    <cellStyle name="Comma 35" xfId="12756" xr:uid="{00000000-0005-0000-0000-0000FE2B0000}"/>
    <cellStyle name="Comma 35 2" xfId="8258" xr:uid="{00000000-0005-0000-0000-0000FF2B0000}"/>
    <cellStyle name="Comma 35 2 2" xfId="17884" xr:uid="{00000000-0005-0000-0000-0000002C0000}"/>
    <cellStyle name="Comma 35 2 3" xfId="17886" xr:uid="{00000000-0005-0000-0000-0000012C0000}"/>
    <cellStyle name="Comma 35 2 4" xfId="16925" xr:uid="{00000000-0005-0000-0000-0000022C0000}"/>
    <cellStyle name="Comma 35 3" xfId="17888" xr:uid="{00000000-0005-0000-0000-0000032C0000}"/>
    <cellStyle name="Comma 35 4" xfId="17890" xr:uid="{00000000-0005-0000-0000-0000042C0000}"/>
    <cellStyle name="Comma 36" xfId="17892" xr:uid="{00000000-0005-0000-0000-0000052C0000}"/>
    <cellStyle name="Comma 36 2" xfId="17894" xr:uid="{00000000-0005-0000-0000-0000062C0000}"/>
    <cellStyle name="Comma 36 2 2" xfId="17895" xr:uid="{00000000-0005-0000-0000-0000072C0000}"/>
    <cellStyle name="Comma 36 2 3" xfId="17896" xr:uid="{00000000-0005-0000-0000-0000082C0000}"/>
    <cellStyle name="Comma 36 2 4" xfId="17897" xr:uid="{00000000-0005-0000-0000-0000092C0000}"/>
    <cellStyle name="Comma 36 3" xfId="17901" xr:uid="{00000000-0005-0000-0000-00000A2C0000}"/>
    <cellStyle name="Comma 36 4" xfId="17904" xr:uid="{00000000-0005-0000-0000-00000B2C0000}"/>
    <cellStyle name="Comma 37" xfId="17906" xr:uid="{00000000-0005-0000-0000-00000C2C0000}"/>
    <cellStyle name="Comma 37 2" xfId="17908" xr:uid="{00000000-0005-0000-0000-00000D2C0000}"/>
    <cellStyle name="Comma 37 2 2" xfId="17909" xr:uid="{00000000-0005-0000-0000-00000E2C0000}"/>
    <cellStyle name="Comma 37 2 3" xfId="17910" xr:uid="{00000000-0005-0000-0000-00000F2C0000}"/>
    <cellStyle name="Comma 37 2 4" xfId="17911" xr:uid="{00000000-0005-0000-0000-0000102C0000}"/>
    <cellStyle name="Comma 37 3" xfId="17913" xr:uid="{00000000-0005-0000-0000-0000112C0000}"/>
    <cellStyle name="Comma 37 4" xfId="17916" xr:uid="{00000000-0005-0000-0000-0000122C0000}"/>
    <cellStyle name="Comma 37 5" xfId="17918" xr:uid="{00000000-0005-0000-0000-0000132C0000}"/>
    <cellStyle name="Comma 38" xfId="17920" xr:uid="{00000000-0005-0000-0000-0000142C0000}"/>
    <cellStyle name="Comma 38 2" xfId="17922" xr:uid="{00000000-0005-0000-0000-0000152C0000}"/>
    <cellStyle name="Comma 38 3" xfId="17924" xr:uid="{00000000-0005-0000-0000-0000162C0000}"/>
    <cellStyle name="Comma 38 4" xfId="17928" xr:uid="{00000000-0005-0000-0000-0000172C0000}"/>
    <cellStyle name="Comma 39" xfId="17932" xr:uid="{00000000-0005-0000-0000-0000182C0000}"/>
    <cellStyle name="Comma 39 2" xfId="17940" xr:uid="{00000000-0005-0000-0000-0000192C0000}"/>
    <cellStyle name="Comma 39 3" xfId="17943" xr:uid="{00000000-0005-0000-0000-00001A2C0000}"/>
    <cellStyle name="Comma 39 4" xfId="17946" xr:uid="{00000000-0005-0000-0000-00001B2C0000}"/>
    <cellStyle name="Comma 4" xfId="17947" xr:uid="{00000000-0005-0000-0000-00001C2C0000}"/>
    <cellStyle name="Comma 4 10" xfId="12336" xr:uid="{00000000-0005-0000-0000-00001D2C0000}"/>
    <cellStyle name="Comma 4 10 2" xfId="12342" xr:uid="{00000000-0005-0000-0000-00001E2C0000}"/>
    <cellStyle name="Comma 4 10 2 2" xfId="17948" xr:uid="{00000000-0005-0000-0000-00001F2C0000}"/>
    <cellStyle name="Comma 4 10 2 3" xfId="17949" xr:uid="{00000000-0005-0000-0000-0000202C0000}"/>
    <cellStyle name="Comma 4 10 3" xfId="12346" xr:uid="{00000000-0005-0000-0000-0000212C0000}"/>
    <cellStyle name="Comma 4 10 3 2" xfId="17952" xr:uid="{00000000-0005-0000-0000-0000222C0000}"/>
    <cellStyle name="Comma 4 10 3 3" xfId="17955" xr:uid="{00000000-0005-0000-0000-0000232C0000}"/>
    <cellStyle name="Comma 4 10 4" xfId="17956" xr:uid="{00000000-0005-0000-0000-0000242C0000}"/>
    <cellStyle name="Comma 4 10 5" xfId="17957" xr:uid="{00000000-0005-0000-0000-0000252C0000}"/>
    <cellStyle name="Comma 4 11" xfId="12351" xr:uid="{00000000-0005-0000-0000-0000262C0000}"/>
    <cellStyle name="Comma 4 11 2" xfId="17958" xr:uid="{00000000-0005-0000-0000-0000272C0000}"/>
    <cellStyle name="Comma 4 11 2 2" xfId="17959" xr:uid="{00000000-0005-0000-0000-0000282C0000}"/>
    <cellStyle name="Comma 4 11 2 3" xfId="17960" xr:uid="{00000000-0005-0000-0000-0000292C0000}"/>
    <cellStyle name="Comma 4 11 3" xfId="17961" xr:uid="{00000000-0005-0000-0000-00002A2C0000}"/>
    <cellStyle name="Comma 4 11 3 2" xfId="17962" xr:uid="{00000000-0005-0000-0000-00002B2C0000}"/>
    <cellStyle name="Comma 4 11 3 3" xfId="17964" xr:uid="{00000000-0005-0000-0000-00002C2C0000}"/>
    <cellStyle name="Comma 4 11 4" xfId="17965" xr:uid="{00000000-0005-0000-0000-00002D2C0000}"/>
    <cellStyle name="Comma 4 11 5" xfId="17966" xr:uid="{00000000-0005-0000-0000-00002E2C0000}"/>
    <cellStyle name="Comma 4 12" xfId="12356" xr:uid="{00000000-0005-0000-0000-00002F2C0000}"/>
    <cellStyle name="Comma 4 13" xfId="17967" xr:uid="{00000000-0005-0000-0000-0000302C0000}"/>
    <cellStyle name="Comma 4 13 2" xfId="17968" xr:uid="{00000000-0005-0000-0000-0000312C0000}"/>
    <cellStyle name="Comma 4 13 3" xfId="17969" xr:uid="{00000000-0005-0000-0000-0000322C0000}"/>
    <cellStyle name="Comma 4 14" xfId="17970" xr:uid="{00000000-0005-0000-0000-0000332C0000}"/>
    <cellStyle name="Comma 4 14 2" xfId="17971" xr:uid="{00000000-0005-0000-0000-0000342C0000}"/>
    <cellStyle name="Comma 4 14 3" xfId="17972" xr:uid="{00000000-0005-0000-0000-0000352C0000}"/>
    <cellStyle name="Comma 4 15" xfId="17973" xr:uid="{00000000-0005-0000-0000-0000362C0000}"/>
    <cellStyle name="Comma 4 15 2" xfId="17975" xr:uid="{00000000-0005-0000-0000-0000372C0000}"/>
    <cellStyle name="Comma 4 15 3" xfId="17976" xr:uid="{00000000-0005-0000-0000-0000382C0000}"/>
    <cellStyle name="Comma 4 16" xfId="17977" xr:uid="{00000000-0005-0000-0000-0000392C0000}"/>
    <cellStyle name="Comma 4 17" xfId="17978" xr:uid="{00000000-0005-0000-0000-00003A2C0000}"/>
    <cellStyle name="Comma 4 2" xfId="4570" xr:uid="{00000000-0005-0000-0000-00003B2C0000}"/>
    <cellStyle name="Comma 4 2 2" xfId="15240" xr:uid="{00000000-0005-0000-0000-00003C2C0000}"/>
    <cellStyle name="Comma 4 2 2 2" xfId="7828" xr:uid="{00000000-0005-0000-0000-00003D2C0000}"/>
    <cellStyle name="Comma 4 2 2 3" xfId="13000" xr:uid="{00000000-0005-0000-0000-00003E2C0000}"/>
    <cellStyle name="Comma 4 2 2 4" xfId="13003" xr:uid="{00000000-0005-0000-0000-00003F2C0000}"/>
    <cellStyle name="Comma 4 2 3" xfId="15244" xr:uid="{00000000-0005-0000-0000-0000402C0000}"/>
    <cellStyle name="Comma 4 3" xfId="15248" xr:uid="{00000000-0005-0000-0000-0000412C0000}"/>
    <cellStyle name="Comma 4 4" xfId="15252" xr:uid="{00000000-0005-0000-0000-0000422C0000}"/>
    <cellStyle name="Comma 4 5" xfId="12825" xr:uid="{00000000-0005-0000-0000-0000432C0000}"/>
    <cellStyle name="Comma 4 6" xfId="12975" xr:uid="{00000000-0005-0000-0000-0000442C0000}"/>
    <cellStyle name="Comma 4 7" xfId="13109" xr:uid="{00000000-0005-0000-0000-0000452C0000}"/>
    <cellStyle name="Comma 4 7 2" xfId="11424" xr:uid="{00000000-0005-0000-0000-0000462C0000}"/>
    <cellStyle name="Comma 4 7 2 2" xfId="1651" xr:uid="{00000000-0005-0000-0000-0000472C0000}"/>
    <cellStyle name="Comma 4 7 2 2 2" xfId="9995" xr:uid="{00000000-0005-0000-0000-0000482C0000}"/>
    <cellStyle name="Comma 4 7 2 2 3" xfId="9998" xr:uid="{00000000-0005-0000-0000-0000492C0000}"/>
    <cellStyle name="Comma 4 7 2 3" xfId="10001" xr:uid="{00000000-0005-0000-0000-00004A2C0000}"/>
    <cellStyle name="Comma 4 7 2 4" xfId="7713" xr:uid="{00000000-0005-0000-0000-00004B2C0000}"/>
    <cellStyle name="Comma 4 7 3" xfId="13174" xr:uid="{00000000-0005-0000-0000-00004C2C0000}"/>
    <cellStyle name="Comma 4 7 3 2" xfId="5296" xr:uid="{00000000-0005-0000-0000-00004D2C0000}"/>
    <cellStyle name="Comma 4 7 3 3" xfId="10010" xr:uid="{00000000-0005-0000-0000-00004E2C0000}"/>
    <cellStyle name="Comma 4 7 4" xfId="13176" xr:uid="{00000000-0005-0000-0000-00004F2C0000}"/>
    <cellStyle name="Comma 4 7 4 2" xfId="9749" xr:uid="{00000000-0005-0000-0000-0000502C0000}"/>
    <cellStyle name="Comma 4 7 4 3" xfId="1591" xr:uid="{00000000-0005-0000-0000-0000512C0000}"/>
    <cellStyle name="Comma 4 7 5" xfId="13187" xr:uid="{00000000-0005-0000-0000-0000522C0000}"/>
    <cellStyle name="Comma 4 7 6" xfId="13193" xr:uid="{00000000-0005-0000-0000-0000532C0000}"/>
    <cellStyle name="Comma 4 8" xfId="13232" xr:uid="{00000000-0005-0000-0000-0000542C0000}"/>
    <cellStyle name="Comma 4 8 2" xfId="13239" xr:uid="{00000000-0005-0000-0000-0000552C0000}"/>
    <cellStyle name="Comma 4 8 2 2" xfId="13241" xr:uid="{00000000-0005-0000-0000-0000562C0000}"/>
    <cellStyle name="Comma 4 8 2 3" xfId="13263" xr:uid="{00000000-0005-0000-0000-0000572C0000}"/>
    <cellStyle name="Comma 4 8 3" xfId="13341" xr:uid="{00000000-0005-0000-0000-0000582C0000}"/>
    <cellStyle name="Comma 4 8 3 2" xfId="17979" xr:uid="{00000000-0005-0000-0000-0000592C0000}"/>
    <cellStyle name="Comma 4 8 3 3" xfId="8565" xr:uid="{00000000-0005-0000-0000-00005A2C0000}"/>
    <cellStyle name="Comma 4 8 4" xfId="13343" xr:uid="{00000000-0005-0000-0000-00005B2C0000}"/>
    <cellStyle name="Comma 4 8 5" xfId="13382" xr:uid="{00000000-0005-0000-0000-00005C2C0000}"/>
    <cellStyle name="Comma 4 9" xfId="8694" xr:uid="{00000000-0005-0000-0000-00005D2C0000}"/>
    <cellStyle name="Comma 4 9 2" xfId="8051" xr:uid="{00000000-0005-0000-0000-00005E2C0000}"/>
    <cellStyle name="Comma 4 9 2 2" xfId="8056" xr:uid="{00000000-0005-0000-0000-00005F2C0000}"/>
    <cellStyle name="Comma 4 9 2 3" xfId="8060" xr:uid="{00000000-0005-0000-0000-0000602C0000}"/>
    <cellStyle name="Comma 4 9 3" xfId="8065" xr:uid="{00000000-0005-0000-0000-0000612C0000}"/>
    <cellStyle name="Comma 4 9 3 2" xfId="17982" xr:uid="{00000000-0005-0000-0000-0000622C0000}"/>
    <cellStyle name="Comma 4 9 3 3" xfId="17987" xr:uid="{00000000-0005-0000-0000-0000632C0000}"/>
    <cellStyle name="Comma 4 9 4" xfId="8073" xr:uid="{00000000-0005-0000-0000-0000642C0000}"/>
    <cellStyle name="Comma 4 9 5" xfId="13661" xr:uid="{00000000-0005-0000-0000-0000652C0000}"/>
    <cellStyle name="Comma 40" xfId="12755" xr:uid="{00000000-0005-0000-0000-0000662C0000}"/>
    <cellStyle name="Comma 40 2" xfId="8257" xr:uid="{00000000-0005-0000-0000-0000672C0000}"/>
    <cellStyle name="Comma 40 3" xfId="17887" xr:uid="{00000000-0005-0000-0000-0000682C0000}"/>
    <cellStyle name="Comma 40 4" xfId="17889" xr:uid="{00000000-0005-0000-0000-0000692C0000}"/>
    <cellStyle name="Comma 41" xfId="17891" xr:uid="{00000000-0005-0000-0000-00006A2C0000}"/>
    <cellStyle name="Comma 41 2" xfId="17893" xr:uid="{00000000-0005-0000-0000-00006B2C0000}"/>
    <cellStyle name="Comma 41 3" xfId="17900" xr:uid="{00000000-0005-0000-0000-00006C2C0000}"/>
    <cellStyle name="Comma 41 4" xfId="17903" xr:uid="{00000000-0005-0000-0000-00006D2C0000}"/>
    <cellStyle name="Comma 42" xfId="17905" xr:uid="{00000000-0005-0000-0000-00006E2C0000}"/>
    <cellStyle name="Comma 42 2" xfId="17907" xr:uid="{00000000-0005-0000-0000-00006F2C0000}"/>
    <cellStyle name="Comma 42 3" xfId="17912" xr:uid="{00000000-0005-0000-0000-0000702C0000}"/>
    <cellStyle name="Comma 42 4" xfId="17915" xr:uid="{00000000-0005-0000-0000-0000712C0000}"/>
    <cellStyle name="Comma 43" xfId="17919" xr:uid="{00000000-0005-0000-0000-0000722C0000}"/>
    <cellStyle name="Comma 43 2" xfId="17921" xr:uid="{00000000-0005-0000-0000-0000732C0000}"/>
    <cellStyle name="Comma 43 3" xfId="17923" xr:uid="{00000000-0005-0000-0000-0000742C0000}"/>
    <cellStyle name="Comma 43 4" xfId="17927" xr:uid="{00000000-0005-0000-0000-0000752C0000}"/>
    <cellStyle name="Comma 44" xfId="17931" xr:uid="{00000000-0005-0000-0000-0000762C0000}"/>
    <cellStyle name="Comma 44 2" xfId="17939" xr:uid="{00000000-0005-0000-0000-0000772C0000}"/>
    <cellStyle name="Comma 44 3" xfId="17942" xr:uid="{00000000-0005-0000-0000-0000782C0000}"/>
    <cellStyle name="Comma 44 4" xfId="17945" xr:uid="{00000000-0005-0000-0000-0000792C0000}"/>
    <cellStyle name="Comma 45" xfId="17989" xr:uid="{00000000-0005-0000-0000-00007A2C0000}"/>
    <cellStyle name="Comma 45 2" xfId="17991" xr:uid="{00000000-0005-0000-0000-00007B2C0000}"/>
    <cellStyle name="Comma 45 3" xfId="17995" xr:uid="{00000000-0005-0000-0000-00007C2C0000}"/>
    <cellStyle name="Comma 45 4" xfId="17998" xr:uid="{00000000-0005-0000-0000-00007D2C0000}"/>
    <cellStyle name="Comma 46" xfId="18000" xr:uid="{00000000-0005-0000-0000-00007E2C0000}"/>
    <cellStyle name="Comma 46 2" xfId="2151" xr:uid="{00000000-0005-0000-0000-00007F2C0000}"/>
    <cellStyle name="Comma 46 3" xfId="18005" xr:uid="{00000000-0005-0000-0000-0000802C0000}"/>
    <cellStyle name="Comma 46 4" xfId="18011" xr:uid="{00000000-0005-0000-0000-0000812C0000}"/>
    <cellStyle name="Comma 47" xfId="14418" xr:uid="{00000000-0005-0000-0000-0000822C0000}"/>
    <cellStyle name="Comma 47 2" xfId="18013" xr:uid="{00000000-0005-0000-0000-0000832C0000}"/>
    <cellStyle name="Comma 47 3" xfId="18016" xr:uid="{00000000-0005-0000-0000-0000842C0000}"/>
    <cellStyle name="Comma 47 4" xfId="16297" xr:uid="{00000000-0005-0000-0000-0000852C0000}"/>
    <cellStyle name="Comma 48" xfId="4449" xr:uid="{00000000-0005-0000-0000-0000862C0000}"/>
    <cellStyle name="Comma 48 2" xfId="1213" xr:uid="{00000000-0005-0000-0000-0000872C0000}"/>
    <cellStyle name="Comma 48 3" xfId="18019" xr:uid="{00000000-0005-0000-0000-0000882C0000}"/>
    <cellStyle name="Comma 48 4" xfId="16309" xr:uid="{00000000-0005-0000-0000-0000892C0000}"/>
    <cellStyle name="Comma 49" xfId="118" xr:uid="{00000000-0005-0000-0000-00008A2C0000}"/>
    <cellStyle name="Comma 49 2" xfId="18021" xr:uid="{00000000-0005-0000-0000-00008B2C0000}"/>
    <cellStyle name="Comma 49 3" xfId="18023" xr:uid="{00000000-0005-0000-0000-00008C2C0000}"/>
    <cellStyle name="Comma 49 4" xfId="18025" xr:uid="{00000000-0005-0000-0000-00008D2C0000}"/>
    <cellStyle name="Comma 5" xfId="18026" xr:uid="{00000000-0005-0000-0000-00008E2C0000}"/>
    <cellStyle name="Comma 5 2" xfId="15271" xr:uid="{00000000-0005-0000-0000-00008F2C0000}"/>
    <cellStyle name="Comma 5 2 2" xfId="15280" xr:uid="{00000000-0005-0000-0000-0000902C0000}"/>
    <cellStyle name="Comma 5 2 3" xfId="15283" xr:uid="{00000000-0005-0000-0000-0000912C0000}"/>
    <cellStyle name="Comma 5 2 4" xfId="18027" xr:uid="{00000000-0005-0000-0000-0000922C0000}"/>
    <cellStyle name="Comma 5 3" xfId="15286" xr:uid="{00000000-0005-0000-0000-0000932C0000}"/>
    <cellStyle name="Comma 5 3 2" xfId="18028" xr:uid="{00000000-0005-0000-0000-0000942C0000}"/>
    <cellStyle name="Comma 5 3 3" xfId="18029" xr:uid="{00000000-0005-0000-0000-0000952C0000}"/>
    <cellStyle name="Comma 5 4" xfId="3056" xr:uid="{00000000-0005-0000-0000-0000962C0000}"/>
    <cellStyle name="Comma 5 5" xfId="1293" xr:uid="{00000000-0005-0000-0000-0000972C0000}"/>
    <cellStyle name="Comma 5 6" xfId="1297" xr:uid="{00000000-0005-0000-0000-0000982C0000}"/>
    <cellStyle name="Comma 5 7" xfId="17396" xr:uid="{00000000-0005-0000-0000-0000992C0000}"/>
    <cellStyle name="Comma 5 7 2" xfId="11448" xr:uid="{00000000-0005-0000-0000-00009A2C0000}"/>
    <cellStyle name="Comma 5 7 3" xfId="17488" xr:uid="{00000000-0005-0000-0000-00009B2C0000}"/>
    <cellStyle name="Comma 50" xfId="17988" xr:uid="{00000000-0005-0000-0000-00009C2C0000}"/>
    <cellStyle name="Comma 50 2" xfId="17990" xr:uid="{00000000-0005-0000-0000-00009D2C0000}"/>
    <cellStyle name="Comma 50 3" xfId="17994" xr:uid="{00000000-0005-0000-0000-00009E2C0000}"/>
    <cellStyle name="Comma 50 4" xfId="17997" xr:uid="{00000000-0005-0000-0000-00009F2C0000}"/>
    <cellStyle name="Comma 51" xfId="17999" xr:uid="{00000000-0005-0000-0000-0000A02C0000}"/>
    <cellStyle name="Comma 51 2" xfId="2150" xr:uid="{00000000-0005-0000-0000-0000A12C0000}"/>
    <cellStyle name="Comma 51 3" xfId="18004" xr:uid="{00000000-0005-0000-0000-0000A22C0000}"/>
    <cellStyle name="Comma 51 4" xfId="18010" xr:uid="{00000000-0005-0000-0000-0000A32C0000}"/>
    <cellStyle name="Comma 52" xfId="14417" xr:uid="{00000000-0005-0000-0000-0000A42C0000}"/>
    <cellStyle name="Comma 52 2" xfId="18012" xr:uid="{00000000-0005-0000-0000-0000A52C0000}"/>
    <cellStyle name="Comma 52 3" xfId="18015" xr:uid="{00000000-0005-0000-0000-0000A62C0000}"/>
    <cellStyle name="Comma 52 4" xfId="16296" xr:uid="{00000000-0005-0000-0000-0000A72C0000}"/>
    <cellStyle name="Comma 53" xfId="4448" xr:uid="{00000000-0005-0000-0000-0000A82C0000}"/>
    <cellStyle name="Comma 53 2" xfId="1212" xr:uid="{00000000-0005-0000-0000-0000A92C0000}"/>
    <cellStyle name="Comma 53 3" xfId="18018" xr:uid="{00000000-0005-0000-0000-0000AA2C0000}"/>
    <cellStyle name="Comma 53 4" xfId="16308" xr:uid="{00000000-0005-0000-0000-0000AB2C0000}"/>
    <cellStyle name="Comma 54" xfId="117" xr:uid="{00000000-0005-0000-0000-0000AC2C0000}"/>
    <cellStyle name="Comma 54 2" xfId="18020" xr:uid="{00000000-0005-0000-0000-0000AD2C0000}"/>
    <cellStyle name="Comma 54 3" xfId="18022" xr:uid="{00000000-0005-0000-0000-0000AE2C0000}"/>
    <cellStyle name="Comma 54 4" xfId="18024" xr:uid="{00000000-0005-0000-0000-0000AF2C0000}"/>
    <cellStyle name="Comma 55" xfId="1626" xr:uid="{00000000-0005-0000-0000-0000B02C0000}"/>
    <cellStyle name="Comma 55 2" xfId="229" xr:uid="{00000000-0005-0000-0000-0000B12C0000}"/>
    <cellStyle name="Comma 55 3" xfId="105" xr:uid="{00000000-0005-0000-0000-0000B22C0000}"/>
    <cellStyle name="Comma 55 4" xfId="18033" xr:uid="{00000000-0005-0000-0000-0000B32C0000}"/>
    <cellStyle name="Comma 56" xfId="9167" xr:uid="{00000000-0005-0000-0000-0000B42C0000}"/>
    <cellStyle name="Comma 56 2" xfId="9176" xr:uid="{00000000-0005-0000-0000-0000B52C0000}"/>
    <cellStyle name="Comma 56 3" xfId="9179" xr:uid="{00000000-0005-0000-0000-0000B62C0000}"/>
    <cellStyle name="Comma 56 4" xfId="18035" xr:uid="{00000000-0005-0000-0000-0000B72C0000}"/>
    <cellStyle name="Comma 57" xfId="9182" xr:uid="{00000000-0005-0000-0000-0000B82C0000}"/>
    <cellStyle name="Comma 57 2" xfId="18038" xr:uid="{00000000-0005-0000-0000-0000B92C0000}"/>
    <cellStyle name="Comma 57 3" xfId="18040" xr:uid="{00000000-0005-0000-0000-0000BA2C0000}"/>
    <cellStyle name="Comma 57 4" xfId="18042" xr:uid="{00000000-0005-0000-0000-0000BB2C0000}"/>
    <cellStyle name="Comma 58" xfId="9188" xr:uid="{00000000-0005-0000-0000-0000BC2C0000}"/>
    <cellStyle name="Comma 58 2" xfId="18045" xr:uid="{00000000-0005-0000-0000-0000BD2C0000}"/>
    <cellStyle name="Comma 58 3" xfId="18047" xr:uid="{00000000-0005-0000-0000-0000BE2C0000}"/>
    <cellStyle name="Comma 58 4" xfId="18049" xr:uid="{00000000-0005-0000-0000-0000BF2C0000}"/>
    <cellStyle name="Comma 59" xfId="18051" xr:uid="{00000000-0005-0000-0000-0000C02C0000}"/>
    <cellStyle name="Comma 59 2" xfId="18055" xr:uid="{00000000-0005-0000-0000-0000C12C0000}"/>
    <cellStyle name="Comma 59 3" xfId="18057" xr:uid="{00000000-0005-0000-0000-0000C22C0000}"/>
    <cellStyle name="Comma 59 4" xfId="5646" xr:uid="{00000000-0005-0000-0000-0000C32C0000}"/>
    <cellStyle name="Comma 6" xfId="18058" xr:uid="{00000000-0005-0000-0000-0000C42C0000}"/>
    <cellStyle name="Comma 6 2" xfId="15296" xr:uid="{00000000-0005-0000-0000-0000C52C0000}"/>
    <cellStyle name="Comma 6 2 2" xfId="15302" xr:uid="{00000000-0005-0000-0000-0000C62C0000}"/>
    <cellStyle name="Comma 6 2 3" xfId="15306" xr:uid="{00000000-0005-0000-0000-0000C72C0000}"/>
    <cellStyle name="Comma 6 2 4" xfId="18059" xr:uid="{00000000-0005-0000-0000-0000C82C0000}"/>
    <cellStyle name="Comma 6 3" xfId="15309" xr:uid="{00000000-0005-0000-0000-0000C92C0000}"/>
    <cellStyle name="Comma 6 3 2" xfId="18060" xr:uid="{00000000-0005-0000-0000-0000CA2C0000}"/>
    <cellStyle name="Comma 6 3 3" xfId="18061" xr:uid="{00000000-0005-0000-0000-0000CB2C0000}"/>
    <cellStyle name="Comma 6 4" xfId="15315" xr:uid="{00000000-0005-0000-0000-0000CC2C0000}"/>
    <cellStyle name="Comma 6 5" xfId="18064" xr:uid="{00000000-0005-0000-0000-0000CD2C0000}"/>
    <cellStyle name="Comma 6 6" xfId="18065" xr:uid="{00000000-0005-0000-0000-0000CE2C0000}"/>
    <cellStyle name="Comma 6 6 2" xfId="11482" xr:uid="{00000000-0005-0000-0000-0000CF2C0000}"/>
    <cellStyle name="Comma 6 6 3" xfId="18066" xr:uid="{00000000-0005-0000-0000-0000D02C0000}"/>
    <cellStyle name="Comma 6 7" xfId="18067" xr:uid="{00000000-0005-0000-0000-0000D12C0000}"/>
    <cellStyle name="Comma 6_layanan VSAT IP Patrakom" xfId="5772" xr:uid="{00000000-0005-0000-0000-0000D22C0000}"/>
    <cellStyle name="Comma 60" xfId="1625" xr:uid="{00000000-0005-0000-0000-0000D32C0000}"/>
    <cellStyle name="Comma 60 2" xfId="228" xr:uid="{00000000-0005-0000-0000-0000D42C0000}"/>
    <cellStyle name="Comma 60 3" xfId="104" xr:uid="{00000000-0005-0000-0000-0000D52C0000}"/>
    <cellStyle name="Comma 60 4" xfId="18032" xr:uid="{00000000-0005-0000-0000-0000D62C0000}"/>
    <cellStyle name="Comma 61" xfId="9166" xr:uid="{00000000-0005-0000-0000-0000D72C0000}"/>
    <cellStyle name="Comma 61 2" xfId="9175" xr:uid="{00000000-0005-0000-0000-0000D82C0000}"/>
    <cellStyle name="Comma 61 3" xfId="9178" xr:uid="{00000000-0005-0000-0000-0000D92C0000}"/>
    <cellStyle name="Comma 61 4" xfId="18034" xr:uid="{00000000-0005-0000-0000-0000DA2C0000}"/>
    <cellStyle name="Comma 62" xfId="9181" xr:uid="{00000000-0005-0000-0000-0000DB2C0000}"/>
    <cellStyle name="Comma 62 2" xfId="18037" xr:uid="{00000000-0005-0000-0000-0000DC2C0000}"/>
    <cellStyle name="Comma 62 3" xfId="18039" xr:uid="{00000000-0005-0000-0000-0000DD2C0000}"/>
    <cellStyle name="Comma 62 4" xfId="18041" xr:uid="{00000000-0005-0000-0000-0000DE2C0000}"/>
    <cellStyle name="Comma 63" xfId="9187" xr:uid="{00000000-0005-0000-0000-0000DF2C0000}"/>
    <cellStyle name="Comma 63 2" xfId="18044" xr:uid="{00000000-0005-0000-0000-0000E02C0000}"/>
    <cellStyle name="Comma 63 3" xfId="18046" xr:uid="{00000000-0005-0000-0000-0000E12C0000}"/>
    <cellStyle name="Comma 63 4" xfId="18048" xr:uid="{00000000-0005-0000-0000-0000E22C0000}"/>
    <cellStyle name="Comma 64" xfId="18050" xr:uid="{00000000-0005-0000-0000-0000E32C0000}"/>
    <cellStyle name="Comma 64 2" xfId="18054" xr:uid="{00000000-0005-0000-0000-0000E42C0000}"/>
    <cellStyle name="Comma 64 3" xfId="18056" xr:uid="{00000000-0005-0000-0000-0000E52C0000}"/>
    <cellStyle name="Comma 64 4" xfId="5645" xr:uid="{00000000-0005-0000-0000-0000E62C0000}"/>
    <cellStyle name="Comma 65" xfId="18069" xr:uid="{00000000-0005-0000-0000-0000E72C0000}"/>
    <cellStyle name="Comma 65 2" xfId="18071" xr:uid="{00000000-0005-0000-0000-0000E82C0000}"/>
    <cellStyle name="Comma 65 3" xfId="18073" xr:uid="{00000000-0005-0000-0000-0000E92C0000}"/>
    <cellStyle name="Comma 65 4" xfId="18075" xr:uid="{00000000-0005-0000-0000-0000EA2C0000}"/>
    <cellStyle name="Comma 66" xfId="17227" xr:uid="{00000000-0005-0000-0000-0000EB2C0000}"/>
    <cellStyle name="Comma 66 2" xfId="17230" xr:uid="{00000000-0005-0000-0000-0000EC2C0000}"/>
    <cellStyle name="Comma 66 3" xfId="17233" xr:uid="{00000000-0005-0000-0000-0000ED2C0000}"/>
    <cellStyle name="Comma 66 4" xfId="18077" xr:uid="{00000000-0005-0000-0000-0000EE2C0000}"/>
    <cellStyle name="Comma 67" xfId="17236" xr:uid="{00000000-0005-0000-0000-0000EF2C0000}"/>
    <cellStyle name="Comma 67 2" xfId="18079" xr:uid="{00000000-0005-0000-0000-0000F02C0000}"/>
    <cellStyle name="Comma 67 3" xfId="3965" xr:uid="{00000000-0005-0000-0000-0000F12C0000}"/>
    <cellStyle name="Comma 67 4" xfId="3977" xr:uid="{00000000-0005-0000-0000-0000F22C0000}"/>
    <cellStyle name="Comma 68" xfId="17240" xr:uid="{00000000-0005-0000-0000-0000F32C0000}"/>
    <cellStyle name="Comma 68 2" xfId="18081" xr:uid="{00000000-0005-0000-0000-0000F42C0000}"/>
    <cellStyle name="Comma 68 3" xfId="10648" xr:uid="{00000000-0005-0000-0000-0000F52C0000}"/>
    <cellStyle name="Comma 68 4" xfId="10651" xr:uid="{00000000-0005-0000-0000-0000F62C0000}"/>
    <cellStyle name="Comma 69" xfId="18084" xr:uid="{00000000-0005-0000-0000-0000F72C0000}"/>
    <cellStyle name="Comma 69 2" xfId="18086" xr:uid="{00000000-0005-0000-0000-0000F82C0000}"/>
    <cellStyle name="Comma 69 3" xfId="18088" xr:uid="{00000000-0005-0000-0000-0000F92C0000}"/>
    <cellStyle name="Comma 69 4" xfId="18090" xr:uid="{00000000-0005-0000-0000-0000FA2C0000}"/>
    <cellStyle name="Comma 7" xfId="18091" xr:uid="{00000000-0005-0000-0000-0000FB2C0000}"/>
    <cellStyle name="Comma 7 2" xfId="15326" xr:uid="{00000000-0005-0000-0000-0000FC2C0000}"/>
    <cellStyle name="Comma 7 2 2" xfId="15332" xr:uid="{00000000-0005-0000-0000-0000FD2C0000}"/>
    <cellStyle name="Comma 7 2 3" xfId="15335" xr:uid="{00000000-0005-0000-0000-0000FE2C0000}"/>
    <cellStyle name="Comma 7 2 4" xfId="18092" xr:uid="{00000000-0005-0000-0000-0000FF2C0000}"/>
    <cellStyle name="Comma 7 3" xfId="15338" xr:uid="{00000000-0005-0000-0000-0000002D0000}"/>
    <cellStyle name="Comma 7 3 2" xfId="18095" xr:uid="{00000000-0005-0000-0000-0000012D0000}"/>
    <cellStyle name="Comma 7 3 3" xfId="18096" xr:uid="{00000000-0005-0000-0000-0000022D0000}"/>
    <cellStyle name="Comma 7 4" xfId="15342" xr:uid="{00000000-0005-0000-0000-0000032D0000}"/>
    <cellStyle name="Comma 7 5" xfId="18099" xr:uid="{00000000-0005-0000-0000-0000042D0000}"/>
    <cellStyle name="Comma 7_tabel tarif lamp. BA (hasil koreksi pak Frans)" xfId="18100" xr:uid="{00000000-0005-0000-0000-0000052D0000}"/>
    <cellStyle name="Comma 70" xfId="18068" xr:uid="{00000000-0005-0000-0000-0000062D0000}"/>
    <cellStyle name="Comma 70 2" xfId="18070" xr:uid="{00000000-0005-0000-0000-0000072D0000}"/>
    <cellStyle name="Comma 70 3" xfId="18072" xr:uid="{00000000-0005-0000-0000-0000082D0000}"/>
    <cellStyle name="Comma 70 4" xfId="18074" xr:uid="{00000000-0005-0000-0000-0000092D0000}"/>
    <cellStyle name="Comma 71" xfId="17226" xr:uid="{00000000-0005-0000-0000-00000A2D0000}"/>
    <cellStyle name="Comma 71 2" xfId="17229" xr:uid="{00000000-0005-0000-0000-00000B2D0000}"/>
    <cellStyle name="Comma 71 3" xfId="17232" xr:uid="{00000000-0005-0000-0000-00000C2D0000}"/>
    <cellStyle name="Comma 71 4" xfId="18076" xr:uid="{00000000-0005-0000-0000-00000D2D0000}"/>
    <cellStyle name="Comma 72" xfId="17235" xr:uid="{00000000-0005-0000-0000-00000E2D0000}"/>
    <cellStyle name="Comma 72 2" xfId="18078" xr:uid="{00000000-0005-0000-0000-00000F2D0000}"/>
    <cellStyle name="Comma 72 3" xfId="3964" xr:uid="{00000000-0005-0000-0000-0000102D0000}"/>
    <cellStyle name="Comma 72 4" xfId="3976" xr:uid="{00000000-0005-0000-0000-0000112D0000}"/>
    <cellStyle name="Comma 73" xfId="17239" xr:uid="{00000000-0005-0000-0000-0000122D0000}"/>
    <cellStyle name="Comma 73 2" xfId="18080" xr:uid="{00000000-0005-0000-0000-0000132D0000}"/>
    <cellStyle name="Comma 73 3" xfId="10647" xr:uid="{00000000-0005-0000-0000-0000142D0000}"/>
    <cellStyle name="Comma 73 4" xfId="10650" xr:uid="{00000000-0005-0000-0000-0000152D0000}"/>
    <cellStyle name="Comma 74" xfId="18083" xr:uid="{00000000-0005-0000-0000-0000162D0000}"/>
    <cellStyle name="Comma 74 2" xfId="18085" xr:uid="{00000000-0005-0000-0000-0000172D0000}"/>
    <cellStyle name="Comma 74 3" xfId="18087" xr:uid="{00000000-0005-0000-0000-0000182D0000}"/>
    <cellStyle name="Comma 74 4" xfId="18089" xr:uid="{00000000-0005-0000-0000-0000192D0000}"/>
    <cellStyle name="Comma 75" xfId="18104" xr:uid="{00000000-0005-0000-0000-00001A2D0000}"/>
    <cellStyle name="Comma 75 2" xfId="18106" xr:uid="{00000000-0005-0000-0000-00001B2D0000}"/>
    <cellStyle name="Comma 75 3" xfId="18108" xr:uid="{00000000-0005-0000-0000-00001C2D0000}"/>
    <cellStyle name="Comma 75 4" xfId="18110" xr:uid="{00000000-0005-0000-0000-00001D2D0000}"/>
    <cellStyle name="Comma 76" xfId="18115" xr:uid="{00000000-0005-0000-0000-00001E2D0000}"/>
    <cellStyle name="Comma 76 2" xfId="18117" xr:uid="{00000000-0005-0000-0000-00001F2D0000}"/>
    <cellStyle name="Comma 76 3" xfId="18119" xr:uid="{00000000-0005-0000-0000-0000202D0000}"/>
    <cellStyle name="Comma 76 4" xfId="18121" xr:uid="{00000000-0005-0000-0000-0000212D0000}"/>
    <cellStyle name="Comma 77" xfId="12766" xr:uid="{00000000-0005-0000-0000-0000222D0000}"/>
    <cellStyle name="Comma 77 2" xfId="18123" xr:uid="{00000000-0005-0000-0000-0000232D0000}"/>
    <cellStyle name="Comma 77 3" xfId="18125" xr:uid="{00000000-0005-0000-0000-0000242D0000}"/>
    <cellStyle name="Comma 77 4" xfId="18127" xr:uid="{00000000-0005-0000-0000-0000252D0000}"/>
    <cellStyle name="Comma 78" xfId="18129" xr:uid="{00000000-0005-0000-0000-0000262D0000}"/>
    <cellStyle name="Comma 78 2" xfId="18131" xr:uid="{00000000-0005-0000-0000-0000272D0000}"/>
    <cellStyle name="Comma 78 3" xfId="18133" xr:uid="{00000000-0005-0000-0000-0000282D0000}"/>
    <cellStyle name="Comma 78 4" xfId="18135" xr:uid="{00000000-0005-0000-0000-0000292D0000}"/>
    <cellStyle name="Comma 78 5" xfId="11381" xr:uid="{00000000-0005-0000-0000-00002A2D0000}"/>
    <cellStyle name="Comma 78 5 10" xfId="18138" xr:uid="{00000000-0005-0000-0000-00002B2D0000}"/>
    <cellStyle name="Comma 78 5 11" xfId="18140" xr:uid="{00000000-0005-0000-0000-00002C2D0000}"/>
    <cellStyle name="Comma 78 5 2" xfId="3020" xr:uid="{00000000-0005-0000-0000-00002D2D0000}"/>
    <cellStyle name="Comma 78 5 2 2" xfId="18142" xr:uid="{00000000-0005-0000-0000-00002E2D0000}"/>
    <cellStyle name="Comma 78 5 2 2 2" xfId="18143" xr:uid="{00000000-0005-0000-0000-00002F2D0000}"/>
    <cellStyle name="Comma 78 5 2 2 2 2" xfId="18144" xr:uid="{00000000-0005-0000-0000-0000302D0000}"/>
    <cellStyle name="Comma 78 5 2 2 2 3" xfId="18145" xr:uid="{00000000-0005-0000-0000-0000312D0000}"/>
    <cellStyle name="Comma 78 5 2 2 3" xfId="18146" xr:uid="{00000000-0005-0000-0000-0000322D0000}"/>
    <cellStyle name="Comma 78 5 2 2 4" xfId="18148" xr:uid="{00000000-0005-0000-0000-0000332D0000}"/>
    <cellStyle name="Comma 78 5 2 3" xfId="18150" xr:uid="{00000000-0005-0000-0000-0000342D0000}"/>
    <cellStyle name="Comma 78 5 2 3 2" xfId="9435" xr:uid="{00000000-0005-0000-0000-0000352D0000}"/>
    <cellStyle name="Comma 78 5 2 3 3" xfId="18151" xr:uid="{00000000-0005-0000-0000-0000362D0000}"/>
    <cellStyle name="Comma 78 5 2 4" xfId="18152" xr:uid="{00000000-0005-0000-0000-0000372D0000}"/>
    <cellStyle name="Comma 78 5 2 4 2" xfId="9446" xr:uid="{00000000-0005-0000-0000-0000382D0000}"/>
    <cellStyle name="Comma 78 5 2 4 3" xfId="18153" xr:uid="{00000000-0005-0000-0000-0000392D0000}"/>
    <cellStyle name="Comma 78 5 2 5" xfId="18154" xr:uid="{00000000-0005-0000-0000-00003A2D0000}"/>
    <cellStyle name="Comma 78 5 2 6" xfId="10839" xr:uid="{00000000-0005-0000-0000-00003B2D0000}"/>
    <cellStyle name="Comma 78 5 3" xfId="12734" xr:uid="{00000000-0005-0000-0000-00003C2D0000}"/>
    <cellStyle name="Comma 78 5 3 2" xfId="18156" xr:uid="{00000000-0005-0000-0000-00003D2D0000}"/>
    <cellStyle name="Comma 78 5 3 2 2" xfId="18157" xr:uid="{00000000-0005-0000-0000-00003E2D0000}"/>
    <cellStyle name="Comma 78 5 3 2 3" xfId="18158" xr:uid="{00000000-0005-0000-0000-00003F2D0000}"/>
    <cellStyle name="Comma 78 5 3 3" xfId="18160" xr:uid="{00000000-0005-0000-0000-0000402D0000}"/>
    <cellStyle name="Comma 78 5 3 3 2" xfId="7993" xr:uid="{00000000-0005-0000-0000-0000412D0000}"/>
    <cellStyle name="Comma 78 5 3 3 3" xfId="18161" xr:uid="{00000000-0005-0000-0000-0000422D0000}"/>
    <cellStyle name="Comma 78 5 3 4" xfId="10850" xr:uid="{00000000-0005-0000-0000-0000432D0000}"/>
    <cellStyle name="Comma 78 5 3 5" xfId="10866" xr:uid="{00000000-0005-0000-0000-0000442D0000}"/>
    <cellStyle name="Comma 78 5 4" xfId="18163" xr:uid="{00000000-0005-0000-0000-0000452D0000}"/>
    <cellStyle name="Comma 78 5 4 2" xfId="4827" xr:uid="{00000000-0005-0000-0000-0000462D0000}"/>
    <cellStyle name="Comma 78 5 4 2 2" xfId="18166" xr:uid="{00000000-0005-0000-0000-0000472D0000}"/>
    <cellStyle name="Comma 78 5 4 2 3" xfId="18167" xr:uid="{00000000-0005-0000-0000-0000482D0000}"/>
    <cellStyle name="Comma 78 5 4 3" xfId="18168" xr:uid="{00000000-0005-0000-0000-0000492D0000}"/>
    <cellStyle name="Comma 78 5 4 3 2" xfId="18169" xr:uid="{00000000-0005-0000-0000-00004A2D0000}"/>
    <cellStyle name="Comma 78 5 4 3 3" xfId="18170" xr:uid="{00000000-0005-0000-0000-00004B2D0000}"/>
    <cellStyle name="Comma 78 5 4 4" xfId="18171" xr:uid="{00000000-0005-0000-0000-00004C2D0000}"/>
    <cellStyle name="Comma 78 5 4 5" xfId="18172" xr:uid="{00000000-0005-0000-0000-00004D2D0000}"/>
    <cellStyle name="Comma 78 5 5" xfId="18174" xr:uid="{00000000-0005-0000-0000-00004E2D0000}"/>
    <cellStyle name="Comma 78 5 5 2" xfId="18177" xr:uid="{00000000-0005-0000-0000-00004F2D0000}"/>
    <cellStyle name="Comma 78 5 5 2 2" xfId="18178" xr:uid="{00000000-0005-0000-0000-0000502D0000}"/>
    <cellStyle name="Comma 78 5 5 2 3" xfId="18179" xr:uid="{00000000-0005-0000-0000-0000512D0000}"/>
    <cellStyle name="Comma 78 5 5 3" xfId="18180" xr:uid="{00000000-0005-0000-0000-0000522D0000}"/>
    <cellStyle name="Comma 78 5 5 3 2" xfId="18181" xr:uid="{00000000-0005-0000-0000-0000532D0000}"/>
    <cellStyle name="Comma 78 5 5 3 3" xfId="18182" xr:uid="{00000000-0005-0000-0000-0000542D0000}"/>
    <cellStyle name="Comma 78 5 5 4" xfId="18183" xr:uid="{00000000-0005-0000-0000-0000552D0000}"/>
    <cellStyle name="Comma 78 5 5 5" xfId="18184" xr:uid="{00000000-0005-0000-0000-0000562D0000}"/>
    <cellStyle name="Comma 78 5 6" xfId="18185" xr:uid="{00000000-0005-0000-0000-0000572D0000}"/>
    <cellStyle name="Comma 78 5 6 2" xfId="18186" xr:uid="{00000000-0005-0000-0000-0000582D0000}"/>
    <cellStyle name="Comma 78 5 6 2 2" xfId="18187" xr:uid="{00000000-0005-0000-0000-0000592D0000}"/>
    <cellStyle name="Comma 78 5 6 2 3" xfId="18188" xr:uid="{00000000-0005-0000-0000-00005A2D0000}"/>
    <cellStyle name="Comma 78 5 6 3" xfId="18191" xr:uid="{00000000-0005-0000-0000-00005B2D0000}"/>
    <cellStyle name="Comma 78 5 6 3 2" xfId="18192" xr:uid="{00000000-0005-0000-0000-00005C2D0000}"/>
    <cellStyle name="Comma 78 5 6 3 3" xfId="18193" xr:uid="{00000000-0005-0000-0000-00005D2D0000}"/>
    <cellStyle name="Comma 78 5 6 4" xfId="18196" xr:uid="{00000000-0005-0000-0000-00005E2D0000}"/>
    <cellStyle name="Comma 78 5 6 5" xfId="18197" xr:uid="{00000000-0005-0000-0000-00005F2D0000}"/>
    <cellStyle name="Comma 78 5 7" xfId="18199" xr:uid="{00000000-0005-0000-0000-0000602D0000}"/>
    <cellStyle name="Comma 78 5 7 2" xfId="18200" xr:uid="{00000000-0005-0000-0000-0000612D0000}"/>
    <cellStyle name="Comma 78 5 7 2 2" xfId="18202" xr:uid="{00000000-0005-0000-0000-0000622D0000}"/>
    <cellStyle name="Comma 78 5 7 2 3" xfId="18204" xr:uid="{00000000-0005-0000-0000-0000632D0000}"/>
    <cellStyle name="Comma 78 5 7 3" xfId="9477" xr:uid="{00000000-0005-0000-0000-0000642D0000}"/>
    <cellStyle name="Comma 78 5 7 4" xfId="10919" xr:uid="{00000000-0005-0000-0000-0000652D0000}"/>
    <cellStyle name="Comma 78 5 8" xfId="18205" xr:uid="{00000000-0005-0000-0000-0000662D0000}"/>
    <cellStyle name="Comma 78 5 8 2" xfId="6188" xr:uid="{00000000-0005-0000-0000-0000672D0000}"/>
    <cellStyle name="Comma 78 5 8 3" xfId="6193" xr:uid="{00000000-0005-0000-0000-0000682D0000}"/>
    <cellStyle name="Comma 78 5 9" xfId="6751" xr:uid="{00000000-0005-0000-0000-0000692D0000}"/>
    <cellStyle name="Comma 78 5 9 2" xfId="6754" xr:uid="{00000000-0005-0000-0000-00006A2D0000}"/>
    <cellStyle name="Comma 78 5 9 3" xfId="6756" xr:uid="{00000000-0005-0000-0000-00006B2D0000}"/>
    <cellStyle name="Comma 79" xfId="18207" xr:uid="{00000000-0005-0000-0000-00006C2D0000}"/>
    <cellStyle name="Comma 79 2" xfId="18209" xr:uid="{00000000-0005-0000-0000-00006D2D0000}"/>
    <cellStyle name="Comma 79 3" xfId="18211" xr:uid="{00000000-0005-0000-0000-00006E2D0000}"/>
    <cellStyle name="Comma 79 4" xfId="18213" xr:uid="{00000000-0005-0000-0000-00006F2D0000}"/>
    <cellStyle name="Comma 8" xfId="18215" xr:uid="{00000000-0005-0000-0000-0000702D0000}"/>
    <cellStyle name="Comma 8 2" xfId="15353" xr:uid="{00000000-0005-0000-0000-0000712D0000}"/>
    <cellStyle name="Comma 8 2 2" xfId="18217" xr:uid="{00000000-0005-0000-0000-0000722D0000}"/>
    <cellStyle name="Comma 8 2 3" xfId="18219" xr:uid="{00000000-0005-0000-0000-0000732D0000}"/>
    <cellStyle name="Comma 8 2 4" xfId="18221" xr:uid="{00000000-0005-0000-0000-0000742D0000}"/>
    <cellStyle name="Comma 8 3" xfId="15356" xr:uid="{00000000-0005-0000-0000-0000752D0000}"/>
    <cellStyle name="Comma 8 3 2" xfId="18222" xr:uid="{00000000-0005-0000-0000-0000762D0000}"/>
    <cellStyle name="Comma 8 3 3" xfId="18223" xr:uid="{00000000-0005-0000-0000-0000772D0000}"/>
    <cellStyle name="Comma 8 4" xfId="18224" xr:uid="{00000000-0005-0000-0000-0000782D0000}"/>
    <cellStyle name="Comma 8 5" xfId="3049" xr:uid="{00000000-0005-0000-0000-0000792D0000}"/>
    <cellStyle name="Comma 80" xfId="18103" xr:uid="{00000000-0005-0000-0000-00007A2D0000}"/>
    <cellStyle name="Comma 80 2" xfId="18105" xr:uid="{00000000-0005-0000-0000-00007B2D0000}"/>
    <cellStyle name="Comma 80 3" xfId="18107" xr:uid="{00000000-0005-0000-0000-00007C2D0000}"/>
    <cellStyle name="Comma 80 4" xfId="18109" xr:uid="{00000000-0005-0000-0000-00007D2D0000}"/>
    <cellStyle name="Comma 81" xfId="18114" xr:uid="{00000000-0005-0000-0000-00007E2D0000}"/>
    <cellStyle name="Comma 81 2" xfId="18116" xr:uid="{00000000-0005-0000-0000-00007F2D0000}"/>
    <cellStyle name="Comma 81 3" xfId="18118" xr:uid="{00000000-0005-0000-0000-0000802D0000}"/>
    <cellStyle name="Comma 81 4" xfId="18120" xr:uid="{00000000-0005-0000-0000-0000812D0000}"/>
    <cellStyle name="Comma 82" xfId="12765" xr:uid="{00000000-0005-0000-0000-0000822D0000}"/>
    <cellStyle name="Comma 82 2" xfId="18122" xr:uid="{00000000-0005-0000-0000-0000832D0000}"/>
    <cellStyle name="Comma 82 3" xfId="18124" xr:uid="{00000000-0005-0000-0000-0000842D0000}"/>
    <cellStyle name="Comma 82 4" xfId="18126" xr:uid="{00000000-0005-0000-0000-0000852D0000}"/>
    <cellStyle name="Comma 83" xfId="18128" xr:uid="{00000000-0005-0000-0000-0000862D0000}"/>
    <cellStyle name="Comma 83 10" xfId="6433" xr:uid="{00000000-0005-0000-0000-0000872D0000}"/>
    <cellStyle name="Comma 83 10 2" xfId="6435" xr:uid="{00000000-0005-0000-0000-0000882D0000}"/>
    <cellStyle name="Comma 83 10 3" xfId="3754" xr:uid="{00000000-0005-0000-0000-0000892D0000}"/>
    <cellStyle name="Comma 83 11" xfId="6439" xr:uid="{00000000-0005-0000-0000-00008A2D0000}"/>
    <cellStyle name="Comma 83 11 2" xfId="18225" xr:uid="{00000000-0005-0000-0000-00008B2D0000}"/>
    <cellStyle name="Comma 83 11 3" xfId="13170" xr:uid="{00000000-0005-0000-0000-00008C2D0000}"/>
    <cellStyle name="Comma 83 12" xfId="6446" xr:uid="{00000000-0005-0000-0000-00008D2D0000}"/>
    <cellStyle name="Comma 83 13" xfId="4824" xr:uid="{00000000-0005-0000-0000-00008E2D0000}"/>
    <cellStyle name="Comma 83 2" xfId="18130" xr:uid="{00000000-0005-0000-0000-00008F2D0000}"/>
    <cellStyle name="Comma 83 2 2" xfId="18226" xr:uid="{00000000-0005-0000-0000-0000902D0000}"/>
    <cellStyle name="Comma 83 2 3" xfId="18227" xr:uid="{00000000-0005-0000-0000-0000912D0000}"/>
    <cellStyle name="Comma 83 3" xfId="18132" xr:uid="{00000000-0005-0000-0000-0000922D0000}"/>
    <cellStyle name="Comma 83 4" xfId="18134" xr:uid="{00000000-0005-0000-0000-0000932D0000}"/>
    <cellStyle name="Comma 83 4 2" xfId="18228" xr:uid="{00000000-0005-0000-0000-0000942D0000}"/>
    <cellStyle name="Comma 83 4 2 2" xfId="18229" xr:uid="{00000000-0005-0000-0000-0000952D0000}"/>
    <cellStyle name="Comma 83 4 2 2 2" xfId="18230" xr:uid="{00000000-0005-0000-0000-0000962D0000}"/>
    <cellStyle name="Comma 83 4 2 2 3" xfId="18231" xr:uid="{00000000-0005-0000-0000-0000972D0000}"/>
    <cellStyle name="Comma 83 4 2 3" xfId="18232" xr:uid="{00000000-0005-0000-0000-0000982D0000}"/>
    <cellStyle name="Comma 83 4 2 4" xfId="18233" xr:uid="{00000000-0005-0000-0000-0000992D0000}"/>
    <cellStyle name="Comma 83 4 3" xfId="18234" xr:uid="{00000000-0005-0000-0000-00009A2D0000}"/>
    <cellStyle name="Comma 83 4 3 2" xfId="18235" xr:uid="{00000000-0005-0000-0000-00009B2D0000}"/>
    <cellStyle name="Comma 83 4 3 3" xfId="18236" xr:uid="{00000000-0005-0000-0000-00009C2D0000}"/>
    <cellStyle name="Comma 83 4 4" xfId="18237" xr:uid="{00000000-0005-0000-0000-00009D2D0000}"/>
    <cellStyle name="Comma 83 4 4 2" xfId="5728" xr:uid="{00000000-0005-0000-0000-00009E2D0000}"/>
    <cellStyle name="Comma 83 4 4 3" xfId="18238" xr:uid="{00000000-0005-0000-0000-00009F2D0000}"/>
    <cellStyle name="Comma 83 4 5" xfId="18239" xr:uid="{00000000-0005-0000-0000-0000A02D0000}"/>
    <cellStyle name="Comma 83 4 6" xfId="18241" xr:uid="{00000000-0005-0000-0000-0000A12D0000}"/>
    <cellStyle name="Comma 83 5" xfId="11380" xr:uid="{00000000-0005-0000-0000-0000A22D0000}"/>
    <cellStyle name="Comma 83 5 2" xfId="3019" xr:uid="{00000000-0005-0000-0000-0000A32D0000}"/>
    <cellStyle name="Comma 83 5 2 2" xfId="18141" xr:uid="{00000000-0005-0000-0000-0000A42D0000}"/>
    <cellStyle name="Comma 83 5 2 3" xfId="18149" xr:uid="{00000000-0005-0000-0000-0000A52D0000}"/>
    <cellStyle name="Comma 83 5 3" xfId="12733" xr:uid="{00000000-0005-0000-0000-0000A62D0000}"/>
    <cellStyle name="Comma 83 5 3 2" xfId="18155" xr:uid="{00000000-0005-0000-0000-0000A72D0000}"/>
    <cellStyle name="Comma 83 5 3 3" xfId="18159" xr:uid="{00000000-0005-0000-0000-0000A82D0000}"/>
    <cellStyle name="Comma 83 5 4" xfId="18162" xr:uid="{00000000-0005-0000-0000-0000A92D0000}"/>
    <cellStyle name="Comma 83 5 5" xfId="18173" xr:uid="{00000000-0005-0000-0000-0000AA2D0000}"/>
    <cellStyle name="Comma 83 6" xfId="15397" xr:uid="{00000000-0005-0000-0000-0000AB2D0000}"/>
    <cellStyle name="Comma 83 6 2" xfId="15398" xr:uid="{00000000-0005-0000-0000-0000AC2D0000}"/>
    <cellStyle name="Comma 83 6 2 2" xfId="15403" xr:uid="{00000000-0005-0000-0000-0000AD2D0000}"/>
    <cellStyle name="Comma 83 6 2 3" xfId="15408" xr:uid="{00000000-0005-0000-0000-0000AE2D0000}"/>
    <cellStyle name="Comma 83 6 3" xfId="15414" xr:uid="{00000000-0005-0000-0000-0000AF2D0000}"/>
    <cellStyle name="Comma 83 6 3 2" xfId="18243" xr:uid="{00000000-0005-0000-0000-0000B02D0000}"/>
    <cellStyle name="Comma 83 6 3 3" xfId="18245" xr:uid="{00000000-0005-0000-0000-0000B12D0000}"/>
    <cellStyle name="Comma 83 6 4" xfId="15417" xr:uid="{00000000-0005-0000-0000-0000B22D0000}"/>
    <cellStyle name="Comma 83 6 5" xfId="18247" xr:uid="{00000000-0005-0000-0000-0000B32D0000}"/>
    <cellStyle name="Comma 83 7" xfId="15420" xr:uid="{00000000-0005-0000-0000-0000B42D0000}"/>
    <cellStyle name="Comma 83 7 2" xfId="3241" xr:uid="{00000000-0005-0000-0000-0000B52D0000}"/>
    <cellStyle name="Comma 83 7 2 2" xfId="7150" xr:uid="{00000000-0005-0000-0000-0000B62D0000}"/>
    <cellStyle name="Comma 83 7 2 3" xfId="18248" xr:uid="{00000000-0005-0000-0000-0000B72D0000}"/>
    <cellStyle name="Comma 83 7 3" xfId="3245" xr:uid="{00000000-0005-0000-0000-0000B82D0000}"/>
    <cellStyle name="Comma 83 7 3 2" xfId="196" xr:uid="{00000000-0005-0000-0000-0000B92D0000}"/>
    <cellStyle name="Comma 83 7 3 3" xfId="18249" xr:uid="{00000000-0005-0000-0000-0000BA2D0000}"/>
    <cellStyle name="Comma 83 7 4" xfId="10013" xr:uid="{00000000-0005-0000-0000-0000BB2D0000}"/>
    <cellStyle name="Comma 83 7 5" xfId="5688" xr:uid="{00000000-0005-0000-0000-0000BC2D0000}"/>
    <cellStyle name="Comma 83 8" xfId="15423" xr:uid="{00000000-0005-0000-0000-0000BD2D0000}"/>
    <cellStyle name="Comma 83 8 2" xfId="15426" xr:uid="{00000000-0005-0000-0000-0000BE2D0000}"/>
    <cellStyle name="Comma 83 8 2 2" xfId="18251" xr:uid="{00000000-0005-0000-0000-0000BF2D0000}"/>
    <cellStyle name="Comma 83 8 2 3" xfId="18252" xr:uid="{00000000-0005-0000-0000-0000C02D0000}"/>
    <cellStyle name="Comma 83 8 3" xfId="15429" xr:uid="{00000000-0005-0000-0000-0000C12D0000}"/>
    <cellStyle name="Comma 83 8 3 2" xfId="3287" xr:uid="{00000000-0005-0000-0000-0000C22D0000}"/>
    <cellStyle name="Comma 83 8 3 3" xfId="18253" xr:uid="{00000000-0005-0000-0000-0000C32D0000}"/>
    <cellStyle name="Comma 83 8 4" xfId="10015" xr:uid="{00000000-0005-0000-0000-0000C42D0000}"/>
    <cellStyle name="Comma 83 8 5" xfId="10018" xr:uid="{00000000-0005-0000-0000-0000C52D0000}"/>
    <cellStyle name="Comma 83 9" xfId="15432" xr:uid="{00000000-0005-0000-0000-0000C62D0000}"/>
    <cellStyle name="Comma 83 9 2" xfId="18254" xr:uid="{00000000-0005-0000-0000-0000C72D0000}"/>
    <cellStyle name="Comma 83 9 2 2" xfId="18255" xr:uid="{00000000-0005-0000-0000-0000C82D0000}"/>
    <cellStyle name="Comma 83 9 2 3" xfId="17714" xr:uid="{00000000-0005-0000-0000-0000C92D0000}"/>
    <cellStyle name="Comma 83 9 3" xfId="18256" xr:uid="{00000000-0005-0000-0000-0000CA2D0000}"/>
    <cellStyle name="Comma 83 9 4" xfId="5668" xr:uid="{00000000-0005-0000-0000-0000CB2D0000}"/>
    <cellStyle name="Comma 84" xfId="18206" xr:uid="{00000000-0005-0000-0000-0000CC2D0000}"/>
    <cellStyle name="Comma 84 2" xfId="18208" xr:uid="{00000000-0005-0000-0000-0000CD2D0000}"/>
    <cellStyle name="Comma 84 3" xfId="18210" xr:uid="{00000000-0005-0000-0000-0000CE2D0000}"/>
    <cellStyle name="Comma 84 4" xfId="18212" xr:uid="{00000000-0005-0000-0000-0000CF2D0000}"/>
    <cellStyle name="Comma 85" xfId="18258" xr:uid="{00000000-0005-0000-0000-0000D02D0000}"/>
    <cellStyle name="Comma 85 10" xfId="18260" xr:uid="{00000000-0005-0000-0000-0000D12D0000}"/>
    <cellStyle name="Comma 85 10 2" xfId="17071" xr:uid="{00000000-0005-0000-0000-0000D22D0000}"/>
    <cellStyle name="Comma 85 10 3" xfId="18262" xr:uid="{00000000-0005-0000-0000-0000D32D0000}"/>
    <cellStyle name="Comma 85 11" xfId="18264" xr:uid="{00000000-0005-0000-0000-0000D42D0000}"/>
    <cellStyle name="Comma 85 11 2" xfId="17391" xr:uid="{00000000-0005-0000-0000-0000D52D0000}"/>
    <cellStyle name="Comma 85 11 3" xfId="17394" xr:uid="{00000000-0005-0000-0000-0000D62D0000}"/>
    <cellStyle name="Comma 85 12" xfId="18266" xr:uid="{00000000-0005-0000-0000-0000D72D0000}"/>
    <cellStyle name="Comma 85 13" xfId="18268" xr:uid="{00000000-0005-0000-0000-0000D82D0000}"/>
    <cellStyle name="Comma 85 2" xfId="18270" xr:uid="{00000000-0005-0000-0000-0000D92D0000}"/>
    <cellStyle name="Comma 85 2 10" xfId="18272" xr:uid="{00000000-0005-0000-0000-0000DA2D0000}"/>
    <cellStyle name="Comma 85 2 11" xfId="830" xr:uid="{00000000-0005-0000-0000-0000DB2D0000}"/>
    <cellStyle name="Comma 85 2 2" xfId="18274" xr:uid="{00000000-0005-0000-0000-0000DC2D0000}"/>
    <cellStyle name="Comma 85 2 2 2" xfId="5324" xr:uid="{00000000-0005-0000-0000-0000DD2D0000}"/>
    <cellStyle name="Comma 85 2 2 2 2" xfId="18276" xr:uid="{00000000-0005-0000-0000-0000DE2D0000}"/>
    <cellStyle name="Comma 85 2 2 2 2 2" xfId="18280" xr:uid="{00000000-0005-0000-0000-0000DF2D0000}"/>
    <cellStyle name="Comma 85 2 2 2 2 3" xfId="18282" xr:uid="{00000000-0005-0000-0000-0000E02D0000}"/>
    <cellStyle name="Comma 85 2 2 2 3" xfId="7550" xr:uid="{00000000-0005-0000-0000-0000E12D0000}"/>
    <cellStyle name="Comma 85 2 2 2 4" xfId="7569" xr:uid="{00000000-0005-0000-0000-0000E22D0000}"/>
    <cellStyle name="Comma 85 2 2 3" xfId="18285" xr:uid="{00000000-0005-0000-0000-0000E32D0000}"/>
    <cellStyle name="Comma 85 2 2 3 2" xfId="18287" xr:uid="{00000000-0005-0000-0000-0000E42D0000}"/>
    <cellStyle name="Comma 85 2 2 3 3" xfId="5946" xr:uid="{00000000-0005-0000-0000-0000E52D0000}"/>
    <cellStyle name="Comma 85 2 2 4" xfId="18289" xr:uid="{00000000-0005-0000-0000-0000E62D0000}"/>
    <cellStyle name="Comma 85 2 2 4 2" xfId="18291" xr:uid="{00000000-0005-0000-0000-0000E72D0000}"/>
    <cellStyle name="Comma 85 2 2 4 3" xfId="18295" xr:uid="{00000000-0005-0000-0000-0000E82D0000}"/>
    <cellStyle name="Comma 85 2 2 5" xfId="18297" xr:uid="{00000000-0005-0000-0000-0000E92D0000}"/>
    <cellStyle name="Comma 85 2 2 6" xfId="18299" xr:uid="{00000000-0005-0000-0000-0000EA2D0000}"/>
    <cellStyle name="Comma 85 2 3" xfId="18301" xr:uid="{00000000-0005-0000-0000-0000EB2D0000}"/>
    <cellStyle name="Comma 85 2 3 2" xfId="18303" xr:uid="{00000000-0005-0000-0000-0000EC2D0000}"/>
    <cellStyle name="Comma 85 2 3 2 2" xfId="18305" xr:uid="{00000000-0005-0000-0000-0000ED2D0000}"/>
    <cellStyle name="Comma 85 2 3 2 3" xfId="5027" xr:uid="{00000000-0005-0000-0000-0000EE2D0000}"/>
    <cellStyle name="Comma 85 2 3 3" xfId="4004" xr:uid="{00000000-0005-0000-0000-0000EF2D0000}"/>
    <cellStyle name="Comma 85 2 3 3 2" xfId="4929" xr:uid="{00000000-0005-0000-0000-0000F02D0000}"/>
    <cellStyle name="Comma 85 2 3 3 3" xfId="4946" xr:uid="{00000000-0005-0000-0000-0000F12D0000}"/>
    <cellStyle name="Comma 85 2 3 4" xfId="18307" xr:uid="{00000000-0005-0000-0000-0000F22D0000}"/>
    <cellStyle name="Comma 85 2 3 5" xfId="18309" xr:uid="{00000000-0005-0000-0000-0000F32D0000}"/>
    <cellStyle name="Comma 85 2 4" xfId="18311" xr:uid="{00000000-0005-0000-0000-0000F42D0000}"/>
    <cellStyle name="Comma 85 2 4 2" xfId="18314" xr:uid="{00000000-0005-0000-0000-0000F52D0000}"/>
    <cellStyle name="Comma 85 2 4 2 2" xfId="18316" xr:uid="{00000000-0005-0000-0000-0000F62D0000}"/>
    <cellStyle name="Comma 85 2 4 2 3" xfId="9240" xr:uid="{00000000-0005-0000-0000-0000F72D0000}"/>
    <cellStyle name="Comma 85 2 4 3" xfId="18319" xr:uid="{00000000-0005-0000-0000-0000F82D0000}"/>
    <cellStyle name="Comma 85 2 4 3 2" xfId="18321" xr:uid="{00000000-0005-0000-0000-0000F92D0000}"/>
    <cellStyle name="Comma 85 2 4 3 3" xfId="18325" xr:uid="{00000000-0005-0000-0000-0000FA2D0000}"/>
    <cellStyle name="Comma 85 2 4 4" xfId="18327" xr:uid="{00000000-0005-0000-0000-0000FB2D0000}"/>
    <cellStyle name="Comma 85 2 4 5" xfId="18329" xr:uid="{00000000-0005-0000-0000-0000FC2D0000}"/>
    <cellStyle name="Comma 85 2 5" xfId="18331" xr:uid="{00000000-0005-0000-0000-0000FD2D0000}"/>
    <cellStyle name="Comma 85 2 5 2" xfId="18333" xr:uid="{00000000-0005-0000-0000-0000FE2D0000}"/>
    <cellStyle name="Comma 85 2 5 2 2" xfId="18335" xr:uid="{00000000-0005-0000-0000-0000FF2D0000}"/>
    <cellStyle name="Comma 85 2 5 2 3" xfId="3115" xr:uid="{00000000-0005-0000-0000-0000002E0000}"/>
    <cellStyle name="Comma 85 2 5 3" xfId="18337" xr:uid="{00000000-0005-0000-0000-0000012E0000}"/>
    <cellStyle name="Comma 85 2 5 3 2" xfId="18339" xr:uid="{00000000-0005-0000-0000-0000022E0000}"/>
    <cellStyle name="Comma 85 2 5 3 3" xfId="18343" xr:uid="{00000000-0005-0000-0000-0000032E0000}"/>
    <cellStyle name="Comma 85 2 5 4" xfId="18345" xr:uid="{00000000-0005-0000-0000-0000042E0000}"/>
    <cellStyle name="Comma 85 2 5 5" xfId="18347" xr:uid="{00000000-0005-0000-0000-0000052E0000}"/>
    <cellStyle name="Comma 85 2 6" xfId="18349" xr:uid="{00000000-0005-0000-0000-0000062E0000}"/>
    <cellStyle name="Comma 85 2 6 2" xfId="1311" xr:uid="{00000000-0005-0000-0000-0000072E0000}"/>
    <cellStyle name="Comma 85 2 6 2 2" xfId="18351" xr:uid="{00000000-0005-0000-0000-0000082E0000}"/>
    <cellStyle name="Comma 85 2 6 2 3" xfId="2951" xr:uid="{00000000-0005-0000-0000-0000092E0000}"/>
    <cellStyle name="Comma 85 2 6 3" xfId="18355" xr:uid="{00000000-0005-0000-0000-00000A2E0000}"/>
    <cellStyle name="Comma 85 2 6 3 2" xfId="18357" xr:uid="{00000000-0005-0000-0000-00000B2E0000}"/>
    <cellStyle name="Comma 85 2 6 3 3" xfId="18361" xr:uid="{00000000-0005-0000-0000-00000C2E0000}"/>
    <cellStyle name="Comma 85 2 6 4" xfId="18366" xr:uid="{00000000-0005-0000-0000-00000D2E0000}"/>
    <cellStyle name="Comma 85 2 6 5" xfId="18368" xr:uid="{00000000-0005-0000-0000-00000E2E0000}"/>
    <cellStyle name="Comma 85 2 7" xfId="18370" xr:uid="{00000000-0005-0000-0000-00000F2E0000}"/>
    <cellStyle name="Comma 85 2 7 2" xfId="18375" xr:uid="{00000000-0005-0000-0000-0000102E0000}"/>
    <cellStyle name="Comma 85 2 7 2 2" xfId="1569" xr:uid="{00000000-0005-0000-0000-0000112E0000}"/>
    <cellStyle name="Comma 85 2 7 2 3" xfId="18379" xr:uid="{00000000-0005-0000-0000-0000122E0000}"/>
    <cellStyle name="Comma 85 2 7 3" xfId="18383" xr:uid="{00000000-0005-0000-0000-0000132E0000}"/>
    <cellStyle name="Comma 85 2 7 4" xfId="18385" xr:uid="{00000000-0005-0000-0000-0000142E0000}"/>
    <cellStyle name="Comma 85 2 8" xfId="18387" xr:uid="{00000000-0005-0000-0000-0000152E0000}"/>
    <cellStyle name="Comma 85 2 8 2" xfId="18389" xr:uid="{00000000-0005-0000-0000-0000162E0000}"/>
    <cellStyle name="Comma 85 2 8 3" xfId="18391" xr:uid="{00000000-0005-0000-0000-0000172E0000}"/>
    <cellStyle name="Comma 85 2 9" xfId="5711" xr:uid="{00000000-0005-0000-0000-0000182E0000}"/>
    <cellStyle name="Comma 85 2 9 2" xfId="18393" xr:uid="{00000000-0005-0000-0000-0000192E0000}"/>
    <cellStyle name="Comma 85 2 9 3" xfId="18395" xr:uid="{00000000-0005-0000-0000-00001A2E0000}"/>
    <cellStyle name="Comma 85 3" xfId="18397" xr:uid="{00000000-0005-0000-0000-00001B2E0000}"/>
    <cellStyle name="Comma 85 4" xfId="18399" xr:uid="{00000000-0005-0000-0000-00001C2E0000}"/>
    <cellStyle name="Comma 85 4 2" xfId="18401" xr:uid="{00000000-0005-0000-0000-00001D2E0000}"/>
    <cellStyle name="Comma 85 4 2 2" xfId="18403" xr:uid="{00000000-0005-0000-0000-00001E2E0000}"/>
    <cellStyle name="Comma 85 4 2 2 2" xfId="18405" xr:uid="{00000000-0005-0000-0000-00001F2E0000}"/>
    <cellStyle name="Comma 85 4 2 2 3" xfId="18408" xr:uid="{00000000-0005-0000-0000-0000202E0000}"/>
    <cellStyle name="Comma 85 4 2 3" xfId="18410" xr:uid="{00000000-0005-0000-0000-0000212E0000}"/>
    <cellStyle name="Comma 85 4 2 4" xfId="18412" xr:uid="{00000000-0005-0000-0000-0000222E0000}"/>
    <cellStyle name="Comma 85 4 3" xfId="18414" xr:uid="{00000000-0005-0000-0000-0000232E0000}"/>
    <cellStyle name="Comma 85 4 3 2" xfId="18416" xr:uid="{00000000-0005-0000-0000-0000242E0000}"/>
    <cellStyle name="Comma 85 4 3 3" xfId="18418" xr:uid="{00000000-0005-0000-0000-0000252E0000}"/>
    <cellStyle name="Comma 85 4 4" xfId="18420" xr:uid="{00000000-0005-0000-0000-0000262E0000}"/>
    <cellStyle name="Comma 85 4 4 2" xfId="18422" xr:uid="{00000000-0005-0000-0000-0000272E0000}"/>
    <cellStyle name="Comma 85 4 4 3" xfId="18424" xr:uid="{00000000-0005-0000-0000-0000282E0000}"/>
    <cellStyle name="Comma 85 4 5" xfId="18426" xr:uid="{00000000-0005-0000-0000-0000292E0000}"/>
    <cellStyle name="Comma 85 4 6" xfId="18429" xr:uid="{00000000-0005-0000-0000-00002A2E0000}"/>
    <cellStyle name="Comma 85 5" xfId="11697" xr:uid="{00000000-0005-0000-0000-00002B2E0000}"/>
    <cellStyle name="Comma 85 5 2" xfId="18431" xr:uid="{00000000-0005-0000-0000-00002C2E0000}"/>
    <cellStyle name="Comma 85 5 2 2" xfId="18435" xr:uid="{00000000-0005-0000-0000-00002D2E0000}"/>
    <cellStyle name="Comma 85 5 2 3" xfId="18437" xr:uid="{00000000-0005-0000-0000-00002E2E0000}"/>
    <cellStyle name="Comma 85 5 3" xfId="18439" xr:uid="{00000000-0005-0000-0000-00002F2E0000}"/>
    <cellStyle name="Comma 85 5 3 2" xfId="18442" xr:uid="{00000000-0005-0000-0000-0000302E0000}"/>
    <cellStyle name="Comma 85 5 3 3" xfId="18445" xr:uid="{00000000-0005-0000-0000-0000312E0000}"/>
    <cellStyle name="Comma 85 5 4" xfId="18447" xr:uid="{00000000-0005-0000-0000-0000322E0000}"/>
    <cellStyle name="Comma 85 5 5" xfId="18450" xr:uid="{00000000-0005-0000-0000-0000332E0000}"/>
    <cellStyle name="Comma 85 6" xfId="15459" xr:uid="{00000000-0005-0000-0000-0000342E0000}"/>
    <cellStyle name="Comma 85 6 2" xfId="3495" xr:uid="{00000000-0005-0000-0000-0000352E0000}"/>
    <cellStyle name="Comma 85 6 2 2" xfId="18453" xr:uid="{00000000-0005-0000-0000-0000362E0000}"/>
    <cellStyle name="Comma 85 6 2 3" xfId="18455" xr:uid="{00000000-0005-0000-0000-0000372E0000}"/>
    <cellStyle name="Comma 85 6 3" xfId="15463" xr:uid="{00000000-0005-0000-0000-0000382E0000}"/>
    <cellStyle name="Comma 85 6 3 2" xfId="18457" xr:uid="{00000000-0005-0000-0000-0000392E0000}"/>
    <cellStyle name="Comma 85 6 3 3" xfId="18459" xr:uid="{00000000-0005-0000-0000-00003A2E0000}"/>
    <cellStyle name="Comma 85 6 4" xfId="18461" xr:uid="{00000000-0005-0000-0000-00003B2E0000}"/>
    <cellStyle name="Comma 85 6 5" xfId="18464" xr:uid="{00000000-0005-0000-0000-00003C2E0000}"/>
    <cellStyle name="Comma 85 7" xfId="15467" xr:uid="{00000000-0005-0000-0000-00003D2E0000}"/>
    <cellStyle name="Comma 85 7 2" xfId="6048" xr:uid="{00000000-0005-0000-0000-00003E2E0000}"/>
    <cellStyle name="Comma 85 7 2 2" xfId="18467" xr:uid="{00000000-0005-0000-0000-00003F2E0000}"/>
    <cellStyle name="Comma 85 7 2 3" xfId="18469" xr:uid="{00000000-0005-0000-0000-0000402E0000}"/>
    <cellStyle name="Comma 85 7 3" xfId="6061" xr:uid="{00000000-0005-0000-0000-0000412E0000}"/>
    <cellStyle name="Comma 85 7 3 2" xfId="8693" xr:uid="{00000000-0005-0000-0000-0000422E0000}"/>
    <cellStyle name="Comma 85 7 3 3" xfId="8700" xr:uid="{00000000-0005-0000-0000-0000432E0000}"/>
    <cellStyle name="Comma 85 7 4" xfId="4156" xr:uid="{00000000-0005-0000-0000-0000442E0000}"/>
    <cellStyle name="Comma 85 7 5" xfId="4165" xr:uid="{00000000-0005-0000-0000-0000452E0000}"/>
    <cellStyle name="Comma 85 8" xfId="15472" xr:uid="{00000000-0005-0000-0000-0000462E0000}"/>
    <cellStyle name="Comma 85 8 2" xfId="18471" xr:uid="{00000000-0005-0000-0000-0000472E0000}"/>
    <cellStyle name="Comma 85 8 2 2" xfId="18473" xr:uid="{00000000-0005-0000-0000-0000482E0000}"/>
    <cellStyle name="Comma 85 8 2 3" xfId="18475" xr:uid="{00000000-0005-0000-0000-0000492E0000}"/>
    <cellStyle name="Comma 85 8 3" xfId="18477" xr:uid="{00000000-0005-0000-0000-00004A2E0000}"/>
    <cellStyle name="Comma 85 8 3 2" xfId="18479" xr:uid="{00000000-0005-0000-0000-00004B2E0000}"/>
    <cellStyle name="Comma 85 8 3 3" xfId="18481" xr:uid="{00000000-0005-0000-0000-00004C2E0000}"/>
    <cellStyle name="Comma 85 8 4" xfId="13196" xr:uid="{00000000-0005-0000-0000-00004D2E0000}"/>
    <cellStyle name="Comma 85 8 5" xfId="13199" xr:uid="{00000000-0005-0000-0000-00004E2E0000}"/>
    <cellStyle name="Comma 85 9" xfId="347" xr:uid="{00000000-0005-0000-0000-00004F2E0000}"/>
    <cellStyle name="Comma 85 9 2" xfId="18483" xr:uid="{00000000-0005-0000-0000-0000502E0000}"/>
    <cellStyle name="Comma 85 9 2 2" xfId="18485" xr:uid="{00000000-0005-0000-0000-0000512E0000}"/>
    <cellStyle name="Comma 85 9 2 3" xfId="18487" xr:uid="{00000000-0005-0000-0000-0000522E0000}"/>
    <cellStyle name="Comma 85 9 3" xfId="4058" xr:uid="{00000000-0005-0000-0000-0000532E0000}"/>
    <cellStyle name="Comma 85 9 4" xfId="13202" xr:uid="{00000000-0005-0000-0000-0000542E0000}"/>
    <cellStyle name="Comma 86" xfId="18489" xr:uid="{00000000-0005-0000-0000-0000552E0000}"/>
    <cellStyle name="Comma 86 10" xfId="10929" xr:uid="{00000000-0005-0000-0000-0000562E0000}"/>
    <cellStyle name="Comma 86 10 2" xfId="18491" xr:uid="{00000000-0005-0000-0000-0000572E0000}"/>
    <cellStyle name="Comma 86 10 3" xfId="18494" xr:uid="{00000000-0005-0000-0000-0000582E0000}"/>
    <cellStyle name="Comma 86 11" xfId="18497" xr:uid="{00000000-0005-0000-0000-0000592E0000}"/>
    <cellStyle name="Comma 86 11 2" xfId="18499" xr:uid="{00000000-0005-0000-0000-00005A2E0000}"/>
    <cellStyle name="Comma 86 11 3" xfId="18502" xr:uid="{00000000-0005-0000-0000-00005B2E0000}"/>
    <cellStyle name="Comma 86 12" xfId="18505" xr:uid="{00000000-0005-0000-0000-00005C2E0000}"/>
    <cellStyle name="Comma 86 13" xfId="14544" xr:uid="{00000000-0005-0000-0000-00005D2E0000}"/>
    <cellStyle name="Comma 86 2" xfId="18507" xr:uid="{00000000-0005-0000-0000-00005E2E0000}"/>
    <cellStyle name="Comma 86 2 10" xfId="18509" xr:uid="{00000000-0005-0000-0000-00005F2E0000}"/>
    <cellStyle name="Comma 86 2 11" xfId="18512" xr:uid="{00000000-0005-0000-0000-0000602E0000}"/>
    <cellStyle name="Comma 86 2 2" xfId="18514" xr:uid="{00000000-0005-0000-0000-0000612E0000}"/>
    <cellStyle name="Comma 86 2 2 2" xfId="18516" xr:uid="{00000000-0005-0000-0000-0000622E0000}"/>
    <cellStyle name="Comma 86 2 2 2 2" xfId="17522" xr:uid="{00000000-0005-0000-0000-0000632E0000}"/>
    <cellStyle name="Comma 86 2 2 2 2 2" xfId="17525" xr:uid="{00000000-0005-0000-0000-0000642E0000}"/>
    <cellStyle name="Comma 86 2 2 2 2 3" xfId="17532" xr:uid="{00000000-0005-0000-0000-0000652E0000}"/>
    <cellStyle name="Comma 86 2 2 2 3" xfId="17543" xr:uid="{00000000-0005-0000-0000-0000662E0000}"/>
    <cellStyle name="Comma 86 2 2 2 4" xfId="17550" xr:uid="{00000000-0005-0000-0000-0000672E0000}"/>
    <cellStyle name="Comma 86 2 2 3" xfId="18518" xr:uid="{00000000-0005-0000-0000-0000682E0000}"/>
    <cellStyle name="Comma 86 2 2 3 2" xfId="17605" xr:uid="{00000000-0005-0000-0000-0000692E0000}"/>
    <cellStyle name="Comma 86 2 2 3 3" xfId="3866" xr:uid="{00000000-0005-0000-0000-00006A2E0000}"/>
    <cellStyle name="Comma 86 2 2 4" xfId="18520" xr:uid="{00000000-0005-0000-0000-00006B2E0000}"/>
    <cellStyle name="Comma 86 2 2 4 2" xfId="17659" xr:uid="{00000000-0005-0000-0000-00006C2E0000}"/>
    <cellStyle name="Comma 86 2 2 4 3" xfId="8212" xr:uid="{00000000-0005-0000-0000-00006D2E0000}"/>
    <cellStyle name="Comma 86 2 2 5" xfId="4838" xr:uid="{00000000-0005-0000-0000-00006E2E0000}"/>
    <cellStyle name="Comma 86 2 2 6" xfId="5149" xr:uid="{00000000-0005-0000-0000-00006F2E0000}"/>
    <cellStyle name="Comma 86 2 3" xfId="18523" xr:uid="{00000000-0005-0000-0000-0000702E0000}"/>
    <cellStyle name="Comma 86 2 3 2" xfId="18525" xr:uid="{00000000-0005-0000-0000-0000712E0000}"/>
    <cellStyle name="Comma 86 2 3 2 2" xfId="18527" xr:uid="{00000000-0005-0000-0000-0000722E0000}"/>
    <cellStyle name="Comma 86 2 3 2 3" xfId="18529" xr:uid="{00000000-0005-0000-0000-0000732E0000}"/>
    <cellStyle name="Comma 86 2 3 3" xfId="18531" xr:uid="{00000000-0005-0000-0000-0000742E0000}"/>
    <cellStyle name="Comma 86 2 3 3 2" xfId="18533" xr:uid="{00000000-0005-0000-0000-0000752E0000}"/>
    <cellStyle name="Comma 86 2 3 3 3" xfId="18536" xr:uid="{00000000-0005-0000-0000-0000762E0000}"/>
    <cellStyle name="Comma 86 2 3 4" xfId="18538" xr:uid="{00000000-0005-0000-0000-0000772E0000}"/>
    <cellStyle name="Comma 86 2 3 5" xfId="18540" xr:uid="{00000000-0005-0000-0000-0000782E0000}"/>
    <cellStyle name="Comma 86 2 4" xfId="18543" xr:uid="{00000000-0005-0000-0000-0000792E0000}"/>
    <cellStyle name="Comma 86 2 4 2" xfId="18546" xr:uid="{00000000-0005-0000-0000-00007A2E0000}"/>
    <cellStyle name="Comma 86 2 4 2 2" xfId="18548" xr:uid="{00000000-0005-0000-0000-00007B2E0000}"/>
    <cellStyle name="Comma 86 2 4 2 3" xfId="18550" xr:uid="{00000000-0005-0000-0000-00007C2E0000}"/>
    <cellStyle name="Comma 86 2 4 3" xfId="8117" xr:uid="{00000000-0005-0000-0000-00007D2E0000}"/>
    <cellStyle name="Comma 86 2 4 3 2" xfId="18552" xr:uid="{00000000-0005-0000-0000-00007E2E0000}"/>
    <cellStyle name="Comma 86 2 4 3 3" xfId="18555" xr:uid="{00000000-0005-0000-0000-00007F2E0000}"/>
    <cellStyle name="Comma 86 2 4 4" xfId="2039" xr:uid="{00000000-0005-0000-0000-0000802E0000}"/>
    <cellStyle name="Comma 86 2 4 5" xfId="18557" xr:uid="{00000000-0005-0000-0000-0000812E0000}"/>
    <cellStyle name="Comma 86 2 5" xfId="14005" xr:uid="{00000000-0005-0000-0000-0000822E0000}"/>
    <cellStyle name="Comma 86 2 5 2" xfId="18559" xr:uid="{00000000-0005-0000-0000-0000832E0000}"/>
    <cellStyle name="Comma 86 2 5 2 2" xfId="18190" xr:uid="{00000000-0005-0000-0000-0000842E0000}"/>
    <cellStyle name="Comma 86 2 5 2 3" xfId="18195" xr:uid="{00000000-0005-0000-0000-0000852E0000}"/>
    <cellStyle name="Comma 86 2 5 3" xfId="3926" xr:uid="{00000000-0005-0000-0000-0000862E0000}"/>
    <cellStyle name="Comma 86 2 5 3 2" xfId="9474" xr:uid="{00000000-0005-0000-0000-0000872E0000}"/>
    <cellStyle name="Comma 86 2 5 3 3" xfId="10916" xr:uid="{00000000-0005-0000-0000-0000882E0000}"/>
    <cellStyle name="Comma 86 2 5 4" xfId="14028" xr:uid="{00000000-0005-0000-0000-0000892E0000}"/>
    <cellStyle name="Comma 86 2 5 5" xfId="14049" xr:uid="{00000000-0005-0000-0000-00008A2E0000}"/>
    <cellStyle name="Comma 86 2 6" xfId="14010" xr:uid="{00000000-0005-0000-0000-00008B2E0000}"/>
    <cellStyle name="Comma 86 2 6 2" xfId="18562" xr:uid="{00000000-0005-0000-0000-00008C2E0000}"/>
    <cellStyle name="Comma 86 2 6 2 2" xfId="18564" xr:uid="{00000000-0005-0000-0000-00008D2E0000}"/>
    <cellStyle name="Comma 86 2 6 2 3" xfId="12490" xr:uid="{00000000-0005-0000-0000-00008E2E0000}"/>
    <cellStyle name="Comma 86 2 6 3" xfId="18567" xr:uid="{00000000-0005-0000-0000-00008F2E0000}"/>
    <cellStyle name="Comma 86 2 6 3 2" xfId="18569" xr:uid="{00000000-0005-0000-0000-0000902E0000}"/>
    <cellStyle name="Comma 86 2 6 3 3" xfId="18572" xr:uid="{00000000-0005-0000-0000-0000912E0000}"/>
    <cellStyle name="Comma 86 2 6 4" xfId="18574" xr:uid="{00000000-0005-0000-0000-0000922E0000}"/>
    <cellStyle name="Comma 86 2 6 5" xfId="18576" xr:uid="{00000000-0005-0000-0000-0000932E0000}"/>
    <cellStyle name="Comma 86 2 7" xfId="18582" xr:uid="{00000000-0005-0000-0000-0000942E0000}"/>
    <cellStyle name="Comma 86 2 7 2" xfId="18585" xr:uid="{00000000-0005-0000-0000-0000952E0000}"/>
    <cellStyle name="Comma 86 2 7 2 2" xfId="18587" xr:uid="{00000000-0005-0000-0000-0000962E0000}"/>
    <cellStyle name="Comma 86 2 7 2 3" xfId="18589" xr:uid="{00000000-0005-0000-0000-0000972E0000}"/>
    <cellStyle name="Comma 86 2 7 3" xfId="14090" xr:uid="{00000000-0005-0000-0000-0000982E0000}"/>
    <cellStyle name="Comma 86 2 7 4" xfId="14100" xr:uid="{00000000-0005-0000-0000-0000992E0000}"/>
    <cellStyle name="Comma 86 2 8" xfId="18593" xr:uid="{00000000-0005-0000-0000-00009A2E0000}"/>
    <cellStyle name="Comma 86 2 8 2" xfId="18596" xr:uid="{00000000-0005-0000-0000-00009B2E0000}"/>
    <cellStyle name="Comma 86 2 8 3" xfId="14107" xr:uid="{00000000-0005-0000-0000-00009C2E0000}"/>
    <cellStyle name="Comma 86 2 9" xfId="18600" xr:uid="{00000000-0005-0000-0000-00009D2E0000}"/>
    <cellStyle name="Comma 86 2 9 2" xfId="18603" xr:uid="{00000000-0005-0000-0000-00009E2E0000}"/>
    <cellStyle name="Comma 86 2 9 3" xfId="4452" xr:uid="{00000000-0005-0000-0000-00009F2E0000}"/>
    <cellStyle name="Comma 86 3" xfId="18606" xr:uid="{00000000-0005-0000-0000-0000A02E0000}"/>
    <cellStyle name="Comma 86 4" xfId="18609" xr:uid="{00000000-0005-0000-0000-0000A12E0000}"/>
    <cellStyle name="Comma 86 4 2" xfId="18612" xr:uid="{00000000-0005-0000-0000-0000A22E0000}"/>
    <cellStyle name="Comma 86 4 2 2" xfId="18615" xr:uid="{00000000-0005-0000-0000-0000A32E0000}"/>
    <cellStyle name="Comma 86 4 2 2 2" xfId="18353" xr:uid="{00000000-0005-0000-0000-0000A42E0000}"/>
    <cellStyle name="Comma 86 4 2 2 3" xfId="18364" xr:uid="{00000000-0005-0000-0000-0000A52E0000}"/>
    <cellStyle name="Comma 86 4 2 3" xfId="18618" xr:uid="{00000000-0005-0000-0000-0000A62E0000}"/>
    <cellStyle name="Comma 86 4 2 4" xfId="18620" xr:uid="{00000000-0005-0000-0000-0000A72E0000}"/>
    <cellStyle name="Comma 86 4 3" xfId="18623" xr:uid="{00000000-0005-0000-0000-0000A82E0000}"/>
    <cellStyle name="Comma 86 4 3 2" xfId="12031" xr:uid="{00000000-0005-0000-0000-0000A92E0000}"/>
    <cellStyle name="Comma 86 4 3 3" xfId="8149" xr:uid="{00000000-0005-0000-0000-0000AA2E0000}"/>
    <cellStyle name="Comma 86 4 4" xfId="18626" xr:uid="{00000000-0005-0000-0000-0000AB2E0000}"/>
    <cellStyle name="Comma 86 4 4 2" xfId="18628" xr:uid="{00000000-0005-0000-0000-0000AC2E0000}"/>
    <cellStyle name="Comma 86 4 4 3" xfId="18631" xr:uid="{00000000-0005-0000-0000-0000AD2E0000}"/>
    <cellStyle name="Comma 86 4 5" xfId="18634" xr:uid="{00000000-0005-0000-0000-0000AE2E0000}"/>
    <cellStyle name="Comma 86 4 6" xfId="18638" xr:uid="{00000000-0005-0000-0000-0000AF2E0000}"/>
    <cellStyle name="Comma 86 5" xfId="18641" xr:uid="{00000000-0005-0000-0000-0000B02E0000}"/>
    <cellStyle name="Comma 86 5 2" xfId="18644" xr:uid="{00000000-0005-0000-0000-0000B12E0000}"/>
    <cellStyle name="Comma 86 5 2 2" xfId="8126" xr:uid="{00000000-0005-0000-0000-0000B22E0000}"/>
    <cellStyle name="Comma 86 5 2 3" xfId="14087" xr:uid="{00000000-0005-0000-0000-0000B32E0000}"/>
    <cellStyle name="Comma 86 5 3" xfId="18647" xr:uid="{00000000-0005-0000-0000-0000B42E0000}"/>
    <cellStyle name="Comma 86 5 3 2" xfId="3123" xr:uid="{00000000-0005-0000-0000-0000B52E0000}"/>
    <cellStyle name="Comma 86 5 3 3" xfId="3135" xr:uid="{00000000-0005-0000-0000-0000B62E0000}"/>
    <cellStyle name="Comma 86 5 4" xfId="18651" xr:uid="{00000000-0005-0000-0000-0000B72E0000}"/>
    <cellStyle name="Comma 86 5 5" xfId="18656" xr:uid="{00000000-0005-0000-0000-0000B82E0000}"/>
    <cellStyle name="Comma 86 6" xfId="15478" xr:uid="{00000000-0005-0000-0000-0000B92E0000}"/>
    <cellStyle name="Comma 86 6 2" xfId="15484" xr:uid="{00000000-0005-0000-0000-0000BA2E0000}"/>
    <cellStyle name="Comma 86 6 2 2" xfId="18661" xr:uid="{00000000-0005-0000-0000-0000BB2E0000}"/>
    <cellStyle name="Comma 86 6 2 3" xfId="18665" xr:uid="{00000000-0005-0000-0000-0000BC2E0000}"/>
    <cellStyle name="Comma 86 6 3" xfId="15490" xr:uid="{00000000-0005-0000-0000-0000BD2E0000}"/>
    <cellStyle name="Comma 86 6 3 2" xfId="4955" xr:uid="{00000000-0005-0000-0000-0000BE2E0000}"/>
    <cellStyle name="Comma 86 6 3 3" xfId="7234" xr:uid="{00000000-0005-0000-0000-0000BF2E0000}"/>
    <cellStyle name="Comma 86 6 4" xfId="18669" xr:uid="{00000000-0005-0000-0000-0000C02E0000}"/>
    <cellStyle name="Comma 86 6 5" xfId="18675" xr:uid="{00000000-0005-0000-0000-0000C12E0000}"/>
    <cellStyle name="Comma 86 7" xfId="15496" xr:uid="{00000000-0005-0000-0000-0000C22E0000}"/>
    <cellStyle name="Comma 86 7 2" xfId="15502" xr:uid="{00000000-0005-0000-0000-0000C32E0000}"/>
    <cellStyle name="Comma 86 7 2 2" xfId="18680" xr:uid="{00000000-0005-0000-0000-0000C42E0000}"/>
    <cellStyle name="Comma 86 7 2 3" xfId="18683" xr:uid="{00000000-0005-0000-0000-0000C52E0000}"/>
    <cellStyle name="Comma 86 7 3" xfId="15508" xr:uid="{00000000-0005-0000-0000-0000C62E0000}"/>
    <cellStyle name="Comma 86 7 3 2" xfId="18686" xr:uid="{00000000-0005-0000-0000-0000C72E0000}"/>
    <cellStyle name="Comma 86 7 3 3" xfId="7268" xr:uid="{00000000-0005-0000-0000-0000C82E0000}"/>
    <cellStyle name="Comma 86 7 4" xfId="18690" xr:uid="{00000000-0005-0000-0000-0000C92E0000}"/>
    <cellStyle name="Comma 86 7 5" xfId="243" xr:uid="{00000000-0005-0000-0000-0000CA2E0000}"/>
    <cellStyle name="Comma 86 8" xfId="15514" xr:uid="{00000000-0005-0000-0000-0000CB2E0000}"/>
    <cellStyle name="Comma 86 8 2" xfId="18694" xr:uid="{00000000-0005-0000-0000-0000CC2E0000}"/>
    <cellStyle name="Comma 86 8 2 2" xfId="18698" xr:uid="{00000000-0005-0000-0000-0000CD2E0000}"/>
    <cellStyle name="Comma 86 8 2 3" xfId="18702" xr:uid="{00000000-0005-0000-0000-0000CE2E0000}"/>
    <cellStyle name="Comma 86 8 3" xfId="18707" xr:uid="{00000000-0005-0000-0000-0000CF2E0000}"/>
    <cellStyle name="Comma 86 8 3 2" xfId="18709" xr:uid="{00000000-0005-0000-0000-0000D02E0000}"/>
    <cellStyle name="Comma 86 8 3 3" xfId="7303" xr:uid="{00000000-0005-0000-0000-0000D12E0000}"/>
    <cellStyle name="Comma 86 8 4" xfId="13214" xr:uid="{00000000-0005-0000-0000-0000D22E0000}"/>
    <cellStyle name="Comma 86 8 5" xfId="13217" xr:uid="{00000000-0005-0000-0000-0000D32E0000}"/>
    <cellStyle name="Comma 86 9" xfId="15520" xr:uid="{00000000-0005-0000-0000-0000D42E0000}"/>
    <cellStyle name="Comma 86 9 2" xfId="18712" xr:uid="{00000000-0005-0000-0000-0000D52E0000}"/>
    <cellStyle name="Comma 86 9 2 2" xfId="18714" xr:uid="{00000000-0005-0000-0000-0000D62E0000}"/>
    <cellStyle name="Comma 86 9 2 3" xfId="2764" xr:uid="{00000000-0005-0000-0000-0000D72E0000}"/>
    <cellStyle name="Comma 86 9 3" xfId="18717" xr:uid="{00000000-0005-0000-0000-0000D82E0000}"/>
    <cellStyle name="Comma 86 9 4" xfId="12261" xr:uid="{00000000-0005-0000-0000-0000D92E0000}"/>
    <cellStyle name="Comma 87" xfId="18719" xr:uid="{00000000-0005-0000-0000-0000DA2E0000}"/>
    <cellStyle name="Comma 87 10" xfId="1085" xr:uid="{00000000-0005-0000-0000-0000DB2E0000}"/>
    <cellStyle name="Comma 87 10 2" xfId="18721" xr:uid="{00000000-0005-0000-0000-0000DC2E0000}"/>
    <cellStyle name="Comma 87 10 3" xfId="18723" xr:uid="{00000000-0005-0000-0000-0000DD2E0000}"/>
    <cellStyle name="Comma 87 11" xfId="1107" xr:uid="{00000000-0005-0000-0000-0000DE2E0000}"/>
    <cellStyle name="Comma 87 11 2" xfId="8407" xr:uid="{00000000-0005-0000-0000-0000DF2E0000}"/>
    <cellStyle name="Comma 87 11 3" xfId="8447" xr:uid="{00000000-0005-0000-0000-0000E02E0000}"/>
    <cellStyle name="Comma 87 12" xfId="18726" xr:uid="{00000000-0005-0000-0000-0000E12E0000}"/>
    <cellStyle name="Comma 87 13" xfId="18728" xr:uid="{00000000-0005-0000-0000-0000E22E0000}"/>
    <cellStyle name="Comma 87 2" xfId="18730" xr:uid="{00000000-0005-0000-0000-0000E32E0000}"/>
    <cellStyle name="Comma 87 2 10" xfId="4197" xr:uid="{00000000-0005-0000-0000-0000E42E0000}"/>
    <cellStyle name="Comma 87 2 11" xfId="18732" xr:uid="{00000000-0005-0000-0000-0000E52E0000}"/>
    <cellStyle name="Comma 87 2 2" xfId="18734" xr:uid="{00000000-0005-0000-0000-0000E62E0000}"/>
    <cellStyle name="Comma 87 2 2 2" xfId="18737" xr:uid="{00000000-0005-0000-0000-0000E72E0000}"/>
    <cellStyle name="Comma 87 2 2 2 2" xfId="18741" xr:uid="{00000000-0005-0000-0000-0000E82E0000}"/>
    <cellStyle name="Comma 87 2 2 2 2 2" xfId="2649" xr:uid="{00000000-0005-0000-0000-0000E92E0000}"/>
    <cellStyle name="Comma 87 2 2 2 2 3" xfId="13207" xr:uid="{00000000-0005-0000-0000-0000EA2E0000}"/>
    <cellStyle name="Comma 87 2 2 2 3" xfId="18744" xr:uid="{00000000-0005-0000-0000-0000EB2E0000}"/>
    <cellStyle name="Comma 87 2 2 2 4" xfId="18747" xr:uid="{00000000-0005-0000-0000-0000EC2E0000}"/>
    <cellStyle name="Comma 87 2 2 3" xfId="18750" xr:uid="{00000000-0005-0000-0000-0000ED2E0000}"/>
    <cellStyle name="Comma 87 2 2 3 2" xfId="18753" xr:uid="{00000000-0005-0000-0000-0000EE2E0000}"/>
    <cellStyle name="Comma 87 2 2 3 3" xfId="16352" xr:uid="{00000000-0005-0000-0000-0000EF2E0000}"/>
    <cellStyle name="Comma 87 2 2 4" xfId="18756" xr:uid="{00000000-0005-0000-0000-0000F02E0000}"/>
    <cellStyle name="Comma 87 2 2 4 2" xfId="18759" xr:uid="{00000000-0005-0000-0000-0000F12E0000}"/>
    <cellStyle name="Comma 87 2 2 4 3" xfId="16360" xr:uid="{00000000-0005-0000-0000-0000F22E0000}"/>
    <cellStyle name="Comma 87 2 2 5" xfId="18762" xr:uid="{00000000-0005-0000-0000-0000F32E0000}"/>
    <cellStyle name="Comma 87 2 2 6" xfId="18764" xr:uid="{00000000-0005-0000-0000-0000F42E0000}"/>
    <cellStyle name="Comma 87 2 3" xfId="18766" xr:uid="{00000000-0005-0000-0000-0000F52E0000}"/>
    <cellStyle name="Comma 87 2 3 2" xfId="11775" xr:uid="{00000000-0005-0000-0000-0000F62E0000}"/>
    <cellStyle name="Comma 87 2 3 2 2" xfId="18768" xr:uid="{00000000-0005-0000-0000-0000F72E0000}"/>
    <cellStyle name="Comma 87 2 3 2 3" xfId="18770" xr:uid="{00000000-0005-0000-0000-0000F82E0000}"/>
    <cellStyle name="Comma 87 2 3 3" xfId="11782" xr:uid="{00000000-0005-0000-0000-0000F92E0000}"/>
    <cellStyle name="Comma 87 2 3 3 2" xfId="4269" xr:uid="{00000000-0005-0000-0000-0000FA2E0000}"/>
    <cellStyle name="Comma 87 2 3 3 3" xfId="8195" xr:uid="{00000000-0005-0000-0000-0000FB2E0000}"/>
    <cellStyle name="Comma 87 2 3 4" xfId="11569" xr:uid="{00000000-0005-0000-0000-0000FC2E0000}"/>
    <cellStyle name="Comma 87 2 3 5" xfId="11573" xr:uid="{00000000-0005-0000-0000-0000FD2E0000}"/>
    <cellStyle name="Comma 87 2 4" xfId="18772" xr:uid="{00000000-0005-0000-0000-0000FE2E0000}"/>
    <cellStyle name="Comma 87 2 4 2" xfId="11788" xr:uid="{00000000-0005-0000-0000-0000FF2E0000}"/>
    <cellStyle name="Comma 87 2 4 2 2" xfId="7459" xr:uid="{00000000-0005-0000-0000-0000002F0000}"/>
    <cellStyle name="Comma 87 2 4 2 3" xfId="5460" xr:uid="{00000000-0005-0000-0000-0000012F0000}"/>
    <cellStyle name="Comma 87 2 4 3" xfId="18776" xr:uid="{00000000-0005-0000-0000-0000022F0000}"/>
    <cellStyle name="Comma 87 2 4 3 2" xfId="280" xr:uid="{00000000-0005-0000-0000-0000032F0000}"/>
    <cellStyle name="Comma 87 2 4 3 3" xfId="392" xr:uid="{00000000-0005-0000-0000-0000042F0000}"/>
    <cellStyle name="Comma 87 2 4 4" xfId="18779" xr:uid="{00000000-0005-0000-0000-0000052F0000}"/>
    <cellStyle name="Comma 87 2 4 5" xfId="18782" xr:uid="{00000000-0005-0000-0000-0000062F0000}"/>
    <cellStyle name="Comma 87 2 5" xfId="14039" xr:uid="{00000000-0005-0000-0000-0000072F0000}"/>
    <cellStyle name="Comma 87 2 5 2" xfId="11801" xr:uid="{00000000-0005-0000-0000-0000082F0000}"/>
    <cellStyle name="Comma 87 2 5 2 2" xfId="18784" xr:uid="{00000000-0005-0000-0000-0000092F0000}"/>
    <cellStyle name="Comma 87 2 5 2 3" xfId="18786" xr:uid="{00000000-0005-0000-0000-00000A2F0000}"/>
    <cellStyle name="Comma 87 2 5 3" xfId="18789" xr:uid="{00000000-0005-0000-0000-00000B2F0000}"/>
    <cellStyle name="Comma 87 2 5 3 2" xfId="6318" xr:uid="{00000000-0005-0000-0000-00000C2F0000}"/>
    <cellStyle name="Comma 87 2 5 3 3" xfId="18791" xr:uid="{00000000-0005-0000-0000-00000D2F0000}"/>
    <cellStyle name="Comma 87 2 5 4" xfId="18794" xr:uid="{00000000-0005-0000-0000-00000E2F0000}"/>
    <cellStyle name="Comma 87 2 5 5" xfId="12396" xr:uid="{00000000-0005-0000-0000-00000F2F0000}"/>
    <cellStyle name="Comma 87 2 6" xfId="708" xr:uid="{00000000-0005-0000-0000-0000102F0000}"/>
    <cellStyle name="Comma 87 2 6 2" xfId="18796" xr:uid="{00000000-0005-0000-0000-0000112F0000}"/>
    <cellStyle name="Comma 87 2 6 2 2" xfId="18800" xr:uid="{00000000-0005-0000-0000-0000122F0000}"/>
    <cellStyle name="Comma 87 2 6 2 3" xfId="18802" xr:uid="{00000000-0005-0000-0000-0000132F0000}"/>
    <cellStyle name="Comma 87 2 6 3" xfId="18805" xr:uid="{00000000-0005-0000-0000-0000142F0000}"/>
    <cellStyle name="Comma 87 2 6 3 2" xfId="6785" xr:uid="{00000000-0005-0000-0000-0000152F0000}"/>
    <cellStyle name="Comma 87 2 6 3 3" xfId="18807" xr:uid="{00000000-0005-0000-0000-0000162F0000}"/>
    <cellStyle name="Comma 87 2 6 4" xfId="555" xr:uid="{00000000-0005-0000-0000-0000172F0000}"/>
    <cellStyle name="Comma 87 2 6 5" xfId="1793" xr:uid="{00000000-0005-0000-0000-0000182F0000}"/>
    <cellStyle name="Comma 87 2 7" xfId="8936" xr:uid="{00000000-0005-0000-0000-0000192F0000}"/>
    <cellStyle name="Comma 87 2 7 2" xfId="18809" xr:uid="{00000000-0005-0000-0000-00001A2F0000}"/>
    <cellStyle name="Comma 87 2 7 2 2" xfId="18813" xr:uid="{00000000-0005-0000-0000-00001B2F0000}"/>
    <cellStyle name="Comma 87 2 7 2 3" xfId="18815" xr:uid="{00000000-0005-0000-0000-00001C2F0000}"/>
    <cellStyle name="Comma 87 2 7 3" xfId="18819" xr:uid="{00000000-0005-0000-0000-00001D2F0000}"/>
    <cellStyle name="Comma 87 2 7 4" xfId="18823" xr:uid="{00000000-0005-0000-0000-00001E2F0000}"/>
    <cellStyle name="Comma 87 2 8" xfId="18827" xr:uid="{00000000-0005-0000-0000-00001F2F0000}"/>
    <cellStyle name="Comma 87 2 8 2" xfId="18829" xr:uid="{00000000-0005-0000-0000-0000202F0000}"/>
    <cellStyle name="Comma 87 2 8 3" xfId="18834" xr:uid="{00000000-0005-0000-0000-0000212F0000}"/>
    <cellStyle name="Comma 87 2 9" xfId="18837" xr:uid="{00000000-0005-0000-0000-0000222F0000}"/>
    <cellStyle name="Comma 87 2 9 2" xfId="18839" xr:uid="{00000000-0005-0000-0000-0000232F0000}"/>
    <cellStyle name="Comma 87 2 9 3" xfId="18844" xr:uid="{00000000-0005-0000-0000-0000242F0000}"/>
    <cellStyle name="Comma 87 3" xfId="18848" xr:uid="{00000000-0005-0000-0000-0000252F0000}"/>
    <cellStyle name="Comma 87 4" xfId="18851" xr:uid="{00000000-0005-0000-0000-0000262F0000}"/>
    <cellStyle name="Comma 87 4 2" xfId="18854" xr:uid="{00000000-0005-0000-0000-0000272F0000}"/>
    <cellStyle name="Comma 87 4 2 2" xfId="666" xr:uid="{00000000-0005-0000-0000-0000282F0000}"/>
    <cellStyle name="Comma 87 4 2 2 2" xfId="11308" xr:uid="{00000000-0005-0000-0000-0000292F0000}"/>
    <cellStyle name="Comma 87 4 2 2 3" xfId="18857" xr:uid="{00000000-0005-0000-0000-00002A2F0000}"/>
    <cellStyle name="Comma 87 4 2 3" xfId="18859" xr:uid="{00000000-0005-0000-0000-00002B2F0000}"/>
    <cellStyle name="Comma 87 4 2 4" xfId="18861" xr:uid="{00000000-0005-0000-0000-00002C2F0000}"/>
    <cellStyle name="Comma 87 4 3" xfId="18863" xr:uid="{00000000-0005-0000-0000-00002D2F0000}"/>
    <cellStyle name="Comma 87 4 3 2" xfId="11815" xr:uid="{00000000-0005-0000-0000-00002E2F0000}"/>
    <cellStyle name="Comma 87 4 3 3" xfId="18865" xr:uid="{00000000-0005-0000-0000-00002F2F0000}"/>
    <cellStyle name="Comma 87 4 4" xfId="18867" xr:uid="{00000000-0005-0000-0000-0000302F0000}"/>
    <cellStyle name="Comma 87 4 4 2" xfId="11822" xr:uid="{00000000-0005-0000-0000-0000312F0000}"/>
    <cellStyle name="Comma 87 4 4 3" xfId="6704" xr:uid="{00000000-0005-0000-0000-0000322F0000}"/>
    <cellStyle name="Comma 87 4 5" xfId="18869" xr:uid="{00000000-0005-0000-0000-0000332F0000}"/>
    <cellStyle name="Comma 87 4 6" xfId="18874" xr:uid="{00000000-0005-0000-0000-0000342F0000}"/>
    <cellStyle name="Comma 87 5" xfId="18876" xr:uid="{00000000-0005-0000-0000-0000352F0000}"/>
    <cellStyle name="Comma 87 5 2" xfId="18878" xr:uid="{00000000-0005-0000-0000-0000362F0000}"/>
    <cellStyle name="Comma 87 5 2 2" xfId="18880" xr:uid="{00000000-0005-0000-0000-0000372F0000}"/>
    <cellStyle name="Comma 87 5 2 3" xfId="18882" xr:uid="{00000000-0005-0000-0000-0000382F0000}"/>
    <cellStyle name="Comma 87 5 3" xfId="18884" xr:uid="{00000000-0005-0000-0000-0000392F0000}"/>
    <cellStyle name="Comma 87 5 3 2" xfId="6637" xr:uid="{00000000-0005-0000-0000-00003A2F0000}"/>
    <cellStyle name="Comma 87 5 3 3" xfId="6646" xr:uid="{00000000-0005-0000-0000-00003B2F0000}"/>
    <cellStyle name="Comma 87 5 4" xfId="18886" xr:uid="{00000000-0005-0000-0000-00003C2F0000}"/>
    <cellStyle name="Comma 87 5 5" xfId="18889" xr:uid="{00000000-0005-0000-0000-00003D2F0000}"/>
    <cellStyle name="Comma 87 6" xfId="15524" xr:uid="{00000000-0005-0000-0000-00003E2F0000}"/>
    <cellStyle name="Comma 87 6 2" xfId="15528" xr:uid="{00000000-0005-0000-0000-00003F2F0000}"/>
    <cellStyle name="Comma 87 6 2 2" xfId="18892" xr:uid="{00000000-0005-0000-0000-0000402F0000}"/>
    <cellStyle name="Comma 87 6 2 3" xfId="18894" xr:uid="{00000000-0005-0000-0000-0000412F0000}"/>
    <cellStyle name="Comma 87 6 3" xfId="15533" xr:uid="{00000000-0005-0000-0000-0000422F0000}"/>
    <cellStyle name="Comma 87 6 3 2" xfId="6658" xr:uid="{00000000-0005-0000-0000-0000432F0000}"/>
    <cellStyle name="Comma 87 6 3 3" xfId="18896" xr:uid="{00000000-0005-0000-0000-0000442F0000}"/>
    <cellStyle name="Comma 87 6 4" xfId="18898" xr:uid="{00000000-0005-0000-0000-0000452F0000}"/>
    <cellStyle name="Comma 87 6 5" xfId="18901" xr:uid="{00000000-0005-0000-0000-0000462F0000}"/>
    <cellStyle name="Comma 87 7" xfId="15537" xr:uid="{00000000-0005-0000-0000-0000472F0000}"/>
    <cellStyle name="Comma 87 7 2" xfId="15541" xr:uid="{00000000-0005-0000-0000-0000482F0000}"/>
    <cellStyle name="Comma 87 7 2 2" xfId="18904" xr:uid="{00000000-0005-0000-0000-0000492F0000}"/>
    <cellStyle name="Comma 87 7 2 3" xfId="18906" xr:uid="{00000000-0005-0000-0000-00004A2F0000}"/>
    <cellStyle name="Comma 87 7 3" xfId="2417" xr:uid="{00000000-0005-0000-0000-00004B2F0000}"/>
    <cellStyle name="Comma 87 7 3 2" xfId="6678" xr:uid="{00000000-0005-0000-0000-00004C2F0000}"/>
    <cellStyle name="Comma 87 7 3 3" xfId="5354" xr:uid="{00000000-0005-0000-0000-00004D2F0000}"/>
    <cellStyle name="Comma 87 7 4" xfId="1638" xr:uid="{00000000-0005-0000-0000-00004E2F0000}"/>
    <cellStyle name="Comma 87 7 5" xfId="18908" xr:uid="{00000000-0005-0000-0000-00004F2F0000}"/>
    <cellStyle name="Comma 87 8" xfId="15545" xr:uid="{00000000-0005-0000-0000-0000502F0000}"/>
    <cellStyle name="Comma 87 8 2" xfId="18911" xr:uid="{00000000-0005-0000-0000-0000512F0000}"/>
    <cellStyle name="Comma 87 8 2 2" xfId="18913" xr:uid="{00000000-0005-0000-0000-0000522F0000}"/>
    <cellStyle name="Comma 87 8 2 3" xfId="18915" xr:uid="{00000000-0005-0000-0000-0000532F0000}"/>
    <cellStyle name="Comma 87 8 3" xfId="18917" xr:uid="{00000000-0005-0000-0000-0000542F0000}"/>
    <cellStyle name="Comma 87 8 3 2" xfId="3397" xr:uid="{00000000-0005-0000-0000-0000552F0000}"/>
    <cellStyle name="Comma 87 8 3 3" xfId="18919" xr:uid="{00000000-0005-0000-0000-0000562F0000}"/>
    <cellStyle name="Comma 87 8 4" xfId="12509" xr:uid="{00000000-0005-0000-0000-0000572F0000}"/>
    <cellStyle name="Comma 87 8 5" xfId="13223" xr:uid="{00000000-0005-0000-0000-0000582F0000}"/>
    <cellStyle name="Comma 87 9" xfId="15549" xr:uid="{00000000-0005-0000-0000-0000592F0000}"/>
    <cellStyle name="Comma 87 9 2" xfId="9469" xr:uid="{00000000-0005-0000-0000-00005A2F0000}"/>
    <cellStyle name="Comma 87 9 2 2" xfId="2450" xr:uid="{00000000-0005-0000-0000-00005B2F0000}"/>
    <cellStyle name="Comma 87 9 2 3" xfId="18921" xr:uid="{00000000-0005-0000-0000-00005C2F0000}"/>
    <cellStyle name="Comma 87 9 3" xfId="18923" xr:uid="{00000000-0005-0000-0000-00005D2F0000}"/>
    <cellStyle name="Comma 87 9 4" xfId="13226" xr:uid="{00000000-0005-0000-0000-00005E2F0000}"/>
    <cellStyle name="Comma 88" xfId="1378" xr:uid="{00000000-0005-0000-0000-00005F2F0000}"/>
    <cellStyle name="Comma 88 10" xfId="3830" xr:uid="{00000000-0005-0000-0000-0000602F0000}"/>
    <cellStyle name="Comma 88 10 2" xfId="18925" xr:uid="{00000000-0005-0000-0000-0000612F0000}"/>
    <cellStyle name="Comma 88 10 3" xfId="13332" xr:uid="{00000000-0005-0000-0000-0000622F0000}"/>
    <cellStyle name="Comma 88 11" xfId="17507" xr:uid="{00000000-0005-0000-0000-0000632F0000}"/>
    <cellStyle name="Comma 88 11 2" xfId="18927" xr:uid="{00000000-0005-0000-0000-0000642F0000}"/>
    <cellStyle name="Comma 88 11 3" xfId="13338" xr:uid="{00000000-0005-0000-0000-0000652F0000}"/>
    <cellStyle name="Comma 88 12" xfId="18929" xr:uid="{00000000-0005-0000-0000-0000662F0000}"/>
    <cellStyle name="Comma 88 13" xfId="18931" xr:uid="{00000000-0005-0000-0000-0000672F0000}"/>
    <cellStyle name="Comma 88 2" xfId="3184" xr:uid="{00000000-0005-0000-0000-0000682F0000}"/>
    <cellStyle name="Comma 88 2 10" xfId="3051" xr:uid="{00000000-0005-0000-0000-0000692F0000}"/>
    <cellStyle name="Comma 88 2 11" xfId="18933" xr:uid="{00000000-0005-0000-0000-00006A2F0000}"/>
    <cellStyle name="Comma 88 2 2" xfId="26" xr:uid="{00000000-0005-0000-0000-00006B2F0000}"/>
    <cellStyle name="Comma 88 2 2 2" xfId="9400" xr:uid="{00000000-0005-0000-0000-00006C2F0000}"/>
    <cellStyle name="Comma 88 2 2 2 2" xfId="18935" xr:uid="{00000000-0005-0000-0000-00006D2F0000}"/>
    <cellStyle name="Comma 88 2 2 2 2 2" xfId="18937" xr:uid="{00000000-0005-0000-0000-00006E2F0000}"/>
    <cellStyle name="Comma 88 2 2 2 2 3" xfId="18939" xr:uid="{00000000-0005-0000-0000-00006F2F0000}"/>
    <cellStyle name="Comma 88 2 2 2 3" xfId="908" xr:uid="{00000000-0005-0000-0000-0000702F0000}"/>
    <cellStyle name="Comma 88 2 2 2 4" xfId="300" xr:uid="{00000000-0005-0000-0000-0000712F0000}"/>
    <cellStyle name="Comma 88 2 2 3" xfId="10790" xr:uid="{00000000-0005-0000-0000-0000722F0000}"/>
    <cellStyle name="Comma 88 2 2 3 2" xfId="18941" xr:uid="{00000000-0005-0000-0000-0000732F0000}"/>
    <cellStyle name="Comma 88 2 2 3 3" xfId="18943" xr:uid="{00000000-0005-0000-0000-0000742F0000}"/>
    <cellStyle name="Comma 88 2 2 4" xfId="18945" xr:uid="{00000000-0005-0000-0000-0000752F0000}"/>
    <cellStyle name="Comma 88 2 2 4 2" xfId="8824" xr:uid="{00000000-0005-0000-0000-0000762F0000}"/>
    <cellStyle name="Comma 88 2 2 4 3" xfId="18947" xr:uid="{00000000-0005-0000-0000-0000772F0000}"/>
    <cellStyle name="Comma 88 2 2 5" xfId="18951" xr:uid="{00000000-0005-0000-0000-0000782F0000}"/>
    <cellStyle name="Comma 88 2 2 6" xfId="17936" xr:uid="{00000000-0005-0000-0000-0000792F0000}"/>
    <cellStyle name="Comma 88 2 3" xfId="3189" xr:uid="{00000000-0005-0000-0000-00007A2F0000}"/>
    <cellStyle name="Comma 88 2 3 2" xfId="10793" xr:uid="{00000000-0005-0000-0000-00007B2F0000}"/>
    <cellStyle name="Comma 88 2 3 2 2" xfId="17815" xr:uid="{00000000-0005-0000-0000-00007C2F0000}"/>
    <cellStyle name="Comma 88 2 3 2 3" xfId="18953" xr:uid="{00000000-0005-0000-0000-00007D2F0000}"/>
    <cellStyle name="Comma 88 2 3 3" xfId="10798" xr:uid="{00000000-0005-0000-0000-00007E2F0000}"/>
    <cellStyle name="Comma 88 2 3 3 2" xfId="7791" xr:uid="{00000000-0005-0000-0000-00007F2F0000}"/>
    <cellStyle name="Comma 88 2 3 3 3" xfId="5219" xr:uid="{00000000-0005-0000-0000-0000802F0000}"/>
    <cellStyle name="Comma 88 2 3 4" xfId="18955" xr:uid="{00000000-0005-0000-0000-0000812F0000}"/>
    <cellStyle name="Comma 88 2 3 5" xfId="18957" xr:uid="{00000000-0005-0000-0000-0000822F0000}"/>
    <cellStyle name="Comma 88 2 4" xfId="10801" xr:uid="{00000000-0005-0000-0000-0000832F0000}"/>
    <cellStyle name="Comma 88 2 4 2" xfId="18960" xr:uid="{00000000-0005-0000-0000-0000842F0000}"/>
    <cellStyle name="Comma 88 2 4 2 2" xfId="6260" xr:uid="{00000000-0005-0000-0000-0000852F0000}"/>
    <cellStyle name="Comma 88 2 4 2 3" xfId="9315" xr:uid="{00000000-0005-0000-0000-0000862F0000}"/>
    <cellStyle name="Comma 88 2 4 3" xfId="18963" xr:uid="{00000000-0005-0000-0000-0000872F0000}"/>
    <cellStyle name="Comma 88 2 4 3 2" xfId="5590" xr:uid="{00000000-0005-0000-0000-0000882F0000}"/>
    <cellStyle name="Comma 88 2 4 3 3" xfId="18965" xr:uid="{00000000-0005-0000-0000-0000892F0000}"/>
    <cellStyle name="Comma 88 2 4 4" xfId="18967" xr:uid="{00000000-0005-0000-0000-00008A2F0000}"/>
    <cellStyle name="Comma 88 2 4 5" xfId="18969" xr:uid="{00000000-0005-0000-0000-00008B2F0000}"/>
    <cellStyle name="Comma 88 2 5" xfId="10804" xr:uid="{00000000-0005-0000-0000-00008C2F0000}"/>
    <cellStyle name="Comma 88 2 5 2" xfId="18971" xr:uid="{00000000-0005-0000-0000-00008D2F0000}"/>
    <cellStyle name="Comma 88 2 5 2 2" xfId="4475" xr:uid="{00000000-0005-0000-0000-00008E2F0000}"/>
    <cellStyle name="Comma 88 2 5 2 3" xfId="18973" xr:uid="{00000000-0005-0000-0000-00008F2F0000}"/>
    <cellStyle name="Comma 88 2 5 3" xfId="18975" xr:uid="{00000000-0005-0000-0000-0000902F0000}"/>
    <cellStyle name="Comma 88 2 5 3 2" xfId="18977" xr:uid="{00000000-0005-0000-0000-0000912F0000}"/>
    <cellStyle name="Comma 88 2 5 3 3" xfId="18979" xr:uid="{00000000-0005-0000-0000-0000922F0000}"/>
    <cellStyle name="Comma 88 2 5 4" xfId="18981" xr:uid="{00000000-0005-0000-0000-0000932F0000}"/>
    <cellStyle name="Comma 88 2 5 5" xfId="18983" xr:uid="{00000000-0005-0000-0000-0000942F0000}"/>
    <cellStyle name="Comma 88 2 6" xfId="14058" xr:uid="{00000000-0005-0000-0000-0000952F0000}"/>
    <cellStyle name="Comma 88 2 6 2" xfId="18986" xr:uid="{00000000-0005-0000-0000-0000962F0000}"/>
    <cellStyle name="Comma 88 2 6 2 2" xfId="6244" xr:uid="{00000000-0005-0000-0000-0000972F0000}"/>
    <cellStyle name="Comma 88 2 6 2 3" xfId="18988" xr:uid="{00000000-0005-0000-0000-0000982F0000}"/>
    <cellStyle name="Comma 88 2 6 3" xfId="18990" xr:uid="{00000000-0005-0000-0000-0000992F0000}"/>
    <cellStyle name="Comma 88 2 6 3 2" xfId="18992" xr:uid="{00000000-0005-0000-0000-00009A2F0000}"/>
    <cellStyle name="Comma 88 2 6 3 3" xfId="18994" xr:uid="{00000000-0005-0000-0000-00009B2F0000}"/>
    <cellStyle name="Comma 88 2 6 4" xfId="18996" xr:uid="{00000000-0005-0000-0000-00009C2F0000}"/>
    <cellStyle name="Comma 88 2 6 5" xfId="1175" xr:uid="{00000000-0005-0000-0000-00009D2F0000}"/>
    <cellStyle name="Comma 88 2 7" xfId="18998" xr:uid="{00000000-0005-0000-0000-00009E2F0000}"/>
    <cellStyle name="Comma 88 2 7 2" xfId="19000" xr:uid="{00000000-0005-0000-0000-00009F2F0000}"/>
    <cellStyle name="Comma 88 2 7 2 2" xfId="2718" xr:uid="{00000000-0005-0000-0000-0000A02F0000}"/>
    <cellStyle name="Comma 88 2 7 2 3" xfId="19002" xr:uid="{00000000-0005-0000-0000-0000A12F0000}"/>
    <cellStyle name="Comma 88 2 7 3" xfId="19004" xr:uid="{00000000-0005-0000-0000-0000A22F0000}"/>
    <cellStyle name="Comma 88 2 7 4" xfId="19006" xr:uid="{00000000-0005-0000-0000-0000A32F0000}"/>
    <cellStyle name="Comma 88 2 8" xfId="19008" xr:uid="{00000000-0005-0000-0000-0000A42F0000}"/>
    <cellStyle name="Comma 88 2 8 2" xfId="4026" xr:uid="{00000000-0005-0000-0000-0000A52F0000}"/>
    <cellStyle name="Comma 88 2 8 3" xfId="19010" xr:uid="{00000000-0005-0000-0000-0000A62F0000}"/>
    <cellStyle name="Comma 88 2 9" xfId="19012" xr:uid="{00000000-0005-0000-0000-0000A72F0000}"/>
    <cellStyle name="Comma 88 2 9 2" xfId="19015" xr:uid="{00000000-0005-0000-0000-0000A82F0000}"/>
    <cellStyle name="Comma 88 2 9 3" xfId="19018" xr:uid="{00000000-0005-0000-0000-0000A92F0000}"/>
    <cellStyle name="Comma 88 3" xfId="3195" xr:uid="{00000000-0005-0000-0000-0000AA2F0000}"/>
    <cellStyle name="Comma 88 4" xfId="2760" xr:uid="{00000000-0005-0000-0000-0000AB2F0000}"/>
    <cellStyle name="Comma 88 4 2" xfId="10831" xr:uid="{00000000-0005-0000-0000-0000AC2F0000}"/>
    <cellStyle name="Comma 88 4 2 2" xfId="9441" xr:uid="{00000000-0005-0000-0000-0000AD2F0000}"/>
    <cellStyle name="Comma 88 4 2 2 2" xfId="11766" xr:uid="{00000000-0005-0000-0000-0000AE2F0000}"/>
    <cellStyle name="Comma 88 4 2 2 3" xfId="5852" xr:uid="{00000000-0005-0000-0000-0000AF2F0000}"/>
    <cellStyle name="Comma 88 4 2 3" xfId="10833" xr:uid="{00000000-0005-0000-0000-0000B02F0000}"/>
    <cellStyle name="Comma 88 4 2 4" xfId="19020" xr:uid="{00000000-0005-0000-0000-0000B12F0000}"/>
    <cellStyle name="Comma 88 4 3" xfId="10838" xr:uid="{00000000-0005-0000-0000-0000B22F0000}"/>
    <cellStyle name="Comma 88 4 3 2" xfId="13938" xr:uid="{00000000-0005-0000-0000-0000B32F0000}"/>
    <cellStyle name="Comma 88 4 3 3" xfId="3855" xr:uid="{00000000-0005-0000-0000-0000B42F0000}"/>
    <cellStyle name="Comma 88 4 4" xfId="10845" xr:uid="{00000000-0005-0000-0000-0000B52F0000}"/>
    <cellStyle name="Comma 88 4 4 2" xfId="19022" xr:uid="{00000000-0005-0000-0000-0000B62F0000}"/>
    <cellStyle name="Comma 88 4 4 3" xfId="19024" xr:uid="{00000000-0005-0000-0000-0000B72F0000}"/>
    <cellStyle name="Comma 88 4 5" xfId="19026" xr:uid="{00000000-0005-0000-0000-0000B82F0000}"/>
    <cellStyle name="Comma 88 4 6" xfId="19029" xr:uid="{00000000-0005-0000-0000-0000B92F0000}"/>
    <cellStyle name="Comma 88 5" xfId="19032" xr:uid="{00000000-0005-0000-0000-0000BA2F0000}"/>
    <cellStyle name="Comma 88 5 2" xfId="10855" xr:uid="{00000000-0005-0000-0000-0000BB2F0000}"/>
    <cellStyle name="Comma 88 5 2 2" xfId="10857" xr:uid="{00000000-0005-0000-0000-0000BC2F0000}"/>
    <cellStyle name="Comma 88 5 2 3" xfId="10864" xr:uid="{00000000-0005-0000-0000-0000BD2F0000}"/>
    <cellStyle name="Comma 88 5 3" xfId="10871" xr:uid="{00000000-0005-0000-0000-0000BE2F0000}"/>
    <cellStyle name="Comma 88 5 3 2" xfId="19034" xr:uid="{00000000-0005-0000-0000-0000BF2F0000}"/>
    <cellStyle name="Comma 88 5 3 3" xfId="19036" xr:uid="{00000000-0005-0000-0000-0000C02F0000}"/>
    <cellStyle name="Comma 88 5 4" xfId="10873" xr:uid="{00000000-0005-0000-0000-0000C12F0000}"/>
    <cellStyle name="Comma 88 5 5" xfId="19038" xr:uid="{00000000-0005-0000-0000-0000C22F0000}"/>
    <cellStyle name="Comma 88 6" xfId="15555" xr:uid="{00000000-0005-0000-0000-0000C32F0000}"/>
    <cellStyle name="Comma 88 6 2" xfId="10885" xr:uid="{00000000-0005-0000-0000-0000C42F0000}"/>
    <cellStyle name="Comma 88 6 2 2" xfId="10889" xr:uid="{00000000-0005-0000-0000-0000C52F0000}"/>
    <cellStyle name="Comma 88 6 2 3" xfId="1451" xr:uid="{00000000-0005-0000-0000-0000C62F0000}"/>
    <cellStyle name="Comma 88 6 3" xfId="10895" xr:uid="{00000000-0005-0000-0000-0000C72F0000}"/>
    <cellStyle name="Comma 88 6 3 2" xfId="15365" xr:uid="{00000000-0005-0000-0000-0000C82F0000}"/>
    <cellStyle name="Comma 88 6 3 3" xfId="19041" xr:uid="{00000000-0005-0000-0000-0000C92F0000}"/>
    <cellStyle name="Comma 88 6 4" xfId="10899" xr:uid="{00000000-0005-0000-0000-0000CA2F0000}"/>
    <cellStyle name="Comma 88 6 5" xfId="19043" xr:uid="{00000000-0005-0000-0000-0000CB2F0000}"/>
    <cellStyle name="Comma 88 7" xfId="15561" xr:uid="{00000000-0005-0000-0000-0000CC2F0000}"/>
    <cellStyle name="Comma 88 7 2" xfId="4081" xr:uid="{00000000-0005-0000-0000-0000CD2F0000}"/>
    <cellStyle name="Comma 88 7 2 2" xfId="19046" xr:uid="{00000000-0005-0000-0000-0000CE2F0000}"/>
    <cellStyle name="Comma 88 7 2 3" xfId="19048" xr:uid="{00000000-0005-0000-0000-0000CF2F0000}"/>
    <cellStyle name="Comma 88 7 3" xfId="10905" xr:uid="{00000000-0005-0000-0000-0000D02F0000}"/>
    <cellStyle name="Comma 88 7 3 2" xfId="19050" xr:uid="{00000000-0005-0000-0000-0000D12F0000}"/>
    <cellStyle name="Comma 88 7 3 3" xfId="19052" xr:uid="{00000000-0005-0000-0000-0000D22F0000}"/>
    <cellStyle name="Comma 88 7 4" xfId="19054" xr:uid="{00000000-0005-0000-0000-0000D32F0000}"/>
    <cellStyle name="Comma 88 7 5" xfId="19056" xr:uid="{00000000-0005-0000-0000-0000D42F0000}"/>
    <cellStyle name="Comma 88 8" xfId="15565" xr:uid="{00000000-0005-0000-0000-0000D52F0000}"/>
    <cellStyle name="Comma 88 8 2" xfId="10911" xr:uid="{00000000-0005-0000-0000-0000D62F0000}"/>
    <cellStyle name="Comma 88 8 2 2" xfId="19059" xr:uid="{00000000-0005-0000-0000-0000D72F0000}"/>
    <cellStyle name="Comma 88 8 2 3" xfId="19062" xr:uid="{00000000-0005-0000-0000-0000D82F0000}"/>
    <cellStyle name="Comma 88 8 3" xfId="19064" xr:uid="{00000000-0005-0000-0000-0000D92F0000}"/>
    <cellStyle name="Comma 88 8 3 2" xfId="19066" xr:uid="{00000000-0005-0000-0000-0000DA2F0000}"/>
    <cellStyle name="Comma 88 8 3 3" xfId="19068" xr:uid="{00000000-0005-0000-0000-0000DB2F0000}"/>
    <cellStyle name="Comma 88 8 4" xfId="12543" xr:uid="{00000000-0005-0000-0000-0000DC2F0000}"/>
    <cellStyle name="Comma 88 8 5" xfId="13230" xr:uid="{00000000-0005-0000-0000-0000DD2F0000}"/>
    <cellStyle name="Comma 88 9" xfId="19070" xr:uid="{00000000-0005-0000-0000-0000DE2F0000}"/>
    <cellStyle name="Comma 88 9 2" xfId="10921" xr:uid="{00000000-0005-0000-0000-0000DF2F0000}"/>
    <cellStyle name="Comma 88 9 2 2" xfId="19072" xr:uid="{00000000-0005-0000-0000-0000E02F0000}"/>
    <cellStyle name="Comma 88 9 2 3" xfId="19074" xr:uid="{00000000-0005-0000-0000-0000E12F0000}"/>
    <cellStyle name="Comma 88 9 3" xfId="19076" xr:uid="{00000000-0005-0000-0000-0000E22F0000}"/>
    <cellStyle name="Comma 88 9 4" xfId="19078" xr:uid="{00000000-0005-0000-0000-0000E32F0000}"/>
    <cellStyle name="Comma 89" xfId="19080" xr:uid="{00000000-0005-0000-0000-0000E42F0000}"/>
    <cellStyle name="Comma 89 10" xfId="19083" xr:uid="{00000000-0005-0000-0000-0000E52F0000}"/>
    <cellStyle name="Comma 89 10 2" xfId="19085" xr:uid="{00000000-0005-0000-0000-0000E62F0000}"/>
    <cellStyle name="Comma 89 10 3" xfId="19087" xr:uid="{00000000-0005-0000-0000-0000E72F0000}"/>
    <cellStyle name="Comma 89 11" xfId="19091" xr:uid="{00000000-0005-0000-0000-0000E82F0000}"/>
    <cellStyle name="Comma 89 11 2" xfId="19093" xr:uid="{00000000-0005-0000-0000-0000E92F0000}"/>
    <cellStyle name="Comma 89 11 3" xfId="19097" xr:uid="{00000000-0005-0000-0000-0000EA2F0000}"/>
    <cellStyle name="Comma 89 12" xfId="19101" xr:uid="{00000000-0005-0000-0000-0000EB2F0000}"/>
    <cellStyle name="Comma 89 13" xfId="19103" xr:uid="{00000000-0005-0000-0000-0000EC2F0000}"/>
    <cellStyle name="Comma 89 2" xfId="19105" xr:uid="{00000000-0005-0000-0000-0000ED2F0000}"/>
    <cellStyle name="Comma 89 2 10" xfId="2475" xr:uid="{00000000-0005-0000-0000-0000EE2F0000}"/>
    <cellStyle name="Comma 89 2 11" xfId="19107" xr:uid="{00000000-0005-0000-0000-0000EF2F0000}"/>
    <cellStyle name="Comma 89 2 2" xfId="19111" xr:uid="{00000000-0005-0000-0000-0000F02F0000}"/>
    <cellStyle name="Comma 89 2 2 2" xfId="19114" xr:uid="{00000000-0005-0000-0000-0000F12F0000}"/>
    <cellStyle name="Comma 89 2 2 2 2" xfId="8387" xr:uid="{00000000-0005-0000-0000-0000F22F0000}"/>
    <cellStyle name="Comma 89 2 2 2 2 2" xfId="19116" xr:uid="{00000000-0005-0000-0000-0000F32F0000}"/>
    <cellStyle name="Comma 89 2 2 2 2 3" xfId="19118" xr:uid="{00000000-0005-0000-0000-0000F42F0000}"/>
    <cellStyle name="Comma 89 2 2 2 3" xfId="19120" xr:uid="{00000000-0005-0000-0000-0000F52F0000}"/>
    <cellStyle name="Comma 89 2 2 2 4" xfId="19122" xr:uid="{00000000-0005-0000-0000-0000F62F0000}"/>
    <cellStyle name="Comma 89 2 2 3" xfId="19124" xr:uid="{00000000-0005-0000-0000-0000F72F0000}"/>
    <cellStyle name="Comma 89 2 2 3 2" xfId="19126" xr:uid="{00000000-0005-0000-0000-0000F82F0000}"/>
    <cellStyle name="Comma 89 2 2 3 3" xfId="19128" xr:uid="{00000000-0005-0000-0000-0000F92F0000}"/>
    <cellStyle name="Comma 89 2 2 4" xfId="19130" xr:uid="{00000000-0005-0000-0000-0000FA2F0000}"/>
    <cellStyle name="Comma 89 2 2 4 2" xfId="19133" xr:uid="{00000000-0005-0000-0000-0000FB2F0000}"/>
    <cellStyle name="Comma 89 2 2 4 3" xfId="19136" xr:uid="{00000000-0005-0000-0000-0000FC2F0000}"/>
    <cellStyle name="Comma 89 2 2 5" xfId="13465" xr:uid="{00000000-0005-0000-0000-0000FD2F0000}"/>
    <cellStyle name="Comma 89 2 2 6" xfId="13480" xr:uid="{00000000-0005-0000-0000-0000FE2F0000}"/>
    <cellStyle name="Comma 89 2 3" xfId="1203" xr:uid="{00000000-0005-0000-0000-0000FF2F0000}"/>
    <cellStyle name="Comma 89 2 3 2" xfId="19139" xr:uid="{00000000-0005-0000-0000-000000300000}"/>
    <cellStyle name="Comma 89 2 3 2 2" xfId="8999" xr:uid="{00000000-0005-0000-0000-000001300000}"/>
    <cellStyle name="Comma 89 2 3 2 3" xfId="19143" xr:uid="{00000000-0005-0000-0000-000002300000}"/>
    <cellStyle name="Comma 89 2 3 3" xfId="19145" xr:uid="{00000000-0005-0000-0000-000003300000}"/>
    <cellStyle name="Comma 89 2 3 3 2" xfId="10078" xr:uid="{00000000-0005-0000-0000-000004300000}"/>
    <cellStyle name="Comma 89 2 3 3 3" xfId="8427" xr:uid="{00000000-0005-0000-0000-000005300000}"/>
    <cellStyle name="Comma 89 2 3 4" xfId="19147" xr:uid="{00000000-0005-0000-0000-000006300000}"/>
    <cellStyle name="Comma 89 2 3 5" xfId="13497" xr:uid="{00000000-0005-0000-0000-000007300000}"/>
    <cellStyle name="Comma 89 2 4" xfId="19150" xr:uid="{00000000-0005-0000-0000-000008300000}"/>
    <cellStyle name="Comma 89 2 4 2" xfId="19153" xr:uid="{00000000-0005-0000-0000-000009300000}"/>
    <cellStyle name="Comma 89 2 4 2 2" xfId="10139" xr:uid="{00000000-0005-0000-0000-00000A300000}"/>
    <cellStyle name="Comma 89 2 4 2 3" xfId="8458" xr:uid="{00000000-0005-0000-0000-00000B300000}"/>
    <cellStyle name="Comma 89 2 4 3" xfId="19155" xr:uid="{00000000-0005-0000-0000-00000C300000}"/>
    <cellStyle name="Comma 89 2 4 3 2" xfId="5409" xr:uid="{00000000-0005-0000-0000-00000D300000}"/>
    <cellStyle name="Comma 89 2 4 3 3" xfId="19157" xr:uid="{00000000-0005-0000-0000-00000E300000}"/>
    <cellStyle name="Comma 89 2 4 4" xfId="19159" xr:uid="{00000000-0005-0000-0000-00000F300000}"/>
    <cellStyle name="Comma 89 2 4 5" xfId="19162" xr:uid="{00000000-0005-0000-0000-000010300000}"/>
    <cellStyle name="Comma 89 2 5" xfId="5716" xr:uid="{00000000-0005-0000-0000-000011300000}"/>
    <cellStyle name="Comma 89 2 5 2" xfId="19166" xr:uid="{00000000-0005-0000-0000-000012300000}"/>
    <cellStyle name="Comma 89 2 5 2 2" xfId="19168" xr:uid="{00000000-0005-0000-0000-000013300000}"/>
    <cellStyle name="Comma 89 2 5 2 3" xfId="19170" xr:uid="{00000000-0005-0000-0000-000014300000}"/>
    <cellStyle name="Comma 89 2 5 3" xfId="19172" xr:uid="{00000000-0005-0000-0000-000015300000}"/>
    <cellStyle name="Comma 89 2 5 3 2" xfId="19174" xr:uid="{00000000-0005-0000-0000-000016300000}"/>
    <cellStyle name="Comma 89 2 5 3 3" xfId="5071" xr:uid="{00000000-0005-0000-0000-000017300000}"/>
    <cellStyle name="Comma 89 2 5 4" xfId="19176" xr:uid="{00000000-0005-0000-0000-000018300000}"/>
    <cellStyle name="Comma 89 2 5 5" xfId="19179" xr:uid="{00000000-0005-0000-0000-000019300000}"/>
    <cellStyle name="Comma 89 2 6" xfId="6612" xr:uid="{00000000-0005-0000-0000-00001A300000}"/>
    <cellStyle name="Comma 89 2 6 2" xfId="19183" xr:uid="{00000000-0005-0000-0000-00001B300000}"/>
    <cellStyle name="Comma 89 2 6 2 2" xfId="19185" xr:uid="{00000000-0005-0000-0000-00001C300000}"/>
    <cellStyle name="Comma 89 2 6 2 3" xfId="19187" xr:uid="{00000000-0005-0000-0000-00001D300000}"/>
    <cellStyle name="Comma 89 2 6 3" xfId="19189" xr:uid="{00000000-0005-0000-0000-00001E300000}"/>
    <cellStyle name="Comma 89 2 6 3 2" xfId="19192" xr:uid="{00000000-0005-0000-0000-00001F300000}"/>
    <cellStyle name="Comma 89 2 6 3 3" xfId="19194" xr:uid="{00000000-0005-0000-0000-000020300000}"/>
    <cellStyle name="Comma 89 2 6 4" xfId="19196" xr:uid="{00000000-0005-0000-0000-000021300000}"/>
    <cellStyle name="Comma 89 2 6 5" xfId="3808" xr:uid="{00000000-0005-0000-0000-000022300000}"/>
    <cellStyle name="Comma 89 2 7" xfId="19200" xr:uid="{00000000-0005-0000-0000-000023300000}"/>
    <cellStyle name="Comma 89 2 7 2" xfId="5224" xr:uid="{00000000-0005-0000-0000-000024300000}"/>
    <cellStyle name="Comma 89 2 7 2 2" xfId="3597" xr:uid="{00000000-0005-0000-0000-000025300000}"/>
    <cellStyle name="Comma 89 2 7 2 3" xfId="4643" xr:uid="{00000000-0005-0000-0000-000026300000}"/>
    <cellStyle name="Comma 89 2 7 3" xfId="9614" xr:uid="{00000000-0005-0000-0000-000027300000}"/>
    <cellStyle name="Comma 89 2 7 4" xfId="9630" xr:uid="{00000000-0005-0000-0000-000028300000}"/>
    <cellStyle name="Comma 89 2 8" xfId="19202" xr:uid="{00000000-0005-0000-0000-000029300000}"/>
    <cellStyle name="Comma 89 2 8 2" xfId="19204" xr:uid="{00000000-0005-0000-0000-00002A300000}"/>
    <cellStyle name="Comma 89 2 8 3" xfId="11709" xr:uid="{00000000-0005-0000-0000-00002B300000}"/>
    <cellStyle name="Comma 89 2 9" xfId="19206" xr:uid="{00000000-0005-0000-0000-00002C300000}"/>
    <cellStyle name="Comma 89 2 9 2" xfId="19208" xr:uid="{00000000-0005-0000-0000-00002D300000}"/>
    <cellStyle name="Comma 89 2 9 3" xfId="19210" xr:uid="{00000000-0005-0000-0000-00002E300000}"/>
    <cellStyle name="Comma 89 3" xfId="19213" xr:uid="{00000000-0005-0000-0000-00002F300000}"/>
    <cellStyle name="Comma 89 4" xfId="19216" xr:uid="{00000000-0005-0000-0000-000030300000}"/>
    <cellStyle name="Comma 89 4 2" xfId="19221" xr:uid="{00000000-0005-0000-0000-000031300000}"/>
    <cellStyle name="Comma 89 4 2 2" xfId="19224" xr:uid="{00000000-0005-0000-0000-000032300000}"/>
    <cellStyle name="Comma 89 4 2 2 2" xfId="12038" xr:uid="{00000000-0005-0000-0000-000033300000}"/>
    <cellStyle name="Comma 89 4 2 2 3" xfId="19227" xr:uid="{00000000-0005-0000-0000-000034300000}"/>
    <cellStyle name="Comma 89 4 2 3" xfId="19229" xr:uid="{00000000-0005-0000-0000-000035300000}"/>
    <cellStyle name="Comma 89 4 2 4" xfId="19233" xr:uid="{00000000-0005-0000-0000-000036300000}"/>
    <cellStyle name="Comma 89 4 3" xfId="219" xr:uid="{00000000-0005-0000-0000-000037300000}"/>
    <cellStyle name="Comma 89 4 3 2" xfId="19237" xr:uid="{00000000-0005-0000-0000-000038300000}"/>
    <cellStyle name="Comma 89 4 3 3" xfId="19239" xr:uid="{00000000-0005-0000-0000-000039300000}"/>
    <cellStyle name="Comma 89 4 4" xfId="99" xr:uid="{00000000-0005-0000-0000-00003A300000}"/>
    <cellStyle name="Comma 89 4 4 2" xfId="19241" xr:uid="{00000000-0005-0000-0000-00003B300000}"/>
    <cellStyle name="Comma 89 4 4 3" xfId="19243" xr:uid="{00000000-0005-0000-0000-00003C300000}"/>
    <cellStyle name="Comma 89 4 5" xfId="19245" xr:uid="{00000000-0005-0000-0000-00003D300000}"/>
    <cellStyle name="Comma 89 4 6" xfId="19247" xr:uid="{00000000-0005-0000-0000-00003E300000}"/>
    <cellStyle name="Comma 89 5" xfId="19250" xr:uid="{00000000-0005-0000-0000-00003F300000}"/>
    <cellStyle name="Comma 89 5 2" xfId="10282" xr:uid="{00000000-0005-0000-0000-000040300000}"/>
    <cellStyle name="Comma 89 5 2 2" xfId="19252" xr:uid="{00000000-0005-0000-0000-000041300000}"/>
    <cellStyle name="Comma 89 5 2 3" xfId="19254" xr:uid="{00000000-0005-0000-0000-000042300000}"/>
    <cellStyle name="Comma 89 5 3" xfId="19256" xr:uid="{00000000-0005-0000-0000-000043300000}"/>
    <cellStyle name="Comma 89 5 3 2" xfId="19258" xr:uid="{00000000-0005-0000-0000-000044300000}"/>
    <cellStyle name="Comma 89 5 3 3" xfId="19260" xr:uid="{00000000-0005-0000-0000-000045300000}"/>
    <cellStyle name="Comma 89 5 4" xfId="19262" xr:uid="{00000000-0005-0000-0000-000046300000}"/>
    <cellStyle name="Comma 89 5 5" xfId="19265" xr:uid="{00000000-0005-0000-0000-000047300000}"/>
    <cellStyle name="Comma 89 6" xfId="15571" xr:uid="{00000000-0005-0000-0000-000048300000}"/>
    <cellStyle name="Comma 89 6 2" xfId="19269" xr:uid="{00000000-0005-0000-0000-000049300000}"/>
    <cellStyle name="Comma 89 6 2 2" xfId="19271" xr:uid="{00000000-0005-0000-0000-00004A300000}"/>
    <cellStyle name="Comma 89 6 2 3" xfId="19273" xr:uid="{00000000-0005-0000-0000-00004B300000}"/>
    <cellStyle name="Comma 89 6 3" xfId="19275" xr:uid="{00000000-0005-0000-0000-00004C300000}"/>
    <cellStyle name="Comma 89 6 3 2" xfId="16780" xr:uid="{00000000-0005-0000-0000-00004D300000}"/>
    <cellStyle name="Comma 89 6 3 3" xfId="19277" xr:uid="{00000000-0005-0000-0000-00004E300000}"/>
    <cellStyle name="Comma 89 6 4" xfId="19279" xr:uid="{00000000-0005-0000-0000-00004F300000}"/>
    <cellStyle name="Comma 89 6 5" xfId="19282" xr:uid="{00000000-0005-0000-0000-000050300000}"/>
    <cellStyle name="Comma 89 7" xfId="15575" xr:uid="{00000000-0005-0000-0000-000051300000}"/>
    <cellStyle name="Comma 89 7 2" xfId="19286" xr:uid="{00000000-0005-0000-0000-000052300000}"/>
    <cellStyle name="Comma 89 7 2 2" xfId="19288" xr:uid="{00000000-0005-0000-0000-000053300000}"/>
    <cellStyle name="Comma 89 7 2 3" xfId="19290" xr:uid="{00000000-0005-0000-0000-000054300000}"/>
    <cellStyle name="Comma 89 7 3" xfId="5328" xr:uid="{00000000-0005-0000-0000-000055300000}"/>
    <cellStyle name="Comma 89 7 3 2" xfId="19292" xr:uid="{00000000-0005-0000-0000-000056300000}"/>
    <cellStyle name="Comma 89 7 3 3" xfId="7553" xr:uid="{00000000-0005-0000-0000-000057300000}"/>
    <cellStyle name="Comma 89 7 4" xfId="19294" xr:uid="{00000000-0005-0000-0000-000058300000}"/>
    <cellStyle name="Comma 89 7 5" xfId="19296" xr:uid="{00000000-0005-0000-0000-000059300000}"/>
    <cellStyle name="Comma 89 8" xfId="19298" xr:uid="{00000000-0005-0000-0000-00005A300000}"/>
    <cellStyle name="Comma 89 8 2" xfId="19301" xr:uid="{00000000-0005-0000-0000-00005B300000}"/>
    <cellStyle name="Comma 89 8 2 2" xfId="19303" xr:uid="{00000000-0005-0000-0000-00005C300000}"/>
    <cellStyle name="Comma 89 8 2 3" xfId="19305" xr:uid="{00000000-0005-0000-0000-00005D300000}"/>
    <cellStyle name="Comma 89 8 3" xfId="16102" xr:uid="{00000000-0005-0000-0000-00005E300000}"/>
    <cellStyle name="Comma 89 8 3 2" xfId="16109" xr:uid="{00000000-0005-0000-0000-00005F300000}"/>
    <cellStyle name="Comma 89 8 3 3" xfId="16129" xr:uid="{00000000-0005-0000-0000-000060300000}"/>
    <cellStyle name="Comma 89 8 4" xfId="16136" xr:uid="{00000000-0005-0000-0000-000061300000}"/>
    <cellStyle name="Comma 89 8 5" xfId="16145" xr:uid="{00000000-0005-0000-0000-000062300000}"/>
    <cellStyle name="Comma 89 9" xfId="19307" xr:uid="{00000000-0005-0000-0000-000063300000}"/>
    <cellStyle name="Comma 89 9 2" xfId="19309" xr:uid="{00000000-0005-0000-0000-000064300000}"/>
    <cellStyle name="Comma 89 9 2 2" xfId="7392" xr:uid="{00000000-0005-0000-0000-000065300000}"/>
    <cellStyle name="Comma 89 9 2 3" xfId="15885" xr:uid="{00000000-0005-0000-0000-000066300000}"/>
    <cellStyle name="Comma 89 9 3" xfId="16160" xr:uid="{00000000-0005-0000-0000-000067300000}"/>
    <cellStyle name="Comma 89 9 4" xfId="16162" xr:uid="{00000000-0005-0000-0000-000068300000}"/>
    <cellStyle name="Comma 9" xfId="7718" xr:uid="{00000000-0005-0000-0000-000069300000}"/>
    <cellStyle name="Comma 9 2" xfId="19310" xr:uid="{00000000-0005-0000-0000-00006A300000}"/>
    <cellStyle name="Comma 9 2 2" xfId="17572" xr:uid="{00000000-0005-0000-0000-00006B300000}"/>
    <cellStyle name="Comma 9 2 3" xfId="19313" xr:uid="{00000000-0005-0000-0000-00006C300000}"/>
    <cellStyle name="Comma 9 2 4" xfId="19316" xr:uid="{00000000-0005-0000-0000-00006D300000}"/>
    <cellStyle name="Comma 9 3" xfId="19317" xr:uid="{00000000-0005-0000-0000-00006E300000}"/>
    <cellStyle name="Comma 9 4" xfId="19318" xr:uid="{00000000-0005-0000-0000-00006F300000}"/>
    <cellStyle name="Comma 9 5" xfId="19319" xr:uid="{00000000-0005-0000-0000-000070300000}"/>
    <cellStyle name="Comma 90" xfId="18257" xr:uid="{00000000-0005-0000-0000-000071300000}"/>
    <cellStyle name="Comma 90 10" xfId="18259" xr:uid="{00000000-0005-0000-0000-000072300000}"/>
    <cellStyle name="Comma 90 10 2" xfId="17070" xr:uid="{00000000-0005-0000-0000-000073300000}"/>
    <cellStyle name="Comma 90 10 3" xfId="18261" xr:uid="{00000000-0005-0000-0000-000074300000}"/>
    <cellStyle name="Comma 90 11" xfId="18263" xr:uid="{00000000-0005-0000-0000-000075300000}"/>
    <cellStyle name="Comma 90 11 2" xfId="17390" xr:uid="{00000000-0005-0000-0000-000076300000}"/>
    <cellStyle name="Comma 90 11 3" xfId="17393" xr:uid="{00000000-0005-0000-0000-000077300000}"/>
    <cellStyle name="Comma 90 12" xfId="18265" xr:uid="{00000000-0005-0000-0000-000078300000}"/>
    <cellStyle name="Comma 90 13" xfId="18267" xr:uid="{00000000-0005-0000-0000-000079300000}"/>
    <cellStyle name="Comma 90 2" xfId="18269" xr:uid="{00000000-0005-0000-0000-00007A300000}"/>
    <cellStyle name="Comma 90 2 10" xfId="18271" xr:uid="{00000000-0005-0000-0000-00007B300000}"/>
    <cellStyle name="Comma 90 2 11" xfId="829" xr:uid="{00000000-0005-0000-0000-00007C300000}"/>
    <cellStyle name="Comma 90 2 2" xfId="18273" xr:uid="{00000000-0005-0000-0000-00007D300000}"/>
    <cellStyle name="Comma 90 2 2 2" xfId="5323" xr:uid="{00000000-0005-0000-0000-00007E300000}"/>
    <cellStyle name="Comma 90 2 2 2 2" xfId="18275" xr:uid="{00000000-0005-0000-0000-00007F300000}"/>
    <cellStyle name="Comma 90 2 2 2 2 2" xfId="18279" xr:uid="{00000000-0005-0000-0000-000080300000}"/>
    <cellStyle name="Comma 90 2 2 2 2 3" xfId="18281" xr:uid="{00000000-0005-0000-0000-000081300000}"/>
    <cellStyle name="Comma 90 2 2 2 3" xfId="7549" xr:uid="{00000000-0005-0000-0000-000082300000}"/>
    <cellStyle name="Comma 90 2 2 2 4" xfId="7568" xr:uid="{00000000-0005-0000-0000-000083300000}"/>
    <cellStyle name="Comma 90 2 2 3" xfId="18284" xr:uid="{00000000-0005-0000-0000-000084300000}"/>
    <cellStyle name="Comma 90 2 2 3 2" xfId="18286" xr:uid="{00000000-0005-0000-0000-000085300000}"/>
    <cellStyle name="Comma 90 2 2 3 3" xfId="5945" xr:uid="{00000000-0005-0000-0000-000086300000}"/>
    <cellStyle name="Comma 90 2 2 4" xfId="18288" xr:uid="{00000000-0005-0000-0000-000087300000}"/>
    <cellStyle name="Comma 90 2 2 4 2" xfId="18290" xr:uid="{00000000-0005-0000-0000-000088300000}"/>
    <cellStyle name="Comma 90 2 2 4 3" xfId="18294" xr:uid="{00000000-0005-0000-0000-000089300000}"/>
    <cellStyle name="Comma 90 2 2 5" xfId="18296" xr:uid="{00000000-0005-0000-0000-00008A300000}"/>
    <cellStyle name="Comma 90 2 2 6" xfId="18298" xr:uid="{00000000-0005-0000-0000-00008B300000}"/>
    <cellStyle name="Comma 90 2 3" xfId="18300" xr:uid="{00000000-0005-0000-0000-00008C300000}"/>
    <cellStyle name="Comma 90 2 3 2" xfId="18302" xr:uid="{00000000-0005-0000-0000-00008D300000}"/>
    <cellStyle name="Comma 90 2 3 2 2" xfId="18304" xr:uid="{00000000-0005-0000-0000-00008E300000}"/>
    <cellStyle name="Comma 90 2 3 2 3" xfId="5026" xr:uid="{00000000-0005-0000-0000-00008F300000}"/>
    <cellStyle name="Comma 90 2 3 3" xfId="4003" xr:uid="{00000000-0005-0000-0000-000090300000}"/>
    <cellStyle name="Comma 90 2 3 3 2" xfId="4928" xr:uid="{00000000-0005-0000-0000-000091300000}"/>
    <cellStyle name="Comma 90 2 3 3 3" xfId="4945" xr:uid="{00000000-0005-0000-0000-000092300000}"/>
    <cellStyle name="Comma 90 2 3 4" xfId="18306" xr:uid="{00000000-0005-0000-0000-000093300000}"/>
    <cellStyle name="Comma 90 2 3 5" xfId="18308" xr:uid="{00000000-0005-0000-0000-000094300000}"/>
    <cellStyle name="Comma 90 2 4" xfId="18310" xr:uid="{00000000-0005-0000-0000-000095300000}"/>
    <cellStyle name="Comma 90 2 4 2" xfId="18313" xr:uid="{00000000-0005-0000-0000-000096300000}"/>
    <cellStyle name="Comma 90 2 4 2 2" xfId="18315" xr:uid="{00000000-0005-0000-0000-000097300000}"/>
    <cellStyle name="Comma 90 2 4 2 3" xfId="9239" xr:uid="{00000000-0005-0000-0000-000098300000}"/>
    <cellStyle name="Comma 90 2 4 3" xfId="18318" xr:uid="{00000000-0005-0000-0000-000099300000}"/>
    <cellStyle name="Comma 90 2 4 3 2" xfId="18320" xr:uid="{00000000-0005-0000-0000-00009A300000}"/>
    <cellStyle name="Comma 90 2 4 3 3" xfId="18324" xr:uid="{00000000-0005-0000-0000-00009B300000}"/>
    <cellStyle name="Comma 90 2 4 4" xfId="18326" xr:uid="{00000000-0005-0000-0000-00009C300000}"/>
    <cellStyle name="Comma 90 2 4 5" xfId="18328" xr:uid="{00000000-0005-0000-0000-00009D300000}"/>
    <cellStyle name="Comma 90 2 5" xfId="18330" xr:uid="{00000000-0005-0000-0000-00009E300000}"/>
    <cellStyle name="Comma 90 2 5 2" xfId="18332" xr:uid="{00000000-0005-0000-0000-00009F300000}"/>
    <cellStyle name="Comma 90 2 5 2 2" xfId="18334" xr:uid="{00000000-0005-0000-0000-0000A0300000}"/>
    <cellStyle name="Comma 90 2 5 2 3" xfId="3114" xr:uid="{00000000-0005-0000-0000-0000A1300000}"/>
    <cellStyle name="Comma 90 2 5 3" xfId="18336" xr:uid="{00000000-0005-0000-0000-0000A2300000}"/>
    <cellStyle name="Comma 90 2 5 3 2" xfId="18338" xr:uid="{00000000-0005-0000-0000-0000A3300000}"/>
    <cellStyle name="Comma 90 2 5 3 3" xfId="18342" xr:uid="{00000000-0005-0000-0000-0000A4300000}"/>
    <cellStyle name="Comma 90 2 5 4" xfId="18344" xr:uid="{00000000-0005-0000-0000-0000A5300000}"/>
    <cellStyle name="Comma 90 2 5 5" xfId="18346" xr:uid="{00000000-0005-0000-0000-0000A6300000}"/>
    <cellStyle name="Comma 90 2 6" xfId="18348" xr:uid="{00000000-0005-0000-0000-0000A7300000}"/>
    <cellStyle name="Comma 90 2 6 2" xfId="1310" xr:uid="{00000000-0005-0000-0000-0000A8300000}"/>
    <cellStyle name="Comma 90 2 6 2 2" xfId="18350" xr:uid="{00000000-0005-0000-0000-0000A9300000}"/>
    <cellStyle name="Comma 90 2 6 2 3" xfId="2950" xr:uid="{00000000-0005-0000-0000-0000AA300000}"/>
    <cellStyle name="Comma 90 2 6 3" xfId="18354" xr:uid="{00000000-0005-0000-0000-0000AB300000}"/>
    <cellStyle name="Comma 90 2 6 3 2" xfId="18356" xr:uid="{00000000-0005-0000-0000-0000AC300000}"/>
    <cellStyle name="Comma 90 2 6 3 3" xfId="18360" xr:uid="{00000000-0005-0000-0000-0000AD300000}"/>
    <cellStyle name="Comma 90 2 6 4" xfId="18365" xr:uid="{00000000-0005-0000-0000-0000AE300000}"/>
    <cellStyle name="Comma 90 2 6 5" xfId="18367" xr:uid="{00000000-0005-0000-0000-0000AF300000}"/>
    <cellStyle name="Comma 90 2 7" xfId="18369" xr:uid="{00000000-0005-0000-0000-0000B0300000}"/>
    <cellStyle name="Comma 90 2 7 2" xfId="18374" xr:uid="{00000000-0005-0000-0000-0000B1300000}"/>
    <cellStyle name="Comma 90 2 7 2 2" xfId="1568" xr:uid="{00000000-0005-0000-0000-0000B2300000}"/>
    <cellStyle name="Comma 90 2 7 2 3" xfId="18378" xr:uid="{00000000-0005-0000-0000-0000B3300000}"/>
    <cellStyle name="Comma 90 2 7 3" xfId="18382" xr:uid="{00000000-0005-0000-0000-0000B4300000}"/>
    <cellStyle name="Comma 90 2 7 4" xfId="18384" xr:uid="{00000000-0005-0000-0000-0000B5300000}"/>
    <cellStyle name="Comma 90 2 8" xfId="18386" xr:uid="{00000000-0005-0000-0000-0000B6300000}"/>
    <cellStyle name="Comma 90 2 8 2" xfId="18388" xr:uid="{00000000-0005-0000-0000-0000B7300000}"/>
    <cellStyle name="Comma 90 2 8 3" xfId="18390" xr:uid="{00000000-0005-0000-0000-0000B8300000}"/>
    <cellStyle name="Comma 90 2 9" xfId="5710" xr:uid="{00000000-0005-0000-0000-0000B9300000}"/>
    <cellStyle name="Comma 90 2 9 2" xfId="18392" xr:uid="{00000000-0005-0000-0000-0000BA300000}"/>
    <cellStyle name="Comma 90 2 9 3" xfId="18394" xr:uid="{00000000-0005-0000-0000-0000BB300000}"/>
    <cellStyle name="Comma 90 3" xfId="18396" xr:uid="{00000000-0005-0000-0000-0000BC300000}"/>
    <cellStyle name="Comma 90 4" xfId="18398" xr:uid="{00000000-0005-0000-0000-0000BD300000}"/>
    <cellStyle name="Comma 90 4 2" xfId="18400" xr:uid="{00000000-0005-0000-0000-0000BE300000}"/>
    <cellStyle name="Comma 90 4 2 2" xfId="18402" xr:uid="{00000000-0005-0000-0000-0000BF300000}"/>
    <cellStyle name="Comma 90 4 2 2 2" xfId="18404" xr:uid="{00000000-0005-0000-0000-0000C0300000}"/>
    <cellStyle name="Comma 90 4 2 2 3" xfId="18407" xr:uid="{00000000-0005-0000-0000-0000C1300000}"/>
    <cellStyle name="Comma 90 4 2 3" xfId="18409" xr:uid="{00000000-0005-0000-0000-0000C2300000}"/>
    <cellStyle name="Comma 90 4 2 4" xfId="18411" xr:uid="{00000000-0005-0000-0000-0000C3300000}"/>
    <cellStyle name="Comma 90 4 3" xfId="18413" xr:uid="{00000000-0005-0000-0000-0000C4300000}"/>
    <cellStyle name="Comma 90 4 3 2" xfId="18415" xr:uid="{00000000-0005-0000-0000-0000C5300000}"/>
    <cellStyle name="Comma 90 4 3 3" xfId="18417" xr:uid="{00000000-0005-0000-0000-0000C6300000}"/>
    <cellStyle name="Comma 90 4 4" xfId="18419" xr:uid="{00000000-0005-0000-0000-0000C7300000}"/>
    <cellStyle name="Comma 90 4 4 2" xfId="18421" xr:uid="{00000000-0005-0000-0000-0000C8300000}"/>
    <cellStyle name="Comma 90 4 4 3" xfId="18423" xr:uid="{00000000-0005-0000-0000-0000C9300000}"/>
    <cellStyle name="Comma 90 4 5" xfId="18425" xr:uid="{00000000-0005-0000-0000-0000CA300000}"/>
    <cellStyle name="Comma 90 4 6" xfId="18428" xr:uid="{00000000-0005-0000-0000-0000CB300000}"/>
    <cellStyle name="Comma 90 5" xfId="11696" xr:uid="{00000000-0005-0000-0000-0000CC300000}"/>
    <cellStyle name="Comma 90 5 2" xfId="18430" xr:uid="{00000000-0005-0000-0000-0000CD300000}"/>
    <cellStyle name="Comma 90 5 2 2" xfId="18434" xr:uid="{00000000-0005-0000-0000-0000CE300000}"/>
    <cellStyle name="Comma 90 5 2 3" xfId="18436" xr:uid="{00000000-0005-0000-0000-0000CF300000}"/>
    <cellStyle name="Comma 90 5 3" xfId="18438" xr:uid="{00000000-0005-0000-0000-0000D0300000}"/>
    <cellStyle name="Comma 90 5 3 2" xfId="18441" xr:uid="{00000000-0005-0000-0000-0000D1300000}"/>
    <cellStyle name="Comma 90 5 3 3" xfId="18444" xr:uid="{00000000-0005-0000-0000-0000D2300000}"/>
    <cellStyle name="Comma 90 5 4" xfId="18446" xr:uid="{00000000-0005-0000-0000-0000D3300000}"/>
    <cellStyle name="Comma 90 5 5" xfId="18449" xr:uid="{00000000-0005-0000-0000-0000D4300000}"/>
    <cellStyle name="Comma 90 6" xfId="15458" xr:uid="{00000000-0005-0000-0000-0000D5300000}"/>
    <cellStyle name="Comma 90 6 2" xfId="3494" xr:uid="{00000000-0005-0000-0000-0000D6300000}"/>
    <cellStyle name="Comma 90 6 2 2" xfId="18452" xr:uid="{00000000-0005-0000-0000-0000D7300000}"/>
    <cellStyle name="Comma 90 6 2 3" xfId="18454" xr:uid="{00000000-0005-0000-0000-0000D8300000}"/>
    <cellStyle name="Comma 90 6 3" xfId="15462" xr:uid="{00000000-0005-0000-0000-0000D9300000}"/>
    <cellStyle name="Comma 90 6 3 2" xfId="18456" xr:uid="{00000000-0005-0000-0000-0000DA300000}"/>
    <cellStyle name="Comma 90 6 3 3" xfId="18458" xr:uid="{00000000-0005-0000-0000-0000DB300000}"/>
    <cellStyle name="Comma 90 6 4" xfId="18460" xr:uid="{00000000-0005-0000-0000-0000DC300000}"/>
    <cellStyle name="Comma 90 6 5" xfId="18463" xr:uid="{00000000-0005-0000-0000-0000DD300000}"/>
    <cellStyle name="Comma 90 7" xfId="15466" xr:uid="{00000000-0005-0000-0000-0000DE300000}"/>
    <cellStyle name="Comma 90 7 2" xfId="6047" xr:uid="{00000000-0005-0000-0000-0000DF300000}"/>
    <cellStyle name="Comma 90 7 2 2" xfId="18466" xr:uid="{00000000-0005-0000-0000-0000E0300000}"/>
    <cellStyle name="Comma 90 7 2 3" xfId="18468" xr:uid="{00000000-0005-0000-0000-0000E1300000}"/>
    <cellStyle name="Comma 90 7 3" xfId="6060" xr:uid="{00000000-0005-0000-0000-0000E2300000}"/>
    <cellStyle name="Comma 90 7 3 2" xfId="8692" xr:uid="{00000000-0005-0000-0000-0000E3300000}"/>
    <cellStyle name="Comma 90 7 3 3" xfId="8699" xr:uid="{00000000-0005-0000-0000-0000E4300000}"/>
    <cellStyle name="Comma 90 7 4" xfId="4155" xr:uid="{00000000-0005-0000-0000-0000E5300000}"/>
    <cellStyle name="Comma 90 7 5" xfId="4164" xr:uid="{00000000-0005-0000-0000-0000E6300000}"/>
    <cellStyle name="Comma 90 8" xfId="15471" xr:uid="{00000000-0005-0000-0000-0000E7300000}"/>
    <cellStyle name="Comma 90 8 2" xfId="18470" xr:uid="{00000000-0005-0000-0000-0000E8300000}"/>
    <cellStyle name="Comma 90 8 2 2" xfId="18472" xr:uid="{00000000-0005-0000-0000-0000E9300000}"/>
    <cellStyle name="Comma 90 8 2 3" xfId="18474" xr:uid="{00000000-0005-0000-0000-0000EA300000}"/>
    <cellStyle name="Comma 90 8 3" xfId="18476" xr:uid="{00000000-0005-0000-0000-0000EB300000}"/>
    <cellStyle name="Comma 90 8 3 2" xfId="18478" xr:uid="{00000000-0005-0000-0000-0000EC300000}"/>
    <cellStyle name="Comma 90 8 3 3" xfId="18480" xr:uid="{00000000-0005-0000-0000-0000ED300000}"/>
    <cellStyle name="Comma 90 8 4" xfId="13195" xr:uid="{00000000-0005-0000-0000-0000EE300000}"/>
    <cellStyle name="Comma 90 8 5" xfId="13198" xr:uid="{00000000-0005-0000-0000-0000EF300000}"/>
    <cellStyle name="Comma 90 9" xfId="346" xr:uid="{00000000-0005-0000-0000-0000F0300000}"/>
    <cellStyle name="Comma 90 9 2" xfId="18482" xr:uid="{00000000-0005-0000-0000-0000F1300000}"/>
    <cellStyle name="Comma 90 9 2 2" xfId="18484" xr:uid="{00000000-0005-0000-0000-0000F2300000}"/>
    <cellStyle name="Comma 90 9 2 3" xfId="18486" xr:uid="{00000000-0005-0000-0000-0000F3300000}"/>
    <cellStyle name="Comma 90 9 3" xfId="4057" xr:uid="{00000000-0005-0000-0000-0000F4300000}"/>
    <cellStyle name="Comma 90 9 4" xfId="13201" xr:uid="{00000000-0005-0000-0000-0000F5300000}"/>
    <cellStyle name="Comma 91" xfId="18488" xr:uid="{00000000-0005-0000-0000-0000F6300000}"/>
    <cellStyle name="Comma 91 10" xfId="10928" xr:uid="{00000000-0005-0000-0000-0000F7300000}"/>
    <cellStyle name="Comma 91 10 2" xfId="18490" xr:uid="{00000000-0005-0000-0000-0000F8300000}"/>
    <cellStyle name="Comma 91 10 3" xfId="18493" xr:uid="{00000000-0005-0000-0000-0000F9300000}"/>
    <cellStyle name="Comma 91 11" xfId="18496" xr:uid="{00000000-0005-0000-0000-0000FA300000}"/>
    <cellStyle name="Comma 91 11 2" xfId="18498" xr:uid="{00000000-0005-0000-0000-0000FB300000}"/>
    <cellStyle name="Comma 91 11 3" xfId="18501" xr:uid="{00000000-0005-0000-0000-0000FC300000}"/>
    <cellStyle name="Comma 91 12" xfId="18504" xr:uid="{00000000-0005-0000-0000-0000FD300000}"/>
    <cellStyle name="Comma 91 13" xfId="14543" xr:uid="{00000000-0005-0000-0000-0000FE300000}"/>
    <cellStyle name="Comma 91 2" xfId="18506" xr:uid="{00000000-0005-0000-0000-0000FF300000}"/>
    <cellStyle name="Comma 91 2 10" xfId="18508" xr:uid="{00000000-0005-0000-0000-000000310000}"/>
    <cellStyle name="Comma 91 2 11" xfId="18511" xr:uid="{00000000-0005-0000-0000-000001310000}"/>
    <cellStyle name="Comma 91 2 2" xfId="18513" xr:uid="{00000000-0005-0000-0000-000002310000}"/>
    <cellStyle name="Comma 91 2 2 2" xfId="18515" xr:uid="{00000000-0005-0000-0000-000003310000}"/>
    <cellStyle name="Comma 91 2 2 2 2" xfId="17521" xr:uid="{00000000-0005-0000-0000-000004310000}"/>
    <cellStyle name="Comma 91 2 2 2 2 2" xfId="17524" xr:uid="{00000000-0005-0000-0000-000005310000}"/>
    <cellStyle name="Comma 91 2 2 2 2 3" xfId="17531" xr:uid="{00000000-0005-0000-0000-000006310000}"/>
    <cellStyle name="Comma 91 2 2 2 3" xfId="17542" xr:uid="{00000000-0005-0000-0000-000007310000}"/>
    <cellStyle name="Comma 91 2 2 2 4" xfId="17549" xr:uid="{00000000-0005-0000-0000-000008310000}"/>
    <cellStyle name="Comma 91 2 2 3" xfId="18517" xr:uid="{00000000-0005-0000-0000-000009310000}"/>
    <cellStyle name="Comma 91 2 2 3 2" xfId="17604" xr:uid="{00000000-0005-0000-0000-00000A310000}"/>
    <cellStyle name="Comma 91 2 2 3 3" xfId="3865" xr:uid="{00000000-0005-0000-0000-00000B310000}"/>
    <cellStyle name="Comma 91 2 2 4" xfId="18519" xr:uid="{00000000-0005-0000-0000-00000C310000}"/>
    <cellStyle name="Comma 91 2 2 4 2" xfId="17658" xr:uid="{00000000-0005-0000-0000-00000D310000}"/>
    <cellStyle name="Comma 91 2 2 4 3" xfId="8211" xr:uid="{00000000-0005-0000-0000-00000E310000}"/>
    <cellStyle name="Comma 91 2 2 5" xfId="4837" xr:uid="{00000000-0005-0000-0000-00000F310000}"/>
    <cellStyle name="Comma 91 2 2 6" xfId="5148" xr:uid="{00000000-0005-0000-0000-000010310000}"/>
    <cellStyle name="Comma 91 2 3" xfId="18522" xr:uid="{00000000-0005-0000-0000-000011310000}"/>
    <cellStyle name="Comma 91 2 3 2" xfId="18524" xr:uid="{00000000-0005-0000-0000-000012310000}"/>
    <cellStyle name="Comma 91 2 3 2 2" xfId="18526" xr:uid="{00000000-0005-0000-0000-000013310000}"/>
    <cellStyle name="Comma 91 2 3 2 3" xfId="18528" xr:uid="{00000000-0005-0000-0000-000014310000}"/>
    <cellStyle name="Comma 91 2 3 3" xfId="18530" xr:uid="{00000000-0005-0000-0000-000015310000}"/>
    <cellStyle name="Comma 91 2 3 3 2" xfId="18532" xr:uid="{00000000-0005-0000-0000-000016310000}"/>
    <cellStyle name="Comma 91 2 3 3 3" xfId="18535" xr:uid="{00000000-0005-0000-0000-000017310000}"/>
    <cellStyle name="Comma 91 2 3 4" xfId="18537" xr:uid="{00000000-0005-0000-0000-000018310000}"/>
    <cellStyle name="Comma 91 2 3 5" xfId="18539" xr:uid="{00000000-0005-0000-0000-000019310000}"/>
    <cellStyle name="Comma 91 2 4" xfId="18542" xr:uid="{00000000-0005-0000-0000-00001A310000}"/>
    <cellStyle name="Comma 91 2 4 2" xfId="18545" xr:uid="{00000000-0005-0000-0000-00001B310000}"/>
    <cellStyle name="Comma 91 2 4 2 2" xfId="18547" xr:uid="{00000000-0005-0000-0000-00001C310000}"/>
    <cellStyle name="Comma 91 2 4 2 3" xfId="18549" xr:uid="{00000000-0005-0000-0000-00001D310000}"/>
    <cellStyle name="Comma 91 2 4 3" xfId="8116" xr:uid="{00000000-0005-0000-0000-00001E310000}"/>
    <cellStyle name="Comma 91 2 4 3 2" xfId="18551" xr:uid="{00000000-0005-0000-0000-00001F310000}"/>
    <cellStyle name="Comma 91 2 4 3 3" xfId="18554" xr:uid="{00000000-0005-0000-0000-000020310000}"/>
    <cellStyle name="Comma 91 2 4 4" xfId="2038" xr:uid="{00000000-0005-0000-0000-000021310000}"/>
    <cellStyle name="Comma 91 2 4 5" xfId="18556" xr:uid="{00000000-0005-0000-0000-000022310000}"/>
    <cellStyle name="Comma 91 2 5" xfId="14004" xr:uid="{00000000-0005-0000-0000-000023310000}"/>
    <cellStyle name="Comma 91 2 5 2" xfId="18558" xr:uid="{00000000-0005-0000-0000-000024310000}"/>
    <cellStyle name="Comma 91 2 5 2 2" xfId="18189" xr:uid="{00000000-0005-0000-0000-000025310000}"/>
    <cellStyle name="Comma 91 2 5 2 3" xfId="18194" xr:uid="{00000000-0005-0000-0000-000026310000}"/>
    <cellStyle name="Comma 91 2 5 3" xfId="3925" xr:uid="{00000000-0005-0000-0000-000027310000}"/>
    <cellStyle name="Comma 91 2 5 3 2" xfId="9473" xr:uid="{00000000-0005-0000-0000-000028310000}"/>
    <cellStyle name="Comma 91 2 5 3 3" xfId="10915" xr:uid="{00000000-0005-0000-0000-000029310000}"/>
    <cellStyle name="Comma 91 2 5 4" xfId="14027" xr:uid="{00000000-0005-0000-0000-00002A310000}"/>
    <cellStyle name="Comma 91 2 5 5" xfId="14048" xr:uid="{00000000-0005-0000-0000-00002B310000}"/>
    <cellStyle name="Comma 91 2 6" xfId="14009" xr:uid="{00000000-0005-0000-0000-00002C310000}"/>
    <cellStyle name="Comma 91 2 6 2" xfId="18561" xr:uid="{00000000-0005-0000-0000-00002D310000}"/>
    <cellStyle name="Comma 91 2 6 2 2" xfId="18563" xr:uid="{00000000-0005-0000-0000-00002E310000}"/>
    <cellStyle name="Comma 91 2 6 2 3" xfId="12489" xr:uid="{00000000-0005-0000-0000-00002F310000}"/>
    <cellStyle name="Comma 91 2 6 3" xfId="18566" xr:uid="{00000000-0005-0000-0000-000030310000}"/>
    <cellStyle name="Comma 91 2 6 3 2" xfId="18568" xr:uid="{00000000-0005-0000-0000-000031310000}"/>
    <cellStyle name="Comma 91 2 6 3 3" xfId="18571" xr:uid="{00000000-0005-0000-0000-000032310000}"/>
    <cellStyle name="Comma 91 2 6 4" xfId="18573" xr:uid="{00000000-0005-0000-0000-000033310000}"/>
    <cellStyle name="Comma 91 2 6 5" xfId="18575" xr:uid="{00000000-0005-0000-0000-000034310000}"/>
    <cellStyle name="Comma 91 2 7" xfId="18581" xr:uid="{00000000-0005-0000-0000-000035310000}"/>
    <cellStyle name="Comma 91 2 7 2" xfId="18584" xr:uid="{00000000-0005-0000-0000-000036310000}"/>
    <cellStyle name="Comma 91 2 7 2 2" xfId="18586" xr:uid="{00000000-0005-0000-0000-000037310000}"/>
    <cellStyle name="Comma 91 2 7 2 3" xfId="18588" xr:uid="{00000000-0005-0000-0000-000038310000}"/>
    <cellStyle name="Comma 91 2 7 3" xfId="14089" xr:uid="{00000000-0005-0000-0000-000039310000}"/>
    <cellStyle name="Comma 91 2 7 4" xfId="14099" xr:uid="{00000000-0005-0000-0000-00003A310000}"/>
    <cellStyle name="Comma 91 2 8" xfId="18592" xr:uid="{00000000-0005-0000-0000-00003B310000}"/>
    <cellStyle name="Comma 91 2 8 2" xfId="18595" xr:uid="{00000000-0005-0000-0000-00003C310000}"/>
    <cellStyle name="Comma 91 2 8 3" xfId="14106" xr:uid="{00000000-0005-0000-0000-00003D310000}"/>
    <cellStyle name="Comma 91 2 9" xfId="18599" xr:uid="{00000000-0005-0000-0000-00003E310000}"/>
    <cellStyle name="Comma 91 2 9 2" xfId="18602" xr:uid="{00000000-0005-0000-0000-00003F310000}"/>
    <cellStyle name="Comma 91 2 9 3" xfId="4451" xr:uid="{00000000-0005-0000-0000-000040310000}"/>
    <cellStyle name="Comma 91 3" xfId="18605" xr:uid="{00000000-0005-0000-0000-000041310000}"/>
    <cellStyle name="Comma 91 4" xfId="18608" xr:uid="{00000000-0005-0000-0000-000042310000}"/>
    <cellStyle name="Comma 91 4 2" xfId="18611" xr:uid="{00000000-0005-0000-0000-000043310000}"/>
    <cellStyle name="Comma 91 4 2 2" xfId="18614" xr:uid="{00000000-0005-0000-0000-000044310000}"/>
    <cellStyle name="Comma 91 4 2 2 2" xfId="18352" xr:uid="{00000000-0005-0000-0000-000045310000}"/>
    <cellStyle name="Comma 91 4 2 2 3" xfId="18363" xr:uid="{00000000-0005-0000-0000-000046310000}"/>
    <cellStyle name="Comma 91 4 2 3" xfId="18617" xr:uid="{00000000-0005-0000-0000-000047310000}"/>
    <cellStyle name="Comma 91 4 2 4" xfId="18619" xr:uid="{00000000-0005-0000-0000-000048310000}"/>
    <cellStyle name="Comma 91 4 3" xfId="18622" xr:uid="{00000000-0005-0000-0000-000049310000}"/>
    <cellStyle name="Comma 91 4 3 2" xfId="12030" xr:uid="{00000000-0005-0000-0000-00004A310000}"/>
    <cellStyle name="Comma 91 4 3 3" xfId="8148" xr:uid="{00000000-0005-0000-0000-00004B310000}"/>
    <cellStyle name="Comma 91 4 4" xfId="18625" xr:uid="{00000000-0005-0000-0000-00004C310000}"/>
    <cellStyle name="Comma 91 4 4 2" xfId="18627" xr:uid="{00000000-0005-0000-0000-00004D310000}"/>
    <cellStyle name="Comma 91 4 4 3" xfId="18630" xr:uid="{00000000-0005-0000-0000-00004E310000}"/>
    <cellStyle name="Comma 91 4 5" xfId="18633" xr:uid="{00000000-0005-0000-0000-00004F310000}"/>
    <cellStyle name="Comma 91 4 6" xfId="18637" xr:uid="{00000000-0005-0000-0000-000050310000}"/>
    <cellStyle name="Comma 91 5" xfId="18640" xr:uid="{00000000-0005-0000-0000-000051310000}"/>
    <cellStyle name="Comma 91 5 2" xfId="18643" xr:uid="{00000000-0005-0000-0000-000052310000}"/>
    <cellStyle name="Comma 91 5 2 2" xfId="8125" xr:uid="{00000000-0005-0000-0000-000053310000}"/>
    <cellStyle name="Comma 91 5 2 3" xfId="14086" xr:uid="{00000000-0005-0000-0000-000054310000}"/>
    <cellStyle name="Comma 91 5 3" xfId="18646" xr:uid="{00000000-0005-0000-0000-000055310000}"/>
    <cellStyle name="Comma 91 5 3 2" xfId="3122" xr:uid="{00000000-0005-0000-0000-000056310000}"/>
    <cellStyle name="Comma 91 5 3 3" xfId="3134" xr:uid="{00000000-0005-0000-0000-000057310000}"/>
    <cellStyle name="Comma 91 5 4" xfId="18650" xr:uid="{00000000-0005-0000-0000-000058310000}"/>
    <cellStyle name="Comma 91 5 5" xfId="18655" xr:uid="{00000000-0005-0000-0000-000059310000}"/>
    <cellStyle name="Comma 91 6" xfId="15477" xr:uid="{00000000-0005-0000-0000-00005A310000}"/>
    <cellStyle name="Comma 91 6 2" xfId="15483" xr:uid="{00000000-0005-0000-0000-00005B310000}"/>
    <cellStyle name="Comma 91 6 2 2" xfId="18660" xr:uid="{00000000-0005-0000-0000-00005C310000}"/>
    <cellStyle name="Comma 91 6 2 3" xfId="18664" xr:uid="{00000000-0005-0000-0000-00005D310000}"/>
    <cellStyle name="Comma 91 6 3" xfId="15489" xr:uid="{00000000-0005-0000-0000-00005E310000}"/>
    <cellStyle name="Comma 91 6 3 2" xfId="4954" xr:uid="{00000000-0005-0000-0000-00005F310000}"/>
    <cellStyle name="Comma 91 6 3 3" xfId="7233" xr:uid="{00000000-0005-0000-0000-000060310000}"/>
    <cellStyle name="Comma 91 6 4" xfId="18668" xr:uid="{00000000-0005-0000-0000-000061310000}"/>
    <cellStyle name="Comma 91 6 5" xfId="18674" xr:uid="{00000000-0005-0000-0000-000062310000}"/>
    <cellStyle name="Comma 91 7" xfId="15495" xr:uid="{00000000-0005-0000-0000-000063310000}"/>
    <cellStyle name="Comma 91 7 2" xfId="15501" xr:uid="{00000000-0005-0000-0000-000064310000}"/>
    <cellStyle name="Comma 91 7 2 2" xfId="18679" xr:uid="{00000000-0005-0000-0000-000065310000}"/>
    <cellStyle name="Comma 91 7 2 3" xfId="18682" xr:uid="{00000000-0005-0000-0000-000066310000}"/>
    <cellStyle name="Comma 91 7 3" xfId="15507" xr:uid="{00000000-0005-0000-0000-000067310000}"/>
    <cellStyle name="Comma 91 7 3 2" xfId="18685" xr:uid="{00000000-0005-0000-0000-000068310000}"/>
    <cellStyle name="Comma 91 7 3 3" xfId="7267" xr:uid="{00000000-0005-0000-0000-000069310000}"/>
    <cellStyle name="Comma 91 7 4" xfId="18689" xr:uid="{00000000-0005-0000-0000-00006A310000}"/>
    <cellStyle name="Comma 91 7 5" xfId="242" xr:uid="{00000000-0005-0000-0000-00006B310000}"/>
    <cellStyle name="Comma 91 8" xfId="15513" xr:uid="{00000000-0005-0000-0000-00006C310000}"/>
    <cellStyle name="Comma 91 8 2" xfId="18693" xr:uid="{00000000-0005-0000-0000-00006D310000}"/>
    <cellStyle name="Comma 91 8 2 2" xfId="18697" xr:uid="{00000000-0005-0000-0000-00006E310000}"/>
    <cellStyle name="Comma 91 8 2 3" xfId="18701" xr:uid="{00000000-0005-0000-0000-00006F310000}"/>
    <cellStyle name="Comma 91 8 3" xfId="18706" xr:uid="{00000000-0005-0000-0000-000070310000}"/>
    <cellStyle name="Comma 91 8 3 2" xfId="18708" xr:uid="{00000000-0005-0000-0000-000071310000}"/>
    <cellStyle name="Comma 91 8 3 3" xfId="7302" xr:uid="{00000000-0005-0000-0000-000072310000}"/>
    <cellStyle name="Comma 91 8 4" xfId="13213" xr:uid="{00000000-0005-0000-0000-000073310000}"/>
    <cellStyle name="Comma 91 8 5" xfId="13216" xr:uid="{00000000-0005-0000-0000-000074310000}"/>
    <cellStyle name="Comma 91 9" xfId="15519" xr:uid="{00000000-0005-0000-0000-000075310000}"/>
    <cellStyle name="Comma 91 9 2" xfId="18711" xr:uid="{00000000-0005-0000-0000-000076310000}"/>
    <cellStyle name="Comma 91 9 2 2" xfId="18713" xr:uid="{00000000-0005-0000-0000-000077310000}"/>
    <cellStyle name="Comma 91 9 2 3" xfId="2763" xr:uid="{00000000-0005-0000-0000-000078310000}"/>
    <cellStyle name="Comma 91 9 3" xfId="18716" xr:uid="{00000000-0005-0000-0000-000079310000}"/>
    <cellStyle name="Comma 91 9 4" xfId="12260" xr:uid="{00000000-0005-0000-0000-00007A310000}"/>
    <cellStyle name="Comma 92" xfId="18718" xr:uid="{00000000-0005-0000-0000-00007B310000}"/>
    <cellStyle name="Comma 92 10" xfId="1084" xr:uid="{00000000-0005-0000-0000-00007C310000}"/>
    <cellStyle name="Comma 92 10 2" xfId="18720" xr:uid="{00000000-0005-0000-0000-00007D310000}"/>
    <cellStyle name="Comma 92 10 3" xfId="18722" xr:uid="{00000000-0005-0000-0000-00007E310000}"/>
    <cellStyle name="Comma 92 11" xfId="1106" xr:uid="{00000000-0005-0000-0000-00007F310000}"/>
    <cellStyle name="Comma 92 11 2" xfId="8406" xr:uid="{00000000-0005-0000-0000-000080310000}"/>
    <cellStyle name="Comma 92 11 3" xfId="8446" xr:uid="{00000000-0005-0000-0000-000081310000}"/>
    <cellStyle name="Comma 92 12" xfId="18725" xr:uid="{00000000-0005-0000-0000-000082310000}"/>
    <cellStyle name="Comma 92 13" xfId="18727" xr:uid="{00000000-0005-0000-0000-000083310000}"/>
    <cellStyle name="Comma 92 2" xfId="18729" xr:uid="{00000000-0005-0000-0000-000084310000}"/>
    <cellStyle name="Comma 92 2 10" xfId="4196" xr:uid="{00000000-0005-0000-0000-000085310000}"/>
    <cellStyle name="Comma 92 2 11" xfId="18731" xr:uid="{00000000-0005-0000-0000-000086310000}"/>
    <cellStyle name="Comma 92 2 2" xfId="18733" xr:uid="{00000000-0005-0000-0000-000087310000}"/>
    <cellStyle name="Comma 92 2 2 2" xfId="18736" xr:uid="{00000000-0005-0000-0000-000088310000}"/>
    <cellStyle name="Comma 92 2 2 2 2" xfId="18740" xr:uid="{00000000-0005-0000-0000-000089310000}"/>
    <cellStyle name="Comma 92 2 2 2 2 2" xfId="2648" xr:uid="{00000000-0005-0000-0000-00008A310000}"/>
    <cellStyle name="Comma 92 2 2 2 2 3" xfId="13206" xr:uid="{00000000-0005-0000-0000-00008B310000}"/>
    <cellStyle name="Comma 92 2 2 2 3" xfId="18743" xr:uid="{00000000-0005-0000-0000-00008C310000}"/>
    <cellStyle name="Comma 92 2 2 2 4" xfId="18746" xr:uid="{00000000-0005-0000-0000-00008D310000}"/>
    <cellStyle name="Comma 92 2 2 3" xfId="18749" xr:uid="{00000000-0005-0000-0000-00008E310000}"/>
    <cellStyle name="Comma 92 2 2 3 2" xfId="18752" xr:uid="{00000000-0005-0000-0000-00008F310000}"/>
    <cellStyle name="Comma 92 2 2 3 3" xfId="16351" xr:uid="{00000000-0005-0000-0000-000090310000}"/>
    <cellStyle name="Comma 92 2 2 4" xfId="18755" xr:uid="{00000000-0005-0000-0000-000091310000}"/>
    <cellStyle name="Comma 92 2 2 4 2" xfId="18758" xr:uid="{00000000-0005-0000-0000-000092310000}"/>
    <cellStyle name="Comma 92 2 2 4 3" xfId="16359" xr:uid="{00000000-0005-0000-0000-000093310000}"/>
    <cellStyle name="Comma 92 2 2 5" xfId="18761" xr:uid="{00000000-0005-0000-0000-000094310000}"/>
    <cellStyle name="Comma 92 2 2 6" xfId="18763" xr:uid="{00000000-0005-0000-0000-000095310000}"/>
    <cellStyle name="Comma 92 2 3" xfId="18765" xr:uid="{00000000-0005-0000-0000-000096310000}"/>
    <cellStyle name="Comma 92 2 3 2" xfId="11774" xr:uid="{00000000-0005-0000-0000-000097310000}"/>
    <cellStyle name="Comma 92 2 3 2 2" xfId="18767" xr:uid="{00000000-0005-0000-0000-000098310000}"/>
    <cellStyle name="Comma 92 2 3 2 3" xfId="18769" xr:uid="{00000000-0005-0000-0000-000099310000}"/>
    <cellStyle name="Comma 92 2 3 3" xfId="11781" xr:uid="{00000000-0005-0000-0000-00009A310000}"/>
    <cellStyle name="Comma 92 2 3 3 2" xfId="4268" xr:uid="{00000000-0005-0000-0000-00009B310000}"/>
    <cellStyle name="Comma 92 2 3 3 3" xfId="8194" xr:uid="{00000000-0005-0000-0000-00009C310000}"/>
    <cellStyle name="Comma 92 2 3 4" xfId="11568" xr:uid="{00000000-0005-0000-0000-00009D310000}"/>
    <cellStyle name="Comma 92 2 3 5" xfId="11572" xr:uid="{00000000-0005-0000-0000-00009E310000}"/>
    <cellStyle name="Comma 92 2 4" xfId="18771" xr:uid="{00000000-0005-0000-0000-00009F310000}"/>
    <cellStyle name="Comma 92 2 4 2" xfId="11787" xr:uid="{00000000-0005-0000-0000-0000A0310000}"/>
    <cellStyle name="Comma 92 2 4 2 2" xfId="7458" xr:uid="{00000000-0005-0000-0000-0000A1310000}"/>
    <cellStyle name="Comma 92 2 4 2 3" xfId="5459" xr:uid="{00000000-0005-0000-0000-0000A2310000}"/>
    <cellStyle name="Comma 92 2 4 3" xfId="18775" xr:uid="{00000000-0005-0000-0000-0000A3310000}"/>
    <cellStyle name="Comma 92 2 4 3 2" xfId="279" xr:uid="{00000000-0005-0000-0000-0000A4310000}"/>
    <cellStyle name="Comma 92 2 4 3 3" xfId="391" xr:uid="{00000000-0005-0000-0000-0000A5310000}"/>
    <cellStyle name="Comma 92 2 4 4" xfId="18778" xr:uid="{00000000-0005-0000-0000-0000A6310000}"/>
    <cellStyle name="Comma 92 2 4 5" xfId="18781" xr:uid="{00000000-0005-0000-0000-0000A7310000}"/>
    <cellStyle name="Comma 92 2 5" xfId="14038" xr:uid="{00000000-0005-0000-0000-0000A8310000}"/>
    <cellStyle name="Comma 92 2 5 2" xfId="11800" xr:uid="{00000000-0005-0000-0000-0000A9310000}"/>
    <cellStyle name="Comma 92 2 5 2 2" xfId="18783" xr:uid="{00000000-0005-0000-0000-0000AA310000}"/>
    <cellStyle name="Comma 92 2 5 2 3" xfId="18785" xr:uid="{00000000-0005-0000-0000-0000AB310000}"/>
    <cellStyle name="Comma 92 2 5 3" xfId="18788" xr:uid="{00000000-0005-0000-0000-0000AC310000}"/>
    <cellStyle name="Comma 92 2 5 3 2" xfId="6317" xr:uid="{00000000-0005-0000-0000-0000AD310000}"/>
    <cellStyle name="Comma 92 2 5 3 3" xfId="18790" xr:uid="{00000000-0005-0000-0000-0000AE310000}"/>
    <cellStyle name="Comma 92 2 5 4" xfId="18793" xr:uid="{00000000-0005-0000-0000-0000AF310000}"/>
    <cellStyle name="Comma 92 2 5 5" xfId="12395" xr:uid="{00000000-0005-0000-0000-0000B0310000}"/>
    <cellStyle name="Comma 92 2 6" xfId="707" xr:uid="{00000000-0005-0000-0000-0000B1310000}"/>
    <cellStyle name="Comma 92 2 6 2" xfId="18795" xr:uid="{00000000-0005-0000-0000-0000B2310000}"/>
    <cellStyle name="Comma 92 2 6 2 2" xfId="18799" xr:uid="{00000000-0005-0000-0000-0000B3310000}"/>
    <cellStyle name="Comma 92 2 6 2 3" xfId="18801" xr:uid="{00000000-0005-0000-0000-0000B4310000}"/>
    <cellStyle name="Comma 92 2 6 3" xfId="18804" xr:uid="{00000000-0005-0000-0000-0000B5310000}"/>
    <cellStyle name="Comma 92 2 6 3 2" xfId="6784" xr:uid="{00000000-0005-0000-0000-0000B6310000}"/>
    <cellStyle name="Comma 92 2 6 3 3" xfId="18806" xr:uid="{00000000-0005-0000-0000-0000B7310000}"/>
    <cellStyle name="Comma 92 2 6 4" xfId="554" xr:uid="{00000000-0005-0000-0000-0000B8310000}"/>
    <cellStyle name="Comma 92 2 6 5" xfId="1792" xr:uid="{00000000-0005-0000-0000-0000B9310000}"/>
    <cellStyle name="Comma 92 2 7" xfId="8935" xr:uid="{00000000-0005-0000-0000-0000BA310000}"/>
    <cellStyle name="Comma 92 2 7 2" xfId="18808" xr:uid="{00000000-0005-0000-0000-0000BB310000}"/>
    <cellStyle name="Comma 92 2 7 2 2" xfId="18812" xr:uid="{00000000-0005-0000-0000-0000BC310000}"/>
    <cellStyle name="Comma 92 2 7 2 3" xfId="18814" xr:uid="{00000000-0005-0000-0000-0000BD310000}"/>
    <cellStyle name="Comma 92 2 7 3" xfId="18818" xr:uid="{00000000-0005-0000-0000-0000BE310000}"/>
    <cellStyle name="Comma 92 2 7 4" xfId="18822" xr:uid="{00000000-0005-0000-0000-0000BF310000}"/>
    <cellStyle name="Comma 92 2 8" xfId="18826" xr:uid="{00000000-0005-0000-0000-0000C0310000}"/>
    <cellStyle name="Comma 92 2 8 2" xfId="18828" xr:uid="{00000000-0005-0000-0000-0000C1310000}"/>
    <cellStyle name="Comma 92 2 8 3" xfId="18833" xr:uid="{00000000-0005-0000-0000-0000C2310000}"/>
    <cellStyle name="Comma 92 2 9" xfId="18836" xr:uid="{00000000-0005-0000-0000-0000C3310000}"/>
    <cellStyle name="Comma 92 2 9 2" xfId="18838" xr:uid="{00000000-0005-0000-0000-0000C4310000}"/>
    <cellStyle name="Comma 92 2 9 3" xfId="18843" xr:uid="{00000000-0005-0000-0000-0000C5310000}"/>
    <cellStyle name="Comma 92 3" xfId="18847" xr:uid="{00000000-0005-0000-0000-0000C6310000}"/>
    <cellStyle name="Comma 92 4" xfId="18850" xr:uid="{00000000-0005-0000-0000-0000C7310000}"/>
    <cellStyle name="Comma 92 4 2" xfId="18853" xr:uid="{00000000-0005-0000-0000-0000C8310000}"/>
    <cellStyle name="Comma 92 4 2 2" xfId="665" xr:uid="{00000000-0005-0000-0000-0000C9310000}"/>
    <cellStyle name="Comma 92 4 2 2 2" xfId="11307" xr:uid="{00000000-0005-0000-0000-0000CA310000}"/>
    <cellStyle name="Comma 92 4 2 2 3" xfId="18856" xr:uid="{00000000-0005-0000-0000-0000CB310000}"/>
    <cellStyle name="Comma 92 4 2 3" xfId="18858" xr:uid="{00000000-0005-0000-0000-0000CC310000}"/>
    <cellStyle name="Comma 92 4 2 4" xfId="18860" xr:uid="{00000000-0005-0000-0000-0000CD310000}"/>
    <cellStyle name="Comma 92 4 3" xfId="18862" xr:uid="{00000000-0005-0000-0000-0000CE310000}"/>
    <cellStyle name="Comma 92 4 3 2" xfId="11814" xr:uid="{00000000-0005-0000-0000-0000CF310000}"/>
    <cellStyle name="Comma 92 4 3 3" xfId="18864" xr:uid="{00000000-0005-0000-0000-0000D0310000}"/>
    <cellStyle name="Comma 92 4 4" xfId="18866" xr:uid="{00000000-0005-0000-0000-0000D1310000}"/>
    <cellStyle name="Comma 92 4 4 2" xfId="11821" xr:uid="{00000000-0005-0000-0000-0000D2310000}"/>
    <cellStyle name="Comma 92 4 4 3" xfId="6703" xr:uid="{00000000-0005-0000-0000-0000D3310000}"/>
    <cellStyle name="Comma 92 4 5" xfId="18868" xr:uid="{00000000-0005-0000-0000-0000D4310000}"/>
    <cellStyle name="Comma 92 4 6" xfId="18873" xr:uid="{00000000-0005-0000-0000-0000D5310000}"/>
    <cellStyle name="Comma 92 5" xfId="18875" xr:uid="{00000000-0005-0000-0000-0000D6310000}"/>
    <cellStyle name="Comma 92 5 2" xfId="18877" xr:uid="{00000000-0005-0000-0000-0000D7310000}"/>
    <cellStyle name="Comma 92 5 2 2" xfId="18879" xr:uid="{00000000-0005-0000-0000-0000D8310000}"/>
    <cellStyle name="Comma 92 5 2 3" xfId="18881" xr:uid="{00000000-0005-0000-0000-0000D9310000}"/>
    <cellStyle name="Comma 92 5 3" xfId="18883" xr:uid="{00000000-0005-0000-0000-0000DA310000}"/>
    <cellStyle name="Comma 92 5 3 2" xfId="6636" xr:uid="{00000000-0005-0000-0000-0000DB310000}"/>
    <cellStyle name="Comma 92 5 3 3" xfId="6645" xr:uid="{00000000-0005-0000-0000-0000DC310000}"/>
    <cellStyle name="Comma 92 5 4" xfId="18885" xr:uid="{00000000-0005-0000-0000-0000DD310000}"/>
    <cellStyle name="Comma 92 5 5" xfId="18888" xr:uid="{00000000-0005-0000-0000-0000DE310000}"/>
    <cellStyle name="Comma 92 6" xfId="15523" xr:uid="{00000000-0005-0000-0000-0000DF310000}"/>
    <cellStyle name="Comma 92 6 2" xfId="15527" xr:uid="{00000000-0005-0000-0000-0000E0310000}"/>
    <cellStyle name="Comma 92 6 2 2" xfId="18891" xr:uid="{00000000-0005-0000-0000-0000E1310000}"/>
    <cellStyle name="Comma 92 6 2 3" xfId="18893" xr:uid="{00000000-0005-0000-0000-0000E2310000}"/>
    <cellStyle name="Comma 92 6 3" xfId="15532" xr:uid="{00000000-0005-0000-0000-0000E3310000}"/>
    <cellStyle name="Comma 92 6 3 2" xfId="6657" xr:uid="{00000000-0005-0000-0000-0000E4310000}"/>
    <cellStyle name="Comma 92 6 3 3" xfId="18895" xr:uid="{00000000-0005-0000-0000-0000E5310000}"/>
    <cellStyle name="Comma 92 6 4" xfId="18897" xr:uid="{00000000-0005-0000-0000-0000E6310000}"/>
    <cellStyle name="Comma 92 6 5" xfId="18900" xr:uid="{00000000-0005-0000-0000-0000E7310000}"/>
    <cellStyle name="Comma 92 7" xfId="15536" xr:uid="{00000000-0005-0000-0000-0000E8310000}"/>
    <cellStyle name="Comma 92 7 2" xfId="15540" xr:uid="{00000000-0005-0000-0000-0000E9310000}"/>
    <cellStyle name="Comma 92 7 2 2" xfId="18903" xr:uid="{00000000-0005-0000-0000-0000EA310000}"/>
    <cellStyle name="Comma 92 7 2 3" xfId="18905" xr:uid="{00000000-0005-0000-0000-0000EB310000}"/>
    <cellStyle name="Comma 92 7 3" xfId="2416" xr:uid="{00000000-0005-0000-0000-0000EC310000}"/>
    <cellStyle name="Comma 92 7 3 2" xfId="6677" xr:uid="{00000000-0005-0000-0000-0000ED310000}"/>
    <cellStyle name="Comma 92 7 3 3" xfId="5353" xr:uid="{00000000-0005-0000-0000-0000EE310000}"/>
    <cellStyle name="Comma 92 7 4" xfId="1637" xr:uid="{00000000-0005-0000-0000-0000EF310000}"/>
    <cellStyle name="Comma 92 7 5" xfId="18907" xr:uid="{00000000-0005-0000-0000-0000F0310000}"/>
    <cellStyle name="Comma 92 8" xfId="15544" xr:uid="{00000000-0005-0000-0000-0000F1310000}"/>
    <cellStyle name="Comma 92 8 2" xfId="18910" xr:uid="{00000000-0005-0000-0000-0000F2310000}"/>
    <cellStyle name="Comma 92 8 2 2" xfId="18912" xr:uid="{00000000-0005-0000-0000-0000F3310000}"/>
    <cellStyle name="Comma 92 8 2 3" xfId="18914" xr:uid="{00000000-0005-0000-0000-0000F4310000}"/>
    <cellStyle name="Comma 92 8 3" xfId="18916" xr:uid="{00000000-0005-0000-0000-0000F5310000}"/>
    <cellStyle name="Comma 92 8 3 2" xfId="3396" xr:uid="{00000000-0005-0000-0000-0000F6310000}"/>
    <cellStyle name="Comma 92 8 3 3" xfId="18918" xr:uid="{00000000-0005-0000-0000-0000F7310000}"/>
    <cellStyle name="Comma 92 8 4" xfId="12508" xr:uid="{00000000-0005-0000-0000-0000F8310000}"/>
    <cellStyle name="Comma 92 8 5" xfId="13222" xr:uid="{00000000-0005-0000-0000-0000F9310000}"/>
    <cellStyle name="Comma 92 9" xfId="15548" xr:uid="{00000000-0005-0000-0000-0000FA310000}"/>
    <cellStyle name="Comma 92 9 2" xfId="9468" xr:uid="{00000000-0005-0000-0000-0000FB310000}"/>
    <cellStyle name="Comma 92 9 2 2" xfId="2449" xr:uid="{00000000-0005-0000-0000-0000FC310000}"/>
    <cellStyle name="Comma 92 9 2 3" xfId="18920" xr:uid="{00000000-0005-0000-0000-0000FD310000}"/>
    <cellStyle name="Comma 92 9 3" xfId="18922" xr:uid="{00000000-0005-0000-0000-0000FE310000}"/>
    <cellStyle name="Comma 92 9 4" xfId="13225" xr:uid="{00000000-0005-0000-0000-0000FF310000}"/>
    <cellStyle name="Comma 93" xfId="1377" xr:uid="{00000000-0005-0000-0000-000000320000}"/>
    <cellStyle name="Comma 93 10" xfId="3829" xr:uid="{00000000-0005-0000-0000-000001320000}"/>
    <cellStyle name="Comma 93 10 2" xfId="18924" xr:uid="{00000000-0005-0000-0000-000002320000}"/>
    <cellStyle name="Comma 93 10 3" xfId="13331" xr:uid="{00000000-0005-0000-0000-000003320000}"/>
    <cellStyle name="Comma 93 11" xfId="17506" xr:uid="{00000000-0005-0000-0000-000004320000}"/>
    <cellStyle name="Comma 93 11 2" xfId="18926" xr:uid="{00000000-0005-0000-0000-000005320000}"/>
    <cellStyle name="Comma 93 11 3" xfId="13337" xr:uid="{00000000-0005-0000-0000-000006320000}"/>
    <cellStyle name="Comma 93 12" xfId="18928" xr:uid="{00000000-0005-0000-0000-000007320000}"/>
    <cellStyle name="Comma 93 13" xfId="18930" xr:uid="{00000000-0005-0000-0000-000008320000}"/>
    <cellStyle name="Comma 93 2" xfId="3183" xr:uid="{00000000-0005-0000-0000-000009320000}"/>
    <cellStyle name="Comma 93 2 10" xfId="3050" xr:uid="{00000000-0005-0000-0000-00000A320000}"/>
    <cellStyle name="Comma 93 2 11" xfId="18932" xr:uid="{00000000-0005-0000-0000-00000B320000}"/>
    <cellStyle name="Comma 93 2 2" xfId="25" xr:uid="{00000000-0005-0000-0000-00000C320000}"/>
    <cellStyle name="Comma 93 2 2 2" xfId="9399" xr:uid="{00000000-0005-0000-0000-00000D320000}"/>
    <cellStyle name="Comma 93 2 2 2 2" xfId="18934" xr:uid="{00000000-0005-0000-0000-00000E320000}"/>
    <cellStyle name="Comma 93 2 2 2 2 2" xfId="18936" xr:uid="{00000000-0005-0000-0000-00000F320000}"/>
    <cellStyle name="Comma 93 2 2 2 2 3" xfId="18938" xr:uid="{00000000-0005-0000-0000-000010320000}"/>
    <cellStyle name="Comma 93 2 2 2 3" xfId="907" xr:uid="{00000000-0005-0000-0000-000011320000}"/>
    <cellStyle name="Comma 93 2 2 2 4" xfId="299" xr:uid="{00000000-0005-0000-0000-000012320000}"/>
    <cellStyle name="Comma 93 2 2 3" xfId="10789" xr:uid="{00000000-0005-0000-0000-000013320000}"/>
    <cellStyle name="Comma 93 2 2 3 2" xfId="18940" xr:uid="{00000000-0005-0000-0000-000014320000}"/>
    <cellStyle name="Comma 93 2 2 3 3" xfId="18942" xr:uid="{00000000-0005-0000-0000-000015320000}"/>
    <cellStyle name="Comma 93 2 2 4" xfId="18944" xr:uid="{00000000-0005-0000-0000-000016320000}"/>
    <cellStyle name="Comma 93 2 2 4 2" xfId="8823" xr:uid="{00000000-0005-0000-0000-000017320000}"/>
    <cellStyle name="Comma 93 2 2 4 3" xfId="18946" xr:uid="{00000000-0005-0000-0000-000018320000}"/>
    <cellStyle name="Comma 93 2 2 5" xfId="18950" xr:uid="{00000000-0005-0000-0000-000019320000}"/>
    <cellStyle name="Comma 93 2 2 6" xfId="17935" xr:uid="{00000000-0005-0000-0000-00001A320000}"/>
    <cellStyle name="Comma 93 2 3" xfId="3188" xr:uid="{00000000-0005-0000-0000-00001B320000}"/>
    <cellStyle name="Comma 93 2 3 2" xfId="10792" xr:uid="{00000000-0005-0000-0000-00001C320000}"/>
    <cellStyle name="Comma 93 2 3 2 2" xfId="17814" xr:uid="{00000000-0005-0000-0000-00001D320000}"/>
    <cellStyle name="Comma 93 2 3 2 3" xfId="18952" xr:uid="{00000000-0005-0000-0000-00001E320000}"/>
    <cellStyle name="Comma 93 2 3 3" xfId="10797" xr:uid="{00000000-0005-0000-0000-00001F320000}"/>
    <cellStyle name="Comma 93 2 3 3 2" xfId="7790" xr:uid="{00000000-0005-0000-0000-000020320000}"/>
    <cellStyle name="Comma 93 2 3 3 3" xfId="5218" xr:uid="{00000000-0005-0000-0000-000021320000}"/>
    <cellStyle name="Comma 93 2 3 4" xfId="18954" xr:uid="{00000000-0005-0000-0000-000022320000}"/>
    <cellStyle name="Comma 93 2 3 5" xfId="18956" xr:uid="{00000000-0005-0000-0000-000023320000}"/>
    <cellStyle name="Comma 93 2 4" xfId="10800" xr:uid="{00000000-0005-0000-0000-000024320000}"/>
    <cellStyle name="Comma 93 2 4 2" xfId="18959" xr:uid="{00000000-0005-0000-0000-000025320000}"/>
    <cellStyle name="Comma 93 2 4 2 2" xfId="6259" xr:uid="{00000000-0005-0000-0000-000026320000}"/>
    <cellStyle name="Comma 93 2 4 2 3" xfId="9314" xr:uid="{00000000-0005-0000-0000-000027320000}"/>
    <cellStyle name="Comma 93 2 4 3" xfId="18962" xr:uid="{00000000-0005-0000-0000-000028320000}"/>
    <cellStyle name="Comma 93 2 4 3 2" xfId="5589" xr:uid="{00000000-0005-0000-0000-000029320000}"/>
    <cellStyle name="Comma 93 2 4 3 3" xfId="18964" xr:uid="{00000000-0005-0000-0000-00002A320000}"/>
    <cellStyle name="Comma 93 2 4 4" xfId="18966" xr:uid="{00000000-0005-0000-0000-00002B320000}"/>
    <cellStyle name="Comma 93 2 4 5" xfId="18968" xr:uid="{00000000-0005-0000-0000-00002C320000}"/>
    <cellStyle name="Comma 93 2 5" xfId="10803" xr:uid="{00000000-0005-0000-0000-00002D320000}"/>
    <cellStyle name="Comma 93 2 5 2" xfId="18970" xr:uid="{00000000-0005-0000-0000-00002E320000}"/>
    <cellStyle name="Comma 93 2 5 2 2" xfId="4474" xr:uid="{00000000-0005-0000-0000-00002F320000}"/>
    <cellStyle name="Comma 93 2 5 2 3" xfId="18972" xr:uid="{00000000-0005-0000-0000-000030320000}"/>
    <cellStyle name="Comma 93 2 5 3" xfId="18974" xr:uid="{00000000-0005-0000-0000-000031320000}"/>
    <cellStyle name="Comma 93 2 5 3 2" xfId="18976" xr:uid="{00000000-0005-0000-0000-000032320000}"/>
    <cellStyle name="Comma 93 2 5 3 3" xfId="18978" xr:uid="{00000000-0005-0000-0000-000033320000}"/>
    <cellStyle name="Comma 93 2 5 4" xfId="18980" xr:uid="{00000000-0005-0000-0000-000034320000}"/>
    <cellStyle name="Comma 93 2 5 5" xfId="18982" xr:uid="{00000000-0005-0000-0000-000035320000}"/>
    <cellStyle name="Comma 93 2 6" xfId="14057" xr:uid="{00000000-0005-0000-0000-000036320000}"/>
    <cellStyle name="Comma 93 2 6 2" xfId="18985" xr:uid="{00000000-0005-0000-0000-000037320000}"/>
    <cellStyle name="Comma 93 2 6 2 2" xfId="6243" xr:uid="{00000000-0005-0000-0000-000038320000}"/>
    <cellStyle name="Comma 93 2 6 2 3" xfId="18987" xr:uid="{00000000-0005-0000-0000-000039320000}"/>
    <cellStyle name="Comma 93 2 6 3" xfId="18989" xr:uid="{00000000-0005-0000-0000-00003A320000}"/>
    <cellStyle name="Comma 93 2 6 3 2" xfId="18991" xr:uid="{00000000-0005-0000-0000-00003B320000}"/>
    <cellStyle name="Comma 93 2 6 3 3" xfId="18993" xr:uid="{00000000-0005-0000-0000-00003C320000}"/>
    <cellStyle name="Comma 93 2 6 4" xfId="18995" xr:uid="{00000000-0005-0000-0000-00003D320000}"/>
    <cellStyle name="Comma 93 2 6 5" xfId="1174" xr:uid="{00000000-0005-0000-0000-00003E320000}"/>
    <cellStyle name="Comma 93 2 7" xfId="18997" xr:uid="{00000000-0005-0000-0000-00003F320000}"/>
    <cellStyle name="Comma 93 2 7 2" xfId="18999" xr:uid="{00000000-0005-0000-0000-000040320000}"/>
    <cellStyle name="Comma 93 2 7 2 2" xfId="2717" xr:uid="{00000000-0005-0000-0000-000041320000}"/>
    <cellStyle name="Comma 93 2 7 2 3" xfId="19001" xr:uid="{00000000-0005-0000-0000-000042320000}"/>
    <cellStyle name="Comma 93 2 7 3" xfId="19003" xr:uid="{00000000-0005-0000-0000-000043320000}"/>
    <cellStyle name="Comma 93 2 7 4" xfId="19005" xr:uid="{00000000-0005-0000-0000-000044320000}"/>
    <cellStyle name="Comma 93 2 8" xfId="19007" xr:uid="{00000000-0005-0000-0000-000045320000}"/>
    <cellStyle name="Comma 93 2 8 2" xfId="4025" xr:uid="{00000000-0005-0000-0000-000046320000}"/>
    <cellStyle name="Comma 93 2 8 3" xfId="19009" xr:uid="{00000000-0005-0000-0000-000047320000}"/>
    <cellStyle name="Comma 93 2 9" xfId="19011" xr:uid="{00000000-0005-0000-0000-000048320000}"/>
    <cellStyle name="Comma 93 2 9 2" xfId="19014" xr:uid="{00000000-0005-0000-0000-000049320000}"/>
    <cellStyle name="Comma 93 2 9 3" xfId="19017" xr:uid="{00000000-0005-0000-0000-00004A320000}"/>
    <cellStyle name="Comma 93 3" xfId="3194" xr:uid="{00000000-0005-0000-0000-00004B320000}"/>
    <cellStyle name="Comma 93 4" xfId="2759" xr:uid="{00000000-0005-0000-0000-00004C320000}"/>
    <cellStyle name="Comma 93 4 2" xfId="10830" xr:uid="{00000000-0005-0000-0000-00004D320000}"/>
    <cellStyle name="Comma 93 4 2 2" xfId="9440" xr:uid="{00000000-0005-0000-0000-00004E320000}"/>
    <cellStyle name="Comma 93 4 2 2 2" xfId="11765" xr:uid="{00000000-0005-0000-0000-00004F320000}"/>
    <cellStyle name="Comma 93 4 2 2 3" xfId="5851" xr:uid="{00000000-0005-0000-0000-000050320000}"/>
    <cellStyle name="Comma 93 4 2 3" xfId="10832" xr:uid="{00000000-0005-0000-0000-000051320000}"/>
    <cellStyle name="Comma 93 4 2 4" xfId="19019" xr:uid="{00000000-0005-0000-0000-000052320000}"/>
    <cellStyle name="Comma 93 4 3" xfId="10837" xr:uid="{00000000-0005-0000-0000-000053320000}"/>
    <cellStyle name="Comma 93 4 3 2" xfId="13937" xr:uid="{00000000-0005-0000-0000-000054320000}"/>
    <cellStyle name="Comma 93 4 3 3" xfId="3854" xr:uid="{00000000-0005-0000-0000-000055320000}"/>
    <cellStyle name="Comma 93 4 4" xfId="10844" xr:uid="{00000000-0005-0000-0000-000056320000}"/>
    <cellStyle name="Comma 93 4 4 2" xfId="19021" xr:uid="{00000000-0005-0000-0000-000057320000}"/>
    <cellStyle name="Comma 93 4 4 3" xfId="19023" xr:uid="{00000000-0005-0000-0000-000058320000}"/>
    <cellStyle name="Comma 93 4 5" xfId="19025" xr:uid="{00000000-0005-0000-0000-000059320000}"/>
    <cellStyle name="Comma 93 4 6" xfId="19028" xr:uid="{00000000-0005-0000-0000-00005A320000}"/>
    <cellStyle name="Comma 93 5" xfId="19031" xr:uid="{00000000-0005-0000-0000-00005B320000}"/>
    <cellStyle name="Comma 93 5 2" xfId="10854" xr:uid="{00000000-0005-0000-0000-00005C320000}"/>
    <cellStyle name="Comma 93 5 2 2" xfId="10856" xr:uid="{00000000-0005-0000-0000-00005D320000}"/>
    <cellStyle name="Comma 93 5 2 3" xfId="10863" xr:uid="{00000000-0005-0000-0000-00005E320000}"/>
    <cellStyle name="Comma 93 5 3" xfId="10870" xr:uid="{00000000-0005-0000-0000-00005F320000}"/>
    <cellStyle name="Comma 93 5 3 2" xfId="19033" xr:uid="{00000000-0005-0000-0000-000060320000}"/>
    <cellStyle name="Comma 93 5 3 3" xfId="19035" xr:uid="{00000000-0005-0000-0000-000061320000}"/>
    <cellStyle name="Comma 93 5 4" xfId="10872" xr:uid="{00000000-0005-0000-0000-000062320000}"/>
    <cellStyle name="Comma 93 5 5" xfId="19037" xr:uid="{00000000-0005-0000-0000-000063320000}"/>
    <cellStyle name="Comma 93 6" xfId="15554" xr:uid="{00000000-0005-0000-0000-000064320000}"/>
    <cellStyle name="Comma 93 6 2" xfId="10884" xr:uid="{00000000-0005-0000-0000-000065320000}"/>
    <cellStyle name="Comma 93 6 2 2" xfId="10888" xr:uid="{00000000-0005-0000-0000-000066320000}"/>
    <cellStyle name="Comma 93 6 2 3" xfId="1450" xr:uid="{00000000-0005-0000-0000-000067320000}"/>
    <cellStyle name="Comma 93 6 3" xfId="10894" xr:uid="{00000000-0005-0000-0000-000068320000}"/>
    <cellStyle name="Comma 93 6 3 2" xfId="15364" xr:uid="{00000000-0005-0000-0000-000069320000}"/>
    <cellStyle name="Comma 93 6 3 3" xfId="19040" xr:uid="{00000000-0005-0000-0000-00006A320000}"/>
    <cellStyle name="Comma 93 6 4" xfId="10898" xr:uid="{00000000-0005-0000-0000-00006B320000}"/>
    <cellStyle name="Comma 93 6 5" xfId="19042" xr:uid="{00000000-0005-0000-0000-00006C320000}"/>
    <cellStyle name="Comma 93 7" xfId="15560" xr:uid="{00000000-0005-0000-0000-00006D320000}"/>
    <cellStyle name="Comma 93 7 2" xfId="4080" xr:uid="{00000000-0005-0000-0000-00006E320000}"/>
    <cellStyle name="Comma 93 7 2 2" xfId="19045" xr:uid="{00000000-0005-0000-0000-00006F320000}"/>
    <cellStyle name="Comma 93 7 2 3" xfId="19047" xr:uid="{00000000-0005-0000-0000-000070320000}"/>
    <cellStyle name="Comma 93 7 3" xfId="10904" xr:uid="{00000000-0005-0000-0000-000071320000}"/>
    <cellStyle name="Comma 93 7 3 2" xfId="19049" xr:uid="{00000000-0005-0000-0000-000072320000}"/>
    <cellStyle name="Comma 93 7 3 3" xfId="19051" xr:uid="{00000000-0005-0000-0000-000073320000}"/>
    <cellStyle name="Comma 93 7 4" xfId="19053" xr:uid="{00000000-0005-0000-0000-000074320000}"/>
    <cellStyle name="Comma 93 7 5" xfId="19055" xr:uid="{00000000-0005-0000-0000-000075320000}"/>
    <cellStyle name="Comma 93 8" xfId="15564" xr:uid="{00000000-0005-0000-0000-000076320000}"/>
    <cellStyle name="Comma 93 8 2" xfId="10910" xr:uid="{00000000-0005-0000-0000-000077320000}"/>
    <cellStyle name="Comma 93 8 2 2" xfId="19058" xr:uid="{00000000-0005-0000-0000-000078320000}"/>
    <cellStyle name="Comma 93 8 2 3" xfId="19061" xr:uid="{00000000-0005-0000-0000-000079320000}"/>
    <cellStyle name="Comma 93 8 3" xfId="19063" xr:uid="{00000000-0005-0000-0000-00007A320000}"/>
    <cellStyle name="Comma 93 8 3 2" xfId="19065" xr:uid="{00000000-0005-0000-0000-00007B320000}"/>
    <cellStyle name="Comma 93 8 3 3" xfId="19067" xr:uid="{00000000-0005-0000-0000-00007C320000}"/>
    <cellStyle name="Comma 93 8 4" xfId="12542" xr:uid="{00000000-0005-0000-0000-00007D320000}"/>
    <cellStyle name="Comma 93 8 5" xfId="13229" xr:uid="{00000000-0005-0000-0000-00007E320000}"/>
    <cellStyle name="Comma 93 9" xfId="19069" xr:uid="{00000000-0005-0000-0000-00007F320000}"/>
    <cellStyle name="Comma 93 9 2" xfId="10920" xr:uid="{00000000-0005-0000-0000-000080320000}"/>
    <cellStyle name="Comma 93 9 2 2" xfId="19071" xr:uid="{00000000-0005-0000-0000-000081320000}"/>
    <cellStyle name="Comma 93 9 2 3" xfId="19073" xr:uid="{00000000-0005-0000-0000-000082320000}"/>
    <cellStyle name="Comma 93 9 3" xfId="19075" xr:uid="{00000000-0005-0000-0000-000083320000}"/>
    <cellStyle name="Comma 93 9 4" xfId="19077" xr:uid="{00000000-0005-0000-0000-000084320000}"/>
    <cellStyle name="Comma 94" xfId="19079" xr:uid="{00000000-0005-0000-0000-000085320000}"/>
    <cellStyle name="Comma 94 10" xfId="19082" xr:uid="{00000000-0005-0000-0000-000086320000}"/>
    <cellStyle name="Comma 94 10 2" xfId="19084" xr:uid="{00000000-0005-0000-0000-000087320000}"/>
    <cellStyle name="Comma 94 10 3" xfId="19086" xr:uid="{00000000-0005-0000-0000-000088320000}"/>
    <cellStyle name="Comma 94 11" xfId="19090" xr:uid="{00000000-0005-0000-0000-000089320000}"/>
    <cellStyle name="Comma 94 11 2" xfId="19092" xr:uid="{00000000-0005-0000-0000-00008A320000}"/>
    <cellStyle name="Comma 94 11 3" xfId="19096" xr:uid="{00000000-0005-0000-0000-00008B320000}"/>
    <cellStyle name="Comma 94 12" xfId="19100" xr:uid="{00000000-0005-0000-0000-00008C320000}"/>
    <cellStyle name="Comma 94 13" xfId="19102" xr:uid="{00000000-0005-0000-0000-00008D320000}"/>
    <cellStyle name="Comma 94 2" xfId="19104" xr:uid="{00000000-0005-0000-0000-00008E320000}"/>
    <cellStyle name="Comma 94 2 10" xfId="2474" xr:uid="{00000000-0005-0000-0000-00008F320000}"/>
    <cellStyle name="Comma 94 2 11" xfId="19106" xr:uid="{00000000-0005-0000-0000-000090320000}"/>
    <cellStyle name="Comma 94 2 2" xfId="19110" xr:uid="{00000000-0005-0000-0000-000091320000}"/>
    <cellStyle name="Comma 94 2 2 2" xfId="19113" xr:uid="{00000000-0005-0000-0000-000092320000}"/>
    <cellStyle name="Comma 94 2 2 2 2" xfId="8386" xr:uid="{00000000-0005-0000-0000-000093320000}"/>
    <cellStyle name="Comma 94 2 2 2 2 2" xfId="19115" xr:uid="{00000000-0005-0000-0000-000094320000}"/>
    <cellStyle name="Comma 94 2 2 2 2 3" xfId="19117" xr:uid="{00000000-0005-0000-0000-000095320000}"/>
    <cellStyle name="Comma 94 2 2 2 3" xfId="19119" xr:uid="{00000000-0005-0000-0000-000096320000}"/>
    <cellStyle name="Comma 94 2 2 2 4" xfId="19121" xr:uid="{00000000-0005-0000-0000-000097320000}"/>
    <cellStyle name="Comma 94 2 2 3" xfId="19123" xr:uid="{00000000-0005-0000-0000-000098320000}"/>
    <cellStyle name="Comma 94 2 2 3 2" xfId="19125" xr:uid="{00000000-0005-0000-0000-000099320000}"/>
    <cellStyle name="Comma 94 2 2 3 3" xfId="19127" xr:uid="{00000000-0005-0000-0000-00009A320000}"/>
    <cellStyle name="Comma 94 2 2 4" xfId="19129" xr:uid="{00000000-0005-0000-0000-00009B320000}"/>
    <cellStyle name="Comma 94 2 2 4 2" xfId="19132" xr:uid="{00000000-0005-0000-0000-00009C320000}"/>
    <cellStyle name="Comma 94 2 2 4 3" xfId="19135" xr:uid="{00000000-0005-0000-0000-00009D320000}"/>
    <cellStyle name="Comma 94 2 2 5" xfId="13464" xr:uid="{00000000-0005-0000-0000-00009E320000}"/>
    <cellStyle name="Comma 94 2 2 6" xfId="13479" xr:uid="{00000000-0005-0000-0000-00009F320000}"/>
    <cellStyle name="Comma 94 2 3" xfId="1202" xr:uid="{00000000-0005-0000-0000-0000A0320000}"/>
    <cellStyle name="Comma 94 2 3 2" xfId="19138" xr:uid="{00000000-0005-0000-0000-0000A1320000}"/>
    <cellStyle name="Comma 94 2 3 2 2" xfId="8998" xr:uid="{00000000-0005-0000-0000-0000A2320000}"/>
    <cellStyle name="Comma 94 2 3 2 3" xfId="19142" xr:uid="{00000000-0005-0000-0000-0000A3320000}"/>
    <cellStyle name="Comma 94 2 3 3" xfId="19144" xr:uid="{00000000-0005-0000-0000-0000A4320000}"/>
    <cellStyle name="Comma 94 2 3 3 2" xfId="10077" xr:uid="{00000000-0005-0000-0000-0000A5320000}"/>
    <cellStyle name="Comma 94 2 3 3 3" xfId="8426" xr:uid="{00000000-0005-0000-0000-0000A6320000}"/>
    <cellStyle name="Comma 94 2 3 4" xfId="19146" xr:uid="{00000000-0005-0000-0000-0000A7320000}"/>
    <cellStyle name="Comma 94 2 3 5" xfId="13496" xr:uid="{00000000-0005-0000-0000-0000A8320000}"/>
    <cellStyle name="Comma 94 2 4" xfId="19149" xr:uid="{00000000-0005-0000-0000-0000A9320000}"/>
    <cellStyle name="Comma 94 2 4 2" xfId="19152" xr:uid="{00000000-0005-0000-0000-0000AA320000}"/>
    <cellStyle name="Comma 94 2 4 2 2" xfId="10138" xr:uid="{00000000-0005-0000-0000-0000AB320000}"/>
    <cellStyle name="Comma 94 2 4 2 3" xfId="8457" xr:uid="{00000000-0005-0000-0000-0000AC320000}"/>
    <cellStyle name="Comma 94 2 4 3" xfId="19154" xr:uid="{00000000-0005-0000-0000-0000AD320000}"/>
    <cellStyle name="Comma 94 2 4 3 2" xfId="5408" xr:uid="{00000000-0005-0000-0000-0000AE320000}"/>
    <cellStyle name="Comma 94 2 4 3 3" xfId="19156" xr:uid="{00000000-0005-0000-0000-0000AF320000}"/>
    <cellStyle name="Comma 94 2 4 4" xfId="19158" xr:uid="{00000000-0005-0000-0000-0000B0320000}"/>
    <cellStyle name="Comma 94 2 4 5" xfId="19161" xr:uid="{00000000-0005-0000-0000-0000B1320000}"/>
    <cellStyle name="Comma 94 2 5" xfId="5715" xr:uid="{00000000-0005-0000-0000-0000B2320000}"/>
    <cellStyle name="Comma 94 2 5 2" xfId="19165" xr:uid="{00000000-0005-0000-0000-0000B3320000}"/>
    <cellStyle name="Comma 94 2 5 2 2" xfId="19167" xr:uid="{00000000-0005-0000-0000-0000B4320000}"/>
    <cellStyle name="Comma 94 2 5 2 3" xfId="19169" xr:uid="{00000000-0005-0000-0000-0000B5320000}"/>
    <cellStyle name="Comma 94 2 5 3" xfId="19171" xr:uid="{00000000-0005-0000-0000-0000B6320000}"/>
    <cellStyle name="Comma 94 2 5 3 2" xfId="19173" xr:uid="{00000000-0005-0000-0000-0000B7320000}"/>
    <cellStyle name="Comma 94 2 5 3 3" xfId="5070" xr:uid="{00000000-0005-0000-0000-0000B8320000}"/>
    <cellStyle name="Comma 94 2 5 4" xfId="19175" xr:uid="{00000000-0005-0000-0000-0000B9320000}"/>
    <cellStyle name="Comma 94 2 5 5" xfId="19178" xr:uid="{00000000-0005-0000-0000-0000BA320000}"/>
    <cellStyle name="Comma 94 2 6" xfId="6611" xr:uid="{00000000-0005-0000-0000-0000BB320000}"/>
    <cellStyle name="Comma 94 2 6 2" xfId="19182" xr:uid="{00000000-0005-0000-0000-0000BC320000}"/>
    <cellStyle name="Comma 94 2 6 2 2" xfId="19184" xr:uid="{00000000-0005-0000-0000-0000BD320000}"/>
    <cellStyle name="Comma 94 2 6 2 3" xfId="19186" xr:uid="{00000000-0005-0000-0000-0000BE320000}"/>
    <cellStyle name="Comma 94 2 6 3" xfId="19188" xr:uid="{00000000-0005-0000-0000-0000BF320000}"/>
    <cellStyle name="Comma 94 2 6 3 2" xfId="19191" xr:uid="{00000000-0005-0000-0000-0000C0320000}"/>
    <cellStyle name="Comma 94 2 6 3 3" xfId="19193" xr:uid="{00000000-0005-0000-0000-0000C1320000}"/>
    <cellStyle name="Comma 94 2 6 4" xfId="19195" xr:uid="{00000000-0005-0000-0000-0000C2320000}"/>
    <cellStyle name="Comma 94 2 6 5" xfId="3807" xr:uid="{00000000-0005-0000-0000-0000C3320000}"/>
    <cellStyle name="Comma 94 2 7" xfId="19199" xr:uid="{00000000-0005-0000-0000-0000C4320000}"/>
    <cellStyle name="Comma 94 2 7 2" xfId="5223" xr:uid="{00000000-0005-0000-0000-0000C5320000}"/>
    <cellStyle name="Comma 94 2 7 2 2" xfId="3596" xr:uid="{00000000-0005-0000-0000-0000C6320000}"/>
    <cellStyle name="Comma 94 2 7 2 3" xfId="4642" xr:uid="{00000000-0005-0000-0000-0000C7320000}"/>
    <cellStyle name="Comma 94 2 7 3" xfId="9613" xr:uid="{00000000-0005-0000-0000-0000C8320000}"/>
    <cellStyle name="Comma 94 2 7 4" xfId="9629" xr:uid="{00000000-0005-0000-0000-0000C9320000}"/>
    <cellStyle name="Comma 94 2 8" xfId="19201" xr:uid="{00000000-0005-0000-0000-0000CA320000}"/>
    <cellStyle name="Comma 94 2 8 2" xfId="19203" xr:uid="{00000000-0005-0000-0000-0000CB320000}"/>
    <cellStyle name="Comma 94 2 8 3" xfId="11708" xr:uid="{00000000-0005-0000-0000-0000CC320000}"/>
    <cellStyle name="Comma 94 2 9" xfId="19205" xr:uid="{00000000-0005-0000-0000-0000CD320000}"/>
    <cellStyle name="Comma 94 2 9 2" xfId="19207" xr:uid="{00000000-0005-0000-0000-0000CE320000}"/>
    <cellStyle name="Comma 94 2 9 3" xfId="19209" xr:uid="{00000000-0005-0000-0000-0000CF320000}"/>
    <cellStyle name="Comma 94 3" xfId="19212" xr:uid="{00000000-0005-0000-0000-0000D0320000}"/>
    <cellStyle name="Comma 94 4" xfId="19215" xr:uid="{00000000-0005-0000-0000-0000D1320000}"/>
    <cellStyle name="Comma 94 4 2" xfId="19220" xr:uid="{00000000-0005-0000-0000-0000D2320000}"/>
    <cellStyle name="Comma 94 4 2 2" xfId="19223" xr:uid="{00000000-0005-0000-0000-0000D3320000}"/>
    <cellStyle name="Comma 94 4 2 2 2" xfId="12037" xr:uid="{00000000-0005-0000-0000-0000D4320000}"/>
    <cellStyle name="Comma 94 4 2 2 3" xfId="19226" xr:uid="{00000000-0005-0000-0000-0000D5320000}"/>
    <cellStyle name="Comma 94 4 2 3" xfId="19228" xr:uid="{00000000-0005-0000-0000-0000D6320000}"/>
    <cellStyle name="Comma 94 4 2 4" xfId="19232" xr:uid="{00000000-0005-0000-0000-0000D7320000}"/>
    <cellStyle name="Comma 94 4 3" xfId="218" xr:uid="{00000000-0005-0000-0000-0000D8320000}"/>
    <cellStyle name="Comma 94 4 3 2" xfId="19236" xr:uid="{00000000-0005-0000-0000-0000D9320000}"/>
    <cellStyle name="Comma 94 4 3 3" xfId="19238" xr:uid="{00000000-0005-0000-0000-0000DA320000}"/>
    <cellStyle name="Comma 94 4 4" xfId="98" xr:uid="{00000000-0005-0000-0000-0000DB320000}"/>
    <cellStyle name="Comma 94 4 4 2" xfId="19240" xr:uid="{00000000-0005-0000-0000-0000DC320000}"/>
    <cellStyle name="Comma 94 4 4 3" xfId="19242" xr:uid="{00000000-0005-0000-0000-0000DD320000}"/>
    <cellStyle name="Comma 94 4 5" xfId="19244" xr:uid="{00000000-0005-0000-0000-0000DE320000}"/>
    <cellStyle name="Comma 94 4 6" xfId="19246" xr:uid="{00000000-0005-0000-0000-0000DF320000}"/>
    <cellStyle name="Comma 94 5" xfId="19249" xr:uid="{00000000-0005-0000-0000-0000E0320000}"/>
    <cellStyle name="Comma 94 5 2" xfId="10281" xr:uid="{00000000-0005-0000-0000-0000E1320000}"/>
    <cellStyle name="Comma 94 5 2 2" xfId="19251" xr:uid="{00000000-0005-0000-0000-0000E2320000}"/>
    <cellStyle name="Comma 94 5 2 3" xfId="19253" xr:uid="{00000000-0005-0000-0000-0000E3320000}"/>
    <cellStyle name="Comma 94 5 3" xfId="19255" xr:uid="{00000000-0005-0000-0000-0000E4320000}"/>
    <cellStyle name="Comma 94 5 3 2" xfId="19257" xr:uid="{00000000-0005-0000-0000-0000E5320000}"/>
    <cellStyle name="Comma 94 5 3 3" xfId="19259" xr:uid="{00000000-0005-0000-0000-0000E6320000}"/>
    <cellStyle name="Comma 94 5 4" xfId="19261" xr:uid="{00000000-0005-0000-0000-0000E7320000}"/>
    <cellStyle name="Comma 94 5 5" xfId="19264" xr:uid="{00000000-0005-0000-0000-0000E8320000}"/>
    <cellStyle name="Comma 94 6" xfId="15570" xr:uid="{00000000-0005-0000-0000-0000E9320000}"/>
    <cellStyle name="Comma 94 6 2" xfId="19268" xr:uid="{00000000-0005-0000-0000-0000EA320000}"/>
    <cellStyle name="Comma 94 6 2 2" xfId="19270" xr:uid="{00000000-0005-0000-0000-0000EB320000}"/>
    <cellStyle name="Comma 94 6 2 3" xfId="19272" xr:uid="{00000000-0005-0000-0000-0000EC320000}"/>
    <cellStyle name="Comma 94 6 3" xfId="19274" xr:uid="{00000000-0005-0000-0000-0000ED320000}"/>
    <cellStyle name="Comma 94 6 3 2" xfId="16779" xr:uid="{00000000-0005-0000-0000-0000EE320000}"/>
    <cellStyle name="Comma 94 6 3 3" xfId="19276" xr:uid="{00000000-0005-0000-0000-0000EF320000}"/>
    <cellStyle name="Comma 94 6 4" xfId="19278" xr:uid="{00000000-0005-0000-0000-0000F0320000}"/>
    <cellStyle name="Comma 94 6 5" xfId="19281" xr:uid="{00000000-0005-0000-0000-0000F1320000}"/>
    <cellStyle name="Comma 94 7" xfId="15574" xr:uid="{00000000-0005-0000-0000-0000F2320000}"/>
    <cellStyle name="Comma 94 7 2" xfId="19285" xr:uid="{00000000-0005-0000-0000-0000F3320000}"/>
    <cellStyle name="Comma 94 7 2 2" xfId="19287" xr:uid="{00000000-0005-0000-0000-0000F4320000}"/>
    <cellStyle name="Comma 94 7 2 3" xfId="19289" xr:uid="{00000000-0005-0000-0000-0000F5320000}"/>
    <cellStyle name="Comma 94 7 3" xfId="5327" xr:uid="{00000000-0005-0000-0000-0000F6320000}"/>
    <cellStyle name="Comma 94 7 3 2" xfId="19291" xr:uid="{00000000-0005-0000-0000-0000F7320000}"/>
    <cellStyle name="Comma 94 7 3 3" xfId="7552" xr:uid="{00000000-0005-0000-0000-0000F8320000}"/>
    <cellStyle name="Comma 94 7 4" xfId="19293" xr:uid="{00000000-0005-0000-0000-0000F9320000}"/>
    <cellStyle name="Comma 94 7 5" xfId="19295" xr:uid="{00000000-0005-0000-0000-0000FA320000}"/>
    <cellStyle name="Comma 94 8" xfId="19297" xr:uid="{00000000-0005-0000-0000-0000FB320000}"/>
    <cellStyle name="Comma 94 8 2" xfId="19300" xr:uid="{00000000-0005-0000-0000-0000FC320000}"/>
    <cellStyle name="Comma 94 8 2 2" xfId="19302" xr:uid="{00000000-0005-0000-0000-0000FD320000}"/>
    <cellStyle name="Comma 94 8 2 3" xfId="19304" xr:uid="{00000000-0005-0000-0000-0000FE320000}"/>
    <cellStyle name="Comma 94 8 3" xfId="16101" xr:uid="{00000000-0005-0000-0000-0000FF320000}"/>
    <cellStyle name="Comma 94 8 3 2" xfId="16108" xr:uid="{00000000-0005-0000-0000-000000330000}"/>
    <cellStyle name="Comma 94 8 3 3" xfId="16128" xr:uid="{00000000-0005-0000-0000-000001330000}"/>
    <cellStyle name="Comma 94 8 4" xfId="16135" xr:uid="{00000000-0005-0000-0000-000002330000}"/>
    <cellStyle name="Comma 94 8 5" xfId="16144" xr:uid="{00000000-0005-0000-0000-000003330000}"/>
    <cellStyle name="Comma 94 9" xfId="19306" xr:uid="{00000000-0005-0000-0000-000004330000}"/>
    <cellStyle name="Comma 94 9 2" xfId="19308" xr:uid="{00000000-0005-0000-0000-000005330000}"/>
    <cellStyle name="Comma 94 9 2 2" xfId="7391" xr:uid="{00000000-0005-0000-0000-000006330000}"/>
    <cellStyle name="Comma 94 9 2 3" xfId="15884" xr:uid="{00000000-0005-0000-0000-000007330000}"/>
    <cellStyle name="Comma 94 9 3" xfId="16159" xr:uid="{00000000-0005-0000-0000-000008330000}"/>
    <cellStyle name="Comma 94 9 4" xfId="16161" xr:uid="{00000000-0005-0000-0000-000009330000}"/>
    <cellStyle name="Comma 95" xfId="19320" xr:uid="{00000000-0005-0000-0000-00000A330000}"/>
    <cellStyle name="Comma 95 10" xfId="19321" xr:uid="{00000000-0005-0000-0000-00000B330000}"/>
    <cellStyle name="Comma 95 10 2" xfId="19323" xr:uid="{00000000-0005-0000-0000-00000C330000}"/>
    <cellStyle name="Comma 95 10 3" xfId="19326" xr:uid="{00000000-0005-0000-0000-00000D330000}"/>
    <cellStyle name="Comma 95 11" xfId="19328" xr:uid="{00000000-0005-0000-0000-00000E330000}"/>
    <cellStyle name="Comma 95 11 2" xfId="15177" xr:uid="{00000000-0005-0000-0000-00000F330000}"/>
    <cellStyle name="Comma 95 11 3" xfId="19332" xr:uid="{00000000-0005-0000-0000-000010330000}"/>
    <cellStyle name="Comma 95 12" xfId="19334" xr:uid="{00000000-0005-0000-0000-000011330000}"/>
    <cellStyle name="Comma 95 13" xfId="19336" xr:uid="{00000000-0005-0000-0000-000012330000}"/>
    <cellStyle name="Comma 95 2" xfId="19337" xr:uid="{00000000-0005-0000-0000-000013330000}"/>
    <cellStyle name="Comma 95 2 10" xfId="998" xr:uid="{00000000-0005-0000-0000-000014330000}"/>
    <cellStyle name="Comma 95 2 11" xfId="9331" xr:uid="{00000000-0005-0000-0000-000015330000}"/>
    <cellStyle name="Comma 95 2 2" xfId="19338" xr:uid="{00000000-0005-0000-0000-000016330000}"/>
    <cellStyle name="Comma 95 2 2 2" xfId="19339" xr:uid="{00000000-0005-0000-0000-000017330000}"/>
    <cellStyle name="Comma 95 2 2 2 2" xfId="6191" xr:uid="{00000000-0005-0000-0000-000018330000}"/>
    <cellStyle name="Comma 95 2 2 2 2 2" xfId="19341" xr:uid="{00000000-0005-0000-0000-000019330000}"/>
    <cellStyle name="Comma 95 2 2 2 2 3" xfId="19342" xr:uid="{00000000-0005-0000-0000-00001A330000}"/>
    <cellStyle name="Comma 95 2 2 2 3" xfId="19343" xr:uid="{00000000-0005-0000-0000-00001B330000}"/>
    <cellStyle name="Comma 95 2 2 2 4" xfId="19344" xr:uid="{00000000-0005-0000-0000-00001C330000}"/>
    <cellStyle name="Comma 95 2 2 3" xfId="19345" xr:uid="{00000000-0005-0000-0000-00001D330000}"/>
    <cellStyle name="Comma 95 2 2 3 2" xfId="19346" xr:uid="{00000000-0005-0000-0000-00001E330000}"/>
    <cellStyle name="Comma 95 2 2 3 3" xfId="19347" xr:uid="{00000000-0005-0000-0000-00001F330000}"/>
    <cellStyle name="Comma 95 2 2 4" xfId="16839" xr:uid="{00000000-0005-0000-0000-000020330000}"/>
    <cellStyle name="Comma 95 2 2 4 2" xfId="19348" xr:uid="{00000000-0005-0000-0000-000021330000}"/>
    <cellStyle name="Comma 95 2 2 4 3" xfId="19349" xr:uid="{00000000-0005-0000-0000-000022330000}"/>
    <cellStyle name="Comma 95 2 2 5" xfId="16844" xr:uid="{00000000-0005-0000-0000-000023330000}"/>
    <cellStyle name="Comma 95 2 2 6" xfId="17618" xr:uid="{00000000-0005-0000-0000-000024330000}"/>
    <cellStyle name="Comma 95 2 3" xfId="6077" xr:uid="{00000000-0005-0000-0000-000025330000}"/>
    <cellStyle name="Comma 95 2 3 2" xfId="6082" xr:uid="{00000000-0005-0000-0000-000026330000}"/>
    <cellStyle name="Comma 95 2 3 2 2" xfId="9488" xr:uid="{00000000-0005-0000-0000-000027330000}"/>
    <cellStyle name="Comma 95 2 3 2 3" xfId="19351" xr:uid="{00000000-0005-0000-0000-000028330000}"/>
    <cellStyle name="Comma 95 2 3 3" xfId="6087" xr:uid="{00000000-0005-0000-0000-000029330000}"/>
    <cellStyle name="Comma 95 2 3 3 2" xfId="4681" xr:uid="{00000000-0005-0000-0000-00002A330000}"/>
    <cellStyle name="Comma 95 2 3 3 3" xfId="3069" xr:uid="{00000000-0005-0000-0000-00002B330000}"/>
    <cellStyle name="Comma 95 2 3 4" xfId="6764" xr:uid="{00000000-0005-0000-0000-00002C330000}"/>
    <cellStyle name="Comma 95 2 3 5" xfId="634" xr:uid="{00000000-0005-0000-0000-00002D330000}"/>
    <cellStyle name="Comma 95 2 4" xfId="9675" xr:uid="{00000000-0005-0000-0000-00002E330000}"/>
    <cellStyle name="Comma 95 2 4 2" xfId="1357" xr:uid="{00000000-0005-0000-0000-00002F330000}"/>
    <cellStyle name="Comma 95 2 4 2 2" xfId="9506" xr:uid="{00000000-0005-0000-0000-000030330000}"/>
    <cellStyle name="Comma 95 2 4 2 3" xfId="9510" xr:uid="{00000000-0005-0000-0000-000031330000}"/>
    <cellStyle name="Comma 95 2 4 3" xfId="5374" xr:uid="{00000000-0005-0000-0000-000032330000}"/>
    <cellStyle name="Comma 95 2 4 3 2" xfId="7480" xr:uid="{00000000-0005-0000-0000-000033330000}"/>
    <cellStyle name="Comma 95 2 4 3 3" xfId="7483" xr:uid="{00000000-0005-0000-0000-000034330000}"/>
    <cellStyle name="Comma 95 2 4 4" xfId="5387" xr:uid="{00000000-0005-0000-0000-000035330000}"/>
    <cellStyle name="Comma 95 2 4 5" xfId="5592" xr:uid="{00000000-0005-0000-0000-000036330000}"/>
    <cellStyle name="Comma 95 2 5" xfId="7019" xr:uid="{00000000-0005-0000-0000-000037330000}"/>
    <cellStyle name="Comma 95 2 5 2" xfId="7026" xr:uid="{00000000-0005-0000-0000-000038330000}"/>
    <cellStyle name="Comma 95 2 5 2 2" xfId="7044" xr:uid="{00000000-0005-0000-0000-000039330000}"/>
    <cellStyle name="Comma 95 2 5 2 3" xfId="19352" xr:uid="{00000000-0005-0000-0000-00003A330000}"/>
    <cellStyle name="Comma 95 2 5 3" xfId="7497" xr:uid="{00000000-0005-0000-0000-00003B330000}"/>
    <cellStyle name="Comma 95 2 5 3 2" xfId="19355" xr:uid="{00000000-0005-0000-0000-00003C330000}"/>
    <cellStyle name="Comma 95 2 5 3 3" xfId="19358" xr:uid="{00000000-0005-0000-0000-00003D330000}"/>
    <cellStyle name="Comma 95 2 5 4" xfId="19361" xr:uid="{00000000-0005-0000-0000-00003E330000}"/>
    <cellStyle name="Comma 95 2 5 5" xfId="19363" xr:uid="{00000000-0005-0000-0000-00003F330000}"/>
    <cellStyle name="Comma 95 2 6" xfId="4430" xr:uid="{00000000-0005-0000-0000-000040330000}"/>
    <cellStyle name="Comma 95 2 6 2" xfId="9521" xr:uid="{00000000-0005-0000-0000-000041330000}"/>
    <cellStyle name="Comma 95 2 6 2 2" xfId="4676" xr:uid="{00000000-0005-0000-0000-000042330000}"/>
    <cellStyle name="Comma 95 2 6 2 3" xfId="3292" xr:uid="{00000000-0005-0000-0000-000043330000}"/>
    <cellStyle name="Comma 95 2 6 3" xfId="7516" xr:uid="{00000000-0005-0000-0000-000044330000}"/>
    <cellStyle name="Comma 95 2 6 3 2" xfId="7526" xr:uid="{00000000-0005-0000-0000-000045330000}"/>
    <cellStyle name="Comma 95 2 6 3 3" xfId="222" xr:uid="{00000000-0005-0000-0000-000046330000}"/>
    <cellStyle name="Comma 95 2 6 4" xfId="7531" xr:uid="{00000000-0005-0000-0000-000047330000}"/>
    <cellStyle name="Comma 95 2 6 5" xfId="10249" xr:uid="{00000000-0005-0000-0000-000048330000}"/>
    <cellStyle name="Comma 95 2 7" xfId="717" xr:uid="{00000000-0005-0000-0000-000049330000}"/>
    <cellStyle name="Comma 95 2 7 2" xfId="9540" xr:uid="{00000000-0005-0000-0000-00004A330000}"/>
    <cellStyle name="Comma 95 2 7 2 2" xfId="19365" xr:uid="{00000000-0005-0000-0000-00004B330000}"/>
    <cellStyle name="Comma 95 2 7 2 3" xfId="19366" xr:uid="{00000000-0005-0000-0000-00004C330000}"/>
    <cellStyle name="Comma 95 2 7 3" xfId="19367" xr:uid="{00000000-0005-0000-0000-00004D330000}"/>
    <cellStyle name="Comma 95 2 7 4" xfId="10252" xr:uid="{00000000-0005-0000-0000-00004E330000}"/>
    <cellStyle name="Comma 95 2 8" xfId="9277" xr:uid="{00000000-0005-0000-0000-00004F330000}"/>
    <cellStyle name="Comma 95 2 8 2" xfId="8033" xr:uid="{00000000-0005-0000-0000-000050330000}"/>
    <cellStyle name="Comma 95 2 8 3" xfId="19368" xr:uid="{00000000-0005-0000-0000-000051330000}"/>
    <cellStyle name="Comma 95 2 9" xfId="9281" xr:uid="{00000000-0005-0000-0000-000052330000}"/>
    <cellStyle name="Comma 95 2 9 2" xfId="9344" xr:uid="{00000000-0005-0000-0000-000053330000}"/>
    <cellStyle name="Comma 95 2 9 3" xfId="6740" xr:uid="{00000000-0005-0000-0000-000054330000}"/>
    <cellStyle name="Comma 95 3" xfId="19371" xr:uid="{00000000-0005-0000-0000-000055330000}"/>
    <cellStyle name="Comma 95 4" xfId="19373" xr:uid="{00000000-0005-0000-0000-000056330000}"/>
    <cellStyle name="Comma 95 4 2" xfId="19375" xr:uid="{00000000-0005-0000-0000-000057330000}"/>
    <cellStyle name="Comma 95 4 2 2" xfId="19376" xr:uid="{00000000-0005-0000-0000-000058330000}"/>
    <cellStyle name="Comma 95 4 2 2 2" xfId="13301" xr:uid="{00000000-0005-0000-0000-000059330000}"/>
    <cellStyle name="Comma 95 4 2 2 3" xfId="19379" xr:uid="{00000000-0005-0000-0000-00005A330000}"/>
    <cellStyle name="Comma 95 4 2 3" xfId="19380" xr:uid="{00000000-0005-0000-0000-00005B330000}"/>
    <cellStyle name="Comma 95 4 2 4" xfId="12127" xr:uid="{00000000-0005-0000-0000-00005C330000}"/>
    <cellStyle name="Comma 95 4 3" xfId="10500" xr:uid="{00000000-0005-0000-0000-00005D330000}"/>
    <cellStyle name="Comma 95 4 3 2" xfId="10502" xr:uid="{00000000-0005-0000-0000-00005E330000}"/>
    <cellStyle name="Comma 95 4 3 3" xfId="10508" xr:uid="{00000000-0005-0000-0000-00005F330000}"/>
    <cellStyle name="Comma 95 4 4" xfId="10519" xr:uid="{00000000-0005-0000-0000-000060330000}"/>
    <cellStyle name="Comma 95 4 4 2" xfId="10524" xr:uid="{00000000-0005-0000-0000-000061330000}"/>
    <cellStyle name="Comma 95 4 4 3" xfId="10688" xr:uid="{00000000-0005-0000-0000-000062330000}"/>
    <cellStyle name="Comma 95 4 5" xfId="7409" xr:uid="{00000000-0005-0000-0000-000063330000}"/>
    <cellStyle name="Comma 95 4 6" xfId="10925" xr:uid="{00000000-0005-0000-0000-000064330000}"/>
    <cellStyle name="Comma 95 5" xfId="19382" xr:uid="{00000000-0005-0000-0000-000065330000}"/>
    <cellStyle name="Comma 95 5 2" xfId="19383" xr:uid="{00000000-0005-0000-0000-000066330000}"/>
    <cellStyle name="Comma 95 5 2 2" xfId="19384" xr:uid="{00000000-0005-0000-0000-000067330000}"/>
    <cellStyle name="Comma 95 5 2 3" xfId="19386" xr:uid="{00000000-0005-0000-0000-000068330000}"/>
    <cellStyle name="Comma 95 5 3" xfId="11178" xr:uid="{00000000-0005-0000-0000-000069330000}"/>
    <cellStyle name="Comma 95 5 3 2" xfId="11183" xr:uid="{00000000-0005-0000-0000-00006A330000}"/>
    <cellStyle name="Comma 95 5 3 3" xfId="11190" xr:uid="{00000000-0005-0000-0000-00006B330000}"/>
    <cellStyle name="Comma 95 5 4" xfId="11205" xr:uid="{00000000-0005-0000-0000-00006C330000}"/>
    <cellStyle name="Comma 95 5 5" xfId="2738" xr:uid="{00000000-0005-0000-0000-00006D330000}"/>
    <cellStyle name="Comma 95 6" xfId="15580" xr:uid="{00000000-0005-0000-0000-00006E330000}"/>
    <cellStyle name="Comma 95 6 2" xfId="19387" xr:uid="{00000000-0005-0000-0000-00006F330000}"/>
    <cellStyle name="Comma 95 6 2 2" xfId="19390" xr:uid="{00000000-0005-0000-0000-000070330000}"/>
    <cellStyle name="Comma 95 6 2 3" xfId="19391" xr:uid="{00000000-0005-0000-0000-000071330000}"/>
    <cellStyle name="Comma 95 6 3" xfId="11699" xr:uid="{00000000-0005-0000-0000-000072330000}"/>
    <cellStyle name="Comma 95 6 3 2" xfId="599" xr:uid="{00000000-0005-0000-0000-000073330000}"/>
    <cellStyle name="Comma 95 6 3 3" xfId="2271" xr:uid="{00000000-0005-0000-0000-000074330000}"/>
    <cellStyle name="Comma 95 6 4" xfId="3451" xr:uid="{00000000-0005-0000-0000-000075330000}"/>
    <cellStyle name="Comma 95 6 5" xfId="3473" xr:uid="{00000000-0005-0000-0000-000076330000}"/>
    <cellStyle name="Comma 95 7" xfId="15585" xr:uid="{00000000-0005-0000-0000-000077330000}"/>
    <cellStyle name="Comma 95 7 2" xfId="19393" xr:uid="{00000000-0005-0000-0000-000078330000}"/>
    <cellStyle name="Comma 95 7 2 2" xfId="19394" xr:uid="{00000000-0005-0000-0000-000079330000}"/>
    <cellStyle name="Comma 95 7 2 3" xfId="19395" xr:uid="{00000000-0005-0000-0000-00007A330000}"/>
    <cellStyle name="Comma 95 7 3" xfId="19396" xr:uid="{00000000-0005-0000-0000-00007B330000}"/>
    <cellStyle name="Comma 95 7 3 2" xfId="19397" xr:uid="{00000000-0005-0000-0000-00007C330000}"/>
    <cellStyle name="Comma 95 7 3 3" xfId="19398" xr:uid="{00000000-0005-0000-0000-00007D330000}"/>
    <cellStyle name="Comma 95 7 4" xfId="19399" xr:uid="{00000000-0005-0000-0000-00007E330000}"/>
    <cellStyle name="Comma 95 7 5" xfId="19400" xr:uid="{00000000-0005-0000-0000-00007F330000}"/>
    <cellStyle name="Comma 95 8" xfId="14915" xr:uid="{00000000-0005-0000-0000-000080330000}"/>
    <cellStyle name="Comma 95 8 2" xfId="19401" xr:uid="{00000000-0005-0000-0000-000081330000}"/>
    <cellStyle name="Comma 95 8 2 2" xfId="19402" xr:uid="{00000000-0005-0000-0000-000082330000}"/>
    <cellStyle name="Comma 95 8 2 3" xfId="19403" xr:uid="{00000000-0005-0000-0000-000083330000}"/>
    <cellStyle name="Comma 95 8 3" xfId="19404" xr:uid="{00000000-0005-0000-0000-000084330000}"/>
    <cellStyle name="Comma 95 8 3 2" xfId="19405" xr:uid="{00000000-0005-0000-0000-000085330000}"/>
    <cellStyle name="Comma 95 8 3 3" xfId="19406" xr:uid="{00000000-0005-0000-0000-000086330000}"/>
    <cellStyle name="Comma 95 8 4" xfId="19407" xr:uid="{00000000-0005-0000-0000-000087330000}"/>
    <cellStyle name="Comma 95 8 5" xfId="19408" xr:uid="{00000000-0005-0000-0000-000088330000}"/>
    <cellStyle name="Comma 95 9" xfId="5977" xr:uid="{00000000-0005-0000-0000-000089330000}"/>
    <cellStyle name="Comma 95 9 2" xfId="19409" xr:uid="{00000000-0005-0000-0000-00008A330000}"/>
    <cellStyle name="Comma 95 9 2 2" xfId="19410" xr:uid="{00000000-0005-0000-0000-00008B330000}"/>
    <cellStyle name="Comma 95 9 2 3" xfId="19411" xr:uid="{00000000-0005-0000-0000-00008C330000}"/>
    <cellStyle name="Comma 95 9 3" xfId="19412" xr:uid="{00000000-0005-0000-0000-00008D330000}"/>
    <cellStyle name="Comma 95 9 4" xfId="19413" xr:uid="{00000000-0005-0000-0000-00008E330000}"/>
    <cellStyle name="Comma 96" xfId="19414" xr:uid="{00000000-0005-0000-0000-00008F330000}"/>
    <cellStyle name="Comma 96 10" xfId="11371" xr:uid="{00000000-0005-0000-0000-000090330000}"/>
    <cellStyle name="Comma 96 10 2" xfId="19415" xr:uid="{00000000-0005-0000-0000-000091330000}"/>
    <cellStyle name="Comma 96 10 3" xfId="19416" xr:uid="{00000000-0005-0000-0000-000092330000}"/>
    <cellStyle name="Comma 96 11" xfId="6882" xr:uid="{00000000-0005-0000-0000-000093330000}"/>
    <cellStyle name="Comma 96 11 2" xfId="19417" xr:uid="{00000000-0005-0000-0000-000094330000}"/>
    <cellStyle name="Comma 96 11 3" xfId="19420" xr:uid="{00000000-0005-0000-0000-000095330000}"/>
    <cellStyle name="Comma 96 12" xfId="6886" xr:uid="{00000000-0005-0000-0000-000096330000}"/>
    <cellStyle name="Comma 96 13" xfId="14564" xr:uid="{00000000-0005-0000-0000-000097330000}"/>
    <cellStyle name="Comma 96 2" xfId="19421" xr:uid="{00000000-0005-0000-0000-000098330000}"/>
    <cellStyle name="Comma 96 2 10" xfId="19422" xr:uid="{00000000-0005-0000-0000-000099330000}"/>
    <cellStyle name="Comma 96 2 11" xfId="19425" xr:uid="{00000000-0005-0000-0000-00009A330000}"/>
    <cellStyle name="Comma 96 2 2" xfId="19426" xr:uid="{00000000-0005-0000-0000-00009B330000}"/>
    <cellStyle name="Comma 96 2 2 2" xfId="19427" xr:uid="{00000000-0005-0000-0000-00009C330000}"/>
    <cellStyle name="Comma 96 2 2 2 2" xfId="19428" xr:uid="{00000000-0005-0000-0000-00009D330000}"/>
    <cellStyle name="Comma 96 2 2 2 2 2" xfId="19429" xr:uid="{00000000-0005-0000-0000-00009E330000}"/>
    <cellStyle name="Comma 96 2 2 2 2 3" xfId="19430" xr:uid="{00000000-0005-0000-0000-00009F330000}"/>
    <cellStyle name="Comma 96 2 2 2 3" xfId="19431" xr:uid="{00000000-0005-0000-0000-0000A0330000}"/>
    <cellStyle name="Comma 96 2 2 2 4" xfId="19432" xr:uid="{00000000-0005-0000-0000-0000A1330000}"/>
    <cellStyle name="Comma 96 2 2 3" xfId="19433" xr:uid="{00000000-0005-0000-0000-0000A2330000}"/>
    <cellStyle name="Comma 96 2 2 3 2" xfId="19434" xr:uid="{00000000-0005-0000-0000-0000A3330000}"/>
    <cellStyle name="Comma 96 2 2 3 3" xfId="19435" xr:uid="{00000000-0005-0000-0000-0000A4330000}"/>
    <cellStyle name="Comma 96 2 2 4" xfId="19436" xr:uid="{00000000-0005-0000-0000-0000A5330000}"/>
    <cellStyle name="Comma 96 2 2 4 2" xfId="19437" xr:uid="{00000000-0005-0000-0000-0000A6330000}"/>
    <cellStyle name="Comma 96 2 2 4 3" xfId="19438" xr:uid="{00000000-0005-0000-0000-0000A7330000}"/>
    <cellStyle name="Comma 96 2 2 5" xfId="19439" xr:uid="{00000000-0005-0000-0000-0000A8330000}"/>
    <cellStyle name="Comma 96 2 2 6" xfId="7340" xr:uid="{00000000-0005-0000-0000-0000A9330000}"/>
    <cellStyle name="Comma 96 2 3" xfId="19440" xr:uid="{00000000-0005-0000-0000-0000AA330000}"/>
    <cellStyle name="Comma 96 2 3 2" xfId="19441" xr:uid="{00000000-0005-0000-0000-0000AB330000}"/>
    <cellStyle name="Comma 96 2 3 2 2" xfId="19442" xr:uid="{00000000-0005-0000-0000-0000AC330000}"/>
    <cellStyle name="Comma 96 2 3 2 3" xfId="10512" xr:uid="{00000000-0005-0000-0000-0000AD330000}"/>
    <cellStyle name="Comma 96 2 3 3" xfId="19443" xr:uid="{00000000-0005-0000-0000-0000AE330000}"/>
    <cellStyle name="Comma 96 2 3 3 2" xfId="10685" xr:uid="{00000000-0005-0000-0000-0000AF330000}"/>
    <cellStyle name="Comma 96 2 3 3 3" xfId="10758" xr:uid="{00000000-0005-0000-0000-0000B0330000}"/>
    <cellStyle name="Comma 96 2 3 4" xfId="19444" xr:uid="{00000000-0005-0000-0000-0000B1330000}"/>
    <cellStyle name="Comma 96 2 3 5" xfId="166" xr:uid="{00000000-0005-0000-0000-0000B2330000}"/>
    <cellStyle name="Comma 96 2 4" xfId="19445" xr:uid="{00000000-0005-0000-0000-0000B3330000}"/>
    <cellStyle name="Comma 96 2 4 2" xfId="19447" xr:uid="{00000000-0005-0000-0000-0000B4330000}"/>
    <cellStyle name="Comma 96 2 4 2 2" xfId="11189" xr:uid="{00000000-0005-0000-0000-0000B5330000}"/>
    <cellStyle name="Comma 96 2 4 2 3" xfId="11201" xr:uid="{00000000-0005-0000-0000-0000B6330000}"/>
    <cellStyle name="Comma 96 2 4 3" xfId="19449" xr:uid="{00000000-0005-0000-0000-0000B7330000}"/>
    <cellStyle name="Comma 96 2 4 3 2" xfId="11313" xr:uid="{00000000-0005-0000-0000-0000B8330000}"/>
    <cellStyle name="Comma 96 2 4 3 3" xfId="6854" xr:uid="{00000000-0005-0000-0000-0000B9330000}"/>
    <cellStyle name="Comma 96 2 4 4" xfId="19451" xr:uid="{00000000-0005-0000-0000-0000BA330000}"/>
    <cellStyle name="Comma 96 2 4 5" xfId="19453" xr:uid="{00000000-0005-0000-0000-0000BB330000}"/>
    <cellStyle name="Comma 96 2 5" xfId="19454" xr:uid="{00000000-0005-0000-0000-0000BC330000}"/>
    <cellStyle name="Comma 96 2 5 2" xfId="19455" xr:uid="{00000000-0005-0000-0000-0000BD330000}"/>
    <cellStyle name="Comma 96 2 5 2 2" xfId="19456" xr:uid="{00000000-0005-0000-0000-0000BE330000}"/>
    <cellStyle name="Comma 96 2 5 2 3" xfId="19457" xr:uid="{00000000-0005-0000-0000-0000BF330000}"/>
    <cellStyle name="Comma 96 2 5 3" xfId="19459" xr:uid="{00000000-0005-0000-0000-0000C0330000}"/>
    <cellStyle name="Comma 96 2 5 3 2" xfId="377" xr:uid="{00000000-0005-0000-0000-0000C1330000}"/>
    <cellStyle name="Comma 96 2 5 3 3" xfId="438" xr:uid="{00000000-0005-0000-0000-0000C2330000}"/>
    <cellStyle name="Comma 96 2 5 4" xfId="19460" xr:uid="{00000000-0005-0000-0000-0000C3330000}"/>
    <cellStyle name="Comma 96 2 5 5" xfId="19461" xr:uid="{00000000-0005-0000-0000-0000C4330000}"/>
    <cellStyle name="Comma 96 2 6" xfId="19462" xr:uid="{00000000-0005-0000-0000-0000C5330000}"/>
    <cellStyle name="Comma 96 2 6 2" xfId="19463" xr:uid="{00000000-0005-0000-0000-0000C6330000}"/>
    <cellStyle name="Comma 96 2 6 2 2" xfId="19465" xr:uid="{00000000-0005-0000-0000-0000C7330000}"/>
    <cellStyle name="Comma 96 2 6 2 3" xfId="19467" xr:uid="{00000000-0005-0000-0000-0000C8330000}"/>
    <cellStyle name="Comma 96 2 6 3" xfId="12737" xr:uid="{00000000-0005-0000-0000-0000C9330000}"/>
    <cellStyle name="Comma 96 2 6 3 2" xfId="1557" xr:uid="{00000000-0005-0000-0000-0000CA330000}"/>
    <cellStyle name="Comma 96 2 6 3 3" xfId="6928" xr:uid="{00000000-0005-0000-0000-0000CB330000}"/>
    <cellStyle name="Comma 96 2 6 4" xfId="12744" xr:uid="{00000000-0005-0000-0000-0000CC330000}"/>
    <cellStyle name="Comma 96 2 6 5" xfId="12763" xr:uid="{00000000-0005-0000-0000-0000CD330000}"/>
    <cellStyle name="Comma 96 2 7" xfId="19468" xr:uid="{00000000-0005-0000-0000-0000CE330000}"/>
    <cellStyle name="Comma 96 2 7 2" xfId="13026" xr:uid="{00000000-0005-0000-0000-0000CF330000}"/>
    <cellStyle name="Comma 96 2 7 2 2" xfId="13028" xr:uid="{00000000-0005-0000-0000-0000D0330000}"/>
    <cellStyle name="Comma 96 2 7 2 3" xfId="13031" xr:uid="{00000000-0005-0000-0000-0000D1330000}"/>
    <cellStyle name="Comma 96 2 7 3" xfId="13037" xr:uid="{00000000-0005-0000-0000-0000D2330000}"/>
    <cellStyle name="Comma 96 2 7 4" xfId="12947" xr:uid="{00000000-0005-0000-0000-0000D3330000}"/>
    <cellStyle name="Comma 96 2 8" xfId="10692" xr:uid="{00000000-0005-0000-0000-0000D4330000}"/>
    <cellStyle name="Comma 96 2 8 2" xfId="19469" xr:uid="{00000000-0005-0000-0000-0000D5330000}"/>
    <cellStyle name="Comma 96 2 8 3" xfId="19470" xr:uid="{00000000-0005-0000-0000-0000D6330000}"/>
    <cellStyle name="Comma 96 2 9" xfId="10694" xr:uid="{00000000-0005-0000-0000-0000D7330000}"/>
    <cellStyle name="Comma 96 2 9 2" xfId="13068" xr:uid="{00000000-0005-0000-0000-0000D8330000}"/>
    <cellStyle name="Comma 96 2 9 3" xfId="19471" xr:uid="{00000000-0005-0000-0000-0000D9330000}"/>
    <cellStyle name="Comma 96 3" xfId="19473" xr:uid="{00000000-0005-0000-0000-0000DA330000}"/>
    <cellStyle name="Comma 96 4" xfId="19475" xr:uid="{00000000-0005-0000-0000-0000DB330000}"/>
    <cellStyle name="Comma 96 4 2" xfId="19477" xr:uid="{00000000-0005-0000-0000-0000DC330000}"/>
    <cellStyle name="Comma 96 4 2 2" xfId="19481" xr:uid="{00000000-0005-0000-0000-0000DD330000}"/>
    <cellStyle name="Comma 96 4 2 2 2" xfId="13585" xr:uid="{00000000-0005-0000-0000-0000DE330000}"/>
    <cellStyle name="Comma 96 4 2 2 3" xfId="19482" xr:uid="{00000000-0005-0000-0000-0000DF330000}"/>
    <cellStyle name="Comma 96 4 2 3" xfId="19483" xr:uid="{00000000-0005-0000-0000-0000E0330000}"/>
    <cellStyle name="Comma 96 4 2 4" xfId="19484" xr:uid="{00000000-0005-0000-0000-0000E1330000}"/>
    <cellStyle name="Comma 96 4 3" xfId="19486" xr:uid="{00000000-0005-0000-0000-0000E2330000}"/>
    <cellStyle name="Comma 96 4 3 2" xfId="19488" xr:uid="{00000000-0005-0000-0000-0000E3330000}"/>
    <cellStyle name="Comma 96 4 3 3" xfId="19490" xr:uid="{00000000-0005-0000-0000-0000E4330000}"/>
    <cellStyle name="Comma 96 4 4" xfId="6021" xr:uid="{00000000-0005-0000-0000-0000E5330000}"/>
    <cellStyle name="Comma 96 4 4 2" xfId="19492" xr:uid="{00000000-0005-0000-0000-0000E6330000}"/>
    <cellStyle name="Comma 96 4 4 3" xfId="19493" xr:uid="{00000000-0005-0000-0000-0000E7330000}"/>
    <cellStyle name="Comma 96 4 5" xfId="6035" xr:uid="{00000000-0005-0000-0000-0000E8330000}"/>
    <cellStyle name="Comma 96 4 6" xfId="19494" xr:uid="{00000000-0005-0000-0000-0000E9330000}"/>
    <cellStyle name="Comma 96 5" xfId="19496" xr:uid="{00000000-0005-0000-0000-0000EA330000}"/>
    <cellStyle name="Comma 96 5 2" xfId="19497" xr:uid="{00000000-0005-0000-0000-0000EB330000}"/>
    <cellStyle name="Comma 96 5 2 2" xfId="19498" xr:uid="{00000000-0005-0000-0000-0000EC330000}"/>
    <cellStyle name="Comma 96 5 2 3" xfId="19499" xr:uid="{00000000-0005-0000-0000-0000ED330000}"/>
    <cellStyle name="Comma 96 5 3" xfId="19500" xr:uid="{00000000-0005-0000-0000-0000EE330000}"/>
    <cellStyle name="Comma 96 5 3 2" xfId="19501" xr:uid="{00000000-0005-0000-0000-0000EF330000}"/>
    <cellStyle name="Comma 96 5 3 3" xfId="19502" xr:uid="{00000000-0005-0000-0000-0000F0330000}"/>
    <cellStyle name="Comma 96 5 4" xfId="19503" xr:uid="{00000000-0005-0000-0000-0000F1330000}"/>
    <cellStyle name="Comma 96 5 5" xfId="19504" xr:uid="{00000000-0005-0000-0000-0000F2330000}"/>
    <cellStyle name="Comma 96 6" xfId="19506" xr:uid="{00000000-0005-0000-0000-0000F3330000}"/>
    <cellStyle name="Comma 96 6 2" xfId="19508" xr:uid="{00000000-0005-0000-0000-0000F4330000}"/>
    <cellStyle name="Comma 96 6 2 2" xfId="19512" xr:uid="{00000000-0005-0000-0000-0000F5330000}"/>
    <cellStyle name="Comma 96 6 2 3" xfId="19514" xr:uid="{00000000-0005-0000-0000-0000F6330000}"/>
    <cellStyle name="Comma 96 6 3" xfId="19515" xr:uid="{00000000-0005-0000-0000-0000F7330000}"/>
    <cellStyle name="Comma 96 6 3 2" xfId="19517" xr:uid="{00000000-0005-0000-0000-0000F8330000}"/>
    <cellStyle name="Comma 96 6 3 3" xfId="19519" xr:uid="{00000000-0005-0000-0000-0000F9330000}"/>
    <cellStyle name="Comma 96 6 4" xfId="19520" xr:uid="{00000000-0005-0000-0000-0000FA330000}"/>
    <cellStyle name="Comma 96 6 5" xfId="19521" xr:uid="{00000000-0005-0000-0000-0000FB330000}"/>
    <cellStyle name="Comma 96 7" xfId="6074" xr:uid="{00000000-0005-0000-0000-0000FC330000}"/>
    <cellStyle name="Comma 96 7 2" xfId="19523" xr:uid="{00000000-0005-0000-0000-0000FD330000}"/>
    <cellStyle name="Comma 96 7 2 2" xfId="19524" xr:uid="{00000000-0005-0000-0000-0000FE330000}"/>
    <cellStyle name="Comma 96 7 2 3" xfId="19525" xr:uid="{00000000-0005-0000-0000-0000FF330000}"/>
    <cellStyle name="Comma 96 7 3" xfId="19526" xr:uid="{00000000-0005-0000-0000-000000340000}"/>
    <cellStyle name="Comma 96 7 3 2" xfId="19528" xr:uid="{00000000-0005-0000-0000-000001340000}"/>
    <cellStyle name="Comma 96 7 3 3" xfId="3550" xr:uid="{00000000-0005-0000-0000-000002340000}"/>
    <cellStyle name="Comma 96 7 4" xfId="19529" xr:uid="{00000000-0005-0000-0000-000003340000}"/>
    <cellStyle name="Comma 96 7 5" xfId="19531" xr:uid="{00000000-0005-0000-0000-000004340000}"/>
    <cellStyle name="Comma 96 8" xfId="19532" xr:uid="{00000000-0005-0000-0000-000005340000}"/>
    <cellStyle name="Comma 96 8 2" xfId="19533" xr:uid="{00000000-0005-0000-0000-000006340000}"/>
    <cellStyle name="Comma 96 8 2 2" xfId="19534" xr:uid="{00000000-0005-0000-0000-000007340000}"/>
    <cellStyle name="Comma 96 8 2 3" xfId="19535" xr:uid="{00000000-0005-0000-0000-000008340000}"/>
    <cellStyle name="Comma 96 8 3" xfId="16257" xr:uid="{00000000-0005-0000-0000-000009340000}"/>
    <cellStyle name="Comma 96 8 3 2" xfId="16260" xr:uid="{00000000-0005-0000-0000-00000A340000}"/>
    <cellStyle name="Comma 96 8 3 3" xfId="16263" xr:uid="{00000000-0005-0000-0000-00000B340000}"/>
    <cellStyle name="Comma 96 8 4" xfId="16266" xr:uid="{00000000-0005-0000-0000-00000C340000}"/>
    <cellStyle name="Comma 96 8 5" xfId="16269" xr:uid="{00000000-0005-0000-0000-00000D340000}"/>
    <cellStyle name="Comma 96 9" xfId="19536" xr:uid="{00000000-0005-0000-0000-00000E340000}"/>
    <cellStyle name="Comma 96 9 2" xfId="19537" xr:uid="{00000000-0005-0000-0000-00000F340000}"/>
    <cellStyle name="Comma 96 9 2 2" xfId="19538" xr:uid="{00000000-0005-0000-0000-000010340000}"/>
    <cellStyle name="Comma 96 9 2 3" xfId="19539" xr:uid="{00000000-0005-0000-0000-000011340000}"/>
    <cellStyle name="Comma 96 9 3" xfId="16272" xr:uid="{00000000-0005-0000-0000-000012340000}"/>
    <cellStyle name="Comma 96 9 4" xfId="16275" xr:uid="{00000000-0005-0000-0000-000013340000}"/>
    <cellStyle name="Comma 97" xfId="19540" xr:uid="{00000000-0005-0000-0000-000014340000}"/>
    <cellStyle name="Comma 97 10" xfId="8836" xr:uid="{00000000-0005-0000-0000-000015340000}"/>
    <cellStyle name="Comma 97 10 2" xfId="19541" xr:uid="{00000000-0005-0000-0000-000016340000}"/>
    <cellStyle name="Comma 97 10 3" xfId="19542" xr:uid="{00000000-0005-0000-0000-000017340000}"/>
    <cellStyle name="Comma 97 11" xfId="8843" xr:uid="{00000000-0005-0000-0000-000018340000}"/>
    <cellStyle name="Comma 97 11 2" xfId="939" xr:uid="{00000000-0005-0000-0000-000019340000}"/>
    <cellStyle name="Comma 97 11 3" xfId="2418" xr:uid="{00000000-0005-0000-0000-00001A340000}"/>
    <cellStyle name="Comma 97 12" xfId="19544" xr:uid="{00000000-0005-0000-0000-00001B340000}"/>
    <cellStyle name="Comma 97 13" xfId="19546" xr:uid="{00000000-0005-0000-0000-00001C340000}"/>
    <cellStyle name="Comma 97 2" xfId="19547" xr:uid="{00000000-0005-0000-0000-00001D340000}"/>
    <cellStyle name="Comma 97 2 10" xfId="19548" xr:uid="{00000000-0005-0000-0000-00001E340000}"/>
    <cellStyle name="Comma 97 2 11" xfId="19549" xr:uid="{00000000-0005-0000-0000-00001F340000}"/>
    <cellStyle name="Comma 97 2 2" xfId="17898" xr:uid="{00000000-0005-0000-0000-000020340000}"/>
    <cellStyle name="Comma 97 2 2 2" xfId="1260" xr:uid="{00000000-0005-0000-0000-000021340000}"/>
    <cellStyle name="Comma 97 2 2 2 2" xfId="1273" xr:uid="{00000000-0005-0000-0000-000022340000}"/>
    <cellStyle name="Comma 97 2 2 2 2 2" xfId="1284" xr:uid="{00000000-0005-0000-0000-000023340000}"/>
    <cellStyle name="Comma 97 2 2 2 2 3" xfId="1309" xr:uid="{00000000-0005-0000-0000-000024340000}"/>
    <cellStyle name="Comma 97 2 2 2 3" xfId="1316" xr:uid="{00000000-0005-0000-0000-000025340000}"/>
    <cellStyle name="Comma 97 2 2 2 4" xfId="1321" xr:uid="{00000000-0005-0000-0000-000026340000}"/>
    <cellStyle name="Comma 97 2 2 3" xfId="19550" xr:uid="{00000000-0005-0000-0000-000027340000}"/>
    <cellStyle name="Comma 97 2 2 3 2" xfId="19551" xr:uid="{00000000-0005-0000-0000-000028340000}"/>
    <cellStyle name="Comma 97 2 2 3 3" xfId="19552" xr:uid="{00000000-0005-0000-0000-000029340000}"/>
    <cellStyle name="Comma 97 2 2 4" xfId="19553" xr:uid="{00000000-0005-0000-0000-00002A340000}"/>
    <cellStyle name="Comma 97 2 2 4 2" xfId="5502" xr:uid="{00000000-0005-0000-0000-00002B340000}"/>
    <cellStyle name="Comma 97 2 2 4 3" xfId="19555" xr:uid="{00000000-0005-0000-0000-00002C340000}"/>
    <cellStyle name="Comma 97 2 2 5" xfId="19556" xr:uid="{00000000-0005-0000-0000-00002D340000}"/>
    <cellStyle name="Comma 97 2 2 6" xfId="19557" xr:uid="{00000000-0005-0000-0000-00002E340000}"/>
    <cellStyle name="Comma 97 2 3" xfId="17902" xr:uid="{00000000-0005-0000-0000-00002F340000}"/>
    <cellStyle name="Comma 97 2 3 2" xfId="19558" xr:uid="{00000000-0005-0000-0000-000030340000}"/>
    <cellStyle name="Comma 97 2 3 2 2" xfId="19559" xr:uid="{00000000-0005-0000-0000-000031340000}"/>
    <cellStyle name="Comma 97 2 3 2 3" xfId="19560" xr:uid="{00000000-0005-0000-0000-000032340000}"/>
    <cellStyle name="Comma 97 2 3 3" xfId="19561" xr:uid="{00000000-0005-0000-0000-000033340000}"/>
    <cellStyle name="Comma 97 2 3 3 2" xfId="11737" xr:uid="{00000000-0005-0000-0000-000034340000}"/>
    <cellStyle name="Comma 97 2 3 3 3" xfId="1191" xr:uid="{00000000-0005-0000-0000-000035340000}"/>
    <cellStyle name="Comma 97 2 3 4" xfId="19562" xr:uid="{00000000-0005-0000-0000-000036340000}"/>
    <cellStyle name="Comma 97 2 3 5" xfId="19563" xr:uid="{00000000-0005-0000-0000-000037340000}"/>
    <cellStyle name="Comma 97 2 4" xfId="2838" xr:uid="{00000000-0005-0000-0000-000038340000}"/>
    <cellStyle name="Comma 97 2 4 2" xfId="2850" xr:uid="{00000000-0005-0000-0000-000039340000}"/>
    <cellStyle name="Comma 97 2 4 2 2" xfId="2861" xr:uid="{00000000-0005-0000-0000-00003A340000}"/>
    <cellStyle name="Comma 97 2 4 2 3" xfId="2885" xr:uid="{00000000-0005-0000-0000-00003B340000}"/>
    <cellStyle name="Comma 97 2 4 3" xfId="2898" xr:uid="{00000000-0005-0000-0000-00003C340000}"/>
    <cellStyle name="Comma 97 2 4 3 2" xfId="6544" xr:uid="{00000000-0005-0000-0000-00003D340000}"/>
    <cellStyle name="Comma 97 2 4 3 3" xfId="6556" xr:uid="{00000000-0005-0000-0000-00003E340000}"/>
    <cellStyle name="Comma 97 2 4 4" xfId="2902" xr:uid="{00000000-0005-0000-0000-00003F340000}"/>
    <cellStyle name="Comma 97 2 4 5" xfId="19564" xr:uid="{00000000-0005-0000-0000-000040340000}"/>
    <cellStyle name="Comma 97 2 5" xfId="19566" xr:uid="{00000000-0005-0000-0000-000041340000}"/>
    <cellStyle name="Comma 97 2 5 2" xfId="19568" xr:uid="{00000000-0005-0000-0000-000042340000}"/>
    <cellStyle name="Comma 97 2 5 2 2" xfId="19569" xr:uid="{00000000-0005-0000-0000-000043340000}"/>
    <cellStyle name="Comma 97 2 5 2 3" xfId="19570" xr:uid="{00000000-0005-0000-0000-000044340000}"/>
    <cellStyle name="Comma 97 2 5 3" xfId="19572" xr:uid="{00000000-0005-0000-0000-000045340000}"/>
    <cellStyle name="Comma 97 2 5 3 2" xfId="19573" xr:uid="{00000000-0005-0000-0000-000046340000}"/>
    <cellStyle name="Comma 97 2 5 3 3" xfId="19574" xr:uid="{00000000-0005-0000-0000-000047340000}"/>
    <cellStyle name="Comma 97 2 5 4" xfId="19575" xr:uid="{00000000-0005-0000-0000-000048340000}"/>
    <cellStyle name="Comma 97 2 5 5" xfId="19576" xr:uid="{00000000-0005-0000-0000-000049340000}"/>
    <cellStyle name="Comma 97 2 6" xfId="8398" xr:uid="{00000000-0005-0000-0000-00004A340000}"/>
    <cellStyle name="Comma 97 2 6 2" xfId="1960" xr:uid="{00000000-0005-0000-0000-00004B340000}"/>
    <cellStyle name="Comma 97 2 6 2 2" xfId="19577" xr:uid="{00000000-0005-0000-0000-00004C340000}"/>
    <cellStyle name="Comma 97 2 6 2 3" xfId="19578" xr:uid="{00000000-0005-0000-0000-00004D340000}"/>
    <cellStyle name="Comma 97 2 6 3" xfId="10047" xr:uid="{00000000-0005-0000-0000-00004E340000}"/>
    <cellStyle name="Comma 97 2 6 3 2" xfId="3430" xr:uid="{00000000-0005-0000-0000-00004F340000}"/>
    <cellStyle name="Comma 97 2 6 3 3" xfId="2441" xr:uid="{00000000-0005-0000-0000-000050340000}"/>
    <cellStyle name="Comma 97 2 6 4" xfId="19579" xr:uid="{00000000-0005-0000-0000-000051340000}"/>
    <cellStyle name="Comma 97 2 6 5" xfId="19581" xr:uid="{00000000-0005-0000-0000-000052340000}"/>
    <cellStyle name="Comma 97 2 7" xfId="10052" xr:uid="{00000000-0005-0000-0000-000053340000}"/>
    <cellStyle name="Comma 97 2 7 2" xfId="10057" xr:uid="{00000000-0005-0000-0000-000054340000}"/>
    <cellStyle name="Comma 97 2 7 2 2" xfId="19585" xr:uid="{00000000-0005-0000-0000-000055340000}"/>
    <cellStyle name="Comma 97 2 7 2 3" xfId="19589" xr:uid="{00000000-0005-0000-0000-000056340000}"/>
    <cellStyle name="Comma 97 2 7 3" xfId="10065" xr:uid="{00000000-0005-0000-0000-000057340000}"/>
    <cellStyle name="Comma 97 2 7 4" xfId="11839" xr:uid="{00000000-0005-0000-0000-000058340000}"/>
    <cellStyle name="Comma 97 2 8" xfId="10070" xr:uid="{00000000-0005-0000-0000-000059340000}"/>
    <cellStyle name="Comma 97 2 8 2" xfId="19591" xr:uid="{00000000-0005-0000-0000-00005A340000}"/>
    <cellStyle name="Comma 97 2 8 3" xfId="19593" xr:uid="{00000000-0005-0000-0000-00005B340000}"/>
    <cellStyle name="Comma 97 2 9" xfId="10074" xr:uid="{00000000-0005-0000-0000-00005C340000}"/>
    <cellStyle name="Comma 97 2 9 2" xfId="19594" xr:uid="{00000000-0005-0000-0000-00005D340000}"/>
    <cellStyle name="Comma 97 2 9 3" xfId="19595" xr:uid="{00000000-0005-0000-0000-00005E340000}"/>
    <cellStyle name="Comma 97 3" xfId="19597" xr:uid="{00000000-0005-0000-0000-00005F340000}"/>
    <cellStyle name="Comma 97 4" xfId="16327" xr:uid="{00000000-0005-0000-0000-000060340000}"/>
    <cellStyle name="Comma 97 4 2" xfId="17926" xr:uid="{00000000-0005-0000-0000-000061340000}"/>
    <cellStyle name="Comma 97 4 2 2" xfId="19598" xr:uid="{00000000-0005-0000-0000-000062340000}"/>
    <cellStyle name="Comma 97 4 2 2 2" xfId="13806" xr:uid="{00000000-0005-0000-0000-000063340000}"/>
    <cellStyle name="Comma 97 4 2 2 3" xfId="12829" xr:uid="{00000000-0005-0000-0000-000064340000}"/>
    <cellStyle name="Comma 97 4 2 3" xfId="11417" xr:uid="{00000000-0005-0000-0000-000065340000}"/>
    <cellStyle name="Comma 97 4 2 4" xfId="3234" xr:uid="{00000000-0005-0000-0000-000066340000}"/>
    <cellStyle name="Comma 97 4 3" xfId="17930" xr:uid="{00000000-0005-0000-0000-000067340000}"/>
    <cellStyle name="Comma 97 4 3 2" xfId="19599" xr:uid="{00000000-0005-0000-0000-000068340000}"/>
    <cellStyle name="Comma 97 4 3 3" xfId="11435" xr:uid="{00000000-0005-0000-0000-000069340000}"/>
    <cellStyle name="Comma 97 4 4" xfId="19600" xr:uid="{00000000-0005-0000-0000-00006A340000}"/>
    <cellStyle name="Comma 97 4 4 2" xfId="19601" xr:uid="{00000000-0005-0000-0000-00006B340000}"/>
    <cellStyle name="Comma 97 4 4 3" xfId="11474" xr:uid="{00000000-0005-0000-0000-00006C340000}"/>
    <cellStyle name="Comma 97 4 5" xfId="19603" xr:uid="{00000000-0005-0000-0000-00006D340000}"/>
    <cellStyle name="Comma 97 4 6" xfId="2268" xr:uid="{00000000-0005-0000-0000-00006E340000}"/>
    <cellStyle name="Comma 97 5" xfId="16331" xr:uid="{00000000-0005-0000-0000-00006F340000}"/>
    <cellStyle name="Comma 97 5 2" xfId="17941" xr:uid="{00000000-0005-0000-0000-000070340000}"/>
    <cellStyle name="Comma 97 5 2 2" xfId="19604" xr:uid="{00000000-0005-0000-0000-000071340000}"/>
    <cellStyle name="Comma 97 5 2 3" xfId="19605" xr:uid="{00000000-0005-0000-0000-000072340000}"/>
    <cellStyle name="Comma 97 5 3" xfId="17944" xr:uid="{00000000-0005-0000-0000-000073340000}"/>
    <cellStyle name="Comma 97 5 3 2" xfId="19606" xr:uid="{00000000-0005-0000-0000-000074340000}"/>
    <cellStyle name="Comma 97 5 3 3" xfId="11598" xr:uid="{00000000-0005-0000-0000-000075340000}"/>
    <cellStyle name="Comma 97 5 4" xfId="19607" xr:uid="{00000000-0005-0000-0000-000076340000}"/>
    <cellStyle name="Comma 97 5 5" xfId="19609" xr:uid="{00000000-0005-0000-0000-000077340000}"/>
    <cellStyle name="Comma 97 6" xfId="19611" xr:uid="{00000000-0005-0000-0000-000078340000}"/>
    <cellStyle name="Comma 97 6 2" xfId="17993" xr:uid="{00000000-0005-0000-0000-000079340000}"/>
    <cellStyle name="Comma 97 6 2 2" xfId="19612" xr:uid="{00000000-0005-0000-0000-00007A340000}"/>
    <cellStyle name="Comma 97 6 2 3" xfId="19613" xr:uid="{00000000-0005-0000-0000-00007B340000}"/>
    <cellStyle name="Comma 97 6 3" xfId="17996" xr:uid="{00000000-0005-0000-0000-00007C340000}"/>
    <cellStyle name="Comma 97 6 3 2" xfId="19614" xr:uid="{00000000-0005-0000-0000-00007D340000}"/>
    <cellStyle name="Comma 97 6 3 3" xfId="19617" xr:uid="{00000000-0005-0000-0000-00007E340000}"/>
    <cellStyle name="Comma 97 6 4" xfId="19618" xr:uid="{00000000-0005-0000-0000-00007F340000}"/>
    <cellStyle name="Comma 97 6 5" xfId="19619" xr:uid="{00000000-0005-0000-0000-000080340000}"/>
    <cellStyle name="Comma 97 7" xfId="19620" xr:uid="{00000000-0005-0000-0000-000081340000}"/>
    <cellStyle name="Comma 97 7 2" xfId="18002" xr:uid="{00000000-0005-0000-0000-000082340000}"/>
    <cellStyle name="Comma 97 7 2 2" xfId="19621" xr:uid="{00000000-0005-0000-0000-000083340000}"/>
    <cellStyle name="Comma 97 7 2 3" xfId="19622" xr:uid="{00000000-0005-0000-0000-000084340000}"/>
    <cellStyle name="Comma 97 7 3" xfId="18008" xr:uid="{00000000-0005-0000-0000-000085340000}"/>
    <cellStyle name="Comma 97 7 3 2" xfId="19625" xr:uid="{00000000-0005-0000-0000-000086340000}"/>
    <cellStyle name="Comma 97 7 3 3" xfId="19628" xr:uid="{00000000-0005-0000-0000-000087340000}"/>
    <cellStyle name="Comma 97 7 4" xfId="19631" xr:uid="{00000000-0005-0000-0000-000088340000}"/>
    <cellStyle name="Comma 97 7 5" xfId="19634" xr:uid="{00000000-0005-0000-0000-000089340000}"/>
    <cellStyle name="Comma 97 8" xfId="19635" xr:uid="{00000000-0005-0000-0000-00008A340000}"/>
    <cellStyle name="Comma 97 8 2" xfId="18014" xr:uid="{00000000-0005-0000-0000-00008B340000}"/>
    <cellStyle name="Comma 97 8 2 2" xfId="19636" xr:uid="{00000000-0005-0000-0000-00008C340000}"/>
    <cellStyle name="Comma 97 8 2 3" xfId="19637" xr:uid="{00000000-0005-0000-0000-00008D340000}"/>
    <cellStyle name="Comma 97 8 3" xfId="16295" xr:uid="{00000000-0005-0000-0000-00008E340000}"/>
    <cellStyle name="Comma 97 8 3 2" xfId="19640" xr:uid="{00000000-0005-0000-0000-00008F340000}"/>
    <cellStyle name="Comma 97 8 3 3" xfId="19643" xr:uid="{00000000-0005-0000-0000-000090340000}"/>
    <cellStyle name="Comma 97 8 4" xfId="16302" xr:uid="{00000000-0005-0000-0000-000091340000}"/>
    <cellStyle name="Comma 97 8 5" xfId="19646" xr:uid="{00000000-0005-0000-0000-000092340000}"/>
    <cellStyle name="Comma 97 9" xfId="19648" xr:uid="{00000000-0005-0000-0000-000093340000}"/>
    <cellStyle name="Comma 97 9 2" xfId="18017" xr:uid="{00000000-0005-0000-0000-000094340000}"/>
    <cellStyle name="Comma 97 9 2 2" xfId="19649" xr:uid="{00000000-0005-0000-0000-000095340000}"/>
    <cellStyle name="Comma 97 9 2 3" xfId="13751" xr:uid="{00000000-0005-0000-0000-000096340000}"/>
    <cellStyle name="Comma 97 9 3" xfId="16307" xr:uid="{00000000-0005-0000-0000-000097340000}"/>
    <cellStyle name="Comma 97 9 4" xfId="16314" xr:uid="{00000000-0005-0000-0000-000098340000}"/>
    <cellStyle name="Comma 98" xfId="19650" xr:uid="{00000000-0005-0000-0000-000099340000}"/>
    <cellStyle name="Comma 98 10" xfId="17516" xr:uid="{00000000-0005-0000-0000-00009A340000}"/>
    <cellStyle name="Comma 98 10 2" xfId="19651" xr:uid="{00000000-0005-0000-0000-00009B340000}"/>
    <cellStyle name="Comma 98 10 3" xfId="13620" xr:uid="{00000000-0005-0000-0000-00009C340000}"/>
    <cellStyle name="Comma 98 11" xfId="17518" xr:uid="{00000000-0005-0000-0000-00009D340000}"/>
    <cellStyle name="Comma 98 11 2" xfId="19652" xr:uid="{00000000-0005-0000-0000-00009E340000}"/>
    <cellStyle name="Comma 98 11 3" xfId="13629" xr:uid="{00000000-0005-0000-0000-00009F340000}"/>
    <cellStyle name="Comma 98 12" xfId="2610" xr:uid="{00000000-0005-0000-0000-0000A0340000}"/>
    <cellStyle name="Comma 98 13" xfId="2613" xr:uid="{00000000-0005-0000-0000-0000A1340000}"/>
    <cellStyle name="Comma 98 2" xfId="19653" xr:uid="{00000000-0005-0000-0000-0000A2340000}"/>
    <cellStyle name="Comma 98 2 10" xfId="19654" xr:uid="{00000000-0005-0000-0000-0000A3340000}"/>
    <cellStyle name="Comma 98 2 11" xfId="19655" xr:uid="{00000000-0005-0000-0000-0000A4340000}"/>
    <cellStyle name="Comma 98 2 2" xfId="18604" xr:uid="{00000000-0005-0000-0000-0000A5340000}"/>
    <cellStyle name="Comma 98 2 2 2" xfId="19656" xr:uid="{00000000-0005-0000-0000-0000A6340000}"/>
    <cellStyle name="Comma 98 2 2 2 2" xfId="19657" xr:uid="{00000000-0005-0000-0000-0000A7340000}"/>
    <cellStyle name="Comma 98 2 2 2 2 2" xfId="19658" xr:uid="{00000000-0005-0000-0000-0000A8340000}"/>
    <cellStyle name="Comma 98 2 2 2 2 3" xfId="19659" xr:uid="{00000000-0005-0000-0000-0000A9340000}"/>
    <cellStyle name="Comma 98 2 2 2 3" xfId="19660" xr:uid="{00000000-0005-0000-0000-0000AA340000}"/>
    <cellStyle name="Comma 98 2 2 2 4" xfId="19661" xr:uid="{00000000-0005-0000-0000-0000AB340000}"/>
    <cellStyle name="Comma 98 2 2 3" xfId="19662" xr:uid="{00000000-0005-0000-0000-0000AC340000}"/>
    <cellStyle name="Comma 98 2 2 3 2" xfId="4634" xr:uid="{00000000-0005-0000-0000-0000AD340000}"/>
    <cellStyle name="Comma 98 2 2 3 3" xfId="5836" xr:uid="{00000000-0005-0000-0000-0000AE340000}"/>
    <cellStyle name="Comma 98 2 2 4" xfId="19664" xr:uid="{00000000-0005-0000-0000-0000AF340000}"/>
    <cellStyle name="Comma 98 2 2 4 2" xfId="11733" xr:uid="{00000000-0005-0000-0000-0000B0340000}"/>
    <cellStyle name="Comma 98 2 2 4 3" xfId="8143" xr:uid="{00000000-0005-0000-0000-0000B1340000}"/>
    <cellStyle name="Comma 98 2 2 5" xfId="14016" xr:uid="{00000000-0005-0000-0000-0000B2340000}"/>
    <cellStyle name="Comma 98 2 2 6" xfId="14020" xr:uid="{00000000-0005-0000-0000-0000B3340000}"/>
    <cellStyle name="Comma 98 2 3" xfId="18607" xr:uid="{00000000-0005-0000-0000-0000B4340000}"/>
    <cellStyle name="Comma 98 2 3 2" xfId="18610" xr:uid="{00000000-0005-0000-0000-0000B5340000}"/>
    <cellStyle name="Comma 98 2 3 2 2" xfId="18613" xr:uid="{00000000-0005-0000-0000-0000B6340000}"/>
    <cellStyle name="Comma 98 2 3 2 3" xfId="18616" xr:uid="{00000000-0005-0000-0000-0000B7340000}"/>
    <cellStyle name="Comma 98 2 3 3" xfId="18621" xr:uid="{00000000-0005-0000-0000-0000B8340000}"/>
    <cellStyle name="Comma 98 2 3 3 2" xfId="12029" xr:uid="{00000000-0005-0000-0000-0000B9340000}"/>
    <cellStyle name="Comma 98 2 3 3 3" xfId="8146" xr:uid="{00000000-0005-0000-0000-0000BA340000}"/>
    <cellStyle name="Comma 98 2 3 4" xfId="18624" xr:uid="{00000000-0005-0000-0000-0000BB340000}"/>
    <cellStyle name="Comma 98 2 3 5" xfId="18632" xr:uid="{00000000-0005-0000-0000-0000BC340000}"/>
    <cellStyle name="Comma 98 2 4" xfId="18639" xr:uid="{00000000-0005-0000-0000-0000BD340000}"/>
    <cellStyle name="Comma 98 2 4 2" xfId="18642" xr:uid="{00000000-0005-0000-0000-0000BE340000}"/>
    <cellStyle name="Comma 98 2 4 2 2" xfId="8124" xr:uid="{00000000-0005-0000-0000-0000BF340000}"/>
    <cellStyle name="Comma 98 2 4 2 3" xfId="14085" xr:uid="{00000000-0005-0000-0000-0000C0340000}"/>
    <cellStyle name="Comma 98 2 4 3" xfId="18645" xr:uid="{00000000-0005-0000-0000-0000C1340000}"/>
    <cellStyle name="Comma 98 2 4 3 2" xfId="3121" xr:uid="{00000000-0005-0000-0000-0000C2340000}"/>
    <cellStyle name="Comma 98 2 4 3 3" xfId="3133" xr:uid="{00000000-0005-0000-0000-0000C3340000}"/>
    <cellStyle name="Comma 98 2 4 4" xfId="18648" xr:uid="{00000000-0005-0000-0000-0000C4340000}"/>
    <cellStyle name="Comma 98 2 4 5" xfId="18653" xr:uid="{00000000-0005-0000-0000-0000C5340000}"/>
    <cellStyle name="Comma 98 2 5" xfId="15474" xr:uid="{00000000-0005-0000-0000-0000C6340000}"/>
    <cellStyle name="Comma 98 2 5 2" xfId="15480" xr:uid="{00000000-0005-0000-0000-0000C7340000}"/>
    <cellStyle name="Comma 98 2 5 2 2" xfId="18658" xr:uid="{00000000-0005-0000-0000-0000C8340000}"/>
    <cellStyle name="Comma 98 2 5 2 3" xfId="18662" xr:uid="{00000000-0005-0000-0000-0000C9340000}"/>
    <cellStyle name="Comma 98 2 5 3" xfId="15486" xr:uid="{00000000-0005-0000-0000-0000CA340000}"/>
    <cellStyle name="Comma 98 2 5 3 2" xfId="4952" xr:uid="{00000000-0005-0000-0000-0000CB340000}"/>
    <cellStyle name="Comma 98 2 5 3 3" xfId="7230" xr:uid="{00000000-0005-0000-0000-0000CC340000}"/>
    <cellStyle name="Comma 98 2 5 4" xfId="18666" xr:uid="{00000000-0005-0000-0000-0000CD340000}"/>
    <cellStyle name="Comma 98 2 5 5" xfId="18672" xr:uid="{00000000-0005-0000-0000-0000CE340000}"/>
    <cellStyle name="Comma 98 2 6" xfId="15492" xr:uid="{00000000-0005-0000-0000-0000CF340000}"/>
    <cellStyle name="Comma 98 2 6 2" xfId="15498" xr:uid="{00000000-0005-0000-0000-0000D0340000}"/>
    <cellStyle name="Comma 98 2 6 2 2" xfId="18678" xr:uid="{00000000-0005-0000-0000-0000D1340000}"/>
    <cellStyle name="Comma 98 2 6 2 3" xfId="18681" xr:uid="{00000000-0005-0000-0000-0000D2340000}"/>
    <cellStyle name="Comma 98 2 6 3" xfId="15504" xr:uid="{00000000-0005-0000-0000-0000D3340000}"/>
    <cellStyle name="Comma 98 2 6 3 2" xfId="18684" xr:uid="{00000000-0005-0000-0000-0000D4340000}"/>
    <cellStyle name="Comma 98 2 6 3 3" xfId="7265" xr:uid="{00000000-0005-0000-0000-0000D5340000}"/>
    <cellStyle name="Comma 98 2 6 4" xfId="18687" xr:uid="{00000000-0005-0000-0000-0000D6340000}"/>
    <cellStyle name="Comma 98 2 6 5" xfId="239" xr:uid="{00000000-0005-0000-0000-0000D7340000}"/>
    <cellStyle name="Comma 98 2 7" xfId="15510" xr:uid="{00000000-0005-0000-0000-0000D8340000}"/>
    <cellStyle name="Comma 98 2 7 2" xfId="18692" xr:uid="{00000000-0005-0000-0000-0000D9340000}"/>
    <cellStyle name="Comma 98 2 7 2 2" xfId="18696" xr:uid="{00000000-0005-0000-0000-0000DA340000}"/>
    <cellStyle name="Comma 98 2 7 2 3" xfId="18700" xr:uid="{00000000-0005-0000-0000-0000DB340000}"/>
    <cellStyle name="Comma 98 2 7 3" xfId="18705" xr:uid="{00000000-0005-0000-0000-0000DC340000}"/>
    <cellStyle name="Comma 98 2 7 4" xfId="13211" xr:uid="{00000000-0005-0000-0000-0000DD340000}"/>
    <cellStyle name="Comma 98 2 8" xfId="15516" xr:uid="{00000000-0005-0000-0000-0000DE340000}"/>
    <cellStyle name="Comma 98 2 8 2" xfId="18710" xr:uid="{00000000-0005-0000-0000-0000DF340000}"/>
    <cellStyle name="Comma 98 2 8 3" xfId="18715" xr:uid="{00000000-0005-0000-0000-0000E0340000}"/>
    <cellStyle name="Comma 98 2 9" xfId="19665" xr:uid="{00000000-0005-0000-0000-0000E1340000}"/>
    <cellStyle name="Comma 98 2 9 2" xfId="19666" xr:uid="{00000000-0005-0000-0000-0000E2340000}"/>
    <cellStyle name="Comma 98 2 9 3" xfId="19667" xr:uid="{00000000-0005-0000-0000-0000E3340000}"/>
    <cellStyle name="Comma 98 3" xfId="19669" xr:uid="{00000000-0005-0000-0000-0000E4340000}"/>
    <cellStyle name="Comma 98 4" xfId="16337" xr:uid="{00000000-0005-0000-0000-0000E5340000}"/>
    <cellStyle name="Comma 98 4 2" xfId="3192" xr:uid="{00000000-0005-0000-0000-0000E6340000}"/>
    <cellStyle name="Comma 98 4 2 2" xfId="10816" xr:uid="{00000000-0005-0000-0000-0000E7340000}"/>
    <cellStyle name="Comma 98 4 2 2 2" xfId="9428" xr:uid="{00000000-0005-0000-0000-0000E8340000}"/>
    <cellStyle name="Comma 98 4 2 2 3" xfId="10818" xr:uid="{00000000-0005-0000-0000-0000E9340000}"/>
    <cellStyle name="Comma 98 4 2 3" xfId="10820" xr:uid="{00000000-0005-0000-0000-0000EA340000}"/>
    <cellStyle name="Comma 98 4 2 4" xfId="10822" xr:uid="{00000000-0005-0000-0000-0000EB340000}"/>
    <cellStyle name="Comma 98 4 3" xfId="2757" xr:uid="{00000000-0005-0000-0000-0000EC340000}"/>
    <cellStyle name="Comma 98 4 3 2" xfId="10828" xr:uid="{00000000-0005-0000-0000-0000ED340000}"/>
    <cellStyle name="Comma 98 4 3 3" xfId="10835" xr:uid="{00000000-0005-0000-0000-0000EE340000}"/>
    <cellStyle name="Comma 98 4 4" xfId="19030" xr:uid="{00000000-0005-0000-0000-0000EF340000}"/>
    <cellStyle name="Comma 98 4 4 2" xfId="10852" xr:uid="{00000000-0005-0000-0000-0000F0340000}"/>
    <cellStyle name="Comma 98 4 4 3" xfId="10868" xr:uid="{00000000-0005-0000-0000-0000F1340000}"/>
    <cellStyle name="Comma 98 4 5" xfId="15551" xr:uid="{00000000-0005-0000-0000-0000F2340000}"/>
    <cellStyle name="Comma 98 4 6" xfId="15557" xr:uid="{00000000-0005-0000-0000-0000F3340000}"/>
    <cellStyle name="Comma 98 5" xfId="16341" xr:uid="{00000000-0005-0000-0000-0000F4340000}"/>
    <cellStyle name="Comma 98 5 2" xfId="19211" xr:uid="{00000000-0005-0000-0000-0000F5340000}"/>
    <cellStyle name="Comma 98 5 2 2" xfId="19672" xr:uid="{00000000-0005-0000-0000-0000F6340000}"/>
    <cellStyle name="Comma 98 5 2 3" xfId="19674" xr:uid="{00000000-0005-0000-0000-0000F7340000}"/>
    <cellStyle name="Comma 98 5 3" xfId="19214" xr:uid="{00000000-0005-0000-0000-0000F8340000}"/>
    <cellStyle name="Comma 98 5 3 2" xfId="19219" xr:uid="{00000000-0005-0000-0000-0000F9340000}"/>
    <cellStyle name="Comma 98 5 3 3" xfId="216" xr:uid="{00000000-0005-0000-0000-0000FA340000}"/>
    <cellStyle name="Comma 98 5 4" xfId="19248" xr:uid="{00000000-0005-0000-0000-0000FB340000}"/>
    <cellStyle name="Comma 98 5 5" xfId="15567" xr:uid="{00000000-0005-0000-0000-0000FC340000}"/>
    <cellStyle name="Comma 98 6" xfId="19675" xr:uid="{00000000-0005-0000-0000-0000FD340000}"/>
    <cellStyle name="Comma 98 6 2" xfId="19370" xr:uid="{00000000-0005-0000-0000-0000FE340000}"/>
    <cellStyle name="Comma 98 6 2 2" xfId="19677" xr:uid="{00000000-0005-0000-0000-0000FF340000}"/>
    <cellStyle name="Comma 98 6 2 3" xfId="10029" xr:uid="{00000000-0005-0000-0000-000000350000}"/>
    <cellStyle name="Comma 98 6 3" xfId="19372" xr:uid="{00000000-0005-0000-0000-000001350000}"/>
    <cellStyle name="Comma 98 6 3 2" xfId="19374" xr:uid="{00000000-0005-0000-0000-000002350000}"/>
    <cellStyle name="Comma 98 6 3 3" xfId="10499" xr:uid="{00000000-0005-0000-0000-000003350000}"/>
    <cellStyle name="Comma 98 6 4" xfId="19381" xr:uid="{00000000-0005-0000-0000-000004350000}"/>
    <cellStyle name="Comma 98 6 5" xfId="15579" xr:uid="{00000000-0005-0000-0000-000005350000}"/>
    <cellStyle name="Comma 98 7" xfId="19678" xr:uid="{00000000-0005-0000-0000-000006350000}"/>
    <cellStyle name="Comma 98 7 2" xfId="19472" xr:uid="{00000000-0005-0000-0000-000007350000}"/>
    <cellStyle name="Comma 98 7 2 2" xfId="19680" xr:uid="{00000000-0005-0000-0000-000008350000}"/>
    <cellStyle name="Comma 98 7 2 3" xfId="19681" xr:uid="{00000000-0005-0000-0000-000009350000}"/>
    <cellStyle name="Comma 98 7 3" xfId="19474" xr:uid="{00000000-0005-0000-0000-00000A350000}"/>
    <cellStyle name="Comma 98 7 3 2" xfId="19476" xr:uid="{00000000-0005-0000-0000-00000B350000}"/>
    <cellStyle name="Comma 98 7 3 3" xfId="19485" xr:uid="{00000000-0005-0000-0000-00000C350000}"/>
    <cellStyle name="Comma 98 7 4" xfId="19495" xr:uid="{00000000-0005-0000-0000-00000D350000}"/>
    <cellStyle name="Comma 98 7 5" xfId="19505" xr:uid="{00000000-0005-0000-0000-00000E350000}"/>
    <cellStyle name="Comma 98 8" xfId="19682" xr:uid="{00000000-0005-0000-0000-00000F350000}"/>
    <cellStyle name="Comma 98 8 2" xfId="19596" xr:uid="{00000000-0005-0000-0000-000010350000}"/>
    <cellStyle name="Comma 98 8 2 2" xfId="17914" xr:uid="{00000000-0005-0000-0000-000011350000}"/>
    <cellStyle name="Comma 98 8 2 3" xfId="17917" xr:uid="{00000000-0005-0000-0000-000012350000}"/>
    <cellStyle name="Comma 98 8 3" xfId="16326" xr:uid="{00000000-0005-0000-0000-000013350000}"/>
    <cellStyle name="Comma 98 8 3 2" xfId="17925" xr:uid="{00000000-0005-0000-0000-000014350000}"/>
    <cellStyle name="Comma 98 8 3 3" xfId="17929" xr:uid="{00000000-0005-0000-0000-000015350000}"/>
    <cellStyle name="Comma 98 8 4" xfId="16330" xr:uid="{00000000-0005-0000-0000-000016350000}"/>
    <cellStyle name="Comma 98 8 5" xfId="19610" xr:uid="{00000000-0005-0000-0000-000017350000}"/>
    <cellStyle name="Comma 98 9" xfId="19683" xr:uid="{00000000-0005-0000-0000-000018350000}"/>
    <cellStyle name="Comma 98 9 2" xfId="19668" xr:uid="{00000000-0005-0000-0000-000019350000}"/>
    <cellStyle name="Comma 98 9 2 2" xfId="18849" xr:uid="{00000000-0005-0000-0000-00001A350000}"/>
    <cellStyle name="Comma 98 9 2 3" xfId="18852" xr:uid="{00000000-0005-0000-0000-00001B350000}"/>
    <cellStyle name="Comma 98 9 3" xfId="16336" xr:uid="{00000000-0005-0000-0000-00001C350000}"/>
    <cellStyle name="Comma 98 9 4" xfId="16340" xr:uid="{00000000-0005-0000-0000-00001D350000}"/>
    <cellStyle name="Comma 99" xfId="19684" xr:uid="{00000000-0005-0000-0000-00001E350000}"/>
    <cellStyle name="Comma 99 10" xfId="19686" xr:uid="{00000000-0005-0000-0000-00001F350000}"/>
    <cellStyle name="Comma 99 10 2" xfId="19687" xr:uid="{00000000-0005-0000-0000-000020350000}"/>
    <cellStyle name="Comma 99 10 3" xfId="2701" xr:uid="{00000000-0005-0000-0000-000021350000}"/>
    <cellStyle name="Comma 99 11" xfId="19688" xr:uid="{00000000-0005-0000-0000-000022350000}"/>
    <cellStyle name="Comma 99 11 2" xfId="19689" xr:uid="{00000000-0005-0000-0000-000023350000}"/>
    <cellStyle name="Comma 99 11 3" xfId="8220" xr:uid="{00000000-0005-0000-0000-000024350000}"/>
    <cellStyle name="Comma 99 12" xfId="19690" xr:uid="{00000000-0005-0000-0000-000025350000}"/>
    <cellStyle name="Comma 99 13" xfId="19693" xr:uid="{00000000-0005-0000-0000-000026350000}"/>
    <cellStyle name="Comma 99 2" xfId="19694" xr:uid="{00000000-0005-0000-0000-000027350000}"/>
    <cellStyle name="Comma 99 2 10" xfId="19695" xr:uid="{00000000-0005-0000-0000-000028350000}"/>
    <cellStyle name="Comma 99 2 11" xfId="19699" xr:uid="{00000000-0005-0000-0000-000029350000}"/>
    <cellStyle name="Comma 99 2 2" xfId="19702" xr:uid="{00000000-0005-0000-0000-00002A350000}"/>
    <cellStyle name="Comma 99 2 2 2" xfId="19704" xr:uid="{00000000-0005-0000-0000-00002B350000}"/>
    <cellStyle name="Comma 99 2 2 2 2" xfId="19707" xr:uid="{00000000-0005-0000-0000-00002C350000}"/>
    <cellStyle name="Comma 99 2 2 2 2 2" xfId="17548" xr:uid="{00000000-0005-0000-0000-00002D350000}"/>
    <cellStyle name="Comma 99 2 2 2 2 3" xfId="17553" xr:uid="{00000000-0005-0000-0000-00002E350000}"/>
    <cellStyle name="Comma 99 2 2 2 3" xfId="19711" xr:uid="{00000000-0005-0000-0000-00002F350000}"/>
    <cellStyle name="Comma 99 2 2 2 4" xfId="7512" xr:uid="{00000000-0005-0000-0000-000030350000}"/>
    <cellStyle name="Comma 99 2 2 3" xfId="19712" xr:uid="{00000000-0005-0000-0000-000031350000}"/>
    <cellStyle name="Comma 99 2 2 3 2" xfId="19714" xr:uid="{00000000-0005-0000-0000-000032350000}"/>
    <cellStyle name="Comma 99 2 2 3 3" xfId="19715" xr:uid="{00000000-0005-0000-0000-000033350000}"/>
    <cellStyle name="Comma 99 2 2 4" xfId="19716" xr:uid="{00000000-0005-0000-0000-000034350000}"/>
    <cellStyle name="Comma 99 2 2 4 2" xfId="19718" xr:uid="{00000000-0005-0000-0000-000035350000}"/>
    <cellStyle name="Comma 99 2 2 4 3" xfId="19719" xr:uid="{00000000-0005-0000-0000-000036350000}"/>
    <cellStyle name="Comma 99 2 2 5" xfId="19721" xr:uid="{00000000-0005-0000-0000-000037350000}"/>
    <cellStyle name="Comma 99 2 2 6" xfId="19723" xr:uid="{00000000-0005-0000-0000-000038350000}"/>
    <cellStyle name="Comma 99 2 3" xfId="19724" xr:uid="{00000000-0005-0000-0000-000039350000}"/>
    <cellStyle name="Comma 99 2 3 2" xfId="19725" xr:uid="{00000000-0005-0000-0000-00003A350000}"/>
    <cellStyle name="Comma 99 2 3 2 2" xfId="19727" xr:uid="{00000000-0005-0000-0000-00003B350000}"/>
    <cellStyle name="Comma 99 2 3 2 3" xfId="19730" xr:uid="{00000000-0005-0000-0000-00003C350000}"/>
    <cellStyle name="Comma 99 2 3 3" xfId="11827" xr:uid="{00000000-0005-0000-0000-00003D350000}"/>
    <cellStyle name="Comma 99 2 3 3 2" xfId="19732" xr:uid="{00000000-0005-0000-0000-00003E350000}"/>
    <cellStyle name="Comma 99 2 3 3 3" xfId="19734" xr:uid="{00000000-0005-0000-0000-00003F350000}"/>
    <cellStyle name="Comma 99 2 3 4" xfId="11829" xr:uid="{00000000-0005-0000-0000-000040350000}"/>
    <cellStyle name="Comma 99 2 3 5" xfId="19736" xr:uid="{00000000-0005-0000-0000-000041350000}"/>
    <cellStyle name="Comma 99 2 4" xfId="19737" xr:uid="{00000000-0005-0000-0000-000042350000}"/>
    <cellStyle name="Comma 99 2 4 2" xfId="19738" xr:uid="{00000000-0005-0000-0000-000043350000}"/>
    <cellStyle name="Comma 99 2 4 2 2" xfId="19739" xr:uid="{00000000-0005-0000-0000-000044350000}"/>
    <cellStyle name="Comma 99 2 4 2 3" xfId="19741" xr:uid="{00000000-0005-0000-0000-000045350000}"/>
    <cellStyle name="Comma 99 2 4 3" xfId="8374" xr:uid="{00000000-0005-0000-0000-000046350000}"/>
    <cellStyle name="Comma 99 2 4 3 2" xfId="19742" xr:uid="{00000000-0005-0000-0000-000047350000}"/>
    <cellStyle name="Comma 99 2 4 3 3" xfId="19743" xr:uid="{00000000-0005-0000-0000-000048350000}"/>
    <cellStyle name="Comma 99 2 4 4" xfId="8376" xr:uid="{00000000-0005-0000-0000-000049350000}"/>
    <cellStyle name="Comma 99 2 4 5" xfId="19746" xr:uid="{00000000-0005-0000-0000-00004A350000}"/>
    <cellStyle name="Comma 99 2 5" xfId="19747" xr:uid="{00000000-0005-0000-0000-00004B350000}"/>
    <cellStyle name="Comma 99 2 5 2" xfId="19748" xr:uid="{00000000-0005-0000-0000-00004C350000}"/>
    <cellStyle name="Comma 99 2 5 2 2" xfId="19749" xr:uid="{00000000-0005-0000-0000-00004D350000}"/>
    <cellStyle name="Comma 99 2 5 2 3" xfId="19751" xr:uid="{00000000-0005-0000-0000-00004E350000}"/>
    <cellStyle name="Comma 99 2 5 3" xfId="8378" xr:uid="{00000000-0005-0000-0000-00004F350000}"/>
    <cellStyle name="Comma 99 2 5 3 2" xfId="19752" xr:uid="{00000000-0005-0000-0000-000050350000}"/>
    <cellStyle name="Comma 99 2 5 3 3" xfId="19753" xr:uid="{00000000-0005-0000-0000-000051350000}"/>
    <cellStyle name="Comma 99 2 5 4" xfId="8380" xr:uid="{00000000-0005-0000-0000-000052350000}"/>
    <cellStyle name="Comma 99 2 5 5" xfId="19758" xr:uid="{00000000-0005-0000-0000-000053350000}"/>
    <cellStyle name="Comma 99 2 6" xfId="9216" xr:uid="{00000000-0005-0000-0000-000054350000}"/>
    <cellStyle name="Comma 99 2 6 2" xfId="19759" xr:uid="{00000000-0005-0000-0000-000055350000}"/>
    <cellStyle name="Comma 99 2 6 2 2" xfId="12409" xr:uid="{00000000-0005-0000-0000-000056350000}"/>
    <cellStyle name="Comma 99 2 6 2 3" xfId="5349" xr:uid="{00000000-0005-0000-0000-000057350000}"/>
    <cellStyle name="Comma 99 2 6 3" xfId="19760" xr:uid="{00000000-0005-0000-0000-000058350000}"/>
    <cellStyle name="Comma 99 2 6 3 2" xfId="2002" xr:uid="{00000000-0005-0000-0000-000059350000}"/>
    <cellStyle name="Comma 99 2 6 3 3" xfId="2017" xr:uid="{00000000-0005-0000-0000-00005A350000}"/>
    <cellStyle name="Comma 99 2 6 4" xfId="19761" xr:uid="{00000000-0005-0000-0000-00005B350000}"/>
    <cellStyle name="Comma 99 2 6 5" xfId="19764" xr:uid="{00000000-0005-0000-0000-00005C350000}"/>
    <cellStyle name="Comma 99 2 7" xfId="9670" xr:uid="{00000000-0005-0000-0000-00005D350000}"/>
    <cellStyle name="Comma 99 2 7 2" xfId="1385" xr:uid="{00000000-0005-0000-0000-00005E350000}"/>
    <cellStyle name="Comma 99 2 7 2 2" xfId="1157" xr:uid="{00000000-0005-0000-0000-00005F350000}"/>
    <cellStyle name="Comma 99 2 7 2 3" xfId="9527" xr:uid="{00000000-0005-0000-0000-000060350000}"/>
    <cellStyle name="Comma 99 2 7 3" xfId="9532" xr:uid="{00000000-0005-0000-0000-000061350000}"/>
    <cellStyle name="Comma 99 2 7 4" xfId="8017" xr:uid="{00000000-0005-0000-0000-000062350000}"/>
    <cellStyle name="Comma 99 2 8" xfId="19766" xr:uid="{00000000-0005-0000-0000-000063350000}"/>
    <cellStyle name="Comma 99 2 8 2" xfId="5413" xr:uid="{00000000-0005-0000-0000-000064350000}"/>
    <cellStyle name="Comma 99 2 8 3" xfId="19767" xr:uid="{00000000-0005-0000-0000-000065350000}"/>
    <cellStyle name="Comma 99 2 9" xfId="19768" xr:uid="{00000000-0005-0000-0000-000066350000}"/>
    <cellStyle name="Comma 99 2 9 2" xfId="3478" xr:uid="{00000000-0005-0000-0000-000067350000}"/>
    <cellStyle name="Comma 99 2 9 3" xfId="19769" xr:uid="{00000000-0005-0000-0000-000068350000}"/>
    <cellStyle name="Comma 99 3" xfId="19770" xr:uid="{00000000-0005-0000-0000-000069350000}"/>
    <cellStyle name="Comma 99 4" xfId="5294" xr:uid="{00000000-0005-0000-0000-00006A350000}"/>
    <cellStyle name="Comma 99 4 2" xfId="19771" xr:uid="{00000000-0005-0000-0000-00006B350000}"/>
    <cellStyle name="Comma 99 4 2 2" xfId="8968" xr:uid="{00000000-0005-0000-0000-00006C350000}"/>
    <cellStyle name="Comma 99 4 2 2 2" xfId="734" xr:uid="{00000000-0005-0000-0000-00006D350000}"/>
    <cellStyle name="Comma 99 4 2 2 3" xfId="3822" xr:uid="{00000000-0005-0000-0000-00006E350000}"/>
    <cellStyle name="Comma 99 4 2 3" xfId="8972" xr:uid="{00000000-0005-0000-0000-00006F350000}"/>
    <cellStyle name="Comma 99 4 2 4" xfId="8974" xr:uid="{00000000-0005-0000-0000-000070350000}"/>
    <cellStyle name="Comma 99 4 3" xfId="19772" xr:uid="{00000000-0005-0000-0000-000071350000}"/>
    <cellStyle name="Comma 99 4 3 2" xfId="8980" xr:uid="{00000000-0005-0000-0000-000072350000}"/>
    <cellStyle name="Comma 99 4 3 3" xfId="3345" xr:uid="{00000000-0005-0000-0000-000073350000}"/>
    <cellStyle name="Comma 99 4 4" xfId="19773" xr:uid="{00000000-0005-0000-0000-000074350000}"/>
    <cellStyle name="Comma 99 4 4 2" xfId="8990" xr:uid="{00000000-0005-0000-0000-000075350000}"/>
    <cellStyle name="Comma 99 4 4 3" xfId="8996" xr:uid="{00000000-0005-0000-0000-000076350000}"/>
    <cellStyle name="Comma 99 4 5" xfId="19774" xr:uid="{00000000-0005-0000-0000-000077350000}"/>
    <cellStyle name="Comma 99 4 6" xfId="19775" xr:uid="{00000000-0005-0000-0000-000078350000}"/>
    <cellStyle name="Comma 99 5" xfId="19776" xr:uid="{00000000-0005-0000-0000-000079350000}"/>
    <cellStyle name="Comma 99 5 2" xfId="5415" xr:uid="{00000000-0005-0000-0000-00007A350000}"/>
    <cellStyle name="Comma 99 5 2 2" xfId="12942" xr:uid="{00000000-0005-0000-0000-00007B350000}"/>
    <cellStyle name="Comma 99 5 2 3" xfId="1498" xr:uid="{00000000-0005-0000-0000-00007C350000}"/>
    <cellStyle name="Comma 99 5 3" xfId="19779" xr:uid="{00000000-0005-0000-0000-00007D350000}"/>
    <cellStyle name="Comma 99 5 3 2" xfId="12956" xr:uid="{00000000-0005-0000-0000-00007E350000}"/>
    <cellStyle name="Comma 99 5 3 3" xfId="12958" xr:uid="{00000000-0005-0000-0000-00007F350000}"/>
    <cellStyle name="Comma 99 5 4" xfId="19780" xr:uid="{00000000-0005-0000-0000-000080350000}"/>
    <cellStyle name="Comma 99 5 5" xfId="19781" xr:uid="{00000000-0005-0000-0000-000081350000}"/>
    <cellStyle name="Comma 99 6" xfId="19782" xr:uid="{00000000-0005-0000-0000-000082350000}"/>
    <cellStyle name="Comma 99 6 2" xfId="19786" xr:uid="{00000000-0005-0000-0000-000083350000}"/>
    <cellStyle name="Comma 99 6 2 2" xfId="13084" xr:uid="{00000000-0005-0000-0000-000084350000}"/>
    <cellStyle name="Comma 99 6 2 3" xfId="1132" xr:uid="{00000000-0005-0000-0000-000085350000}"/>
    <cellStyle name="Comma 99 6 3" xfId="19787" xr:uid="{00000000-0005-0000-0000-000086350000}"/>
    <cellStyle name="Comma 99 6 3 2" xfId="13090" xr:uid="{00000000-0005-0000-0000-000087350000}"/>
    <cellStyle name="Comma 99 6 3 3" xfId="13093" xr:uid="{00000000-0005-0000-0000-000088350000}"/>
    <cellStyle name="Comma 99 6 4" xfId="19788" xr:uid="{00000000-0005-0000-0000-000089350000}"/>
    <cellStyle name="Comma 99 6 5" xfId="19789" xr:uid="{00000000-0005-0000-0000-00008A350000}"/>
    <cellStyle name="Comma 99 7" xfId="18735" xr:uid="{00000000-0005-0000-0000-00008B350000}"/>
    <cellStyle name="Comma 99 7 2" xfId="18739" xr:uid="{00000000-0005-0000-0000-00008C350000}"/>
    <cellStyle name="Comma 99 7 2 2" xfId="2647" xr:uid="{00000000-0005-0000-0000-00008D350000}"/>
    <cellStyle name="Comma 99 7 2 3" xfId="13205" xr:uid="{00000000-0005-0000-0000-00008E350000}"/>
    <cellStyle name="Comma 99 7 3" xfId="18742" xr:uid="{00000000-0005-0000-0000-00008F350000}"/>
    <cellStyle name="Comma 99 7 3 2" xfId="13220" xr:uid="{00000000-0005-0000-0000-000090350000}"/>
    <cellStyle name="Comma 99 7 3 3" xfId="1777" xr:uid="{00000000-0005-0000-0000-000091350000}"/>
    <cellStyle name="Comma 99 7 4" xfId="18745" xr:uid="{00000000-0005-0000-0000-000092350000}"/>
    <cellStyle name="Comma 99 7 5" xfId="19790" xr:uid="{00000000-0005-0000-0000-000093350000}"/>
    <cellStyle name="Comma 99 8" xfId="18748" xr:uid="{00000000-0005-0000-0000-000094350000}"/>
    <cellStyle name="Comma 99 8 2" xfId="18751" xr:uid="{00000000-0005-0000-0000-000095350000}"/>
    <cellStyle name="Comma 99 8 2 2" xfId="13422" xr:uid="{00000000-0005-0000-0000-000096350000}"/>
    <cellStyle name="Comma 99 8 2 3" xfId="13429" xr:uid="{00000000-0005-0000-0000-000097350000}"/>
    <cellStyle name="Comma 99 8 3" xfId="16350" xr:uid="{00000000-0005-0000-0000-000098350000}"/>
    <cellStyle name="Comma 99 8 3 2" xfId="13453" xr:uid="{00000000-0005-0000-0000-000099350000}"/>
    <cellStyle name="Comma 99 8 3 3" xfId="13459" xr:uid="{00000000-0005-0000-0000-00009A350000}"/>
    <cellStyle name="Comma 99 8 4" xfId="16355" xr:uid="{00000000-0005-0000-0000-00009B350000}"/>
    <cellStyle name="Comma 99 8 5" xfId="19791" xr:uid="{00000000-0005-0000-0000-00009C350000}"/>
    <cellStyle name="Comma 99 9" xfId="18754" xr:uid="{00000000-0005-0000-0000-00009D350000}"/>
    <cellStyle name="Comma 99 9 2" xfId="18757" xr:uid="{00000000-0005-0000-0000-00009E350000}"/>
    <cellStyle name="Comma 99 9 2 2" xfId="13698" xr:uid="{00000000-0005-0000-0000-00009F350000}"/>
    <cellStyle name="Comma 99 9 2 3" xfId="3788" xr:uid="{00000000-0005-0000-0000-0000A0350000}"/>
    <cellStyle name="Comma 99 9 3" xfId="16358" xr:uid="{00000000-0005-0000-0000-0000A1350000}"/>
    <cellStyle name="Comma 99 9 4" xfId="16364" xr:uid="{00000000-0005-0000-0000-0000A2350000}"/>
    <cellStyle name="Comma_Lampiran Kontrak Lo Grade" xfId="19792" xr:uid="{00000000-0005-0000-0000-0000A3350000}"/>
    <cellStyle name="Comma0" xfId="19793" xr:uid="{00000000-0005-0000-0000-0000A4350000}"/>
    <cellStyle name="Comma0 2" xfId="19796" xr:uid="{00000000-0005-0000-0000-0000A5350000}"/>
    <cellStyle name="Comma0 2 2" xfId="4131" xr:uid="{00000000-0005-0000-0000-0000A6350000}"/>
    <cellStyle name="Comma0 2 2 2" xfId="19800" xr:uid="{00000000-0005-0000-0000-0000A7350000}"/>
    <cellStyle name="Comma0 2 2 2 2" xfId="19801" xr:uid="{00000000-0005-0000-0000-0000A8350000}"/>
    <cellStyle name="Comma0 2 2 3" xfId="8945" xr:uid="{00000000-0005-0000-0000-0000A9350000}"/>
    <cellStyle name="Comma0 2 2 3 2" xfId="19802" xr:uid="{00000000-0005-0000-0000-0000AA350000}"/>
    <cellStyle name="Comma0 2 3" xfId="6168" xr:uid="{00000000-0005-0000-0000-0000AB350000}"/>
    <cellStyle name="Comma0 2 4" xfId="17075" xr:uid="{00000000-0005-0000-0000-0000AC350000}"/>
    <cellStyle name="Comma0 3" xfId="19805" xr:uid="{00000000-0005-0000-0000-0000AD350000}"/>
    <cellStyle name="Comma0 3 2" xfId="160" xr:uid="{00000000-0005-0000-0000-0000AE350000}"/>
    <cellStyle name="Comma0 3 3" xfId="19810" xr:uid="{00000000-0005-0000-0000-0000AF350000}"/>
    <cellStyle name="Comma0 4" xfId="1473" xr:uid="{00000000-0005-0000-0000-0000B0350000}"/>
    <cellStyle name="Comma0 4 2" xfId="19814" xr:uid="{00000000-0005-0000-0000-0000B1350000}"/>
    <cellStyle name="Comma0 5" xfId="9745" xr:uid="{00000000-0005-0000-0000-0000B2350000}"/>
    <cellStyle name="Comma0 5 2" xfId="19817" xr:uid="{00000000-0005-0000-0000-0000B3350000}"/>
    <cellStyle name="Comma0 6" xfId="19820" xr:uid="{00000000-0005-0000-0000-0000B4350000}"/>
    <cellStyle name="Comma0 6 2" xfId="19822" xr:uid="{00000000-0005-0000-0000-0000B5350000}"/>
    <cellStyle name="Comma0 7" xfId="19825" xr:uid="{00000000-0005-0000-0000-0000B6350000}"/>
    <cellStyle name="Comma0 8" xfId="13054" xr:uid="{00000000-0005-0000-0000-0000B7350000}"/>
    <cellStyle name="Comma0 8 2" xfId="19826" xr:uid="{00000000-0005-0000-0000-0000B8350000}"/>
    <cellStyle name="Comma0 9" xfId="13056" xr:uid="{00000000-0005-0000-0000-0000B9350000}"/>
    <cellStyle name="Comma0 9 2" xfId="19828" xr:uid="{00000000-0005-0000-0000-0000BA350000}"/>
    <cellStyle name="Copied" xfId="19829" xr:uid="{00000000-0005-0000-0000-0000BB350000}"/>
    <cellStyle name="Copied 2" xfId="3889" xr:uid="{00000000-0005-0000-0000-0000BC350000}"/>
    <cellStyle name="Copied 2 2" xfId="19832" xr:uid="{00000000-0005-0000-0000-0000BD350000}"/>
    <cellStyle name="Couma_TMSOCPX" xfId="19839" xr:uid="{00000000-0005-0000-0000-0000BE350000}"/>
    <cellStyle name="Currency ($0.0)" xfId="13851" xr:uid="{00000000-0005-0000-0000-0000BF350000}"/>
    <cellStyle name="Currency ($0.00)" xfId="19840" xr:uid="{00000000-0005-0000-0000-0000C0350000}"/>
    <cellStyle name="Currency (0.00)" xfId="19842" xr:uid="{00000000-0005-0000-0000-0000C1350000}"/>
    <cellStyle name="Currency (1)" xfId="19843" xr:uid="{00000000-0005-0000-0000-0000C2350000}"/>
    <cellStyle name="Currency (1) 2" xfId="19844" xr:uid="{00000000-0005-0000-0000-0000C3350000}"/>
    <cellStyle name="Currency (1) 3" xfId="1888" xr:uid="{00000000-0005-0000-0000-0000C4350000}"/>
    <cellStyle name="Currency (2)" xfId="17456" xr:uid="{00000000-0005-0000-0000-0000C5350000}"/>
    <cellStyle name="Currency (2) 2" xfId="19845" xr:uid="{00000000-0005-0000-0000-0000C6350000}"/>
    <cellStyle name="Currency (2) 3" xfId="2470" xr:uid="{00000000-0005-0000-0000-0000C7350000}"/>
    <cellStyle name="Currency [0.0]" xfId="5861" xr:uid="{00000000-0005-0000-0000-0000C8350000}"/>
    <cellStyle name="Currency [0.00]" xfId="4138" xr:uid="{00000000-0005-0000-0000-0000C9350000}"/>
    <cellStyle name="Currency [0] 2" xfId="19848" xr:uid="{00000000-0005-0000-0000-0000CA350000}"/>
    <cellStyle name="Currency [0]b" xfId="19849" xr:uid="{00000000-0005-0000-0000-0000CB350000}"/>
    <cellStyle name="Currency [0]b 2" xfId="19850" xr:uid="{00000000-0005-0000-0000-0000CC350000}"/>
    <cellStyle name="Currency [0]b 2 2" xfId="1372" xr:uid="{00000000-0005-0000-0000-0000CD350000}"/>
    <cellStyle name="Currency [0]b 2 3" xfId="1384" xr:uid="{00000000-0005-0000-0000-0000CE350000}"/>
    <cellStyle name="Currency [0]b 3" xfId="5839" xr:uid="{00000000-0005-0000-0000-0000CF350000}"/>
    <cellStyle name="Currency [0]b 4" xfId="8134" xr:uid="{00000000-0005-0000-0000-0000D0350000}"/>
    <cellStyle name="Currency [0]b 5" xfId="11727" xr:uid="{00000000-0005-0000-0000-0000D1350000}"/>
    <cellStyle name="Currency [0]b 6" xfId="13128" xr:uid="{00000000-0005-0000-0000-0000D2350000}"/>
    <cellStyle name="Currency [0]b 7" xfId="6457" xr:uid="{00000000-0005-0000-0000-0000D3350000}"/>
    <cellStyle name="Currency [0]b 8" xfId="6460" xr:uid="{00000000-0005-0000-0000-0000D4350000}"/>
    <cellStyle name="Currency [00]" xfId="19851" xr:uid="{00000000-0005-0000-0000-0000D5350000}"/>
    <cellStyle name="Currency [00] 2" xfId="19857" xr:uid="{00000000-0005-0000-0000-0000D6350000}"/>
    <cellStyle name="Currency [00] 3" xfId="19862" xr:uid="{00000000-0005-0000-0000-0000D7350000}"/>
    <cellStyle name="Currency [00] 4" xfId="19866" xr:uid="{00000000-0005-0000-0000-0000D8350000}"/>
    <cellStyle name="Currency 10" xfId="10981" xr:uid="{00000000-0005-0000-0000-0000D9350000}"/>
    <cellStyle name="Currency 10 2" xfId="19868" xr:uid="{00000000-0005-0000-0000-0000DA350000}"/>
    <cellStyle name="Currency 10 3" xfId="6126" xr:uid="{00000000-0005-0000-0000-0000DB350000}"/>
    <cellStyle name="Currency 10 4" xfId="19870" xr:uid="{00000000-0005-0000-0000-0000DC350000}"/>
    <cellStyle name="Currency 100" xfId="4518" xr:uid="{00000000-0005-0000-0000-0000DD350000}"/>
    <cellStyle name="Currency 101" xfId="4522" xr:uid="{00000000-0005-0000-0000-0000DE350000}"/>
    <cellStyle name="Currency 102" xfId="19871" xr:uid="{00000000-0005-0000-0000-0000DF350000}"/>
    <cellStyle name="Currency 103" xfId="19873" xr:uid="{00000000-0005-0000-0000-0000E0350000}"/>
    <cellStyle name="Currency 104" xfId="19876" xr:uid="{00000000-0005-0000-0000-0000E1350000}"/>
    <cellStyle name="Currency 105" xfId="19882" xr:uid="{00000000-0005-0000-0000-0000E2350000}"/>
    <cellStyle name="Currency 106" xfId="19886" xr:uid="{00000000-0005-0000-0000-0000E3350000}"/>
    <cellStyle name="Currency 107" xfId="19888" xr:uid="{00000000-0005-0000-0000-0000E4350000}"/>
    <cellStyle name="Currency 108" xfId="19890" xr:uid="{00000000-0005-0000-0000-0000E5350000}"/>
    <cellStyle name="Currency 109" xfId="19892" xr:uid="{00000000-0005-0000-0000-0000E6350000}"/>
    <cellStyle name="Currency 11" xfId="19893" xr:uid="{00000000-0005-0000-0000-0000E7350000}"/>
    <cellStyle name="Currency 11 2" xfId="19894" xr:uid="{00000000-0005-0000-0000-0000E8350000}"/>
    <cellStyle name="Currency 11 2 2" xfId="16379" xr:uid="{00000000-0005-0000-0000-0000E9350000}"/>
    <cellStyle name="Currency 11 3" xfId="19895" xr:uid="{00000000-0005-0000-0000-0000EA350000}"/>
    <cellStyle name="Currency 11 3 2" xfId="19896" xr:uid="{00000000-0005-0000-0000-0000EB350000}"/>
    <cellStyle name="Currency 11 4" xfId="19897" xr:uid="{00000000-0005-0000-0000-0000EC350000}"/>
    <cellStyle name="Currency 11 5" xfId="19898" xr:uid="{00000000-0005-0000-0000-0000ED350000}"/>
    <cellStyle name="Currency 110" xfId="19881" xr:uid="{00000000-0005-0000-0000-0000EE350000}"/>
    <cellStyle name="Currency 111" xfId="19885" xr:uid="{00000000-0005-0000-0000-0000EF350000}"/>
    <cellStyle name="Currency 112" xfId="19887" xr:uid="{00000000-0005-0000-0000-0000F0350000}"/>
    <cellStyle name="Currency 113" xfId="19889" xr:uid="{00000000-0005-0000-0000-0000F1350000}"/>
    <cellStyle name="Currency 114" xfId="19891" xr:uid="{00000000-0005-0000-0000-0000F2350000}"/>
    <cellStyle name="Currency 115" xfId="19900" xr:uid="{00000000-0005-0000-0000-0000F3350000}"/>
    <cellStyle name="Currency 116" xfId="2968" xr:uid="{00000000-0005-0000-0000-0000F4350000}"/>
    <cellStyle name="Currency 117" xfId="13823" xr:uid="{00000000-0005-0000-0000-0000F5350000}"/>
    <cellStyle name="Currency 118" xfId="13827" xr:uid="{00000000-0005-0000-0000-0000F6350000}"/>
    <cellStyle name="Currency 119" xfId="19902" xr:uid="{00000000-0005-0000-0000-0000F7350000}"/>
    <cellStyle name="Currency 12" xfId="19903" xr:uid="{00000000-0005-0000-0000-0000F8350000}"/>
    <cellStyle name="Currency 12 2" xfId="19905" xr:uid="{00000000-0005-0000-0000-0000F9350000}"/>
    <cellStyle name="Currency 12 2 2" xfId="19907" xr:uid="{00000000-0005-0000-0000-0000FA350000}"/>
    <cellStyle name="Currency 12 3" xfId="19908" xr:uid="{00000000-0005-0000-0000-0000FB350000}"/>
    <cellStyle name="Currency 12 4" xfId="19325" xr:uid="{00000000-0005-0000-0000-0000FC350000}"/>
    <cellStyle name="Currency 12 5" xfId="19327" xr:uid="{00000000-0005-0000-0000-0000FD350000}"/>
    <cellStyle name="Currency 120" xfId="19899" xr:uid="{00000000-0005-0000-0000-0000FE350000}"/>
    <cellStyle name="Currency 121" xfId="2967" xr:uid="{00000000-0005-0000-0000-0000FF350000}"/>
    <cellStyle name="Currency 122" xfId="13822" xr:uid="{00000000-0005-0000-0000-000000360000}"/>
    <cellStyle name="Currency 123" xfId="13826" xr:uid="{00000000-0005-0000-0000-000001360000}"/>
    <cellStyle name="Currency 124" xfId="19901" xr:uid="{00000000-0005-0000-0000-000002360000}"/>
    <cellStyle name="Currency 125" xfId="19911" xr:uid="{00000000-0005-0000-0000-000003360000}"/>
    <cellStyle name="Currency 126" xfId="16659" xr:uid="{00000000-0005-0000-0000-000004360000}"/>
    <cellStyle name="Currency 127" xfId="16674" xr:uid="{00000000-0005-0000-0000-000005360000}"/>
    <cellStyle name="Currency 128" xfId="16687" xr:uid="{00000000-0005-0000-0000-000006360000}"/>
    <cellStyle name="Currency 129" xfId="11320" xr:uid="{00000000-0005-0000-0000-000007360000}"/>
    <cellStyle name="Currency 13" xfId="19913" xr:uid="{00000000-0005-0000-0000-000008360000}"/>
    <cellStyle name="Currency 13 2" xfId="19915" xr:uid="{00000000-0005-0000-0000-000009360000}"/>
    <cellStyle name="Currency 13 3" xfId="15170" xr:uid="{00000000-0005-0000-0000-00000A360000}"/>
    <cellStyle name="Currency 13 4" xfId="15174" xr:uid="{00000000-0005-0000-0000-00000B360000}"/>
    <cellStyle name="Currency 13 5" xfId="19333" xr:uid="{00000000-0005-0000-0000-00000C360000}"/>
    <cellStyle name="Currency 130" xfId="19910" xr:uid="{00000000-0005-0000-0000-00000D360000}"/>
    <cellStyle name="Currency 131" xfId="16658" xr:uid="{00000000-0005-0000-0000-00000E360000}"/>
    <cellStyle name="Currency 132" xfId="16673" xr:uid="{00000000-0005-0000-0000-00000F360000}"/>
    <cellStyle name="Currency 133" xfId="16686" xr:uid="{00000000-0005-0000-0000-000010360000}"/>
    <cellStyle name="Currency 134" xfId="11319" xr:uid="{00000000-0005-0000-0000-000011360000}"/>
    <cellStyle name="Currency 135" xfId="11341" xr:uid="{00000000-0005-0000-0000-000012360000}"/>
    <cellStyle name="Currency 136" xfId="11182" xr:uid="{00000000-0005-0000-0000-000013360000}"/>
    <cellStyle name="Currency 137" xfId="11188" xr:uid="{00000000-0005-0000-0000-000014360000}"/>
    <cellStyle name="Currency 138" xfId="11200" xr:uid="{00000000-0005-0000-0000-000015360000}"/>
    <cellStyle name="Currency 139" xfId="19923" xr:uid="{00000000-0005-0000-0000-000016360000}"/>
    <cellStyle name="Currency 14" xfId="19924" xr:uid="{00000000-0005-0000-0000-000017360000}"/>
    <cellStyle name="Currency 14 2" xfId="19926" xr:uid="{00000000-0005-0000-0000-000018360000}"/>
    <cellStyle name="Currency 14 3" xfId="15180" xr:uid="{00000000-0005-0000-0000-000019360000}"/>
    <cellStyle name="Currency 14 4" xfId="15183" xr:uid="{00000000-0005-0000-0000-00001A360000}"/>
    <cellStyle name="Currency 14 5" xfId="19927" xr:uid="{00000000-0005-0000-0000-00001B360000}"/>
    <cellStyle name="Currency 140" xfId="11340" xr:uid="{00000000-0005-0000-0000-00001C360000}"/>
    <cellStyle name="Currency 141" xfId="11181" xr:uid="{00000000-0005-0000-0000-00001D360000}"/>
    <cellStyle name="Currency 142" xfId="11187" xr:uid="{00000000-0005-0000-0000-00001E360000}"/>
    <cellStyle name="Currency 143" xfId="11199" xr:uid="{00000000-0005-0000-0000-00001F360000}"/>
    <cellStyle name="Currency 144" xfId="19922" xr:uid="{00000000-0005-0000-0000-000020360000}"/>
    <cellStyle name="Currency 145" xfId="16114" xr:uid="{00000000-0005-0000-0000-000021360000}"/>
    <cellStyle name="Currency 146" xfId="16119" xr:uid="{00000000-0005-0000-0000-000022360000}"/>
    <cellStyle name="Currency 147" xfId="19930" xr:uid="{00000000-0005-0000-0000-000023360000}"/>
    <cellStyle name="Currency 148" xfId="17627" xr:uid="{00000000-0005-0000-0000-000024360000}"/>
    <cellStyle name="Currency 148 2" xfId="19932" xr:uid="{00000000-0005-0000-0000-000025360000}"/>
    <cellStyle name="Currency 149" xfId="15888" xr:uid="{00000000-0005-0000-0000-000026360000}"/>
    <cellStyle name="Currency 15" xfId="17335" xr:uid="{00000000-0005-0000-0000-000027360000}"/>
    <cellStyle name="Currency 15 2" xfId="2983" xr:uid="{00000000-0005-0000-0000-000028360000}"/>
    <cellStyle name="Currency 15 2 2" xfId="2988" xr:uid="{00000000-0005-0000-0000-000029360000}"/>
    <cellStyle name="Currency 15 3" xfId="17339" xr:uid="{00000000-0005-0000-0000-00002A360000}"/>
    <cellStyle name="Currency 15 4" xfId="19934" xr:uid="{00000000-0005-0000-0000-00002B360000}"/>
    <cellStyle name="Currency 15 5" xfId="12484" xr:uid="{00000000-0005-0000-0000-00002C360000}"/>
    <cellStyle name="Currency 150" xfId="16113" xr:uid="{00000000-0005-0000-0000-00002D360000}"/>
    <cellStyle name="Currency 150 10" xfId="5698" xr:uid="{00000000-0005-0000-0000-00002E360000}"/>
    <cellStyle name="Currency 150 11" xfId="19936" xr:uid="{00000000-0005-0000-0000-00002F360000}"/>
    <cellStyle name="Currency 150 2" xfId="19937" xr:uid="{00000000-0005-0000-0000-000030360000}"/>
    <cellStyle name="Currency 150 2 2" xfId="19938" xr:uid="{00000000-0005-0000-0000-000031360000}"/>
    <cellStyle name="Currency 150 2 2 2" xfId="19335" xr:uid="{00000000-0005-0000-0000-000032360000}"/>
    <cellStyle name="Currency 150 2 2 2 2" xfId="19935" xr:uid="{00000000-0005-0000-0000-000033360000}"/>
    <cellStyle name="Currency 150 2 2 2 3" xfId="12485" xr:uid="{00000000-0005-0000-0000-000034360000}"/>
    <cellStyle name="Currency 150 2 2 3" xfId="19940" xr:uid="{00000000-0005-0000-0000-000035360000}"/>
    <cellStyle name="Currency 150 2 2 4" xfId="19943" xr:uid="{00000000-0005-0000-0000-000036360000}"/>
    <cellStyle name="Currency 150 2 3" xfId="19946" xr:uid="{00000000-0005-0000-0000-000037360000}"/>
    <cellStyle name="Currency 150 2 3 2" xfId="4520" xr:uid="{00000000-0005-0000-0000-000038360000}"/>
    <cellStyle name="Currency 150 2 3 3" xfId="4524" xr:uid="{00000000-0005-0000-0000-000039360000}"/>
    <cellStyle name="Currency 150 2 4" xfId="16103" xr:uid="{00000000-0005-0000-0000-00003A360000}"/>
    <cellStyle name="Currency 150 2 4 2" xfId="16117" xr:uid="{00000000-0005-0000-0000-00003B360000}"/>
    <cellStyle name="Currency 150 2 4 3" xfId="16122" xr:uid="{00000000-0005-0000-0000-00003C360000}"/>
    <cellStyle name="Currency 150 2 5" xfId="16123" xr:uid="{00000000-0005-0000-0000-00003D360000}"/>
    <cellStyle name="Currency 150 2 6" xfId="16130" xr:uid="{00000000-0005-0000-0000-00003E360000}"/>
    <cellStyle name="Currency 150 3" xfId="19948" xr:uid="{00000000-0005-0000-0000-00003F360000}"/>
    <cellStyle name="Currency 150 3 2" xfId="19949" xr:uid="{00000000-0005-0000-0000-000040360000}"/>
    <cellStyle name="Currency 150 3 2 2" xfId="8274" xr:uid="{00000000-0005-0000-0000-000041360000}"/>
    <cellStyle name="Currency 150 3 2 3" xfId="5893" xr:uid="{00000000-0005-0000-0000-000042360000}"/>
    <cellStyle name="Currency 150 3 3" xfId="4908" xr:uid="{00000000-0005-0000-0000-000043360000}"/>
    <cellStyle name="Currency 150 3 3 2" xfId="4912" xr:uid="{00000000-0005-0000-0000-000044360000}"/>
    <cellStyle name="Currency 150 3 3 3" xfId="855" xr:uid="{00000000-0005-0000-0000-000045360000}"/>
    <cellStyle name="Currency 150 3 4" xfId="4931" xr:uid="{00000000-0005-0000-0000-000046360000}"/>
    <cellStyle name="Currency 150 3 5" xfId="16137" xr:uid="{00000000-0005-0000-0000-000047360000}"/>
    <cellStyle name="Currency 150 4" xfId="19952" xr:uid="{00000000-0005-0000-0000-000048360000}"/>
    <cellStyle name="Currency 150 4 2" xfId="2380" xr:uid="{00000000-0005-0000-0000-000049360000}"/>
    <cellStyle name="Currency 150 4 2 2" xfId="19953" xr:uid="{00000000-0005-0000-0000-00004A360000}"/>
    <cellStyle name="Currency 150 4 2 3" xfId="10783" xr:uid="{00000000-0005-0000-0000-00004B360000}"/>
    <cellStyle name="Currency 150 4 3" xfId="19955" xr:uid="{00000000-0005-0000-0000-00004C360000}"/>
    <cellStyle name="Currency 150 4 3 2" xfId="19957" xr:uid="{00000000-0005-0000-0000-00004D360000}"/>
    <cellStyle name="Currency 150 4 3 3" xfId="19958" xr:uid="{00000000-0005-0000-0000-00004E360000}"/>
    <cellStyle name="Currency 150 4 4" xfId="16146" xr:uid="{00000000-0005-0000-0000-00004F360000}"/>
    <cellStyle name="Currency 150 4 5" xfId="16149" xr:uid="{00000000-0005-0000-0000-000050360000}"/>
    <cellStyle name="Currency 150 5" xfId="19013" xr:uid="{00000000-0005-0000-0000-000051360000}"/>
    <cellStyle name="Currency 150 5 2" xfId="1877" xr:uid="{00000000-0005-0000-0000-000052360000}"/>
    <cellStyle name="Currency 150 5 2 2" xfId="8919" xr:uid="{00000000-0005-0000-0000-000053360000}"/>
    <cellStyle name="Currency 150 5 2 3" xfId="8947" xr:uid="{00000000-0005-0000-0000-000054360000}"/>
    <cellStyle name="Currency 150 5 3" xfId="19959" xr:uid="{00000000-0005-0000-0000-000055360000}"/>
    <cellStyle name="Currency 150 5 3 2" xfId="13024" xr:uid="{00000000-0005-0000-0000-000056360000}"/>
    <cellStyle name="Currency 150 5 3 3" xfId="19960" xr:uid="{00000000-0005-0000-0000-000057360000}"/>
    <cellStyle name="Currency 150 5 4" xfId="14341" xr:uid="{00000000-0005-0000-0000-000058360000}"/>
    <cellStyle name="Currency 150 5 5" xfId="252" xr:uid="{00000000-0005-0000-0000-000059360000}"/>
    <cellStyle name="Currency 150 6" xfId="19016" xr:uid="{00000000-0005-0000-0000-00005A360000}"/>
    <cellStyle name="Currency 150 6 2" xfId="5131" xr:uid="{00000000-0005-0000-0000-00005B360000}"/>
    <cellStyle name="Currency 150 6 2 2" xfId="4732" xr:uid="{00000000-0005-0000-0000-00005C360000}"/>
    <cellStyle name="Currency 150 6 2 3" xfId="5141" xr:uid="{00000000-0005-0000-0000-00005D360000}"/>
    <cellStyle name="Currency 150 6 3" xfId="9042" xr:uid="{00000000-0005-0000-0000-00005E360000}"/>
    <cellStyle name="Currency 150 6 3 2" xfId="9047" xr:uid="{00000000-0005-0000-0000-00005F360000}"/>
    <cellStyle name="Currency 150 6 3 3" xfId="6483" xr:uid="{00000000-0005-0000-0000-000060360000}"/>
    <cellStyle name="Currency 150 6 4" xfId="9054" xr:uid="{00000000-0005-0000-0000-000061360000}"/>
    <cellStyle name="Currency 150 6 5" xfId="9069" xr:uid="{00000000-0005-0000-0000-000062360000}"/>
    <cellStyle name="Currency 150 7" xfId="19726" xr:uid="{00000000-0005-0000-0000-000063360000}"/>
    <cellStyle name="Currency 150 7 2" xfId="19961" xr:uid="{00000000-0005-0000-0000-000064360000}"/>
    <cellStyle name="Currency 150 7 2 2" xfId="17109" xr:uid="{00000000-0005-0000-0000-000065360000}"/>
    <cellStyle name="Currency 150 7 2 3" xfId="17267" xr:uid="{00000000-0005-0000-0000-000066360000}"/>
    <cellStyle name="Currency 150 7 3" xfId="19962" xr:uid="{00000000-0005-0000-0000-000067360000}"/>
    <cellStyle name="Currency 150 7 4" xfId="19963" xr:uid="{00000000-0005-0000-0000-000068360000}"/>
    <cellStyle name="Currency 150 8" xfId="19728" xr:uid="{00000000-0005-0000-0000-000069360000}"/>
    <cellStyle name="Currency 150 8 2" xfId="19964" xr:uid="{00000000-0005-0000-0000-00006A360000}"/>
    <cellStyle name="Currency 150 8 3" xfId="19965" xr:uid="{00000000-0005-0000-0000-00006B360000}"/>
    <cellStyle name="Currency 150 9" xfId="9174" xr:uid="{00000000-0005-0000-0000-00006C360000}"/>
    <cellStyle name="Currency 150 9 2" xfId="19966" xr:uid="{00000000-0005-0000-0000-00006D360000}"/>
    <cellStyle name="Currency 150 9 3" xfId="19967" xr:uid="{00000000-0005-0000-0000-00006E360000}"/>
    <cellStyle name="Currency 151" xfId="16118" xr:uid="{00000000-0005-0000-0000-00006F360000}"/>
    <cellStyle name="Currency 151 10" xfId="2573" xr:uid="{00000000-0005-0000-0000-000070360000}"/>
    <cellStyle name="Currency 151 11" xfId="17561" xr:uid="{00000000-0005-0000-0000-000071360000}"/>
    <cellStyle name="Currency 151 2" xfId="19968" xr:uid="{00000000-0005-0000-0000-000072360000}"/>
    <cellStyle name="Currency 151 2 2" xfId="19969" xr:uid="{00000000-0005-0000-0000-000073360000}"/>
    <cellStyle name="Currency 151 2 2 2" xfId="19970" xr:uid="{00000000-0005-0000-0000-000074360000}"/>
    <cellStyle name="Currency 151 2 2 2 2" xfId="18703" xr:uid="{00000000-0005-0000-0000-000075360000}"/>
    <cellStyle name="Currency 151 2 2 2 3" xfId="13209" xr:uid="{00000000-0005-0000-0000-000076360000}"/>
    <cellStyle name="Currency 151 2 2 3" xfId="19971" xr:uid="{00000000-0005-0000-0000-000077360000}"/>
    <cellStyle name="Currency 151 2 2 4" xfId="19841" xr:uid="{00000000-0005-0000-0000-000078360000}"/>
    <cellStyle name="Currency 151 2 3" xfId="7394" xr:uid="{00000000-0005-0000-0000-000079360000}"/>
    <cellStyle name="Currency 151 2 3 2" xfId="4071" xr:uid="{00000000-0005-0000-0000-00007A360000}"/>
    <cellStyle name="Currency 151 2 3 3" xfId="4076" xr:uid="{00000000-0005-0000-0000-00007B360000}"/>
    <cellStyle name="Currency 151 2 4" xfId="7396" xr:uid="{00000000-0005-0000-0000-00007C360000}"/>
    <cellStyle name="Currency 151 2 4 2" xfId="19972" xr:uid="{00000000-0005-0000-0000-00007D360000}"/>
    <cellStyle name="Currency 151 2 4 3" xfId="19974" xr:uid="{00000000-0005-0000-0000-00007E360000}"/>
    <cellStyle name="Currency 151 2 5" xfId="16087" xr:uid="{00000000-0005-0000-0000-00007F360000}"/>
    <cellStyle name="Currency 151 2 6" xfId="16252" xr:uid="{00000000-0005-0000-0000-000080360000}"/>
    <cellStyle name="Currency 151 3" xfId="19976" xr:uid="{00000000-0005-0000-0000-000081360000}"/>
    <cellStyle name="Currency 151 3 2" xfId="19977" xr:uid="{00000000-0005-0000-0000-000082360000}"/>
    <cellStyle name="Currency 151 3 2 2" xfId="8382" xr:uid="{00000000-0005-0000-0000-000083360000}"/>
    <cellStyle name="Currency 151 3 2 3" xfId="19978" xr:uid="{00000000-0005-0000-0000-000084360000}"/>
    <cellStyle name="Currency 151 3 3" xfId="19979" xr:uid="{00000000-0005-0000-0000-000085360000}"/>
    <cellStyle name="Currency 151 3 3 2" xfId="19980" xr:uid="{00000000-0005-0000-0000-000086360000}"/>
    <cellStyle name="Currency 151 3 3 3" xfId="19981" xr:uid="{00000000-0005-0000-0000-000087360000}"/>
    <cellStyle name="Currency 151 3 4" xfId="16166" xr:uid="{00000000-0005-0000-0000-000088360000}"/>
    <cellStyle name="Currency 151 3 5" xfId="16171" xr:uid="{00000000-0005-0000-0000-000089360000}"/>
    <cellStyle name="Currency 151 4" xfId="19982" xr:uid="{00000000-0005-0000-0000-00008A360000}"/>
    <cellStyle name="Currency 151 4 2" xfId="19983" xr:uid="{00000000-0005-0000-0000-00008B360000}"/>
    <cellStyle name="Currency 151 4 2 2" xfId="19984" xr:uid="{00000000-0005-0000-0000-00008C360000}"/>
    <cellStyle name="Currency 151 4 2 3" xfId="19985" xr:uid="{00000000-0005-0000-0000-00008D360000}"/>
    <cellStyle name="Currency 151 4 3" xfId="19986" xr:uid="{00000000-0005-0000-0000-00008E360000}"/>
    <cellStyle name="Currency 151 4 3 2" xfId="19987" xr:uid="{00000000-0005-0000-0000-00008F360000}"/>
    <cellStyle name="Currency 151 4 3 3" xfId="19988" xr:uid="{00000000-0005-0000-0000-000090360000}"/>
    <cellStyle name="Currency 151 4 4" xfId="19989" xr:uid="{00000000-0005-0000-0000-000091360000}"/>
    <cellStyle name="Currency 151 4 5" xfId="16794" xr:uid="{00000000-0005-0000-0000-000092360000}"/>
    <cellStyle name="Currency 151 5" xfId="19990" xr:uid="{00000000-0005-0000-0000-000093360000}"/>
    <cellStyle name="Currency 151 5 2" xfId="19991" xr:uid="{00000000-0005-0000-0000-000094360000}"/>
    <cellStyle name="Currency 151 5 2 2" xfId="13133" xr:uid="{00000000-0005-0000-0000-000095360000}"/>
    <cellStyle name="Currency 151 5 2 3" xfId="10944" xr:uid="{00000000-0005-0000-0000-000096360000}"/>
    <cellStyle name="Currency 151 5 3" xfId="19993" xr:uid="{00000000-0005-0000-0000-000097360000}"/>
    <cellStyle name="Currency 151 5 3 2" xfId="13142" xr:uid="{00000000-0005-0000-0000-000098360000}"/>
    <cellStyle name="Currency 151 5 3 3" xfId="11002" xr:uid="{00000000-0005-0000-0000-000099360000}"/>
    <cellStyle name="Currency 151 5 4" xfId="19995" xr:uid="{00000000-0005-0000-0000-00009A360000}"/>
    <cellStyle name="Currency 151 5 5" xfId="17082" xr:uid="{00000000-0005-0000-0000-00009B360000}"/>
    <cellStyle name="Currency 151 6" xfId="19997" xr:uid="{00000000-0005-0000-0000-00009C360000}"/>
    <cellStyle name="Currency 151 6 2" xfId="11724" xr:uid="{00000000-0005-0000-0000-00009D360000}"/>
    <cellStyle name="Currency 151 6 2 2" xfId="2004" xr:uid="{00000000-0005-0000-0000-00009E360000}"/>
    <cellStyle name="Currency 151 6 2 3" xfId="2020" xr:uid="{00000000-0005-0000-0000-00009F360000}"/>
    <cellStyle name="Currency 151 6 3" xfId="19998" xr:uid="{00000000-0005-0000-0000-0000A0360000}"/>
    <cellStyle name="Currency 151 6 3 2" xfId="2158" xr:uid="{00000000-0005-0000-0000-0000A1360000}"/>
    <cellStyle name="Currency 151 6 3 3" xfId="2176" xr:uid="{00000000-0005-0000-0000-0000A2360000}"/>
    <cellStyle name="Currency 151 6 4" xfId="19999" xr:uid="{00000000-0005-0000-0000-0000A3360000}"/>
    <cellStyle name="Currency 151 6 5" xfId="15264" xr:uid="{00000000-0005-0000-0000-0000A4360000}"/>
    <cellStyle name="Currency 151 7" xfId="19731" xr:uid="{00000000-0005-0000-0000-0000A5360000}"/>
    <cellStyle name="Currency 151 7 2" xfId="20000" xr:uid="{00000000-0005-0000-0000-0000A6360000}"/>
    <cellStyle name="Currency 151 7 2 2" xfId="20001" xr:uid="{00000000-0005-0000-0000-0000A7360000}"/>
    <cellStyle name="Currency 151 7 2 3" xfId="20003" xr:uid="{00000000-0005-0000-0000-0000A8360000}"/>
    <cellStyle name="Currency 151 7 3" xfId="20004" xr:uid="{00000000-0005-0000-0000-0000A9360000}"/>
    <cellStyle name="Currency 151 7 4" xfId="20005" xr:uid="{00000000-0005-0000-0000-0000AA360000}"/>
    <cellStyle name="Currency 151 8" xfId="19733" xr:uid="{00000000-0005-0000-0000-0000AB360000}"/>
    <cellStyle name="Currency 151 8 2" xfId="20006" xr:uid="{00000000-0005-0000-0000-0000AC360000}"/>
    <cellStyle name="Currency 151 8 3" xfId="20007" xr:uid="{00000000-0005-0000-0000-0000AD360000}"/>
    <cellStyle name="Currency 151 9" xfId="18036" xr:uid="{00000000-0005-0000-0000-0000AE360000}"/>
    <cellStyle name="Currency 151 9 2" xfId="20008" xr:uid="{00000000-0005-0000-0000-0000AF360000}"/>
    <cellStyle name="Currency 151 9 3" xfId="20009" xr:uid="{00000000-0005-0000-0000-0000B0360000}"/>
    <cellStyle name="Currency 152" xfId="19929" xr:uid="{00000000-0005-0000-0000-0000B1360000}"/>
    <cellStyle name="Currency 152 10" xfId="20011" xr:uid="{00000000-0005-0000-0000-0000B2360000}"/>
    <cellStyle name="Currency 152 11" xfId="20012" xr:uid="{00000000-0005-0000-0000-0000B3360000}"/>
    <cellStyle name="Currency 152 2" xfId="20013" xr:uid="{00000000-0005-0000-0000-0000B4360000}"/>
    <cellStyle name="Currency 152 2 2" xfId="20014" xr:uid="{00000000-0005-0000-0000-0000B5360000}"/>
    <cellStyle name="Currency 152 2 2 2" xfId="20015" xr:uid="{00000000-0005-0000-0000-0000B6360000}"/>
    <cellStyle name="Currency 152 2 2 2 2" xfId="8178" xr:uid="{00000000-0005-0000-0000-0000B7360000}"/>
    <cellStyle name="Currency 152 2 2 2 3" xfId="8173" xr:uid="{00000000-0005-0000-0000-0000B8360000}"/>
    <cellStyle name="Currency 152 2 2 3" xfId="20016" xr:uid="{00000000-0005-0000-0000-0000B9360000}"/>
    <cellStyle name="Currency 152 2 2 4" xfId="20019" xr:uid="{00000000-0005-0000-0000-0000BA360000}"/>
    <cellStyle name="Currency 152 2 3" xfId="20020" xr:uid="{00000000-0005-0000-0000-0000BB360000}"/>
    <cellStyle name="Currency 152 2 3 2" xfId="20021" xr:uid="{00000000-0005-0000-0000-0000BC360000}"/>
    <cellStyle name="Currency 152 2 3 3" xfId="20022" xr:uid="{00000000-0005-0000-0000-0000BD360000}"/>
    <cellStyle name="Currency 152 2 4" xfId="16187" xr:uid="{00000000-0005-0000-0000-0000BE360000}"/>
    <cellStyle name="Currency 152 2 4 2" xfId="20023" xr:uid="{00000000-0005-0000-0000-0000BF360000}"/>
    <cellStyle name="Currency 152 2 4 3" xfId="20024" xr:uid="{00000000-0005-0000-0000-0000C0360000}"/>
    <cellStyle name="Currency 152 2 5" xfId="16192" xr:uid="{00000000-0005-0000-0000-0000C1360000}"/>
    <cellStyle name="Currency 152 2 6" xfId="20025" xr:uid="{00000000-0005-0000-0000-0000C2360000}"/>
    <cellStyle name="Currency 152 3" xfId="19511" xr:uid="{00000000-0005-0000-0000-0000C3360000}"/>
    <cellStyle name="Currency 152 3 2" xfId="20026" xr:uid="{00000000-0005-0000-0000-0000C4360000}"/>
    <cellStyle name="Currency 152 3 2 2" xfId="20027" xr:uid="{00000000-0005-0000-0000-0000C5360000}"/>
    <cellStyle name="Currency 152 3 2 3" xfId="20028" xr:uid="{00000000-0005-0000-0000-0000C6360000}"/>
    <cellStyle name="Currency 152 3 3" xfId="20029" xr:uid="{00000000-0005-0000-0000-0000C7360000}"/>
    <cellStyle name="Currency 152 3 3 2" xfId="20030" xr:uid="{00000000-0005-0000-0000-0000C8360000}"/>
    <cellStyle name="Currency 152 3 3 3" xfId="20031" xr:uid="{00000000-0005-0000-0000-0000C9360000}"/>
    <cellStyle name="Currency 152 3 4" xfId="16199" xr:uid="{00000000-0005-0000-0000-0000CA360000}"/>
    <cellStyle name="Currency 152 3 5" xfId="16204" xr:uid="{00000000-0005-0000-0000-0000CB360000}"/>
    <cellStyle name="Currency 152 4" xfId="19513" xr:uid="{00000000-0005-0000-0000-0000CC360000}"/>
    <cellStyle name="Currency 152 4 2" xfId="20032" xr:uid="{00000000-0005-0000-0000-0000CD360000}"/>
    <cellStyle name="Currency 152 4 2 2" xfId="12256" xr:uid="{00000000-0005-0000-0000-0000CE360000}"/>
    <cellStyle name="Currency 152 4 2 3" xfId="12258" xr:uid="{00000000-0005-0000-0000-0000CF360000}"/>
    <cellStyle name="Currency 152 4 3" xfId="20033" xr:uid="{00000000-0005-0000-0000-0000D0360000}"/>
    <cellStyle name="Currency 152 4 3 2" xfId="20034" xr:uid="{00000000-0005-0000-0000-0000D1360000}"/>
    <cellStyle name="Currency 152 4 3 3" xfId="20035" xr:uid="{00000000-0005-0000-0000-0000D2360000}"/>
    <cellStyle name="Currency 152 4 4" xfId="20036" xr:uid="{00000000-0005-0000-0000-0000D3360000}"/>
    <cellStyle name="Currency 152 4 5" xfId="20037" xr:uid="{00000000-0005-0000-0000-0000D4360000}"/>
    <cellStyle name="Currency 152 5" xfId="20038" xr:uid="{00000000-0005-0000-0000-0000D5360000}"/>
    <cellStyle name="Currency 152 5 2" xfId="20039" xr:uid="{00000000-0005-0000-0000-0000D6360000}"/>
    <cellStyle name="Currency 152 5 2 2" xfId="3831" xr:uid="{00000000-0005-0000-0000-0000D7360000}"/>
    <cellStyle name="Currency 152 5 2 3" xfId="20041" xr:uid="{00000000-0005-0000-0000-0000D8360000}"/>
    <cellStyle name="Currency 152 5 3" xfId="20043" xr:uid="{00000000-0005-0000-0000-0000D9360000}"/>
    <cellStyle name="Currency 152 5 3 2" xfId="13308" xr:uid="{00000000-0005-0000-0000-0000DA360000}"/>
    <cellStyle name="Currency 152 5 3 3" xfId="20044" xr:uid="{00000000-0005-0000-0000-0000DB360000}"/>
    <cellStyle name="Currency 152 5 4" xfId="20046" xr:uid="{00000000-0005-0000-0000-0000DC360000}"/>
    <cellStyle name="Currency 152 5 5" xfId="20047" xr:uid="{00000000-0005-0000-0000-0000DD360000}"/>
    <cellStyle name="Currency 152 6" xfId="20048" xr:uid="{00000000-0005-0000-0000-0000DE360000}"/>
    <cellStyle name="Currency 152 6 2" xfId="5875" xr:uid="{00000000-0005-0000-0000-0000DF360000}"/>
    <cellStyle name="Currency 152 6 2 2" xfId="9229" xr:uid="{00000000-0005-0000-0000-0000E0360000}"/>
    <cellStyle name="Currency 152 6 2 3" xfId="5431" xr:uid="{00000000-0005-0000-0000-0000E1360000}"/>
    <cellStyle name="Currency 152 6 3" xfId="4966" xr:uid="{00000000-0005-0000-0000-0000E2360000}"/>
    <cellStyle name="Currency 152 6 3 2" xfId="9236" xr:uid="{00000000-0005-0000-0000-0000E3360000}"/>
    <cellStyle name="Currency 152 6 3 3" xfId="7738" xr:uid="{00000000-0005-0000-0000-0000E4360000}"/>
    <cellStyle name="Currency 152 6 4" xfId="4975" xr:uid="{00000000-0005-0000-0000-0000E5360000}"/>
    <cellStyle name="Currency 152 6 5" xfId="9251" xr:uid="{00000000-0005-0000-0000-0000E6360000}"/>
    <cellStyle name="Currency 152 7" xfId="20049" xr:uid="{00000000-0005-0000-0000-0000E7360000}"/>
    <cellStyle name="Currency 152 7 2" xfId="6826" xr:uid="{00000000-0005-0000-0000-0000E8360000}"/>
    <cellStyle name="Currency 152 7 2 2" xfId="5269" xr:uid="{00000000-0005-0000-0000-0000E9360000}"/>
    <cellStyle name="Currency 152 7 2 3" xfId="6828" xr:uid="{00000000-0005-0000-0000-0000EA360000}"/>
    <cellStyle name="Currency 152 7 3" xfId="6837" xr:uid="{00000000-0005-0000-0000-0000EB360000}"/>
    <cellStyle name="Currency 152 7 4" xfId="20050" xr:uid="{00000000-0005-0000-0000-0000EC360000}"/>
    <cellStyle name="Currency 152 8" xfId="20052" xr:uid="{00000000-0005-0000-0000-0000ED360000}"/>
    <cellStyle name="Currency 152 8 2" xfId="20053" xr:uid="{00000000-0005-0000-0000-0000EE360000}"/>
    <cellStyle name="Currency 152 8 3" xfId="20054" xr:uid="{00000000-0005-0000-0000-0000EF360000}"/>
    <cellStyle name="Currency 152 9" xfId="18043" xr:uid="{00000000-0005-0000-0000-0000F0360000}"/>
    <cellStyle name="Currency 152 9 2" xfId="20055" xr:uid="{00000000-0005-0000-0000-0000F1360000}"/>
    <cellStyle name="Currency 152 9 3" xfId="20056" xr:uid="{00000000-0005-0000-0000-0000F2360000}"/>
    <cellStyle name="Currency 153" xfId="17626" xr:uid="{00000000-0005-0000-0000-0000F3360000}"/>
    <cellStyle name="Currency 153 10" xfId="20057" xr:uid="{00000000-0005-0000-0000-0000F4360000}"/>
    <cellStyle name="Currency 153 11" xfId="20058" xr:uid="{00000000-0005-0000-0000-0000F5360000}"/>
    <cellStyle name="Currency 153 2" xfId="19931" xr:uid="{00000000-0005-0000-0000-0000F6360000}"/>
    <cellStyle name="Currency 153 2 2" xfId="20059" xr:uid="{00000000-0005-0000-0000-0000F7360000}"/>
    <cellStyle name="Currency 153 2 2 2" xfId="6616" xr:uid="{00000000-0005-0000-0000-0000F8360000}"/>
    <cellStyle name="Currency 153 2 2 2 2" xfId="6511" xr:uid="{00000000-0005-0000-0000-0000F9360000}"/>
    <cellStyle name="Currency 153 2 2 2 3" xfId="6523" xr:uid="{00000000-0005-0000-0000-0000FA360000}"/>
    <cellStyle name="Currency 153 2 2 3" xfId="20061" xr:uid="{00000000-0005-0000-0000-0000FB360000}"/>
    <cellStyle name="Currency 153 2 2 4" xfId="20066" xr:uid="{00000000-0005-0000-0000-0000FC360000}"/>
    <cellStyle name="Currency 153 2 3" xfId="17077" xr:uid="{00000000-0005-0000-0000-0000FD360000}"/>
    <cellStyle name="Currency 153 2 3 2" xfId="6619" xr:uid="{00000000-0005-0000-0000-0000FE360000}"/>
    <cellStyle name="Currency 153 2 3 3" xfId="20067" xr:uid="{00000000-0005-0000-0000-0000FF360000}"/>
    <cellStyle name="Currency 153 2 4" xfId="16213" xr:uid="{00000000-0005-0000-0000-000000370000}"/>
    <cellStyle name="Currency 153 2 4 2" xfId="20070" xr:uid="{00000000-0005-0000-0000-000001370000}"/>
    <cellStyle name="Currency 153 2 4 3" xfId="20071" xr:uid="{00000000-0005-0000-0000-000002370000}"/>
    <cellStyle name="Currency 153 2 5" xfId="16219" xr:uid="{00000000-0005-0000-0000-000003370000}"/>
    <cellStyle name="Currency 153 2 6" xfId="20072" xr:uid="{00000000-0005-0000-0000-000004370000}"/>
    <cellStyle name="Currency 153 3" xfId="19516" xr:uid="{00000000-0005-0000-0000-000005370000}"/>
    <cellStyle name="Currency 153 3 2" xfId="20073" xr:uid="{00000000-0005-0000-0000-000006370000}"/>
    <cellStyle name="Currency 153 3 2 2" xfId="4435" xr:uid="{00000000-0005-0000-0000-000007370000}"/>
    <cellStyle name="Currency 153 3 2 3" xfId="20074" xr:uid="{00000000-0005-0000-0000-000008370000}"/>
    <cellStyle name="Currency 153 3 3" xfId="17079" xr:uid="{00000000-0005-0000-0000-000009370000}"/>
    <cellStyle name="Currency 153 3 3 2" xfId="7158" xr:uid="{00000000-0005-0000-0000-00000A370000}"/>
    <cellStyle name="Currency 153 3 3 3" xfId="20075" xr:uid="{00000000-0005-0000-0000-00000B370000}"/>
    <cellStyle name="Currency 153 3 4" xfId="3764" xr:uid="{00000000-0005-0000-0000-00000C370000}"/>
    <cellStyle name="Currency 153 3 5" xfId="3970" xr:uid="{00000000-0005-0000-0000-00000D370000}"/>
    <cellStyle name="Currency 153 4" xfId="19518" xr:uid="{00000000-0005-0000-0000-00000E370000}"/>
    <cellStyle name="Currency 153 4 2" xfId="8995" xr:uid="{00000000-0005-0000-0000-00000F370000}"/>
    <cellStyle name="Currency 153 4 2 2" xfId="7855" xr:uid="{00000000-0005-0000-0000-000010370000}"/>
    <cellStyle name="Currency 153 4 2 3" xfId="20077" xr:uid="{00000000-0005-0000-0000-000011370000}"/>
    <cellStyle name="Currency 153 4 3" xfId="20078" xr:uid="{00000000-0005-0000-0000-000012370000}"/>
    <cellStyle name="Currency 153 4 3 2" xfId="7868" xr:uid="{00000000-0005-0000-0000-000013370000}"/>
    <cellStyle name="Currency 153 4 3 3" xfId="20080" xr:uid="{00000000-0005-0000-0000-000014370000}"/>
    <cellStyle name="Currency 153 4 4" xfId="8409" xr:uid="{00000000-0005-0000-0000-000015370000}"/>
    <cellStyle name="Currency 153 4 5" xfId="8420" xr:uid="{00000000-0005-0000-0000-000016370000}"/>
    <cellStyle name="Currency 153 5" xfId="20082" xr:uid="{00000000-0005-0000-0000-000017370000}"/>
    <cellStyle name="Currency 153 5 2" xfId="20083" xr:uid="{00000000-0005-0000-0000-000018370000}"/>
    <cellStyle name="Currency 153 5 2 2" xfId="8391" xr:uid="{00000000-0005-0000-0000-000019370000}"/>
    <cellStyle name="Currency 153 5 2 3" xfId="20084" xr:uid="{00000000-0005-0000-0000-00001A370000}"/>
    <cellStyle name="Currency 153 5 3" xfId="20085" xr:uid="{00000000-0005-0000-0000-00001B370000}"/>
    <cellStyle name="Currency 153 5 3 2" xfId="1105" xr:uid="{00000000-0005-0000-0000-00001C370000}"/>
    <cellStyle name="Currency 153 5 3 3" xfId="18724" xr:uid="{00000000-0005-0000-0000-00001D370000}"/>
    <cellStyle name="Currency 153 5 4" xfId="8430" xr:uid="{00000000-0005-0000-0000-00001E370000}"/>
    <cellStyle name="Currency 153 5 5" xfId="8433" xr:uid="{00000000-0005-0000-0000-00001F370000}"/>
    <cellStyle name="Currency 153 6" xfId="20086" xr:uid="{00000000-0005-0000-0000-000020370000}"/>
    <cellStyle name="Currency 153 6 2" xfId="20087" xr:uid="{00000000-0005-0000-0000-000021370000}"/>
    <cellStyle name="Currency 153 6 2 2" xfId="8826" xr:uid="{00000000-0005-0000-0000-000022370000}"/>
    <cellStyle name="Currency 153 6 2 3" xfId="1675" xr:uid="{00000000-0005-0000-0000-000023370000}"/>
    <cellStyle name="Currency 153 6 3" xfId="20088" xr:uid="{00000000-0005-0000-0000-000024370000}"/>
    <cellStyle name="Currency 153 6 3 2" xfId="8842" xr:uid="{00000000-0005-0000-0000-000025370000}"/>
    <cellStyle name="Currency 153 6 3 3" xfId="19543" xr:uid="{00000000-0005-0000-0000-000026370000}"/>
    <cellStyle name="Currency 153 6 4" xfId="8439" xr:uid="{00000000-0005-0000-0000-000027370000}"/>
    <cellStyle name="Currency 153 6 5" xfId="8441" xr:uid="{00000000-0005-0000-0000-000028370000}"/>
    <cellStyle name="Currency 153 7" xfId="20090" xr:uid="{00000000-0005-0000-0000-000029370000}"/>
    <cellStyle name="Currency 153 7 2" xfId="20093" xr:uid="{00000000-0005-0000-0000-00002A370000}"/>
    <cellStyle name="Currency 153 7 2 2" xfId="9212" xr:uid="{00000000-0005-0000-0000-00002B370000}"/>
    <cellStyle name="Currency 153 7 2 3" xfId="20095" xr:uid="{00000000-0005-0000-0000-00002C370000}"/>
    <cellStyle name="Currency 153 7 3" xfId="20097" xr:uid="{00000000-0005-0000-0000-00002D370000}"/>
    <cellStyle name="Currency 153 7 4" xfId="20098" xr:uid="{00000000-0005-0000-0000-00002E370000}"/>
    <cellStyle name="Currency 153 8" xfId="20100" xr:uid="{00000000-0005-0000-0000-00002F370000}"/>
    <cellStyle name="Currency 153 8 2" xfId="5475" xr:uid="{00000000-0005-0000-0000-000030370000}"/>
    <cellStyle name="Currency 153 8 3" xfId="14190" xr:uid="{00000000-0005-0000-0000-000031370000}"/>
    <cellStyle name="Currency 153 9" xfId="18053" xr:uid="{00000000-0005-0000-0000-000032370000}"/>
    <cellStyle name="Currency 153 9 2" xfId="14209" xr:uid="{00000000-0005-0000-0000-000033370000}"/>
    <cellStyle name="Currency 153 9 3" xfId="14212" xr:uid="{00000000-0005-0000-0000-000034370000}"/>
    <cellStyle name="Currency 154" xfId="15887" xr:uid="{00000000-0005-0000-0000-000035370000}"/>
    <cellStyle name="Currency 155" xfId="15897" xr:uid="{00000000-0005-0000-0000-000036370000}"/>
    <cellStyle name="Currency 156" xfId="20104" xr:uid="{00000000-0005-0000-0000-000037370000}"/>
    <cellStyle name="Currency 157" xfId="702" xr:uid="{00000000-0005-0000-0000-000038370000}"/>
    <cellStyle name="Currency 158" xfId="1506" xr:uid="{00000000-0005-0000-0000-000039370000}"/>
    <cellStyle name="Currency 159" xfId="20105" xr:uid="{00000000-0005-0000-0000-00003A370000}"/>
    <cellStyle name="Currency 16" xfId="17343" xr:uid="{00000000-0005-0000-0000-00003B370000}"/>
    <cellStyle name="Currency 16 2" xfId="17347" xr:uid="{00000000-0005-0000-0000-00003C370000}"/>
    <cellStyle name="Currency 16 2 2" xfId="20107" xr:uid="{00000000-0005-0000-0000-00003D370000}"/>
    <cellStyle name="Currency 16 3" xfId="17351" xr:uid="{00000000-0005-0000-0000-00003E370000}"/>
    <cellStyle name="Currency 16 4" xfId="20110" xr:uid="{00000000-0005-0000-0000-00003F370000}"/>
    <cellStyle name="Currency 16 5" xfId="20112" xr:uid="{00000000-0005-0000-0000-000040370000}"/>
    <cellStyle name="Currency 160" xfId="15896" xr:uid="{00000000-0005-0000-0000-000041370000}"/>
    <cellStyle name="Currency 160 2" xfId="3894" xr:uid="{00000000-0005-0000-0000-000042370000}"/>
    <cellStyle name="Currency 161" xfId="20103" xr:uid="{00000000-0005-0000-0000-000043370000}"/>
    <cellStyle name="Currency 162" xfId="701" xr:uid="{00000000-0005-0000-0000-000044370000}"/>
    <cellStyle name="Currency 162 2" xfId="13799" xr:uid="{00000000-0005-0000-0000-000045370000}"/>
    <cellStyle name="Currency 162 2 2" xfId="13428" xr:uid="{00000000-0005-0000-0000-000046370000}"/>
    <cellStyle name="Currency 17" xfId="17356" xr:uid="{00000000-0005-0000-0000-000047370000}"/>
    <cellStyle name="Currency 17 2" xfId="20116" xr:uid="{00000000-0005-0000-0000-000048370000}"/>
    <cellStyle name="Currency 17 2 2" xfId="20118" xr:uid="{00000000-0005-0000-0000-000049370000}"/>
    <cellStyle name="Currency 17 3" xfId="20124" xr:uid="{00000000-0005-0000-0000-00004A370000}"/>
    <cellStyle name="Currency 17 4" xfId="20126" xr:uid="{00000000-0005-0000-0000-00004B370000}"/>
    <cellStyle name="Currency 17 5" xfId="19480" xr:uid="{00000000-0005-0000-0000-00004C370000}"/>
    <cellStyle name="Currency 18" xfId="17361" xr:uid="{00000000-0005-0000-0000-00004D370000}"/>
    <cellStyle name="Currency 18 2" xfId="20128" xr:uid="{00000000-0005-0000-0000-00004E370000}"/>
    <cellStyle name="Currency 18 2 2" xfId="20130" xr:uid="{00000000-0005-0000-0000-00004F370000}"/>
    <cellStyle name="Currency 18 3" xfId="251" xr:uid="{00000000-0005-0000-0000-000050370000}"/>
    <cellStyle name="Currency 18 4" xfId="20133" xr:uid="{00000000-0005-0000-0000-000051370000}"/>
    <cellStyle name="Currency 18 5" xfId="19487" xr:uid="{00000000-0005-0000-0000-000052370000}"/>
    <cellStyle name="Currency 19" xfId="20137" xr:uid="{00000000-0005-0000-0000-000053370000}"/>
    <cellStyle name="Currency 19 2" xfId="12697" xr:uid="{00000000-0005-0000-0000-000054370000}"/>
    <cellStyle name="Currency 19 3" xfId="20139" xr:uid="{00000000-0005-0000-0000-000055370000}"/>
    <cellStyle name="Currency 19 4" xfId="20140" xr:uid="{00000000-0005-0000-0000-000056370000}"/>
    <cellStyle name="Currency 19 5" xfId="19491" xr:uid="{00000000-0005-0000-0000-000057370000}"/>
    <cellStyle name="Currency 2" xfId="20141" xr:uid="{00000000-0005-0000-0000-000058370000}"/>
    <cellStyle name="Currency 2 10" xfId="20144" xr:uid="{00000000-0005-0000-0000-000059370000}"/>
    <cellStyle name="Currency 2 11" xfId="20145" xr:uid="{00000000-0005-0000-0000-00005A370000}"/>
    <cellStyle name="Currency 2 12" xfId="20147" xr:uid="{00000000-0005-0000-0000-00005B370000}"/>
    <cellStyle name="Currency 2 2" xfId="20149" xr:uid="{00000000-0005-0000-0000-00005C370000}"/>
    <cellStyle name="Currency 2 2 2" xfId="20150" xr:uid="{00000000-0005-0000-0000-00005D370000}"/>
    <cellStyle name="Currency 2 2 2 2" xfId="20151" xr:uid="{00000000-0005-0000-0000-00005E370000}"/>
    <cellStyle name="Currency 2 2 2 2 2" xfId="8142" xr:uid="{00000000-0005-0000-0000-00005F370000}"/>
    <cellStyle name="Currency 2 2 2 3" xfId="3099" xr:uid="{00000000-0005-0000-0000-000060370000}"/>
    <cellStyle name="Currency 2 2 2 3 2" xfId="3109" xr:uid="{00000000-0005-0000-0000-000061370000}"/>
    <cellStyle name="Currency 2 2 3" xfId="20152" xr:uid="{00000000-0005-0000-0000-000062370000}"/>
    <cellStyle name="Currency 2 2 4" xfId="20153" xr:uid="{00000000-0005-0000-0000-000063370000}"/>
    <cellStyle name="Currency 2 3" xfId="20154" xr:uid="{00000000-0005-0000-0000-000064370000}"/>
    <cellStyle name="Currency 2 3 2" xfId="15150" xr:uid="{00000000-0005-0000-0000-000065370000}"/>
    <cellStyle name="Currency 2 3 3" xfId="20161" xr:uid="{00000000-0005-0000-0000-000066370000}"/>
    <cellStyle name="Currency 2 4" xfId="20162" xr:uid="{00000000-0005-0000-0000-000067370000}"/>
    <cellStyle name="Currency 2 4 2" xfId="15157" xr:uid="{00000000-0005-0000-0000-000068370000}"/>
    <cellStyle name="Currency 2 4 3" xfId="20163" xr:uid="{00000000-0005-0000-0000-000069370000}"/>
    <cellStyle name="Currency 2 5" xfId="20164" xr:uid="{00000000-0005-0000-0000-00006A370000}"/>
    <cellStyle name="Currency 2 6" xfId="20165" xr:uid="{00000000-0005-0000-0000-00006B370000}"/>
    <cellStyle name="Currency 2 7" xfId="20166" xr:uid="{00000000-0005-0000-0000-00006C370000}"/>
    <cellStyle name="Currency 2 8" xfId="4694" xr:uid="{00000000-0005-0000-0000-00006D370000}"/>
    <cellStyle name="Currency 2 9" xfId="20167" xr:uid="{00000000-0005-0000-0000-00006E370000}"/>
    <cellStyle name="Currency 20" xfId="17334" xr:uid="{00000000-0005-0000-0000-00006F370000}"/>
    <cellStyle name="Currency 20 2" xfId="2982" xr:uid="{00000000-0005-0000-0000-000070370000}"/>
    <cellStyle name="Currency 20 3" xfId="17338" xr:uid="{00000000-0005-0000-0000-000071370000}"/>
    <cellStyle name="Currency 20 4" xfId="19933" xr:uid="{00000000-0005-0000-0000-000072370000}"/>
    <cellStyle name="Currency 20 5" xfId="12483" xr:uid="{00000000-0005-0000-0000-000073370000}"/>
    <cellStyle name="Currency 21" xfId="17342" xr:uid="{00000000-0005-0000-0000-000074370000}"/>
    <cellStyle name="Currency 21 2" xfId="17346" xr:uid="{00000000-0005-0000-0000-000075370000}"/>
    <cellStyle name="Currency 21 3" xfId="17350" xr:uid="{00000000-0005-0000-0000-000076370000}"/>
    <cellStyle name="Currency 21 4" xfId="20109" xr:uid="{00000000-0005-0000-0000-000077370000}"/>
    <cellStyle name="Currency 21 5" xfId="20111" xr:uid="{00000000-0005-0000-0000-000078370000}"/>
    <cellStyle name="Currency 22" xfId="17355" xr:uid="{00000000-0005-0000-0000-000079370000}"/>
    <cellStyle name="Currency 22 2" xfId="20115" xr:uid="{00000000-0005-0000-0000-00007A370000}"/>
    <cellStyle name="Currency 22 3" xfId="20123" xr:uid="{00000000-0005-0000-0000-00007B370000}"/>
    <cellStyle name="Currency 22 4" xfId="20125" xr:uid="{00000000-0005-0000-0000-00007C370000}"/>
    <cellStyle name="Currency 23" xfId="17360" xr:uid="{00000000-0005-0000-0000-00007D370000}"/>
    <cellStyle name="Currency 23 2" xfId="20127" xr:uid="{00000000-0005-0000-0000-00007E370000}"/>
    <cellStyle name="Currency 23 3" xfId="250" xr:uid="{00000000-0005-0000-0000-00007F370000}"/>
    <cellStyle name="Currency 23 4" xfId="20132" xr:uid="{00000000-0005-0000-0000-000080370000}"/>
    <cellStyle name="Currency 24" xfId="20136" xr:uid="{00000000-0005-0000-0000-000081370000}"/>
    <cellStyle name="Currency 24 2" xfId="12696" xr:uid="{00000000-0005-0000-0000-000082370000}"/>
    <cellStyle name="Currency 24 3" xfId="20138" xr:uid="{00000000-0005-0000-0000-000083370000}"/>
    <cellStyle name="Currency 25" xfId="20171" xr:uid="{00000000-0005-0000-0000-000084370000}"/>
    <cellStyle name="Currency 25 2" xfId="20173" xr:uid="{00000000-0005-0000-0000-000085370000}"/>
    <cellStyle name="Currency 25 3" xfId="20175" xr:uid="{00000000-0005-0000-0000-000086370000}"/>
    <cellStyle name="Currency 25 4" xfId="20177" xr:uid="{00000000-0005-0000-0000-000087370000}"/>
    <cellStyle name="Currency 26" xfId="13043" xr:uid="{00000000-0005-0000-0000-000088370000}"/>
    <cellStyle name="Currency 26 2" xfId="20179" xr:uid="{00000000-0005-0000-0000-000089370000}"/>
    <cellStyle name="Currency 26 3" xfId="20181" xr:uid="{00000000-0005-0000-0000-00008A370000}"/>
    <cellStyle name="Currency 26 4" xfId="20183" xr:uid="{00000000-0005-0000-0000-00008B370000}"/>
    <cellStyle name="Currency 27" xfId="6957" xr:uid="{00000000-0005-0000-0000-00008C370000}"/>
    <cellStyle name="Currency 27 2" xfId="13266" xr:uid="{00000000-0005-0000-0000-00008D370000}"/>
    <cellStyle name="Currency 27 3" xfId="13279" xr:uid="{00000000-0005-0000-0000-00008E370000}"/>
    <cellStyle name="Currency 27 4" xfId="13295" xr:uid="{00000000-0005-0000-0000-00008F370000}"/>
    <cellStyle name="Currency 28" xfId="6960" xr:uid="{00000000-0005-0000-0000-000090370000}"/>
    <cellStyle name="Currency 28 2" xfId="8567" xr:uid="{00000000-0005-0000-0000-000091370000}"/>
    <cellStyle name="Currency 28 3" xfId="8570" xr:uid="{00000000-0005-0000-0000-000092370000}"/>
    <cellStyle name="Currency 28 4" xfId="20185" xr:uid="{00000000-0005-0000-0000-000093370000}"/>
    <cellStyle name="Currency 28 5" xfId="9682" xr:uid="{00000000-0005-0000-0000-000094370000}"/>
    <cellStyle name="Currency 29" xfId="8573" xr:uid="{00000000-0005-0000-0000-000095370000}"/>
    <cellStyle name="Currency 29 2" xfId="13361" xr:uid="{00000000-0005-0000-0000-000096370000}"/>
    <cellStyle name="Currency 29 3" xfId="13370" xr:uid="{00000000-0005-0000-0000-000097370000}"/>
    <cellStyle name="Currency 29 4" xfId="13381" xr:uid="{00000000-0005-0000-0000-000098370000}"/>
    <cellStyle name="Currency 3" xfId="20186" xr:uid="{00000000-0005-0000-0000-000099370000}"/>
    <cellStyle name="Currency 3 2" xfId="19322" xr:uid="{00000000-0005-0000-0000-00009A370000}"/>
    <cellStyle name="Currency 3 2 2" xfId="19324" xr:uid="{00000000-0005-0000-0000-00009B370000}"/>
    <cellStyle name="Currency 3 3" xfId="19329" xr:uid="{00000000-0005-0000-0000-00009C370000}"/>
    <cellStyle name="Currency 30" xfId="20170" xr:uid="{00000000-0005-0000-0000-00009D370000}"/>
    <cellStyle name="Currency 30 2" xfId="20172" xr:uid="{00000000-0005-0000-0000-00009E370000}"/>
    <cellStyle name="Currency 30 3" xfId="20174" xr:uid="{00000000-0005-0000-0000-00009F370000}"/>
    <cellStyle name="Currency 30 4" xfId="20176" xr:uid="{00000000-0005-0000-0000-0000A0370000}"/>
    <cellStyle name="Currency 31" xfId="13042" xr:uid="{00000000-0005-0000-0000-0000A1370000}"/>
    <cellStyle name="Currency 31 2" xfId="20178" xr:uid="{00000000-0005-0000-0000-0000A2370000}"/>
    <cellStyle name="Currency 31 3" xfId="20180" xr:uid="{00000000-0005-0000-0000-0000A3370000}"/>
    <cellStyle name="Currency 31 4" xfId="20182" xr:uid="{00000000-0005-0000-0000-0000A4370000}"/>
    <cellStyle name="Currency 32" xfId="6956" xr:uid="{00000000-0005-0000-0000-0000A5370000}"/>
    <cellStyle name="Currency 32 2" xfId="13265" xr:uid="{00000000-0005-0000-0000-0000A6370000}"/>
    <cellStyle name="Currency 32 3" xfId="13278" xr:uid="{00000000-0005-0000-0000-0000A7370000}"/>
    <cellStyle name="Currency 32 4" xfId="13294" xr:uid="{00000000-0005-0000-0000-0000A8370000}"/>
    <cellStyle name="Currency 33" xfId="6959" xr:uid="{00000000-0005-0000-0000-0000A9370000}"/>
    <cellStyle name="Currency 33 2" xfId="8566" xr:uid="{00000000-0005-0000-0000-0000AA370000}"/>
    <cellStyle name="Currency 33 3" xfId="8569" xr:uid="{00000000-0005-0000-0000-0000AB370000}"/>
    <cellStyle name="Currency 33 4" xfId="20184" xr:uid="{00000000-0005-0000-0000-0000AC370000}"/>
    <cellStyle name="Currency 34" xfId="8572" xr:uid="{00000000-0005-0000-0000-0000AD370000}"/>
    <cellStyle name="Currency 34 2" xfId="13360" xr:uid="{00000000-0005-0000-0000-0000AE370000}"/>
    <cellStyle name="Currency 34 3" xfId="13369" xr:uid="{00000000-0005-0000-0000-0000AF370000}"/>
    <cellStyle name="Currency 34 4" xfId="13380" xr:uid="{00000000-0005-0000-0000-0000B0370000}"/>
    <cellStyle name="Currency 35" xfId="3229" xr:uid="{00000000-0005-0000-0000-0000B1370000}"/>
    <cellStyle name="Currency 35 2" xfId="13398" xr:uid="{00000000-0005-0000-0000-0000B2370000}"/>
    <cellStyle name="Currency 35 3" xfId="13407" xr:uid="{00000000-0005-0000-0000-0000B3370000}"/>
    <cellStyle name="Currency 35 4" xfId="13413" xr:uid="{00000000-0005-0000-0000-0000B4370000}"/>
    <cellStyle name="Currency 36" xfId="20188" xr:uid="{00000000-0005-0000-0000-0000B5370000}"/>
    <cellStyle name="Currency 36 2" xfId="13421" xr:uid="{00000000-0005-0000-0000-0000B6370000}"/>
    <cellStyle name="Currency 36 3" xfId="13425" xr:uid="{00000000-0005-0000-0000-0000B7370000}"/>
    <cellStyle name="Currency 36 4" xfId="13432" xr:uid="{00000000-0005-0000-0000-0000B8370000}"/>
    <cellStyle name="Currency 37" xfId="20190" xr:uid="{00000000-0005-0000-0000-0000B9370000}"/>
    <cellStyle name="Currency 37 2" xfId="13444" xr:uid="{00000000-0005-0000-0000-0000BA370000}"/>
    <cellStyle name="Currency 37 3" xfId="13456" xr:uid="{00000000-0005-0000-0000-0000BB370000}"/>
    <cellStyle name="Currency 37 4" xfId="13462" xr:uid="{00000000-0005-0000-0000-0000BC370000}"/>
    <cellStyle name="Currency 38" xfId="10229" xr:uid="{00000000-0005-0000-0000-0000BD370000}"/>
    <cellStyle name="Currency 38 2" xfId="13478" xr:uid="{00000000-0005-0000-0000-0000BE370000}"/>
    <cellStyle name="Currency 38 3" xfId="13490" xr:uid="{00000000-0005-0000-0000-0000BF370000}"/>
    <cellStyle name="Currency 38 4" xfId="13495" xr:uid="{00000000-0005-0000-0000-0000C0370000}"/>
    <cellStyle name="Currency 39" xfId="20192" xr:uid="{00000000-0005-0000-0000-0000C1370000}"/>
    <cellStyle name="Currency 39 2" xfId="13507" xr:uid="{00000000-0005-0000-0000-0000C2370000}"/>
    <cellStyle name="Currency 39 3" xfId="13510" xr:uid="{00000000-0005-0000-0000-0000C3370000}"/>
    <cellStyle name="Currency 39 4" xfId="20194" xr:uid="{00000000-0005-0000-0000-0000C4370000}"/>
    <cellStyle name="Currency 4" xfId="20195" xr:uid="{00000000-0005-0000-0000-0000C5370000}"/>
    <cellStyle name="Currency 4 2" xfId="20196" xr:uid="{00000000-0005-0000-0000-0000C6370000}"/>
    <cellStyle name="Currency 4 3" xfId="12760" xr:uid="{00000000-0005-0000-0000-0000C7370000}"/>
    <cellStyle name="Currency 4 4" xfId="4511" xr:uid="{00000000-0005-0000-0000-0000C8370000}"/>
    <cellStyle name="Currency 4 5" xfId="4517" xr:uid="{00000000-0005-0000-0000-0000C9370000}"/>
    <cellStyle name="Currency 4 5 2" xfId="20200" xr:uid="{00000000-0005-0000-0000-0000CA370000}"/>
    <cellStyle name="Currency 4 5 2 2" xfId="20201" xr:uid="{00000000-0005-0000-0000-0000CB370000}"/>
    <cellStyle name="Currency 4 5 2 3" xfId="20202" xr:uid="{00000000-0005-0000-0000-0000CC370000}"/>
    <cellStyle name="Currency 4 6" xfId="4521" xr:uid="{00000000-0005-0000-0000-0000CD370000}"/>
    <cellStyle name="Currency 4 6 2" xfId="20205" xr:uid="{00000000-0005-0000-0000-0000CE370000}"/>
    <cellStyle name="Currency 4 6 3" xfId="20206" xr:uid="{00000000-0005-0000-0000-0000CF370000}"/>
    <cellStyle name="Currency 40" xfId="3228" xr:uid="{00000000-0005-0000-0000-0000D0370000}"/>
    <cellStyle name="Currency 40 2" xfId="13397" xr:uid="{00000000-0005-0000-0000-0000D1370000}"/>
    <cellStyle name="Currency 40 3" xfId="13406" xr:uid="{00000000-0005-0000-0000-0000D2370000}"/>
    <cellStyle name="Currency 40 4" xfId="13412" xr:uid="{00000000-0005-0000-0000-0000D3370000}"/>
    <cellStyle name="Currency 41" xfId="20187" xr:uid="{00000000-0005-0000-0000-0000D4370000}"/>
    <cellStyle name="Currency 41 2" xfId="13420" xr:uid="{00000000-0005-0000-0000-0000D5370000}"/>
    <cellStyle name="Currency 41 3" xfId="13424" xr:uid="{00000000-0005-0000-0000-0000D6370000}"/>
    <cellStyle name="Currency 41 4" xfId="13431" xr:uid="{00000000-0005-0000-0000-0000D7370000}"/>
    <cellStyle name="Currency 42" xfId="20189" xr:uid="{00000000-0005-0000-0000-0000D8370000}"/>
    <cellStyle name="Currency 42 2" xfId="13443" xr:uid="{00000000-0005-0000-0000-0000D9370000}"/>
    <cellStyle name="Currency 42 3" xfId="13455" xr:uid="{00000000-0005-0000-0000-0000DA370000}"/>
    <cellStyle name="Currency 42 4" xfId="13461" xr:uid="{00000000-0005-0000-0000-0000DB370000}"/>
    <cellStyle name="Currency 43" xfId="10228" xr:uid="{00000000-0005-0000-0000-0000DC370000}"/>
    <cellStyle name="Currency 43 2" xfId="13477" xr:uid="{00000000-0005-0000-0000-0000DD370000}"/>
    <cellStyle name="Currency 43 3" xfId="13489" xr:uid="{00000000-0005-0000-0000-0000DE370000}"/>
    <cellStyle name="Currency 43 4" xfId="13494" xr:uid="{00000000-0005-0000-0000-0000DF370000}"/>
    <cellStyle name="Currency 44" xfId="20191" xr:uid="{00000000-0005-0000-0000-0000E0370000}"/>
    <cellStyle name="Currency 44 2" xfId="13506" xr:uid="{00000000-0005-0000-0000-0000E1370000}"/>
    <cellStyle name="Currency 44 3" xfId="13509" xr:uid="{00000000-0005-0000-0000-0000E2370000}"/>
    <cellStyle name="Currency 44 4" xfId="20193" xr:uid="{00000000-0005-0000-0000-0000E3370000}"/>
    <cellStyle name="Currency 45" xfId="20209" xr:uid="{00000000-0005-0000-0000-0000E4370000}"/>
    <cellStyle name="Currency 45 2" xfId="20212" xr:uid="{00000000-0005-0000-0000-0000E5370000}"/>
    <cellStyle name="Currency 45 3" xfId="17689" xr:uid="{00000000-0005-0000-0000-0000E6370000}"/>
    <cellStyle name="Currency 45 4" xfId="17692" xr:uid="{00000000-0005-0000-0000-0000E7370000}"/>
    <cellStyle name="Currency 46" xfId="20215" xr:uid="{00000000-0005-0000-0000-0000E8370000}"/>
    <cellStyle name="Currency 46 2" xfId="20218" xr:uid="{00000000-0005-0000-0000-0000E9370000}"/>
    <cellStyle name="Currency 46 3" xfId="20221" xr:uid="{00000000-0005-0000-0000-0000EA370000}"/>
    <cellStyle name="Currency 46 4" xfId="16632" xr:uid="{00000000-0005-0000-0000-0000EB370000}"/>
    <cellStyle name="Currency 47" xfId="20224" xr:uid="{00000000-0005-0000-0000-0000EC370000}"/>
    <cellStyle name="Currency 47 2" xfId="3818" xr:uid="{00000000-0005-0000-0000-0000ED370000}"/>
    <cellStyle name="Currency 47 3" xfId="2939" xr:uid="{00000000-0005-0000-0000-0000EE370000}"/>
    <cellStyle name="Currency 47 4" xfId="16647" xr:uid="{00000000-0005-0000-0000-0000EF370000}"/>
    <cellStyle name="Currency 48" xfId="20227" xr:uid="{00000000-0005-0000-0000-0000F0370000}"/>
    <cellStyle name="Currency 48 2" xfId="20229" xr:uid="{00000000-0005-0000-0000-0000F1370000}"/>
    <cellStyle name="Currency 48 3" xfId="20231" xr:uid="{00000000-0005-0000-0000-0000F2370000}"/>
    <cellStyle name="Currency 48 4" xfId="20233" xr:uid="{00000000-0005-0000-0000-0000F3370000}"/>
    <cellStyle name="Currency 49" xfId="10989" xr:uid="{00000000-0005-0000-0000-0000F4370000}"/>
    <cellStyle name="Currency 49 2" xfId="20235" xr:uid="{00000000-0005-0000-0000-0000F5370000}"/>
    <cellStyle name="Currency 49 3" xfId="20238" xr:uid="{00000000-0005-0000-0000-0000F6370000}"/>
    <cellStyle name="Currency 49 4" xfId="20240" xr:uid="{00000000-0005-0000-0000-0000F7370000}"/>
    <cellStyle name="Currency 5" xfId="19446" xr:uid="{00000000-0005-0000-0000-0000F8370000}"/>
    <cellStyle name="Currency 5 2" xfId="11186" xr:uid="{00000000-0005-0000-0000-0000F9370000}"/>
    <cellStyle name="Currency 5 3" xfId="11198" xr:uid="{00000000-0005-0000-0000-0000FA370000}"/>
    <cellStyle name="Currency 5 4" xfId="19921" xr:uid="{00000000-0005-0000-0000-0000FB370000}"/>
    <cellStyle name="Currency 5 5" xfId="16112" xr:uid="{00000000-0005-0000-0000-0000FC370000}"/>
    <cellStyle name="Currency 50" xfId="20208" xr:uid="{00000000-0005-0000-0000-0000FD370000}"/>
    <cellStyle name="Currency 50 2" xfId="20211" xr:uid="{00000000-0005-0000-0000-0000FE370000}"/>
    <cellStyle name="Currency 50 3" xfId="17688" xr:uid="{00000000-0005-0000-0000-0000FF370000}"/>
    <cellStyle name="Currency 50 4" xfId="17691" xr:uid="{00000000-0005-0000-0000-000000380000}"/>
    <cellStyle name="Currency 51" xfId="20214" xr:uid="{00000000-0005-0000-0000-000001380000}"/>
    <cellStyle name="Currency 51 2" xfId="20217" xr:uid="{00000000-0005-0000-0000-000002380000}"/>
    <cellStyle name="Currency 51 3" xfId="20220" xr:uid="{00000000-0005-0000-0000-000003380000}"/>
    <cellStyle name="Currency 51 4" xfId="16631" xr:uid="{00000000-0005-0000-0000-000004380000}"/>
    <cellStyle name="Currency 52" xfId="20223" xr:uid="{00000000-0005-0000-0000-000005380000}"/>
    <cellStyle name="Currency 52 2" xfId="3817" xr:uid="{00000000-0005-0000-0000-000006380000}"/>
    <cellStyle name="Currency 52 3" xfId="2938" xr:uid="{00000000-0005-0000-0000-000007380000}"/>
    <cellStyle name="Currency 52 4" xfId="16646" xr:uid="{00000000-0005-0000-0000-000008380000}"/>
    <cellStyle name="Currency 53" xfId="20226" xr:uid="{00000000-0005-0000-0000-000009380000}"/>
    <cellStyle name="Currency 53 2" xfId="20228" xr:uid="{00000000-0005-0000-0000-00000A380000}"/>
    <cellStyle name="Currency 53 3" xfId="20230" xr:uid="{00000000-0005-0000-0000-00000B380000}"/>
    <cellStyle name="Currency 53 4" xfId="20232" xr:uid="{00000000-0005-0000-0000-00000C380000}"/>
    <cellStyle name="Currency 54" xfId="10988" xr:uid="{00000000-0005-0000-0000-00000D380000}"/>
    <cellStyle name="Currency 54 2" xfId="20234" xr:uid="{00000000-0005-0000-0000-00000E380000}"/>
    <cellStyle name="Currency 54 3" xfId="20237" xr:uid="{00000000-0005-0000-0000-00000F380000}"/>
    <cellStyle name="Currency 54 4" xfId="20239" xr:uid="{00000000-0005-0000-0000-000010380000}"/>
    <cellStyle name="Currency 55" xfId="10994" xr:uid="{00000000-0005-0000-0000-000011380000}"/>
    <cellStyle name="Currency 55 2" xfId="20243" xr:uid="{00000000-0005-0000-0000-000012380000}"/>
    <cellStyle name="Currency 55 3" xfId="20246" xr:uid="{00000000-0005-0000-0000-000013380000}"/>
    <cellStyle name="Currency 55 4" xfId="20248" xr:uid="{00000000-0005-0000-0000-000014380000}"/>
    <cellStyle name="Currency 56" xfId="20250" xr:uid="{00000000-0005-0000-0000-000015380000}"/>
    <cellStyle name="Currency 56 2" xfId="20252" xr:uid="{00000000-0005-0000-0000-000016380000}"/>
    <cellStyle name="Currency 56 3" xfId="13757" xr:uid="{00000000-0005-0000-0000-000017380000}"/>
    <cellStyle name="Currency 56 4" xfId="13763" xr:uid="{00000000-0005-0000-0000-000018380000}"/>
    <cellStyle name="Currency 57" xfId="20254" xr:uid="{00000000-0005-0000-0000-000019380000}"/>
    <cellStyle name="Currency 57 2" xfId="7350" xr:uid="{00000000-0005-0000-0000-00001A380000}"/>
    <cellStyle name="Currency 57 3" xfId="20257" xr:uid="{00000000-0005-0000-0000-00001B380000}"/>
    <cellStyle name="Currency 57 4" xfId="20260" xr:uid="{00000000-0005-0000-0000-00001C380000}"/>
    <cellStyle name="Currency 58" xfId="20262" xr:uid="{00000000-0005-0000-0000-00001D380000}"/>
    <cellStyle name="Currency 58 2" xfId="20265" xr:uid="{00000000-0005-0000-0000-00001E380000}"/>
    <cellStyle name="Currency 58 3" xfId="15194" xr:uid="{00000000-0005-0000-0000-00001F380000}"/>
    <cellStyle name="Currency 58 4" xfId="15199" xr:uid="{00000000-0005-0000-0000-000020380000}"/>
    <cellStyle name="Currency 59" xfId="20268" xr:uid="{00000000-0005-0000-0000-000021380000}"/>
    <cellStyle name="Currency 59 2" xfId="20271" xr:uid="{00000000-0005-0000-0000-000022380000}"/>
    <cellStyle name="Currency 59 3" xfId="15205" xr:uid="{00000000-0005-0000-0000-000023380000}"/>
    <cellStyle name="Currency 59 4" xfId="2031" xr:uid="{00000000-0005-0000-0000-000024380000}"/>
    <cellStyle name="Currency 6" xfId="19448" xr:uid="{00000000-0005-0000-0000-000025380000}"/>
    <cellStyle name="Currency 6 2" xfId="11312" xr:uid="{00000000-0005-0000-0000-000026380000}"/>
    <cellStyle name="Currency 6 3" xfId="6853" xr:uid="{00000000-0005-0000-0000-000027380000}"/>
    <cellStyle name="Currency 60" xfId="10993" xr:uid="{00000000-0005-0000-0000-000028380000}"/>
    <cellStyle name="Currency 60 2" xfId="20242" xr:uid="{00000000-0005-0000-0000-000029380000}"/>
    <cellStyle name="Currency 60 3" xfId="20245" xr:uid="{00000000-0005-0000-0000-00002A380000}"/>
    <cellStyle name="Currency 60 4" xfId="20247" xr:uid="{00000000-0005-0000-0000-00002B380000}"/>
    <cellStyle name="Currency 61" xfId="20249" xr:uid="{00000000-0005-0000-0000-00002C380000}"/>
    <cellStyle name="Currency 61 2" xfId="20251" xr:uid="{00000000-0005-0000-0000-00002D380000}"/>
    <cellStyle name="Currency 61 3" xfId="13756" xr:uid="{00000000-0005-0000-0000-00002E380000}"/>
    <cellStyle name="Currency 61 4" xfId="13762" xr:uid="{00000000-0005-0000-0000-00002F380000}"/>
    <cellStyle name="Currency 62" xfId="20253" xr:uid="{00000000-0005-0000-0000-000030380000}"/>
    <cellStyle name="Currency 62 2" xfId="7349" xr:uid="{00000000-0005-0000-0000-000031380000}"/>
    <cellStyle name="Currency 62 3" xfId="20256" xr:uid="{00000000-0005-0000-0000-000032380000}"/>
    <cellStyle name="Currency 62 4" xfId="20259" xr:uid="{00000000-0005-0000-0000-000033380000}"/>
    <cellStyle name="Currency 63" xfId="20261" xr:uid="{00000000-0005-0000-0000-000034380000}"/>
    <cellStyle name="Currency 63 2" xfId="20264" xr:uid="{00000000-0005-0000-0000-000035380000}"/>
    <cellStyle name="Currency 63 3" xfId="15193" xr:uid="{00000000-0005-0000-0000-000036380000}"/>
    <cellStyle name="Currency 63 4" xfId="15198" xr:uid="{00000000-0005-0000-0000-000037380000}"/>
    <cellStyle name="Currency 64" xfId="20267" xr:uid="{00000000-0005-0000-0000-000038380000}"/>
    <cellStyle name="Currency 64 2" xfId="20270" xr:uid="{00000000-0005-0000-0000-000039380000}"/>
    <cellStyle name="Currency 64 3" xfId="15204" xr:uid="{00000000-0005-0000-0000-00003A380000}"/>
    <cellStyle name="Currency 64 4" xfId="2030" xr:uid="{00000000-0005-0000-0000-00003B380000}"/>
    <cellStyle name="Currency 65" xfId="17366" xr:uid="{00000000-0005-0000-0000-00003C380000}"/>
    <cellStyle name="Currency 65 2" xfId="17370" xr:uid="{00000000-0005-0000-0000-00003D380000}"/>
    <cellStyle name="Currency 65 3" xfId="17374" xr:uid="{00000000-0005-0000-0000-00003E380000}"/>
    <cellStyle name="Currency 65 4" xfId="20199" xr:uid="{00000000-0005-0000-0000-00003F380000}"/>
    <cellStyle name="Currency 66" xfId="17378" xr:uid="{00000000-0005-0000-0000-000040380000}"/>
    <cellStyle name="Currency 66 2" xfId="20274" xr:uid="{00000000-0005-0000-0000-000041380000}"/>
    <cellStyle name="Currency 66 3" xfId="20277" xr:uid="{00000000-0005-0000-0000-000042380000}"/>
    <cellStyle name="Currency 66 4" xfId="20204" xr:uid="{00000000-0005-0000-0000-000043380000}"/>
    <cellStyle name="Currency 67" xfId="17383" xr:uid="{00000000-0005-0000-0000-000044380000}"/>
    <cellStyle name="Currency 67 2" xfId="20280" xr:uid="{00000000-0005-0000-0000-000045380000}"/>
    <cellStyle name="Currency 67 3" xfId="20283" xr:uid="{00000000-0005-0000-0000-000046380000}"/>
    <cellStyle name="Currency 67 4" xfId="20285" xr:uid="{00000000-0005-0000-0000-000047380000}"/>
    <cellStyle name="Currency 68" xfId="20289" xr:uid="{00000000-0005-0000-0000-000048380000}"/>
    <cellStyle name="Currency 68 2" xfId="20291" xr:uid="{00000000-0005-0000-0000-000049380000}"/>
    <cellStyle name="Currency 68 3" xfId="20293" xr:uid="{00000000-0005-0000-0000-00004A380000}"/>
    <cellStyle name="Currency 68 4" xfId="20296" xr:uid="{00000000-0005-0000-0000-00004B380000}"/>
    <cellStyle name="Currency 69" xfId="4610" xr:uid="{00000000-0005-0000-0000-00004C380000}"/>
    <cellStyle name="Currency 69 2" xfId="20298" xr:uid="{00000000-0005-0000-0000-00004D380000}"/>
    <cellStyle name="Currency 69 3" xfId="20300" xr:uid="{00000000-0005-0000-0000-00004E380000}"/>
    <cellStyle name="Currency 69 4" xfId="120" xr:uid="{00000000-0005-0000-0000-00004F380000}"/>
    <cellStyle name="Currency 7" xfId="19450" xr:uid="{00000000-0005-0000-0000-000050380000}"/>
    <cellStyle name="Currency 7 2" xfId="2751" xr:uid="{00000000-0005-0000-0000-000051380000}"/>
    <cellStyle name="Currency 7 3" xfId="640" xr:uid="{00000000-0005-0000-0000-000052380000}"/>
    <cellStyle name="Currency 70" xfId="17365" xr:uid="{00000000-0005-0000-0000-000053380000}"/>
    <cellStyle name="Currency 70 2" xfId="17369" xr:uid="{00000000-0005-0000-0000-000054380000}"/>
    <cellStyle name="Currency 70 3" xfId="17373" xr:uid="{00000000-0005-0000-0000-000055380000}"/>
    <cellStyle name="Currency 70 4" xfId="20198" xr:uid="{00000000-0005-0000-0000-000056380000}"/>
    <cellStyle name="Currency 71" xfId="17377" xr:uid="{00000000-0005-0000-0000-000057380000}"/>
    <cellStyle name="Currency 71 2" xfId="20273" xr:uid="{00000000-0005-0000-0000-000058380000}"/>
    <cellStyle name="Currency 71 3" xfId="20276" xr:uid="{00000000-0005-0000-0000-000059380000}"/>
    <cellStyle name="Currency 71 4" xfId="20203" xr:uid="{00000000-0005-0000-0000-00005A380000}"/>
    <cellStyle name="Currency 72" xfId="17382" xr:uid="{00000000-0005-0000-0000-00005B380000}"/>
    <cellStyle name="Currency 72 2" xfId="20279" xr:uid="{00000000-0005-0000-0000-00005C380000}"/>
    <cellStyle name="Currency 72 3" xfId="20282" xr:uid="{00000000-0005-0000-0000-00005D380000}"/>
    <cellStyle name="Currency 72 4" xfId="20284" xr:uid="{00000000-0005-0000-0000-00005E380000}"/>
    <cellStyle name="Currency 73" xfId="20288" xr:uid="{00000000-0005-0000-0000-00005F380000}"/>
    <cellStyle name="Currency 73 2" xfId="20290" xr:uid="{00000000-0005-0000-0000-000060380000}"/>
    <cellStyle name="Currency 73 3" xfId="20292" xr:uid="{00000000-0005-0000-0000-000061380000}"/>
    <cellStyle name="Currency 73 4" xfId="20295" xr:uid="{00000000-0005-0000-0000-000062380000}"/>
    <cellStyle name="Currency 74" xfId="4609" xr:uid="{00000000-0005-0000-0000-000063380000}"/>
    <cellStyle name="Currency 74 2" xfId="20297" xr:uid="{00000000-0005-0000-0000-000064380000}"/>
    <cellStyle name="Currency 74 3" xfId="20299" xr:uid="{00000000-0005-0000-0000-000065380000}"/>
    <cellStyle name="Currency 74 4" xfId="119" xr:uid="{00000000-0005-0000-0000-000066380000}"/>
    <cellStyle name="Currency 75" xfId="4616" xr:uid="{00000000-0005-0000-0000-000067380000}"/>
    <cellStyle name="Currency 75 2" xfId="20302" xr:uid="{00000000-0005-0000-0000-000068380000}"/>
    <cellStyle name="Currency 75 3" xfId="20304" xr:uid="{00000000-0005-0000-0000-000069380000}"/>
    <cellStyle name="Currency 75 4" xfId="20306" xr:uid="{00000000-0005-0000-0000-00006A380000}"/>
    <cellStyle name="Currency 76" xfId="13047" xr:uid="{00000000-0005-0000-0000-00006B380000}"/>
    <cellStyle name="Currency 76 2" xfId="20308" xr:uid="{00000000-0005-0000-0000-00006C380000}"/>
    <cellStyle name="Currency 76 3" xfId="20311" xr:uid="{00000000-0005-0000-0000-00006D380000}"/>
    <cellStyle name="Currency 76 4" xfId="20314" xr:uid="{00000000-0005-0000-0000-00006E380000}"/>
    <cellStyle name="Currency 77" xfId="13050" xr:uid="{00000000-0005-0000-0000-00006F380000}"/>
    <cellStyle name="Currency 77 2" xfId="8063" xr:uid="{00000000-0005-0000-0000-000070380000}"/>
    <cellStyle name="Currency 77 3" xfId="13565" xr:uid="{00000000-0005-0000-0000-000071380000}"/>
    <cellStyle name="Currency 77 4" xfId="13579" xr:uid="{00000000-0005-0000-0000-000072380000}"/>
    <cellStyle name="Currency 78" xfId="8577" xr:uid="{00000000-0005-0000-0000-000073380000}"/>
    <cellStyle name="Currency 78 2" xfId="17984" xr:uid="{00000000-0005-0000-0000-000074380000}"/>
    <cellStyle name="Currency 78 3" xfId="20318" xr:uid="{00000000-0005-0000-0000-000075380000}"/>
    <cellStyle name="Currency 78 4" xfId="20322" xr:uid="{00000000-0005-0000-0000-000076380000}"/>
    <cellStyle name="Currency 79" xfId="8580" xr:uid="{00000000-0005-0000-0000-000077380000}"/>
    <cellStyle name="Currency 79 2" xfId="13642" xr:uid="{00000000-0005-0000-0000-000078380000}"/>
    <cellStyle name="Currency 79 3" xfId="13648" xr:uid="{00000000-0005-0000-0000-000079380000}"/>
    <cellStyle name="Currency 79 4" xfId="13655" xr:uid="{00000000-0005-0000-0000-00007A380000}"/>
    <cellStyle name="Currency 8" xfId="19452" xr:uid="{00000000-0005-0000-0000-00007B380000}"/>
    <cellStyle name="Currency 8 2" xfId="11373" xr:uid="{00000000-0005-0000-0000-00007C380000}"/>
    <cellStyle name="Currency 80" xfId="4615" xr:uid="{00000000-0005-0000-0000-00007D380000}"/>
    <cellStyle name="Currency 80 2" xfId="20301" xr:uid="{00000000-0005-0000-0000-00007E380000}"/>
    <cellStyle name="Currency 80 3" xfId="20303" xr:uid="{00000000-0005-0000-0000-00007F380000}"/>
    <cellStyle name="Currency 80 4" xfId="20305" xr:uid="{00000000-0005-0000-0000-000080380000}"/>
    <cellStyle name="Currency 81" xfId="13046" xr:uid="{00000000-0005-0000-0000-000081380000}"/>
    <cellStyle name="Currency 81 10" xfId="20323" xr:uid="{00000000-0005-0000-0000-000082380000}"/>
    <cellStyle name="Currency 81 10 2" xfId="20325" xr:uid="{00000000-0005-0000-0000-000083380000}"/>
    <cellStyle name="Currency 81 10 3" xfId="4283" xr:uid="{00000000-0005-0000-0000-000084380000}"/>
    <cellStyle name="Currency 81 11" xfId="20326" xr:uid="{00000000-0005-0000-0000-000085380000}"/>
    <cellStyle name="Currency 81 11 2" xfId="20327" xr:uid="{00000000-0005-0000-0000-000086380000}"/>
    <cellStyle name="Currency 81 11 3" xfId="4303" xr:uid="{00000000-0005-0000-0000-000087380000}"/>
    <cellStyle name="Currency 81 12" xfId="20328" xr:uid="{00000000-0005-0000-0000-000088380000}"/>
    <cellStyle name="Currency 81 13" xfId="20329" xr:uid="{00000000-0005-0000-0000-000089380000}"/>
    <cellStyle name="Currency 81 2" xfId="20307" xr:uid="{00000000-0005-0000-0000-00008A380000}"/>
    <cellStyle name="Currency 81 2 2" xfId="20330" xr:uid="{00000000-0005-0000-0000-00008B380000}"/>
    <cellStyle name="Currency 81 2 3" xfId="20332" xr:uid="{00000000-0005-0000-0000-00008C380000}"/>
    <cellStyle name="Currency 81 3" xfId="20310" xr:uid="{00000000-0005-0000-0000-00008D380000}"/>
    <cellStyle name="Currency 81 4" xfId="20313" xr:uid="{00000000-0005-0000-0000-00008E380000}"/>
    <cellStyle name="Currency 81 4 2" xfId="20334" xr:uid="{00000000-0005-0000-0000-00008F380000}"/>
    <cellStyle name="Currency 81 4 2 2" xfId="20336" xr:uid="{00000000-0005-0000-0000-000090380000}"/>
    <cellStyle name="Currency 81 4 2 2 2" xfId="19489" xr:uid="{00000000-0005-0000-0000-000091380000}"/>
    <cellStyle name="Currency 81 4 2 2 3" xfId="20338" xr:uid="{00000000-0005-0000-0000-000092380000}"/>
    <cellStyle name="Currency 81 4 2 3" xfId="3883" xr:uid="{00000000-0005-0000-0000-000093380000}"/>
    <cellStyle name="Currency 81 4 2 4" xfId="3887" xr:uid="{00000000-0005-0000-0000-000094380000}"/>
    <cellStyle name="Currency 81 4 3" xfId="20339" xr:uid="{00000000-0005-0000-0000-000095380000}"/>
    <cellStyle name="Currency 81 4 3 2" xfId="20341" xr:uid="{00000000-0005-0000-0000-000096380000}"/>
    <cellStyle name="Currency 81 4 3 3" xfId="19835" xr:uid="{00000000-0005-0000-0000-000097380000}"/>
    <cellStyle name="Currency 81 4 4" xfId="7862" xr:uid="{00000000-0005-0000-0000-000098380000}"/>
    <cellStyle name="Currency 81 4 4 2" xfId="20343" xr:uid="{00000000-0005-0000-0000-000099380000}"/>
    <cellStyle name="Currency 81 4 4 3" xfId="20345" xr:uid="{00000000-0005-0000-0000-00009A380000}"/>
    <cellStyle name="Currency 81 4 5" xfId="7869" xr:uid="{00000000-0005-0000-0000-00009B380000}"/>
    <cellStyle name="Currency 81 4 6" xfId="20081" xr:uid="{00000000-0005-0000-0000-00009C380000}"/>
    <cellStyle name="Currency 81 5" xfId="20347" xr:uid="{00000000-0005-0000-0000-00009D380000}"/>
    <cellStyle name="Currency 81 5 2" xfId="20349" xr:uid="{00000000-0005-0000-0000-00009E380000}"/>
    <cellStyle name="Currency 81 5 2 2" xfId="11433" xr:uid="{00000000-0005-0000-0000-00009F380000}"/>
    <cellStyle name="Currency 81 5 2 3" xfId="11467" xr:uid="{00000000-0005-0000-0000-0000A0380000}"/>
    <cellStyle name="Currency 81 5 3" xfId="6014" xr:uid="{00000000-0005-0000-0000-0000A1380000}"/>
    <cellStyle name="Currency 81 5 3 2" xfId="12605" xr:uid="{00000000-0005-0000-0000-0000A2380000}"/>
    <cellStyle name="Currency 81 5 3 3" xfId="12610" xr:uid="{00000000-0005-0000-0000-0000A3380000}"/>
    <cellStyle name="Currency 81 5 4" xfId="6025" xr:uid="{00000000-0005-0000-0000-0000A4380000}"/>
    <cellStyle name="Currency 81 5 5" xfId="8412" xr:uid="{00000000-0005-0000-0000-0000A5380000}"/>
    <cellStyle name="Currency 81 6" xfId="20351" xr:uid="{00000000-0005-0000-0000-0000A6380000}"/>
    <cellStyle name="Currency 81 6 2" xfId="20353" xr:uid="{00000000-0005-0000-0000-0000A7380000}"/>
    <cellStyle name="Currency 81 6 2 2" xfId="20355" xr:uid="{00000000-0005-0000-0000-0000A8380000}"/>
    <cellStyle name="Currency 81 6 2 3" xfId="20357" xr:uid="{00000000-0005-0000-0000-0000A9380000}"/>
    <cellStyle name="Currency 81 6 3" xfId="758" xr:uid="{00000000-0005-0000-0000-0000AA380000}"/>
    <cellStyle name="Currency 81 6 3 2" xfId="1618" xr:uid="{00000000-0005-0000-0000-0000AB380000}"/>
    <cellStyle name="Currency 81 6 3 3" xfId="6361" xr:uid="{00000000-0005-0000-0000-0000AC380000}"/>
    <cellStyle name="Currency 81 6 4" xfId="777" xr:uid="{00000000-0005-0000-0000-0000AD380000}"/>
    <cellStyle name="Currency 81 6 5" xfId="6365" xr:uid="{00000000-0005-0000-0000-0000AE380000}"/>
    <cellStyle name="Currency 81 7" xfId="20359" xr:uid="{00000000-0005-0000-0000-0000AF380000}"/>
    <cellStyle name="Currency 81 7 2" xfId="20360" xr:uid="{00000000-0005-0000-0000-0000B0380000}"/>
    <cellStyle name="Currency 81 7 2 2" xfId="3148" xr:uid="{00000000-0005-0000-0000-0000B1380000}"/>
    <cellStyle name="Currency 81 7 2 3" xfId="8388" xr:uid="{00000000-0005-0000-0000-0000B2380000}"/>
    <cellStyle name="Currency 81 7 3" xfId="3153" xr:uid="{00000000-0005-0000-0000-0000B3380000}"/>
    <cellStyle name="Currency 81 7 3 2" xfId="6373" xr:uid="{00000000-0005-0000-0000-0000B4380000}"/>
    <cellStyle name="Currency 81 7 3 3" xfId="6379" xr:uid="{00000000-0005-0000-0000-0000B5380000}"/>
    <cellStyle name="Currency 81 7 4" xfId="42" xr:uid="{00000000-0005-0000-0000-0000B6380000}"/>
    <cellStyle name="Currency 81 7 5" xfId="2745" xr:uid="{00000000-0005-0000-0000-0000B7380000}"/>
    <cellStyle name="Currency 81 8" xfId="20361" xr:uid="{00000000-0005-0000-0000-0000B8380000}"/>
    <cellStyle name="Currency 81 8 2" xfId="20362" xr:uid="{00000000-0005-0000-0000-0000B9380000}"/>
    <cellStyle name="Currency 81 8 2 2" xfId="3538" xr:uid="{00000000-0005-0000-0000-0000BA380000}"/>
    <cellStyle name="Currency 81 8 2 3" xfId="3549" xr:uid="{00000000-0005-0000-0000-0000BB380000}"/>
    <cellStyle name="Currency 81 8 3" xfId="6394" xr:uid="{00000000-0005-0000-0000-0000BC380000}"/>
    <cellStyle name="Currency 81 8 3 2" xfId="5442" xr:uid="{00000000-0005-0000-0000-0000BD380000}"/>
    <cellStyle name="Currency 81 8 3 3" xfId="6401" xr:uid="{00000000-0005-0000-0000-0000BE380000}"/>
    <cellStyle name="Currency 81 8 4" xfId="4089" xr:uid="{00000000-0005-0000-0000-0000BF380000}"/>
    <cellStyle name="Currency 81 8 5" xfId="6404" xr:uid="{00000000-0005-0000-0000-0000C0380000}"/>
    <cellStyle name="Currency 81 9" xfId="20363" xr:uid="{00000000-0005-0000-0000-0000C1380000}"/>
    <cellStyle name="Currency 81 9 2" xfId="20366" xr:uid="{00000000-0005-0000-0000-0000C2380000}"/>
    <cellStyle name="Currency 81 9 2 2" xfId="232" xr:uid="{00000000-0005-0000-0000-0000C3380000}"/>
    <cellStyle name="Currency 81 9 2 3" xfId="13144" xr:uid="{00000000-0005-0000-0000-0000C4380000}"/>
    <cellStyle name="Currency 81 9 3" xfId="6424" xr:uid="{00000000-0005-0000-0000-0000C5380000}"/>
    <cellStyle name="Currency 81 9 4" xfId="6429" xr:uid="{00000000-0005-0000-0000-0000C6380000}"/>
    <cellStyle name="Currency 82" xfId="13049" xr:uid="{00000000-0005-0000-0000-0000C7380000}"/>
    <cellStyle name="Currency 82 2" xfId="8062" xr:uid="{00000000-0005-0000-0000-0000C8380000}"/>
    <cellStyle name="Currency 83" xfId="8576" xr:uid="{00000000-0005-0000-0000-0000C9380000}"/>
    <cellStyle name="Currency 83 2" xfId="17983" xr:uid="{00000000-0005-0000-0000-0000CA380000}"/>
    <cellStyle name="Currency 84" xfId="8579" xr:uid="{00000000-0005-0000-0000-0000CB380000}"/>
    <cellStyle name="Currency 85" xfId="20368" xr:uid="{00000000-0005-0000-0000-0000CC380000}"/>
    <cellStyle name="Currency 86" xfId="20370" xr:uid="{00000000-0005-0000-0000-0000CD380000}"/>
    <cellStyle name="Currency 87" xfId="5736" xr:uid="{00000000-0005-0000-0000-0000CE380000}"/>
    <cellStyle name="Currency 88" xfId="20372" xr:uid="{00000000-0005-0000-0000-0000CF380000}"/>
    <cellStyle name="Currency 89" xfId="20374" xr:uid="{00000000-0005-0000-0000-0000D0380000}"/>
    <cellStyle name="Currency 9" xfId="9297" xr:uid="{00000000-0005-0000-0000-0000D1380000}"/>
    <cellStyle name="Currency 9 2" xfId="11387" xr:uid="{00000000-0005-0000-0000-0000D2380000}"/>
    <cellStyle name="Currency 9 3" xfId="20375" xr:uid="{00000000-0005-0000-0000-0000D3380000}"/>
    <cellStyle name="Currency 9 4" xfId="20376" xr:uid="{00000000-0005-0000-0000-0000D4380000}"/>
    <cellStyle name="Currency 90" xfId="20367" xr:uid="{00000000-0005-0000-0000-0000D5380000}"/>
    <cellStyle name="Currency 91" xfId="20369" xr:uid="{00000000-0005-0000-0000-0000D6380000}"/>
    <cellStyle name="Currency 92" xfId="5735" xr:uid="{00000000-0005-0000-0000-0000D7380000}"/>
    <cellStyle name="Currency 93" xfId="20371" xr:uid="{00000000-0005-0000-0000-0000D8380000}"/>
    <cellStyle name="Currency 94" xfId="20373" xr:uid="{00000000-0005-0000-0000-0000D9380000}"/>
    <cellStyle name="Currency 95" xfId="20380" xr:uid="{00000000-0005-0000-0000-0000DA380000}"/>
    <cellStyle name="Currency 96" xfId="20381" xr:uid="{00000000-0005-0000-0000-0000DB380000}"/>
    <cellStyle name="Currency 97" xfId="20384" xr:uid="{00000000-0005-0000-0000-0000DC380000}"/>
    <cellStyle name="Currency 98" xfId="20387" xr:uid="{00000000-0005-0000-0000-0000DD380000}"/>
    <cellStyle name="Currency 99" xfId="19846" xr:uid="{00000000-0005-0000-0000-0000DE380000}"/>
    <cellStyle name="currency(2)" xfId="7660" xr:uid="{00000000-0005-0000-0000-0000DF380000}"/>
    <cellStyle name="currency(2) 10" xfId="13180" xr:uid="{00000000-0005-0000-0000-0000E0380000}"/>
    <cellStyle name="currency(2) 2" xfId="17292" xr:uid="{00000000-0005-0000-0000-0000E1380000}"/>
    <cellStyle name="currency(2) 2 2" xfId="17294" xr:uid="{00000000-0005-0000-0000-0000E2380000}"/>
    <cellStyle name="currency(2) 3" xfId="17308" xr:uid="{00000000-0005-0000-0000-0000E3380000}"/>
    <cellStyle name="currency(2) 3 2" xfId="17310" xr:uid="{00000000-0005-0000-0000-0000E4380000}"/>
    <cellStyle name="currency(2) 3 3" xfId="17315" xr:uid="{00000000-0005-0000-0000-0000E5380000}"/>
    <cellStyle name="currency(2) 4" xfId="17326" xr:uid="{00000000-0005-0000-0000-0000E6380000}"/>
    <cellStyle name="currency(2) 5" xfId="17332" xr:uid="{00000000-0005-0000-0000-0000E7380000}"/>
    <cellStyle name="currency(2) 6" xfId="17363" xr:uid="{00000000-0005-0000-0000-0000E8380000}"/>
    <cellStyle name="currency(2) 7" xfId="19057" xr:uid="{00000000-0005-0000-0000-0000E9380000}"/>
    <cellStyle name="currency(2) 8" xfId="19060" xr:uid="{00000000-0005-0000-0000-0000EA380000}"/>
    <cellStyle name="currency(2) 9" xfId="3844" xr:uid="{00000000-0005-0000-0000-0000EB380000}"/>
    <cellStyle name="currency(2) 9 2" xfId="20390" xr:uid="{00000000-0005-0000-0000-0000EC380000}"/>
    <cellStyle name="Currency0" xfId="20391" xr:uid="{00000000-0005-0000-0000-0000ED380000}"/>
    <cellStyle name="Currency0 2" xfId="4547" xr:uid="{00000000-0005-0000-0000-0000EE380000}"/>
    <cellStyle name="Currency0 2 2" xfId="15833" xr:uid="{00000000-0005-0000-0000-0000EF380000}"/>
    <cellStyle name="Currency0 2 2 2" xfId="15841" xr:uid="{00000000-0005-0000-0000-0000F0380000}"/>
    <cellStyle name="Currency0 2 2 2 2" xfId="20393" xr:uid="{00000000-0005-0000-0000-0000F1380000}"/>
    <cellStyle name="Currency0 2 2 3" xfId="15845" xr:uid="{00000000-0005-0000-0000-0000F2380000}"/>
    <cellStyle name="Currency0 2 2 3 2" xfId="20395" xr:uid="{00000000-0005-0000-0000-0000F3380000}"/>
    <cellStyle name="Currency0 2 3" xfId="15846" xr:uid="{00000000-0005-0000-0000-0000F4380000}"/>
    <cellStyle name="Currency0 2 4" xfId="15853" xr:uid="{00000000-0005-0000-0000-0000F5380000}"/>
    <cellStyle name="Currency0 3" xfId="9754" xr:uid="{00000000-0005-0000-0000-0000F6380000}"/>
    <cellStyle name="Currency0 3 2" xfId="15860" xr:uid="{00000000-0005-0000-0000-0000F7380000}"/>
    <cellStyle name="Currency0 3 3" xfId="15865" xr:uid="{00000000-0005-0000-0000-0000F8380000}"/>
    <cellStyle name="Currency0 3 4" xfId="15868" xr:uid="{00000000-0005-0000-0000-0000F9380000}"/>
    <cellStyle name="Currency0 4" xfId="1597" xr:uid="{00000000-0005-0000-0000-0000FA380000}"/>
    <cellStyle name="Currency0 4 2" xfId="5666" xr:uid="{00000000-0005-0000-0000-0000FB380000}"/>
    <cellStyle name="Currency0 5" xfId="3919" xr:uid="{00000000-0005-0000-0000-0000FC380000}"/>
    <cellStyle name="Currency0 5 2" xfId="7107" xr:uid="{00000000-0005-0000-0000-0000FD380000}"/>
    <cellStyle name="Currency0 6" xfId="20399" xr:uid="{00000000-0005-0000-0000-0000FE380000}"/>
    <cellStyle name="Currency0 6 2" xfId="2920" xr:uid="{00000000-0005-0000-0000-0000FF380000}"/>
    <cellStyle name="Currency0 7" xfId="20403" xr:uid="{00000000-0005-0000-0000-000000390000}"/>
    <cellStyle name="Currency0 7 2" xfId="969" xr:uid="{00000000-0005-0000-0000-000001390000}"/>
    <cellStyle name="Currency0 8" xfId="20405" xr:uid="{00000000-0005-0000-0000-000002390000}"/>
    <cellStyle name="Currency0 8 2" xfId="5053" xr:uid="{00000000-0005-0000-0000-000003390000}"/>
    <cellStyle name="Currency0 9" xfId="2771" xr:uid="{00000000-0005-0000-0000-000004390000}"/>
    <cellStyle name="Currency0 9 2" xfId="2783" xr:uid="{00000000-0005-0000-0000-000005390000}"/>
    <cellStyle name="DATA" xfId="20406" xr:uid="{00000000-0005-0000-0000-000006390000}"/>
    <cellStyle name="DATA 2" xfId="20407" xr:uid="{00000000-0005-0000-0000-000007390000}"/>
    <cellStyle name="DATA 2 2" xfId="20408" xr:uid="{00000000-0005-0000-0000-000008390000}"/>
    <cellStyle name="Data_Form" xfId="2216" xr:uid="{00000000-0005-0000-0000-000009390000}"/>
    <cellStyle name="DATACOPY" xfId="20410" xr:uid="{00000000-0005-0000-0000-00000A390000}"/>
    <cellStyle name="DATAFIELDS" xfId="9228" xr:uid="{00000000-0005-0000-0000-00000B390000}"/>
    <cellStyle name="Date" xfId="2348" xr:uid="{00000000-0005-0000-0000-00000C390000}"/>
    <cellStyle name="Date (4-Aug-93)" xfId="17760" xr:uid="{00000000-0005-0000-0000-00000D390000}"/>
    <cellStyle name="Date (8/4/93)" xfId="2945" xr:uid="{00000000-0005-0000-0000-00000E390000}"/>
    <cellStyle name="Date (Aug-93)" xfId="20412" xr:uid="{00000000-0005-0000-0000-00000F390000}"/>
    <cellStyle name="Date [4-Aug-50]" xfId="20414" xr:uid="{00000000-0005-0000-0000-000010390000}"/>
    <cellStyle name="Date [8/4/50]" xfId="5446" xr:uid="{00000000-0005-0000-0000-000011390000}"/>
    <cellStyle name="Date [Aug 4, 1950]" xfId="19647" xr:uid="{00000000-0005-0000-0000-000012390000}"/>
    <cellStyle name="Date [Aug-04]" xfId="20417" xr:uid="{00000000-0005-0000-0000-000013390000}"/>
    <cellStyle name="Date [Aug-50]" xfId="20418" xr:uid="{00000000-0005-0000-0000-000014390000}"/>
    <cellStyle name="Date 2" xfId="13072" xr:uid="{00000000-0005-0000-0000-000015390000}"/>
    <cellStyle name="Date 2 2" xfId="20419" xr:uid="{00000000-0005-0000-0000-000016390000}"/>
    <cellStyle name="Date 2 2 2" xfId="1928" xr:uid="{00000000-0005-0000-0000-000017390000}"/>
    <cellStyle name="Date 2 2 2 2" xfId="1941" xr:uid="{00000000-0005-0000-0000-000018390000}"/>
    <cellStyle name="Date 2 2 3" xfId="20092" xr:uid="{00000000-0005-0000-0000-000019390000}"/>
    <cellStyle name="Date 2 2 3 2" xfId="9211" xr:uid="{00000000-0005-0000-0000-00001A390000}"/>
    <cellStyle name="Date 2 3" xfId="20420" xr:uid="{00000000-0005-0000-0000-00001B390000}"/>
    <cellStyle name="Date 3" xfId="4754" xr:uid="{00000000-0005-0000-0000-00001C390000}"/>
    <cellStyle name="Date 4" xfId="4808" xr:uid="{00000000-0005-0000-0000-00001D390000}"/>
    <cellStyle name="Date 4 2" xfId="20423" xr:uid="{00000000-0005-0000-0000-00001E390000}"/>
    <cellStyle name="Date 5" xfId="10394" xr:uid="{00000000-0005-0000-0000-00001F390000}"/>
    <cellStyle name="Date 5 2" xfId="20424" xr:uid="{00000000-0005-0000-0000-000020390000}"/>
    <cellStyle name="Date 6" xfId="20425" xr:uid="{00000000-0005-0000-0000-000021390000}"/>
    <cellStyle name="Date 6 2" xfId="20426" xr:uid="{00000000-0005-0000-0000-000022390000}"/>
    <cellStyle name="Date 7" xfId="20427" xr:uid="{00000000-0005-0000-0000-000023390000}"/>
    <cellStyle name="Date 8" xfId="20430" xr:uid="{00000000-0005-0000-0000-000024390000}"/>
    <cellStyle name="Date 8 2" xfId="20434" xr:uid="{00000000-0005-0000-0000-000025390000}"/>
    <cellStyle name="Date 9" xfId="20435" xr:uid="{00000000-0005-0000-0000-000026390000}"/>
    <cellStyle name="Date 9 2" xfId="20439" xr:uid="{00000000-0005-0000-0000-000027390000}"/>
    <cellStyle name="Date Short" xfId="20440" xr:uid="{00000000-0005-0000-0000-000028390000}"/>
    <cellStyle name="Date/Time (8/4/93 20:50)" xfId="5381" xr:uid="{00000000-0005-0000-0000-000029390000}"/>
    <cellStyle name="Date_126200126900ASEPT2007(1)" xfId="20441" xr:uid="{00000000-0005-0000-0000-00002A390000}"/>
    <cellStyle name="Date9" xfId="20442" xr:uid="{00000000-0005-0000-0000-00002B390000}"/>
    <cellStyle name="Date9 10" xfId="2627" xr:uid="{00000000-0005-0000-0000-00002C390000}"/>
    <cellStyle name="Date9 10 2" xfId="5995" xr:uid="{00000000-0005-0000-0000-00002D390000}"/>
    <cellStyle name="Date9 11" xfId="20445" xr:uid="{00000000-0005-0000-0000-00002E390000}"/>
    <cellStyle name="Date9 11 2" xfId="1437" xr:uid="{00000000-0005-0000-0000-00002F390000}"/>
    <cellStyle name="Date9 12" xfId="20446" xr:uid="{00000000-0005-0000-0000-000030390000}"/>
    <cellStyle name="Date9 12 2" xfId="20447" xr:uid="{00000000-0005-0000-0000-000031390000}"/>
    <cellStyle name="Date9 2" xfId="20449" xr:uid="{00000000-0005-0000-0000-000032390000}"/>
    <cellStyle name="Date9 2 2" xfId="20451" xr:uid="{00000000-0005-0000-0000-000033390000}"/>
    <cellStyle name="Date9 3" xfId="20452" xr:uid="{00000000-0005-0000-0000-000034390000}"/>
    <cellStyle name="Date9 3 2" xfId="20453" xr:uid="{00000000-0005-0000-0000-000035390000}"/>
    <cellStyle name="Date9 4" xfId="20454" xr:uid="{00000000-0005-0000-0000-000036390000}"/>
    <cellStyle name="Date9 4 2" xfId="10547" xr:uid="{00000000-0005-0000-0000-000037390000}"/>
    <cellStyle name="Date9 5" xfId="20455" xr:uid="{00000000-0005-0000-0000-000038390000}"/>
    <cellStyle name="Date9 5 2" xfId="10584" xr:uid="{00000000-0005-0000-0000-000039390000}"/>
    <cellStyle name="Date9 6" xfId="9703" xr:uid="{00000000-0005-0000-0000-00003A390000}"/>
    <cellStyle name="Date9 6 2" xfId="10617" xr:uid="{00000000-0005-0000-0000-00003B390000}"/>
    <cellStyle name="Date9 7" xfId="9713" xr:uid="{00000000-0005-0000-0000-00003C390000}"/>
    <cellStyle name="Date9 7 2" xfId="10643" xr:uid="{00000000-0005-0000-0000-00003D390000}"/>
    <cellStyle name="Date9 8" xfId="15225" xr:uid="{00000000-0005-0000-0000-00003E390000}"/>
    <cellStyle name="Date9 8 2" xfId="10665" xr:uid="{00000000-0005-0000-0000-00003F390000}"/>
    <cellStyle name="Date9 9" xfId="15228" xr:uid="{00000000-0005-0000-0000-000040390000}"/>
    <cellStyle name="Date9 9 2" xfId="4372" xr:uid="{00000000-0005-0000-0000-000041390000}"/>
    <cellStyle name="Description" xfId="20460" xr:uid="{00000000-0005-0000-0000-000042390000}"/>
    <cellStyle name="Dezimal [0]_35ERI8T2gbIEMixb4v26icuOo" xfId="579" xr:uid="{00000000-0005-0000-0000-000043390000}"/>
    <cellStyle name="Dezimal_35ERI8T2gbIEMixb4v26icuOo" xfId="20463" xr:uid="{00000000-0005-0000-0000-000044390000}"/>
    <cellStyle name="E" xfId="20465" xr:uid="{00000000-0005-0000-0000-000045390000}"/>
    <cellStyle name="E&amp;Y House" xfId="11035" xr:uid="{00000000-0005-0000-0000-000046390000}"/>
    <cellStyle name="Ed" xfId="20470" xr:uid="{00000000-0005-0000-0000-000047390000}"/>
    <cellStyle name="Edm" xfId="20471" xr:uid="{00000000-0005-0000-0000-000048390000}"/>
    <cellStyle name="Encabezado 4" xfId="2485" xr:uid="{00000000-0005-0000-0000-000049390000}"/>
    <cellStyle name="Énfasis1" xfId="20472" xr:uid="{00000000-0005-0000-0000-00004A390000}"/>
    <cellStyle name="Énfasis2" xfId="20475" xr:uid="{00000000-0005-0000-0000-00004B390000}"/>
    <cellStyle name="Énfasis3" xfId="20478" xr:uid="{00000000-0005-0000-0000-00004C390000}"/>
    <cellStyle name="Énfasis4" xfId="20482" xr:uid="{00000000-0005-0000-0000-00004D390000}"/>
    <cellStyle name="Énfasis5" xfId="20486" xr:uid="{00000000-0005-0000-0000-00004E390000}"/>
    <cellStyle name="Énfasis6" xfId="20490" xr:uid="{00000000-0005-0000-0000-00004F390000}"/>
    <cellStyle name="Enter Currency (0)" xfId="8627" xr:uid="{00000000-0005-0000-0000-000050390000}"/>
    <cellStyle name="Enter Currency (0) 2" xfId="20491" xr:uid="{00000000-0005-0000-0000-000051390000}"/>
    <cellStyle name="Enter Currency (0) 2 2" xfId="20494" xr:uid="{00000000-0005-0000-0000-000052390000}"/>
    <cellStyle name="Enter Currency (0) 2 3" xfId="20495" xr:uid="{00000000-0005-0000-0000-000053390000}"/>
    <cellStyle name="Enter Currency (0) 3" xfId="20496" xr:uid="{00000000-0005-0000-0000-000054390000}"/>
    <cellStyle name="Enter Currency (0) 3 2" xfId="14075" xr:uid="{00000000-0005-0000-0000-000055390000}"/>
    <cellStyle name="Enter Currency (0) 3 3" xfId="14080" xr:uid="{00000000-0005-0000-0000-000056390000}"/>
    <cellStyle name="Enter Currency (0) 4" xfId="7873" xr:uid="{00000000-0005-0000-0000-000057390000}"/>
    <cellStyle name="Enter Currency (2)" xfId="17135" xr:uid="{00000000-0005-0000-0000-000058390000}"/>
    <cellStyle name="Enter Currency (2) 2" xfId="17139" xr:uid="{00000000-0005-0000-0000-000059390000}"/>
    <cellStyle name="Enter Units (0)" xfId="20500" xr:uid="{00000000-0005-0000-0000-00005A390000}"/>
    <cellStyle name="Enter Units (0) 2" xfId="20503" xr:uid="{00000000-0005-0000-0000-00005B390000}"/>
    <cellStyle name="Enter Units (1)" xfId="20504" xr:uid="{00000000-0005-0000-0000-00005C390000}"/>
    <cellStyle name="Enter Units (1) 2" xfId="20505" xr:uid="{00000000-0005-0000-0000-00005D390000}"/>
    <cellStyle name="Enter Units (2)" xfId="20506" xr:uid="{00000000-0005-0000-0000-00005E390000}"/>
    <cellStyle name="Enter Units (2) 2" xfId="20507" xr:uid="{00000000-0005-0000-0000-00005F390000}"/>
    <cellStyle name="Entered" xfId="2250" xr:uid="{00000000-0005-0000-0000-000060390000}"/>
    <cellStyle name="Entered 2" xfId="20508" xr:uid="{00000000-0005-0000-0000-000061390000}"/>
    <cellStyle name="Entered 2 2" xfId="4661" xr:uid="{00000000-0005-0000-0000-000062390000}"/>
    <cellStyle name="En-tête 1" xfId="20509" xr:uid="{00000000-0005-0000-0000-000063390000}"/>
    <cellStyle name="En-tête 2" xfId="16372" xr:uid="{00000000-0005-0000-0000-000064390000}"/>
    <cellStyle name="Entrada" xfId="20515" xr:uid="{00000000-0005-0000-0000-000065390000}"/>
    <cellStyle name="Entrada 2" xfId="20517" xr:uid="{00000000-0005-0000-0000-000066390000}"/>
    <cellStyle name="Entrada 2 2" xfId="20518" xr:uid="{00000000-0005-0000-0000-000067390000}"/>
    <cellStyle name="Entrada 2 3" xfId="17602" xr:uid="{00000000-0005-0000-0000-000068390000}"/>
    <cellStyle name="Entrada 3" xfId="20520" xr:uid="{00000000-0005-0000-0000-000069390000}"/>
    <cellStyle name="Entrada 4" xfId="20523" xr:uid="{00000000-0005-0000-0000-00006A390000}"/>
    <cellStyle name="et of modifications to convert Standard Water-Cooled Air Compressor to Air-Cooled Model 24 KT compressors." xfId="20525" xr:uid="{00000000-0005-0000-0000-00006B390000}"/>
    <cellStyle name="Euro" xfId="4428" xr:uid="{00000000-0005-0000-0000-00006C390000}"/>
    <cellStyle name="Euro 2" xfId="1068" xr:uid="{00000000-0005-0000-0000-00006D390000}"/>
    <cellStyle name="Euro 2 2" xfId="12541" xr:uid="{00000000-0005-0000-0000-00006E390000}"/>
    <cellStyle name="Euro 2 3" xfId="12549" xr:uid="{00000000-0005-0000-0000-00006F390000}"/>
    <cellStyle name="Euro 3" xfId="1546" xr:uid="{00000000-0005-0000-0000-000070390000}"/>
    <cellStyle name="Euro 4" xfId="20526" xr:uid="{00000000-0005-0000-0000-000071390000}"/>
    <cellStyle name="Euro 5" xfId="20527" xr:uid="{00000000-0005-0000-0000-000072390000}"/>
    <cellStyle name="Explanatory Text 2" xfId="20531" xr:uid="{00000000-0005-0000-0000-000073390000}"/>
    <cellStyle name="Explanatory Text 2 2" xfId="4816" xr:uid="{00000000-0005-0000-0000-000074390000}"/>
    <cellStyle name="Explanatory Text 3" xfId="20532" xr:uid="{00000000-0005-0000-0000-000075390000}"/>
    <cellStyle name="Explanatory Text 4" xfId="20533" xr:uid="{00000000-0005-0000-0000-000076390000}"/>
    <cellStyle name="Explanatory Text 5" xfId="16904" xr:uid="{00000000-0005-0000-0000-000077390000}"/>
    <cellStyle name="Explanatory Text 6" xfId="16907" xr:uid="{00000000-0005-0000-0000-000078390000}"/>
    <cellStyle name="Explanatory Text 7" xfId="5632" xr:uid="{00000000-0005-0000-0000-000079390000}"/>
    <cellStyle name="Explanatory Text 8" xfId="6920" xr:uid="{00000000-0005-0000-0000-00007A390000}"/>
    <cellStyle name="F2" xfId="10494" xr:uid="{00000000-0005-0000-0000-00007B390000}"/>
    <cellStyle name="F2 2" xfId="20534" xr:uid="{00000000-0005-0000-0000-00007C390000}"/>
    <cellStyle name="F2 2 2" xfId="20535" xr:uid="{00000000-0005-0000-0000-00007D390000}"/>
    <cellStyle name="F2 2 3" xfId="20536" xr:uid="{00000000-0005-0000-0000-00007E390000}"/>
    <cellStyle name="F2 3" xfId="20537" xr:uid="{00000000-0005-0000-0000-00007F390000}"/>
    <cellStyle name="F2 3 2" xfId="20538" xr:uid="{00000000-0005-0000-0000-000080390000}"/>
    <cellStyle name="F2 3 3" xfId="20539" xr:uid="{00000000-0005-0000-0000-000081390000}"/>
    <cellStyle name="F2 4" xfId="20540" xr:uid="{00000000-0005-0000-0000-000082390000}"/>
    <cellStyle name="F2 5" xfId="20542" xr:uid="{00000000-0005-0000-0000-000083390000}"/>
    <cellStyle name="F3" xfId="20545" xr:uid="{00000000-0005-0000-0000-000084390000}"/>
    <cellStyle name="F3 2" xfId="20546" xr:uid="{00000000-0005-0000-0000-000085390000}"/>
    <cellStyle name="F3 2 2" xfId="10935" xr:uid="{00000000-0005-0000-0000-000086390000}"/>
    <cellStyle name="F3 2 3" xfId="10938" xr:uid="{00000000-0005-0000-0000-000087390000}"/>
    <cellStyle name="F3 3" xfId="20547" xr:uid="{00000000-0005-0000-0000-000088390000}"/>
    <cellStyle name="F3 3 2" xfId="18240" xr:uid="{00000000-0005-0000-0000-000089390000}"/>
    <cellStyle name="F3 3 3" xfId="20548" xr:uid="{00000000-0005-0000-0000-00008A390000}"/>
    <cellStyle name="F3 4" xfId="3197" xr:uid="{00000000-0005-0000-0000-00008B390000}"/>
    <cellStyle name="F3 5" xfId="5427" xr:uid="{00000000-0005-0000-0000-00008C390000}"/>
    <cellStyle name="F4" xfId="7419" xr:uid="{00000000-0005-0000-0000-00008D390000}"/>
    <cellStyle name="F4 2" xfId="20550" xr:uid="{00000000-0005-0000-0000-00008E390000}"/>
    <cellStyle name="F4 2 2" xfId="1328" xr:uid="{00000000-0005-0000-0000-00008F390000}"/>
    <cellStyle name="F4 2 3" xfId="20551" xr:uid="{00000000-0005-0000-0000-000090390000}"/>
    <cellStyle name="F4 3" xfId="20552" xr:uid="{00000000-0005-0000-0000-000091390000}"/>
    <cellStyle name="F4 3 2" xfId="20553" xr:uid="{00000000-0005-0000-0000-000092390000}"/>
    <cellStyle name="F4 3 3" xfId="20554" xr:uid="{00000000-0005-0000-0000-000093390000}"/>
    <cellStyle name="F4 4" xfId="122" xr:uid="{00000000-0005-0000-0000-000094390000}"/>
    <cellStyle name="F4 5" xfId="20555" xr:uid="{00000000-0005-0000-0000-000095390000}"/>
    <cellStyle name="F5" xfId="7427" xr:uid="{00000000-0005-0000-0000-000096390000}"/>
    <cellStyle name="F5 2" xfId="20557" xr:uid="{00000000-0005-0000-0000-000097390000}"/>
    <cellStyle name="F5 2 2" xfId="20558" xr:uid="{00000000-0005-0000-0000-000098390000}"/>
    <cellStyle name="F5 2 3" xfId="20559" xr:uid="{00000000-0005-0000-0000-000099390000}"/>
    <cellStyle name="F5 3" xfId="20560" xr:uid="{00000000-0005-0000-0000-00009A390000}"/>
    <cellStyle name="F5 3 2" xfId="18427" xr:uid="{00000000-0005-0000-0000-00009B390000}"/>
    <cellStyle name="F5 3 3" xfId="20561" xr:uid="{00000000-0005-0000-0000-00009C390000}"/>
    <cellStyle name="F5 4" xfId="12929" xr:uid="{00000000-0005-0000-0000-00009D390000}"/>
    <cellStyle name="F5 5" xfId="12931" xr:uid="{00000000-0005-0000-0000-00009E390000}"/>
    <cellStyle name="F6" xfId="4119" xr:uid="{00000000-0005-0000-0000-00009F390000}"/>
    <cellStyle name="F6 - Style2" xfId="20562" xr:uid="{00000000-0005-0000-0000-0000A0390000}"/>
    <cellStyle name="F6 2" xfId="5281" xr:uid="{00000000-0005-0000-0000-0000A1390000}"/>
    <cellStyle name="F6 2 2" xfId="14019" xr:uid="{00000000-0005-0000-0000-0000A2390000}"/>
    <cellStyle name="F6 2 3" xfId="20563" xr:uid="{00000000-0005-0000-0000-0000A3390000}"/>
    <cellStyle name="F6 3" xfId="3946" xr:uid="{00000000-0005-0000-0000-0000A4390000}"/>
    <cellStyle name="F6 3 2" xfId="18635" xr:uid="{00000000-0005-0000-0000-0000A5390000}"/>
    <cellStyle name="F6 3 3" xfId="20564" xr:uid="{00000000-0005-0000-0000-0000A6390000}"/>
    <cellStyle name="F6 4" xfId="4687" xr:uid="{00000000-0005-0000-0000-0000A7390000}"/>
    <cellStyle name="F6 5" xfId="4690" xr:uid="{00000000-0005-0000-0000-0000A8390000}"/>
    <cellStyle name="F6_1. AFE_SUMUR_TJS_B_2010_10500" xfId="11870" xr:uid="{00000000-0005-0000-0000-0000A9390000}"/>
    <cellStyle name="F7" xfId="4127" xr:uid="{00000000-0005-0000-0000-0000AA390000}"/>
    <cellStyle name="F7 2" xfId="8941" xr:uid="{00000000-0005-0000-0000-0000AB390000}"/>
    <cellStyle name="F7 2 2" xfId="20565" xr:uid="{00000000-0005-0000-0000-0000AC390000}"/>
    <cellStyle name="F7 2 3" xfId="20528" xr:uid="{00000000-0005-0000-0000-0000AD390000}"/>
    <cellStyle name="F7 3" xfId="8943" xr:uid="{00000000-0005-0000-0000-0000AE390000}"/>
    <cellStyle name="F7 3 2" xfId="18870" xr:uid="{00000000-0005-0000-0000-0000AF390000}"/>
    <cellStyle name="F7 3 3" xfId="20568" xr:uid="{00000000-0005-0000-0000-0000B0390000}"/>
    <cellStyle name="F7 4" xfId="20571" xr:uid="{00000000-0005-0000-0000-0000B1390000}"/>
    <cellStyle name="F7 5" xfId="20572" xr:uid="{00000000-0005-0000-0000-0000B2390000}"/>
    <cellStyle name="F8" xfId="6164" xr:uid="{00000000-0005-0000-0000-0000B3390000}"/>
    <cellStyle name="F8 - Style1" xfId="9496" xr:uid="{00000000-0005-0000-0000-0000B4390000}"/>
    <cellStyle name="F8 2" xfId="8778" xr:uid="{00000000-0005-0000-0000-0000B5390000}"/>
    <cellStyle name="F8 2 2" xfId="20573" xr:uid="{00000000-0005-0000-0000-0000B6390000}"/>
    <cellStyle name="F8 2 3" xfId="20574" xr:uid="{00000000-0005-0000-0000-0000B7390000}"/>
    <cellStyle name="F8 3" xfId="4359" xr:uid="{00000000-0005-0000-0000-0000B8390000}"/>
    <cellStyle name="F8 3 2" xfId="19027" xr:uid="{00000000-0005-0000-0000-0000B9390000}"/>
    <cellStyle name="F8 3 3" xfId="20575" xr:uid="{00000000-0005-0000-0000-0000BA390000}"/>
    <cellStyle name="F8 4" xfId="4377" xr:uid="{00000000-0005-0000-0000-0000BB390000}"/>
    <cellStyle name="F8 5" xfId="20576" xr:uid="{00000000-0005-0000-0000-0000BC390000}"/>
    <cellStyle name="F8_1. AFE_SUMUR_TJS_B_2010_10500" xfId="20577" xr:uid="{00000000-0005-0000-0000-0000BD390000}"/>
    <cellStyle name="Financier0" xfId="15935" xr:uid="{00000000-0005-0000-0000-0000BE390000}"/>
    <cellStyle name="Fixed" xfId="20579" xr:uid="{00000000-0005-0000-0000-0000BF390000}"/>
    <cellStyle name="Fixed 2" xfId="9818" xr:uid="{00000000-0005-0000-0000-0000C0390000}"/>
    <cellStyle name="Fixed 2 2" xfId="20580" xr:uid="{00000000-0005-0000-0000-0000C1390000}"/>
    <cellStyle name="Fixed 2 2 2" xfId="20581" xr:uid="{00000000-0005-0000-0000-0000C2390000}"/>
    <cellStyle name="Fixed 2 2 2 2" xfId="20583" xr:uid="{00000000-0005-0000-0000-0000C3390000}"/>
    <cellStyle name="Fixed 2 2 3" xfId="20584" xr:uid="{00000000-0005-0000-0000-0000C4390000}"/>
    <cellStyle name="Fixed 2 2 3 2" xfId="20586" xr:uid="{00000000-0005-0000-0000-0000C5390000}"/>
    <cellStyle name="Fixed 2 3" xfId="20587" xr:uid="{00000000-0005-0000-0000-0000C6390000}"/>
    <cellStyle name="Fixed 3" xfId="20588" xr:uid="{00000000-0005-0000-0000-0000C7390000}"/>
    <cellStyle name="Fixed 4" xfId="20589" xr:uid="{00000000-0005-0000-0000-0000C8390000}"/>
    <cellStyle name="Fixed 4 2" xfId="20590" xr:uid="{00000000-0005-0000-0000-0000C9390000}"/>
    <cellStyle name="Fixed 5" xfId="20592" xr:uid="{00000000-0005-0000-0000-0000CA390000}"/>
    <cellStyle name="Fixed 5 2" xfId="20593" xr:uid="{00000000-0005-0000-0000-0000CB390000}"/>
    <cellStyle name="Fixed 6" xfId="6073" xr:uid="{00000000-0005-0000-0000-0000CC390000}"/>
    <cellStyle name="Fixed 6 2" xfId="1145" xr:uid="{00000000-0005-0000-0000-0000CD390000}"/>
    <cellStyle name="Fixed 7" xfId="6046" xr:uid="{00000000-0005-0000-0000-0000CE390000}"/>
    <cellStyle name="Fixed 8" xfId="6059" xr:uid="{00000000-0005-0000-0000-0000CF390000}"/>
    <cellStyle name="Fixed 8 2" xfId="8691" xr:uid="{00000000-0005-0000-0000-0000D0390000}"/>
    <cellStyle name="Fixed 9" xfId="4154" xr:uid="{00000000-0005-0000-0000-0000D1390000}"/>
    <cellStyle name="Fixed 9 2" xfId="17403" xr:uid="{00000000-0005-0000-0000-0000D2390000}"/>
    <cellStyle name="Fond" xfId="358" xr:uid="{00000000-0005-0000-0000-0000D3390000}"/>
    <cellStyle name="form" xfId="20596" xr:uid="{00000000-0005-0000-0000-0000D4390000}"/>
    <cellStyle name="Good 2" xfId="1635" xr:uid="{00000000-0005-0000-0000-0000D5390000}"/>
    <cellStyle name="Good 2 2" xfId="6687" xr:uid="{00000000-0005-0000-0000-0000D6390000}"/>
    <cellStyle name="Good 2 3" xfId="20598" xr:uid="{00000000-0005-0000-0000-0000D7390000}"/>
    <cellStyle name="Good 2 4" xfId="2869" xr:uid="{00000000-0005-0000-0000-0000D8390000}"/>
    <cellStyle name="Good 3" xfId="18909" xr:uid="{00000000-0005-0000-0000-0000D9390000}"/>
    <cellStyle name="Good 3 2" xfId="6584" xr:uid="{00000000-0005-0000-0000-0000DA390000}"/>
    <cellStyle name="Good 4" xfId="20601" xr:uid="{00000000-0005-0000-0000-0000DB390000}"/>
    <cellStyle name="Good 5" xfId="20603" xr:uid="{00000000-0005-0000-0000-0000DC390000}"/>
    <cellStyle name="Good 6" xfId="20604" xr:uid="{00000000-0005-0000-0000-0000DD390000}"/>
    <cellStyle name="Good 7" xfId="20605" xr:uid="{00000000-0005-0000-0000-0000DE390000}"/>
    <cellStyle name="Good 8" xfId="20606" xr:uid="{00000000-0005-0000-0000-0000DF390000}"/>
    <cellStyle name="Grey" xfId="20607" xr:uid="{00000000-0005-0000-0000-0000E0390000}"/>
    <cellStyle name="Grey 2" xfId="20608" xr:uid="{00000000-0005-0000-0000-0000E1390000}"/>
    <cellStyle name="Grey 2 2" xfId="20609" xr:uid="{00000000-0005-0000-0000-0000E2390000}"/>
    <cellStyle name="Grey 2 2 2" xfId="2608" xr:uid="{00000000-0005-0000-0000-0000E3390000}"/>
    <cellStyle name="Head 1" xfId="3147" xr:uid="{00000000-0005-0000-0000-0000E4390000}"/>
    <cellStyle name="Header" xfId="8910" xr:uid="{00000000-0005-0000-0000-0000E5390000}"/>
    <cellStyle name="Header 2" xfId="20610" xr:uid="{00000000-0005-0000-0000-0000E6390000}"/>
    <cellStyle name="Header1" xfId="16876" xr:uid="{00000000-0005-0000-0000-0000E7390000}"/>
    <cellStyle name="Header1 2" xfId="20611" xr:uid="{00000000-0005-0000-0000-0000E8390000}"/>
    <cellStyle name="Header2" xfId="16879" xr:uid="{00000000-0005-0000-0000-0000E9390000}"/>
    <cellStyle name="Header2 2" xfId="2036" xr:uid="{00000000-0005-0000-0000-0000EA390000}"/>
    <cellStyle name="Header2 2 2" xfId="20612" xr:uid="{00000000-0005-0000-0000-0000EB390000}"/>
    <cellStyle name="Header2 3" xfId="20613" xr:uid="{00000000-0005-0000-0000-0000EC390000}"/>
    <cellStyle name="Header2 3 2" xfId="20614" xr:uid="{00000000-0005-0000-0000-0000ED390000}"/>
    <cellStyle name="Header2 4" xfId="20615" xr:uid="{00000000-0005-0000-0000-0000EE390000}"/>
    <cellStyle name="heading" xfId="19230" xr:uid="{00000000-0005-0000-0000-0000EF390000}"/>
    <cellStyle name="Heading 1 10" xfId="14301" xr:uid="{00000000-0005-0000-0000-0000F0390000}"/>
    <cellStyle name="Heading 1 10 2" xfId="3814" xr:uid="{00000000-0005-0000-0000-0000F1390000}"/>
    <cellStyle name="Heading 1 11" xfId="14304" xr:uid="{00000000-0005-0000-0000-0000F2390000}"/>
    <cellStyle name="Heading 1 2" xfId="20616" xr:uid="{00000000-0005-0000-0000-0000F3390000}"/>
    <cellStyle name="Heading 1 2 2" xfId="20619" xr:uid="{00000000-0005-0000-0000-0000F4390000}"/>
    <cellStyle name="Heading 1 2 2 2" xfId="4982" xr:uid="{00000000-0005-0000-0000-0000F5390000}"/>
    <cellStyle name="Heading 1 2 2 2 2" xfId="4987" xr:uid="{00000000-0005-0000-0000-0000F6390000}"/>
    <cellStyle name="Heading 1 2 3" xfId="3573" xr:uid="{00000000-0005-0000-0000-0000F7390000}"/>
    <cellStyle name="Heading 1 2 4" xfId="4658" xr:uid="{00000000-0005-0000-0000-0000F8390000}"/>
    <cellStyle name="Heading 1 2 5" xfId="4664" xr:uid="{00000000-0005-0000-0000-0000F9390000}"/>
    <cellStyle name="Heading 1 3" xfId="20620" xr:uid="{00000000-0005-0000-0000-0000FA390000}"/>
    <cellStyle name="Heading 1 3 2" xfId="20621" xr:uid="{00000000-0005-0000-0000-0000FB390000}"/>
    <cellStyle name="Heading 1 4" xfId="20622" xr:uid="{00000000-0005-0000-0000-0000FC390000}"/>
    <cellStyle name="Heading 1 5" xfId="20625" xr:uid="{00000000-0005-0000-0000-0000FD390000}"/>
    <cellStyle name="Heading 1 6" xfId="20628" xr:uid="{00000000-0005-0000-0000-0000FE390000}"/>
    <cellStyle name="Heading 1 7" xfId="20631" xr:uid="{00000000-0005-0000-0000-0000FF390000}"/>
    <cellStyle name="Heading 1 7 2" xfId="4720" xr:uid="{00000000-0005-0000-0000-0000003A0000}"/>
    <cellStyle name="Heading 1 8" xfId="20634" xr:uid="{00000000-0005-0000-0000-0000013A0000}"/>
    <cellStyle name="Heading 1 8 2" xfId="20635" xr:uid="{00000000-0005-0000-0000-0000023A0000}"/>
    <cellStyle name="Heading 1 9" xfId="20637" xr:uid="{00000000-0005-0000-0000-0000033A0000}"/>
    <cellStyle name="Heading 1 9 2" xfId="20638" xr:uid="{00000000-0005-0000-0000-0000043A0000}"/>
    <cellStyle name="heading 10" xfId="2045" xr:uid="{00000000-0005-0000-0000-0000053A0000}"/>
    <cellStyle name="heading 11" xfId="2058" xr:uid="{00000000-0005-0000-0000-0000063A0000}"/>
    <cellStyle name="heading 12" xfId="9338" xr:uid="{00000000-0005-0000-0000-0000073A0000}"/>
    <cellStyle name="heading 13" xfId="20641" xr:uid="{00000000-0005-0000-0000-0000083A0000}"/>
    <cellStyle name="heading 14" xfId="20642" xr:uid="{00000000-0005-0000-0000-0000093A0000}"/>
    <cellStyle name="heading 15" xfId="20644" xr:uid="{00000000-0005-0000-0000-00000A3A0000}"/>
    <cellStyle name="heading 16" xfId="2087" xr:uid="{00000000-0005-0000-0000-00000B3A0000}"/>
    <cellStyle name="heading 17" xfId="5117" xr:uid="{00000000-0005-0000-0000-00000C3A0000}"/>
    <cellStyle name="heading 18" xfId="5135" xr:uid="{00000000-0005-0000-0000-00000D3A0000}"/>
    <cellStyle name="heading 19" xfId="20646" xr:uid="{00000000-0005-0000-0000-00000E3A0000}"/>
    <cellStyle name="Heading 2 10" xfId="1578" xr:uid="{00000000-0005-0000-0000-00000F3A0000}"/>
    <cellStyle name="Heading 2 10 2" xfId="20647" xr:uid="{00000000-0005-0000-0000-0000103A0000}"/>
    <cellStyle name="Heading 2 11" xfId="5335" xr:uid="{00000000-0005-0000-0000-0000113A0000}"/>
    <cellStyle name="Heading 2 2" xfId="20648" xr:uid="{00000000-0005-0000-0000-0000123A0000}"/>
    <cellStyle name="Heading 2 2 2" xfId="2462" xr:uid="{00000000-0005-0000-0000-0000133A0000}"/>
    <cellStyle name="Heading 2 2 2 2" xfId="20649" xr:uid="{00000000-0005-0000-0000-0000143A0000}"/>
    <cellStyle name="Heading 2 2 2 2 2" xfId="20433" xr:uid="{00000000-0005-0000-0000-0000153A0000}"/>
    <cellStyle name="Heading 2 2 3" xfId="267" xr:uid="{00000000-0005-0000-0000-0000163A0000}"/>
    <cellStyle name="Heading 2 2 4" xfId="387" xr:uid="{00000000-0005-0000-0000-0000173A0000}"/>
    <cellStyle name="Heading 2 2 5" xfId="443" xr:uid="{00000000-0005-0000-0000-0000183A0000}"/>
    <cellStyle name="Heading 2 3" xfId="20650" xr:uid="{00000000-0005-0000-0000-0000193A0000}"/>
    <cellStyle name="Heading 2 3 2" xfId="20651" xr:uid="{00000000-0005-0000-0000-00001A3A0000}"/>
    <cellStyle name="Heading 2 4" xfId="20652" xr:uid="{00000000-0005-0000-0000-00001B3A0000}"/>
    <cellStyle name="Heading 2 5" xfId="20655" xr:uid="{00000000-0005-0000-0000-00001C3A0000}"/>
    <cellStyle name="Heading 2 6" xfId="20658" xr:uid="{00000000-0005-0000-0000-00001D3A0000}"/>
    <cellStyle name="Heading 2 7" xfId="9560" xr:uid="{00000000-0005-0000-0000-00001E3A0000}"/>
    <cellStyle name="Heading 2 7 2" xfId="9564" xr:uid="{00000000-0005-0000-0000-00001F3A0000}"/>
    <cellStyle name="Heading 2 8" xfId="20661" xr:uid="{00000000-0005-0000-0000-0000203A0000}"/>
    <cellStyle name="Heading 2 8 2" xfId="20662" xr:uid="{00000000-0005-0000-0000-0000213A0000}"/>
    <cellStyle name="Heading 2 9" xfId="20663" xr:uid="{00000000-0005-0000-0000-0000223A0000}"/>
    <cellStyle name="Heading 2 9 2" xfId="20664" xr:uid="{00000000-0005-0000-0000-0000233A0000}"/>
    <cellStyle name="heading 20" xfId="20643" xr:uid="{00000000-0005-0000-0000-0000243A0000}"/>
    <cellStyle name="heading 21" xfId="2086" xr:uid="{00000000-0005-0000-0000-0000253A0000}"/>
    <cellStyle name="heading 22" xfId="5116" xr:uid="{00000000-0005-0000-0000-0000263A0000}"/>
    <cellStyle name="heading 23" xfId="5134" xr:uid="{00000000-0005-0000-0000-0000273A0000}"/>
    <cellStyle name="heading 24" xfId="20645" xr:uid="{00000000-0005-0000-0000-0000283A0000}"/>
    <cellStyle name="heading 25" xfId="20667" xr:uid="{00000000-0005-0000-0000-0000293A0000}"/>
    <cellStyle name="heading 26" xfId="20459" xr:uid="{00000000-0005-0000-0000-00002A3A0000}"/>
    <cellStyle name="heading 27" xfId="20671" xr:uid="{00000000-0005-0000-0000-00002B3A0000}"/>
    <cellStyle name="heading 28" xfId="9029" xr:uid="{00000000-0005-0000-0000-00002C3A0000}"/>
    <cellStyle name="heading 29" xfId="6149" xr:uid="{00000000-0005-0000-0000-00002D3A0000}"/>
    <cellStyle name="Heading 3 2" xfId="18590" xr:uid="{00000000-0005-0000-0000-00002E3A0000}"/>
    <cellStyle name="Heading 3 2 10" xfId="8669" xr:uid="{00000000-0005-0000-0000-00002F3A0000}"/>
    <cellStyle name="Heading 3 2 11" xfId="8680" xr:uid="{00000000-0005-0000-0000-0000303A0000}"/>
    <cellStyle name="Heading 3 2 12" xfId="8687" xr:uid="{00000000-0005-0000-0000-0000313A0000}"/>
    <cellStyle name="Heading 3 2 13" xfId="8689" xr:uid="{00000000-0005-0000-0000-0000323A0000}"/>
    <cellStyle name="Heading 3 2 14" xfId="20674" xr:uid="{00000000-0005-0000-0000-0000333A0000}"/>
    <cellStyle name="Heading 3 2 15" xfId="20675" xr:uid="{00000000-0005-0000-0000-0000343A0000}"/>
    <cellStyle name="Heading 3 2 16" xfId="20676" xr:uid="{00000000-0005-0000-0000-0000353A0000}"/>
    <cellStyle name="Heading 3 2 2" xfId="18594" xr:uid="{00000000-0005-0000-0000-0000363A0000}"/>
    <cellStyle name="Heading 3 2 2 10" xfId="20677" xr:uid="{00000000-0005-0000-0000-0000373A0000}"/>
    <cellStyle name="Heading 3 2 2 11" xfId="10933" xr:uid="{00000000-0005-0000-0000-0000383A0000}"/>
    <cellStyle name="Heading 3 2 2 12" xfId="10936" xr:uid="{00000000-0005-0000-0000-0000393A0000}"/>
    <cellStyle name="Heading 3 2 2 13" xfId="20679" xr:uid="{00000000-0005-0000-0000-00003A3A0000}"/>
    <cellStyle name="Heading 3 2 2 14" xfId="20681" xr:uid="{00000000-0005-0000-0000-00003B3A0000}"/>
    <cellStyle name="Heading 3 2 2 15" xfId="20683" xr:uid="{00000000-0005-0000-0000-00003C3A0000}"/>
    <cellStyle name="Heading 3 2 2 2" xfId="20684" xr:uid="{00000000-0005-0000-0000-00003D3A0000}"/>
    <cellStyle name="Heading 3 2 2 3" xfId="20685" xr:uid="{00000000-0005-0000-0000-00003E3A0000}"/>
    <cellStyle name="Heading 3 2 2 4" xfId="20364" xr:uid="{00000000-0005-0000-0000-00003F3A0000}"/>
    <cellStyle name="Heading 3 2 2 5" xfId="6422" xr:uid="{00000000-0005-0000-0000-0000403A0000}"/>
    <cellStyle name="Heading 3 2 2 6" xfId="6432" xr:uid="{00000000-0005-0000-0000-0000413A0000}"/>
    <cellStyle name="Heading 3 2 2 7" xfId="6438" xr:uid="{00000000-0005-0000-0000-0000423A0000}"/>
    <cellStyle name="Heading 3 2 2 8" xfId="6445" xr:uid="{00000000-0005-0000-0000-0000433A0000}"/>
    <cellStyle name="Heading 3 2 2 9" xfId="4823" xr:uid="{00000000-0005-0000-0000-0000443A0000}"/>
    <cellStyle name="Heading 3 2 3" xfId="14105" xr:uid="{00000000-0005-0000-0000-0000453A0000}"/>
    <cellStyle name="Heading 3 2 4" xfId="14112" xr:uid="{00000000-0005-0000-0000-0000463A0000}"/>
    <cellStyle name="Heading 3 2 5" xfId="9140" xr:uid="{00000000-0005-0000-0000-0000473A0000}"/>
    <cellStyle name="Heading 3 2 6" xfId="9151" xr:uid="{00000000-0005-0000-0000-0000483A0000}"/>
    <cellStyle name="Heading 3 2 7" xfId="20687" xr:uid="{00000000-0005-0000-0000-0000493A0000}"/>
    <cellStyle name="Heading 3 2 8" xfId="20688" xr:uid="{00000000-0005-0000-0000-00004A3A0000}"/>
    <cellStyle name="Heading 3 2 9" xfId="16463" xr:uid="{00000000-0005-0000-0000-00004B3A0000}"/>
    <cellStyle name="Heading 3 3" xfId="18597" xr:uid="{00000000-0005-0000-0000-00004C3A0000}"/>
    <cellStyle name="Heading 3 3 10" xfId="8752" xr:uid="{00000000-0005-0000-0000-00004D3A0000}"/>
    <cellStyle name="Heading 3 3 11" xfId="5805" xr:uid="{00000000-0005-0000-0000-00004E3A0000}"/>
    <cellStyle name="Heading 3 3 12" xfId="20690" xr:uid="{00000000-0005-0000-0000-00004F3A0000}"/>
    <cellStyle name="Heading 3 3 13" xfId="20693" xr:uid="{00000000-0005-0000-0000-0000503A0000}"/>
    <cellStyle name="Heading 3 3 14" xfId="8323" xr:uid="{00000000-0005-0000-0000-0000513A0000}"/>
    <cellStyle name="Heading 3 3 15" xfId="8329" xr:uid="{00000000-0005-0000-0000-0000523A0000}"/>
    <cellStyle name="Heading 3 3 2" xfId="18601" xr:uid="{00000000-0005-0000-0000-0000533A0000}"/>
    <cellStyle name="Heading 3 3 3" xfId="4450" xr:uid="{00000000-0005-0000-0000-0000543A0000}"/>
    <cellStyle name="Heading 3 3 4" xfId="113" xr:uid="{00000000-0005-0000-0000-0000553A0000}"/>
    <cellStyle name="Heading 3 3 5" xfId="1622" xr:uid="{00000000-0005-0000-0000-0000563A0000}"/>
    <cellStyle name="Heading 3 3 6" xfId="9163" xr:uid="{00000000-0005-0000-0000-0000573A0000}"/>
    <cellStyle name="Heading 3 3 7" xfId="20694" xr:uid="{00000000-0005-0000-0000-0000583A0000}"/>
    <cellStyle name="Heading 3 3 8" xfId="20695" xr:uid="{00000000-0005-0000-0000-0000593A0000}"/>
    <cellStyle name="Heading 3 3 9" xfId="16475" xr:uid="{00000000-0005-0000-0000-00005A3A0000}"/>
    <cellStyle name="Heading 3 4" xfId="20696" xr:uid="{00000000-0005-0000-0000-00005B3A0000}"/>
    <cellStyle name="Heading 3 4 10" xfId="20697" xr:uid="{00000000-0005-0000-0000-00005C3A0000}"/>
    <cellStyle name="Heading 3 4 11" xfId="20698" xr:uid="{00000000-0005-0000-0000-00005D3A0000}"/>
    <cellStyle name="Heading 3 4 12" xfId="20699" xr:uid="{00000000-0005-0000-0000-00005E3A0000}"/>
    <cellStyle name="Heading 3 4 13" xfId="20700" xr:uid="{00000000-0005-0000-0000-00005F3A0000}"/>
    <cellStyle name="Heading 3 4 14" xfId="20701" xr:uid="{00000000-0005-0000-0000-0000603A0000}"/>
    <cellStyle name="Heading 3 4 15" xfId="20705" xr:uid="{00000000-0005-0000-0000-0000613A0000}"/>
    <cellStyle name="Heading 3 4 2" xfId="20708" xr:uid="{00000000-0005-0000-0000-0000623A0000}"/>
    <cellStyle name="Heading 3 4 3" xfId="14124" xr:uid="{00000000-0005-0000-0000-0000633A0000}"/>
    <cellStyle name="Heading 3 4 4" xfId="14129" xr:uid="{00000000-0005-0000-0000-0000643A0000}"/>
    <cellStyle name="Heading 3 4 5" xfId="8733" xr:uid="{00000000-0005-0000-0000-0000653A0000}"/>
    <cellStyle name="Heading 3 4 6" xfId="8739" xr:uid="{00000000-0005-0000-0000-0000663A0000}"/>
    <cellStyle name="Heading 3 4 7" xfId="20709" xr:uid="{00000000-0005-0000-0000-0000673A0000}"/>
    <cellStyle name="Heading 3 4 8" xfId="20711" xr:uid="{00000000-0005-0000-0000-0000683A0000}"/>
    <cellStyle name="Heading 3 4 9" xfId="20713" xr:uid="{00000000-0005-0000-0000-0000693A0000}"/>
    <cellStyle name="Heading 3 5" xfId="20716" xr:uid="{00000000-0005-0000-0000-00006A3A0000}"/>
    <cellStyle name="Heading 3 5 10" xfId="20717" xr:uid="{00000000-0005-0000-0000-00006B3A0000}"/>
    <cellStyle name="Heading 3 5 11" xfId="20718" xr:uid="{00000000-0005-0000-0000-00006C3A0000}"/>
    <cellStyle name="Heading 3 5 12" xfId="20721" xr:uid="{00000000-0005-0000-0000-00006D3A0000}"/>
    <cellStyle name="Heading 3 5 13" xfId="20724" xr:uid="{00000000-0005-0000-0000-00006E3A0000}"/>
    <cellStyle name="Heading 3 5 14" xfId="20725" xr:uid="{00000000-0005-0000-0000-00006F3A0000}"/>
    <cellStyle name="Heading 3 5 15" xfId="20728" xr:uid="{00000000-0005-0000-0000-0000703A0000}"/>
    <cellStyle name="Heading 3 5 2" xfId="20733" xr:uid="{00000000-0005-0000-0000-0000713A0000}"/>
    <cellStyle name="Heading 3 5 3" xfId="14136" xr:uid="{00000000-0005-0000-0000-0000723A0000}"/>
    <cellStyle name="Heading 3 5 4" xfId="14143" xr:uid="{00000000-0005-0000-0000-0000733A0000}"/>
    <cellStyle name="Heading 3 5 5" xfId="9196" xr:uid="{00000000-0005-0000-0000-0000743A0000}"/>
    <cellStyle name="Heading 3 5 6" xfId="1914" xr:uid="{00000000-0005-0000-0000-0000753A0000}"/>
    <cellStyle name="Heading 3 5 7" xfId="2494" xr:uid="{00000000-0005-0000-0000-0000763A0000}"/>
    <cellStyle name="Heading 3 5 8" xfId="20735" xr:uid="{00000000-0005-0000-0000-0000773A0000}"/>
    <cellStyle name="Heading 3 5 9" xfId="20736" xr:uid="{00000000-0005-0000-0000-0000783A0000}"/>
    <cellStyle name="Heading 3 6" xfId="20739" xr:uid="{00000000-0005-0000-0000-0000793A0000}"/>
    <cellStyle name="Heading 3 6 10" xfId="17476" xr:uid="{00000000-0005-0000-0000-00007A3A0000}"/>
    <cellStyle name="Heading 3 6 11" xfId="17481" xr:uid="{00000000-0005-0000-0000-00007B3A0000}"/>
    <cellStyle name="Heading 3 6 12" xfId="17486" xr:uid="{00000000-0005-0000-0000-00007C3A0000}"/>
    <cellStyle name="Heading 3 6 13" xfId="10083" xr:uid="{00000000-0005-0000-0000-00007D3A0000}"/>
    <cellStyle name="Heading 3 6 14" xfId="10090" xr:uid="{00000000-0005-0000-0000-00007E3A0000}"/>
    <cellStyle name="Heading 3 6 15" xfId="11859" xr:uid="{00000000-0005-0000-0000-00007F3A0000}"/>
    <cellStyle name="Heading 3 6 2" xfId="20742" xr:uid="{00000000-0005-0000-0000-0000803A0000}"/>
    <cellStyle name="Heading 3 6 3" xfId="14156" xr:uid="{00000000-0005-0000-0000-0000813A0000}"/>
    <cellStyle name="Heading 3 6 4" xfId="14159" xr:uid="{00000000-0005-0000-0000-0000823A0000}"/>
    <cellStyle name="Heading 3 6 5" xfId="5807" xr:uid="{00000000-0005-0000-0000-0000833A0000}"/>
    <cellStyle name="Heading 3 6 6" xfId="20743" xr:uid="{00000000-0005-0000-0000-0000843A0000}"/>
    <cellStyle name="Heading 3 6 7" xfId="20746" xr:uid="{00000000-0005-0000-0000-0000853A0000}"/>
    <cellStyle name="Heading 3 6 8" xfId="20749" xr:uid="{00000000-0005-0000-0000-0000863A0000}"/>
    <cellStyle name="Heading 3 6 9" xfId="20752" xr:uid="{00000000-0005-0000-0000-0000873A0000}"/>
    <cellStyle name="Heading 3 7" xfId="20757" xr:uid="{00000000-0005-0000-0000-0000883A0000}"/>
    <cellStyle name="Heading 3 7 10" xfId="16808" xr:uid="{00000000-0005-0000-0000-0000893A0000}"/>
    <cellStyle name="Heading 3 7 11" xfId="17546" xr:uid="{00000000-0005-0000-0000-00008A3A0000}"/>
    <cellStyle name="Heading 3 7 12" xfId="20758" xr:uid="{00000000-0005-0000-0000-00008B3A0000}"/>
    <cellStyle name="Heading 3 7 13" xfId="20759" xr:uid="{00000000-0005-0000-0000-00008C3A0000}"/>
    <cellStyle name="Heading 3 7 14" xfId="20760" xr:uid="{00000000-0005-0000-0000-00008D3A0000}"/>
    <cellStyle name="Heading 3 7 15" xfId="20761" xr:uid="{00000000-0005-0000-0000-00008E3A0000}"/>
    <cellStyle name="Heading 3 7 2" xfId="5767" xr:uid="{00000000-0005-0000-0000-00008F3A0000}"/>
    <cellStyle name="Heading 3 7 3" xfId="6763" xr:uid="{00000000-0005-0000-0000-0000903A0000}"/>
    <cellStyle name="Heading 3 7 4" xfId="5370" xr:uid="{00000000-0005-0000-0000-0000913A0000}"/>
    <cellStyle name="Heading 3 7 5" xfId="1431" xr:uid="{00000000-0005-0000-0000-0000923A0000}"/>
    <cellStyle name="Heading 3 7 6" xfId="1443" xr:uid="{00000000-0005-0000-0000-0000933A0000}"/>
    <cellStyle name="Heading 3 7 7" xfId="2768" xr:uid="{00000000-0005-0000-0000-0000943A0000}"/>
    <cellStyle name="Heading 3 7 8" xfId="3492" xr:uid="{00000000-0005-0000-0000-0000953A0000}"/>
    <cellStyle name="Heading 3 7 9" xfId="3511" xr:uid="{00000000-0005-0000-0000-0000963A0000}"/>
    <cellStyle name="Heading 3 8" xfId="20764" xr:uid="{00000000-0005-0000-0000-0000973A0000}"/>
    <cellStyle name="Heading 3 8 10" xfId="6970" xr:uid="{00000000-0005-0000-0000-0000983A0000}"/>
    <cellStyle name="Heading 3 8 11" xfId="6990" xr:uid="{00000000-0005-0000-0000-0000993A0000}"/>
    <cellStyle name="Heading 3 8 12" xfId="16940" xr:uid="{00000000-0005-0000-0000-00009A3A0000}"/>
    <cellStyle name="Heading 3 8 13" xfId="16943" xr:uid="{00000000-0005-0000-0000-00009B3A0000}"/>
    <cellStyle name="Heading 3 8 14" xfId="6728" xr:uid="{00000000-0005-0000-0000-00009C3A0000}"/>
    <cellStyle name="Heading 3 8 15" xfId="6608" xr:uid="{00000000-0005-0000-0000-00009D3A0000}"/>
    <cellStyle name="Heading 3 8 2" xfId="20765" xr:uid="{00000000-0005-0000-0000-00009E3A0000}"/>
    <cellStyle name="Heading 3 8 3" xfId="20766" xr:uid="{00000000-0005-0000-0000-00009F3A0000}"/>
    <cellStyle name="Heading 3 8 4" xfId="5196" xr:uid="{00000000-0005-0000-0000-0000A03A0000}"/>
    <cellStyle name="Heading 3 8 5" xfId="5202" xr:uid="{00000000-0005-0000-0000-0000A13A0000}"/>
    <cellStyle name="Heading 3 8 6" xfId="16759" xr:uid="{00000000-0005-0000-0000-0000A23A0000}"/>
    <cellStyle name="Heading 3 8 7" xfId="16764" xr:uid="{00000000-0005-0000-0000-0000A33A0000}"/>
    <cellStyle name="Heading 3 8 8" xfId="20767" xr:uid="{00000000-0005-0000-0000-0000A43A0000}"/>
    <cellStyle name="Heading 3 8 9" xfId="20770" xr:uid="{00000000-0005-0000-0000-0000A53A0000}"/>
    <cellStyle name="heading 30" xfId="20666" xr:uid="{00000000-0005-0000-0000-0000A63A0000}"/>
    <cellStyle name="heading 31" xfId="20458" xr:uid="{00000000-0005-0000-0000-0000A73A0000}"/>
    <cellStyle name="heading 32" xfId="20670" xr:uid="{00000000-0005-0000-0000-0000A83A0000}"/>
    <cellStyle name="heading 33" xfId="9028" xr:uid="{00000000-0005-0000-0000-0000A93A0000}"/>
    <cellStyle name="heading 34" xfId="6148" xr:uid="{00000000-0005-0000-0000-0000AA3A0000}"/>
    <cellStyle name="heading 35" xfId="6157" xr:uid="{00000000-0005-0000-0000-0000AB3A0000}"/>
    <cellStyle name="Heading 4 2" xfId="20774" xr:uid="{00000000-0005-0000-0000-0000AC3A0000}"/>
    <cellStyle name="Heading 4 2 2" xfId="4015" xr:uid="{00000000-0005-0000-0000-0000AD3A0000}"/>
    <cellStyle name="Heading 4 2 3" xfId="11756" xr:uid="{00000000-0005-0000-0000-0000AE3A0000}"/>
    <cellStyle name="Heading 4 2 4" xfId="14298" xr:uid="{00000000-0005-0000-0000-0000AF3A0000}"/>
    <cellStyle name="Heading 4 3" xfId="20776" xr:uid="{00000000-0005-0000-0000-0000B03A0000}"/>
    <cellStyle name="Heading 4 3 2" xfId="11763" xr:uid="{00000000-0005-0000-0000-0000B13A0000}"/>
    <cellStyle name="Heading 4 4" xfId="20777" xr:uid="{00000000-0005-0000-0000-0000B23A0000}"/>
    <cellStyle name="Heading 4 5" xfId="20780" xr:uid="{00000000-0005-0000-0000-0000B33A0000}"/>
    <cellStyle name="Heading 4 6" xfId="5162" xr:uid="{00000000-0005-0000-0000-0000B43A0000}"/>
    <cellStyle name="Heading 4 7" xfId="20784" xr:uid="{00000000-0005-0000-0000-0000B53A0000}"/>
    <cellStyle name="Heading 4 8" xfId="20789" xr:uid="{00000000-0005-0000-0000-0000B63A0000}"/>
    <cellStyle name="heading 5" xfId="20791" xr:uid="{00000000-0005-0000-0000-0000B73A0000}"/>
    <cellStyle name="heading 6" xfId="20793" xr:uid="{00000000-0005-0000-0000-0000B83A0000}"/>
    <cellStyle name="heading 7" xfId="20795" xr:uid="{00000000-0005-0000-0000-0000B93A0000}"/>
    <cellStyle name="heading 8" xfId="20796" xr:uid="{00000000-0005-0000-0000-0000BA3A0000}"/>
    <cellStyle name="heading 9" xfId="20797" xr:uid="{00000000-0005-0000-0000-0000BB3A0000}"/>
    <cellStyle name="Heading1" xfId="9831" xr:uid="{00000000-0005-0000-0000-0000BC3A0000}"/>
    <cellStyle name="Heading1 2" xfId="20798" xr:uid="{00000000-0005-0000-0000-0000BD3A0000}"/>
    <cellStyle name="Heading1 2 2" xfId="12882" xr:uid="{00000000-0005-0000-0000-0000BE3A0000}"/>
    <cellStyle name="Heading1 2 3" xfId="12890" xr:uid="{00000000-0005-0000-0000-0000BF3A0000}"/>
    <cellStyle name="Heading1 3" xfId="20799" xr:uid="{00000000-0005-0000-0000-0000C03A0000}"/>
    <cellStyle name="Heading1 3 2" xfId="12898" xr:uid="{00000000-0005-0000-0000-0000C13A0000}"/>
    <cellStyle name="Heading1 3 3" xfId="12907" xr:uid="{00000000-0005-0000-0000-0000C23A0000}"/>
    <cellStyle name="Heading1 4" xfId="20800" xr:uid="{00000000-0005-0000-0000-0000C33A0000}"/>
    <cellStyle name="Heading1 5" xfId="20803" xr:uid="{00000000-0005-0000-0000-0000C43A0000}"/>
    <cellStyle name="Heading2" xfId="20805" xr:uid="{00000000-0005-0000-0000-0000C53A0000}"/>
    <cellStyle name="Heading2 2" xfId="20806" xr:uid="{00000000-0005-0000-0000-0000C63A0000}"/>
    <cellStyle name="Heading2 2 2" xfId="20807" xr:uid="{00000000-0005-0000-0000-0000C73A0000}"/>
    <cellStyle name="Heading2 2 3" xfId="20809" xr:uid="{00000000-0005-0000-0000-0000C83A0000}"/>
    <cellStyle name="Heading2 3" xfId="20810" xr:uid="{00000000-0005-0000-0000-0000C93A0000}"/>
    <cellStyle name="Heading2 3 2" xfId="20811" xr:uid="{00000000-0005-0000-0000-0000CA3A0000}"/>
    <cellStyle name="Heading2 3 3" xfId="2780" xr:uid="{00000000-0005-0000-0000-0000CB3A0000}"/>
    <cellStyle name="Heading2 4" xfId="20814" xr:uid="{00000000-0005-0000-0000-0000CC3A0000}"/>
    <cellStyle name="Heading2 5" xfId="20817" xr:uid="{00000000-0005-0000-0000-0000CD3A0000}"/>
    <cellStyle name="HEADINGS" xfId="20818" xr:uid="{00000000-0005-0000-0000-0000CE3A0000}"/>
    <cellStyle name="HEADINGS 2" xfId="15529" xr:uid="{00000000-0005-0000-0000-0000CF3A0000}"/>
    <cellStyle name="HEADINGS 2 2" xfId="6664" xr:uid="{00000000-0005-0000-0000-0000D03A0000}"/>
    <cellStyle name="HEADINGSTOP" xfId="2503" xr:uid="{00000000-0005-0000-0000-0000D13A0000}"/>
    <cellStyle name="HEADINGSTOP 2" xfId="1441" xr:uid="{00000000-0005-0000-0000-0000D23A0000}"/>
    <cellStyle name="HEADINGSTOP 2 2" xfId="7520" xr:uid="{00000000-0005-0000-0000-0000D33A0000}"/>
    <cellStyle name="Hidden" xfId="20819" xr:uid="{00000000-0005-0000-0000-0000D43A0000}"/>
    <cellStyle name="Hyperlink 2" xfId="14194" xr:uid="{00000000-0005-0000-0000-0000D53A0000}"/>
    <cellStyle name="Hyperlink 2 2" xfId="4250" xr:uid="{00000000-0005-0000-0000-0000D63A0000}"/>
    <cellStyle name="Hyperlink 2_daftar Harga Perolehan perangkat pertamina for Mba lina (2)" xfId="20820" xr:uid="{00000000-0005-0000-0000-0000D73A0000}"/>
    <cellStyle name="Hyperlink 3" xfId="18094" xr:uid="{00000000-0005-0000-0000-0000D83A0000}"/>
    <cellStyle name="Incorrecto" xfId="20823" xr:uid="{00000000-0005-0000-0000-0000D93A0000}"/>
    <cellStyle name="Input [yellow]" xfId="20824" xr:uid="{00000000-0005-0000-0000-0000DA3A0000}"/>
    <cellStyle name="Input [yellow] 2" xfId="8723" xr:uid="{00000000-0005-0000-0000-0000DB3A0000}"/>
    <cellStyle name="Input 10" xfId="11884" xr:uid="{00000000-0005-0000-0000-0000DC3A0000}"/>
    <cellStyle name="Input 10 2" xfId="11886" xr:uid="{00000000-0005-0000-0000-0000DD3A0000}"/>
    <cellStyle name="Input 10 2 2" xfId="11888" xr:uid="{00000000-0005-0000-0000-0000DE3A0000}"/>
    <cellStyle name="Input 10 2 3" xfId="11890" xr:uid="{00000000-0005-0000-0000-0000DF3A0000}"/>
    <cellStyle name="Input 10 3" xfId="11901" xr:uid="{00000000-0005-0000-0000-0000E03A0000}"/>
    <cellStyle name="Input 10 4" xfId="11912" xr:uid="{00000000-0005-0000-0000-0000E13A0000}"/>
    <cellStyle name="Input 11" xfId="11915" xr:uid="{00000000-0005-0000-0000-0000E23A0000}"/>
    <cellStyle name="Input 11 2" xfId="11918" xr:uid="{00000000-0005-0000-0000-0000E33A0000}"/>
    <cellStyle name="Input 11 2 2" xfId="13336" xr:uid="{00000000-0005-0000-0000-0000E43A0000}"/>
    <cellStyle name="Input 11 2 3" xfId="13340" xr:uid="{00000000-0005-0000-0000-0000E53A0000}"/>
    <cellStyle name="Input 11 3" xfId="11928" xr:uid="{00000000-0005-0000-0000-0000E63A0000}"/>
    <cellStyle name="Input 11 4" xfId="20825" xr:uid="{00000000-0005-0000-0000-0000E73A0000}"/>
    <cellStyle name="Input 12" xfId="11931" xr:uid="{00000000-0005-0000-0000-0000E83A0000}"/>
    <cellStyle name="Input 12 2" xfId="8540" xr:uid="{00000000-0005-0000-0000-0000E93A0000}"/>
    <cellStyle name="Input 12 2 2" xfId="20826" xr:uid="{00000000-0005-0000-0000-0000EA3A0000}"/>
    <cellStyle name="Input 12 2 3" xfId="20829" xr:uid="{00000000-0005-0000-0000-0000EB3A0000}"/>
    <cellStyle name="Input 12 3" xfId="9732" xr:uid="{00000000-0005-0000-0000-0000EC3A0000}"/>
    <cellStyle name="Input 12 4" xfId="20832" xr:uid="{00000000-0005-0000-0000-0000ED3A0000}"/>
    <cellStyle name="Input 13" xfId="20834" xr:uid="{00000000-0005-0000-0000-0000EE3A0000}"/>
    <cellStyle name="Input 13 2" xfId="1866" xr:uid="{00000000-0005-0000-0000-0000EF3A0000}"/>
    <cellStyle name="Input 13 2 2" xfId="1885" xr:uid="{00000000-0005-0000-0000-0000F03A0000}"/>
    <cellStyle name="Input 13 2 3" xfId="1897" xr:uid="{00000000-0005-0000-0000-0000F13A0000}"/>
    <cellStyle name="Input 13 3" xfId="1910" xr:uid="{00000000-0005-0000-0000-0000F23A0000}"/>
    <cellStyle name="Input 13 4" xfId="1337" xr:uid="{00000000-0005-0000-0000-0000F33A0000}"/>
    <cellStyle name="Input 14" xfId="1013" xr:uid="{00000000-0005-0000-0000-0000F43A0000}"/>
    <cellStyle name="Input 14 2" xfId="1017" xr:uid="{00000000-0005-0000-0000-0000F53A0000}"/>
    <cellStyle name="Input 14 2 2" xfId="20835" xr:uid="{00000000-0005-0000-0000-0000F63A0000}"/>
    <cellStyle name="Input 14 2 3" xfId="20836" xr:uid="{00000000-0005-0000-0000-0000F73A0000}"/>
    <cellStyle name="Input 14 3" xfId="20837" xr:uid="{00000000-0005-0000-0000-0000F83A0000}"/>
    <cellStyle name="Input 14 4" xfId="20838" xr:uid="{00000000-0005-0000-0000-0000F93A0000}"/>
    <cellStyle name="Input 15" xfId="8004" xr:uid="{00000000-0005-0000-0000-0000FA3A0000}"/>
    <cellStyle name="Input 15 2" xfId="8007" xr:uid="{00000000-0005-0000-0000-0000FB3A0000}"/>
    <cellStyle name="Input 15 2 2" xfId="8013" xr:uid="{00000000-0005-0000-0000-0000FC3A0000}"/>
    <cellStyle name="Input 15 2 3" xfId="8045" xr:uid="{00000000-0005-0000-0000-0000FD3A0000}"/>
    <cellStyle name="Input 15 3" xfId="8077" xr:uid="{00000000-0005-0000-0000-0000FE3A0000}"/>
    <cellStyle name="Input 15 4" xfId="8090" xr:uid="{00000000-0005-0000-0000-0000FF3A0000}"/>
    <cellStyle name="Input 16" xfId="20840" xr:uid="{00000000-0005-0000-0000-0000003B0000}"/>
    <cellStyle name="Input 16 2" xfId="887" xr:uid="{00000000-0005-0000-0000-0000013B0000}"/>
    <cellStyle name="Input 16 2 2" xfId="19095" xr:uid="{00000000-0005-0000-0000-0000023B0000}"/>
    <cellStyle name="Input 16 2 3" xfId="20842" xr:uid="{00000000-0005-0000-0000-0000033B0000}"/>
    <cellStyle name="Input 16 3" xfId="20845" xr:uid="{00000000-0005-0000-0000-0000043B0000}"/>
    <cellStyle name="Input 16 4" xfId="20847" xr:uid="{00000000-0005-0000-0000-0000053B0000}"/>
    <cellStyle name="Input 17" xfId="20849" xr:uid="{00000000-0005-0000-0000-0000063B0000}"/>
    <cellStyle name="Input 17 2" xfId="20851" xr:uid="{00000000-0005-0000-0000-0000073B0000}"/>
    <cellStyle name="Input 17 2 2" xfId="20854" xr:uid="{00000000-0005-0000-0000-0000083B0000}"/>
    <cellStyle name="Input 17 2 3" xfId="20856" xr:uid="{00000000-0005-0000-0000-0000093B0000}"/>
    <cellStyle name="Input 17 3" xfId="20858" xr:uid="{00000000-0005-0000-0000-00000A3B0000}"/>
    <cellStyle name="Input 17 4" xfId="20860" xr:uid="{00000000-0005-0000-0000-00000B3B0000}"/>
    <cellStyle name="Input 18" xfId="19856" xr:uid="{00000000-0005-0000-0000-00000C3B0000}"/>
    <cellStyle name="Input 18 2" xfId="20862" xr:uid="{00000000-0005-0000-0000-00000D3B0000}"/>
    <cellStyle name="Input 18 2 2" xfId="1411" xr:uid="{00000000-0005-0000-0000-00000E3B0000}"/>
    <cellStyle name="Input 18 2 3" xfId="20864" xr:uid="{00000000-0005-0000-0000-00000F3B0000}"/>
    <cellStyle name="Input 18 3" xfId="20866" xr:uid="{00000000-0005-0000-0000-0000103B0000}"/>
    <cellStyle name="Input 18 4" xfId="20868" xr:uid="{00000000-0005-0000-0000-0000113B0000}"/>
    <cellStyle name="Input 19" xfId="19861" xr:uid="{00000000-0005-0000-0000-0000123B0000}"/>
    <cellStyle name="Input 19 2" xfId="4465" xr:uid="{00000000-0005-0000-0000-0000133B0000}"/>
    <cellStyle name="Input 19 2 2" xfId="16569" xr:uid="{00000000-0005-0000-0000-0000143B0000}"/>
    <cellStyle name="Input 19 2 3" xfId="20870" xr:uid="{00000000-0005-0000-0000-0000153B0000}"/>
    <cellStyle name="Input 19 3" xfId="20469" xr:uid="{00000000-0005-0000-0000-0000163B0000}"/>
    <cellStyle name="Input 19 4" xfId="20872" xr:uid="{00000000-0005-0000-0000-0000173B0000}"/>
    <cellStyle name="Input 2" xfId="20873" xr:uid="{00000000-0005-0000-0000-0000183B0000}"/>
    <cellStyle name="Input 2 2" xfId="19720" xr:uid="{00000000-0005-0000-0000-0000193B0000}"/>
    <cellStyle name="Input 2 2 2" xfId="20875" xr:uid="{00000000-0005-0000-0000-00001A3B0000}"/>
    <cellStyle name="Input 2 2 2 2" xfId="18198" xr:uid="{00000000-0005-0000-0000-00001B3B0000}"/>
    <cellStyle name="Input 2 2 2 3" xfId="12545" xr:uid="{00000000-0005-0000-0000-00001C3B0000}"/>
    <cellStyle name="Input 2 2 3" xfId="6631" xr:uid="{00000000-0005-0000-0000-00001D3B0000}"/>
    <cellStyle name="Input 2 2 4" xfId="6633" xr:uid="{00000000-0005-0000-0000-00001E3B0000}"/>
    <cellStyle name="Input 2 3" xfId="19722" xr:uid="{00000000-0005-0000-0000-00001F3B0000}"/>
    <cellStyle name="Input 2 3 2" xfId="20876" xr:uid="{00000000-0005-0000-0000-0000203B0000}"/>
    <cellStyle name="Input 2 3 3" xfId="203" xr:uid="{00000000-0005-0000-0000-0000213B0000}"/>
    <cellStyle name="Input 2 4" xfId="20878" xr:uid="{00000000-0005-0000-0000-0000223B0000}"/>
    <cellStyle name="Input 2 5" xfId="20813" xr:uid="{00000000-0005-0000-0000-0000233B0000}"/>
    <cellStyle name="Input 20" xfId="8003" xr:uid="{00000000-0005-0000-0000-0000243B0000}"/>
    <cellStyle name="Input 20 2" xfId="8006" xr:uid="{00000000-0005-0000-0000-0000253B0000}"/>
    <cellStyle name="Input 20 2 2" xfId="8012" xr:uid="{00000000-0005-0000-0000-0000263B0000}"/>
    <cellStyle name="Input 20 2 3" xfId="8044" xr:uid="{00000000-0005-0000-0000-0000273B0000}"/>
    <cellStyle name="Input 20 3" xfId="8076" xr:uid="{00000000-0005-0000-0000-0000283B0000}"/>
    <cellStyle name="Input 20 4" xfId="8089" xr:uid="{00000000-0005-0000-0000-0000293B0000}"/>
    <cellStyle name="Input 21" xfId="20839" xr:uid="{00000000-0005-0000-0000-00002A3B0000}"/>
    <cellStyle name="Input 21 2" xfId="886" xr:uid="{00000000-0005-0000-0000-00002B3B0000}"/>
    <cellStyle name="Input 21 2 2" xfId="19094" xr:uid="{00000000-0005-0000-0000-00002C3B0000}"/>
    <cellStyle name="Input 21 2 3" xfId="20841" xr:uid="{00000000-0005-0000-0000-00002D3B0000}"/>
    <cellStyle name="Input 21 3" xfId="20844" xr:uid="{00000000-0005-0000-0000-00002E3B0000}"/>
    <cellStyle name="Input 21 4" xfId="20846" xr:uid="{00000000-0005-0000-0000-00002F3B0000}"/>
    <cellStyle name="Input 22" xfId="20848" xr:uid="{00000000-0005-0000-0000-0000303B0000}"/>
    <cellStyle name="Input 22 2" xfId="20850" xr:uid="{00000000-0005-0000-0000-0000313B0000}"/>
    <cellStyle name="Input 22 2 2" xfId="20853" xr:uid="{00000000-0005-0000-0000-0000323B0000}"/>
    <cellStyle name="Input 22 2 3" xfId="20855" xr:uid="{00000000-0005-0000-0000-0000333B0000}"/>
    <cellStyle name="Input 22 3" xfId="20857" xr:uid="{00000000-0005-0000-0000-0000343B0000}"/>
    <cellStyle name="Input 22 4" xfId="20859" xr:uid="{00000000-0005-0000-0000-0000353B0000}"/>
    <cellStyle name="Input 23" xfId="19855" xr:uid="{00000000-0005-0000-0000-0000363B0000}"/>
    <cellStyle name="Input 23 2" xfId="20861" xr:uid="{00000000-0005-0000-0000-0000373B0000}"/>
    <cellStyle name="Input 23 2 2" xfId="1410" xr:uid="{00000000-0005-0000-0000-0000383B0000}"/>
    <cellStyle name="Input 23 2 3" xfId="20863" xr:uid="{00000000-0005-0000-0000-0000393B0000}"/>
    <cellStyle name="Input 23 3" xfId="20865" xr:uid="{00000000-0005-0000-0000-00003A3B0000}"/>
    <cellStyle name="Input 23 4" xfId="20867" xr:uid="{00000000-0005-0000-0000-00003B3B0000}"/>
    <cellStyle name="Input 24" xfId="19860" xr:uid="{00000000-0005-0000-0000-00003C3B0000}"/>
    <cellStyle name="Input 24 2" xfId="4464" xr:uid="{00000000-0005-0000-0000-00003D3B0000}"/>
    <cellStyle name="Input 24 2 2" xfId="16568" xr:uid="{00000000-0005-0000-0000-00003E3B0000}"/>
    <cellStyle name="Input 24 2 3" xfId="20869" xr:uid="{00000000-0005-0000-0000-00003F3B0000}"/>
    <cellStyle name="Input 24 3" xfId="20468" xr:uid="{00000000-0005-0000-0000-0000403B0000}"/>
    <cellStyle name="Input 24 4" xfId="20871" xr:uid="{00000000-0005-0000-0000-0000413B0000}"/>
    <cellStyle name="Input 25" xfId="19865" xr:uid="{00000000-0005-0000-0000-0000423B0000}"/>
    <cellStyle name="Input 25 2" xfId="20880" xr:uid="{00000000-0005-0000-0000-0000433B0000}"/>
    <cellStyle name="Input 25 2 2" xfId="20156" xr:uid="{00000000-0005-0000-0000-0000443B0000}"/>
    <cellStyle name="Input 25 2 3" xfId="20882" xr:uid="{00000000-0005-0000-0000-0000453B0000}"/>
    <cellStyle name="Input 25 3" xfId="20888" xr:uid="{00000000-0005-0000-0000-0000463B0000}"/>
    <cellStyle name="Input 25 4" xfId="20890" xr:uid="{00000000-0005-0000-0000-0000473B0000}"/>
    <cellStyle name="Input 26" xfId="12024" xr:uid="{00000000-0005-0000-0000-0000483B0000}"/>
    <cellStyle name="Input 26 2" xfId="20892" xr:uid="{00000000-0005-0000-0000-0000493B0000}"/>
    <cellStyle name="Input 26 2 2" xfId="19331" xr:uid="{00000000-0005-0000-0000-00004A3B0000}"/>
    <cellStyle name="Input 26 2 3" xfId="20895" xr:uid="{00000000-0005-0000-0000-00004B3B0000}"/>
    <cellStyle name="Input 26 3" xfId="20897" xr:uid="{00000000-0005-0000-0000-00004C3B0000}"/>
    <cellStyle name="Input 26 4" xfId="20901" xr:uid="{00000000-0005-0000-0000-00004D3B0000}"/>
    <cellStyle name="Input 27" xfId="12027" xr:uid="{00000000-0005-0000-0000-00004E3B0000}"/>
    <cellStyle name="Input 27 2" xfId="20903" xr:uid="{00000000-0005-0000-0000-00004F3B0000}"/>
    <cellStyle name="Input 27 2 2" xfId="20905" xr:uid="{00000000-0005-0000-0000-0000503B0000}"/>
    <cellStyle name="Input 27 2 3" xfId="20907" xr:uid="{00000000-0005-0000-0000-0000513B0000}"/>
    <cellStyle name="Input 27 3" xfId="20909" xr:uid="{00000000-0005-0000-0000-0000523B0000}"/>
    <cellStyle name="Input 27 4" xfId="20913" xr:uid="{00000000-0005-0000-0000-0000533B0000}"/>
    <cellStyle name="Input 28" xfId="20915" xr:uid="{00000000-0005-0000-0000-0000543B0000}"/>
    <cellStyle name="Input 28 2" xfId="20917" xr:uid="{00000000-0005-0000-0000-0000553B0000}"/>
    <cellStyle name="Input 28 2 2" xfId="20919" xr:uid="{00000000-0005-0000-0000-0000563B0000}"/>
    <cellStyle name="Input 28 2 3" xfId="20921" xr:uid="{00000000-0005-0000-0000-0000573B0000}"/>
    <cellStyle name="Input 28 3" xfId="20923" xr:uid="{00000000-0005-0000-0000-0000583B0000}"/>
    <cellStyle name="Input 28 4" xfId="20927" xr:uid="{00000000-0005-0000-0000-0000593B0000}"/>
    <cellStyle name="Input 29" xfId="20929" xr:uid="{00000000-0005-0000-0000-00005A3B0000}"/>
    <cellStyle name="Input 29 2" xfId="20931" xr:uid="{00000000-0005-0000-0000-00005B3B0000}"/>
    <cellStyle name="Input 29 2 2" xfId="6859" xr:uid="{00000000-0005-0000-0000-00005C3B0000}"/>
    <cellStyle name="Input 29 2 3" xfId="20933" xr:uid="{00000000-0005-0000-0000-00005D3B0000}"/>
    <cellStyle name="Input 29 3" xfId="20935" xr:uid="{00000000-0005-0000-0000-00005E3B0000}"/>
    <cellStyle name="Input 29 4" xfId="20937" xr:uid="{00000000-0005-0000-0000-00005F3B0000}"/>
    <cellStyle name="Input 3" xfId="20938" xr:uid="{00000000-0005-0000-0000-0000603B0000}"/>
    <cellStyle name="Input 3 2" xfId="19735" xr:uid="{00000000-0005-0000-0000-0000613B0000}"/>
    <cellStyle name="Input 3 2 2" xfId="20089" xr:uid="{00000000-0005-0000-0000-0000623B0000}"/>
    <cellStyle name="Input 3 2 2 2" xfId="20091" xr:uid="{00000000-0005-0000-0000-0000633B0000}"/>
    <cellStyle name="Input 3 2 2 3" xfId="20096" xr:uid="{00000000-0005-0000-0000-0000643B0000}"/>
    <cellStyle name="Input 3 2 3" xfId="20099" xr:uid="{00000000-0005-0000-0000-0000653B0000}"/>
    <cellStyle name="Input 3 2 4" xfId="18052" xr:uid="{00000000-0005-0000-0000-0000663B0000}"/>
    <cellStyle name="Input 3 3" xfId="20939" xr:uid="{00000000-0005-0000-0000-0000673B0000}"/>
    <cellStyle name="Input 3 3 2" xfId="20940" xr:uid="{00000000-0005-0000-0000-0000683B0000}"/>
    <cellStyle name="Input 3 3 3" xfId="20941" xr:uid="{00000000-0005-0000-0000-0000693B0000}"/>
    <cellStyle name="Input 3 4" xfId="20942" xr:uid="{00000000-0005-0000-0000-00006A3B0000}"/>
    <cellStyle name="Input 3 5" xfId="20943" xr:uid="{00000000-0005-0000-0000-00006B3B0000}"/>
    <cellStyle name="Input 30" xfId="19864" xr:uid="{00000000-0005-0000-0000-00006C3B0000}"/>
    <cellStyle name="Input 30 2" xfId="20879" xr:uid="{00000000-0005-0000-0000-00006D3B0000}"/>
    <cellStyle name="Input 30 2 2" xfId="20155" xr:uid="{00000000-0005-0000-0000-00006E3B0000}"/>
    <cellStyle name="Input 30 2 3" xfId="20881" xr:uid="{00000000-0005-0000-0000-00006F3B0000}"/>
    <cellStyle name="Input 30 3" xfId="20887" xr:uid="{00000000-0005-0000-0000-0000703B0000}"/>
    <cellStyle name="Input 30 4" xfId="20889" xr:uid="{00000000-0005-0000-0000-0000713B0000}"/>
    <cellStyle name="Input 31" xfId="12023" xr:uid="{00000000-0005-0000-0000-0000723B0000}"/>
    <cellStyle name="Input 31 2" xfId="20891" xr:uid="{00000000-0005-0000-0000-0000733B0000}"/>
    <cellStyle name="Input 31 2 2" xfId="19330" xr:uid="{00000000-0005-0000-0000-0000743B0000}"/>
    <cellStyle name="Input 31 2 3" xfId="20894" xr:uid="{00000000-0005-0000-0000-0000753B0000}"/>
    <cellStyle name="Input 31 3" xfId="20896" xr:uid="{00000000-0005-0000-0000-0000763B0000}"/>
    <cellStyle name="Input 31 4" xfId="20900" xr:uid="{00000000-0005-0000-0000-0000773B0000}"/>
    <cellStyle name="Input 32" xfId="12026" xr:uid="{00000000-0005-0000-0000-0000783B0000}"/>
    <cellStyle name="Input 32 2" xfId="20902" xr:uid="{00000000-0005-0000-0000-0000793B0000}"/>
    <cellStyle name="Input 32 2 2" xfId="20904" xr:uid="{00000000-0005-0000-0000-00007A3B0000}"/>
    <cellStyle name="Input 32 2 3" xfId="20906" xr:uid="{00000000-0005-0000-0000-00007B3B0000}"/>
    <cellStyle name="Input 32 3" xfId="20908" xr:uid="{00000000-0005-0000-0000-00007C3B0000}"/>
    <cellStyle name="Input 32 4" xfId="20912" xr:uid="{00000000-0005-0000-0000-00007D3B0000}"/>
    <cellStyle name="Input 33" xfId="20914" xr:uid="{00000000-0005-0000-0000-00007E3B0000}"/>
    <cellStyle name="Input 33 2" xfId="20916" xr:uid="{00000000-0005-0000-0000-00007F3B0000}"/>
    <cellStyle name="Input 33 2 2" xfId="20918" xr:uid="{00000000-0005-0000-0000-0000803B0000}"/>
    <cellStyle name="Input 33 2 3" xfId="20920" xr:uid="{00000000-0005-0000-0000-0000813B0000}"/>
    <cellStyle name="Input 33 3" xfId="20922" xr:uid="{00000000-0005-0000-0000-0000823B0000}"/>
    <cellStyle name="Input 33 4" xfId="20926" xr:uid="{00000000-0005-0000-0000-0000833B0000}"/>
    <cellStyle name="Input 34" xfId="20928" xr:uid="{00000000-0005-0000-0000-0000843B0000}"/>
    <cellStyle name="Input 34 2" xfId="20930" xr:uid="{00000000-0005-0000-0000-0000853B0000}"/>
    <cellStyle name="Input 34 2 2" xfId="6858" xr:uid="{00000000-0005-0000-0000-0000863B0000}"/>
    <cellStyle name="Input 34 2 3" xfId="20932" xr:uid="{00000000-0005-0000-0000-0000873B0000}"/>
    <cellStyle name="Input 34 3" xfId="20934" xr:uid="{00000000-0005-0000-0000-0000883B0000}"/>
    <cellStyle name="Input 34 4" xfId="20936" xr:uid="{00000000-0005-0000-0000-0000893B0000}"/>
    <cellStyle name="Input 35" xfId="20945" xr:uid="{00000000-0005-0000-0000-00008A3B0000}"/>
    <cellStyle name="Input 35 2" xfId="20947" xr:uid="{00000000-0005-0000-0000-00008B3B0000}"/>
    <cellStyle name="Input 35 2 2" xfId="20949" xr:uid="{00000000-0005-0000-0000-00008C3B0000}"/>
    <cellStyle name="Input 35 2 3" xfId="20952" xr:uid="{00000000-0005-0000-0000-00008D3B0000}"/>
    <cellStyle name="Input 35 3" xfId="20954" xr:uid="{00000000-0005-0000-0000-00008E3B0000}"/>
    <cellStyle name="Input 35 4" xfId="20956" xr:uid="{00000000-0005-0000-0000-00008F3B0000}"/>
    <cellStyle name="Input 36" xfId="20959" xr:uid="{00000000-0005-0000-0000-0000903B0000}"/>
    <cellStyle name="Input 36 2" xfId="6009" xr:uid="{00000000-0005-0000-0000-0000913B0000}"/>
    <cellStyle name="Input 36 2 2" xfId="19419" xr:uid="{00000000-0005-0000-0000-0000923B0000}"/>
    <cellStyle name="Input 36 2 3" xfId="20962" xr:uid="{00000000-0005-0000-0000-0000933B0000}"/>
    <cellStyle name="Input 36 3" xfId="20964" xr:uid="{00000000-0005-0000-0000-0000943B0000}"/>
    <cellStyle name="Input 36 4" xfId="22" xr:uid="{00000000-0005-0000-0000-0000953B0000}"/>
    <cellStyle name="Input 37" xfId="20966" xr:uid="{00000000-0005-0000-0000-0000963B0000}"/>
    <cellStyle name="Input 37 2" xfId="20968" xr:uid="{00000000-0005-0000-0000-0000973B0000}"/>
    <cellStyle name="Input 37 2 2" xfId="20970" xr:uid="{00000000-0005-0000-0000-0000983B0000}"/>
    <cellStyle name="Input 37 2 3" xfId="20973" xr:uid="{00000000-0005-0000-0000-0000993B0000}"/>
    <cellStyle name="Input 37 3" xfId="20975" xr:uid="{00000000-0005-0000-0000-00009A3B0000}"/>
    <cellStyle name="Input 37 4" xfId="7050" xr:uid="{00000000-0005-0000-0000-00009B3B0000}"/>
    <cellStyle name="Input 38" xfId="20978" xr:uid="{00000000-0005-0000-0000-00009C3B0000}"/>
    <cellStyle name="Input 38 2" xfId="20980" xr:uid="{00000000-0005-0000-0000-00009D3B0000}"/>
    <cellStyle name="Input 38 2 2" xfId="13097" xr:uid="{00000000-0005-0000-0000-00009E3B0000}"/>
    <cellStyle name="Input 38 2 3" xfId="1333" xr:uid="{00000000-0005-0000-0000-00009F3B0000}"/>
    <cellStyle name="Input 38 3" xfId="20982" xr:uid="{00000000-0005-0000-0000-0000A03B0000}"/>
    <cellStyle name="Input 38 4" xfId="20984" xr:uid="{00000000-0005-0000-0000-0000A13B0000}"/>
    <cellStyle name="Input 39" xfId="20987" xr:uid="{00000000-0005-0000-0000-0000A23B0000}"/>
    <cellStyle name="Input 39 2" xfId="20989" xr:uid="{00000000-0005-0000-0000-0000A33B0000}"/>
    <cellStyle name="Input 39 2 2" xfId="6063" xr:uid="{00000000-0005-0000-0000-0000A43B0000}"/>
    <cellStyle name="Input 39 2 3" xfId="4152" xr:uid="{00000000-0005-0000-0000-0000A53B0000}"/>
    <cellStyle name="Input 39 3" xfId="19706" xr:uid="{00000000-0005-0000-0000-0000A63B0000}"/>
    <cellStyle name="Input 39 4" xfId="19709" xr:uid="{00000000-0005-0000-0000-0000A73B0000}"/>
    <cellStyle name="Input 4" xfId="20990" xr:uid="{00000000-0005-0000-0000-0000A83B0000}"/>
    <cellStyle name="Input 4 2" xfId="19745" xr:uid="{00000000-0005-0000-0000-0000A93B0000}"/>
    <cellStyle name="Input 4 2 2" xfId="6141" xr:uid="{00000000-0005-0000-0000-0000AA3B0000}"/>
    <cellStyle name="Input 4 2 2 2" xfId="6143" xr:uid="{00000000-0005-0000-0000-0000AB3B0000}"/>
    <cellStyle name="Input 4 2 2 3" xfId="1611" xr:uid="{00000000-0005-0000-0000-0000AC3B0000}"/>
    <cellStyle name="Input 4 2 3" xfId="7898" xr:uid="{00000000-0005-0000-0000-0000AD3B0000}"/>
    <cellStyle name="Input 4 2 4" xfId="20991" xr:uid="{00000000-0005-0000-0000-0000AE3B0000}"/>
    <cellStyle name="Input 4 3" xfId="20992" xr:uid="{00000000-0005-0000-0000-0000AF3B0000}"/>
    <cellStyle name="Input 4 3 2" xfId="7907" xr:uid="{00000000-0005-0000-0000-0000B03B0000}"/>
    <cellStyle name="Input 4 3 3" xfId="20993" xr:uid="{00000000-0005-0000-0000-0000B13B0000}"/>
    <cellStyle name="Input 4 4" xfId="20994" xr:uid="{00000000-0005-0000-0000-0000B23B0000}"/>
    <cellStyle name="Input 4 5" xfId="20995" xr:uid="{00000000-0005-0000-0000-0000B33B0000}"/>
    <cellStyle name="Input 40" xfId="20944" xr:uid="{00000000-0005-0000-0000-0000B43B0000}"/>
    <cellStyle name="Input 40 2" xfId="20946" xr:uid="{00000000-0005-0000-0000-0000B53B0000}"/>
    <cellStyle name="Input 40 2 2" xfId="20948" xr:uid="{00000000-0005-0000-0000-0000B63B0000}"/>
    <cellStyle name="Input 40 2 3" xfId="20951" xr:uid="{00000000-0005-0000-0000-0000B73B0000}"/>
    <cellStyle name="Input 40 3" xfId="20953" xr:uid="{00000000-0005-0000-0000-0000B83B0000}"/>
    <cellStyle name="Input 40 4" xfId="20955" xr:uid="{00000000-0005-0000-0000-0000B93B0000}"/>
    <cellStyle name="Input 41" xfId="20958" xr:uid="{00000000-0005-0000-0000-0000BA3B0000}"/>
    <cellStyle name="Input 41 2" xfId="6008" xr:uid="{00000000-0005-0000-0000-0000BB3B0000}"/>
    <cellStyle name="Input 41 2 2" xfId="19418" xr:uid="{00000000-0005-0000-0000-0000BC3B0000}"/>
    <cellStyle name="Input 41 2 3" xfId="20961" xr:uid="{00000000-0005-0000-0000-0000BD3B0000}"/>
    <cellStyle name="Input 41 3" xfId="20963" xr:uid="{00000000-0005-0000-0000-0000BE3B0000}"/>
    <cellStyle name="Input 41 4" xfId="21" xr:uid="{00000000-0005-0000-0000-0000BF3B0000}"/>
    <cellStyle name="Input 42" xfId="20965" xr:uid="{00000000-0005-0000-0000-0000C03B0000}"/>
    <cellStyle name="Input 42 2" xfId="20967" xr:uid="{00000000-0005-0000-0000-0000C13B0000}"/>
    <cellStyle name="Input 42 2 2" xfId="20969" xr:uid="{00000000-0005-0000-0000-0000C23B0000}"/>
    <cellStyle name="Input 42 2 3" xfId="20972" xr:uid="{00000000-0005-0000-0000-0000C33B0000}"/>
    <cellStyle name="Input 42 3" xfId="20974" xr:uid="{00000000-0005-0000-0000-0000C43B0000}"/>
    <cellStyle name="Input 42 4" xfId="7049" xr:uid="{00000000-0005-0000-0000-0000C53B0000}"/>
    <cellStyle name="Input 43" xfId="20977" xr:uid="{00000000-0005-0000-0000-0000C63B0000}"/>
    <cellStyle name="Input 43 2" xfId="20979" xr:uid="{00000000-0005-0000-0000-0000C73B0000}"/>
    <cellStyle name="Input 43 2 2" xfId="13096" xr:uid="{00000000-0005-0000-0000-0000C83B0000}"/>
    <cellStyle name="Input 43 2 3" xfId="1332" xr:uid="{00000000-0005-0000-0000-0000C93B0000}"/>
    <cellStyle name="Input 43 3" xfId="20981" xr:uid="{00000000-0005-0000-0000-0000CA3B0000}"/>
    <cellStyle name="Input 43 4" xfId="20983" xr:uid="{00000000-0005-0000-0000-0000CB3B0000}"/>
    <cellStyle name="Input 44" xfId="20986" xr:uid="{00000000-0005-0000-0000-0000CC3B0000}"/>
    <cellStyle name="Input 44 2" xfId="20988" xr:uid="{00000000-0005-0000-0000-0000CD3B0000}"/>
    <cellStyle name="Input 44 2 2" xfId="6062" xr:uid="{00000000-0005-0000-0000-0000CE3B0000}"/>
    <cellStyle name="Input 44 2 3" xfId="4151" xr:uid="{00000000-0005-0000-0000-0000CF3B0000}"/>
    <cellStyle name="Input 44 3" xfId="19705" xr:uid="{00000000-0005-0000-0000-0000D03B0000}"/>
    <cellStyle name="Input 44 4" xfId="19708" xr:uid="{00000000-0005-0000-0000-0000D13B0000}"/>
    <cellStyle name="Input 45" xfId="20997" xr:uid="{00000000-0005-0000-0000-0000D23B0000}"/>
    <cellStyle name="Input 45 2" xfId="20998" xr:uid="{00000000-0005-0000-0000-0000D33B0000}"/>
    <cellStyle name="Input 45 3" xfId="19713" xr:uid="{00000000-0005-0000-0000-0000D43B0000}"/>
    <cellStyle name="Input 46" xfId="21000" xr:uid="{00000000-0005-0000-0000-0000D53B0000}"/>
    <cellStyle name="Input 46 2" xfId="21001" xr:uid="{00000000-0005-0000-0000-0000D63B0000}"/>
    <cellStyle name="Input 46 3" xfId="19717" xr:uid="{00000000-0005-0000-0000-0000D73B0000}"/>
    <cellStyle name="Input 47" xfId="21003" xr:uid="{00000000-0005-0000-0000-0000D83B0000}"/>
    <cellStyle name="Input 47 2" xfId="21006" xr:uid="{00000000-0005-0000-0000-0000D93B0000}"/>
    <cellStyle name="Input 47 3" xfId="20874" xr:uid="{00000000-0005-0000-0000-0000DA3B0000}"/>
    <cellStyle name="Input 48" xfId="21008" xr:uid="{00000000-0005-0000-0000-0000DB3B0000}"/>
    <cellStyle name="Input 48 2" xfId="21011" xr:uid="{00000000-0005-0000-0000-0000DC3B0000}"/>
    <cellStyle name="Input 49" xfId="21014" xr:uid="{00000000-0005-0000-0000-0000DD3B0000}"/>
    <cellStyle name="Input 5" xfId="21015" xr:uid="{00000000-0005-0000-0000-0000DE3B0000}"/>
    <cellStyle name="Input 5 2" xfId="19757" xr:uid="{00000000-0005-0000-0000-0000DF3B0000}"/>
    <cellStyle name="Input 5 2 2" xfId="21019" xr:uid="{00000000-0005-0000-0000-0000E03B0000}"/>
    <cellStyle name="Input 5 2 2 2" xfId="10448" xr:uid="{00000000-0005-0000-0000-0000E13B0000}"/>
    <cellStyle name="Input 5 2 2 3" xfId="10473" xr:uid="{00000000-0005-0000-0000-0000E23B0000}"/>
    <cellStyle name="Input 5 2 3" xfId="21023" xr:uid="{00000000-0005-0000-0000-0000E33B0000}"/>
    <cellStyle name="Input 5 2 4" xfId="21026" xr:uid="{00000000-0005-0000-0000-0000E43B0000}"/>
    <cellStyle name="Input 5 3" xfId="21029" xr:uid="{00000000-0005-0000-0000-0000E53B0000}"/>
    <cellStyle name="Input 5 3 2" xfId="21032" xr:uid="{00000000-0005-0000-0000-0000E63B0000}"/>
    <cellStyle name="Input 5 3 3" xfId="21035" xr:uid="{00000000-0005-0000-0000-0000E73B0000}"/>
    <cellStyle name="Input 5 4" xfId="21038" xr:uid="{00000000-0005-0000-0000-0000E83B0000}"/>
    <cellStyle name="Input 5 5" xfId="20499" xr:uid="{00000000-0005-0000-0000-0000E93B0000}"/>
    <cellStyle name="Input 50" xfId="20996" xr:uid="{00000000-0005-0000-0000-0000EA3B0000}"/>
    <cellStyle name="Input 51" xfId="20999" xr:uid="{00000000-0005-0000-0000-0000EB3B0000}"/>
    <cellStyle name="Input 52" xfId="21002" xr:uid="{00000000-0005-0000-0000-0000EC3B0000}"/>
    <cellStyle name="Input 53" xfId="21007" xr:uid="{00000000-0005-0000-0000-0000ED3B0000}"/>
    <cellStyle name="Input 54" xfId="21013" xr:uid="{00000000-0005-0000-0000-0000EE3B0000}"/>
    <cellStyle name="Input 55" xfId="21039" xr:uid="{00000000-0005-0000-0000-0000EF3B0000}"/>
    <cellStyle name="Input 56" xfId="21040" xr:uid="{00000000-0005-0000-0000-0000F03B0000}"/>
    <cellStyle name="Input 57" xfId="21042" xr:uid="{00000000-0005-0000-0000-0000F13B0000}"/>
    <cellStyle name="Input 58" xfId="21044" xr:uid="{00000000-0005-0000-0000-0000F23B0000}"/>
    <cellStyle name="Input 6" xfId="21045" xr:uid="{00000000-0005-0000-0000-0000F33B0000}"/>
    <cellStyle name="Input 6 2" xfId="19763" xr:uid="{00000000-0005-0000-0000-0000F43B0000}"/>
    <cellStyle name="Input 6 2 2" xfId="12451" xr:uid="{00000000-0005-0000-0000-0000F53B0000}"/>
    <cellStyle name="Input 6 2 2 2" xfId="21046" xr:uid="{00000000-0005-0000-0000-0000F63B0000}"/>
    <cellStyle name="Input 6 2 2 3" xfId="21048" xr:uid="{00000000-0005-0000-0000-0000F73B0000}"/>
    <cellStyle name="Input 6 2 3" xfId="12456" xr:uid="{00000000-0005-0000-0000-0000F83B0000}"/>
    <cellStyle name="Input 6 2 4" xfId="21050" xr:uid="{00000000-0005-0000-0000-0000F93B0000}"/>
    <cellStyle name="Input 6 3" xfId="21051" xr:uid="{00000000-0005-0000-0000-0000FA3B0000}"/>
    <cellStyle name="Input 6 3 2" xfId="12467" xr:uid="{00000000-0005-0000-0000-0000FB3B0000}"/>
    <cellStyle name="Input 6 3 3" xfId="21052" xr:uid="{00000000-0005-0000-0000-0000FC3B0000}"/>
    <cellStyle name="Input 6 4" xfId="21053" xr:uid="{00000000-0005-0000-0000-0000FD3B0000}"/>
    <cellStyle name="Input 6 5" xfId="21056" xr:uid="{00000000-0005-0000-0000-0000FE3B0000}"/>
    <cellStyle name="Input 7" xfId="21057" xr:uid="{00000000-0005-0000-0000-0000FF3B0000}"/>
    <cellStyle name="Input 7 2" xfId="13441" xr:uid="{00000000-0005-0000-0000-0000003C0000}"/>
    <cellStyle name="Input 7 2 2" xfId="21059" xr:uid="{00000000-0005-0000-0000-0000013C0000}"/>
    <cellStyle name="Input 7 2 2 2" xfId="11676" xr:uid="{00000000-0005-0000-0000-0000023C0000}"/>
    <cellStyle name="Input 7 2 2 3" xfId="11690" xr:uid="{00000000-0005-0000-0000-0000033C0000}"/>
    <cellStyle name="Input 7 2 3" xfId="21060" xr:uid="{00000000-0005-0000-0000-0000043C0000}"/>
    <cellStyle name="Input 7 2 4" xfId="21061" xr:uid="{00000000-0005-0000-0000-0000053C0000}"/>
    <cellStyle name="Input 7 3" xfId="21064" xr:uid="{00000000-0005-0000-0000-0000063C0000}"/>
    <cellStyle name="Input 7 3 2" xfId="6080" xr:uid="{00000000-0005-0000-0000-0000073C0000}"/>
    <cellStyle name="Input 7 3 3" xfId="21065" xr:uid="{00000000-0005-0000-0000-0000083C0000}"/>
    <cellStyle name="Input 7 4" xfId="21066" xr:uid="{00000000-0005-0000-0000-0000093C0000}"/>
    <cellStyle name="Input 7 5" xfId="21069" xr:uid="{00000000-0005-0000-0000-00000A3C0000}"/>
    <cellStyle name="Input 8" xfId="21070" xr:uid="{00000000-0005-0000-0000-00000B3C0000}"/>
    <cellStyle name="Input 8 2" xfId="13452" xr:uid="{00000000-0005-0000-0000-00000C3C0000}"/>
    <cellStyle name="Input 8 2 2" xfId="17954" xr:uid="{00000000-0005-0000-0000-00000D3C0000}"/>
    <cellStyle name="Input 8 2 2 2" xfId="21072" xr:uid="{00000000-0005-0000-0000-00000E3C0000}"/>
    <cellStyle name="Input 8 2 2 3" xfId="21074" xr:uid="{00000000-0005-0000-0000-00000F3C0000}"/>
    <cellStyle name="Input 8 2 3" xfId="21077" xr:uid="{00000000-0005-0000-0000-0000103C0000}"/>
    <cellStyle name="Input 8 2 4" xfId="21079" xr:uid="{00000000-0005-0000-0000-0000113C0000}"/>
    <cellStyle name="Input 8 3" xfId="21081" xr:uid="{00000000-0005-0000-0000-0000123C0000}"/>
    <cellStyle name="Input 8 3 2" xfId="21082" xr:uid="{00000000-0005-0000-0000-0000133C0000}"/>
    <cellStyle name="Input 8 3 3" xfId="21083" xr:uid="{00000000-0005-0000-0000-0000143C0000}"/>
    <cellStyle name="Input 8 4" xfId="11946" xr:uid="{00000000-0005-0000-0000-0000153C0000}"/>
    <cellStyle name="Input 8 5" xfId="11959" xr:uid="{00000000-0005-0000-0000-0000163C0000}"/>
    <cellStyle name="Input 9" xfId="21084" xr:uid="{00000000-0005-0000-0000-0000173C0000}"/>
    <cellStyle name="Input 9 2" xfId="21088" xr:uid="{00000000-0005-0000-0000-0000183C0000}"/>
    <cellStyle name="Input 9 2 2" xfId="17963" xr:uid="{00000000-0005-0000-0000-0000193C0000}"/>
    <cellStyle name="Input 9 2 3" xfId="21089" xr:uid="{00000000-0005-0000-0000-00001A3C0000}"/>
    <cellStyle name="Input 9 3" xfId="21090" xr:uid="{00000000-0005-0000-0000-00001B3C0000}"/>
    <cellStyle name="Input 9 4" xfId="4206" xr:uid="{00000000-0005-0000-0000-00001C3C0000}"/>
    <cellStyle name="Input cells" xfId="21092" xr:uid="{00000000-0005-0000-0000-00001D3C0000}"/>
    <cellStyle name="Item" xfId="11835" xr:uid="{00000000-0005-0000-0000-00001E3C0000}"/>
    <cellStyle name="Item 10" xfId="15186" xr:uid="{00000000-0005-0000-0000-00001F3C0000}"/>
    <cellStyle name="Item 10 10" xfId="21093" xr:uid="{00000000-0005-0000-0000-0000203C0000}"/>
    <cellStyle name="Item 10 11" xfId="21094" xr:uid="{00000000-0005-0000-0000-0000213C0000}"/>
    <cellStyle name="Item 10 2" xfId="21097" xr:uid="{00000000-0005-0000-0000-0000223C0000}"/>
    <cellStyle name="Item 10 2 2" xfId="21098" xr:uid="{00000000-0005-0000-0000-0000233C0000}"/>
    <cellStyle name="Item 10 2 3" xfId="21099" xr:uid="{00000000-0005-0000-0000-0000243C0000}"/>
    <cellStyle name="Item 10 3" xfId="6671" xr:uid="{00000000-0005-0000-0000-0000253C0000}"/>
    <cellStyle name="Item 10 3 2" xfId="21100" xr:uid="{00000000-0005-0000-0000-0000263C0000}"/>
    <cellStyle name="Item 10 3 3" xfId="21101" xr:uid="{00000000-0005-0000-0000-0000273C0000}"/>
    <cellStyle name="Item 10 4" xfId="6674" xr:uid="{00000000-0005-0000-0000-0000283C0000}"/>
    <cellStyle name="Item 10 4 2" xfId="21102" xr:uid="{00000000-0005-0000-0000-0000293C0000}"/>
    <cellStyle name="Item 10 4 3" xfId="21103" xr:uid="{00000000-0005-0000-0000-00002A3C0000}"/>
    <cellStyle name="Item 10 5" xfId="5352" xr:uid="{00000000-0005-0000-0000-00002B3C0000}"/>
    <cellStyle name="Item 10 5 2" xfId="65" xr:uid="{00000000-0005-0000-0000-00002C3C0000}"/>
    <cellStyle name="Item 10 5 3" xfId="21104" xr:uid="{00000000-0005-0000-0000-00002D3C0000}"/>
    <cellStyle name="Item 10 6" xfId="5363" xr:uid="{00000000-0005-0000-0000-00002E3C0000}"/>
    <cellStyle name="Item 10 6 2" xfId="21105" xr:uid="{00000000-0005-0000-0000-00002F3C0000}"/>
    <cellStyle name="Item 10 6 3" xfId="21107" xr:uid="{00000000-0005-0000-0000-0000303C0000}"/>
    <cellStyle name="Item 10 7" xfId="21108" xr:uid="{00000000-0005-0000-0000-0000313C0000}"/>
    <cellStyle name="Item 10 7 2" xfId="566" xr:uid="{00000000-0005-0000-0000-0000323C0000}"/>
    <cellStyle name="Item 10 7 3" xfId="21109" xr:uid="{00000000-0005-0000-0000-0000333C0000}"/>
    <cellStyle name="Item 10 8" xfId="21110" xr:uid="{00000000-0005-0000-0000-0000343C0000}"/>
    <cellStyle name="Item 10 8 2" xfId="21111" xr:uid="{00000000-0005-0000-0000-0000353C0000}"/>
    <cellStyle name="Item 10 8 3" xfId="21112" xr:uid="{00000000-0005-0000-0000-0000363C0000}"/>
    <cellStyle name="Item 10 9" xfId="21113" xr:uid="{00000000-0005-0000-0000-0000373C0000}"/>
    <cellStyle name="Item 11" xfId="19928" xr:uid="{00000000-0005-0000-0000-0000383C0000}"/>
    <cellStyle name="Item 11 10" xfId="21114" xr:uid="{00000000-0005-0000-0000-0000393C0000}"/>
    <cellStyle name="Item 11 11" xfId="21115" xr:uid="{00000000-0005-0000-0000-00003A3C0000}"/>
    <cellStyle name="Item 11 2" xfId="13541" xr:uid="{00000000-0005-0000-0000-00003B3C0000}"/>
    <cellStyle name="Item 11 2 2" xfId="1117" xr:uid="{00000000-0005-0000-0000-00003C3C0000}"/>
    <cellStyle name="Item 11 2 3" xfId="10492" xr:uid="{00000000-0005-0000-0000-00003D3C0000}"/>
    <cellStyle name="Item 11 3" xfId="6682" xr:uid="{00000000-0005-0000-0000-00003E3C0000}"/>
    <cellStyle name="Item 11 3 2" xfId="11166" xr:uid="{00000000-0005-0000-0000-00003F3C0000}"/>
    <cellStyle name="Item 11 3 3" xfId="11169" xr:uid="{00000000-0005-0000-0000-0000403C0000}"/>
    <cellStyle name="Item 11 4" xfId="6685" xr:uid="{00000000-0005-0000-0000-0000413C0000}"/>
    <cellStyle name="Item 11 4 2" xfId="581" xr:uid="{00000000-0005-0000-0000-0000423C0000}"/>
    <cellStyle name="Item 11 4 3" xfId="8871" xr:uid="{00000000-0005-0000-0000-0000433C0000}"/>
    <cellStyle name="Item 11 5" xfId="20597" xr:uid="{00000000-0005-0000-0000-0000443C0000}"/>
    <cellStyle name="Item 11 5 2" xfId="5009" xr:uid="{00000000-0005-0000-0000-0000453C0000}"/>
    <cellStyle name="Item 11 5 3" xfId="2510" xr:uid="{00000000-0005-0000-0000-0000463C0000}"/>
    <cellStyle name="Item 11 6" xfId="2868" xr:uid="{00000000-0005-0000-0000-0000473C0000}"/>
    <cellStyle name="Item 11 6 2" xfId="21116" xr:uid="{00000000-0005-0000-0000-0000483C0000}"/>
    <cellStyle name="Item 11 6 3" xfId="21118" xr:uid="{00000000-0005-0000-0000-0000493C0000}"/>
    <cellStyle name="Item 11 7" xfId="2875" xr:uid="{00000000-0005-0000-0000-00004A3C0000}"/>
    <cellStyle name="Item 11 7 2" xfId="21119" xr:uid="{00000000-0005-0000-0000-00004B3C0000}"/>
    <cellStyle name="Item 11 7 3" xfId="21121" xr:uid="{00000000-0005-0000-0000-00004C3C0000}"/>
    <cellStyle name="Item 11 8" xfId="21123" xr:uid="{00000000-0005-0000-0000-00004D3C0000}"/>
    <cellStyle name="Item 11 8 2" xfId="21124" xr:uid="{00000000-0005-0000-0000-00004E3C0000}"/>
    <cellStyle name="Item 11 8 3" xfId="4397" xr:uid="{00000000-0005-0000-0000-00004F3C0000}"/>
    <cellStyle name="Item 11 9" xfId="21125" xr:uid="{00000000-0005-0000-0000-0000503C0000}"/>
    <cellStyle name="Item 12" xfId="21126" xr:uid="{00000000-0005-0000-0000-0000513C0000}"/>
    <cellStyle name="Item 12 10" xfId="21127" xr:uid="{00000000-0005-0000-0000-0000523C0000}"/>
    <cellStyle name="Item 12 11" xfId="21128" xr:uid="{00000000-0005-0000-0000-0000533C0000}"/>
    <cellStyle name="Item 12 2" xfId="13546" xr:uid="{00000000-0005-0000-0000-0000543C0000}"/>
    <cellStyle name="Item 12 2 2" xfId="21129" xr:uid="{00000000-0005-0000-0000-0000553C0000}"/>
    <cellStyle name="Item 12 2 3" xfId="21130" xr:uid="{00000000-0005-0000-0000-0000563C0000}"/>
    <cellStyle name="Item 12 3" xfId="6581" xr:uid="{00000000-0005-0000-0000-0000573C0000}"/>
    <cellStyle name="Item 12 3 2" xfId="21131" xr:uid="{00000000-0005-0000-0000-0000583C0000}"/>
    <cellStyle name="Item 12 3 3" xfId="9678" xr:uid="{00000000-0005-0000-0000-0000593C0000}"/>
    <cellStyle name="Item 12 4" xfId="6583" xr:uid="{00000000-0005-0000-0000-00005A3C0000}"/>
    <cellStyle name="Item 12 4 2" xfId="21132" xr:uid="{00000000-0005-0000-0000-00005B3C0000}"/>
    <cellStyle name="Item 12 4 3" xfId="21134" xr:uid="{00000000-0005-0000-0000-00005C3C0000}"/>
    <cellStyle name="Item 12 5" xfId="21135" xr:uid="{00000000-0005-0000-0000-00005D3C0000}"/>
    <cellStyle name="Item 12 5 2" xfId="21136" xr:uid="{00000000-0005-0000-0000-00005E3C0000}"/>
    <cellStyle name="Item 12 5 3" xfId="21137" xr:uid="{00000000-0005-0000-0000-00005F3C0000}"/>
    <cellStyle name="Item 12 6" xfId="21138" xr:uid="{00000000-0005-0000-0000-0000603C0000}"/>
    <cellStyle name="Item 12 6 2" xfId="21139" xr:uid="{00000000-0005-0000-0000-0000613C0000}"/>
    <cellStyle name="Item 12 6 3" xfId="21141" xr:uid="{00000000-0005-0000-0000-0000623C0000}"/>
    <cellStyle name="Item 12 7" xfId="21144" xr:uid="{00000000-0005-0000-0000-0000633C0000}"/>
    <cellStyle name="Item 12 7 2" xfId="21145" xr:uid="{00000000-0005-0000-0000-0000643C0000}"/>
    <cellStyle name="Item 12 7 3" xfId="21146" xr:uid="{00000000-0005-0000-0000-0000653C0000}"/>
    <cellStyle name="Item 12 8" xfId="6102" xr:uid="{00000000-0005-0000-0000-0000663C0000}"/>
    <cellStyle name="Item 12 8 2" xfId="21150" xr:uid="{00000000-0005-0000-0000-0000673C0000}"/>
    <cellStyle name="Item 12 8 3" xfId="21151" xr:uid="{00000000-0005-0000-0000-0000683C0000}"/>
    <cellStyle name="Item 12 9" xfId="6106" xr:uid="{00000000-0005-0000-0000-0000693C0000}"/>
    <cellStyle name="Item 13" xfId="21152" xr:uid="{00000000-0005-0000-0000-00006A3C0000}"/>
    <cellStyle name="Item 13 2" xfId="13549" xr:uid="{00000000-0005-0000-0000-00006B3C0000}"/>
    <cellStyle name="Item 2" xfId="10060" xr:uid="{00000000-0005-0000-0000-00006C3C0000}"/>
    <cellStyle name="Item 2 10" xfId="19992" xr:uid="{00000000-0005-0000-0000-00006D3C0000}"/>
    <cellStyle name="Item 2 10 10" xfId="21153" xr:uid="{00000000-0005-0000-0000-00006E3C0000}"/>
    <cellStyle name="Item 2 10 11" xfId="21155" xr:uid="{00000000-0005-0000-0000-00006F3C0000}"/>
    <cellStyle name="Item 2 10 2" xfId="13141" xr:uid="{00000000-0005-0000-0000-0000703C0000}"/>
    <cellStyle name="Item 2 10 2 2" xfId="21156" xr:uid="{00000000-0005-0000-0000-0000713C0000}"/>
    <cellStyle name="Item 2 10 2 3" xfId="13858" xr:uid="{00000000-0005-0000-0000-0000723C0000}"/>
    <cellStyle name="Item 2 10 3" xfId="11001" xr:uid="{00000000-0005-0000-0000-0000733C0000}"/>
    <cellStyle name="Item 2 10 3 2" xfId="11010" xr:uid="{00000000-0005-0000-0000-0000743C0000}"/>
    <cellStyle name="Item 2 10 3 3" xfId="11018" xr:uid="{00000000-0005-0000-0000-0000753C0000}"/>
    <cellStyle name="Item 2 10 4" xfId="11024" xr:uid="{00000000-0005-0000-0000-0000763C0000}"/>
    <cellStyle name="Item 2 10 4 2" xfId="11032" xr:uid="{00000000-0005-0000-0000-0000773C0000}"/>
    <cellStyle name="Item 2 10 4 3" xfId="3558" xr:uid="{00000000-0005-0000-0000-0000783C0000}"/>
    <cellStyle name="Item 2 10 5" xfId="11037" xr:uid="{00000000-0005-0000-0000-0000793C0000}"/>
    <cellStyle name="Item 2 10 5 2" xfId="21157" xr:uid="{00000000-0005-0000-0000-00007A3C0000}"/>
    <cellStyle name="Item 2 10 5 3" xfId="21158" xr:uid="{00000000-0005-0000-0000-00007B3C0000}"/>
    <cellStyle name="Item 2 10 6" xfId="4101" xr:uid="{00000000-0005-0000-0000-00007C3C0000}"/>
    <cellStyle name="Item 2 10 6 2" xfId="4116" xr:uid="{00000000-0005-0000-0000-00007D3C0000}"/>
    <cellStyle name="Item 2 10 6 3" xfId="3745" xr:uid="{00000000-0005-0000-0000-00007E3C0000}"/>
    <cellStyle name="Item 2 10 7" xfId="10698" xr:uid="{00000000-0005-0000-0000-00007F3C0000}"/>
    <cellStyle name="Item 2 10 7 2" xfId="10708" xr:uid="{00000000-0005-0000-0000-0000803C0000}"/>
    <cellStyle name="Item 2 10 7 3" xfId="10716" xr:uid="{00000000-0005-0000-0000-0000813C0000}"/>
    <cellStyle name="Item 2 10 8" xfId="6411" xr:uid="{00000000-0005-0000-0000-0000823C0000}"/>
    <cellStyle name="Item 2 10 8 2" xfId="10724" xr:uid="{00000000-0005-0000-0000-0000833C0000}"/>
    <cellStyle name="Item 2 10 8 3" xfId="10732" xr:uid="{00000000-0005-0000-0000-0000843C0000}"/>
    <cellStyle name="Item 2 10 9" xfId="6552" xr:uid="{00000000-0005-0000-0000-0000853C0000}"/>
    <cellStyle name="Item 2 11" xfId="19994" xr:uid="{00000000-0005-0000-0000-0000863C0000}"/>
    <cellStyle name="Item 2 11 10" xfId="15716" xr:uid="{00000000-0005-0000-0000-0000873C0000}"/>
    <cellStyle name="Item 2 11 11" xfId="5777" xr:uid="{00000000-0005-0000-0000-0000883C0000}"/>
    <cellStyle name="Item 2 11 2" xfId="5005" xr:uid="{00000000-0005-0000-0000-0000893C0000}"/>
    <cellStyle name="Item 2 11 2 2" xfId="10452" xr:uid="{00000000-0005-0000-0000-00008A3C0000}"/>
    <cellStyle name="Item 2 11 2 3" xfId="10478" xr:uid="{00000000-0005-0000-0000-00008B3C0000}"/>
    <cellStyle name="Item 2 11 3" xfId="11039" xr:uid="{00000000-0005-0000-0000-00008C3C0000}"/>
    <cellStyle name="Item 2 11 3 2" xfId="11054" xr:uid="{00000000-0005-0000-0000-00008D3C0000}"/>
    <cellStyle name="Item 2 11 3 3" xfId="11068" xr:uid="{00000000-0005-0000-0000-00008E3C0000}"/>
    <cellStyle name="Item 2 11 4" xfId="11072" xr:uid="{00000000-0005-0000-0000-00008F3C0000}"/>
    <cellStyle name="Item 2 11 4 2" xfId="11083" xr:uid="{00000000-0005-0000-0000-0000903C0000}"/>
    <cellStyle name="Item 2 11 4 3" xfId="11094" xr:uid="{00000000-0005-0000-0000-0000913C0000}"/>
    <cellStyle name="Item 2 11 5" xfId="11098" xr:uid="{00000000-0005-0000-0000-0000923C0000}"/>
    <cellStyle name="Item 2 11 5 2" xfId="21159" xr:uid="{00000000-0005-0000-0000-0000933C0000}"/>
    <cellStyle name="Item 2 11 5 3" xfId="21160" xr:uid="{00000000-0005-0000-0000-0000943C0000}"/>
    <cellStyle name="Item 2 11 6" xfId="11102" xr:uid="{00000000-0005-0000-0000-0000953C0000}"/>
    <cellStyle name="Item 2 11 6 2" xfId="21163" xr:uid="{00000000-0005-0000-0000-0000963C0000}"/>
    <cellStyle name="Item 2 11 6 3" xfId="21164" xr:uid="{00000000-0005-0000-0000-0000973C0000}"/>
    <cellStyle name="Item 2 11 7" xfId="21167" xr:uid="{00000000-0005-0000-0000-0000983C0000}"/>
    <cellStyle name="Item 2 11 7 2" xfId="21169" xr:uid="{00000000-0005-0000-0000-0000993C0000}"/>
    <cellStyle name="Item 2 11 7 3" xfId="21170" xr:uid="{00000000-0005-0000-0000-00009A3C0000}"/>
    <cellStyle name="Item 2 11 8" xfId="21173" xr:uid="{00000000-0005-0000-0000-00009B3C0000}"/>
    <cellStyle name="Item 2 11 8 2" xfId="21175" xr:uid="{00000000-0005-0000-0000-00009C3C0000}"/>
    <cellStyle name="Item 2 11 8 3" xfId="21176" xr:uid="{00000000-0005-0000-0000-00009D3C0000}"/>
    <cellStyle name="Item 2 11 9" xfId="21179" xr:uid="{00000000-0005-0000-0000-00009E3C0000}"/>
    <cellStyle name="Item 2 12" xfId="17081" xr:uid="{00000000-0005-0000-0000-00009F3C0000}"/>
    <cellStyle name="Item 2 12 10" xfId="17086" xr:uid="{00000000-0005-0000-0000-0000A03C0000}"/>
    <cellStyle name="Item 2 12 11" xfId="17089" xr:uid="{00000000-0005-0000-0000-0000A13C0000}"/>
    <cellStyle name="Item 2 12 2" xfId="17094" xr:uid="{00000000-0005-0000-0000-0000A23C0000}"/>
    <cellStyle name="Item 2 12 2 2" xfId="10363" xr:uid="{00000000-0005-0000-0000-0000A33C0000}"/>
    <cellStyle name="Item 2 12 2 3" xfId="10368" xr:uid="{00000000-0005-0000-0000-0000A43C0000}"/>
    <cellStyle name="Item 2 12 3" xfId="11104" xr:uid="{00000000-0005-0000-0000-0000A53C0000}"/>
    <cellStyle name="Item 2 12 3 2" xfId="10400" xr:uid="{00000000-0005-0000-0000-0000A63C0000}"/>
    <cellStyle name="Item 2 12 3 3" xfId="10411" xr:uid="{00000000-0005-0000-0000-0000A73C0000}"/>
    <cellStyle name="Item 2 12 4" xfId="11110" xr:uid="{00000000-0005-0000-0000-0000A83C0000}"/>
    <cellStyle name="Item 2 12 4 2" xfId="10439" xr:uid="{00000000-0005-0000-0000-0000A93C0000}"/>
    <cellStyle name="Item 2 12 4 3" xfId="4555" xr:uid="{00000000-0005-0000-0000-0000AA3C0000}"/>
    <cellStyle name="Item 2 12 5" xfId="11115" xr:uid="{00000000-0005-0000-0000-0000AB3C0000}"/>
    <cellStyle name="Item 2 12 5 2" xfId="17119" xr:uid="{00000000-0005-0000-0000-0000AC3C0000}"/>
    <cellStyle name="Item 2 12 5 3" xfId="17125" xr:uid="{00000000-0005-0000-0000-0000AD3C0000}"/>
    <cellStyle name="Item 2 12 6" xfId="10766" xr:uid="{00000000-0005-0000-0000-0000AE3C0000}"/>
    <cellStyle name="Item 2 12 6 2" xfId="17132" xr:uid="{00000000-0005-0000-0000-0000AF3C0000}"/>
    <cellStyle name="Item 2 12 6 3" xfId="17142" xr:uid="{00000000-0005-0000-0000-0000B03C0000}"/>
    <cellStyle name="Item 2 12 7" xfId="17149" xr:uid="{00000000-0005-0000-0000-0000B13C0000}"/>
    <cellStyle name="Item 2 12 7 2" xfId="17153" xr:uid="{00000000-0005-0000-0000-0000B23C0000}"/>
    <cellStyle name="Item 2 12 7 3" xfId="17159" xr:uid="{00000000-0005-0000-0000-0000B33C0000}"/>
    <cellStyle name="Item 2 12 8" xfId="1848" xr:uid="{00000000-0005-0000-0000-0000B43C0000}"/>
    <cellStyle name="Item 2 12 8 2" xfId="1857" xr:uid="{00000000-0005-0000-0000-0000B53C0000}"/>
    <cellStyle name="Item 2 12 8 3" xfId="1901" xr:uid="{00000000-0005-0000-0000-0000B63C0000}"/>
    <cellStyle name="Item 2 12 9" xfId="17164" xr:uid="{00000000-0005-0000-0000-0000B73C0000}"/>
    <cellStyle name="Item 2 13" xfId="17169" xr:uid="{00000000-0005-0000-0000-0000B83C0000}"/>
    <cellStyle name="Item 2 13 2" xfId="21181" xr:uid="{00000000-0005-0000-0000-0000B93C0000}"/>
    <cellStyle name="Item 2 2" xfId="21182" xr:uid="{00000000-0005-0000-0000-0000BA3C0000}"/>
    <cellStyle name="Item 2 2 10" xfId="20422" xr:uid="{00000000-0005-0000-0000-0000BB3C0000}"/>
    <cellStyle name="Item 2 2 10 10" xfId="21185" xr:uid="{00000000-0005-0000-0000-0000BC3C0000}"/>
    <cellStyle name="Item 2 2 10 11" xfId="21186" xr:uid="{00000000-0005-0000-0000-0000BD3C0000}"/>
    <cellStyle name="Item 2 2 10 2" xfId="11745" xr:uid="{00000000-0005-0000-0000-0000BE3C0000}"/>
    <cellStyle name="Item 2 2 10 2 2" xfId="21188" xr:uid="{00000000-0005-0000-0000-0000BF3C0000}"/>
    <cellStyle name="Item 2 2 10 2 3" xfId="5833" xr:uid="{00000000-0005-0000-0000-0000C03C0000}"/>
    <cellStyle name="Item 2 2 10 3" xfId="21190" xr:uid="{00000000-0005-0000-0000-0000C13C0000}"/>
    <cellStyle name="Item 2 2 10 3 2" xfId="1374" xr:uid="{00000000-0005-0000-0000-0000C23C0000}"/>
    <cellStyle name="Item 2 2 10 3 3" xfId="19583" xr:uid="{00000000-0005-0000-0000-0000C33C0000}"/>
    <cellStyle name="Item 2 2 10 4" xfId="21191" xr:uid="{00000000-0005-0000-0000-0000C43C0000}"/>
    <cellStyle name="Item 2 2 10 4 2" xfId="21192" xr:uid="{00000000-0005-0000-0000-0000C53C0000}"/>
    <cellStyle name="Item 2 2 10 4 3" xfId="21193" xr:uid="{00000000-0005-0000-0000-0000C63C0000}"/>
    <cellStyle name="Item 2 2 10 5" xfId="17567" xr:uid="{00000000-0005-0000-0000-0000C73C0000}"/>
    <cellStyle name="Item 2 2 10 5 2" xfId="21194" xr:uid="{00000000-0005-0000-0000-0000C83C0000}"/>
    <cellStyle name="Item 2 2 10 5 3" xfId="21196" xr:uid="{00000000-0005-0000-0000-0000C93C0000}"/>
    <cellStyle name="Item 2 2 10 6" xfId="17570" xr:uid="{00000000-0005-0000-0000-0000CA3C0000}"/>
    <cellStyle name="Item 2 2 10 6 2" xfId="21198" xr:uid="{00000000-0005-0000-0000-0000CB3C0000}"/>
    <cellStyle name="Item 2 2 10 6 3" xfId="21200" xr:uid="{00000000-0005-0000-0000-0000CC3C0000}"/>
    <cellStyle name="Item 2 2 10 7" xfId="19311" xr:uid="{00000000-0005-0000-0000-0000CD3C0000}"/>
    <cellStyle name="Item 2 2 10 7 2" xfId="21202" xr:uid="{00000000-0005-0000-0000-0000CE3C0000}"/>
    <cellStyle name="Item 2 2 10 7 3" xfId="21203" xr:uid="{00000000-0005-0000-0000-0000CF3C0000}"/>
    <cellStyle name="Item 2 2 10 8" xfId="19314" xr:uid="{00000000-0005-0000-0000-0000D03C0000}"/>
    <cellStyle name="Item 2 2 10 8 2" xfId="17664" xr:uid="{00000000-0005-0000-0000-0000D13C0000}"/>
    <cellStyle name="Item 2 2 10 8 3" xfId="21204" xr:uid="{00000000-0005-0000-0000-0000D23C0000}"/>
    <cellStyle name="Item 2 2 10 9" xfId="21205" xr:uid="{00000000-0005-0000-0000-0000D33C0000}"/>
    <cellStyle name="Item 2 2 11" xfId="21206" xr:uid="{00000000-0005-0000-0000-0000D43C0000}"/>
    <cellStyle name="Item 2 2 11 10" xfId="21208" xr:uid="{00000000-0005-0000-0000-0000D53C0000}"/>
    <cellStyle name="Item 2 2 11 11" xfId="21209" xr:uid="{00000000-0005-0000-0000-0000D63C0000}"/>
    <cellStyle name="Item 2 2 11 2" xfId="14292" xr:uid="{00000000-0005-0000-0000-0000D73C0000}"/>
    <cellStyle name="Item 2 2 11 2 2" xfId="21210" xr:uid="{00000000-0005-0000-0000-0000D83C0000}"/>
    <cellStyle name="Item 2 2 11 2 3" xfId="5844" xr:uid="{00000000-0005-0000-0000-0000D93C0000}"/>
    <cellStyle name="Item 2 2 11 3" xfId="8847" xr:uid="{00000000-0005-0000-0000-0000DA3C0000}"/>
    <cellStyle name="Item 2 2 11 3 2" xfId="12253" xr:uid="{00000000-0005-0000-0000-0000DB3C0000}"/>
    <cellStyle name="Item 2 2 11 3 3" xfId="21211" xr:uid="{00000000-0005-0000-0000-0000DC3C0000}"/>
    <cellStyle name="Item 2 2 11 4" xfId="21212" xr:uid="{00000000-0005-0000-0000-0000DD3C0000}"/>
    <cellStyle name="Item 2 2 11 4 2" xfId="21213" xr:uid="{00000000-0005-0000-0000-0000DE3C0000}"/>
    <cellStyle name="Item 2 2 11 4 3" xfId="21214" xr:uid="{00000000-0005-0000-0000-0000DF3C0000}"/>
    <cellStyle name="Item 2 2 11 5" xfId="17576" xr:uid="{00000000-0005-0000-0000-0000E03C0000}"/>
    <cellStyle name="Item 2 2 11 5 2" xfId="21215" xr:uid="{00000000-0005-0000-0000-0000E13C0000}"/>
    <cellStyle name="Item 2 2 11 5 3" xfId="21217" xr:uid="{00000000-0005-0000-0000-0000E23C0000}"/>
    <cellStyle name="Item 2 2 11 6" xfId="17580" xr:uid="{00000000-0005-0000-0000-0000E33C0000}"/>
    <cellStyle name="Item 2 2 11 6 2" xfId="19877" xr:uid="{00000000-0005-0000-0000-0000E43C0000}"/>
    <cellStyle name="Item 2 2 11 6 3" xfId="19883" xr:uid="{00000000-0005-0000-0000-0000E53C0000}"/>
    <cellStyle name="Item 2 2 11 7" xfId="21221" xr:uid="{00000000-0005-0000-0000-0000E63C0000}"/>
    <cellStyle name="Item 2 2 11 7 2" xfId="15893" xr:uid="{00000000-0005-0000-0000-0000E73C0000}"/>
    <cellStyle name="Item 2 2 11 7 3" xfId="20102" xr:uid="{00000000-0005-0000-0000-0000E83C0000}"/>
    <cellStyle name="Item 2 2 11 8" xfId="21225" xr:uid="{00000000-0005-0000-0000-0000E93C0000}"/>
    <cellStyle name="Item 2 2 11 8 2" xfId="17675" xr:uid="{00000000-0005-0000-0000-0000EA3C0000}"/>
    <cellStyle name="Item 2 2 11 8 3" xfId="21228" xr:uid="{00000000-0005-0000-0000-0000EB3C0000}"/>
    <cellStyle name="Item 2 2 11 9" xfId="15405" xr:uid="{00000000-0005-0000-0000-0000EC3C0000}"/>
    <cellStyle name="Item 2 2 12" xfId="21229" xr:uid="{00000000-0005-0000-0000-0000ED3C0000}"/>
    <cellStyle name="Item 2 2 12 10" xfId="21230" xr:uid="{00000000-0005-0000-0000-0000EE3C0000}"/>
    <cellStyle name="Item 2 2 12 11" xfId="14909" xr:uid="{00000000-0005-0000-0000-0000EF3C0000}"/>
    <cellStyle name="Item 2 2 12 2" xfId="14297" xr:uid="{00000000-0005-0000-0000-0000F03C0000}"/>
    <cellStyle name="Item 2 2 12 2 2" xfId="21231" xr:uid="{00000000-0005-0000-0000-0000F13C0000}"/>
    <cellStyle name="Item 2 2 12 2 3" xfId="5250" xr:uid="{00000000-0005-0000-0000-0000F23C0000}"/>
    <cellStyle name="Item 2 2 12 3" xfId="21232" xr:uid="{00000000-0005-0000-0000-0000F33C0000}"/>
    <cellStyle name="Item 2 2 12 3 2" xfId="21233" xr:uid="{00000000-0005-0000-0000-0000F43C0000}"/>
    <cellStyle name="Item 2 2 12 3 3" xfId="21234" xr:uid="{00000000-0005-0000-0000-0000F53C0000}"/>
    <cellStyle name="Item 2 2 12 4" xfId="21235" xr:uid="{00000000-0005-0000-0000-0000F63C0000}"/>
    <cellStyle name="Item 2 2 12 4 2" xfId="21236" xr:uid="{00000000-0005-0000-0000-0000F73C0000}"/>
    <cellStyle name="Item 2 2 12 4 3" xfId="21237" xr:uid="{00000000-0005-0000-0000-0000F83C0000}"/>
    <cellStyle name="Item 2 2 12 5" xfId="21238" xr:uid="{00000000-0005-0000-0000-0000F93C0000}"/>
    <cellStyle name="Item 2 2 12 5 2" xfId="21240" xr:uid="{00000000-0005-0000-0000-0000FA3C0000}"/>
    <cellStyle name="Item 2 2 12 5 3" xfId="21242" xr:uid="{00000000-0005-0000-0000-0000FB3C0000}"/>
    <cellStyle name="Item 2 2 12 6" xfId="21244" xr:uid="{00000000-0005-0000-0000-0000FC3C0000}"/>
    <cellStyle name="Item 2 2 12 6 2" xfId="21246" xr:uid="{00000000-0005-0000-0000-0000FD3C0000}"/>
    <cellStyle name="Item 2 2 12 6 3" xfId="21248" xr:uid="{00000000-0005-0000-0000-0000FE3C0000}"/>
    <cellStyle name="Item 2 2 12 7" xfId="21250" xr:uid="{00000000-0005-0000-0000-0000FF3C0000}"/>
    <cellStyle name="Item 2 2 12 7 2" xfId="21252" xr:uid="{00000000-0005-0000-0000-0000003D0000}"/>
    <cellStyle name="Item 2 2 12 7 3" xfId="21253" xr:uid="{00000000-0005-0000-0000-0000013D0000}"/>
    <cellStyle name="Item 2 2 12 8" xfId="21254" xr:uid="{00000000-0005-0000-0000-0000023D0000}"/>
    <cellStyle name="Item 2 2 12 8 2" xfId="21256" xr:uid="{00000000-0005-0000-0000-0000033D0000}"/>
    <cellStyle name="Item 2 2 12 8 3" xfId="21257" xr:uid="{00000000-0005-0000-0000-0000043D0000}"/>
    <cellStyle name="Item 2 2 12 9" xfId="18244" xr:uid="{00000000-0005-0000-0000-0000053D0000}"/>
    <cellStyle name="Item 2 2 13" xfId="21258" xr:uid="{00000000-0005-0000-0000-0000063D0000}"/>
    <cellStyle name="Item 2 2 13 2" xfId="10957" xr:uid="{00000000-0005-0000-0000-0000073D0000}"/>
    <cellStyle name="Item 2 2 2" xfId="21259" xr:uid="{00000000-0005-0000-0000-0000083D0000}"/>
    <cellStyle name="Item 2 2 2 10" xfId="15658" xr:uid="{00000000-0005-0000-0000-0000093D0000}"/>
    <cellStyle name="Item 2 2 2 10 10" xfId="10391" xr:uid="{00000000-0005-0000-0000-00000A3D0000}"/>
    <cellStyle name="Item 2 2 2 10 11" xfId="21260" xr:uid="{00000000-0005-0000-0000-00000B3D0000}"/>
    <cellStyle name="Item 2 2 2 10 2" xfId="21261" xr:uid="{00000000-0005-0000-0000-00000C3D0000}"/>
    <cellStyle name="Item 2 2 2 10 2 2" xfId="21263" xr:uid="{00000000-0005-0000-0000-00000D3D0000}"/>
    <cellStyle name="Item 2 2 2 10 2 3" xfId="21265" xr:uid="{00000000-0005-0000-0000-00000E3D0000}"/>
    <cellStyle name="Item 2 2 2 10 3" xfId="21268" xr:uid="{00000000-0005-0000-0000-00000F3D0000}"/>
    <cellStyle name="Item 2 2 2 10 3 2" xfId="19692" xr:uid="{00000000-0005-0000-0000-0000103D0000}"/>
    <cellStyle name="Item 2 2 2 10 3 3" xfId="21271" xr:uid="{00000000-0005-0000-0000-0000113D0000}"/>
    <cellStyle name="Item 2 2 2 10 4" xfId="21274" xr:uid="{00000000-0005-0000-0000-0000123D0000}"/>
    <cellStyle name="Item 2 2 2 10 4 2" xfId="559" xr:uid="{00000000-0005-0000-0000-0000133D0000}"/>
    <cellStyle name="Item 2 2 2 10 4 3" xfId="1799" xr:uid="{00000000-0005-0000-0000-0000143D0000}"/>
    <cellStyle name="Item 2 2 2 10 5" xfId="21277" xr:uid="{00000000-0005-0000-0000-0000153D0000}"/>
    <cellStyle name="Item 2 2 2 10 5 2" xfId="8798" xr:uid="{00000000-0005-0000-0000-0000163D0000}"/>
    <cellStyle name="Item 2 2 2 10 5 3" xfId="6848" xr:uid="{00000000-0005-0000-0000-0000173D0000}"/>
    <cellStyle name="Item 2 2 2 10 6" xfId="21279" xr:uid="{00000000-0005-0000-0000-0000183D0000}"/>
    <cellStyle name="Item 2 2 2 10 6 2" xfId="668" xr:uid="{00000000-0005-0000-0000-0000193D0000}"/>
    <cellStyle name="Item 2 2 2 10 6 3" xfId="687" xr:uid="{00000000-0005-0000-0000-00001A3D0000}"/>
    <cellStyle name="Item 2 2 2 10 7" xfId="21281" xr:uid="{00000000-0005-0000-0000-00001B3D0000}"/>
    <cellStyle name="Item 2 2 2 10 7 2" xfId="5630" xr:uid="{00000000-0005-0000-0000-00001C3D0000}"/>
    <cellStyle name="Item 2 2 2 10 7 3" xfId="6917" xr:uid="{00000000-0005-0000-0000-00001D3D0000}"/>
    <cellStyle name="Item 2 2 2 10 8" xfId="19951" xr:uid="{00000000-0005-0000-0000-00001E3D0000}"/>
    <cellStyle name="Item 2 2 2 10 8 2" xfId="8272" xr:uid="{00000000-0005-0000-0000-00001F3D0000}"/>
    <cellStyle name="Item 2 2 2 10 8 3" xfId="5891" xr:uid="{00000000-0005-0000-0000-0000203D0000}"/>
    <cellStyle name="Item 2 2 2 10 9" xfId="4910" xr:uid="{00000000-0005-0000-0000-0000213D0000}"/>
    <cellStyle name="Item 2 2 2 11" xfId="15664" xr:uid="{00000000-0005-0000-0000-0000223D0000}"/>
    <cellStyle name="Item 2 2 2 11 10" xfId="2291" xr:uid="{00000000-0005-0000-0000-0000233D0000}"/>
    <cellStyle name="Item 2 2 2 11 11" xfId="21282" xr:uid="{00000000-0005-0000-0000-0000243D0000}"/>
    <cellStyle name="Item 2 2 2 11 2" xfId="21283" xr:uid="{00000000-0005-0000-0000-0000253D0000}"/>
    <cellStyle name="Item 2 2 2 11 2 2" xfId="21285" xr:uid="{00000000-0005-0000-0000-0000263D0000}"/>
    <cellStyle name="Item 2 2 2 11 2 3" xfId="21288" xr:uid="{00000000-0005-0000-0000-0000273D0000}"/>
    <cellStyle name="Item 2 2 2 11 3" xfId="21291" xr:uid="{00000000-0005-0000-0000-0000283D0000}"/>
    <cellStyle name="Item 2 2 2 11 3 2" xfId="21294" xr:uid="{00000000-0005-0000-0000-0000293D0000}"/>
    <cellStyle name="Item 2 2 2 11 3 3" xfId="21295" xr:uid="{00000000-0005-0000-0000-00002A3D0000}"/>
    <cellStyle name="Item 2 2 2 11 4" xfId="21298" xr:uid="{00000000-0005-0000-0000-00002B3D0000}"/>
    <cellStyle name="Item 2 2 2 11 4 2" xfId="10741" xr:uid="{00000000-0005-0000-0000-00002C3D0000}"/>
    <cellStyle name="Item 2 2 2 11 4 3" xfId="10751" xr:uid="{00000000-0005-0000-0000-00002D3D0000}"/>
    <cellStyle name="Item 2 2 2 11 5" xfId="21301" xr:uid="{00000000-0005-0000-0000-00002E3D0000}"/>
    <cellStyle name="Item 2 2 2 11 5 2" xfId="10288" xr:uid="{00000000-0005-0000-0000-00002F3D0000}"/>
    <cellStyle name="Item 2 2 2 11 5 3" xfId="10291" xr:uid="{00000000-0005-0000-0000-0000303D0000}"/>
    <cellStyle name="Item 2 2 2 11 6" xfId="21303" xr:uid="{00000000-0005-0000-0000-0000313D0000}"/>
    <cellStyle name="Item 2 2 2 11 6 2" xfId="10299" xr:uid="{00000000-0005-0000-0000-0000323D0000}"/>
    <cellStyle name="Item 2 2 2 11 6 3" xfId="21307" xr:uid="{00000000-0005-0000-0000-0000333D0000}"/>
    <cellStyle name="Item 2 2 2 11 7" xfId="2388" xr:uid="{00000000-0005-0000-0000-0000343D0000}"/>
    <cellStyle name="Item 2 2 2 11 7 2" xfId="10303" xr:uid="{00000000-0005-0000-0000-0000353D0000}"/>
    <cellStyle name="Item 2 2 2 11 7 3" xfId="21310" xr:uid="{00000000-0005-0000-0000-0000363D0000}"/>
    <cellStyle name="Item 2 2 2 11 8" xfId="2382" xr:uid="{00000000-0005-0000-0000-0000373D0000}"/>
    <cellStyle name="Item 2 2 2 11 8 2" xfId="19954" xr:uid="{00000000-0005-0000-0000-0000383D0000}"/>
    <cellStyle name="Item 2 2 2 11 8 3" xfId="10785" xr:uid="{00000000-0005-0000-0000-0000393D0000}"/>
    <cellStyle name="Item 2 2 2 11 9" xfId="19956" xr:uid="{00000000-0005-0000-0000-00003A3D0000}"/>
    <cellStyle name="Item 2 2 2 12" xfId="21311" xr:uid="{00000000-0005-0000-0000-00003B3D0000}"/>
    <cellStyle name="Item 2 2 2 12 2" xfId="21312" xr:uid="{00000000-0005-0000-0000-00003C3D0000}"/>
    <cellStyle name="Item 2 2 2 2" xfId="21313" xr:uid="{00000000-0005-0000-0000-00003D3D0000}"/>
    <cellStyle name="Item 2 2 2 2 10" xfId="21314" xr:uid="{00000000-0005-0000-0000-00003E3D0000}"/>
    <cellStyle name="Item 2 2 2 2 11" xfId="21315" xr:uid="{00000000-0005-0000-0000-00003F3D0000}"/>
    <cellStyle name="Item 2 2 2 2 2" xfId="8147" xr:uid="{00000000-0005-0000-0000-0000403D0000}"/>
    <cellStyle name="Item 2 2 2 2 2 2" xfId="21317" xr:uid="{00000000-0005-0000-0000-0000413D0000}"/>
    <cellStyle name="Item 2 2 2 2 2 3" xfId="21318" xr:uid="{00000000-0005-0000-0000-0000423D0000}"/>
    <cellStyle name="Item 2 2 2 2 3" xfId="8152" xr:uid="{00000000-0005-0000-0000-0000433D0000}"/>
    <cellStyle name="Item 2 2 2 2 3 2" xfId="21319" xr:uid="{00000000-0005-0000-0000-0000443D0000}"/>
    <cellStyle name="Item 2 2 2 2 3 3" xfId="2164" xr:uid="{00000000-0005-0000-0000-0000453D0000}"/>
    <cellStyle name="Item 2 2 2 2 4" xfId="12034" xr:uid="{00000000-0005-0000-0000-0000463D0000}"/>
    <cellStyle name="Item 2 2 2 2 4 2" xfId="21320" xr:uid="{00000000-0005-0000-0000-0000473D0000}"/>
    <cellStyle name="Item 2 2 2 2 4 3" xfId="21322" xr:uid="{00000000-0005-0000-0000-0000483D0000}"/>
    <cellStyle name="Item 2 2 2 2 5" xfId="12039" xr:uid="{00000000-0005-0000-0000-0000493D0000}"/>
    <cellStyle name="Item 2 2 2 2 5 2" xfId="21324" xr:uid="{00000000-0005-0000-0000-00004A3D0000}"/>
    <cellStyle name="Item 2 2 2 2 5 3" xfId="21325" xr:uid="{00000000-0005-0000-0000-00004B3D0000}"/>
    <cellStyle name="Item 2 2 2 2 6" xfId="12043" xr:uid="{00000000-0005-0000-0000-00004C3D0000}"/>
    <cellStyle name="Item 2 2 2 2 6 2" xfId="11933" xr:uid="{00000000-0005-0000-0000-00004D3D0000}"/>
    <cellStyle name="Item 2 2 2 2 6 3" xfId="11938" xr:uid="{00000000-0005-0000-0000-00004E3D0000}"/>
    <cellStyle name="Item 2 2 2 2 7" xfId="21326" xr:uid="{00000000-0005-0000-0000-00004F3D0000}"/>
    <cellStyle name="Item 2 2 2 2 7 2" xfId="21328" xr:uid="{00000000-0005-0000-0000-0000503D0000}"/>
    <cellStyle name="Item 2 2 2 2 7 3" xfId="21330" xr:uid="{00000000-0005-0000-0000-0000513D0000}"/>
    <cellStyle name="Item 2 2 2 2 8" xfId="21331" xr:uid="{00000000-0005-0000-0000-0000523D0000}"/>
    <cellStyle name="Item 2 2 2 2 8 2" xfId="21332" xr:uid="{00000000-0005-0000-0000-0000533D0000}"/>
    <cellStyle name="Item 2 2 2 2 8 3" xfId="21333" xr:uid="{00000000-0005-0000-0000-0000543D0000}"/>
    <cellStyle name="Item 2 2 2 2 9" xfId="21334" xr:uid="{00000000-0005-0000-0000-0000553D0000}"/>
    <cellStyle name="Item 2 2 2 3" xfId="21335" xr:uid="{00000000-0005-0000-0000-0000563D0000}"/>
    <cellStyle name="Item 2 2 2 3 10" xfId="21336" xr:uid="{00000000-0005-0000-0000-0000573D0000}"/>
    <cellStyle name="Item 2 2 2 3 11" xfId="772" xr:uid="{00000000-0005-0000-0000-0000583D0000}"/>
    <cellStyle name="Item 2 2 2 3 2" xfId="18629" xr:uid="{00000000-0005-0000-0000-0000593D0000}"/>
    <cellStyle name="Item 2 2 2 3 2 2" xfId="21337" xr:uid="{00000000-0005-0000-0000-00005A3D0000}"/>
    <cellStyle name="Item 2 2 2 3 2 3" xfId="21338" xr:uid="{00000000-0005-0000-0000-00005B3D0000}"/>
    <cellStyle name="Item 2 2 2 3 3" xfId="21339" xr:uid="{00000000-0005-0000-0000-00005C3D0000}"/>
    <cellStyle name="Item 2 2 2 3 3 2" xfId="21340" xr:uid="{00000000-0005-0000-0000-00005D3D0000}"/>
    <cellStyle name="Item 2 2 2 3 3 3" xfId="21341" xr:uid="{00000000-0005-0000-0000-00005E3D0000}"/>
    <cellStyle name="Item 2 2 2 3 4" xfId="21342" xr:uid="{00000000-0005-0000-0000-00005F3D0000}"/>
    <cellStyle name="Item 2 2 2 3 4 2" xfId="21343" xr:uid="{00000000-0005-0000-0000-0000603D0000}"/>
    <cellStyle name="Item 2 2 2 3 4 3" xfId="21346" xr:uid="{00000000-0005-0000-0000-0000613D0000}"/>
    <cellStyle name="Item 2 2 2 3 5" xfId="21347" xr:uid="{00000000-0005-0000-0000-0000623D0000}"/>
    <cellStyle name="Item 2 2 2 3 5 2" xfId="21348" xr:uid="{00000000-0005-0000-0000-0000633D0000}"/>
    <cellStyle name="Item 2 2 2 3 5 3" xfId="21351" xr:uid="{00000000-0005-0000-0000-0000643D0000}"/>
    <cellStyle name="Item 2 2 2 3 6" xfId="21352" xr:uid="{00000000-0005-0000-0000-0000653D0000}"/>
    <cellStyle name="Item 2 2 2 3 6 2" xfId="5993" xr:uid="{00000000-0005-0000-0000-0000663D0000}"/>
    <cellStyle name="Item 2 2 2 3 6 3" xfId="21355" xr:uid="{00000000-0005-0000-0000-0000673D0000}"/>
    <cellStyle name="Item 2 2 2 3 7" xfId="21356" xr:uid="{00000000-0005-0000-0000-0000683D0000}"/>
    <cellStyle name="Item 2 2 2 3 7 2" xfId="21357" xr:uid="{00000000-0005-0000-0000-0000693D0000}"/>
    <cellStyle name="Item 2 2 2 3 7 3" xfId="21360" xr:uid="{00000000-0005-0000-0000-00006A3D0000}"/>
    <cellStyle name="Item 2 2 2 3 8" xfId="21361" xr:uid="{00000000-0005-0000-0000-00006B3D0000}"/>
    <cellStyle name="Item 2 2 2 3 8 2" xfId="21187" xr:uid="{00000000-0005-0000-0000-00006C3D0000}"/>
    <cellStyle name="Item 2 2 2 3 8 3" xfId="21364" xr:uid="{00000000-0005-0000-0000-00006D3D0000}"/>
    <cellStyle name="Item 2 2 2 3 9" xfId="21366" xr:uid="{00000000-0005-0000-0000-00006E3D0000}"/>
    <cellStyle name="Item 2 2 2 4" xfId="2931" xr:uid="{00000000-0005-0000-0000-00006F3D0000}"/>
    <cellStyle name="Item 2 2 2 4 10" xfId="14342" xr:uid="{00000000-0005-0000-0000-0000703D0000}"/>
    <cellStyle name="Item 2 2 2 4 11" xfId="253" xr:uid="{00000000-0005-0000-0000-0000713D0000}"/>
    <cellStyle name="Item 2 2 2 4 2" xfId="14345" xr:uid="{00000000-0005-0000-0000-0000723D0000}"/>
    <cellStyle name="Item 2 2 2 4 2 2" xfId="14348" xr:uid="{00000000-0005-0000-0000-0000733D0000}"/>
    <cellStyle name="Item 2 2 2 4 2 3" xfId="14357" xr:uid="{00000000-0005-0000-0000-0000743D0000}"/>
    <cellStyle name="Item 2 2 2 4 3" xfId="14372" xr:uid="{00000000-0005-0000-0000-0000753D0000}"/>
    <cellStyle name="Item 2 2 2 4 3 2" xfId="14375" xr:uid="{00000000-0005-0000-0000-0000763D0000}"/>
    <cellStyle name="Item 2 2 2 4 3 3" xfId="14380" xr:uid="{00000000-0005-0000-0000-0000773D0000}"/>
    <cellStyle name="Item 2 2 2 4 4" xfId="183" xr:uid="{00000000-0005-0000-0000-0000783D0000}"/>
    <cellStyle name="Item 2 2 2 4 4 2" xfId="1512" xr:uid="{00000000-0005-0000-0000-0000793D0000}"/>
    <cellStyle name="Item 2 2 2 4 4 3" xfId="1518" xr:uid="{00000000-0005-0000-0000-00007A3D0000}"/>
    <cellStyle name="Item 2 2 2 4 5" xfId="125" xr:uid="{00000000-0005-0000-0000-00007B3D0000}"/>
    <cellStyle name="Item 2 2 2 4 5 2" xfId="8783" xr:uid="{00000000-0005-0000-0000-00007C3D0000}"/>
    <cellStyle name="Item 2 2 2 4 5 3" xfId="14396" xr:uid="{00000000-0005-0000-0000-00007D3D0000}"/>
    <cellStyle name="Item 2 2 2 4 6" xfId="191" xr:uid="{00000000-0005-0000-0000-00007E3D0000}"/>
    <cellStyle name="Item 2 2 2 4 6 2" xfId="14406" xr:uid="{00000000-0005-0000-0000-00007F3D0000}"/>
    <cellStyle name="Item 2 2 2 4 6 3" xfId="14411" xr:uid="{00000000-0005-0000-0000-0000803D0000}"/>
    <cellStyle name="Item 2 2 2 4 7" xfId="197" xr:uid="{00000000-0005-0000-0000-0000813D0000}"/>
    <cellStyle name="Item 2 2 2 4 7 2" xfId="14423" xr:uid="{00000000-0005-0000-0000-0000823D0000}"/>
    <cellStyle name="Item 2 2 2 4 7 3" xfId="14428" xr:uid="{00000000-0005-0000-0000-0000833D0000}"/>
    <cellStyle name="Item 2 2 2 4 8" xfId="14436" xr:uid="{00000000-0005-0000-0000-0000843D0000}"/>
    <cellStyle name="Item 2 2 2 4 8 2" xfId="14441" xr:uid="{00000000-0005-0000-0000-0000853D0000}"/>
    <cellStyle name="Item 2 2 2 4 8 3" xfId="2667" xr:uid="{00000000-0005-0000-0000-0000863D0000}"/>
    <cellStyle name="Item 2 2 2 4 9" xfId="14447" xr:uid="{00000000-0005-0000-0000-0000873D0000}"/>
    <cellStyle name="Item 2 2 2 5" xfId="14452" xr:uid="{00000000-0005-0000-0000-0000883D0000}"/>
    <cellStyle name="Item 2 2 2 5 10" xfId="13802" xr:uid="{00000000-0005-0000-0000-0000893D0000}"/>
    <cellStyle name="Item 2 2 2 5 11" xfId="12827" xr:uid="{00000000-0005-0000-0000-00008A3D0000}"/>
    <cellStyle name="Item 2 2 2 5 2" xfId="21367" xr:uid="{00000000-0005-0000-0000-00008B3D0000}"/>
    <cellStyle name="Item 2 2 2 5 2 2" xfId="21368" xr:uid="{00000000-0005-0000-0000-00008C3D0000}"/>
    <cellStyle name="Item 2 2 2 5 2 3" xfId="21369" xr:uid="{00000000-0005-0000-0000-00008D3D0000}"/>
    <cellStyle name="Item 2 2 2 5 3" xfId="21370" xr:uid="{00000000-0005-0000-0000-00008E3D0000}"/>
    <cellStyle name="Item 2 2 2 5 3 2" xfId="21373" xr:uid="{00000000-0005-0000-0000-00008F3D0000}"/>
    <cellStyle name="Item 2 2 2 5 3 3" xfId="21374" xr:uid="{00000000-0005-0000-0000-0000903D0000}"/>
    <cellStyle name="Item 2 2 2 5 4" xfId="21375" xr:uid="{00000000-0005-0000-0000-0000913D0000}"/>
    <cellStyle name="Item 2 2 2 5 4 2" xfId="21378" xr:uid="{00000000-0005-0000-0000-0000923D0000}"/>
    <cellStyle name="Item 2 2 2 5 4 3" xfId="21382" xr:uid="{00000000-0005-0000-0000-0000933D0000}"/>
    <cellStyle name="Item 2 2 2 5 5" xfId="21384" xr:uid="{00000000-0005-0000-0000-0000943D0000}"/>
    <cellStyle name="Item 2 2 2 5 5 2" xfId="21385" xr:uid="{00000000-0005-0000-0000-0000953D0000}"/>
    <cellStyle name="Item 2 2 2 5 5 3" xfId="21388" xr:uid="{00000000-0005-0000-0000-0000963D0000}"/>
    <cellStyle name="Item 2 2 2 5 6" xfId="21389" xr:uid="{00000000-0005-0000-0000-0000973D0000}"/>
    <cellStyle name="Item 2 2 2 5 6 2" xfId="21390" xr:uid="{00000000-0005-0000-0000-0000983D0000}"/>
    <cellStyle name="Item 2 2 2 5 6 3" xfId="13352" xr:uid="{00000000-0005-0000-0000-0000993D0000}"/>
    <cellStyle name="Item 2 2 2 5 7" xfId="15838" xr:uid="{00000000-0005-0000-0000-00009A3D0000}"/>
    <cellStyle name="Item 2 2 2 5 7 2" xfId="20392" xr:uid="{00000000-0005-0000-0000-00009B3D0000}"/>
    <cellStyle name="Item 2 2 2 5 7 3" xfId="21391" xr:uid="{00000000-0005-0000-0000-00009C3D0000}"/>
    <cellStyle name="Item 2 2 2 5 8" xfId="15842" xr:uid="{00000000-0005-0000-0000-00009D3D0000}"/>
    <cellStyle name="Item 2 2 2 5 8 2" xfId="20394" xr:uid="{00000000-0005-0000-0000-00009E3D0000}"/>
    <cellStyle name="Item 2 2 2 5 8 3" xfId="21392" xr:uid="{00000000-0005-0000-0000-00009F3D0000}"/>
    <cellStyle name="Item 2 2 2 5 9" xfId="21393" xr:uid="{00000000-0005-0000-0000-0000A03D0000}"/>
    <cellStyle name="Item 2 2 2 6" xfId="7190" xr:uid="{00000000-0005-0000-0000-0000A13D0000}"/>
    <cellStyle name="Item 2 2 2 6 10" xfId="5853" xr:uid="{00000000-0005-0000-0000-0000A23D0000}"/>
    <cellStyle name="Item 2 2 2 6 11" xfId="5867" xr:uid="{00000000-0005-0000-0000-0000A33D0000}"/>
    <cellStyle name="Item 2 2 2 6 2" xfId="14456" xr:uid="{00000000-0005-0000-0000-0000A43D0000}"/>
    <cellStyle name="Item 2 2 2 6 2 2" xfId="8747" xr:uid="{00000000-0005-0000-0000-0000A53D0000}"/>
    <cellStyle name="Item 2 2 2 6 2 3" xfId="5799" xr:uid="{00000000-0005-0000-0000-0000A63D0000}"/>
    <cellStyle name="Item 2 2 2 6 3" xfId="14469" xr:uid="{00000000-0005-0000-0000-0000A73D0000}"/>
    <cellStyle name="Item 2 2 2 6 3 2" xfId="8755" xr:uid="{00000000-0005-0000-0000-0000A83D0000}"/>
    <cellStyle name="Item 2 2 2 6 3 3" xfId="14472" xr:uid="{00000000-0005-0000-0000-0000A93D0000}"/>
    <cellStyle name="Item 2 2 2 6 4" xfId="11004" xr:uid="{00000000-0005-0000-0000-0000AA3D0000}"/>
    <cellStyle name="Item 2 2 2 6 4 2" xfId="8762" xr:uid="{00000000-0005-0000-0000-0000AB3D0000}"/>
    <cellStyle name="Item 2 2 2 6 4 3" xfId="14478" xr:uid="{00000000-0005-0000-0000-0000AC3D0000}"/>
    <cellStyle name="Item 2 2 2 6 5" xfId="11012" xr:uid="{00000000-0005-0000-0000-0000AD3D0000}"/>
    <cellStyle name="Item 2 2 2 6 5 2" xfId="21394" xr:uid="{00000000-0005-0000-0000-0000AE3D0000}"/>
    <cellStyle name="Item 2 2 2 6 5 3" xfId="21397" xr:uid="{00000000-0005-0000-0000-0000AF3D0000}"/>
    <cellStyle name="Item 2 2 2 6 6" xfId="13863" xr:uid="{00000000-0005-0000-0000-0000B03D0000}"/>
    <cellStyle name="Item 2 2 2 6 6 2" xfId="21398" xr:uid="{00000000-0005-0000-0000-0000B13D0000}"/>
    <cellStyle name="Item 2 2 2 6 6 3" xfId="21399" xr:uid="{00000000-0005-0000-0000-0000B23D0000}"/>
    <cellStyle name="Item 2 2 2 6 7" xfId="21400" xr:uid="{00000000-0005-0000-0000-0000B33D0000}"/>
    <cellStyle name="Item 2 2 2 6 7 2" xfId="21401" xr:uid="{00000000-0005-0000-0000-0000B43D0000}"/>
    <cellStyle name="Item 2 2 2 6 7 3" xfId="21402" xr:uid="{00000000-0005-0000-0000-0000B53D0000}"/>
    <cellStyle name="Item 2 2 2 6 8" xfId="21405" xr:uid="{00000000-0005-0000-0000-0000B63D0000}"/>
    <cellStyle name="Item 2 2 2 6 8 2" xfId="21406" xr:uid="{00000000-0005-0000-0000-0000B73D0000}"/>
    <cellStyle name="Item 2 2 2 6 8 3" xfId="3275" xr:uid="{00000000-0005-0000-0000-0000B83D0000}"/>
    <cellStyle name="Item 2 2 2 6 9" xfId="21409" xr:uid="{00000000-0005-0000-0000-0000B93D0000}"/>
    <cellStyle name="Item 2 2 2 7" xfId="7197" xr:uid="{00000000-0005-0000-0000-0000BA3D0000}"/>
    <cellStyle name="Item 2 2 2 7 10" xfId="1493" xr:uid="{00000000-0005-0000-0000-0000BB3D0000}"/>
    <cellStyle name="Item 2 2 2 7 11" xfId="7199" xr:uid="{00000000-0005-0000-0000-0000BC3D0000}"/>
    <cellStyle name="Item 2 2 2 7 2" xfId="12844" xr:uid="{00000000-0005-0000-0000-0000BD3D0000}"/>
    <cellStyle name="Item 2 2 2 7 2 2" xfId="6965" xr:uid="{00000000-0005-0000-0000-0000BE3D0000}"/>
    <cellStyle name="Item 2 2 2 7 2 3" xfId="6984" xr:uid="{00000000-0005-0000-0000-0000BF3D0000}"/>
    <cellStyle name="Item 2 2 2 7 3" xfId="12848" xr:uid="{00000000-0005-0000-0000-0000C03D0000}"/>
    <cellStyle name="Item 2 2 2 7 3 2" xfId="14482" xr:uid="{00000000-0005-0000-0000-0000C13D0000}"/>
    <cellStyle name="Item 2 2 2 7 3 3" xfId="14486" xr:uid="{00000000-0005-0000-0000-0000C23D0000}"/>
    <cellStyle name="Item 2 2 2 7 4" xfId="11027" xr:uid="{00000000-0005-0000-0000-0000C33D0000}"/>
    <cellStyle name="Item 2 2 2 7 4 2" xfId="21411" xr:uid="{00000000-0005-0000-0000-0000C43D0000}"/>
    <cellStyle name="Item 2 2 2 7 4 3" xfId="21414" xr:uid="{00000000-0005-0000-0000-0000C53D0000}"/>
    <cellStyle name="Item 2 2 2 7 5" xfId="3554" xr:uid="{00000000-0005-0000-0000-0000C63D0000}"/>
    <cellStyle name="Item 2 2 2 7 5 2" xfId="6479" xr:uid="{00000000-0005-0000-0000-0000C73D0000}"/>
    <cellStyle name="Item 2 2 2 7 5 3" xfId="6493" xr:uid="{00000000-0005-0000-0000-0000C83D0000}"/>
    <cellStyle name="Item 2 2 2 7 6" xfId="21415" xr:uid="{00000000-0005-0000-0000-0000C93D0000}"/>
    <cellStyle name="Item 2 2 2 7 6 2" xfId="20063" xr:uid="{00000000-0005-0000-0000-0000CA3D0000}"/>
    <cellStyle name="Item 2 2 2 7 6 3" xfId="21416" xr:uid="{00000000-0005-0000-0000-0000CB3D0000}"/>
    <cellStyle name="Item 2 2 2 7 7" xfId="21419" xr:uid="{00000000-0005-0000-0000-0000CC3D0000}"/>
    <cellStyle name="Item 2 2 2 7 7 2" xfId="21420" xr:uid="{00000000-0005-0000-0000-0000CD3D0000}"/>
    <cellStyle name="Item 2 2 2 7 7 3" xfId="21421" xr:uid="{00000000-0005-0000-0000-0000CE3D0000}"/>
    <cellStyle name="Item 2 2 2 7 8" xfId="16520" xr:uid="{00000000-0005-0000-0000-0000CF3D0000}"/>
    <cellStyle name="Item 2 2 2 7 8 2" xfId="21422" xr:uid="{00000000-0005-0000-0000-0000D03D0000}"/>
    <cellStyle name="Item 2 2 2 7 8 3" xfId="21423" xr:uid="{00000000-0005-0000-0000-0000D13D0000}"/>
    <cellStyle name="Item 2 2 2 7 9" xfId="16525" xr:uid="{00000000-0005-0000-0000-0000D23D0000}"/>
    <cellStyle name="Item 2 2 2 8" xfId="13150" xr:uid="{00000000-0005-0000-0000-0000D33D0000}"/>
    <cellStyle name="Item 2 2 2 8 10" xfId="7382" xr:uid="{00000000-0005-0000-0000-0000D43D0000}"/>
    <cellStyle name="Item 2 2 2 8 11" xfId="7385" xr:uid="{00000000-0005-0000-0000-0000D53D0000}"/>
    <cellStyle name="Item 2 2 2 8 2" xfId="2684" xr:uid="{00000000-0005-0000-0000-0000D63D0000}"/>
    <cellStyle name="Item 2 2 2 8 2 2" xfId="14490" xr:uid="{00000000-0005-0000-0000-0000D73D0000}"/>
    <cellStyle name="Item 2 2 2 8 2 3" xfId="14494" xr:uid="{00000000-0005-0000-0000-0000D83D0000}"/>
    <cellStyle name="Item 2 2 2 8 3" xfId="2690" xr:uid="{00000000-0005-0000-0000-0000D93D0000}"/>
    <cellStyle name="Item 2 2 2 8 3 2" xfId="14499" xr:uid="{00000000-0005-0000-0000-0000DA3D0000}"/>
    <cellStyle name="Item 2 2 2 8 3 3" xfId="14505" xr:uid="{00000000-0005-0000-0000-0000DB3D0000}"/>
    <cellStyle name="Item 2 2 2 8 4" xfId="14513" xr:uid="{00000000-0005-0000-0000-0000DC3D0000}"/>
    <cellStyle name="Item 2 2 2 8 4 2" xfId="21424" xr:uid="{00000000-0005-0000-0000-0000DD3D0000}"/>
    <cellStyle name="Item 2 2 2 8 4 3" xfId="21427" xr:uid="{00000000-0005-0000-0000-0000DE3D0000}"/>
    <cellStyle name="Item 2 2 2 8 5" xfId="14520" xr:uid="{00000000-0005-0000-0000-0000DF3D0000}"/>
    <cellStyle name="Item 2 2 2 8 5 2" xfId="7005" xr:uid="{00000000-0005-0000-0000-0000E03D0000}"/>
    <cellStyle name="Item 2 2 2 8 5 3" xfId="7012" xr:uid="{00000000-0005-0000-0000-0000E13D0000}"/>
    <cellStyle name="Item 2 2 2 8 6" xfId="21428" xr:uid="{00000000-0005-0000-0000-0000E23D0000}"/>
    <cellStyle name="Item 2 2 2 8 6 2" xfId="21429" xr:uid="{00000000-0005-0000-0000-0000E33D0000}"/>
    <cellStyle name="Item 2 2 2 8 6 3" xfId="21430" xr:uid="{00000000-0005-0000-0000-0000E43D0000}"/>
    <cellStyle name="Item 2 2 2 8 7" xfId="21431" xr:uid="{00000000-0005-0000-0000-0000E53D0000}"/>
    <cellStyle name="Item 2 2 2 8 7 2" xfId="21432" xr:uid="{00000000-0005-0000-0000-0000E63D0000}"/>
    <cellStyle name="Item 2 2 2 8 7 3" xfId="21433" xr:uid="{00000000-0005-0000-0000-0000E73D0000}"/>
    <cellStyle name="Item 2 2 2 8 8" xfId="16532" xr:uid="{00000000-0005-0000-0000-0000E83D0000}"/>
    <cellStyle name="Item 2 2 2 8 8 2" xfId="21434" xr:uid="{00000000-0005-0000-0000-0000E93D0000}"/>
    <cellStyle name="Item 2 2 2 8 8 3" xfId="21435" xr:uid="{00000000-0005-0000-0000-0000EA3D0000}"/>
    <cellStyle name="Item 2 2 2 8 9" xfId="16535" xr:uid="{00000000-0005-0000-0000-0000EB3D0000}"/>
    <cellStyle name="Item 2 2 2 9" xfId="13155" xr:uid="{00000000-0005-0000-0000-0000EC3D0000}"/>
    <cellStyle name="Item 2 2 2 9 10" xfId="19996" xr:uid="{00000000-0005-0000-0000-0000ED3D0000}"/>
    <cellStyle name="Item 2 2 2 9 11" xfId="17083" xr:uid="{00000000-0005-0000-0000-0000EE3D0000}"/>
    <cellStyle name="Item 2 2 2 9 2" xfId="12860" xr:uid="{00000000-0005-0000-0000-0000EF3D0000}"/>
    <cellStyle name="Item 2 2 2 9 2 2" xfId="7328" xr:uid="{00000000-0005-0000-0000-0000F03D0000}"/>
    <cellStyle name="Item 2 2 2 9 2 3" xfId="4761" xr:uid="{00000000-0005-0000-0000-0000F13D0000}"/>
    <cellStyle name="Item 2 2 2 9 3" xfId="12865" xr:uid="{00000000-0005-0000-0000-0000F23D0000}"/>
    <cellStyle name="Item 2 2 2 9 3 2" xfId="14526" xr:uid="{00000000-0005-0000-0000-0000F33D0000}"/>
    <cellStyle name="Item 2 2 2 9 3 3" xfId="14533" xr:uid="{00000000-0005-0000-0000-0000F43D0000}"/>
    <cellStyle name="Item 2 2 2 9 4" xfId="4108" xr:uid="{00000000-0005-0000-0000-0000F53D0000}"/>
    <cellStyle name="Item 2 2 2 9 4 2" xfId="4122" xr:uid="{00000000-0005-0000-0000-0000F63D0000}"/>
    <cellStyle name="Item 2 2 2 9 4 3" xfId="4134" xr:uid="{00000000-0005-0000-0000-0000F73D0000}"/>
    <cellStyle name="Item 2 2 2 9 5" xfId="3738" xr:uid="{00000000-0005-0000-0000-0000F83D0000}"/>
    <cellStyle name="Item 2 2 2 9 5 2" xfId="7735" xr:uid="{00000000-0005-0000-0000-0000F93D0000}"/>
    <cellStyle name="Item 2 2 2 9 5 3" xfId="163" xr:uid="{00000000-0005-0000-0000-0000FA3D0000}"/>
    <cellStyle name="Item 2 2 2 9 6" xfId="21436" xr:uid="{00000000-0005-0000-0000-0000FB3D0000}"/>
    <cellStyle name="Item 2 2 2 9 6 2" xfId="21437" xr:uid="{00000000-0005-0000-0000-0000FC3D0000}"/>
    <cellStyle name="Item 2 2 2 9 6 3" xfId="19815" xr:uid="{00000000-0005-0000-0000-0000FD3D0000}"/>
    <cellStyle name="Item 2 2 2 9 7" xfId="21439" xr:uid="{00000000-0005-0000-0000-0000FE3D0000}"/>
    <cellStyle name="Item 2 2 2 9 7 2" xfId="4865" xr:uid="{00000000-0005-0000-0000-0000FF3D0000}"/>
    <cellStyle name="Item 2 2 2 9 7 3" xfId="19818" xr:uid="{00000000-0005-0000-0000-0000003E0000}"/>
    <cellStyle name="Item 2 2 2 9 8" xfId="21440" xr:uid="{00000000-0005-0000-0000-0000013E0000}"/>
    <cellStyle name="Item 2 2 2 9 8 2" xfId="21441" xr:uid="{00000000-0005-0000-0000-0000023E0000}"/>
    <cellStyle name="Item 2 2 2 9 8 3" xfId="19823" xr:uid="{00000000-0005-0000-0000-0000033E0000}"/>
    <cellStyle name="Item 2 2 2 9 9" xfId="21443" xr:uid="{00000000-0005-0000-0000-0000043E0000}"/>
    <cellStyle name="Item 2 2 3" xfId="5421" xr:uid="{00000000-0005-0000-0000-0000053E0000}"/>
    <cellStyle name="Item 2 2 3 10" xfId="2133" xr:uid="{00000000-0005-0000-0000-0000063E0000}"/>
    <cellStyle name="Item 2 2 3 11" xfId="2144" xr:uid="{00000000-0005-0000-0000-0000073E0000}"/>
    <cellStyle name="Item 2 2 3 2" xfId="7163" xr:uid="{00000000-0005-0000-0000-0000083E0000}"/>
    <cellStyle name="Item 2 2 3 2 2" xfId="3130" xr:uid="{00000000-0005-0000-0000-0000093E0000}"/>
    <cellStyle name="Item 2 2 3 2 3" xfId="7177" xr:uid="{00000000-0005-0000-0000-00000A3E0000}"/>
    <cellStyle name="Item 2 2 3 3" xfId="1492" xr:uid="{00000000-0005-0000-0000-00000B3E0000}"/>
    <cellStyle name="Item 2 2 3 3 2" xfId="7186" xr:uid="{00000000-0005-0000-0000-00000C3E0000}"/>
    <cellStyle name="Item 2 2 3 3 3" xfId="7193" xr:uid="{00000000-0005-0000-0000-00000D3E0000}"/>
    <cellStyle name="Item 2 2 3 4" xfId="7198" xr:uid="{00000000-0005-0000-0000-00000E3E0000}"/>
    <cellStyle name="Item 2 2 3 4 2" xfId="7208" xr:uid="{00000000-0005-0000-0000-00000F3E0000}"/>
    <cellStyle name="Item 2 2 3 4 3" xfId="3377" xr:uid="{00000000-0005-0000-0000-0000103E0000}"/>
    <cellStyle name="Item 2 2 3 5" xfId="7212" xr:uid="{00000000-0005-0000-0000-0000113E0000}"/>
    <cellStyle name="Item 2 2 3 5 2" xfId="10375" xr:uid="{00000000-0005-0000-0000-0000123E0000}"/>
    <cellStyle name="Item 2 2 3 5 3" xfId="10419" xr:uid="{00000000-0005-0000-0000-0000133E0000}"/>
    <cellStyle name="Item 2 2 3 6" xfId="7206" xr:uid="{00000000-0005-0000-0000-0000143E0000}"/>
    <cellStyle name="Item 2 2 3 6 2" xfId="14587" xr:uid="{00000000-0005-0000-0000-0000153E0000}"/>
    <cellStyle name="Item 2 2 3 6 3" xfId="14633" xr:uid="{00000000-0005-0000-0000-0000163E0000}"/>
    <cellStyle name="Item 2 2 3 7" xfId="3375" xr:uid="{00000000-0005-0000-0000-0000173E0000}"/>
    <cellStyle name="Item 2 2 3 7 2" xfId="14689" xr:uid="{00000000-0005-0000-0000-0000183E0000}"/>
    <cellStyle name="Item 2 2 3 7 3" xfId="14698" xr:uid="{00000000-0005-0000-0000-0000193E0000}"/>
    <cellStyle name="Item 2 2 3 8" xfId="14704" xr:uid="{00000000-0005-0000-0000-00001A3E0000}"/>
    <cellStyle name="Item 2 2 3 8 2" xfId="14714" xr:uid="{00000000-0005-0000-0000-00001B3E0000}"/>
    <cellStyle name="Item 2 2 3 8 3" xfId="14723" xr:uid="{00000000-0005-0000-0000-00001C3E0000}"/>
    <cellStyle name="Item 2 2 3 9" xfId="14767" xr:uid="{00000000-0005-0000-0000-00001D3E0000}"/>
    <cellStyle name="Item 2 2 4" xfId="7222" xr:uid="{00000000-0005-0000-0000-00001E3E0000}"/>
    <cellStyle name="Item 2 2 4 10" xfId="18246" xr:uid="{00000000-0005-0000-0000-00001F3E0000}"/>
    <cellStyle name="Item 2 2 4 11" xfId="21444" xr:uid="{00000000-0005-0000-0000-0000203E0000}"/>
    <cellStyle name="Item 2 2 4 2" xfId="7227" xr:uid="{00000000-0005-0000-0000-0000213E0000}"/>
    <cellStyle name="Item 2 2 4 2 2" xfId="7231" xr:uid="{00000000-0005-0000-0000-0000223E0000}"/>
    <cellStyle name="Item 2 2 4 2 3" xfId="7237" xr:uid="{00000000-0005-0000-0000-0000233E0000}"/>
    <cellStyle name="Item 2 2 4 3" xfId="7242" xr:uid="{00000000-0005-0000-0000-0000243E0000}"/>
    <cellStyle name="Item 2 2 4 3 2" xfId="3936" xr:uid="{00000000-0005-0000-0000-0000253E0000}"/>
    <cellStyle name="Item 2 2 4 3 3" xfId="7246" xr:uid="{00000000-0005-0000-0000-0000263E0000}"/>
    <cellStyle name="Item 2 2 4 4" xfId="7249" xr:uid="{00000000-0005-0000-0000-0000273E0000}"/>
    <cellStyle name="Item 2 2 4 4 2" xfId="10323" xr:uid="{00000000-0005-0000-0000-0000283E0000}"/>
    <cellStyle name="Item 2 2 4 4 3" xfId="10341" xr:uid="{00000000-0005-0000-0000-0000293E0000}"/>
    <cellStyle name="Item 2 2 4 5" xfId="7255" xr:uid="{00000000-0005-0000-0000-00002A3E0000}"/>
    <cellStyle name="Item 2 2 4 5 2" xfId="21446" xr:uid="{00000000-0005-0000-0000-00002B3E0000}"/>
    <cellStyle name="Item 2 2 4 5 3" xfId="21448" xr:uid="{00000000-0005-0000-0000-00002C3E0000}"/>
    <cellStyle name="Item 2 2 4 6" xfId="10373" xr:uid="{00000000-0005-0000-0000-00002D3E0000}"/>
    <cellStyle name="Item 2 2 4 6 2" xfId="10380" xr:uid="{00000000-0005-0000-0000-00002E3E0000}"/>
    <cellStyle name="Item 2 2 4 6 3" xfId="10386" xr:uid="{00000000-0005-0000-0000-00002F3E0000}"/>
    <cellStyle name="Item 2 2 4 7" xfId="10417" xr:uid="{00000000-0005-0000-0000-0000303E0000}"/>
    <cellStyle name="Item 2 2 4 7 2" xfId="10424" xr:uid="{00000000-0005-0000-0000-0000313E0000}"/>
    <cellStyle name="Item 2 2 4 7 3" xfId="10432" xr:uid="{00000000-0005-0000-0000-0000323E0000}"/>
    <cellStyle name="Item 2 2 4 8" xfId="10447" xr:uid="{00000000-0005-0000-0000-0000333E0000}"/>
    <cellStyle name="Item 2 2 4 8 2" xfId="10455" xr:uid="{00000000-0005-0000-0000-0000343E0000}"/>
    <cellStyle name="Item 2 2 4 8 3" xfId="10462" xr:uid="{00000000-0005-0000-0000-0000353E0000}"/>
    <cellStyle name="Item 2 2 4 9" xfId="10472" xr:uid="{00000000-0005-0000-0000-0000363E0000}"/>
    <cellStyle name="Item 2 2 5" xfId="7262" xr:uid="{00000000-0005-0000-0000-0000373E0000}"/>
    <cellStyle name="Item 2 2 5 10" xfId="21449" xr:uid="{00000000-0005-0000-0000-0000383E0000}"/>
    <cellStyle name="Item 2 2 5 11" xfId="21452" xr:uid="{00000000-0005-0000-0000-0000393E0000}"/>
    <cellStyle name="Item 2 2 5 2" xfId="3038" xr:uid="{00000000-0005-0000-0000-00003A3E0000}"/>
    <cellStyle name="Item 2 2 5 2 2" xfId="7266" xr:uid="{00000000-0005-0000-0000-00003B3E0000}"/>
    <cellStyle name="Item 2 2 5 2 3" xfId="7270" xr:uid="{00000000-0005-0000-0000-00003C3E0000}"/>
    <cellStyle name="Item 2 2 5 3" xfId="7272" xr:uid="{00000000-0005-0000-0000-00003D3E0000}"/>
    <cellStyle name="Item 2 2 5 3 2" xfId="7275" xr:uid="{00000000-0005-0000-0000-00003E3E0000}"/>
    <cellStyle name="Item 2 2 5 3 3" xfId="7281" xr:uid="{00000000-0005-0000-0000-00003F3E0000}"/>
    <cellStyle name="Item 2 2 5 4" xfId="7283" xr:uid="{00000000-0005-0000-0000-0000403E0000}"/>
    <cellStyle name="Item 2 2 5 4 2" xfId="12331" xr:uid="{00000000-0005-0000-0000-0000413E0000}"/>
    <cellStyle name="Item 2 2 5 4 3" xfId="12373" xr:uid="{00000000-0005-0000-0000-0000423E0000}"/>
    <cellStyle name="Item 2 2 5 5" xfId="7288" xr:uid="{00000000-0005-0000-0000-0000433E0000}"/>
    <cellStyle name="Item 2 2 5 5 2" xfId="21454" xr:uid="{00000000-0005-0000-0000-0000443E0000}"/>
    <cellStyle name="Item 2 2 5 5 3" xfId="21456" xr:uid="{00000000-0005-0000-0000-0000453E0000}"/>
    <cellStyle name="Item 2 2 5 6" xfId="14580" xr:uid="{00000000-0005-0000-0000-0000463E0000}"/>
    <cellStyle name="Item 2 2 5 6 2" xfId="14593" xr:uid="{00000000-0005-0000-0000-0000473E0000}"/>
    <cellStyle name="Item 2 2 5 6 3" xfId="14619" xr:uid="{00000000-0005-0000-0000-0000483E0000}"/>
    <cellStyle name="Item 2 2 5 7" xfId="14626" xr:uid="{00000000-0005-0000-0000-0000493E0000}"/>
    <cellStyle name="Item 2 2 5 7 2" xfId="14639" xr:uid="{00000000-0005-0000-0000-00004A3E0000}"/>
    <cellStyle name="Item 2 2 5 7 3" xfId="14649" xr:uid="{00000000-0005-0000-0000-00004B3E0000}"/>
    <cellStyle name="Item 2 2 5 8" xfId="11047" xr:uid="{00000000-0005-0000-0000-00004C3E0000}"/>
    <cellStyle name="Item 2 2 5 8 2" xfId="14659" xr:uid="{00000000-0005-0000-0000-00004D3E0000}"/>
    <cellStyle name="Item 2 2 5 8 3" xfId="14668" xr:uid="{00000000-0005-0000-0000-00004E3E0000}"/>
    <cellStyle name="Item 2 2 5 9" xfId="11061" xr:uid="{00000000-0005-0000-0000-00004F3E0000}"/>
    <cellStyle name="Item 2 2 6" xfId="7295" xr:uid="{00000000-0005-0000-0000-0000503E0000}"/>
    <cellStyle name="Item 2 2 6 10" xfId="1684" xr:uid="{00000000-0005-0000-0000-0000513E0000}"/>
    <cellStyle name="Item 2 2 6 11" xfId="13257" xr:uid="{00000000-0005-0000-0000-0000523E0000}"/>
    <cellStyle name="Item 2 2 6 2" xfId="7298" xr:uid="{00000000-0005-0000-0000-0000533E0000}"/>
    <cellStyle name="Item 2 2 6 2 2" xfId="7300" xr:uid="{00000000-0005-0000-0000-0000543E0000}"/>
    <cellStyle name="Item 2 2 6 2 3" xfId="7305" xr:uid="{00000000-0005-0000-0000-0000553E0000}"/>
    <cellStyle name="Item 2 2 6 3" xfId="7307" xr:uid="{00000000-0005-0000-0000-0000563E0000}"/>
    <cellStyle name="Item 2 2 6 3 2" xfId="7309" xr:uid="{00000000-0005-0000-0000-0000573E0000}"/>
    <cellStyle name="Item 2 2 6 3 3" xfId="7315" xr:uid="{00000000-0005-0000-0000-0000583E0000}"/>
    <cellStyle name="Item 2 2 6 4" xfId="7317" xr:uid="{00000000-0005-0000-0000-0000593E0000}"/>
    <cellStyle name="Item 2 2 6 4 2" xfId="15093" xr:uid="{00000000-0005-0000-0000-00005A3E0000}"/>
    <cellStyle name="Item 2 2 6 4 3" xfId="15117" xr:uid="{00000000-0005-0000-0000-00005B3E0000}"/>
    <cellStyle name="Item 2 2 6 5" xfId="7322" xr:uid="{00000000-0005-0000-0000-00005C3E0000}"/>
    <cellStyle name="Item 2 2 6 5 2" xfId="21457" xr:uid="{00000000-0005-0000-0000-00005D3E0000}"/>
    <cellStyle name="Item 2 2 6 5 3" xfId="17818" xr:uid="{00000000-0005-0000-0000-00005E3E0000}"/>
    <cellStyle name="Item 2 2 6 6" xfId="14683" xr:uid="{00000000-0005-0000-0000-00005F3E0000}"/>
    <cellStyle name="Item 2 2 6 6 2" xfId="7634" xr:uid="{00000000-0005-0000-0000-0000603E0000}"/>
    <cellStyle name="Item 2 2 6 6 3" xfId="7662" xr:uid="{00000000-0005-0000-0000-0000613E0000}"/>
    <cellStyle name="Item 2 2 6 7" xfId="14692" xr:uid="{00000000-0005-0000-0000-0000623E0000}"/>
    <cellStyle name="Item 2 2 6 7 2" xfId="846" xr:uid="{00000000-0005-0000-0000-0000633E0000}"/>
    <cellStyle name="Item 2 2 6 7 3" xfId="4574" xr:uid="{00000000-0005-0000-0000-0000643E0000}"/>
    <cellStyle name="Item 2 2 6 8" xfId="11074" xr:uid="{00000000-0005-0000-0000-0000653E0000}"/>
    <cellStyle name="Item 2 2 6 8 2" xfId="15259" xr:uid="{00000000-0005-0000-0000-0000663E0000}"/>
    <cellStyle name="Item 2 2 6 8 3" xfId="15275" xr:uid="{00000000-0005-0000-0000-0000673E0000}"/>
    <cellStyle name="Item 2 2 6 9" xfId="11085" xr:uid="{00000000-0005-0000-0000-0000683E0000}"/>
    <cellStyle name="Item 2 2 7" xfId="7329" xr:uid="{00000000-0005-0000-0000-0000693E0000}"/>
    <cellStyle name="Item 2 2 7 10" xfId="3263" xr:uid="{00000000-0005-0000-0000-00006A3E0000}"/>
    <cellStyle name="Item 2 2 7 11" xfId="3272" xr:uid="{00000000-0005-0000-0000-00006B3E0000}"/>
    <cellStyle name="Item 2 2 7 2" xfId="7335" xr:uid="{00000000-0005-0000-0000-00006C3E0000}"/>
    <cellStyle name="Item 2 2 7 2 2" xfId="7337" xr:uid="{00000000-0005-0000-0000-00006D3E0000}"/>
    <cellStyle name="Item 2 2 7 2 3" xfId="7344" xr:uid="{00000000-0005-0000-0000-00006E3E0000}"/>
    <cellStyle name="Item 2 2 7 3" xfId="7353" xr:uid="{00000000-0005-0000-0000-00006F3E0000}"/>
    <cellStyle name="Item 2 2 7 3 2" xfId="7356" xr:uid="{00000000-0005-0000-0000-0000703E0000}"/>
    <cellStyle name="Item 2 2 7 3 3" xfId="7362" xr:uid="{00000000-0005-0000-0000-0000713E0000}"/>
    <cellStyle name="Item 2 2 7 4" xfId="7366" xr:uid="{00000000-0005-0000-0000-0000723E0000}"/>
    <cellStyle name="Item 2 2 7 4 2" xfId="15392" xr:uid="{00000000-0005-0000-0000-0000733E0000}"/>
    <cellStyle name="Item 2 2 7 4 3" xfId="15436" xr:uid="{00000000-0005-0000-0000-0000743E0000}"/>
    <cellStyle name="Item 2 2 7 5" xfId="7370" xr:uid="{00000000-0005-0000-0000-0000753E0000}"/>
    <cellStyle name="Item 2 2 7 5 2" xfId="21459" xr:uid="{00000000-0005-0000-0000-0000763E0000}"/>
    <cellStyle name="Item 2 2 7 5 3" xfId="21460" xr:uid="{00000000-0005-0000-0000-0000773E0000}"/>
    <cellStyle name="Item 2 2 7 6" xfId="14708" xr:uid="{00000000-0005-0000-0000-0000783E0000}"/>
    <cellStyle name="Item 2 2 7 6 2" xfId="12771" xr:uid="{00000000-0005-0000-0000-0000793E0000}"/>
    <cellStyle name="Item 2 2 7 6 3" xfId="12793" xr:uid="{00000000-0005-0000-0000-00007A3E0000}"/>
    <cellStyle name="Item 2 2 7 7" xfId="14717" xr:uid="{00000000-0005-0000-0000-00007B3E0000}"/>
    <cellStyle name="Item 2 2 7 7 2" xfId="14726" xr:uid="{00000000-0005-0000-0000-00007C3E0000}"/>
    <cellStyle name="Item 2 2 7 7 3" xfId="14736" xr:uid="{00000000-0005-0000-0000-00007D3E0000}"/>
    <cellStyle name="Item 2 2 7 8" xfId="14746" xr:uid="{00000000-0005-0000-0000-00007E3E0000}"/>
    <cellStyle name="Item 2 2 7 8 2" xfId="15644" xr:uid="{00000000-0005-0000-0000-00007F3E0000}"/>
    <cellStyle name="Item 2 2 7 8 3" xfId="15653" xr:uid="{00000000-0005-0000-0000-0000803E0000}"/>
    <cellStyle name="Item 2 2 7 9" xfId="14755" xr:uid="{00000000-0005-0000-0000-0000813E0000}"/>
    <cellStyle name="Item 2 2 8" xfId="4762" xr:uid="{00000000-0005-0000-0000-0000823E0000}"/>
    <cellStyle name="Item 2 2 8 10" xfId="204" xr:uid="{00000000-0005-0000-0000-0000833E0000}"/>
    <cellStyle name="Item 2 2 8 11" xfId="1235" xr:uid="{00000000-0005-0000-0000-0000843E0000}"/>
    <cellStyle name="Item 2 2 8 2" xfId="7375" xr:uid="{00000000-0005-0000-0000-0000853E0000}"/>
    <cellStyle name="Item 2 2 8 2 2" xfId="7377" xr:uid="{00000000-0005-0000-0000-0000863E0000}"/>
    <cellStyle name="Item 2 2 8 2 3" xfId="7379" xr:uid="{00000000-0005-0000-0000-0000873E0000}"/>
    <cellStyle name="Item 2 2 8 3" xfId="7381" xr:uid="{00000000-0005-0000-0000-0000883E0000}"/>
    <cellStyle name="Item 2 2 8 3 2" xfId="21463" xr:uid="{00000000-0005-0000-0000-0000893E0000}"/>
    <cellStyle name="Item 2 2 8 3 3" xfId="21466" xr:uid="{00000000-0005-0000-0000-00008A3E0000}"/>
    <cellStyle name="Item 2 2 8 4" xfId="7384" xr:uid="{00000000-0005-0000-0000-00008B3E0000}"/>
    <cellStyle name="Item 2 2 8 4 2" xfId="15736" xr:uid="{00000000-0005-0000-0000-00008C3E0000}"/>
    <cellStyle name="Item 2 2 8 4 3" xfId="15741" xr:uid="{00000000-0005-0000-0000-00008D3E0000}"/>
    <cellStyle name="Item 2 2 8 5" xfId="15819" xr:uid="{00000000-0005-0000-0000-00008E3E0000}"/>
    <cellStyle name="Item 2 2 8 5 2" xfId="21467" xr:uid="{00000000-0005-0000-0000-00008F3E0000}"/>
    <cellStyle name="Item 2 2 8 5 3" xfId="21468" xr:uid="{00000000-0005-0000-0000-0000903E0000}"/>
    <cellStyle name="Item 2 2 8 6" xfId="14771" xr:uid="{00000000-0005-0000-0000-0000913E0000}"/>
    <cellStyle name="Item 2 2 8 6 2" xfId="7923" xr:uid="{00000000-0005-0000-0000-0000923E0000}"/>
    <cellStyle name="Item 2 2 8 6 3" xfId="311" xr:uid="{00000000-0005-0000-0000-0000933E0000}"/>
    <cellStyle name="Item 2 2 8 7" xfId="14779" xr:uid="{00000000-0005-0000-0000-0000943E0000}"/>
    <cellStyle name="Item 2 2 8 7 2" xfId="14787" xr:uid="{00000000-0005-0000-0000-0000953E0000}"/>
    <cellStyle name="Item 2 2 8 7 3" xfId="4535" xr:uid="{00000000-0005-0000-0000-0000963E0000}"/>
    <cellStyle name="Item 2 2 8 8" xfId="11256" xr:uid="{00000000-0005-0000-0000-0000973E0000}"/>
    <cellStyle name="Item 2 2 8 8 2" xfId="15828" xr:uid="{00000000-0005-0000-0000-0000983E0000}"/>
    <cellStyle name="Item 2 2 8 8 3" xfId="3252" xr:uid="{00000000-0005-0000-0000-0000993E0000}"/>
    <cellStyle name="Item 2 2 8 9" xfId="11265" xr:uid="{00000000-0005-0000-0000-00009A3E0000}"/>
    <cellStyle name="Item 2 2 9" xfId="4782" xr:uid="{00000000-0005-0000-0000-00009B3E0000}"/>
    <cellStyle name="Item 2 2 9 10" xfId="18250" xr:uid="{00000000-0005-0000-0000-00009C3E0000}"/>
    <cellStyle name="Item 2 2 9 11" xfId="21469" xr:uid="{00000000-0005-0000-0000-00009D3E0000}"/>
    <cellStyle name="Item 2 2 9 2" xfId="135" xr:uid="{00000000-0005-0000-0000-00009E3E0000}"/>
    <cellStyle name="Item 2 2 9 2 2" xfId="21470" xr:uid="{00000000-0005-0000-0000-00009F3E0000}"/>
    <cellStyle name="Item 2 2 9 2 3" xfId="21471" xr:uid="{00000000-0005-0000-0000-0000A03E0000}"/>
    <cellStyle name="Item 2 2 9 3" xfId="7389" xr:uid="{00000000-0005-0000-0000-0000A13E0000}"/>
    <cellStyle name="Item 2 2 9 3 2" xfId="11547" xr:uid="{00000000-0005-0000-0000-0000A23E0000}"/>
    <cellStyle name="Item 2 2 9 3 3" xfId="11554" xr:uid="{00000000-0005-0000-0000-0000A33E0000}"/>
    <cellStyle name="Item 2 2 9 4" xfId="15881" xr:uid="{00000000-0005-0000-0000-0000A43E0000}"/>
    <cellStyle name="Item 2 2 9 4 2" xfId="15900" xr:uid="{00000000-0005-0000-0000-0000A53E0000}"/>
    <cellStyle name="Item 2 2 9 4 3" xfId="15932" xr:uid="{00000000-0005-0000-0000-0000A63E0000}"/>
    <cellStyle name="Item 2 2 9 5" xfId="15980" xr:uid="{00000000-0005-0000-0000-0000A73E0000}"/>
    <cellStyle name="Item 2 2 9 5 2" xfId="21472" xr:uid="{00000000-0005-0000-0000-0000A83E0000}"/>
    <cellStyle name="Item 2 2 9 5 3" xfId="21473" xr:uid="{00000000-0005-0000-0000-0000A93E0000}"/>
    <cellStyle name="Item 2 2 9 6" xfId="14800" xr:uid="{00000000-0005-0000-0000-0000AA3E0000}"/>
    <cellStyle name="Item 2 2 9 6 2" xfId="11893" xr:uid="{00000000-0005-0000-0000-0000AB3E0000}"/>
    <cellStyle name="Item 2 2 9 6 3" xfId="11904" xr:uid="{00000000-0005-0000-0000-0000AC3E0000}"/>
    <cellStyle name="Item 2 2 9 7" xfId="14808" xr:uid="{00000000-0005-0000-0000-0000AD3E0000}"/>
    <cellStyle name="Item 2 2 9 7 2" xfId="11923" xr:uid="{00000000-0005-0000-0000-0000AE3E0000}"/>
    <cellStyle name="Item 2 2 9 7 3" xfId="4481" xr:uid="{00000000-0005-0000-0000-0000AF3E0000}"/>
    <cellStyle name="Item 2 2 9 8" xfId="11276" xr:uid="{00000000-0005-0000-0000-0000B03E0000}"/>
    <cellStyle name="Item 2 2 9 8 2" xfId="16010" xr:uid="{00000000-0005-0000-0000-0000B13E0000}"/>
    <cellStyle name="Item 2 2 9 8 3" xfId="16020" xr:uid="{00000000-0005-0000-0000-0000B23E0000}"/>
    <cellStyle name="Item 2 2 9 9" xfId="11287" xr:uid="{00000000-0005-0000-0000-0000B33E0000}"/>
    <cellStyle name="Item 2 3" xfId="21474" xr:uid="{00000000-0005-0000-0000-0000B43E0000}"/>
    <cellStyle name="Item 2 3 10" xfId="20438" xr:uid="{00000000-0005-0000-0000-0000B53E0000}"/>
    <cellStyle name="Item 2 3 11" xfId="21475" xr:uid="{00000000-0005-0000-0000-0000B63E0000}"/>
    <cellStyle name="Item 2 3 2" xfId="21476" xr:uid="{00000000-0005-0000-0000-0000B73E0000}"/>
    <cellStyle name="Item 2 3 2 2" xfId="21477" xr:uid="{00000000-0005-0000-0000-0000B83E0000}"/>
    <cellStyle name="Item 2 3 2 3" xfId="21479" xr:uid="{00000000-0005-0000-0000-0000B93E0000}"/>
    <cellStyle name="Item 2 3 3" xfId="21483" xr:uid="{00000000-0005-0000-0000-0000BA3E0000}"/>
    <cellStyle name="Item 2 3 3 2" xfId="15987" xr:uid="{00000000-0005-0000-0000-0000BB3E0000}"/>
    <cellStyle name="Item 2 3 3 3" xfId="21484" xr:uid="{00000000-0005-0000-0000-0000BC3E0000}"/>
    <cellStyle name="Item 2 3 4" xfId="21489" xr:uid="{00000000-0005-0000-0000-0000BD3E0000}"/>
    <cellStyle name="Item 2 3 4 2" xfId="21490" xr:uid="{00000000-0005-0000-0000-0000BE3E0000}"/>
    <cellStyle name="Item 2 3 4 3" xfId="21492" xr:uid="{00000000-0005-0000-0000-0000BF3E0000}"/>
    <cellStyle name="Item 2 3 5" xfId="576" xr:uid="{00000000-0005-0000-0000-0000C03E0000}"/>
    <cellStyle name="Item 2 3 5 2" xfId="2103" xr:uid="{00000000-0005-0000-0000-0000C13E0000}"/>
    <cellStyle name="Item 2 3 5 3" xfId="2109" xr:uid="{00000000-0005-0000-0000-0000C23E0000}"/>
    <cellStyle name="Item 2 3 6" xfId="21494" xr:uid="{00000000-0005-0000-0000-0000C33E0000}"/>
    <cellStyle name="Item 2 3 6 2" xfId="21495" xr:uid="{00000000-0005-0000-0000-0000C43E0000}"/>
    <cellStyle name="Item 2 3 6 3" xfId="21496" xr:uid="{00000000-0005-0000-0000-0000C53E0000}"/>
    <cellStyle name="Item 2 3 7" xfId="14527" xr:uid="{00000000-0005-0000-0000-0000C63E0000}"/>
    <cellStyle name="Item 2 3 7 2" xfId="21499" xr:uid="{00000000-0005-0000-0000-0000C73E0000}"/>
    <cellStyle name="Item 2 3 7 3" xfId="21500" xr:uid="{00000000-0005-0000-0000-0000C83E0000}"/>
    <cellStyle name="Item 2 3 8" xfId="14534" xr:uid="{00000000-0005-0000-0000-0000C93E0000}"/>
    <cellStyle name="Item 2 3 8 2" xfId="21501" xr:uid="{00000000-0005-0000-0000-0000CA3E0000}"/>
    <cellStyle name="Item 2 3 8 3" xfId="21503" xr:uid="{00000000-0005-0000-0000-0000CB3E0000}"/>
    <cellStyle name="Item 2 3 9" xfId="21507" xr:uid="{00000000-0005-0000-0000-0000CC3E0000}"/>
    <cellStyle name="Item 2 4" xfId="21508" xr:uid="{00000000-0005-0000-0000-0000CD3E0000}"/>
    <cellStyle name="Item 2 4 10" xfId="10293" xr:uid="{00000000-0005-0000-0000-0000CE3E0000}"/>
    <cellStyle name="Item 2 4 11" xfId="10296" xr:uid="{00000000-0005-0000-0000-0000CF3E0000}"/>
    <cellStyle name="Item 2 4 2" xfId="21509" xr:uid="{00000000-0005-0000-0000-0000D03E0000}"/>
    <cellStyle name="Item 2 4 2 2" xfId="3847" xr:uid="{00000000-0005-0000-0000-0000D13E0000}"/>
    <cellStyle name="Item 2 4 2 3" xfId="21510" xr:uid="{00000000-0005-0000-0000-0000D23E0000}"/>
    <cellStyle name="Item 2 4 3" xfId="21511" xr:uid="{00000000-0005-0000-0000-0000D33E0000}"/>
    <cellStyle name="Item 2 4 3 2" xfId="21512" xr:uid="{00000000-0005-0000-0000-0000D43E0000}"/>
    <cellStyle name="Item 2 4 3 3" xfId="21513" xr:uid="{00000000-0005-0000-0000-0000D53E0000}"/>
    <cellStyle name="Item 2 4 4" xfId="7415" xr:uid="{00000000-0005-0000-0000-0000D63E0000}"/>
    <cellStyle name="Item 2 4 4 2" xfId="1767" xr:uid="{00000000-0005-0000-0000-0000D73E0000}"/>
    <cellStyle name="Item 2 4 4 3" xfId="1771" xr:uid="{00000000-0005-0000-0000-0000D83E0000}"/>
    <cellStyle name="Item 2 4 5" xfId="7417" xr:uid="{00000000-0005-0000-0000-0000D93E0000}"/>
    <cellStyle name="Item 2 4 5 2" xfId="7421" xr:uid="{00000000-0005-0000-0000-0000DA3E0000}"/>
    <cellStyle name="Item 2 4 5 3" xfId="21514" xr:uid="{00000000-0005-0000-0000-0000DB3E0000}"/>
    <cellStyle name="Item 2 4 6" xfId="7423" xr:uid="{00000000-0005-0000-0000-0000DC3E0000}"/>
    <cellStyle name="Item 2 4 6 2" xfId="12311" xr:uid="{00000000-0005-0000-0000-0000DD3E0000}"/>
    <cellStyle name="Item 2 4 6 3" xfId="21515" xr:uid="{00000000-0005-0000-0000-0000DE3E0000}"/>
    <cellStyle name="Item 2 4 7" xfId="4123" xr:uid="{00000000-0005-0000-0000-0000DF3E0000}"/>
    <cellStyle name="Item 2 4 7 2" xfId="5284" xr:uid="{00000000-0005-0000-0000-0000E03E0000}"/>
    <cellStyle name="Item 2 4 7 3" xfId="3949" xr:uid="{00000000-0005-0000-0000-0000E13E0000}"/>
    <cellStyle name="Item 2 4 8" xfId="4130" xr:uid="{00000000-0005-0000-0000-0000E23E0000}"/>
    <cellStyle name="Item 2 4 8 2" xfId="19799" xr:uid="{00000000-0005-0000-0000-0000E33E0000}"/>
    <cellStyle name="Item 2 4 8 3" xfId="8944" xr:uid="{00000000-0005-0000-0000-0000E43E0000}"/>
    <cellStyle name="Item 2 4 9" xfId="6167" xr:uid="{00000000-0005-0000-0000-0000E53E0000}"/>
    <cellStyle name="Item 2 5" xfId="20309" xr:uid="{00000000-0005-0000-0000-0000E63E0000}"/>
    <cellStyle name="Item 2 5 10" xfId="4328" xr:uid="{00000000-0005-0000-0000-0000E73E0000}"/>
    <cellStyle name="Item 2 5 11" xfId="4334" xr:uid="{00000000-0005-0000-0000-0000E83E0000}"/>
    <cellStyle name="Item 2 5 2" xfId="20331" xr:uid="{00000000-0005-0000-0000-0000E93E0000}"/>
    <cellStyle name="Item 2 5 2 2" xfId="21516" xr:uid="{00000000-0005-0000-0000-0000EA3E0000}"/>
    <cellStyle name="Item 2 5 2 3" xfId="21518" xr:uid="{00000000-0005-0000-0000-0000EB3E0000}"/>
    <cellStyle name="Item 2 5 3" xfId="20333" xr:uid="{00000000-0005-0000-0000-0000EC3E0000}"/>
    <cellStyle name="Item 2 5 3 2" xfId="21520" xr:uid="{00000000-0005-0000-0000-0000ED3E0000}"/>
    <cellStyle name="Item 2 5 3 3" xfId="21522" xr:uid="{00000000-0005-0000-0000-0000EE3E0000}"/>
    <cellStyle name="Item 2 5 4" xfId="7435" xr:uid="{00000000-0005-0000-0000-0000EF3E0000}"/>
    <cellStyle name="Item 2 5 4 2" xfId="7437" xr:uid="{00000000-0005-0000-0000-0000F03E0000}"/>
    <cellStyle name="Item 2 5 4 3" xfId="7440" xr:uid="{00000000-0005-0000-0000-0000F13E0000}"/>
    <cellStyle name="Item 2 5 5" xfId="7546" xr:uid="{00000000-0005-0000-0000-0000F23E0000}"/>
    <cellStyle name="Item 2 5 5 2" xfId="5865" xr:uid="{00000000-0005-0000-0000-0000F33E0000}"/>
    <cellStyle name="Item 2 5 5 3" xfId="3586" xr:uid="{00000000-0005-0000-0000-0000F43E0000}"/>
    <cellStyle name="Item 2 5 6" xfId="7730" xr:uid="{00000000-0005-0000-0000-0000F53E0000}"/>
    <cellStyle name="Item 2 5 6 2" xfId="21524" xr:uid="{00000000-0005-0000-0000-0000F63E0000}"/>
    <cellStyle name="Item 2 5 6 3" xfId="21525" xr:uid="{00000000-0005-0000-0000-0000F73E0000}"/>
    <cellStyle name="Item 2 5 7" xfId="7736" xr:uid="{00000000-0005-0000-0000-0000F83E0000}"/>
    <cellStyle name="Item 2 5 7 2" xfId="7740" xr:uid="{00000000-0005-0000-0000-0000F93E0000}"/>
    <cellStyle name="Item 2 5 7 3" xfId="16388" xr:uid="{00000000-0005-0000-0000-0000FA3E0000}"/>
    <cellStyle name="Item 2 5 8" xfId="159" xr:uid="{00000000-0005-0000-0000-0000FB3E0000}"/>
    <cellStyle name="Item 2 5 8 2" xfId="3107" xr:uid="{00000000-0005-0000-0000-0000FC3E0000}"/>
    <cellStyle name="Item 2 5 8 3" xfId="21526" xr:uid="{00000000-0005-0000-0000-0000FD3E0000}"/>
    <cellStyle name="Item 2 5 9" xfId="19809" xr:uid="{00000000-0005-0000-0000-0000FE3E0000}"/>
    <cellStyle name="Item 2 6" xfId="20312" xr:uid="{00000000-0005-0000-0000-0000FF3E0000}"/>
    <cellStyle name="Item 2 6 10" xfId="14186" xr:uid="{00000000-0005-0000-0000-0000003F0000}"/>
    <cellStyle name="Item 2 6 11" xfId="21527" xr:uid="{00000000-0005-0000-0000-0000013F0000}"/>
    <cellStyle name="Item 2 6 2" xfId="21530" xr:uid="{00000000-0005-0000-0000-0000023F0000}"/>
    <cellStyle name="Item 2 6 2 2" xfId="21531" xr:uid="{00000000-0005-0000-0000-0000033F0000}"/>
    <cellStyle name="Item 2 6 2 3" xfId="21532" xr:uid="{00000000-0005-0000-0000-0000043F0000}"/>
    <cellStyle name="Item 2 6 3" xfId="21533" xr:uid="{00000000-0005-0000-0000-0000053F0000}"/>
    <cellStyle name="Item 2 6 3 2" xfId="21534" xr:uid="{00000000-0005-0000-0000-0000063F0000}"/>
    <cellStyle name="Item 2 6 3 3" xfId="21535" xr:uid="{00000000-0005-0000-0000-0000073F0000}"/>
    <cellStyle name="Item 2 6 4" xfId="7748" xr:uid="{00000000-0005-0000-0000-0000083F0000}"/>
    <cellStyle name="Item 2 6 4 2" xfId="6806" xr:uid="{00000000-0005-0000-0000-0000093F0000}"/>
    <cellStyle name="Item 2 6 4 3" xfId="21536" xr:uid="{00000000-0005-0000-0000-00000A3F0000}"/>
    <cellStyle name="Item 2 6 5" xfId="7854" xr:uid="{00000000-0005-0000-0000-00000B3F0000}"/>
    <cellStyle name="Item 2 6 5 2" xfId="21539" xr:uid="{00000000-0005-0000-0000-00000C3F0000}"/>
    <cellStyle name="Item 2 6 5 3" xfId="21544" xr:uid="{00000000-0005-0000-0000-00000D3F0000}"/>
    <cellStyle name="Item 2 6 6" xfId="20076" xr:uid="{00000000-0005-0000-0000-00000E3F0000}"/>
    <cellStyle name="Item 2 6 6 2" xfId="21549" xr:uid="{00000000-0005-0000-0000-00000F3F0000}"/>
    <cellStyle name="Item 2 6 6 3" xfId="21550" xr:uid="{00000000-0005-0000-0000-0000103F0000}"/>
    <cellStyle name="Item 2 6 7" xfId="21438" xr:uid="{00000000-0005-0000-0000-0000113F0000}"/>
    <cellStyle name="Item 2 6 7 2" xfId="21551" xr:uid="{00000000-0005-0000-0000-0000123F0000}"/>
    <cellStyle name="Item 2 6 7 3" xfId="21552" xr:uid="{00000000-0005-0000-0000-0000133F0000}"/>
    <cellStyle name="Item 2 6 8" xfId="19813" xr:uid="{00000000-0005-0000-0000-0000143F0000}"/>
    <cellStyle name="Item 2 6 8 2" xfId="21554" xr:uid="{00000000-0005-0000-0000-0000153F0000}"/>
    <cellStyle name="Item 2 6 8 3" xfId="21555" xr:uid="{00000000-0005-0000-0000-0000163F0000}"/>
    <cellStyle name="Item 2 6 9" xfId="11702" xr:uid="{00000000-0005-0000-0000-0000173F0000}"/>
    <cellStyle name="Item 2 7" xfId="20315" xr:uid="{00000000-0005-0000-0000-0000183F0000}"/>
    <cellStyle name="Item 2 7 10" xfId="21556" xr:uid="{00000000-0005-0000-0000-0000193F0000}"/>
    <cellStyle name="Item 2 7 11" xfId="21558" xr:uid="{00000000-0005-0000-0000-00001A3F0000}"/>
    <cellStyle name="Item 2 7 2" xfId="20335" xr:uid="{00000000-0005-0000-0000-00001B3F0000}"/>
    <cellStyle name="Item 2 7 2 2" xfId="20337" xr:uid="{00000000-0005-0000-0000-00001C3F0000}"/>
    <cellStyle name="Item 2 7 2 3" xfId="3884" xr:uid="{00000000-0005-0000-0000-00001D3F0000}"/>
    <cellStyle name="Item 2 7 3" xfId="20340" xr:uid="{00000000-0005-0000-0000-00001E3F0000}"/>
    <cellStyle name="Item 2 7 3 2" xfId="20342" xr:uid="{00000000-0005-0000-0000-00001F3F0000}"/>
    <cellStyle name="Item 2 7 3 3" xfId="19836" xr:uid="{00000000-0005-0000-0000-0000203F0000}"/>
    <cellStyle name="Item 2 7 4" xfId="7863" xr:uid="{00000000-0005-0000-0000-0000213F0000}"/>
    <cellStyle name="Item 2 7 4 2" xfId="20344" xr:uid="{00000000-0005-0000-0000-0000223F0000}"/>
    <cellStyle name="Item 2 7 4 3" xfId="20346" xr:uid="{00000000-0005-0000-0000-0000233F0000}"/>
    <cellStyle name="Item 2 7 5" xfId="7867" xr:uid="{00000000-0005-0000-0000-0000243F0000}"/>
    <cellStyle name="Item 2 7 5 2" xfId="3778" xr:uid="{00000000-0005-0000-0000-0000253F0000}"/>
    <cellStyle name="Item 2 7 5 3" xfId="7900" xr:uid="{00000000-0005-0000-0000-0000263F0000}"/>
    <cellStyle name="Item 2 7 6" xfId="20079" xr:uid="{00000000-0005-0000-0000-0000273F0000}"/>
    <cellStyle name="Item 2 7 6 2" xfId="21559" xr:uid="{00000000-0005-0000-0000-0000283F0000}"/>
    <cellStyle name="Item 2 7 6 3" xfId="21560" xr:uid="{00000000-0005-0000-0000-0000293F0000}"/>
    <cellStyle name="Item 2 7 7" xfId="4866" xr:uid="{00000000-0005-0000-0000-00002A3F0000}"/>
    <cellStyle name="Item 2 7 7 2" xfId="4868" xr:uid="{00000000-0005-0000-0000-00002B3F0000}"/>
    <cellStyle name="Item 2 7 7 3" xfId="4880" xr:uid="{00000000-0005-0000-0000-00002C3F0000}"/>
    <cellStyle name="Item 2 7 8" xfId="19816" xr:uid="{00000000-0005-0000-0000-00002D3F0000}"/>
    <cellStyle name="Item 2 7 8 2" xfId="21561" xr:uid="{00000000-0005-0000-0000-00002E3F0000}"/>
    <cellStyle name="Item 2 7 8 3" xfId="21562" xr:uid="{00000000-0005-0000-0000-00002F3F0000}"/>
    <cellStyle name="Item 2 7 9" xfId="7754" xr:uid="{00000000-0005-0000-0000-0000303F0000}"/>
    <cellStyle name="Item 2 8" xfId="20348" xr:uid="{00000000-0005-0000-0000-0000313F0000}"/>
    <cellStyle name="Item 2 8 10" xfId="21563" xr:uid="{00000000-0005-0000-0000-0000323F0000}"/>
    <cellStyle name="Item 2 8 11" xfId="21564" xr:uid="{00000000-0005-0000-0000-0000333F0000}"/>
    <cellStyle name="Item 2 8 2" xfId="20350" xr:uid="{00000000-0005-0000-0000-0000343F0000}"/>
    <cellStyle name="Item 2 8 2 2" xfId="11431" xr:uid="{00000000-0005-0000-0000-0000353F0000}"/>
    <cellStyle name="Item 2 8 2 3" xfId="11465" xr:uid="{00000000-0005-0000-0000-0000363F0000}"/>
    <cellStyle name="Item 2 8 3" xfId="6015" xr:uid="{00000000-0005-0000-0000-0000373F0000}"/>
    <cellStyle name="Item 2 8 3 2" xfId="12606" xr:uid="{00000000-0005-0000-0000-0000383F0000}"/>
    <cellStyle name="Item 2 8 3 3" xfId="12611" xr:uid="{00000000-0005-0000-0000-0000393F0000}"/>
    <cellStyle name="Item 2 8 4" xfId="6028" xr:uid="{00000000-0005-0000-0000-00003A3F0000}"/>
    <cellStyle name="Item 2 8 4 2" xfId="21565" xr:uid="{00000000-0005-0000-0000-00003B3F0000}"/>
    <cellStyle name="Item 2 8 4 3" xfId="21566" xr:uid="{00000000-0005-0000-0000-00003C3F0000}"/>
    <cellStyle name="Item 2 8 5" xfId="8415" xr:uid="{00000000-0005-0000-0000-00003D3F0000}"/>
    <cellStyle name="Item 2 8 5 2" xfId="21567" xr:uid="{00000000-0005-0000-0000-00003E3F0000}"/>
    <cellStyle name="Item 2 8 5 3" xfId="21568" xr:uid="{00000000-0005-0000-0000-00003F3F0000}"/>
    <cellStyle name="Item 2 8 6" xfId="8417" xr:uid="{00000000-0005-0000-0000-0000403F0000}"/>
    <cellStyle name="Item 2 8 6 2" xfId="21569" xr:uid="{00000000-0005-0000-0000-0000413F0000}"/>
    <cellStyle name="Item 2 8 6 3" xfId="21570" xr:uid="{00000000-0005-0000-0000-0000423F0000}"/>
    <cellStyle name="Item 2 8 7" xfId="21442" xr:uid="{00000000-0005-0000-0000-0000433F0000}"/>
    <cellStyle name="Item 2 8 7 2" xfId="9679" xr:uid="{00000000-0005-0000-0000-0000443F0000}"/>
    <cellStyle name="Item 2 8 7 3" xfId="9697" xr:uid="{00000000-0005-0000-0000-0000453F0000}"/>
    <cellStyle name="Item 2 8 8" xfId="19821" xr:uid="{00000000-0005-0000-0000-0000463F0000}"/>
    <cellStyle name="Item 2 8 8 2" xfId="9738" xr:uid="{00000000-0005-0000-0000-0000473F0000}"/>
    <cellStyle name="Item 2 8 8 3" xfId="2329" xr:uid="{00000000-0005-0000-0000-0000483F0000}"/>
    <cellStyle name="Item 2 8 9" xfId="7776" xr:uid="{00000000-0005-0000-0000-0000493F0000}"/>
    <cellStyle name="Item 2 9" xfId="20352" xr:uid="{00000000-0005-0000-0000-00004A3F0000}"/>
    <cellStyle name="Item 2 9 10" xfId="10312" xr:uid="{00000000-0005-0000-0000-00004B3F0000}"/>
    <cellStyle name="Item 2 9 11" xfId="10315" xr:uid="{00000000-0005-0000-0000-00004C3F0000}"/>
    <cellStyle name="Item 2 9 2" xfId="20354" xr:uid="{00000000-0005-0000-0000-00004D3F0000}"/>
    <cellStyle name="Item 2 9 2 2" xfId="20356" xr:uid="{00000000-0005-0000-0000-00004E3F0000}"/>
    <cellStyle name="Item 2 9 2 3" xfId="20358" xr:uid="{00000000-0005-0000-0000-00004F3F0000}"/>
    <cellStyle name="Item 2 9 3" xfId="760" xr:uid="{00000000-0005-0000-0000-0000503F0000}"/>
    <cellStyle name="Item 2 9 3 2" xfId="1620" xr:uid="{00000000-0005-0000-0000-0000513F0000}"/>
    <cellStyle name="Item 2 9 3 3" xfId="6363" xr:uid="{00000000-0005-0000-0000-0000523F0000}"/>
    <cellStyle name="Item 2 9 4" xfId="781" xr:uid="{00000000-0005-0000-0000-0000533F0000}"/>
    <cellStyle name="Item 2 9 4 2" xfId="495" xr:uid="{00000000-0005-0000-0000-0000543F0000}"/>
    <cellStyle name="Item 2 9 4 3" xfId="526" xr:uid="{00000000-0005-0000-0000-0000553F0000}"/>
    <cellStyle name="Item 2 9 5" xfId="6369" xr:uid="{00000000-0005-0000-0000-0000563F0000}"/>
    <cellStyle name="Item 2 9 5 2" xfId="6371" xr:uid="{00000000-0005-0000-0000-0000573F0000}"/>
    <cellStyle name="Item 2 9 5 3" xfId="1912" xr:uid="{00000000-0005-0000-0000-0000583F0000}"/>
    <cellStyle name="Item 2 9 6" xfId="5788" xr:uid="{00000000-0005-0000-0000-0000593F0000}"/>
    <cellStyle name="Item 2 9 6 2" xfId="21571" xr:uid="{00000000-0005-0000-0000-00005A3F0000}"/>
    <cellStyle name="Item 2 9 6 3" xfId="21572" xr:uid="{00000000-0005-0000-0000-00005B3F0000}"/>
    <cellStyle name="Item 2 9 7" xfId="2753" xr:uid="{00000000-0005-0000-0000-00005C3F0000}"/>
    <cellStyle name="Item 2 9 7 2" xfId="21573" xr:uid="{00000000-0005-0000-0000-00005D3F0000}"/>
    <cellStyle name="Item 2 9 7 3" xfId="21574" xr:uid="{00000000-0005-0000-0000-00005E3F0000}"/>
    <cellStyle name="Item 2 9 8" xfId="21575" xr:uid="{00000000-0005-0000-0000-00005F3F0000}"/>
    <cellStyle name="Item 2 9 8 2" xfId="21576" xr:uid="{00000000-0005-0000-0000-0000603F0000}"/>
    <cellStyle name="Item 2 9 8 3" xfId="21577" xr:uid="{00000000-0005-0000-0000-0000613F0000}"/>
    <cellStyle name="Item 2 9 9" xfId="3679" xr:uid="{00000000-0005-0000-0000-0000623F0000}"/>
    <cellStyle name="Item 3" xfId="11843" xr:uid="{00000000-0005-0000-0000-0000633F0000}"/>
    <cellStyle name="Item 3 10" xfId="13811" xr:uid="{00000000-0005-0000-0000-0000643F0000}"/>
    <cellStyle name="Item 3 11" xfId="5769" xr:uid="{00000000-0005-0000-0000-0000653F0000}"/>
    <cellStyle name="Item 3 2" xfId="21578" xr:uid="{00000000-0005-0000-0000-0000663F0000}"/>
    <cellStyle name="Item 3 2 2" xfId="21579" xr:uid="{00000000-0005-0000-0000-0000673F0000}"/>
    <cellStyle name="Item 3 2 3" xfId="21580" xr:uid="{00000000-0005-0000-0000-0000683F0000}"/>
    <cellStyle name="Item 3 3" xfId="21581" xr:uid="{00000000-0005-0000-0000-0000693F0000}"/>
    <cellStyle name="Item 3 3 2" xfId="982" xr:uid="{00000000-0005-0000-0000-00006A3F0000}"/>
    <cellStyle name="Item 3 3 3" xfId="21582" xr:uid="{00000000-0005-0000-0000-00006B3F0000}"/>
    <cellStyle name="Item 3 4" xfId="8055" xr:uid="{00000000-0005-0000-0000-00006C3F0000}"/>
    <cellStyle name="Item 3 4 2" xfId="13537" xr:uid="{00000000-0005-0000-0000-00006D3F0000}"/>
    <cellStyle name="Item 3 4 3" xfId="11171" xr:uid="{00000000-0005-0000-0000-00006E3F0000}"/>
    <cellStyle name="Item 3 5" xfId="8059" xr:uid="{00000000-0005-0000-0000-00006F3F0000}"/>
    <cellStyle name="Item 3 5 2" xfId="13552" xr:uid="{00000000-0005-0000-0000-0000703F0000}"/>
    <cellStyle name="Item 3 5 3" xfId="11175" xr:uid="{00000000-0005-0000-0000-0000713F0000}"/>
    <cellStyle name="Item 3 6" xfId="13562" xr:uid="{00000000-0005-0000-0000-0000723F0000}"/>
    <cellStyle name="Item 3 6 2" xfId="13566" xr:uid="{00000000-0005-0000-0000-0000733F0000}"/>
    <cellStyle name="Item 3 6 3" xfId="2835" xr:uid="{00000000-0005-0000-0000-0000743F0000}"/>
    <cellStyle name="Item 3 7" xfId="13576" xr:uid="{00000000-0005-0000-0000-0000753F0000}"/>
    <cellStyle name="Item 3 7 2" xfId="13580" xr:uid="{00000000-0005-0000-0000-0000763F0000}"/>
    <cellStyle name="Item 3 7 3" xfId="13586" xr:uid="{00000000-0005-0000-0000-0000773F0000}"/>
    <cellStyle name="Item 3 8" xfId="13598" xr:uid="{00000000-0005-0000-0000-0000783F0000}"/>
    <cellStyle name="Item 3 8 2" xfId="13601" xr:uid="{00000000-0005-0000-0000-0000793F0000}"/>
    <cellStyle name="Item 3 8 3" xfId="12621" xr:uid="{00000000-0005-0000-0000-00007A3F0000}"/>
    <cellStyle name="Item 3 9" xfId="13605" xr:uid="{00000000-0005-0000-0000-00007B3F0000}"/>
    <cellStyle name="Item 4" xfId="21584" xr:uid="{00000000-0005-0000-0000-00007C3F0000}"/>
    <cellStyle name="Item 4 10" xfId="21585" xr:uid="{00000000-0005-0000-0000-00007D3F0000}"/>
    <cellStyle name="Item 4 11" xfId="21588" xr:uid="{00000000-0005-0000-0000-00007E3F0000}"/>
    <cellStyle name="Item 4 2" xfId="21589" xr:uid="{00000000-0005-0000-0000-00007F3F0000}"/>
    <cellStyle name="Item 4 2 2" xfId="11361" xr:uid="{00000000-0005-0000-0000-0000803F0000}"/>
    <cellStyle name="Item 4 2 3" xfId="11366" xr:uid="{00000000-0005-0000-0000-0000813F0000}"/>
    <cellStyle name="Item 4 3" xfId="21591" xr:uid="{00000000-0005-0000-0000-0000823F0000}"/>
    <cellStyle name="Item 4 3 2" xfId="11376" xr:uid="{00000000-0005-0000-0000-0000833F0000}"/>
    <cellStyle name="Item 4 3 3" xfId="11384" xr:uid="{00000000-0005-0000-0000-0000843F0000}"/>
    <cellStyle name="Item 4 4" xfId="17981" xr:uid="{00000000-0005-0000-0000-0000853F0000}"/>
    <cellStyle name="Item 4 4 2" xfId="11390" xr:uid="{00000000-0005-0000-0000-0000863F0000}"/>
    <cellStyle name="Item 4 4 3" xfId="11393" xr:uid="{00000000-0005-0000-0000-0000873F0000}"/>
    <cellStyle name="Item 4 5" xfId="17986" xr:uid="{00000000-0005-0000-0000-0000883F0000}"/>
    <cellStyle name="Item 4 5 2" xfId="11397" xr:uid="{00000000-0005-0000-0000-0000893F0000}"/>
    <cellStyle name="Item 4 5 3" xfId="21592" xr:uid="{00000000-0005-0000-0000-00008A3F0000}"/>
    <cellStyle name="Item 4 6" xfId="20316" xr:uid="{00000000-0005-0000-0000-00008B3F0000}"/>
    <cellStyle name="Item 4 6 2" xfId="11404" xr:uid="{00000000-0005-0000-0000-00008C3F0000}"/>
    <cellStyle name="Item 4 6 3" xfId="21593" xr:uid="{00000000-0005-0000-0000-00008D3F0000}"/>
    <cellStyle name="Item 4 7" xfId="20320" xr:uid="{00000000-0005-0000-0000-00008E3F0000}"/>
    <cellStyle name="Item 4 7 2" xfId="21595" xr:uid="{00000000-0005-0000-0000-00008F3F0000}"/>
    <cellStyle name="Item 4 7 3" xfId="15875" xr:uid="{00000000-0005-0000-0000-0000903F0000}"/>
    <cellStyle name="Item 4 8" xfId="21598" xr:uid="{00000000-0005-0000-0000-0000913F0000}"/>
    <cellStyle name="Item 4 8 2" xfId="21600" xr:uid="{00000000-0005-0000-0000-0000923F0000}"/>
    <cellStyle name="Item 4 8 3" xfId="12663" xr:uid="{00000000-0005-0000-0000-0000933F0000}"/>
    <cellStyle name="Item 4 9" xfId="15744" xr:uid="{00000000-0005-0000-0000-0000943F0000}"/>
    <cellStyle name="Item 5" xfId="5742" xr:uid="{00000000-0005-0000-0000-0000953F0000}"/>
    <cellStyle name="Item 5 10" xfId="15989" xr:uid="{00000000-0005-0000-0000-0000963F0000}"/>
    <cellStyle name="Item 5 11" xfId="21488" xr:uid="{00000000-0005-0000-0000-0000973F0000}"/>
    <cellStyle name="Item 5 2" xfId="21601" xr:uid="{00000000-0005-0000-0000-0000983F0000}"/>
    <cellStyle name="Item 5 2 2" xfId="21602" xr:uid="{00000000-0005-0000-0000-0000993F0000}"/>
    <cellStyle name="Item 5 2 3" xfId="6286" xr:uid="{00000000-0005-0000-0000-00009A3F0000}"/>
    <cellStyle name="Item 5 3" xfId="21605" xr:uid="{00000000-0005-0000-0000-00009B3F0000}"/>
    <cellStyle name="Item 5 3 2" xfId="21607" xr:uid="{00000000-0005-0000-0000-00009C3F0000}"/>
    <cellStyle name="Item 5 3 3" xfId="6296" xr:uid="{00000000-0005-0000-0000-00009D3F0000}"/>
    <cellStyle name="Item 5 4" xfId="13634" xr:uid="{00000000-0005-0000-0000-00009E3F0000}"/>
    <cellStyle name="Item 5 4 2" xfId="13636" xr:uid="{00000000-0005-0000-0000-00009F3F0000}"/>
    <cellStyle name="Item 5 4 3" xfId="2518" xr:uid="{00000000-0005-0000-0000-0000A03F0000}"/>
    <cellStyle name="Item 5 5" xfId="13640" xr:uid="{00000000-0005-0000-0000-0000A13F0000}"/>
    <cellStyle name="Item 5 5 2" xfId="13643" xr:uid="{00000000-0005-0000-0000-0000A23F0000}"/>
    <cellStyle name="Item 5 5 3" xfId="6320" xr:uid="{00000000-0005-0000-0000-0000A33F0000}"/>
    <cellStyle name="Item 5 6" xfId="13645" xr:uid="{00000000-0005-0000-0000-0000A43F0000}"/>
    <cellStyle name="Item 5 6 2" xfId="13649" xr:uid="{00000000-0005-0000-0000-0000A53F0000}"/>
    <cellStyle name="Item 5 6 3" xfId="6329" xr:uid="{00000000-0005-0000-0000-0000A63F0000}"/>
    <cellStyle name="Item 5 7" xfId="13652" xr:uid="{00000000-0005-0000-0000-0000A73F0000}"/>
    <cellStyle name="Item 5 7 2" xfId="21608" xr:uid="{00000000-0005-0000-0000-0000A83F0000}"/>
    <cellStyle name="Item 5 7 3" xfId="6348" xr:uid="{00000000-0005-0000-0000-0000A93F0000}"/>
    <cellStyle name="Item 5 8" xfId="13656" xr:uid="{00000000-0005-0000-0000-0000AA3F0000}"/>
    <cellStyle name="Item 5 8 2" xfId="21610" xr:uid="{00000000-0005-0000-0000-0000AB3F0000}"/>
    <cellStyle name="Item 5 8 3" xfId="12703" xr:uid="{00000000-0005-0000-0000-0000AC3F0000}"/>
    <cellStyle name="Item 5 9" xfId="15759" xr:uid="{00000000-0005-0000-0000-0000AD3F0000}"/>
    <cellStyle name="Item 6" xfId="14928" xr:uid="{00000000-0005-0000-0000-0000AE3F0000}"/>
    <cellStyle name="Item 6 10" xfId="21502" xr:uid="{00000000-0005-0000-0000-0000AF3F0000}"/>
    <cellStyle name="Item 6 11" xfId="21505" xr:uid="{00000000-0005-0000-0000-0000B03F0000}"/>
    <cellStyle name="Item 6 2" xfId="21611" xr:uid="{00000000-0005-0000-0000-0000B13F0000}"/>
    <cellStyle name="Item 6 2 2" xfId="18101" xr:uid="{00000000-0005-0000-0000-0000B23F0000}"/>
    <cellStyle name="Item 6 2 3" xfId="18111" xr:uid="{00000000-0005-0000-0000-0000B33F0000}"/>
    <cellStyle name="Item 6 3" xfId="21614" xr:uid="{00000000-0005-0000-0000-0000B43F0000}"/>
    <cellStyle name="Item 6 3 2" xfId="18136" xr:uid="{00000000-0005-0000-0000-0000B53F0000}"/>
    <cellStyle name="Item 6 3 3" xfId="18139" xr:uid="{00000000-0005-0000-0000-0000B63F0000}"/>
    <cellStyle name="Item 6 4" xfId="13665" xr:uid="{00000000-0005-0000-0000-0000B73F0000}"/>
    <cellStyle name="Item 6 4 2" xfId="13669" xr:uid="{00000000-0005-0000-0000-0000B83F0000}"/>
    <cellStyle name="Item 6 4 3" xfId="13671" xr:uid="{00000000-0005-0000-0000-0000B93F0000}"/>
    <cellStyle name="Item 6 5" xfId="13673" xr:uid="{00000000-0005-0000-0000-0000BA3F0000}"/>
    <cellStyle name="Item 6 5 2" xfId="13675" xr:uid="{00000000-0005-0000-0000-0000BB3F0000}"/>
    <cellStyle name="Item 6 5 3" xfId="13677" xr:uid="{00000000-0005-0000-0000-0000BC3F0000}"/>
    <cellStyle name="Item 6 6" xfId="13679" xr:uid="{00000000-0005-0000-0000-0000BD3F0000}"/>
    <cellStyle name="Item 6 6 2" xfId="21617" xr:uid="{00000000-0005-0000-0000-0000BE3F0000}"/>
    <cellStyle name="Item 6 6 3" xfId="21619" xr:uid="{00000000-0005-0000-0000-0000BF3F0000}"/>
    <cellStyle name="Item 6 7" xfId="13682" xr:uid="{00000000-0005-0000-0000-0000C03F0000}"/>
    <cellStyle name="Item 6 7 2" xfId="21621" xr:uid="{00000000-0005-0000-0000-0000C13F0000}"/>
    <cellStyle name="Item 6 7 3" xfId="21623" xr:uid="{00000000-0005-0000-0000-0000C23F0000}"/>
    <cellStyle name="Item 6 8" xfId="21625" xr:uid="{00000000-0005-0000-0000-0000C33F0000}"/>
    <cellStyle name="Item 6 8 2" xfId="21627" xr:uid="{00000000-0005-0000-0000-0000C43F0000}"/>
    <cellStyle name="Item 6 8 3" xfId="21629" xr:uid="{00000000-0005-0000-0000-0000C53F0000}"/>
    <cellStyle name="Item 6 9" xfId="15774" xr:uid="{00000000-0005-0000-0000-0000C63F0000}"/>
    <cellStyle name="Item 7" xfId="3687" xr:uid="{00000000-0005-0000-0000-0000C73F0000}"/>
    <cellStyle name="Item 7 10" xfId="20042" xr:uid="{00000000-0005-0000-0000-0000C83F0000}"/>
    <cellStyle name="Item 7 11" xfId="20045" xr:uid="{00000000-0005-0000-0000-0000C93F0000}"/>
    <cellStyle name="Item 7 2" xfId="3690" xr:uid="{00000000-0005-0000-0000-0000CA3F0000}"/>
    <cellStyle name="Item 7 2 2" xfId="4606" xr:uid="{00000000-0005-0000-0000-0000CB3F0000}"/>
    <cellStyle name="Item 7 2 3" xfId="4612" xr:uid="{00000000-0005-0000-0000-0000CC3F0000}"/>
    <cellStyle name="Item 7 3" xfId="3698" xr:uid="{00000000-0005-0000-0000-0000CD3F0000}"/>
    <cellStyle name="Item 7 3 2" xfId="21631" xr:uid="{00000000-0005-0000-0000-0000CE3F0000}"/>
    <cellStyle name="Item 7 3 3" xfId="21635" xr:uid="{00000000-0005-0000-0000-0000CF3F0000}"/>
    <cellStyle name="Item 7 4" xfId="4620" xr:uid="{00000000-0005-0000-0000-0000D03F0000}"/>
    <cellStyle name="Item 7 4 2" xfId="13689" xr:uid="{00000000-0005-0000-0000-0000D13F0000}"/>
    <cellStyle name="Item 7 4 3" xfId="13691" xr:uid="{00000000-0005-0000-0000-0000D23F0000}"/>
    <cellStyle name="Item 7 5" xfId="13693" xr:uid="{00000000-0005-0000-0000-0000D33F0000}"/>
    <cellStyle name="Item 7 5 2" xfId="13695" xr:uid="{00000000-0005-0000-0000-0000D43F0000}"/>
    <cellStyle name="Item 7 5 3" xfId="13697" xr:uid="{00000000-0005-0000-0000-0000D53F0000}"/>
    <cellStyle name="Item 7 6" xfId="13700" xr:uid="{00000000-0005-0000-0000-0000D63F0000}"/>
    <cellStyle name="Item 7 6 2" xfId="21637" xr:uid="{00000000-0005-0000-0000-0000D73F0000}"/>
    <cellStyle name="Item 7 6 3" xfId="21640" xr:uid="{00000000-0005-0000-0000-0000D83F0000}"/>
    <cellStyle name="Item 7 7" xfId="3790" xr:uid="{00000000-0005-0000-0000-0000D93F0000}"/>
    <cellStyle name="Item 7 7 2" xfId="21642" xr:uid="{00000000-0005-0000-0000-0000DA3F0000}"/>
    <cellStyle name="Item 7 7 3" xfId="21644" xr:uid="{00000000-0005-0000-0000-0000DB3F0000}"/>
    <cellStyle name="Item 7 8" xfId="21646" xr:uid="{00000000-0005-0000-0000-0000DC3F0000}"/>
    <cellStyle name="Item 7 8 2" xfId="21648" xr:uid="{00000000-0005-0000-0000-0000DD3F0000}"/>
    <cellStyle name="Item 7 8 3" xfId="21651" xr:uid="{00000000-0005-0000-0000-0000DE3F0000}"/>
    <cellStyle name="Item 7 9" xfId="15796" xr:uid="{00000000-0005-0000-0000-0000DF3F0000}"/>
    <cellStyle name="Item 8" xfId="21652" xr:uid="{00000000-0005-0000-0000-0000E03F0000}"/>
    <cellStyle name="Item 8 10" xfId="21654" xr:uid="{00000000-0005-0000-0000-0000E13F0000}"/>
    <cellStyle name="Item 8 11" xfId="21657" xr:uid="{00000000-0005-0000-0000-0000E23F0000}"/>
    <cellStyle name="Item 8 2" xfId="21662" xr:uid="{00000000-0005-0000-0000-0000E33F0000}"/>
    <cellStyle name="Item 8 2 2" xfId="21665" xr:uid="{00000000-0005-0000-0000-0000E43F0000}"/>
    <cellStyle name="Item 8 2 3" xfId="21668" xr:uid="{00000000-0005-0000-0000-0000E53F0000}"/>
    <cellStyle name="Item 8 3" xfId="21671" xr:uid="{00000000-0005-0000-0000-0000E63F0000}"/>
    <cellStyle name="Item 8 3 2" xfId="21674" xr:uid="{00000000-0005-0000-0000-0000E73F0000}"/>
    <cellStyle name="Item 8 3 3" xfId="21679" xr:uid="{00000000-0005-0000-0000-0000E83F0000}"/>
    <cellStyle name="Item 8 4" xfId="13704" xr:uid="{00000000-0005-0000-0000-0000E93F0000}"/>
    <cellStyle name="Item 8 4 2" xfId="9930" xr:uid="{00000000-0005-0000-0000-0000EA3F0000}"/>
    <cellStyle name="Item 8 4 3" xfId="4401" xr:uid="{00000000-0005-0000-0000-0000EB3F0000}"/>
    <cellStyle name="Item 8 5" xfId="13707" xr:uid="{00000000-0005-0000-0000-0000EC3F0000}"/>
    <cellStyle name="Item 8 5 2" xfId="1116" xr:uid="{00000000-0005-0000-0000-0000ED3F0000}"/>
    <cellStyle name="Item 8 5 3" xfId="11565" xr:uid="{00000000-0005-0000-0000-0000EE3F0000}"/>
    <cellStyle name="Item 8 6" xfId="13709" xr:uid="{00000000-0005-0000-0000-0000EF3F0000}"/>
    <cellStyle name="Item 8 6 2" xfId="20443" xr:uid="{00000000-0005-0000-0000-0000F03F0000}"/>
    <cellStyle name="Item 8 6 3" xfId="11582" xr:uid="{00000000-0005-0000-0000-0000F13F0000}"/>
    <cellStyle name="Item 8 7" xfId="13712" xr:uid="{00000000-0005-0000-0000-0000F23F0000}"/>
    <cellStyle name="Item 8 7 2" xfId="21680" xr:uid="{00000000-0005-0000-0000-0000F33F0000}"/>
    <cellStyle name="Item 8 7 3" xfId="11590" xr:uid="{00000000-0005-0000-0000-0000F43F0000}"/>
    <cellStyle name="Item 8 8" xfId="3536" xr:uid="{00000000-0005-0000-0000-0000F53F0000}"/>
    <cellStyle name="Item 8 8 2" xfId="2047" xr:uid="{00000000-0005-0000-0000-0000F63F0000}"/>
    <cellStyle name="Item 8 8 3" xfId="2060" xr:uid="{00000000-0005-0000-0000-0000F73F0000}"/>
    <cellStyle name="Item 8 9" xfId="3543" xr:uid="{00000000-0005-0000-0000-0000F83F0000}"/>
    <cellStyle name="Item 9" xfId="21681" xr:uid="{00000000-0005-0000-0000-0000F93F0000}"/>
    <cellStyle name="Item 9 10" xfId="21683" xr:uid="{00000000-0005-0000-0000-0000FA3F0000}"/>
    <cellStyle name="Item 9 11" xfId="21687" xr:uid="{00000000-0005-0000-0000-0000FB3F0000}"/>
    <cellStyle name="Item 9 2" xfId="21688" xr:uid="{00000000-0005-0000-0000-0000FC3F0000}"/>
    <cellStyle name="Item 9 2 2" xfId="21691" xr:uid="{00000000-0005-0000-0000-0000FD3F0000}"/>
    <cellStyle name="Item 9 2 3" xfId="21696" xr:uid="{00000000-0005-0000-0000-0000FE3F0000}"/>
    <cellStyle name="Item 9 3" xfId="21700" xr:uid="{00000000-0005-0000-0000-0000FF3F0000}"/>
    <cellStyle name="Item 9 3 2" xfId="21703" xr:uid="{00000000-0005-0000-0000-000000400000}"/>
    <cellStyle name="Item 9 3 3" xfId="21707" xr:uid="{00000000-0005-0000-0000-000001400000}"/>
    <cellStyle name="Item 9 4" xfId="13715" xr:uid="{00000000-0005-0000-0000-000002400000}"/>
    <cellStyle name="Item 9 4 2" xfId="13718" xr:uid="{00000000-0005-0000-0000-000003400000}"/>
    <cellStyle name="Item 9 4 3" xfId="13720" xr:uid="{00000000-0005-0000-0000-000004400000}"/>
    <cellStyle name="Item 9 5" xfId="13722" xr:uid="{00000000-0005-0000-0000-000005400000}"/>
    <cellStyle name="Item 9 5 2" xfId="13724" xr:uid="{00000000-0005-0000-0000-000006400000}"/>
    <cellStyle name="Item 9 5 3" xfId="11605" xr:uid="{00000000-0005-0000-0000-000007400000}"/>
    <cellStyle name="Item 9 6" xfId="13726" xr:uid="{00000000-0005-0000-0000-000008400000}"/>
    <cellStyle name="Item 9 6 2" xfId="5780" xr:uid="{00000000-0005-0000-0000-000009400000}"/>
    <cellStyle name="Item 9 6 3" xfId="11609" xr:uid="{00000000-0005-0000-0000-00000A400000}"/>
    <cellStyle name="Item 9 7" xfId="2682" xr:uid="{00000000-0005-0000-0000-00000B400000}"/>
    <cellStyle name="Item 9 7 2" xfId="21708" xr:uid="{00000000-0005-0000-0000-00000C400000}"/>
    <cellStyle name="Item 9 7 3" xfId="21709" xr:uid="{00000000-0005-0000-0000-00000D400000}"/>
    <cellStyle name="Item 9 8" xfId="21710" xr:uid="{00000000-0005-0000-0000-00000E400000}"/>
    <cellStyle name="Item 9 8 2" xfId="21711" xr:uid="{00000000-0005-0000-0000-00000F400000}"/>
    <cellStyle name="Item 9 8 3" xfId="21714" xr:uid="{00000000-0005-0000-0000-000010400000}"/>
    <cellStyle name="Item 9 9" xfId="5543" xr:uid="{00000000-0005-0000-0000-000011400000}"/>
    <cellStyle name="Jan" xfId="17834" xr:uid="{00000000-0005-0000-0000-000012400000}"/>
    <cellStyle name="Komma [0]_24.ProbRep" xfId="6640" xr:uid="{00000000-0005-0000-0000-000013400000}"/>
    <cellStyle name="Komma_24.ProbRep" xfId="16230" xr:uid="{00000000-0005-0000-0000-000014400000}"/>
    <cellStyle name="Libelle" xfId="21715" xr:uid="{00000000-0005-0000-0000-000015400000}"/>
    <cellStyle name="LibelleCase" xfId="21716" xr:uid="{00000000-0005-0000-0000-000016400000}"/>
    <cellStyle name="Link Currency (0)" xfId="21717" xr:uid="{00000000-0005-0000-0000-000017400000}"/>
    <cellStyle name="Link Currency (0) 2" xfId="21718" xr:uid="{00000000-0005-0000-0000-000018400000}"/>
    <cellStyle name="Link Currency (0) 2 2" xfId="21719" xr:uid="{00000000-0005-0000-0000-000019400000}"/>
    <cellStyle name="Link Currency (0) 2 3" xfId="21720" xr:uid="{00000000-0005-0000-0000-00001A400000}"/>
    <cellStyle name="Link Currency (0) 3" xfId="21721" xr:uid="{00000000-0005-0000-0000-00001B400000}"/>
    <cellStyle name="Link Currency (0) 3 2" xfId="2496" xr:uid="{00000000-0005-0000-0000-00001C400000}"/>
    <cellStyle name="Link Currency (0) 3 3" xfId="21722" xr:uid="{00000000-0005-0000-0000-00001D400000}"/>
    <cellStyle name="Link Currency (0) 4" xfId="21723" xr:uid="{00000000-0005-0000-0000-00001E400000}"/>
    <cellStyle name="Link Currency (2)" xfId="21726" xr:uid="{00000000-0005-0000-0000-00001F400000}"/>
    <cellStyle name="Link Currency (2) 2" xfId="21727" xr:uid="{00000000-0005-0000-0000-000020400000}"/>
    <cellStyle name="Link Units (0)" xfId="21728" xr:uid="{00000000-0005-0000-0000-000021400000}"/>
    <cellStyle name="Link Units (0) 2" xfId="21729" xr:uid="{00000000-0005-0000-0000-000022400000}"/>
    <cellStyle name="Link Units (1)" xfId="18521" xr:uid="{00000000-0005-0000-0000-000023400000}"/>
    <cellStyle name="Link Units (1) 2" xfId="17660" xr:uid="{00000000-0005-0000-0000-000024400000}"/>
    <cellStyle name="Link Units (2)" xfId="21730" xr:uid="{00000000-0005-0000-0000-000025400000}"/>
    <cellStyle name="Link Units (2) 2" xfId="21734" xr:uid="{00000000-0005-0000-0000-000026400000}"/>
    <cellStyle name="Linked Cell 2" xfId="21735" xr:uid="{00000000-0005-0000-0000-000027400000}"/>
    <cellStyle name="Linked Cell 2 2" xfId="21738" xr:uid="{00000000-0005-0000-0000-000028400000}"/>
    <cellStyle name="Linked Cell 3" xfId="21739" xr:uid="{00000000-0005-0000-0000-000029400000}"/>
    <cellStyle name="Linked Cell 4" xfId="8750" xr:uid="{00000000-0005-0000-0000-00002A400000}"/>
    <cellStyle name="Linked Cell 5" xfId="5802" xr:uid="{00000000-0005-0000-0000-00002B400000}"/>
    <cellStyle name="Linked Cell 6" xfId="14467" xr:uid="{00000000-0005-0000-0000-00002C400000}"/>
    <cellStyle name="Linked Cell 7" xfId="21741" xr:uid="{00000000-0005-0000-0000-00002D400000}"/>
    <cellStyle name="Linked Cell 8" xfId="21743" xr:uid="{00000000-0005-0000-0000-00002E400000}"/>
    <cellStyle name="LINKINPUT" xfId="21744" xr:uid="{00000000-0005-0000-0000-00002F400000}"/>
    <cellStyle name="LINKINPUT 2" xfId="5854" xr:uid="{00000000-0005-0000-0000-000030400000}"/>
    <cellStyle name="LINKINPUT 3" xfId="5868" xr:uid="{00000000-0005-0000-0000-000031400000}"/>
    <cellStyle name="m" xfId="21746" xr:uid="{00000000-0005-0000-0000-000032400000}"/>
    <cellStyle name="m1" xfId="19151" xr:uid="{00000000-0005-0000-0000-000033400000}"/>
    <cellStyle name="Main Title Header" xfId="9120" xr:uid="{00000000-0005-0000-0000-000034400000}"/>
    <cellStyle name="Migliaia (0)_~0022241" xfId="19663" xr:uid="{00000000-0005-0000-0000-000035400000}"/>
    <cellStyle name="Migliaia [0]_WEOP Operating Rate Rev. 1" xfId="20010" xr:uid="{00000000-0005-0000-0000-000036400000}"/>
    <cellStyle name="Migliaia_laroux" xfId="21747" xr:uid="{00000000-0005-0000-0000-000037400000}"/>
    <cellStyle name="Millares [0]" xfId="21749" xr:uid="{00000000-0005-0000-0000-000038400000}"/>
    <cellStyle name="Millares [0] 2" xfId="5173" xr:uid="{00000000-0005-0000-0000-000039400000}"/>
    <cellStyle name="Millares [0] 3" xfId="12218" xr:uid="{00000000-0005-0000-0000-00003A400000}"/>
    <cellStyle name="Millares [0]_ANALISIS" xfId="21753" xr:uid="{00000000-0005-0000-0000-00003B400000}"/>
    <cellStyle name="Millares 2" xfId="9333" xr:uid="{00000000-0005-0000-0000-00003C400000}"/>
    <cellStyle name="Millares 2 2" xfId="9335" xr:uid="{00000000-0005-0000-0000-00003D400000}"/>
    <cellStyle name="Millares 2 3" xfId="4350" xr:uid="{00000000-0005-0000-0000-00003E400000}"/>
    <cellStyle name="Millares_ANALISIS" xfId="21754" xr:uid="{00000000-0005-0000-0000-00003F400000}"/>
    <cellStyle name="Milliers [0]_9ctfwjhVNIpKs513Q0MYGasMM" xfId="1251" xr:uid="{00000000-0005-0000-0000-000040400000}"/>
    <cellStyle name="Milliers_9ctfwjhVNIpKs513Q0MYGasMM" xfId="21756" xr:uid="{00000000-0005-0000-0000-000041400000}"/>
    <cellStyle name="Millions [0.0]" xfId="2214" xr:uid="{00000000-0005-0000-0000-000042400000}"/>
    <cellStyle name="Millions [0.00]" xfId="4973" xr:uid="{00000000-0005-0000-0000-000043400000}"/>
    <cellStyle name="Millions [0]" xfId="21757" xr:uid="{00000000-0005-0000-0000-000044400000}"/>
    <cellStyle name="Millions-$ [0.0]" xfId="21758" xr:uid="{00000000-0005-0000-0000-000045400000}"/>
    <cellStyle name="Millions-$ [0.00]" xfId="21761" xr:uid="{00000000-0005-0000-0000-000046400000}"/>
    <cellStyle name="Millions-$ [0]" xfId="21762" xr:uid="{00000000-0005-0000-0000-000047400000}"/>
    <cellStyle name="Moneda [0]_ANALISIS" xfId="5462" xr:uid="{00000000-0005-0000-0000-000048400000}"/>
    <cellStyle name="Moneda_ANALISIS" xfId="21763" xr:uid="{00000000-0005-0000-0000-000049400000}"/>
    <cellStyle name="Monétaire [0]_9ctfwjhVNIpKs513Q0MYGasMM" xfId="10782" xr:uid="{00000000-0005-0000-0000-00004A400000}"/>
    <cellStyle name="Monétaire_9ctfwjhVNIpKs513Q0MYGasMM" xfId="17095" xr:uid="{00000000-0005-0000-0000-00004B400000}"/>
    <cellStyle name="Monétaire0" xfId="20843" xr:uid="{00000000-0005-0000-0000-00004C400000}"/>
    <cellStyle name="MS_Arabic" xfId="21764" xr:uid="{00000000-0005-0000-0000-00004D400000}"/>
    <cellStyle name="Naira" xfId="21765" xr:uid="{00000000-0005-0000-0000-00004E400000}"/>
    <cellStyle name="Naira 10" xfId="21766" xr:uid="{00000000-0005-0000-0000-00004F400000}"/>
    <cellStyle name="Naira 10 2" xfId="21768" xr:uid="{00000000-0005-0000-0000-000050400000}"/>
    <cellStyle name="Naira 11" xfId="21770" xr:uid="{00000000-0005-0000-0000-000051400000}"/>
    <cellStyle name="Naira 11 2" xfId="21772" xr:uid="{00000000-0005-0000-0000-000052400000}"/>
    <cellStyle name="Naira 2" xfId="21774" xr:uid="{00000000-0005-0000-0000-000053400000}"/>
    <cellStyle name="Naira 2 2" xfId="21775" xr:uid="{00000000-0005-0000-0000-000054400000}"/>
    <cellStyle name="Naira 2 2 2" xfId="12044" xr:uid="{00000000-0005-0000-0000-000055400000}"/>
    <cellStyle name="Naira 2 2 2 2" xfId="11934" xr:uid="{00000000-0005-0000-0000-000056400000}"/>
    <cellStyle name="Naira 2 2 3" xfId="21327" xr:uid="{00000000-0005-0000-0000-000057400000}"/>
    <cellStyle name="Naira 2 2 3 2" xfId="21329" xr:uid="{00000000-0005-0000-0000-000058400000}"/>
    <cellStyle name="Naira 2 3" xfId="21776" xr:uid="{00000000-0005-0000-0000-000059400000}"/>
    <cellStyle name="Naira 2 4" xfId="21777" xr:uid="{00000000-0005-0000-0000-00005A400000}"/>
    <cellStyle name="Naira 2 5" xfId="21778" xr:uid="{00000000-0005-0000-0000-00005B400000}"/>
    <cellStyle name="Naira 3" xfId="21779" xr:uid="{00000000-0005-0000-0000-00005C400000}"/>
    <cellStyle name="Naira 3 2" xfId="21780" xr:uid="{00000000-0005-0000-0000-00005D400000}"/>
    <cellStyle name="Naira 3 3" xfId="21781" xr:uid="{00000000-0005-0000-0000-00005E400000}"/>
    <cellStyle name="Naira 3 4" xfId="21782" xr:uid="{00000000-0005-0000-0000-00005F400000}"/>
    <cellStyle name="Naira 4" xfId="21783" xr:uid="{00000000-0005-0000-0000-000060400000}"/>
    <cellStyle name="Naira 4 2" xfId="21784" xr:uid="{00000000-0005-0000-0000-000061400000}"/>
    <cellStyle name="Naira 5" xfId="21785" xr:uid="{00000000-0005-0000-0000-000062400000}"/>
    <cellStyle name="Naira 6" xfId="21786" xr:uid="{00000000-0005-0000-0000-000063400000}"/>
    <cellStyle name="Naira 6 2" xfId="21787" xr:uid="{00000000-0005-0000-0000-000064400000}"/>
    <cellStyle name="Naira 7" xfId="21788" xr:uid="{00000000-0005-0000-0000-000065400000}"/>
    <cellStyle name="Naira 7 2" xfId="21789" xr:uid="{00000000-0005-0000-0000-000066400000}"/>
    <cellStyle name="Naira 8" xfId="21790" xr:uid="{00000000-0005-0000-0000-000067400000}"/>
    <cellStyle name="Naira 8 2" xfId="21794" xr:uid="{00000000-0005-0000-0000-000068400000}"/>
    <cellStyle name="Naira 9" xfId="21795" xr:uid="{00000000-0005-0000-0000-000069400000}"/>
    <cellStyle name="Naira 9 2" xfId="21799" xr:uid="{00000000-0005-0000-0000-00006A400000}"/>
    <cellStyle name="Neutral 2" xfId="14115" xr:uid="{00000000-0005-0000-0000-00006B400000}"/>
    <cellStyle name="Neutral 2 2" xfId="7095" xr:uid="{00000000-0005-0000-0000-00006C400000}"/>
    <cellStyle name="Neutral 3" xfId="9143" xr:uid="{00000000-0005-0000-0000-00006D400000}"/>
    <cellStyle name="Neutral 4" xfId="9154" xr:uid="{00000000-0005-0000-0000-00006E400000}"/>
    <cellStyle name="Neutral 5" xfId="21800" xr:uid="{00000000-0005-0000-0000-00006F400000}"/>
    <cellStyle name="Neutral 6" xfId="21801" xr:uid="{00000000-0005-0000-0000-000070400000}"/>
    <cellStyle name="Neutral 7" xfId="21802" xr:uid="{00000000-0005-0000-0000-000071400000}"/>
    <cellStyle name="Neutral 8" xfId="21805" xr:uid="{00000000-0005-0000-0000-000072400000}"/>
    <cellStyle name="no dec" xfId="2541" xr:uid="{00000000-0005-0000-0000-000073400000}"/>
    <cellStyle name="no dec 2" xfId="5998" xr:uid="{00000000-0005-0000-0000-000074400000}"/>
    <cellStyle name="No zeros ($0)" xfId="21808" xr:uid="{00000000-0005-0000-0000-000075400000}"/>
    <cellStyle name="No zeros ($2)" xfId="11704" xr:uid="{00000000-0005-0000-0000-000076400000}"/>
    <cellStyle name="No zeros (0)" xfId="21815" xr:uid="{00000000-0005-0000-0000-000077400000}"/>
    <cellStyle name="No zeros (1)" xfId="21816" xr:uid="{00000000-0005-0000-0000-000078400000}"/>
    <cellStyle name="No zeros (2)" xfId="21365" xr:uid="{00000000-0005-0000-0000-000079400000}"/>
    <cellStyle name="Normal" xfId="0" builtinId="0"/>
    <cellStyle name="Normal - Style1" xfId="21817" xr:uid="{00000000-0005-0000-0000-00007B400000}"/>
    <cellStyle name="Normal - Style1 2" xfId="21818" xr:uid="{00000000-0005-0000-0000-00007C400000}"/>
    <cellStyle name="Normal - Style1 2 2" xfId="21819" xr:uid="{00000000-0005-0000-0000-00007D400000}"/>
    <cellStyle name="Normal - Style1 2 2 2" xfId="21820" xr:uid="{00000000-0005-0000-0000-00007E400000}"/>
    <cellStyle name="Normal - Style1 2 2 2 2" xfId="21821" xr:uid="{00000000-0005-0000-0000-00007F400000}"/>
    <cellStyle name="Normal - Style1 2 2 3" xfId="21822" xr:uid="{00000000-0005-0000-0000-000080400000}"/>
    <cellStyle name="Normal - Style1 2 2 3 2" xfId="21824" xr:uid="{00000000-0005-0000-0000-000081400000}"/>
    <cellStyle name="Normal - Style1 2 3" xfId="21825" xr:uid="{00000000-0005-0000-0000-000082400000}"/>
    <cellStyle name="Normal - Style1 2 4" xfId="21826" xr:uid="{00000000-0005-0000-0000-000083400000}"/>
    <cellStyle name="Normal - Style1 3" xfId="10517" xr:uid="{00000000-0005-0000-0000-000084400000}"/>
    <cellStyle name="Normal - Style1 3 2" xfId="10522" xr:uid="{00000000-0005-0000-0000-000085400000}"/>
    <cellStyle name="Normal - Style1 3 3" xfId="10686" xr:uid="{00000000-0005-0000-0000-000086400000}"/>
    <cellStyle name="Normal - Style1 3 4" xfId="21827" xr:uid="{00000000-0005-0000-0000-000087400000}"/>
    <cellStyle name="Normal - Style1 4" xfId="7406" xr:uid="{00000000-0005-0000-0000-000088400000}"/>
    <cellStyle name="Normal - Style1 4 2" xfId="21828" xr:uid="{00000000-0005-0000-0000-000089400000}"/>
    <cellStyle name="Normal - Style1 5" xfId="21829" xr:uid="{00000000-0005-0000-0000-00008A400000}"/>
    <cellStyle name="Normal - Style1 5 2" xfId="21830" xr:uid="{00000000-0005-0000-0000-00008B400000}"/>
    <cellStyle name="Normal - Style1 6" xfId="20409" xr:uid="{00000000-0005-0000-0000-00008C400000}"/>
    <cellStyle name="Normal - Style1 6 2" xfId="21831" xr:uid="{00000000-0005-0000-0000-00008D400000}"/>
    <cellStyle name="Normal - Style1 7" xfId="21832" xr:uid="{00000000-0005-0000-0000-00008E400000}"/>
    <cellStyle name="Normal - Style1 7 2" xfId="21833" xr:uid="{00000000-0005-0000-0000-00008F400000}"/>
    <cellStyle name="Normal - Style1 8" xfId="21835" xr:uid="{00000000-0005-0000-0000-000090400000}"/>
    <cellStyle name="Normal - Style1 8 2" xfId="21836" xr:uid="{00000000-0005-0000-0000-000091400000}"/>
    <cellStyle name="Normal - Style1 9" xfId="21837" xr:uid="{00000000-0005-0000-0000-000092400000}"/>
    <cellStyle name="Normal - Style1 9 2" xfId="21838" xr:uid="{00000000-0005-0000-0000-000093400000}"/>
    <cellStyle name="Normal - Style2" xfId="21839" xr:uid="{00000000-0005-0000-0000-000094400000}"/>
    <cellStyle name="Normal - Style2 2" xfId="21840" xr:uid="{00000000-0005-0000-0000-000095400000}"/>
    <cellStyle name="Normal - Style3" xfId="21841" xr:uid="{00000000-0005-0000-0000-000096400000}"/>
    <cellStyle name="Normal - Style3 2" xfId="21842" xr:uid="{00000000-0005-0000-0000-000097400000}"/>
    <cellStyle name="Normal - Style4" xfId="21843" xr:uid="{00000000-0005-0000-0000-000098400000}"/>
    <cellStyle name="Normal - Style4 2" xfId="21844" xr:uid="{00000000-0005-0000-0000-000099400000}"/>
    <cellStyle name="Normal - Style5" xfId="21845" xr:uid="{00000000-0005-0000-0000-00009A400000}"/>
    <cellStyle name="Normal - Style6" xfId="5488" xr:uid="{00000000-0005-0000-0000-00009B400000}"/>
    <cellStyle name="Normal - Style7" xfId="17206" xr:uid="{00000000-0005-0000-0000-00009C400000}"/>
    <cellStyle name="Normal - Style8" xfId="17210" xr:uid="{00000000-0005-0000-0000-00009D400000}"/>
    <cellStyle name="Normal - Style8 2" xfId="17776" xr:uid="{00000000-0005-0000-0000-00009E400000}"/>
    <cellStyle name="Normal 1" xfId="21846" xr:uid="{00000000-0005-0000-0000-00009F400000}"/>
    <cellStyle name="Normal 10" xfId="21848" xr:uid="{00000000-0005-0000-0000-0000A0400000}"/>
    <cellStyle name="Normal 10 2" xfId="18649" xr:uid="{00000000-0005-0000-0000-0000A1400000}"/>
    <cellStyle name="Normal 10 2 10" xfId="21850" xr:uid="{00000000-0005-0000-0000-0000A2400000}"/>
    <cellStyle name="Normal 10 2 10 2" xfId="21851" xr:uid="{00000000-0005-0000-0000-0000A3400000}"/>
    <cellStyle name="Normal 10 2 10 2 2" xfId="21852" xr:uid="{00000000-0005-0000-0000-0000A4400000}"/>
    <cellStyle name="Normal 10 2 10 2 3" xfId="21853" xr:uid="{00000000-0005-0000-0000-0000A5400000}"/>
    <cellStyle name="Normal 10 2 10 3" xfId="21854" xr:uid="{00000000-0005-0000-0000-0000A6400000}"/>
    <cellStyle name="Normal 10 2 10 4" xfId="21855" xr:uid="{00000000-0005-0000-0000-0000A7400000}"/>
    <cellStyle name="Normal 10 2 11" xfId="21857" xr:uid="{00000000-0005-0000-0000-0000A8400000}"/>
    <cellStyle name="Normal 10 2 11 2" xfId="21860" xr:uid="{00000000-0005-0000-0000-0000A9400000}"/>
    <cellStyle name="Normal 10 2 11 3" xfId="21861" xr:uid="{00000000-0005-0000-0000-0000AA400000}"/>
    <cellStyle name="Normal 10 2 12" xfId="21862" xr:uid="{00000000-0005-0000-0000-0000AB400000}"/>
    <cellStyle name="Normal 10 2 12 2" xfId="21865" xr:uid="{00000000-0005-0000-0000-0000AC400000}"/>
    <cellStyle name="Normal 10 2 12 3" xfId="21866" xr:uid="{00000000-0005-0000-0000-0000AD400000}"/>
    <cellStyle name="Normal 10 2 13" xfId="21867" xr:uid="{00000000-0005-0000-0000-0000AE400000}"/>
    <cellStyle name="Normal 10 2 14" xfId="21553" xr:uid="{00000000-0005-0000-0000-0000AF400000}"/>
    <cellStyle name="Normal 10 2 2" xfId="14453" xr:uid="{00000000-0005-0000-0000-0000B0400000}"/>
    <cellStyle name="Normal 10 2 3" xfId="7185" xr:uid="{00000000-0005-0000-0000-0000B1400000}"/>
    <cellStyle name="Normal 10 2 4" xfId="7192" xr:uid="{00000000-0005-0000-0000-0000B2400000}"/>
    <cellStyle name="Normal 10 2 5" xfId="13151" xr:uid="{00000000-0005-0000-0000-0000B3400000}"/>
    <cellStyle name="Normal 10 2 5 2" xfId="2686" xr:uid="{00000000-0005-0000-0000-0000B4400000}"/>
    <cellStyle name="Normal 10 2 5 2 2" xfId="14491" xr:uid="{00000000-0005-0000-0000-0000B5400000}"/>
    <cellStyle name="Normal 10 2 5 2 2 2" xfId="21755" xr:uid="{00000000-0005-0000-0000-0000B6400000}"/>
    <cellStyle name="Normal 10 2 5 2 2 3" xfId="21868" xr:uid="{00000000-0005-0000-0000-0000B7400000}"/>
    <cellStyle name="Normal 10 2 5 2 3" xfId="14498" xr:uid="{00000000-0005-0000-0000-0000B8400000}"/>
    <cellStyle name="Normal 10 2 5 2 4" xfId="21871" xr:uid="{00000000-0005-0000-0000-0000B9400000}"/>
    <cellStyle name="Normal 10 2 5 3" xfId="2692" xr:uid="{00000000-0005-0000-0000-0000BA400000}"/>
    <cellStyle name="Normal 10 2 5 3 2" xfId="14500" xr:uid="{00000000-0005-0000-0000-0000BB400000}"/>
    <cellStyle name="Normal 10 2 5 3 3" xfId="14506" xr:uid="{00000000-0005-0000-0000-0000BC400000}"/>
    <cellStyle name="Normal 10 2 5 4" xfId="14514" xr:uid="{00000000-0005-0000-0000-0000BD400000}"/>
    <cellStyle name="Normal 10 2 5 4 2" xfId="21872" xr:uid="{00000000-0005-0000-0000-0000BE400000}"/>
    <cellStyle name="Normal 10 2 5 4 3" xfId="21876" xr:uid="{00000000-0005-0000-0000-0000BF400000}"/>
    <cellStyle name="Normal 10 2 5 5" xfId="14521" xr:uid="{00000000-0005-0000-0000-0000C0400000}"/>
    <cellStyle name="Normal 10 2 5 6" xfId="21880" xr:uid="{00000000-0005-0000-0000-0000C1400000}"/>
    <cellStyle name="Normal 10 2 6" xfId="13156" xr:uid="{00000000-0005-0000-0000-0000C2400000}"/>
    <cellStyle name="Normal 10 2 6 2" xfId="12861" xr:uid="{00000000-0005-0000-0000-0000C3400000}"/>
    <cellStyle name="Normal 10 2 6 2 2" xfId="7331" xr:uid="{00000000-0005-0000-0000-0000C4400000}"/>
    <cellStyle name="Normal 10 2 6 2 3" xfId="4767" xr:uid="{00000000-0005-0000-0000-0000C5400000}"/>
    <cellStyle name="Normal 10 2 6 3" xfId="12866" xr:uid="{00000000-0005-0000-0000-0000C6400000}"/>
    <cellStyle name="Normal 10 2 6 3 2" xfId="14528" xr:uid="{00000000-0005-0000-0000-0000C7400000}"/>
    <cellStyle name="Normal 10 2 6 3 3" xfId="14535" xr:uid="{00000000-0005-0000-0000-0000C8400000}"/>
    <cellStyle name="Normal 10 2 6 4" xfId="4109" xr:uid="{00000000-0005-0000-0000-0000C9400000}"/>
    <cellStyle name="Normal 10 2 6 5" xfId="3739" xr:uid="{00000000-0005-0000-0000-0000CA400000}"/>
    <cellStyle name="Normal 10 2 7" xfId="14540" xr:uid="{00000000-0005-0000-0000-0000CB400000}"/>
    <cellStyle name="Normal 10 2 7 2" xfId="12878" xr:uid="{00000000-0005-0000-0000-0000CC400000}"/>
    <cellStyle name="Normal 10 2 7 2 2" xfId="14545" xr:uid="{00000000-0005-0000-0000-0000CD400000}"/>
    <cellStyle name="Normal 10 2 7 2 3" xfId="14548" xr:uid="{00000000-0005-0000-0000-0000CE400000}"/>
    <cellStyle name="Normal 10 2 7 3" xfId="12884" xr:uid="{00000000-0005-0000-0000-0000CF400000}"/>
    <cellStyle name="Normal 10 2 7 3 2" xfId="14551" xr:uid="{00000000-0005-0000-0000-0000D0400000}"/>
    <cellStyle name="Normal 10 2 7 3 3" xfId="14556" xr:uid="{00000000-0005-0000-0000-0000D1400000}"/>
    <cellStyle name="Normal 10 2 7 4" xfId="10702" xr:uid="{00000000-0005-0000-0000-0000D2400000}"/>
    <cellStyle name="Normal 10 2 7 5" xfId="10710" xr:uid="{00000000-0005-0000-0000-0000D3400000}"/>
    <cellStyle name="Normal 10 2 8" xfId="14561" xr:uid="{00000000-0005-0000-0000-0000D4400000}"/>
    <cellStyle name="Normal 10 2 8 2" xfId="12894" xr:uid="{00000000-0005-0000-0000-0000D5400000}"/>
    <cellStyle name="Normal 10 2 8 2 2" xfId="14565" xr:uid="{00000000-0005-0000-0000-0000D6400000}"/>
    <cellStyle name="Normal 10 2 8 2 3" xfId="14568" xr:uid="{00000000-0005-0000-0000-0000D7400000}"/>
    <cellStyle name="Normal 10 2 8 3" xfId="12901" xr:uid="{00000000-0005-0000-0000-0000D8400000}"/>
    <cellStyle name="Normal 10 2 8 3 2" xfId="21883" xr:uid="{00000000-0005-0000-0000-0000D9400000}"/>
    <cellStyle name="Normal 10 2 8 3 3" xfId="4992" xr:uid="{00000000-0005-0000-0000-0000DA400000}"/>
    <cellStyle name="Normal 10 2 8 4" xfId="10718" xr:uid="{00000000-0005-0000-0000-0000DB400000}"/>
    <cellStyle name="Normal 10 2 8 5" xfId="21886" xr:uid="{00000000-0005-0000-0000-0000DC400000}"/>
    <cellStyle name="Normal 10 2 9" xfId="21890" xr:uid="{00000000-0005-0000-0000-0000DD400000}"/>
    <cellStyle name="Normal 10 2 9 2" xfId="21891" xr:uid="{00000000-0005-0000-0000-0000DE400000}"/>
    <cellStyle name="Normal 10 2 9 2 2" xfId="21892" xr:uid="{00000000-0005-0000-0000-0000DF400000}"/>
    <cellStyle name="Normal 10 2 9 2 3" xfId="21893" xr:uid="{00000000-0005-0000-0000-0000E0400000}"/>
    <cellStyle name="Normal 10 2 9 3" xfId="21894" xr:uid="{00000000-0005-0000-0000-0000E1400000}"/>
    <cellStyle name="Normal 10 2 9 3 2" xfId="21897" xr:uid="{00000000-0005-0000-0000-0000E2400000}"/>
    <cellStyle name="Normal 10 2 9 3 3" xfId="21900" xr:uid="{00000000-0005-0000-0000-0000E3400000}"/>
    <cellStyle name="Normal 10 2 9 4" xfId="21903" xr:uid="{00000000-0005-0000-0000-0000E4400000}"/>
    <cellStyle name="Normal 10 2 9 5" xfId="21906" xr:uid="{00000000-0005-0000-0000-0000E5400000}"/>
    <cellStyle name="Normal 10 3" xfId="18654" xr:uid="{00000000-0005-0000-0000-0000E6400000}"/>
    <cellStyle name="Normal 10 3 10" xfId="21910" xr:uid="{00000000-0005-0000-0000-0000E7400000}"/>
    <cellStyle name="Normal 10 3 11" xfId="21911" xr:uid="{00000000-0005-0000-0000-0000E8400000}"/>
    <cellStyle name="Normal 10 3 2" xfId="7213" xr:uid="{00000000-0005-0000-0000-0000E9400000}"/>
    <cellStyle name="Normal 10 3 2 2" xfId="10374" xr:uid="{00000000-0005-0000-0000-0000EA400000}"/>
    <cellStyle name="Normal 10 3 2 2 2" xfId="10381" xr:uid="{00000000-0005-0000-0000-0000EB400000}"/>
    <cellStyle name="Normal 10 3 2 2 2 2" xfId="21913" xr:uid="{00000000-0005-0000-0000-0000EC400000}"/>
    <cellStyle name="Normal 10 3 2 2 2 3" xfId="8905" xr:uid="{00000000-0005-0000-0000-0000ED400000}"/>
    <cellStyle name="Normal 10 3 2 2 3" xfId="10387" xr:uid="{00000000-0005-0000-0000-0000EE400000}"/>
    <cellStyle name="Normal 10 3 2 2 4" xfId="21915" xr:uid="{00000000-0005-0000-0000-0000EF400000}"/>
    <cellStyle name="Normal 10 3 2 3" xfId="10418" xr:uid="{00000000-0005-0000-0000-0000F0400000}"/>
    <cellStyle name="Normal 10 3 2 3 2" xfId="10425" xr:uid="{00000000-0005-0000-0000-0000F1400000}"/>
    <cellStyle name="Normal 10 3 2 3 3" xfId="10433" xr:uid="{00000000-0005-0000-0000-0000F2400000}"/>
    <cellStyle name="Normal 10 3 2 4" xfId="10449" xr:uid="{00000000-0005-0000-0000-0000F3400000}"/>
    <cellStyle name="Normal 10 3 2 4 2" xfId="10456" xr:uid="{00000000-0005-0000-0000-0000F4400000}"/>
    <cellStyle name="Normal 10 3 2 4 3" xfId="10463" xr:uid="{00000000-0005-0000-0000-0000F5400000}"/>
    <cellStyle name="Normal 10 3 2 5" xfId="10474" xr:uid="{00000000-0005-0000-0000-0000F6400000}"/>
    <cellStyle name="Normal 10 3 2 6" xfId="21916" xr:uid="{00000000-0005-0000-0000-0000F7400000}"/>
    <cellStyle name="Normal 10 3 3" xfId="7207" xr:uid="{00000000-0005-0000-0000-0000F8400000}"/>
    <cellStyle name="Normal 10 3 3 2" xfId="14581" xr:uid="{00000000-0005-0000-0000-0000F9400000}"/>
    <cellStyle name="Normal 10 3 3 2 2" xfId="14594" xr:uid="{00000000-0005-0000-0000-0000FA400000}"/>
    <cellStyle name="Normal 10 3 3 2 3" xfId="14620" xr:uid="{00000000-0005-0000-0000-0000FB400000}"/>
    <cellStyle name="Normal 10 3 3 3" xfId="14627" xr:uid="{00000000-0005-0000-0000-0000FC400000}"/>
    <cellStyle name="Normal 10 3 3 3 2" xfId="14640" xr:uid="{00000000-0005-0000-0000-0000FD400000}"/>
    <cellStyle name="Normal 10 3 3 3 3" xfId="14650" xr:uid="{00000000-0005-0000-0000-0000FE400000}"/>
    <cellStyle name="Normal 10 3 3 4" xfId="11048" xr:uid="{00000000-0005-0000-0000-0000FF400000}"/>
    <cellStyle name="Normal 10 3 3 5" xfId="11062" xr:uid="{00000000-0005-0000-0000-000000410000}"/>
    <cellStyle name="Normal 10 3 4" xfId="3376" xr:uid="{00000000-0005-0000-0000-000001410000}"/>
    <cellStyle name="Normal 10 3 4 2" xfId="14684" xr:uid="{00000000-0005-0000-0000-000002410000}"/>
    <cellStyle name="Normal 10 3 4 2 2" xfId="7636" xr:uid="{00000000-0005-0000-0000-000003410000}"/>
    <cellStyle name="Normal 10 3 4 2 3" xfId="7664" xr:uid="{00000000-0005-0000-0000-000004410000}"/>
    <cellStyle name="Normal 10 3 4 3" xfId="14693" xr:uid="{00000000-0005-0000-0000-000005410000}"/>
    <cellStyle name="Normal 10 3 4 3 2" xfId="847" xr:uid="{00000000-0005-0000-0000-000006410000}"/>
    <cellStyle name="Normal 10 3 4 3 3" xfId="4575" xr:uid="{00000000-0005-0000-0000-000007410000}"/>
    <cellStyle name="Normal 10 3 4 4" xfId="11075" xr:uid="{00000000-0005-0000-0000-000008410000}"/>
    <cellStyle name="Normal 10 3 4 5" xfId="11086" xr:uid="{00000000-0005-0000-0000-000009410000}"/>
    <cellStyle name="Normal 10 3 5" xfId="14705" xr:uid="{00000000-0005-0000-0000-00000A410000}"/>
    <cellStyle name="Normal 10 3 5 2" xfId="14709" xr:uid="{00000000-0005-0000-0000-00000B410000}"/>
    <cellStyle name="Normal 10 3 5 2 2" xfId="12772" xr:uid="{00000000-0005-0000-0000-00000C410000}"/>
    <cellStyle name="Normal 10 3 5 2 3" xfId="12794" xr:uid="{00000000-0005-0000-0000-00000D410000}"/>
    <cellStyle name="Normal 10 3 5 3" xfId="14718" xr:uid="{00000000-0005-0000-0000-00000E410000}"/>
    <cellStyle name="Normal 10 3 5 3 2" xfId="14727" xr:uid="{00000000-0005-0000-0000-00000F410000}"/>
    <cellStyle name="Normal 10 3 5 3 3" xfId="14737" xr:uid="{00000000-0005-0000-0000-000010410000}"/>
    <cellStyle name="Normal 10 3 5 4" xfId="14747" xr:uid="{00000000-0005-0000-0000-000011410000}"/>
    <cellStyle name="Normal 10 3 5 5" xfId="14756" xr:uid="{00000000-0005-0000-0000-000012410000}"/>
    <cellStyle name="Normal 10 3 6" xfId="14768" xr:uid="{00000000-0005-0000-0000-000013410000}"/>
    <cellStyle name="Normal 10 3 6 2" xfId="14772" xr:uid="{00000000-0005-0000-0000-000014410000}"/>
    <cellStyle name="Normal 10 3 6 2 2" xfId="7925" xr:uid="{00000000-0005-0000-0000-000015410000}"/>
    <cellStyle name="Normal 10 3 6 2 3" xfId="313" xr:uid="{00000000-0005-0000-0000-000016410000}"/>
    <cellStyle name="Normal 10 3 6 3" xfId="14780" xr:uid="{00000000-0005-0000-0000-000017410000}"/>
    <cellStyle name="Normal 10 3 6 3 2" xfId="14788" xr:uid="{00000000-0005-0000-0000-000018410000}"/>
    <cellStyle name="Normal 10 3 6 3 3" xfId="4536" xr:uid="{00000000-0005-0000-0000-000019410000}"/>
    <cellStyle name="Normal 10 3 6 4" xfId="11257" xr:uid="{00000000-0005-0000-0000-00001A410000}"/>
    <cellStyle name="Normal 10 3 6 5" xfId="11266" xr:uid="{00000000-0005-0000-0000-00001B410000}"/>
    <cellStyle name="Normal 10 3 7" xfId="14795" xr:uid="{00000000-0005-0000-0000-00001C410000}"/>
    <cellStyle name="Normal 10 3 7 2" xfId="14801" xr:uid="{00000000-0005-0000-0000-00001D410000}"/>
    <cellStyle name="Normal 10 3 7 2 2" xfId="11894" xr:uid="{00000000-0005-0000-0000-00001E410000}"/>
    <cellStyle name="Normal 10 3 7 2 3" xfId="11905" xr:uid="{00000000-0005-0000-0000-00001F410000}"/>
    <cellStyle name="Normal 10 3 7 3" xfId="14809" xr:uid="{00000000-0005-0000-0000-000020410000}"/>
    <cellStyle name="Normal 10 3 7 4" xfId="11277" xr:uid="{00000000-0005-0000-0000-000021410000}"/>
    <cellStyle name="Normal 10 3 8" xfId="14820" xr:uid="{00000000-0005-0000-0000-000022410000}"/>
    <cellStyle name="Normal 10 3 8 2" xfId="14827" xr:uid="{00000000-0005-0000-0000-000023410000}"/>
    <cellStyle name="Normal 10 3 8 3" xfId="2777" xr:uid="{00000000-0005-0000-0000-000024410000}"/>
    <cellStyle name="Normal 10 3 9" xfId="21917" xr:uid="{00000000-0005-0000-0000-000025410000}"/>
    <cellStyle name="Normal 10 3 9 2" xfId="21918" xr:uid="{00000000-0005-0000-0000-000026410000}"/>
    <cellStyle name="Normal 10 3 9 3" xfId="21919" xr:uid="{00000000-0005-0000-0000-000027410000}"/>
    <cellStyle name="Normal 10 4" xfId="21920" xr:uid="{00000000-0005-0000-0000-000028410000}"/>
    <cellStyle name="Normal 10 5" xfId="21921" xr:uid="{00000000-0005-0000-0000-000029410000}"/>
    <cellStyle name="Normal 10 5 10" xfId="21922" xr:uid="{00000000-0005-0000-0000-00002A410000}"/>
    <cellStyle name="Normal 10 5 11" xfId="21923" xr:uid="{00000000-0005-0000-0000-00002B410000}"/>
    <cellStyle name="Normal 10 5 2" xfId="7289" xr:uid="{00000000-0005-0000-0000-00002C410000}"/>
    <cellStyle name="Normal 10 5 2 2" xfId="21925" xr:uid="{00000000-0005-0000-0000-00002D410000}"/>
    <cellStyle name="Normal 10 5 2 2 2" xfId="21926" xr:uid="{00000000-0005-0000-0000-00002E410000}"/>
    <cellStyle name="Normal 10 5 2 2 2 2" xfId="21927" xr:uid="{00000000-0005-0000-0000-00002F410000}"/>
    <cellStyle name="Normal 10 5 2 2 2 3" xfId="21928" xr:uid="{00000000-0005-0000-0000-000030410000}"/>
    <cellStyle name="Normal 10 5 2 2 3" xfId="21929" xr:uid="{00000000-0005-0000-0000-000031410000}"/>
    <cellStyle name="Normal 10 5 2 2 4" xfId="21930" xr:uid="{00000000-0005-0000-0000-000032410000}"/>
    <cellStyle name="Normal 10 5 2 3" xfId="21931" xr:uid="{00000000-0005-0000-0000-000033410000}"/>
    <cellStyle name="Normal 10 5 2 3 2" xfId="21932" xr:uid="{00000000-0005-0000-0000-000034410000}"/>
    <cellStyle name="Normal 10 5 2 3 3" xfId="21933" xr:uid="{00000000-0005-0000-0000-000035410000}"/>
    <cellStyle name="Normal 10 5 2 4" xfId="21936" xr:uid="{00000000-0005-0000-0000-000036410000}"/>
    <cellStyle name="Normal 10 5 2 4 2" xfId="21937" xr:uid="{00000000-0005-0000-0000-000037410000}"/>
    <cellStyle name="Normal 10 5 2 4 3" xfId="1158" xr:uid="{00000000-0005-0000-0000-000038410000}"/>
    <cellStyle name="Normal 10 5 2 5" xfId="21940" xr:uid="{00000000-0005-0000-0000-000039410000}"/>
    <cellStyle name="Normal 10 5 2 6" xfId="21941" xr:uid="{00000000-0005-0000-0000-00003A410000}"/>
    <cellStyle name="Normal 10 5 3" xfId="14586" xr:uid="{00000000-0005-0000-0000-00003B410000}"/>
    <cellStyle name="Normal 10 5 3 2" xfId="14597" xr:uid="{00000000-0005-0000-0000-00003C410000}"/>
    <cellStyle name="Normal 10 5 3 2 2" xfId="14602" xr:uid="{00000000-0005-0000-0000-00003D410000}"/>
    <cellStyle name="Normal 10 5 3 2 3" xfId="14610" xr:uid="{00000000-0005-0000-0000-00003E410000}"/>
    <cellStyle name="Normal 10 5 3 3" xfId="14623" xr:uid="{00000000-0005-0000-0000-00003F410000}"/>
    <cellStyle name="Normal 10 5 3 3 2" xfId="14995" xr:uid="{00000000-0005-0000-0000-000040410000}"/>
    <cellStyle name="Normal 10 5 3 3 3" xfId="14998" xr:uid="{00000000-0005-0000-0000-000041410000}"/>
    <cellStyle name="Normal 10 5 3 4" xfId="11126" xr:uid="{00000000-0005-0000-0000-000042410000}"/>
    <cellStyle name="Normal 10 5 3 5" xfId="2915" xr:uid="{00000000-0005-0000-0000-000043410000}"/>
    <cellStyle name="Normal 10 5 4" xfId="14632" xr:uid="{00000000-0005-0000-0000-000044410000}"/>
    <cellStyle name="Normal 10 5 4 2" xfId="14643" xr:uid="{00000000-0005-0000-0000-000045410000}"/>
    <cellStyle name="Normal 10 5 4 2 2" xfId="4172" xr:uid="{00000000-0005-0000-0000-000046410000}"/>
    <cellStyle name="Normal 10 5 4 2 3" xfId="8729" xr:uid="{00000000-0005-0000-0000-000047410000}"/>
    <cellStyle name="Normal 10 5 4 3" xfId="14653" xr:uid="{00000000-0005-0000-0000-000048410000}"/>
    <cellStyle name="Normal 10 5 4 3 2" xfId="15003" xr:uid="{00000000-0005-0000-0000-000049410000}"/>
    <cellStyle name="Normal 10 5 4 3 3" xfId="15006" xr:uid="{00000000-0005-0000-0000-00004A410000}"/>
    <cellStyle name="Normal 10 5 4 4" xfId="11135" xr:uid="{00000000-0005-0000-0000-00004B410000}"/>
    <cellStyle name="Normal 10 5 4 5" xfId="11139" xr:uid="{00000000-0005-0000-0000-00004C410000}"/>
    <cellStyle name="Normal 10 5 5" xfId="11051" xr:uid="{00000000-0005-0000-0000-00004D410000}"/>
    <cellStyle name="Normal 10 5 5 2" xfId="14662" xr:uid="{00000000-0005-0000-0000-00004E410000}"/>
    <cellStyle name="Normal 10 5 5 2 2" xfId="15009" xr:uid="{00000000-0005-0000-0000-00004F410000}"/>
    <cellStyle name="Normal 10 5 5 2 3" xfId="15013" xr:uid="{00000000-0005-0000-0000-000050410000}"/>
    <cellStyle name="Normal 10 5 5 3" xfId="14671" xr:uid="{00000000-0005-0000-0000-000051410000}"/>
    <cellStyle name="Normal 10 5 5 3 2" xfId="15017" xr:uid="{00000000-0005-0000-0000-000052410000}"/>
    <cellStyle name="Normal 10 5 5 3 3" xfId="15021" xr:uid="{00000000-0005-0000-0000-000053410000}"/>
    <cellStyle name="Normal 10 5 5 4" xfId="15025" xr:uid="{00000000-0005-0000-0000-000054410000}"/>
    <cellStyle name="Normal 10 5 5 5" xfId="15030" xr:uid="{00000000-0005-0000-0000-000055410000}"/>
    <cellStyle name="Normal 10 5 6" xfId="11065" xr:uid="{00000000-0005-0000-0000-000056410000}"/>
    <cellStyle name="Normal 10 5 6 2" xfId="15033" xr:uid="{00000000-0005-0000-0000-000057410000}"/>
    <cellStyle name="Normal 10 5 6 2 2" xfId="2424" xr:uid="{00000000-0005-0000-0000-000058410000}"/>
    <cellStyle name="Normal 10 5 6 2 3" xfId="2430" xr:uid="{00000000-0005-0000-0000-000059410000}"/>
    <cellStyle name="Normal 10 5 6 3" xfId="15036" xr:uid="{00000000-0005-0000-0000-00005A410000}"/>
    <cellStyle name="Normal 10 5 6 3 2" xfId="15041" xr:uid="{00000000-0005-0000-0000-00005B410000}"/>
    <cellStyle name="Normal 10 5 6 3 3" xfId="15044" xr:uid="{00000000-0005-0000-0000-00005C410000}"/>
    <cellStyle name="Normal 10 5 6 4" xfId="15047" xr:uid="{00000000-0005-0000-0000-00005D410000}"/>
    <cellStyle name="Normal 10 5 6 5" xfId="15052" xr:uid="{00000000-0005-0000-0000-00005E410000}"/>
    <cellStyle name="Normal 10 5 7" xfId="14678" xr:uid="{00000000-0005-0000-0000-00005F410000}"/>
    <cellStyle name="Normal 10 5 7 2" xfId="15055" xr:uid="{00000000-0005-0000-0000-000060410000}"/>
    <cellStyle name="Normal 10 5 7 2 2" xfId="15058" xr:uid="{00000000-0005-0000-0000-000061410000}"/>
    <cellStyle name="Normal 10 5 7 2 3" xfId="2711" xr:uid="{00000000-0005-0000-0000-000062410000}"/>
    <cellStyle name="Normal 10 5 7 3" xfId="15061" xr:uid="{00000000-0005-0000-0000-000063410000}"/>
    <cellStyle name="Normal 10 5 7 4" xfId="15068" xr:uid="{00000000-0005-0000-0000-000064410000}"/>
    <cellStyle name="Normal 10 5 8" xfId="15073" xr:uid="{00000000-0005-0000-0000-000065410000}"/>
    <cellStyle name="Normal 10 5 8 2" xfId="175" xr:uid="{00000000-0005-0000-0000-000066410000}"/>
    <cellStyle name="Normal 10 5 8 3" xfId="15080" xr:uid="{00000000-0005-0000-0000-000067410000}"/>
    <cellStyle name="Normal 10 5 9" xfId="21942" xr:uid="{00000000-0005-0000-0000-000068410000}"/>
    <cellStyle name="Normal 10 5 9 2" xfId="21945" xr:uid="{00000000-0005-0000-0000-000069410000}"/>
    <cellStyle name="Normal 10 5 9 3" xfId="21946" xr:uid="{00000000-0005-0000-0000-00006A410000}"/>
    <cellStyle name="Normal 10 6" xfId="21947" xr:uid="{00000000-0005-0000-0000-00006B410000}"/>
    <cellStyle name="Normal 10 6 2" xfId="7323" xr:uid="{00000000-0005-0000-0000-00006C410000}"/>
    <cellStyle name="Normal 10 7" xfId="21948" xr:uid="{00000000-0005-0000-0000-00006D410000}"/>
    <cellStyle name="Normal 10 7 2" xfId="7371" xr:uid="{00000000-0005-0000-0000-00006E410000}"/>
    <cellStyle name="Normal 10 8" xfId="6800" xr:uid="{00000000-0005-0000-0000-00006F410000}"/>
    <cellStyle name="Normal 10_layanan VSAT IP Patrakom" xfId="1019" xr:uid="{00000000-0005-0000-0000-000070410000}"/>
    <cellStyle name="Normal 100" xfId="11419" xr:uid="{00000000-0005-0000-0000-000071410000}"/>
    <cellStyle name="Normal 100 2" xfId="3709" xr:uid="{00000000-0005-0000-0000-000072410000}"/>
    <cellStyle name="Normal 101" xfId="3236" xr:uid="{00000000-0005-0000-0000-000073410000}"/>
    <cellStyle name="Normal 101 2" xfId="9770" xr:uid="{00000000-0005-0000-0000-000074410000}"/>
    <cellStyle name="Normal 102" xfId="1186" xr:uid="{00000000-0005-0000-0000-000075410000}"/>
    <cellStyle name="Normal 103" xfId="11430" xr:uid="{00000000-0005-0000-0000-000076410000}"/>
    <cellStyle name="Normal 104" xfId="21745" xr:uid="{00000000-0005-0000-0000-000077410000}"/>
    <cellStyle name="Normal 105" xfId="21949" xr:uid="{00000000-0005-0000-0000-000078410000}"/>
    <cellStyle name="Normal 106" xfId="21951" xr:uid="{00000000-0005-0000-0000-000079410000}"/>
    <cellStyle name="Normal 107" xfId="21953" xr:uid="{00000000-0005-0000-0000-00007A410000}"/>
    <cellStyle name="Normal 108" xfId="21955" xr:uid="{00000000-0005-0000-0000-00007B410000}"/>
    <cellStyle name="Normal 109" xfId="21957" xr:uid="{00000000-0005-0000-0000-00007C410000}"/>
    <cellStyle name="Normal 11" xfId="21959" xr:uid="{00000000-0005-0000-0000-00007D410000}"/>
    <cellStyle name="Normal 11 10" xfId="21961" xr:uid="{00000000-0005-0000-0000-00007E410000}"/>
    <cellStyle name="Normal 11 11" xfId="21962" xr:uid="{00000000-0005-0000-0000-00007F410000}"/>
    <cellStyle name="Normal 11 11 2" xfId="20421" xr:uid="{00000000-0005-0000-0000-000080410000}"/>
    <cellStyle name="Normal 11 11 3" xfId="21963" xr:uid="{00000000-0005-0000-0000-000081410000}"/>
    <cellStyle name="Normal 11 12" xfId="21964" xr:uid="{00000000-0005-0000-0000-000082410000}"/>
    <cellStyle name="Normal 11 13" xfId="21965" xr:uid="{00000000-0005-0000-0000-000083410000}"/>
    <cellStyle name="Normal 11 14" xfId="21966" xr:uid="{00000000-0005-0000-0000-000084410000}"/>
    <cellStyle name="Normal 11 2" xfId="18667" xr:uid="{00000000-0005-0000-0000-000085410000}"/>
    <cellStyle name="Normal 11 2 2" xfId="21967" xr:uid="{00000000-0005-0000-0000-000086410000}"/>
    <cellStyle name="Normal 11 2 3" xfId="3935" xr:uid="{00000000-0005-0000-0000-000087410000}"/>
    <cellStyle name="Normal 11 2 3 10" xfId="17372" xr:uid="{00000000-0005-0000-0000-000088410000}"/>
    <cellStyle name="Normal 11 2 3 11" xfId="20197" xr:uid="{00000000-0005-0000-0000-000089410000}"/>
    <cellStyle name="Normal 11 2 3 2" xfId="21968" xr:uid="{00000000-0005-0000-0000-00008A410000}"/>
    <cellStyle name="Normal 11 2 3 2 2" xfId="21969" xr:uid="{00000000-0005-0000-0000-00008B410000}"/>
    <cellStyle name="Normal 11 2 3 2 2 2" xfId="21970" xr:uid="{00000000-0005-0000-0000-00008C410000}"/>
    <cellStyle name="Normal 11 2 3 2 2 2 2" xfId="21971" xr:uid="{00000000-0005-0000-0000-00008D410000}"/>
    <cellStyle name="Normal 11 2 3 2 2 2 3" xfId="21972" xr:uid="{00000000-0005-0000-0000-00008E410000}"/>
    <cellStyle name="Normal 11 2 3 2 2 3" xfId="21973" xr:uid="{00000000-0005-0000-0000-00008F410000}"/>
    <cellStyle name="Normal 11 2 3 2 2 4" xfId="21975" xr:uid="{00000000-0005-0000-0000-000090410000}"/>
    <cellStyle name="Normal 11 2 3 2 3" xfId="21977" xr:uid="{00000000-0005-0000-0000-000091410000}"/>
    <cellStyle name="Normal 11 2 3 2 3 2" xfId="21978" xr:uid="{00000000-0005-0000-0000-000092410000}"/>
    <cellStyle name="Normal 11 2 3 2 3 3" xfId="21979" xr:uid="{00000000-0005-0000-0000-000093410000}"/>
    <cellStyle name="Normal 11 2 3 2 4" xfId="21981" xr:uid="{00000000-0005-0000-0000-000094410000}"/>
    <cellStyle name="Normal 11 2 3 2 4 2" xfId="21982" xr:uid="{00000000-0005-0000-0000-000095410000}"/>
    <cellStyle name="Normal 11 2 3 2 4 3" xfId="21983" xr:uid="{00000000-0005-0000-0000-000096410000}"/>
    <cellStyle name="Normal 11 2 3 2 5" xfId="21985" xr:uid="{00000000-0005-0000-0000-000097410000}"/>
    <cellStyle name="Normal 11 2 3 2 6" xfId="21986" xr:uid="{00000000-0005-0000-0000-000098410000}"/>
    <cellStyle name="Normal 11 2 3 3" xfId="21987" xr:uid="{00000000-0005-0000-0000-000099410000}"/>
    <cellStyle name="Normal 11 2 3 3 2" xfId="21988" xr:uid="{00000000-0005-0000-0000-00009A410000}"/>
    <cellStyle name="Normal 11 2 3 3 2 2" xfId="21989" xr:uid="{00000000-0005-0000-0000-00009B410000}"/>
    <cellStyle name="Normal 11 2 3 3 2 3" xfId="21990" xr:uid="{00000000-0005-0000-0000-00009C410000}"/>
    <cellStyle name="Normal 11 2 3 3 3" xfId="21993" xr:uid="{00000000-0005-0000-0000-00009D410000}"/>
    <cellStyle name="Normal 11 2 3 3 3 2" xfId="21994" xr:uid="{00000000-0005-0000-0000-00009E410000}"/>
    <cellStyle name="Normal 11 2 3 3 3 3" xfId="21995" xr:uid="{00000000-0005-0000-0000-00009F410000}"/>
    <cellStyle name="Normal 11 2 3 3 4" xfId="21996" xr:uid="{00000000-0005-0000-0000-0000A0410000}"/>
    <cellStyle name="Normal 11 2 3 3 5" xfId="21997" xr:uid="{00000000-0005-0000-0000-0000A1410000}"/>
    <cellStyle name="Normal 11 2 3 4" xfId="21767" xr:uid="{00000000-0005-0000-0000-0000A2410000}"/>
    <cellStyle name="Normal 11 2 3 4 2" xfId="21769" xr:uid="{00000000-0005-0000-0000-0000A3410000}"/>
    <cellStyle name="Normal 11 2 3 4 2 2" xfId="21998" xr:uid="{00000000-0005-0000-0000-0000A4410000}"/>
    <cellStyle name="Normal 11 2 3 4 2 3" xfId="21999" xr:uid="{00000000-0005-0000-0000-0000A5410000}"/>
    <cellStyle name="Normal 11 2 3 4 3" xfId="22001" xr:uid="{00000000-0005-0000-0000-0000A6410000}"/>
    <cellStyle name="Normal 11 2 3 4 3 2" xfId="22002" xr:uid="{00000000-0005-0000-0000-0000A7410000}"/>
    <cellStyle name="Normal 11 2 3 4 3 3" xfId="22003" xr:uid="{00000000-0005-0000-0000-0000A8410000}"/>
    <cellStyle name="Normal 11 2 3 4 4" xfId="22005" xr:uid="{00000000-0005-0000-0000-0000A9410000}"/>
    <cellStyle name="Normal 11 2 3 4 5" xfId="22006" xr:uid="{00000000-0005-0000-0000-0000AA410000}"/>
    <cellStyle name="Normal 11 2 3 5" xfId="21771" xr:uid="{00000000-0005-0000-0000-0000AB410000}"/>
    <cellStyle name="Normal 11 2 3 5 2" xfId="21773" xr:uid="{00000000-0005-0000-0000-0000AC410000}"/>
    <cellStyle name="Normal 11 2 3 5 2 2" xfId="22007" xr:uid="{00000000-0005-0000-0000-0000AD410000}"/>
    <cellStyle name="Normal 11 2 3 5 2 3" xfId="22008" xr:uid="{00000000-0005-0000-0000-0000AE410000}"/>
    <cellStyle name="Normal 11 2 3 5 3" xfId="22011" xr:uid="{00000000-0005-0000-0000-0000AF410000}"/>
    <cellStyle name="Normal 11 2 3 5 3 2" xfId="22012" xr:uid="{00000000-0005-0000-0000-0000B0410000}"/>
    <cellStyle name="Normal 11 2 3 5 3 3" xfId="22013" xr:uid="{00000000-0005-0000-0000-0000B1410000}"/>
    <cellStyle name="Normal 11 2 3 5 4" xfId="19939" xr:uid="{00000000-0005-0000-0000-0000B2410000}"/>
    <cellStyle name="Normal 11 2 3 5 5" xfId="19947" xr:uid="{00000000-0005-0000-0000-0000B3410000}"/>
    <cellStyle name="Normal 11 2 3 6" xfId="22016" xr:uid="{00000000-0005-0000-0000-0000B4410000}"/>
    <cellStyle name="Normal 11 2 3 6 2" xfId="21278" xr:uid="{00000000-0005-0000-0000-0000B5410000}"/>
    <cellStyle name="Normal 11 2 3 6 2 2" xfId="667" xr:uid="{00000000-0005-0000-0000-0000B6410000}"/>
    <cellStyle name="Normal 11 2 3 6 2 3" xfId="684" xr:uid="{00000000-0005-0000-0000-0000B7410000}"/>
    <cellStyle name="Normal 11 2 3 6 3" xfId="21280" xr:uid="{00000000-0005-0000-0000-0000B8410000}"/>
    <cellStyle name="Normal 11 2 3 6 3 2" xfId="5629" xr:uid="{00000000-0005-0000-0000-0000B9410000}"/>
    <cellStyle name="Normal 11 2 3 6 3 3" xfId="6914" xr:uid="{00000000-0005-0000-0000-0000BA410000}"/>
    <cellStyle name="Normal 11 2 3 6 4" xfId="19950" xr:uid="{00000000-0005-0000-0000-0000BB410000}"/>
    <cellStyle name="Normal 11 2 3 6 5" xfId="4909" xr:uid="{00000000-0005-0000-0000-0000BC410000}"/>
    <cellStyle name="Normal 11 2 3 7" xfId="22017" xr:uid="{00000000-0005-0000-0000-0000BD410000}"/>
    <cellStyle name="Normal 11 2 3 7 2" xfId="21302" xr:uid="{00000000-0005-0000-0000-0000BE410000}"/>
    <cellStyle name="Normal 11 2 3 7 2 2" xfId="10298" xr:uid="{00000000-0005-0000-0000-0000BF410000}"/>
    <cellStyle name="Normal 11 2 3 7 2 3" xfId="21304" xr:uid="{00000000-0005-0000-0000-0000C0410000}"/>
    <cellStyle name="Normal 11 2 3 7 3" xfId="2387" xr:uid="{00000000-0005-0000-0000-0000C1410000}"/>
    <cellStyle name="Normal 11 2 3 7 4" xfId="2381" xr:uid="{00000000-0005-0000-0000-0000C2410000}"/>
    <cellStyle name="Normal 11 2 3 8" xfId="22018" xr:uid="{00000000-0005-0000-0000-0000C3410000}"/>
    <cellStyle name="Normal 11 2 3 8 2" xfId="22019" xr:uid="{00000000-0005-0000-0000-0000C4410000}"/>
    <cellStyle name="Normal 11 2 3 8 3" xfId="8918" xr:uid="{00000000-0005-0000-0000-0000C5410000}"/>
    <cellStyle name="Normal 11 2 3 9" xfId="22020" xr:uid="{00000000-0005-0000-0000-0000C6410000}"/>
    <cellStyle name="Normal 11 2 3 9 2" xfId="22021" xr:uid="{00000000-0005-0000-0000-0000C7410000}"/>
    <cellStyle name="Normal 11 2 3 9 3" xfId="5114" xr:uid="{00000000-0005-0000-0000-0000C8410000}"/>
    <cellStyle name="Normal 11 3" xfId="18673" xr:uid="{00000000-0005-0000-0000-0000C9410000}"/>
    <cellStyle name="Normal 11 3 10" xfId="22022" xr:uid="{00000000-0005-0000-0000-0000CA410000}"/>
    <cellStyle name="Normal 11 3 11" xfId="22023" xr:uid="{00000000-0005-0000-0000-0000CB410000}"/>
    <cellStyle name="Normal 11 3 2" xfId="22024" xr:uid="{00000000-0005-0000-0000-0000CC410000}"/>
    <cellStyle name="Normal 11 3 2 2" xfId="22025" xr:uid="{00000000-0005-0000-0000-0000CD410000}"/>
    <cellStyle name="Normal 11 3 2 2 2" xfId="22026" xr:uid="{00000000-0005-0000-0000-0000CE410000}"/>
    <cellStyle name="Normal 11 3 2 2 2 2" xfId="11132" xr:uid="{00000000-0005-0000-0000-0000CF410000}"/>
    <cellStyle name="Normal 11 3 2 2 2 3" xfId="22028" xr:uid="{00000000-0005-0000-0000-0000D0410000}"/>
    <cellStyle name="Normal 11 3 2 2 3" xfId="22030" xr:uid="{00000000-0005-0000-0000-0000D1410000}"/>
    <cellStyle name="Normal 11 3 2 2 4" xfId="22032" xr:uid="{00000000-0005-0000-0000-0000D2410000}"/>
    <cellStyle name="Normal 11 3 2 3" xfId="22033" xr:uid="{00000000-0005-0000-0000-0000D3410000}"/>
    <cellStyle name="Normal 11 3 2 3 2" xfId="22034" xr:uid="{00000000-0005-0000-0000-0000D4410000}"/>
    <cellStyle name="Normal 11 3 2 3 3" xfId="22036" xr:uid="{00000000-0005-0000-0000-0000D5410000}"/>
    <cellStyle name="Normal 11 3 2 4" xfId="21047" xr:uid="{00000000-0005-0000-0000-0000D6410000}"/>
    <cellStyle name="Normal 11 3 2 4 2" xfId="22037" xr:uid="{00000000-0005-0000-0000-0000D7410000}"/>
    <cellStyle name="Normal 11 3 2 4 3" xfId="22038" xr:uid="{00000000-0005-0000-0000-0000D8410000}"/>
    <cellStyle name="Normal 11 3 2 5" xfId="21049" xr:uid="{00000000-0005-0000-0000-0000D9410000}"/>
    <cellStyle name="Normal 11 3 2 6" xfId="22039" xr:uid="{00000000-0005-0000-0000-0000DA410000}"/>
    <cellStyle name="Normal 11 3 3" xfId="10322" xr:uid="{00000000-0005-0000-0000-0000DB410000}"/>
    <cellStyle name="Normal 11 3 3 2" xfId="22040" xr:uid="{00000000-0005-0000-0000-0000DC410000}"/>
    <cellStyle name="Normal 11 3 3 2 2" xfId="22041" xr:uid="{00000000-0005-0000-0000-0000DD410000}"/>
    <cellStyle name="Normal 11 3 3 2 3" xfId="22043" xr:uid="{00000000-0005-0000-0000-0000DE410000}"/>
    <cellStyle name="Normal 11 3 3 3" xfId="22044" xr:uid="{00000000-0005-0000-0000-0000DF410000}"/>
    <cellStyle name="Normal 11 3 3 3 2" xfId="22046" xr:uid="{00000000-0005-0000-0000-0000E0410000}"/>
    <cellStyle name="Normal 11 3 3 3 3" xfId="22049" xr:uid="{00000000-0005-0000-0000-0000E1410000}"/>
    <cellStyle name="Normal 11 3 3 4" xfId="22051" xr:uid="{00000000-0005-0000-0000-0000E2410000}"/>
    <cellStyle name="Normal 11 3 3 5" xfId="22052" xr:uid="{00000000-0005-0000-0000-0000E3410000}"/>
    <cellStyle name="Normal 11 3 4" xfId="10340" xr:uid="{00000000-0005-0000-0000-0000E4410000}"/>
    <cellStyle name="Normal 11 3 4 2" xfId="22053" xr:uid="{00000000-0005-0000-0000-0000E5410000}"/>
    <cellStyle name="Normal 11 3 4 2 2" xfId="22054" xr:uid="{00000000-0005-0000-0000-0000E6410000}"/>
    <cellStyle name="Normal 11 3 4 2 3" xfId="22056" xr:uid="{00000000-0005-0000-0000-0000E7410000}"/>
    <cellStyle name="Normal 11 3 4 3" xfId="22057" xr:uid="{00000000-0005-0000-0000-0000E8410000}"/>
    <cellStyle name="Normal 11 3 4 3 2" xfId="22058" xr:uid="{00000000-0005-0000-0000-0000E9410000}"/>
    <cellStyle name="Normal 11 3 4 3 3" xfId="22060" xr:uid="{00000000-0005-0000-0000-0000EA410000}"/>
    <cellStyle name="Normal 11 3 4 4" xfId="22061" xr:uid="{00000000-0005-0000-0000-0000EB410000}"/>
    <cellStyle name="Normal 11 3 4 5" xfId="22062" xr:uid="{00000000-0005-0000-0000-0000EC410000}"/>
    <cellStyle name="Normal 11 3 5" xfId="22063" xr:uid="{00000000-0005-0000-0000-0000ED410000}"/>
    <cellStyle name="Normal 11 3 5 2" xfId="22064" xr:uid="{00000000-0005-0000-0000-0000EE410000}"/>
    <cellStyle name="Normal 11 3 5 2 2" xfId="11955" xr:uid="{00000000-0005-0000-0000-0000EF410000}"/>
    <cellStyle name="Normal 11 3 5 2 3" xfId="22066" xr:uid="{00000000-0005-0000-0000-0000F0410000}"/>
    <cellStyle name="Normal 11 3 5 3" xfId="22067" xr:uid="{00000000-0005-0000-0000-0000F1410000}"/>
    <cellStyle name="Normal 11 3 5 3 2" xfId="22068" xr:uid="{00000000-0005-0000-0000-0000F2410000}"/>
    <cellStyle name="Normal 11 3 5 3 3" xfId="22070" xr:uid="{00000000-0005-0000-0000-0000F3410000}"/>
    <cellStyle name="Normal 11 3 5 4" xfId="22071" xr:uid="{00000000-0005-0000-0000-0000F4410000}"/>
    <cellStyle name="Normal 11 3 5 5" xfId="22072" xr:uid="{00000000-0005-0000-0000-0000F5410000}"/>
    <cellStyle name="Normal 11 3 6" xfId="22073" xr:uid="{00000000-0005-0000-0000-0000F6410000}"/>
    <cellStyle name="Normal 11 3 6 2" xfId="22074" xr:uid="{00000000-0005-0000-0000-0000F7410000}"/>
    <cellStyle name="Normal 11 3 6 2 2" xfId="14910" xr:uid="{00000000-0005-0000-0000-0000F8410000}"/>
    <cellStyle name="Normal 11 3 6 2 3" xfId="22076" xr:uid="{00000000-0005-0000-0000-0000F9410000}"/>
    <cellStyle name="Normal 11 3 6 3" xfId="22077" xr:uid="{00000000-0005-0000-0000-0000FA410000}"/>
    <cellStyle name="Normal 11 3 6 3 2" xfId="22078" xr:uid="{00000000-0005-0000-0000-0000FB410000}"/>
    <cellStyle name="Normal 11 3 6 3 3" xfId="22080" xr:uid="{00000000-0005-0000-0000-0000FC410000}"/>
    <cellStyle name="Normal 11 3 6 4" xfId="22081" xr:uid="{00000000-0005-0000-0000-0000FD410000}"/>
    <cellStyle name="Normal 11 3 6 5" xfId="22082" xr:uid="{00000000-0005-0000-0000-0000FE410000}"/>
    <cellStyle name="Normal 11 3 7" xfId="22083" xr:uid="{00000000-0005-0000-0000-0000FF410000}"/>
    <cellStyle name="Normal 11 3 7 2" xfId="22084" xr:uid="{00000000-0005-0000-0000-000000420000}"/>
    <cellStyle name="Normal 11 3 7 2 2" xfId="22085" xr:uid="{00000000-0005-0000-0000-000001420000}"/>
    <cellStyle name="Normal 11 3 7 2 3" xfId="22087" xr:uid="{00000000-0005-0000-0000-000002420000}"/>
    <cellStyle name="Normal 11 3 7 3" xfId="22088" xr:uid="{00000000-0005-0000-0000-000003420000}"/>
    <cellStyle name="Normal 11 3 7 4" xfId="22089" xr:uid="{00000000-0005-0000-0000-000004420000}"/>
    <cellStyle name="Normal 11 3 8" xfId="4743" xr:uid="{00000000-0005-0000-0000-000005420000}"/>
    <cellStyle name="Normal 11 3 8 2" xfId="6338" xr:uid="{00000000-0005-0000-0000-000006420000}"/>
    <cellStyle name="Normal 11 3 8 3" xfId="7061" xr:uid="{00000000-0005-0000-0000-000007420000}"/>
    <cellStyle name="Normal 11 3 9" xfId="5262" xr:uid="{00000000-0005-0000-0000-000008420000}"/>
    <cellStyle name="Normal 11 3 9 2" xfId="1810" xr:uid="{00000000-0005-0000-0000-000009420000}"/>
    <cellStyle name="Normal 11 3 9 3" xfId="1831" xr:uid="{00000000-0005-0000-0000-00000A420000}"/>
    <cellStyle name="Normal 11 4" xfId="22090" xr:uid="{00000000-0005-0000-0000-00000B420000}"/>
    <cellStyle name="Normal 11 4 2" xfId="22091" xr:uid="{00000000-0005-0000-0000-00000C420000}"/>
    <cellStyle name="Normal 11 4 2 2" xfId="22092" xr:uid="{00000000-0005-0000-0000-00000D420000}"/>
    <cellStyle name="Normal 11 4 2 2 2" xfId="22093" xr:uid="{00000000-0005-0000-0000-00000E420000}"/>
    <cellStyle name="Normal 11 4 2 2 3" xfId="22094" xr:uid="{00000000-0005-0000-0000-00000F420000}"/>
    <cellStyle name="Normal 11 4 2 3" xfId="22095" xr:uid="{00000000-0005-0000-0000-000010420000}"/>
    <cellStyle name="Normal 11 4 2 4" xfId="22096" xr:uid="{00000000-0005-0000-0000-000011420000}"/>
    <cellStyle name="Normal 11 4 3" xfId="21445" xr:uid="{00000000-0005-0000-0000-000012420000}"/>
    <cellStyle name="Normal 11 4 3 2" xfId="22097" xr:uid="{00000000-0005-0000-0000-000013420000}"/>
    <cellStyle name="Normal 11 4 3 3" xfId="22098" xr:uid="{00000000-0005-0000-0000-000014420000}"/>
    <cellStyle name="Normal 11 4 4" xfId="21447" xr:uid="{00000000-0005-0000-0000-000015420000}"/>
    <cellStyle name="Normal 11 4 4 2" xfId="21856" xr:uid="{00000000-0005-0000-0000-000016420000}"/>
    <cellStyle name="Normal 11 4 4 3" xfId="22099" xr:uid="{00000000-0005-0000-0000-000017420000}"/>
    <cellStyle name="Normal 11 4 5" xfId="22100" xr:uid="{00000000-0005-0000-0000-000018420000}"/>
    <cellStyle name="Normal 11 4 6" xfId="22101" xr:uid="{00000000-0005-0000-0000-000019420000}"/>
    <cellStyle name="Normal 11 5" xfId="22102" xr:uid="{00000000-0005-0000-0000-00001A420000}"/>
    <cellStyle name="Normal 11 5 2" xfId="22103" xr:uid="{00000000-0005-0000-0000-00001B420000}"/>
    <cellStyle name="Normal 11 5 2 2" xfId="22105" xr:uid="{00000000-0005-0000-0000-00001C420000}"/>
    <cellStyle name="Normal 11 5 2 3" xfId="5613" xr:uid="{00000000-0005-0000-0000-00001D420000}"/>
    <cellStyle name="Normal 11 5 3" xfId="10379" xr:uid="{00000000-0005-0000-0000-00001E420000}"/>
    <cellStyle name="Normal 11 5 3 2" xfId="21912" xr:uid="{00000000-0005-0000-0000-00001F420000}"/>
    <cellStyle name="Normal 11 5 3 3" xfId="8903" xr:uid="{00000000-0005-0000-0000-000020420000}"/>
    <cellStyle name="Normal 11 5 4" xfId="10385" xr:uid="{00000000-0005-0000-0000-000021420000}"/>
    <cellStyle name="Normal 11 5 5" xfId="21914" xr:uid="{00000000-0005-0000-0000-000022420000}"/>
    <cellStyle name="Normal 11 6" xfId="22106" xr:uid="{00000000-0005-0000-0000-000023420000}"/>
    <cellStyle name="Normal 11 6 2" xfId="22107" xr:uid="{00000000-0005-0000-0000-000024420000}"/>
    <cellStyle name="Normal 11 6 2 2" xfId="19854" xr:uid="{00000000-0005-0000-0000-000025420000}"/>
    <cellStyle name="Normal 11 6 2 3" xfId="19859" xr:uid="{00000000-0005-0000-0000-000026420000}"/>
    <cellStyle name="Normal 11 6 3" xfId="10423" xr:uid="{00000000-0005-0000-0000-000027420000}"/>
    <cellStyle name="Normal 11 6 3 2" xfId="22109" xr:uid="{00000000-0005-0000-0000-000028420000}"/>
    <cellStyle name="Normal 11 6 3 3" xfId="22110" xr:uid="{00000000-0005-0000-0000-000029420000}"/>
    <cellStyle name="Normal 11 6 4" xfId="10431" xr:uid="{00000000-0005-0000-0000-00002A420000}"/>
    <cellStyle name="Normal 11 6 5" xfId="22111" xr:uid="{00000000-0005-0000-0000-00002B420000}"/>
    <cellStyle name="Normal 11 7" xfId="22113" xr:uid="{00000000-0005-0000-0000-00002C420000}"/>
    <cellStyle name="Normal 11 7 2" xfId="22114" xr:uid="{00000000-0005-0000-0000-00002D420000}"/>
    <cellStyle name="Normal 11 7 2 2" xfId="22115" xr:uid="{00000000-0005-0000-0000-00002E420000}"/>
    <cellStyle name="Normal 11 7 2 3" xfId="22116" xr:uid="{00000000-0005-0000-0000-00002F420000}"/>
    <cellStyle name="Normal 11 7 3" xfId="10454" xr:uid="{00000000-0005-0000-0000-000030420000}"/>
    <cellStyle name="Normal 11 7 3 2" xfId="22117" xr:uid="{00000000-0005-0000-0000-000031420000}"/>
    <cellStyle name="Normal 11 7 3 3" xfId="22118" xr:uid="{00000000-0005-0000-0000-000032420000}"/>
    <cellStyle name="Normal 11 7 4" xfId="10461" xr:uid="{00000000-0005-0000-0000-000033420000}"/>
    <cellStyle name="Normal 11 7 5" xfId="22119" xr:uid="{00000000-0005-0000-0000-000034420000}"/>
    <cellStyle name="Normal 11 8" xfId="6805" xr:uid="{00000000-0005-0000-0000-000035420000}"/>
    <cellStyle name="Normal 11 8 2" xfId="22121" xr:uid="{00000000-0005-0000-0000-000036420000}"/>
    <cellStyle name="Normal 11 8 2 2" xfId="22122" xr:uid="{00000000-0005-0000-0000-000037420000}"/>
    <cellStyle name="Normal 11 8 2 3" xfId="22123" xr:uid="{00000000-0005-0000-0000-000038420000}"/>
    <cellStyle name="Normal 11 8 3" xfId="22124" xr:uid="{00000000-0005-0000-0000-000039420000}"/>
    <cellStyle name="Normal 11 8 3 2" xfId="22125" xr:uid="{00000000-0005-0000-0000-00003A420000}"/>
    <cellStyle name="Normal 11 8 3 3" xfId="22126" xr:uid="{00000000-0005-0000-0000-00003B420000}"/>
    <cellStyle name="Normal 11 8 4" xfId="22127" xr:uid="{00000000-0005-0000-0000-00003C420000}"/>
    <cellStyle name="Normal 11 8 5" xfId="11298" xr:uid="{00000000-0005-0000-0000-00003D420000}"/>
    <cellStyle name="Normal 11 9" xfId="8801" xr:uid="{00000000-0005-0000-0000-00003E420000}"/>
    <cellStyle name="Normal 11 9 2" xfId="22128" xr:uid="{00000000-0005-0000-0000-00003F420000}"/>
    <cellStyle name="Normal 11 9 3" xfId="22129" xr:uid="{00000000-0005-0000-0000-000040420000}"/>
    <cellStyle name="Normal 11 9 4" xfId="22130" xr:uid="{00000000-0005-0000-0000-000041420000}"/>
    <cellStyle name="Normal 110" xfId="21950" xr:uid="{00000000-0005-0000-0000-000042420000}"/>
    <cellStyle name="Normal 111" xfId="21952" xr:uid="{00000000-0005-0000-0000-000043420000}"/>
    <cellStyle name="Normal 112" xfId="21954" xr:uid="{00000000-0005-0000-0000-000044420000}"/>
    <cellStyle name="Normal 113" xfId="21956" xr:uid="{00000000-0005-0000-0000-000045420000}"/>
    <cellStyle name="Normal 114" xfId="21958" xr:uid="{00000000-0005-0000-0000-000046420000}"/>
    <cellStyle name="Normal 115" xfId="22131" xr:uid="{00000000-0005-0000-0000-000047420000}"/>
    <cellStyle name="Normal 116" xfId="22133" xr:uid="{00000000-0005-0000-0000-000048420000}"/>
    <cellStyle name="Normal 117" xfId="22136" xr:uid="{00000000-0005-0000-0000-000049420000}"/>
    <cellStyle name="Normal 118" xfId="22139" xr:uid="{00000000-0005-0000-0000-00004A420000}"/>
    <cellStyle name="Normal 119" xfId="22141" xr:uid="{00000000-0005-0000-0000-00004B420000}"/>
    <cellStyle name="Normal 12" xfId="22143" xr:uid="{00000000-0005-0000-0000-00004C420000}"/>
    <cellStyle name="Normal 12 10" xfId="22145" xr:uid="{00000000-0005-0000-0000-00004D420000}"/>
    <cellStyle name="Normal 12 10 2" xfId="22146" xr:uid="{00000000-0005-0000-0000-00004E420000}"/>
    <cellStyle name="Normal 12 10 3" xfId="22147" xr:uid="{00000000-0005-0000-0000-00004F420000}"/>
    <cellStyle name="Normal 12 11" xfId="22149" xr:uid="{00000000-0005-0000-0000-000050420000}"/>
    <cellStyle name="Normal 12 11 2" xfId="22150" xr:uid="{00000000-0005-0000-0000-000051420000}"/>
    <cellStyle name="Normal 12 11 3" xfId="22151" xr:uid="{00000000-0005-0000-0000-000052420000}"/>
    <cellStyle name="Normal 12 12" xfId="22152" xr:uid="{00000000-0005-0000-0000-000053420000}"/>
    <cellStyle name="Normal 12 13" xfId="22153" xr:uid="{00000000-0005-0000-0000-000054420000}"/>
    <cellStyle name="Normal 12 2" xfId="18688" xr:uid="{00000000-0005-0000-0000-000055420000}"/>
    <cellStyle name="Normal 12 2 10" xfId="22154" xr:uid="{00000000-0005-0000-0000-000056420000}"/>
    <cellStyle name="Normal 12 2 10 2" xfId="8899" xr:uid="{00000000-0005-0000-0000-000057420000}"/>
    <cellStyle name="Normal 12 2 10 3" xfId="8908" xr:uid="{00000000-0005-0000-0000-000058420000}"/>
    <cellStyle name="Normal 12 2 11" xfId="22156" xr:uid="{00000000-0005-0000-0000-000059420000}"/>
    <cellStyle name="Normal 12 2 12" xfId="10406" xr:uid="{00000000-0005-0000-0000-00005A420000}"/>
    <cellStyle name="Normal 12 2 2" xfId="17634" xr:uid="{00000000-0005-0000-0000-00005B420000}"/>
    <cellStyle name="Normal 12 2 2 10" xfId="4203" xr:uid="{00000000-0005-0000-0000-00005C420000}"/>
    <cellStyle name="Normal 12 2 2 11" xfId="22157" xr:uid="{00000000-0005-0000-0000-00005D420000}"/>
    <cellStyle name="Normal 12 2 2 2" xfId="22160" xr:uid="{00000000-0005-0000-0000-00005E420000}"/>
    <cellStyle name="Normal 12 2 2 2 2" xfId="13564" xr:uid="{00000000-0005-0000-0000-00005F420000}"/>
    <cellStyle name="Normal 12 2 2 2 2 2" xfId="13568" xr:uid="{00000000-0005-0000-0000-000060420000}"/>
    <cellStyle name="Normal 12 2 2 2 2 2 2" xfId="13572" xr:uid="{00000000-0005-0000-0000-000061420000}"/>
    <cellStyle name="Normal 12 2 2 2 2 2 3" xfId="13574" xr:uid="{00000000-0005-0000-0000-000062420000}"/>
    <cellStyle name="Normal 12 2 2 2 2 3" xfId="2837" xr:uid="{00000000-0005-0000-0000-000063420000}"/>
    <cellStyle name="Normal 12 2 2 2 2 4" xfId="8317" xr:uid="{00000000-0005-0000-0000-000064420000}"/>
    <cellStyle name="Normal 12 2 2 2 3" xfId="13578" xr:uid="{00000000-0005-0000-0000-000065420000}"/>
    <cellStyle name="Normal 12 2 2 2 3 2" xfId="13582" xr:uid="{00000000-0005-0000-0000-000066420000}"/>
    <cellStyle name="Normal 12 2 2 2 3 3" xfId="13588" xr:uid="{00000000-0005-0000-0000-000067420000}"/>
    <cellStyle name="Normal 12 2 2 2 4" xfId="13600" xr:uid="{00000000-0005-0000-0000-000068420000}"/>
    <cellStyle name="Normal 12 2 2 2 4 2" xfId="13603" xr:uid="{00000000-0005-0000-0000-000069420000}"/>
    <cellStyle name="Normal 12 2 2 2 4 3" xfId="12623" xr:uid="{00000000-0005-0000-0000-00006A420000}"/>
    <cellStyle name="Normal 12 2 2 2 5" xfId="13609" xr:uid="{00000000-0005-0000-0000-00006B420000}"/>
    <cellStyle name="Normal 12 2 2 2 6" xfId="13619" xr:uid="{00000000-0005-0000-0000-00006C420000}"/>
    <cellStyle name="Normal 12 2 2 3" xfId="22161" xr:uid="{00000000-0005-0000-0000-00006D420000}"/>
    <cellStyle name="Normal 12 2 2 3 2" xfId="20317" xr:uid="{00000000-0005-0000-0000-00006E420000}"/>
    <cellStyle name="Normal 12 2 2 3 2 2" xfId="11406" xr:uid="{00000000-0005-0000-0000-00006F420000}"/>
    <cellStyle name="Normal 12 2 2 3 2 3" xfId="21594" xr:uid="{00000000-0005-0000-0000-000070420000}"/>
    <cellStyle name="Normal 12 2 2 3 3" xfId="20321" xr:uid="{00000000-0005-0000-0000-000071420000}"/>
    <cellStyle name="Normal 12 2 2 3 3 2" xfId="21596" xr:uid="{00000000-0005-0000-0000-000072420000}"/>
    <cellStyle name="Normal 12 2 2 3 3 3" xfId="15876" xr:uid="{00000000-0005-0000-0000-000073420000}"/>
    <cellStyle name="Normal 12 2 2 3 4" xfId="21599" xr:uid="{00000000-0005-0000-0000-000074420000}"/>
    <cellStyle name="Normal 12 2 2 3 5" xfId="15747" xr:uid="{00000000-0005-0000-0000-000075420000}"/>
    <cellStyle name="Normal 12 2 2 4" xfId="22162" xr:uid="{00000000-0005-0000-0000-000076420000}"/>
    <cellStyle name="Normal 12 2 2 4 2" xfId="13647" xr:uid="{00000000-0005-0000-0000-000077420000}"/>
    <cellStyle name="Normal 12 2 2 4 2 2" xfId="13651" xr:uid="{00000000-0005-0000-0000-000078420000}"/>
    <cellStyle name="Normal 12 2 2 4 2 3" xfId="6331" xr:uid="{00000000-0005-0000-0000-000079420000}"/>
    <cellStyle name="Normal 12 2 2 4 3" xfId="13654" xr:uid="{00000000-0005-0000-0000-00007A420000}"/>
    <cellStyle name="Normal 12 2 2 4 3 2" xfId="21609" xr:uid="{00000000-0005-0000-0000-00007B420000}"/>
    <cellStyle name="Normal 12 2 2 4 3 3" xfId="6349" xr:uid="{00000000-0005-0000-0000-00007C420000}"/>
    <cellStyle name="Normal 12 2 2 4 4" xfId="13658" xr:uid="{00000000-0005-0000-0000-00007D420000}"/>
    <cellStyle name="Normal 12 2 2 4 5" xfId="15762" xr:uid="{00000000-0005-0000-0000-00007E420000}"/>
    <cellStyle name="Normal 12 2 2 5" xfId="22163" xr:uid="{00000000-0005-0000-0000-00007F420000}"/>
    <cellStyle name="Normal 12 2 2 5 2" xfId="13681" xr:uid="{00000000-0005-0000-0000-000080420000}"/>
    <cellStyle name="Normal 12 2 2 5 2 2" xfId="21618" xr:uid="{00000000-0005-0000-0000-000081420000}"/>
    <cellStyle name="Normal 12 2 2 5 2 3" xfId="21620" xr:uid="{00000000-0005-0000-0000-000082420000}"/>
    <cellStyle name="Normal 12 2 2 5 3" xfId="13684" xr:uid="{00000000-0005-0000-0000-000083420000}"/>
    <cellStyle name="Normal 12 2 2 5 3 2" xfId="21622" xr:uid="{00000000-0005-0000-0000-000084420000}"/>
    <cellStyle name="Normal 12 2 2 5 3 3" xfId="21624" xr:uid="{00000000-0005-0000-0000-000085420000}"/>
    <cellStyle name="Normal 12 2 2 5 4" xfId="21626" xr:uid="{00000000-0005-0000-0000-000086420000}"/>
    <cellStyle name="Normal 12 2 2 5 5" xfId="15777" xr:uid="{00000000-0005-0000-0000-000087420000}"/>
    <cellStyle name="Normal 12 2 2 6" xfId="18760" xr:uid="{00000000-0005-0000-0000-000088420000}"/>
    <cellStyle name="Normal 12 2 2 6 2" xfId="13701" xr:uid="{00000000-0005-0000-0000-000089420000}"/>
    <cellStyle name="Normal 12 2 2 6 2 2" xfId="21638" xr:uid="{00000000-0005-0000-0000-00008A420000}"/>
    <cellStyle name="Normal 12 2 2 6 2 3" xfId="21641" xr:uid="{00000000-0005-0000-0000-00008B420000}"/>
    <cellStyle name="Normal 12 2 2 6 3" xfId="3791" xr:uid="{00000000-0005-0000-0000-00008C420000}"/>
    <cellStyle name="Normal 12 2 2 6 3 2" xfId="21643" xr:uid="{00000000-0005-0000-0000-00008D420000}"/>
    <cellStyle name="Normal 12 2 2 6 3 3" xfId="21645" xr:uid="{00000000-0005-0000-0000-00008E420000}"/>
    <cellStyle name="Normal 12 2 2 6 4" xfId="21647" xr:uid="{00000000-0005-0000-0000-00008F420000}"/>
    <cellStyle name="Normal 12 2 2 6 5" xfId="15797" xr:uid="{00000000-0005-0000-0000-000090420000}"/>
    <cellStyle name="Normal 12 2 2 7" xfId="16361" xr:uid="{00000000-0005-0000-0000-000091420000}"/>
    <cellStyle name="Normal 12 2 2 7 2" xfId="13710" xr:uid="{00000000-0005-0000-0000-000092420000}"/>
    <cellStyle name="Normal 12 2 2 7 2 2" xfId="20444" xr:uid="{00000000-0005-0000-0000-000093420000}"/>
    <cellStyle name="Normal 12 2 2 7 2 3" xfId="11583" xr:uid="{00000000-0005-0000-0000-000094420000}"/>
    <cellStyle name="Normal 12 2 2 7 3" xfId="13713" xr:uid="{00000000-0005-0000-0000-000095420000}"/>
    <cellStyle name="Normal 12 2 2 7 4" xfId="3537" xr:uid="{00000000-0005-0000-0000-000096420000}"/>
    <cellStyle name="Normal 12 2 2 8" xfId="16365" xr:uid="{00000000-0005-0000-0000-000097420000}"/>
    <cellStyle name="Normal 12 2 2 8 2" xfId="13727" xr:uid="{00000000-0005-0000-0000-000098420000}"/>
    <cellStyle name="Normal 12 2 2 8 3" xfId="2683" xr:uid="{00000000-0005-0000-0000-000099420000}"/>
    <cellStyle name="Normal 12 2 2 9" xfId="22164" xr:uid="{00000000-0005-0000-0000-00009A420000}"/>
    <cellStyle name="Normal 12 2 2 9 2" xfId="13733" xr:uid="{00000000-0005-0000-0000-00009B420000}"/>
    <cellStyle name="Normal 12 2 2 9 3" xfId="2630" xr:uid="{00000000-0005-0000-0000-00009C420000}"/>
    <cellStyle name="Normal 12 2 3" xfId="7274" xr:uid="{00000000-0005-0000-0000-00009D420000}"/>
    <cellStyle name="Normal 12 2 3 2" xfId="22165" xr:uid="{00000000-0005-0000-0000-00009E420000}"/>
    <cellStyle name="Normal 12 2 3 2 2" xfId="13790" xr:uid="{00000000-0005-0000-0000-00009F420000}"/>
    <cellStyle name="Normal 12 2 3 2 2 2" xfId="13410" xr:uid="{00000000-0005-0000-0000-0000A0420000}"/>
    <cellStyle name="Normal 12 2 3 2 2 3" xfId="7780" xr:uid="{00000000-0005-0000-0000-0000A1420000}"/>
    <cellStyle name="Normal 12 2 3 2 3" xfId="13798" xr:uid="{00000000-0005-0000-0000-0000A2420000}"/>
    <cellStyle name="Normal 12 2 3 2 4" xfId="13810" xr:uid="{00000000-0005-0000-0000-0000A3420000}"/>
    <cellStyle name="Normal 12 2 3 3" xfId="22166" xr:uid="{00000000-0005-0000-0000-0000A4420000}"/>
    <cellStyle name="Normal 12 2 3 3 2" xfId="22167" xr:uid="{00000000-0005-0000-0000-0000A5420000}"/>
    <cellStyle name="Normal 12 2 3 3 3" xfId="22169" xr:uid="{00000000-0005-0000-0000-0000A6420000}"/>
    <cellStyle name="Normal 12 2 3 4" xfId="22170" xr:uid="{00000000-0005-0000-0000-0000A7420000}"/>
    <cellStyle name="Normal 12 2 3 4 2" xfId="13840" xr:uid="{00000000-0005-0000-0000-0000A8420000}"/>
    <cellStyle name="Normal 12 2 3 4 3" xfId="13835" xr:uid="{00000000-0005-0000-0000-0000A9420000}"/>
    <cellStyle name="Normal 12 2 3 5" xfId="22171" xr:uid="{00000000-0005-0000-0000-0000AA420000}"/>
    <cellStyle name="Normal 12 2 3 6" xfId="22172" xr:uid="{00000000-0005-0000-0000-0000AB420000}"/>
    <cellStyle name="Normal 12 2 4" xfId="7280" xr:uid="{00000000-0005-0000-0000-0000AC420000}"/>
    <cellStyle name="Normal 12 2 4 2" xfId="22173" xr:uid="{00000000-0005-0000-0000-0000AD420000}"/>
    <cellStyle name="Normal 12 2 4 2 2" xfId="13122" xr:uid="{00000000-0005-0000-0000-0000AE420000}"/>
    <cellStyle name="Normal 12 2 4 2 3" xfId="4981" xr:uid="{00000000-0005-0000-0000-0000AF420000}"/>
    <cellStyle name="Normal 12 2 4 3" xfId="22174" xr:uid="{00000000-0005-0000-0000-0000B0420000}"/>
    <cellStyle name="Normal 12 2 4 3 2" xfId="22175" xr:uid="{00000000-0005-0000-0000-0000B1420000}"/>
    <cellStyle name="Normal 12 2 4 3 3" xfId="22177" xr:uid="{00000000-0005-0000-0000-0000B2420000}"/>
    <cellStyle name="Normal 12 2 4 4" xfId="4703" xr:uid="{00000000-0005-0000-0000-0000B3420000}"/>
    <cellStyle name="Normal 12 2 4 5" xfId="9201" xr:uid="{00000000-0005-0000-0000-0000B4420000}"/>
    <cellStyle name="Normal 12 2 5" xfId="22178" xr:uid="{00000000-0005-0000-0000-0000B5420000}"/>
    <cellStyle name="Normal 12 2 5 2" xfId="22179" xr:uid="{00000000-0005-0000-0000-0000B6420000}"/>
    <cellStyle name="Normal 12 2 5 2 2" xfId="14052" xr:uid="{00000000-0005-0000-0000-0000B7420000}"/>
    <cellStyle name="Normal 12 2 5 2 3" xfId="14067" xr:uid="{00000000-0005-0000-0000-0000B8420000}"/>
    <cellStyle name="Normal 12 2 5 3" xfId="22180" xr:uid="{00000000-0005-0000-0000-0000B9420000}"/>
    <cellStyle name="Normal 12 2 5 3 2" xfId="18577" xr:uid="{00000000-0005-0000-0000-0000BA420000}"/>
    <cellStyle name="Normal 12 2 5 3 3" xfId="22184" xr:uid="{00000000-0005-0000-0000-0000BB420000}"/>
    <cellStyle name="Normal 12 2 5 4" xfId="22187" xr:uid="{00000000-0005-0000-0000-0000BC420000}"/>
    <cellStyle name="Normal 12 2 5 5" xfId="22190" xr:uid="{00000000-0005-0000-0000-0000BD420000}"/>
    <cellStyle name="Normal 12 2 6" xfId="22193" xr:uid="{00000000-0005-0000-0000-0000BE420000}"/>
    <cellStyle name="Normal 12 2 6 2" xfId="22194" xr:uid="{00000000-0005-0000-0000-0000BF420000}"/>
    <cellStyle name="Normal 12 2 6 2 2" xfId="2321" xr:uid="{00000000-0005-0000-0000-0000C0420000}"/>
    <cellStyle name="Normal 12 2 6 2 3" xfId="14218" xr:uid="{00000000-0005-0000-0000-0000C1420000}"/>
    <cellStyle name="Normal 12 2 6 3" xfId="22195" xr:uid="{00000000-0005-0000-0000-0000C2420000}"/>
    <cellStyle name="Normal 12 2 6 3 2" xfId="22198" xr:uid="{00000000-0005-0000-0000-0000C3420000}"/>
    <cellStyle name="Normal 12 2 6 3 3" xfId="22202" xr:uid="{00000000-0005-0000-0000-0000C4420000}"/>
    <cellStyle name="Normal 12 2 6 4" xfId="22205" xr:uid="{00000000-0005-0000-0000-0000C5420000}"/>
    <cellStyle name="Normal 12 2 6 5" xfId="22208" xr:uid="{00000000-0005-0000-0000-0000C6420000}"/>
    <cellStyle name="Normal 12 2 7" xfId="17088" xr:uid="{00000000-0005-0000-0000-0000C7420000}"/>
    <cellStyle name="Normal 12 2 7 2" xfId="22211" xr:uid="{00000000-0005-0000-0000-0000C8420000}"/>
    <cellStyle name="Normal 12 2 7 2 2" xfId="186" xr:uid="{00000000-0005-0000-0000-0000C9420000}"/>
    <cellStyle name="Normal 12 2 7 2 3" xfId="129" xr:uid="{00000000-0005-0000-0000-0000CA420000}"/>
    <cellStyle name="Normal 12 2 7 3" xfId="22212" xr:uid="{00000000-0005-0000-0000-0000CB420000}"/>
    <cellStyle name="Normal 12 2 7 3 2" xfId="22215" xr:uid="{00000000-0005-0000-0000-0000CC420000}"/>
    <cellStyle name="Normal 12 2 7 3 3" xfId="22219" xr:uid="{00000000-0005-0000-0000-0000CD420000}"/>
    <cellStyle name="Normal 12 2 7 4" xfId="22222" xr:uid="{00000000-0005-0000-0000-0000CE420000}"/>
    <cellStyle name="Normal 12 2 7 5" xfId="22225" xr:uid="{00000000-0005-0000-0000-0000CF420000}"/>
    <cellStyle name="Normal 12 2 8" xfId="17091" xr:uid="{00000000-0005-0000-0000-0000D0420000}"/>
    <cellStyle name="Normal 12 2 8 2" xfId="22228" xr:uid="{00000000-0005-0000-0000-0000D1420000}"/>
    <cellStyle name="Normal 12 2 8 2 2" xfId="14703" xr:uid="{00000000-0005-0000-0000-0000D2420000}"/>
    <cellStyle name="Normal 12 2 8 2 3" xfId="14766" xr:uid="{00000000-0005-0000-0000-0000D3420000}"/>
    <cellStyle name="Normal 12 2 8 3" xfId="21016" xr:uid="{00000000-0005-0000-0000-0000D4420000}"/>
    <cellStyle name="Normal 12 2 8 4" xfId="21020" xr:uid="{00000000-0005-0000-0000-0000D5420000}"/>
    <cellStyle name="Normal 12 2 9" xfId="22231" xr:uid="{00000000-0005-0000-0000-0000D6420000}"/>
    <cellStyle name="Normal 12 2 9 2" xfId="22232" xr:uid="{00000000-0005-0000-0000-0000D7420000}"/>
    <cellStyle name="Normal 12 2 9 2 2" xfId="10349" xr:uid="{00000000-0005-0000-0000-0000D8420000}"/>
    <cellStyle name="Normal 12 2 9 2 3" xfId="926" xr:uid="{00000000-0005-0000-0000-0000D9420000}"/>
    <cellStyle name="Normal 12 3" xfId="241" xr:uid="{00000000-0005-0000-0000-0000DA420000}"/>
    <cellStyle name="Normal 12 3 2" xfId="12323" xr:uid="{00000000-0005-0000-0000-0000DB420000}"/>
    <cellStyle name="Normal 12 3 3" xfId="12330" xr:uid="{00000000-0005-0000-0000-0000DC420000}"/>
    <cellStyle name="Normal 12 4" xfId="22235" xr:uid="{00000000-0005-0000-0000-0000DD420000}"/>
    <cellStyle name="Normal 12 4 10" xfId="5445" xr:uid="{00000000-0005-0000-0000-0000DE420000}"/>
    <cellStyle name="Normal 12 4 11" xfId="836" xr:uid="{00000000-0005-0000-0000-0000DF420000}"/>
    <cellStyle name="Normal 12 4 2" xfId="22236" xr:uid="{00000000-0005-0000-0000-0000E0420000}"/>
    <cellStyle name="Normal 12 4 2 2" xfId="22237" xr:uid="{00000000-0005-0000-0000-0000E1420000}"/>
    <cellStyle name="Normal 12 4 2 2 2" xfId="22238" xr:uid="{00000000-0005-0000-0000-0000E2420000}"/>
    <cellStyle name="Normal 12 4 2 2 2 2" xfId="22239" xr:uid="{00000000-0005-0000-0000-0000E3420000}"/>
    <cellStyle name="Normal 12 4 2 2 2 3" xfId="22240" xr:uid="{00000000-0005-0000-0000-0000E4420000}"/>
    <cellStyle name="Normal 12 4 2 2 3" xfId="22241" xr:uid="{00000000-0005-0000-0000-0000E5420000}"/>
    <cellStyle name="Normal 12 4 2 2 4" xfId="19299" xr:uid="{00000000-0005-0000-0000-0000E6420000}"/>
    <cellStyle name="Normal 12 4 2 3" xfId="1706" xr:uid="{00000000-0005-0000-0000-0000E7420000}"/>
    <cellStyle name="Normal 12 4 2 3 2" xfId="9483" xr:uid="{00000000-0005-0000-0000-0000E8420000}"/>
    <cellStyle name="Normal 12 4 2 3 3" xfId="9485" xr:uid="{00000000-0005-0000-0000-0000E9420000}"/>
    <cellStyle name="Normal 12 4 2 4" xfId="6085" xr:uid="{00000000-0005-0000-0000-0000EA420000}"/>
    <cellStyle name="Normal 12 4 2 4 2" xfId="9490" xr:uid="{00000000-0005-0000-0000-0000EB420000}"/>
    <cellStyle name="Normal 12 4 2 4 3" xfId="9497" xr:uid="{00000000-0005-0000-0000-0000EC420000}"/>
    <cellStyle name="Normal 12 4 2 5" xfId="6091" xr:uid="{00000000-0005-0000-0000-0000ED420000}"/>
    <cellStyle name="Normal 12 4 2 6" xfId="6767" xr:uid="{00000000-0005-0000-0000-0000EE420000}"/>
    <cellStyle name="Normal 12 4 3" xfId="21453" xr:uid="{00000000-0005-0000-0000-0000EF420000}"/>
    <cellStyle name="Normal 12 4 3 2" xfId="22242" xr:uid="{00000000-0005-0000-0000-0000F0420000}"/>
    <cellStyle name="Normal 12 4 3 2 2" xfId="22243" xr:uid="{00000000-0005-0000-0000-0000F1420000}"/>
    <cellStyle name="Normal 12 4 3 2 3" xfId="22244" xr:uid="{00000000-0005-0000-0000-0000F2420000}"/>
    <cellStyle name="Normal 12 4 3 3" xfId="1352" xr:uid="{00000000-0005-0000-0000-0000F3420000}"/>
    <cellStyle name="Normal 12 4 3 3 2" xfId="9499" xr:uid="{00000000-0005-0000-0000-0000F4420000}"/>
    <cellStyle name="Normal 12 4 3 3 3" xfId="9503" xr:uid="{00000000-0005-0000-0000-0000F5420000}"/>
    <cellStyle name="Normal 12 4 3 4" xfId="1359" xr:uid="{00000000-0005-0000-0000-0000F6420000}"/>
    <cellStyle name="Normal 12 4 3 5" xfId="5379" xr:uid="{00000000-0005-0000-0000-0000F7420000}"/>
    <cellStyle name="Normal 12 4 4" xfId="21455" xr:uid="{00000000-0005-0000-0000-0000F8420000}"/>
    <cellStyle name="Normal 12 4 4 2" xfId="22247" xr:uid="{00000000-0005-0000-0000-0000F9420000}"/>
    <cellStyle name="Normal 12 4 4 2 2" xfId="20957" xr:uid="{00000000-0005-0000-0000-0000FA420000}"/>
    <cellStyle name="Normal 12 4 4 2 3" xfId="22248" xr:uid="{00000000-0005-0000-0000-0000FB420000}"/>
    <cellStyle name="Normal 12 4 4 3" xfId="9515" xr:uid="{00000000-0005-0000-0000-0000FC420000}"/>
    <cellStyle name="Normal 12 4 4 3 2" xfId="23" xr:uid="{00000000-0005-0000-0000-0000FD420000}"/>
    <cellStyle name="Normal 12 4 4 3 3" xfId="9519" xr:uid="{00000000-0005-0000-0000-0000FE420000}"/>
    <cellStyle name="Normal 12 4 4 4" xfId="7028" xr:uid="{00000000-0005-0000-0000-0000FF420000}"/>
    <cellStyle name="Normal 12 4 4 5" xfId="7500" xr:uid="{00000000-0005-0000-0000-000000430000}"/>
    <cellStyle name="Normal 12 4 5" xfId="22249" xr:uid="{00000000-0005-0000-0000-000001430000}"/>
    <cellStyle name="Normal 12 4 5 2" xfId="22250" xr:uid="{00000000-0005-0000-0000-000002430000}"/>
    <cellStyle name="Normal 12 4 5 2 2" xfId="18984" xr:uid="{00000000-0005-0000-0000-000003430000}"/>
    <cellStyle name="Normal 12 4 5 2 3" xfId="22251" xr:uid="{00000000-0005-0000-0000-000004430000}"/>
    <cellStyle name="Normal 12 4 5 3" xfId="1159" xr:uid="{00000000-0005-0000-0000-000005430000}"/>
    <cellStyle name="Normal 12 4 5 3 2" xfId="1176" xr:uid="{00000000-0005-0000-0000-000006430000}"/>
    <cellStyle name="Normal 12 4 5 3 3" xfId="1214" xr:uid="{00000000-0005-0000-0000-000007430000}"/>
    <cellStyle name="Normal 12 4 5 4" xfId="9528" xr:uid="{00000000-0005-0000-0000-000008430000}"/>
    <cellStyle name="Normal 12 4 5 5" xfId="7522" xr:uid="{00000000-0005-0000-0000-000009430000}"/>
    <cellStyle name="Normal 12 4 6" xfId="22252" xr:uid="{00000000-0005-0000-0000-00000A430000}"/>
    <cellStyle name="Normal 12 4 6 2" xfId="22253" xr:uid="{00000000-0005-0000-0000-00000B430000}"/>
    <cellStyle name="Normal 12 4 6 2 2" xfId="22254" xr:uid="{00000000-0005-0000-0000-00000C430000}"/>
    <cellStyle name="Normal 12 4 6 2 3" xfId="22255" xr:uid="{00000000-0005-0000-0000-00000D430000}"/>
    <cellStyle name="Normal 12 4 6 3" xfId="9536" xr:uid="{00000000-0005-0000-0000-00000E430000}"/>
    <cellStyle name="Normal 12 4 6 3 2" xfId="22256" xr:uid="{00000000-0005-0000-0000-00000F430000}"/>
    <cellStyle name="Normal 12 4 6 3 3" xfId="22257" xr:uid="{00000000-0005-0000-0000-000010430000}"/>
    <cellStyle name="Normal 12 4 6 4" xfId="9542" xr:uid="{00000000-0005-0000-0000-000011430000}"/>
    <cellStyle name="Normal 12 4 6 5" xfId="22258" xr:uid="{00000000-0005-0000-0000-000012430000}"/>
    <cellStyle name="Normal 12 4 7" xfId="22259" xr:uid="{00000000-0005-0000-0000-000013430000}"/>
    <cellStyle name="Normal 12 4 7 2" xfId="22260" xr:uid="{00000000-0005-0000-0000-000014430000}"/>
    <cellStyle name="Normal 12 4 7 2 2" xfId="22261" xr:uid="{00000000-0005-0000-0000-000015430000}"/>
    <cellStyle name="Normal 12 4 7 2 3" xfId="22262" xr:uid="{00000000-0005-0000-0000-000016430000}"/>
    <cellStyle name="Normal 12 4 7 3" xfId="8024" xr:uid="{00000000-0005-0000-0000-000017430000}"/>
    <cellStyle name="Normal 12 4 7 4" xfId="8040" xr:uid="{00000000-0005-0000-0000-000018430000}"/>
    <cellStyle name="Normal 12 4 8" xfId="7110" xr:uid="{00000000-0005-0000-0000-000019430000}"/>
    <cellStyle name="Normal 12 4 8 2" xfId="22263" xr:uid="{00000000-0005-0000-0000-00001A430000}"/>
    <cellStyle name="Normal 12 4 8 3" xfId="21058" xr:uid="{00000000-0005-0000-0000-00001B430000}"/>
    <cellStyle name="Normal 12 4 9" xfId="7112" xr:uid="{00000000-0005-0000-0000-00001C430000}"/>
    <cellStyle name="Normal 12 4 9 2" xfId="22266" xr:uid="{00000000-0005-0000-0000-00001D430000}"/>
    <cellStyle name="Normal 12 4 9 3" xfId="6079" xr:uid="{00000000-0005-0000-0000-00001E430000}"/>
    <cellStyle name="Normal 12 5" xfId="22269" xr:uid="{00000000-0005-0000-0000-00001F430000}"/>
    <cellStyle name="Normal 12 5 2" xfId="22270" xr:uid="{00000000-0005-0000-0000-000020430000}"/>
    <cellStyle name="Normal 12 5 2 2" xfId="22272" xr:uid="{00000000-0005-0000-0000-000021430000}"/>
    <cellStyle name="Normal 12 5 2 2 2" xfId="22273" xr:uid="{00000000-0005-0000-0000-000022430000}"/>
    <cellStyle name="Normal 12 5 2 2 3" xfId="22274" xr:uid="{00000000-0005-0000-0000-000023430000}"/>
    <cellStyle name="Normal 12 5 2 3" xfId="22275" xr:uid="{00000000-0005-0000-0000-000024430000}"/>
    <cellStyle name="Normal 12 5 2 4" xfId="22276" xr:uid="{00000000-0005-0000-0000-000025430000}"/>
    <cellStyle name="Normal 12 5 3" xfId="14592" xr:uid="{00000000-0005-0000-0000-000026430000}"/>
    <cellStyle name="Normal 12 5 3 2" xfId="14607" xr:uid="{00000000-0005-0000-0000-000027430000}"/>
    <cellStyle name="Normal 12 5 3 3" xfId="14615" xr:uid="{00000000-0005-0000-0000-000028430000}"/>
    <cellStyle name="Normal 12 5 4" xfId="14618" xr:uid="{00000000-0005-0000-0000-000029430000}"/>
    <cellStyle name="Normal 12 5 4 2" xfId="22277" xr:uid="{00000000-0005-0000-0000-00002A430000}"/>
    <cellStyle name="Normal 12 5 4 3" xfId="22278" xr:uid="{00000000-0005-0000-0000-00002B430000}"/>
    <cellStyle name="Normal 12 5 5" xfId="11131" xr:uid="{00000000-0005-0000-0000-00002C430000}"/>
    <cellStyle name="Normal 12 5 6" xfId="22027" xr:uid="{00000000-0005-0000-0000-00002D430000}"/>
    <cellStyle name="Normal 12 6" xfId="22279" xr:uid="{00000000-0005-0000-0000-00002E430000}"/>
    <cellStyle name="Normal 12 6 2" xfId="22280" xr:uid="{00000000-0005-0000-0000-00002F430000}"/>
    <cellStyle name="Normal 12 6 2 2" xfId="13536" xr:uid="{00000000-0005-0000-0000-000030430000}"/>
    <cellStyle name="Normal 12 6 2 3" xfId="22282" xr:uid="{00000000-0005-0000-0000-000031430000}"/>
    <cellStyle name="Normal 12 6 3" xfId="14638" xr:uid="{00000000-0005-0000-0000-000032430000}"/>
    <cellStyle name="Normal 12 6 3 2" xfId="22283" xr:uid="{00000000-0005-0000-0000-000033430000}"/>
    <cellStyle name="Normal 12 6 3 3" xfId="22284" xr:uid="{00000000-0005-0000-0000-000034430000}"/>
    <cellStyle name="Normal 12 6 4" xfId="14648" xr:uid="{00000000-0005-0000-0000-000035430000}"/>
    <cellStyle name="Normal 12 6 5" xfId="22285" xr:uid="{00000000-0005-0000-0000-000036430000}"/>
    <cellStyle name="Normal 12 7" xfId="22288" xr:uid="{00000000-0005-0000-0000-000037430000}"/>
    <cellStyle name="Normal 12 7 2" xfId="4692" xr:uid="{00000000-0005-0000-0000-000038430000}"/>
    <cellStyle name="Normal 12 7 2 2" xfId="22289" xr:uid="{00000000-0005-0000-0000-000039430000}"/>
    <cellStyle name="Normal 12 7 2 3" xfId="22290" xr:uid="{00000000-0005-0000-0000-00003A430000}"/>
    <cellStyle name="Normal 12 7 3" xfId="14658" xr:uid="{00000000-0005-0000-0000-00003B430000}"/>
    <cellStyle name="Normal 12 7 3 2" xfId="22292" xr:uid="{00000000-0005-0000-0000-00003C430000}"/>
    <cellStyle name="Normal 12 7 3 3" xfId="22293" xr:uid="{00000000-0005-0000-0000-00003D430000}"/>
    <cellStyle name="Normal 12 7 4" xfId="14667" xr:uid="{00000000-0005-0000-0000-00003E430000}"/>
    <cellStyle name="Normal 12 7 5" xfId="22295" xr:uid="{00000000-0005-0000-0000-00003F430000}"/>
    <cellStyle name="Normal 12 8" xfId="22298" xr:uid="{00000000-0005-0000-0000-000040430000}"/>
    <cellStyle name="Normal 12 8 2" xfId="22299" xr:uid="{00000000-0005-0000-0000-000041430000}"/>
    <cellStyle name="Normal 12 8 2 2" xfId="22300" xr:uid="{00000000-0005-0000-0000-000042430000}"/>
    <cellStyle name="Normal 12 8 2 3" xfId="22301" xr:uid="{00000000-0005-0000-0000-000043430000}"/>
    <cellStyle name="Normal 12 8 3" xfId="22303" xr:uid="{00000000-0005-0000-0000-000044430000}"/>
    <cellStyle name="Normal 12 8 3 2" xfId="22304" xr:uid="{00000000-0005-0000-0000-000045430000}"/>
    <cellStyle name="Normal 12 8 3 3" xfId="22305" xr:uid="{00000000-0005-0000-0000-000046430000}"/>
    <cellStyle name="Normal 12 8 4" xfId="22307" xr:uid="{00000000-0005-0000-0000-000047430000}"/>
    <cellStyle name="Normal 12 8 5" xfId="22308" xr:uid="{00000000-0005-0000-0000-000048430000}"/>
    <cellStyle name="Normal 12 9" xfId="17885" xr:uid="{00000000-0005-0000-0000-000049430000}"/>
    <cellStyle name="Normal 12 9 2" xfId="22309" xr:uid="{00000000-0005-0000-0000-00004A430000}"/>
    <cellStyle name="Normal 12 9 2 2" xfId="22310" xr:uid="{00000000-0005-0000-0000-00004B430000}"/>
    <cellStyle name="Normal 12 9 2 3" xfId="8859" xr:uid="{00000000-0005-0000-0000-00004C430000}"/>
    <cellStyle name="Normal 12 9 3" xfId="22311" xr:uid="{00000000-0005-0000-0000-00004D430000}"/>
    <cellStyle name="Normal 12 9 3 2" xfId="22312" xr:uid="{00000000-0005-0000-0000-00004E430000}"/>
    <cellStyle name="Normal 12 9 3 3" xfId="2715" xr:uid="{00000000-0005-0000-0000-00004F430000}"/>
    <cellStyle name="Normal 12 9 4" xfId="22313" xr:uid="{00000000-0005-0000-0000-000050430000}"/>
    <cellStyle name="Normal 12 9 5" xfId="22314" xr:uid="{00000000-0005-0000-0000-000051430000}"/>
    <cellStyle name="Normal 120" xfId="22132" xr:uid="{00000000-0005-0000-0000-000052430000}"/>
    <cellStyle name="Normal 121" xfId="22134" xr:uid="{00000000-0005-0000-0000-000053430000}"/>
    <cellStyle name="Normal 122" xfId="22137" xr:uid="{00000000-0005-0000-0000-000054430000}"/>
    <cellStyle name="Normal 123" xfId="22140" xr:uid="{00000000-0005-0000-0000-000055430000}"/>
    <cellStyle name="Normal 124" xfId="22142" xr:uid="{00000000-0005-0000-0000-000056430000}"/>
    <cellStyle name="Normal 125" xfId="22315" xr:uid="{00000000-0005-0000-0000-000057430000}"/>
    <cellStyle name="Normal 126" xfId="22319" xr:uid="{00000000-0005-0000-0000-000058430000}"/>
    <cellStyle name="Normal 127" xfId="22323" xr:uid="{00000000-0005-0000-0000-000059430000}"/>
    <cellStyle name="Normal 128" xfId="22327" xr:uid="{00000000-0005-0000-0000-00005A430000}"/>
    <cellStyle name="Normal 129" xfId="22331" xr:uid="{00000000-0005-0000-0000-00005B430000}"/>
    <cellStyle name="Normal 13" xfId="1036" xr:uid="{00000000-0005-0000-0000-00005C430000}"/>
    <cellStyle name="Normal 13 10" xfId="22333" xr:uid="{00000000-0005-0000-0000-00005D430000}"/>
    <cellStyle name="Normal 13 10 2" xfId="13499" xr:uid="{00000000-0005-0000-0000-00005E430000}"/>
    <cellStyle name="Normal 13 10 2 2" xfId="22336" xr:uid="{00000000-0005-0000-0000-00005F430000}"/>
    <cellStyle name="Normal 13 10 2 3" xfId="22338" xr:uid="{00000000-0005-0000-0000-000060430000}"/>
    <cellStyle name="Normal 13 10 3" xfId="22340" xr:uid="{00000000-0005-0000-0000-000061430000}"/>
    <cellStyle name="Normal 13 10 3 2" xfId="22341" xr:uid="{00000000-0005-0000-0000-000062430000}"/>
    <cellStyle name="Normal 13 10 3 3" xfId="22343" xr:uid="{00000000-0005-0000-0000-000063430000}"/>
    <cellStyle name="Normal 13 10 4" xfId="22345" xr:uid="{00000000-0005-0000-0000-000064430000}"/>
    <cellStyle name="Normal 13 10 5" xfId="22349" xr:uid="{00000000-0005-0000-0000-000065430000}"/>
    <cellStyle name="Normal 13 11" xfId="22352" xr:uid="{00000000-0005-0000-0000-000066430000}"/>
    <cellStyle name="Normal 13 11 2" xfId="19164" xr:uid="{00000000-0005-0000-0000-000067430000}"/>
    <cellStyle name="Normal 13 11 2 2" xfId="10189" xr:uid="{00000000-0005-0000-0000-000068430000}"/>
    <cellStyle name="Normal 13 11 2 3" xfId="22353" xr:uid="{00000000-0005-0000-0000-000069430000}"/>
    <cellStyle name="Normal 13 11 3" xfId="22358" xr:uid="{00000000-0005-0000-0000-00006A430000}"/>
    <cellStyle name="Normal 13 11 4" xfId="22360" xr:uid="{00000000-0005-0000-0000-00006B430000}"/>
    <cellStyle name="Normal 13 12" xfId="22361" xr:uid="{00000000-0005-0000-0000-00006C430000}"/>
    <cellStyle name="Normal 13 12 2" xfId="19181" xr:uid="{00000000-0005-0000-0000-00006D430000}"/>
    <cellStyle name="Normal 13 12 3" xfId="22363" xr:uid="{00000000-0005-0000-0000-00006E430000}"/>
    <cellStyle name="Normal 13 13" xfId="22366" xr:uid="{00000000-0005-0000-0000-00006F430000}"/>
    <cellStyle name="Normal 13 13 2" xfId="3810" xr:uid="{00000000-0005-0000-0000-000070430000}"/>
    <cellStyle name="Normal 13 13 3" xfId="22368" xr:uid="{00000000-0005-0000-0000-000071430000}"/>
    <cellStyle name="Normal 13 14" xfId="22371" xr:uid="{00000000-0005-0000-0000-000072430000}"/>
    <cellStyle name="Normal 13 14 2" xfId="22373" xr:uid="{00000000-0005-0000-0000-000073430000}"/>
    <cellStyle name="Normal 13 15" xfId="22374" xr:uid="{00000000-0005-0000-0000-000074430000}"/>
    <cellStyle name="Normal 13 16" xfId="22375" xr:uid="{00000000-0005-0000-0000-000075430000}"/>
    <cellStyle name="Normal 13 2" xfId="13212" xr:uid="{00000000-0005-0000-0000-000076430000}"/>
    <cellStyle name="Normal 13 2 10" xfId="11902" xr:uid="{00000000-0005-0000-0000-000077430000}"/>
    <cellStyle name="Normal 13 2 10 2" xfId="21095" xr:uid="{00000000-0005-0000-0000-000078430000}"/>
    <cellStyle name="Normal 13 2 10 3" xfId="22377" xr:uid="{00000000-0005-0000-0000-000079430000}"/>
    <cellStyle name="Normal 13 2 11" xfId="11913" xr:uid="{00000000-0005-0000-0000-00007A430000}"/>
    <cellStyle name="Normal 13 2 12" xfId="17197" xr:uid="{00000000-0005-0000-0000-00007B430000}"/>
    <cellStyle name="Normal 13 2 2" xfId="22379" xr:uid="{00000000-0005-0000-0000-00007C430000}"/>
    <cellStyle name="Normal 13 2 2 10" xfId="22380" xr:uid="{00000000-0005-0000-0000-00007D430000}"/>
    <cellStyle name="Normal 13 2 2 11" xfId="22381" xr:uid="{00000000-0005-0000-0000-00007E430000}"/>
    <cellStyle name="Normal 13 2 2 2" xfId="22382" xr:uid="{00000000-0005-0000-0000-00007F430000}"/>
    <cellStyle name="Normal 13 2 2 2 2" xfId="22383" xr:uid="{00000000-0005-0000-0000-000080430000}"/>
    <cellStyle name="Normal 13 2 2 2 2 2" xfId="22384" xr:uid="{00000000-0005-0000-0000-000081430000}"/>
    <cellStyle name="Normal 13 2 2 2 2 2 2" xfId="22385" xr:uid="{00000000-0005-0000-0000-000082430000}"/>
    <cellStyle name="Normal 13 2 2 2 2 2 3" xfId="22387" xr:uid="{00000000-0005-0000-0000-000083430000}"/>
    <cellStyle name="Normal 13 2 2 2 2 3" xfId="3833" xr:uid="{00000000-0005-0000-0000-000084430000}"/>
    <cellStyle name="Normal 13 2 2 2 2 4" xfId="22388" xr:uid="{00000000-0005-0000-0000-000085430000}"/>
    <cellStyle name="Normal 13 2 2 2 3" xfId="22390" xr:uid="{00000000-0005-0000-0000-000086430000}"/>
    <cellStyle name="Normal 13 2 2 2 3 2" xfId="22391" xr:uid="{00000000-0005-0000-0000-000087430000}"/>
    <cellStyle name="Normal 13 2 2 2 3 3" xfId="22392" xr:uid="{00000000-0005-0000-0000-000088430000}"/>
    <cellStyle name="Normal 13 2 2 2 4" xfId="22394" xr:uid="{00000000-0005-0000-0000-000089430000}"/>
    <cellStyle name="Normal 13 2 2 2 4 2" xfId="22395" xr:uid="{00000000-0005-0000-0000-00008A430000}"/>
    <cellStyle name="Normal 13 2 2 2 4 3" xfId="22396" xr:uid="{00000000-0005-0000-0000-00008B430000}"/>
    <cellStyle name="Normal 13 2 2 2 5" xfId="22397" xr:uid="{00000000-0005-0000-0000-00008C430000}"/>
    <cellStyle name="Normal 13 2 2 2 6" xfId="22398" xr:uid="{00000000-0005-0000-0000-00008D430000}"/>
    <cellStyle name="Normal 13 2 2 3" xfId="20639" xr:uid="{00000000-0005-0000-0000-00008E430000}"/>
    <cellStyle name="Normal 13 2 2 3 2" xfId="22401" xr:uid="{00000000-0005-0000-0000-00008F430000}"/>
    <cellStyle name="Normal 13 2 2 3 2 2" xfId="22403" xr:uid="{00000000-0005-0000-0000-000090430000}"/>
    <cellStyle name="Normal 13 2 2 3 2 3" xfId="22405" xr:uid="{00000000-0005-0000-0000-000091430000}"/>
    <cellStyle name="Normal 13 2 2 3 3" xfId="22406" xr:uid="{00000000-0005-0000-0000-000092430000}"/>
    <cellStyle name="Normal 13 2 2 3 3 2" xfId="13776" xr:uid="{00000000-0005-0000-0000-000093430000}"/>
    <cellStyle name="Normal 13 2 2 3 3 3" xfId="22407" xr:uid="{00000000-0005-0000-0000-000094430000}"/>
    <cellStyle name="Normal 13 2 2 3 4" xfId="22408" xr:uid="{00000000-0005-0000-0000-000095430000}"/>
    <cellStyle name="Normal 13 2 2 3 5" xfId="22409" xr:uid="{00000000-0005-0000-0000-000096430000}"/>
    <cellStyle name="Normal 13 2 2 4" xfId="22410" xr:uid="{00000000-0005-0000-0000-000097430000}"/>
    <cellStyle name="Normal 13 2 2 4 2" xfId="22411" xr:uid="{00000000-0005-0000-0000-000098430000}"/>
    <cellStyle name="Normal 13 2 2 4 2 2" xfId="22413" xr:uid="{00000000-0005-0000-0000-000099430000}"/>
    <cellStyle name="Normal 13 2 2 4 2 3" xfId="5270" xr:uid="{00000000-0005-0000-0000-00009A430000}"/>
    <cellStyle name="Normal 13 2 2 4 3" xfId="22414" xr:uid="{00000000-0005-0000-0000-00009B430000}"/>
    <cellStyle name="Normal 13 2 2 4 3 2" xfId="22416" xr:uid="{00000000-0005-0000-0000-00009C430000}"/>
    <cellStyle name="Normal 13 2 2 4 3 3" xfId="6839" xr:uid="{00000000-0005-0000-0000-00009D430000}"/>
    <cellStyle name="Normal 13 2 2 4 4" xfId="22417" xr:uid="{00000000-0005-0000-0000-00009E430000}"/>
    <cellStyle name="Normal 13 2 2 4 5" xfId="22418" xr:uid="{00000000-0005-0000-0000-00009F430000}"/>
    <cellStyle name="Normal 13 2 2 5" xfId="22419" xr:uid="{00000000-0005-0000-0000-0000A0430000}"/>
    <cellStyle name="Normal 13 2 2 5 2" xfId="7706" xr:uid="{00000000-0005-0000-0000-0000A1430000}"/>
    <cellStyle name="Normal 13 2 2 5 2 2" xfId="7719" xr:uid="{00000000-0005-0000-0000-0000A2430000}"/>
    <cellStyle name="Normal 13 2 2 5 2 3" xfId="22420" xr:uid="{00000000-0005-0000-0000-0000A3430000}"/>
    <cellStyle name="Normal 13 2 2 5 3" xfId="22421" xr:uid="{00000000-0005-0000-0000-0000A4430000}"/>
    <cellStyle name="Normal 13 2 2 5 3 2" xfId="22423" xr:uid="{00000000-0005-0000-0000-0000A5430000}"/>
    <cellStyle name="Normal 13 2 2 5 3 3" xfId="22424" xr:uid="{00000000-0005-0000-0000-0000A6430000}"/>
    <cellStyle name="Normal 13 2 2 5 4" xfId="22425" xr:uid="{00000000-0005-0000-0000-0000A7430000}"/>
    <cellStyle name="Normal 13 2 2 5 5" xfId="22426" xr:uid="{00000000-0005-0000-0000-0000A8430000}"/>
    <cellStyle name="Normal 13 2 2 6" xfId="22427" xr:uid="{00000000-0005-0000-0000-0000A9430000}"/>
    <cellStyle name="Normal 13 2 2 6 2" xfId="22430" xr:uid="{00000000-0005-0000-0000-0000AA430000}"/>
    <cellStyle name="Normal 13 2 2 6 2 2" xfId="22434" xr:uid="{00000000-0005-0000-0000-0000AB430000}"/>
    <cellStyle name="Normal 13 2 2 6 2 3" xfId="22437" xr:uid="{00000000-0005-0000-0000-0000AC430000}"/>
    <cellStyle name="Normal 13 2 2 6 3" xfId="22440" xr:uid="{00000000-0005-0000-0000-0000AD430000}"/>
    <cellStyle name="Normal 13 2 2 6 3 2" xfId="22444" xr:uid="{00000000-0005-0000-0000-0000AE430000}"/>
    <cellStyle name="Normal 13 2 2 6 3 3" xfId="22447" xr:uid="{00000000-0005-0000-0000-0000AF430000}"/>
    <cellStyle name="Normal 13 2 2 6 4" xfId="22448" xr:uid="{00000000-0005-0000-0000-0000B0430000}"/>
    <cellStyle name="Normal 13 2 2 6 5" xfId="22450" xr:uid="{00000000-0005-0000-0000-0000B1430000}"/>
    <cellStyle name="Normal 13 2 2 7" xfId="16709" xr:uid="{00000000-0005-0000-0000-0000B2430000}"/>
    <cellStyle name="Normal 13 2 2 7 2" xfId="22451" xr:uid="{00000000-0005-0000-0000-0000B3430000}"/>
    <cellStyle name="Normal 13 2 2 7 2 2" xfId="22455" xr:uid="{00000000-0005-0000-0000-0000B4430000}"/>
    <cellStyle name="Normal 13 2 2 7 2 3" xfId="4207" xr:uid="{00000000-0005-0000-0000-0000B5430000}"/>
    <cellStyle name="Normal 13 2 2 7 3" xfId="22456" xr:uid="{00000000-0005-0000-0000-0000B6430000}"/>
    <cellStyle name="Normal 13 2 2 7 4" xfId="20578" xr:uid="{00000000-0005-0000-0000-0000B7430000}"/>
    <cellStyle name="Normal 13 2 2 8" xfId="16714" xr:uid="{00000000-0005-0000-0000-0000B8430000}"/>
    <cellStyle name="Normal 13 2 2 8 2" xfId="22459" xr:uid="{00000000-0005-0000-0000-0000B9430000}"/>
    <cellStyle name="Normal 13 2 2 8 3" xfId="22460" xr:uid="{00000000-0005-0000-0000-0000BA430000}"/>
    <cellStyle name="Normal 13 2 2 9" xfId="22461" xr:uid="{00000000-0005-0000-0000-0000BB430000}"/>
    <cellStyle name="Normal 13 2 2 9 2" xfId="22464" xr:uid="{00000000-0005-0000-0000-0000BC430000}"/>
    <cellStyle name="Normal 13 2 2 9 3" xfId="22465" xr:uid="{00000000-0005-0000-0000-0000BD430000}"/>
    <cellStyle name="Normal 13 2 3" xfId="7311" xr:uid="{00000000-0005-0000-0000-0000BE430000}"/>
    <cellStyle name="Normal 13 2 3 2" xfId="22466" xr:uid="{00000000-0005-0000-0000-0000BF430000}"/>
    <cellStyle name="Normal 13 2 3 2 2" xfId="8312" xr:uid="{00000000-0005-0000-0000-0000C0430000}"/>
    <cellStyle name="Normal 13 2 3 2 2 2" xfId="8314" xr:uid="{00000000-0005-0000-0000-0000C1430000}"/>
    <cellStyle name="Normal 13 2 3 2 2 3" xfId="8393" xr:uid="{00000000-0005-0000-0000-0000C2430000}"/>
    <cellStyle name="Normal 13 2 3 2 3" xfId="1081" xr:uid="{00000000-0005-0000-0000-0000C3430000}"/>
    <cellStyle name="Normal 13 2 3 2 4" xfId="4277" xr:uid="{00000000-0005-0000-0000-0000C4430000}"/>
    <cellStyle name="Normal 13 2 3 3" xfId="22467" xr:uid="{00000000-0005-0000-0000-0000C5430000}"/>
    <cellStyle name="Normal 13 2 3 3 2" xfId="8771" xr:uid="{00000000-0005-0000-0000-0000C6430000}"/>
    <cellStyle name="Normal 13 2 3 3 3" xfId="8834" xr:uid="{00000000-0005-0000-0000-0000C7430000}"/>
    <cellStyle name="Normal 13 2 3 4" xfId="22468" xr:uid="{00000000-0005-0000-0000-0000C8430000}"/>
    <cellStyle name="Normal 13 2 3 4 2" xfId="9107" xr:uid="{00000000-0005-0000-0000-0000C9430000}"/>
    <cellStyle name="Normal 13 2 3 4 3" xfId="9218" xr:uid="{00000000-0005-0000-0000-0000CA430000}"/>
    <cellStyle name="Normal 13 2 3 5" xfId="22469" xr:uid="{00000000-0005-0000-0000-0000CB430000}"/>
    <cellStyle name="Normal 13 2 3 6" xfId="22470" xr:uid="{00000000-0005-0000-0000-0000CC430000}"/>
    <cellStyle name="Normal 13 2 4" xfId="7314" xr:uid="{00000000-0005-0000-0000-0000CD430000}"/>
    <cellStyle name="Normal 13 2 4 2" xfId="22473" xr:uid="{00000000-0005-0000-0000-0000CE430000}"/>
    <cellStyle name="Normal 13 2 4 2 2" xfId="22474" xr:uid="{00000000-0005-0000-0000-0000CF430000}"/>
    <cellStyle name="Normal 13 2 4 2 3" xfId="16247" xr:uid="{00000000-0005-0000-0000-0000D0430000}"/>
    <cellStyle name="Normal 13 2 4 3" xfId="22475" xr:uid="{00000000-0005-0000-0000-0000D1430000}"/>
    <cellStyle name="Normal 13 2 4 3 2" xfId="22476" xr:uid="{00000000-0005-0000-0000-0000D2430000}"/>
    <cellStyle name="Normal 13 2 4 3 3" xfId="22477" xr:uid="{00000000-0005-0000-0000-0000D3430000}"/>
    <cellStyle name="Normal 13 2 4 4" xfId="22478" xr:uid="{00000000-0005-0000-0000-0000D4430000}"/>
    <cellStyle name="Normal 13 2 4 5" xfId="10541" xr:uid="{00000000-0005-0000-0000-0000D5430000}"/>
    <cellStyle name="Normal 13 2 5" xfId="22479" xr:uid="{00000000-0005-0000-0000-0000D6430000}"/>
    <cellStyle name="Normal 13 2 5 2" xfId="22480" xr:uid="{00000000-0005-0000-0000-0000D7430000}"/>
    <cellStyle name="Normal 13 2 5 2 2" xfId="22481" xr:uid="{00000000-0005-0000-0000-0000D8430000}"/>
    <cellStyle name="Normal 13 2 5 2 3" xfId="22482" xr:uid="{00000000-0005-0000-0000-0000D9430000}"/>
    <cellStyle name="Normal 13 2 5 3" xfId="22483" xr:uid="{00000000-0005-0000-0000-0000DA430000}"/>
    <cellStyle name="Normal 13 2 5 3 2" xfId="21750" xr:uid="{00000000-0005-0000-0000-0000DB430000}"/>
    <cellStyle name="Normal 13 2 5 3 3" xfId="22486" xr:uid="{00000000-0005-0000-0000-0000DC430000}"/>
    <cellStyle name="Normal 13 2 5 4" xfId="22489" xr:uid="{00000000-0005-0000-0000-0000DD430000}"/>
    <cellStyle name="Normal 13 2 5 5" xfId="10576" xr:uid="{00000000-0005-0000-0000-0000DE430000}"/>
    <cellStyle name="Normal 13 2 6" xfId="22492" xr:uid="{00000000-0005-0000-0000-0000DF430000}"/>
    <cellStyle name="Normal 13 2 6 2" xfId="22495" xr:uid="{00000000-0005-0000-0000-0000E0430000}"/>
    <cellStyle name="Normal 13 2 6 2 2" xfId="22499" xr:uid="{00000000-0005-0000-0000-0000E1430000}"/>
    <cellStyle name="Normal 13 2 6 2 3" xfId="22500" xr:uid="{00000000-0005-0000-0000-0000E2430000}"/>
    <cellStyle name="Normal 13 2 6 3" xfId="22501" xr:uid="{00000000-0005-0000-0000-0000E3430000}"/>
    <cellStyle name="Normal 13 2 6 3 2" xfId="22507" xr:uid="{00000000-0005-0000-0000-0000E4430000}"/>
    <cellStyle name="Normal 13 2 6 3 3" xfId="22510" xr:uid="{00000000-0005-0000-0000-0000E5430000}"/>
    <cellStyle name="Normal 13 2 6 4" xfId="22513" xr:uid="{00000000-0005-0000-0000-0000E6430000}"/>
    <cellStyle name="Normal 13 2 6 5" xfId="10609" xr:uid="{00000000-0005-0000-0000-0000E7430000}"/>
    <cellStyle name="Normal 13 2 7" xfId="22516" xr:uid="{00000000-0005-0000-0000-0000E8430000}"/>
    <cellStyle name="Normal 13 2 7 2" xfId="22519" xr:uid="{00000000-0005-0000-0000-0000E9430000}"/>
    <cellStyle name="Normal 13 2 7 2 2" xfId="22522" xr:uid="{00000000-0005-0000-0000-0000EA430000}"/>
    <cellStyle name="Normal 13 2 7 2 3" xfId="5648" xr:uid="{00000000-0005-0000-0000-0000EB430000}"/>
    <cellStyle name="Normal 13 2 7 3" xfId="22523" xr:uid="{00000000-0005-0000-0000-0000EC430000}"/>
    <cellStyle name="Normal 13 2 7 3 2" xfId="22528" xr:uid="{00000000-0005-0000-0000-0000ED430000}"/>
    <cellStyle name="Normal 13 2 7 3 3" xfId="22531" xr:uid="{00000000-0005-0000-0000-0000EE430000}"/>
    <cellStyle name="Normal 13 2 7 4" xfId="22534" xr:uid="{00000000-0005-0000-0000-0000EF430000}"/>
    <cellStyle name="Normal 13 2 7 5" xfId="3942" xr:uid="{00000000-0005-0000-0000-0000F0430000}"/>
    <cellStyle name="Normal 13 2 8" xfId="22537" xr:uid="{00000000-0005-0000-0000-0000F1430000}"/>
    <cellStyle name="Normal 13 2 8 2" xfId="22540" xr:uid="{00000000-0005-0000-0000-0000F2430000}"/>
    <cellStyle name="Normal 13 2 8 2 2" xfId="22541" xr:uid="{00000000-0005-0000-0000-0000F3430000}"/>
    <cellStyle name="Normal 13 2 8 2 3" xfId="22542" xr:uid="{00000000-0005-0000-0000-0000F4430000}"/>
    <cellStyle name="Normal 13 2 8 3" xfId="22543" xr:uid="{00000000-0005-0000-0000-0000F5430000}"/>
    <cellStyle name="Normal 13 2 8 4" xfId="22546" xr:uid="{00000000-0005-0000-0000-0000F6430000}"/>
    <cellStyle name="Normal 13 2 9" xfId="22549" xr:uid="{00000000-0005-0000-0000-0000F7430000}"/>
    <cellStyle name="Normal 13 2 9 2" xfId="22552" xr:uid="{00000000-0005-0000-0000-0000F8430000}"/>
    <cellStyle name="Normal 13 2 9 2 2" xfId="22553" xr:uid="{00000000-0005-0000-0000-0000F9430000}"/>
    <cellStyle name="Normal 13 2 9 2 3" xfId="22556" xr:uid="{00000000-0005-0000-0000-0000FA430000}"/>
    <cellStyle name="Normal 13 3" xfId="22557" xr:uid="{00000000-0005-0000-0000-0000FB430000}"/>
    <cellStyle name="Normal 13 3 10" xfId="8081" xr:uid="{00000000-0005-0000-0000-0000FC430000}"/>
    <cellStyle name="Normal 13 3 11" xfId="8094" xr:uid="{00000000-0005-0000-0000-0000FD430000}"/>
    <cellStyle name="Normal 13 3 2" xfId="22558" xr:uid="{00000000-0005-0000-0000-0000FE430000}"/>
    <cellStyle name="Normal 13 3 2 2" xfId="22559" xr:uid="{00000000-0005-0000-0000-0000FF430000}"/>
    <cellStyle name="Normal 13 3 2 2 2" xfId="22560" xr:uid="{00000000-0005-0000-0000-000000440000}"/>
    <cellStyle name="Normal 13 3 2 2 2 2" xfId="21219" xr:uid="{00000000-0005-0000-0000-000001440000}"/>
    <cellStyle name="Normal 13 3 2 2 2 3" xfId="21223" xr:uid="{00000000-0005-0000-0000-000002440000}"/>
    <cellStyle name="Normal 13 3 2 2 3" xfId="22561" xr:uid="{00000000-0005-0000-0000-000003440000}"/>
    <cellStyle name="Normal 13 3 2 2 4" xfId="20852" xr:uid="{00000000-0005-0000-0000-000004440000}"/>
    <cellStyle name="Normal 13 3 2 3" xfId="20665" xr:uid="{00000000-0005-0000-0000-000005440000}"/>
    <cellStyle name="Normal 13 3 2 3 2" xfId="22562" xr:uid="{00000000-0005-0000-0000-000006440000}"/>
    <cellStyle name="Normal 13 3 2 3 3" xfId="22563" xr:uid="{00000000-0005-0000-0000-000007440000}"/>
    <cellStyle name="Normal 13 3 2 4" xfId="21073" xr:uid="{00000000-0005-0000-0000-000008440000}"/>
    <cellStyle name="Normal 13 3 2 4 2" xfId="22564" xr:uid="{00000000-0005-0000-0000-000009440000}"/>
    <cellStyle name="Normal 13 3 2 4 3" xfId="22565" xr:uid="{00000000-0005-0000-0000-00000A440000}"/>
    <cellStyle name="Normal 13 3 2 5" xfId="21075" xr:uid="{00000000-0005-0000-0000-00000B440000}"/>
    <cellStyle name="Normal 13 3 2 6" xfId="22566" xr:uid="{00000000-0005-0000-0000-00000C440000}"/>
    <cellStyle name="Normal 13 3 3" xfId="15092" xr:uid="{00000000-0005-0000-0000-00000D440000}"/>
    <cellStyle name="Normal 13 3 3 2" xfId="22569" xr:uid="{00000000-0005-0000-0000-00000E440000}"/>
    <cellStyle name="Normal 13 3 3 2 2" xfId="5232" xr:uid="{00000000-0005-0000-0000-00000F440000}"/>
    <cellStyle name="Normal 13 3 3 2 3" xfId="1407" xr:uid="{00000000-0005-0000-0000-000010440000}"/>
    <cellStyle name="Normal 13 3 3 3" xfId="22570" xr:uid="{00000000-0005-0000-0000-000011440000}"/>
    <cellStyle name="Normal 13 3 3 3 2" xfId="22571" xr:uid="{00000000-0005-0000-0000-000012440000}"/>
    <cellStyle name="Normal 13 3 3 3 3" xfId="22572" xr:uid="{00000000-0005-0000-0000-000013440000}"/>
    <cellStyle name="Normal 13 3 3 4" xfId="22573" xr:uid="{00000000-0005-0000-0000-000014440000}"/>
    <cellStyle name="Normal 13 3 3 5" xfId="22574" xr:uid="{00000000-0005-0000-0000-000015440000}"/>
    <cellStyle name="Normal 13 3 4" xfId="15116" xr:uid="{00000000-0005-0000-0000-000016440000}"/>
    <cellStyle name="Normal 13 3 4 2" xfId="22575" xr:uid="{00000000-0005-0000-0000-000017440000}"/>
    <cellStyle name="Normal 13 3 4 2 2" xfId="22576" xr:uid="{00000000-0005-0000-0000-000018440000}"/>
    <cellStyle name="Normal 13 3 4 2 3" xfId="15126" xr:uid="{00000000-0005-0000-0000-000019440000}"/>
    <cellStyle name="Normal 13 3 4 3" xfId="22577" xr:uid="{00000000-0005-0000-0000-00001A440000}"/>
    <cellStyle name="Normal 13 3 4 3 2" xfId="22578" xr:uid="{00000000-0005-0000-0000-00001B440000}"/>
    <cellStyle name="Normal 13 3 4 3 3" xfId="22579" xr:uid="{00000000-0005-0000-0000-00001C440000}"/>
    <cellStyle name="Normal 13 3 4 4" xfId="22580" xr:uid="{00000000-0005-0000-0000-00001D440000}"/>
    <cellStyle name="Normal 13 3 4 5" xfId="22581" xr:uid="{00000000-0005-0000-0000-00001E440000}"/>
    <cellStyle name="Normal 13 3 5" xfId="22582" xr:uid="{00000000-0005-0000-0000-00001F440000}"/>
    <cellStyle name="Normal 13 3 5 2" xfId="22583" xr:uid="{00000000-0005-0000-0000-000020440000}"/>
    <cellStyle name="Normal 13 3 5 2 2" xfId="22588" xr:uid="{00000000-0005-0000-0000-000021440000}"/>
    <cellStyle name="Normal 13 3 5 2 3" xfId="22593" xr:uid="{00000000-0005-0000-0000-000022440000}"/>
    <cellStyle name="Normal 13 3 5 3" xfId="22594" xr:uid="{00000000-0005-0000-0000-000023440000}"/>
    <cellStyle name="Normal 13 3 5 3 2" xfId="22596" xr:uid="{00000000-0005-0000-0000-000024440000}"/>
    <cellStyle name="Normal 13 3 5 3 3" xfId="22598" xr:uid="{00000000-0005-0000-0000-000025440000}"/>
    <cellStyle name="Normal 13 3 5 4" xfId="22599" xr:uid="{00000000-0005-0000-0000-000026440000}"/>
    <cellStyle name="Normal 13 3 5 5" xfId="22600" xr:uid="{00000000-0005-0000-0000-000027440000}"/>
    <cellStyle name="Normal 13 3 6" xfId="22601" xr:uid="{00000000-0005-0000-0000-000028440000}"/>
    <cellStyle name="Normal 13 3 6 2" xfId="22604" xr:uid="{00000000-0005-0000-0000-000029440000}"/>
    <cellStyle name="Normal 13 3 6 2 2" xfId="22607" xr:uid="{00000000-0005-0000-0000-00002A440000}"/>
    <cellStyle name="Normal 13 3 6 2 3" xfId="22608" xr:uid="{00000000-0005-0000-0000-00002B440000}"/>
    <cellStyle name="Normal 13 3 6 3" xfId="22609" xr:uid="{00000000-0005-0000-0000-00002C440000}"/>
    <cellStyle name="Normal 13 3 6 3 2" xfId="22613" xr:uid="{00000000-0005-0000-0000-00002D440000}"/>
    <cellStyle name="Normal 13 3 6 3 3" xfId="22614" xr:uid="{00000000-0005-0000-0000-00002E440000}"/>
    <cellStyle name="Normal 13 3 6 4" xfId="22615" xr:uid="{00000000-0005-0000-0000-00002F440000}"/>
    <cellStyle name="Normal 13 3 6 5" xfId="22616" xr:uid="{00000000-0005-0000-0000-000030440000}"/>
    <cellStyle name="Normal 13 3 7" xfId="22617" xr:uid="{00000000-0005-0000-0000-000031440000}"/>
    <cellStyle name="Normal 13 3 7 2" xfId="13779" xr:uid="{00000000-0005-0000-0000-000032440000}"/>
    <cellStyle name="Normal 13 3 7 2 2" xfId="22620" xr:uid="{00000000-0005-0000-0000-000033440000}"/>
    <cellStyle name="Normal 13 3 7 2 3" xfId="22621" xr:uid="{00000000-0005-0000-0000-000034440000}"/>
    <cellStyle name="Normal 13 3 7 3" xfId="22622" xr:uid="{00000000-0005-0000-0000-000035440000}"/>
    <cellStyle name="Normal 13 3 7 4" xfId="22624" xr:uid="{00000000-0005-0000-0000-000036440000}"/>
    <cellStyle name="Normal 13 3 8" xfId="3628" xr:uid="{00000000-0005-0000-0000-000037440000}"/>
    <cellStyle name="Normal 13 3 8 2" xfId="22625" xr:uid="{00000000-0005-0000-0000-000038440000}"/>
    <cellStyle name="Normal 13 3 8 3" xfId="22626" xr:uid="{00000000-0005-0000-0000-000039440000}"/>
    <cellStyle name="Normal 13 3 9" xfId="3640" xr:uid="{00000000-0005-0000-0000-00003A440000}"/>
    <cellStyle name="Normal 13 3 9 2" xfId="22628" xr:uid="{00000000-0005-0000-0000-00003B440000}"/>
    <cellStyle name="Normal 13 3 9 3" xfId="22629" xr:uid="{00000000-0005-0000-0000-00003C440000}"/>
    <cellStyle name="Normal 13 4" xfId="22631" xr:uid="{00000000-0005-0000-0000-00003D440000}"/>
    <cellStyle name="Normal 13 5" xfId="22632" xr:uid="{00000000-0005-0000-0000-00003E440000}"/>
    <cellStyle name="Normal 13 6" xfId="22633" xr:uid="{00000000-0005-0000-0000-00003F440000}"/>
    <cellStyle name="Normal 13 6 2" xfId="22634" xr:uid="{00000000-0005-0000-0000-000040440000}"/>
    <cellStyle name="Normal 13 6 2 2" xfId="256" xr:uid="{00000000-0005-0000-0000-000041440000}"/>
    <cellStyle name="Normal 13 6 2 2 2" xfId="22636" xr:uid="{00000000-0005-0000-0000-000042440000}"/>
    <cellStyle name="Normal 13 6 2 2 3" xfId="22637" xr:uid="{00000000-0005-0000-0000-000043440000}"/>
    <cellStyle name="Normal 13 6 2 3" xfId="22638" xr:uid="{00000000-0005-0000-0000-000044440000}"/>
    <cellStyle name="Normal 13 6 2 4" xfId="22639" xr:uid="{00000000-0005-0000-0000-000045440000}"/>
    <cellStyle name="Normal 13 6 3" xfId="845" xr:uid="{00000000-0005-0000-0000-000046440000}"/>
    <cellStyle name="Normal 13 6 3 2" xfId="22640" xr:uid="{00000000-0005-0000-0000-000047440000}"/>
    <cellStyle name="Normal 13 6 3 3" xfId="22641" xr:uid="{00000000-0005-0000-0000-000048440000}"/>
    <cellStyle name="Normal 13 6 4" xfId="4573" xr:uid="{00000000-0005-0000-0000-000049440000}"/>
    <cellStyle name="Normal 13 6 4 2" xfId="15241" xr:uid="{00000000-0005-0000-0000-00004A440000}"/>
    <cellStyle name="Normal 13 6 4 3" xfId="15245" xr:uid="{00000000-0005-0000-0000-00004B440000}"/>
    <cellStyle name="Normal 13 6 5" xfId="15249" xr:uid="{00000000-0005-0000-0000-00004C440000}"/>
    <cellStyle name="Normal 13 6 6" xfId="15253" xr:uid="{00000000-0005-0000-0000-00004D440000}"/>
    <cellStyle name="Normal 13 7" xfId="22642" xr:uid="{00000000-0005-0000-0000-00004E440000}"/>
    <cellStyle name="Normal 13 7 2" xfId="17074" xr:uid="{00000000-0005-0000-0000-00004F440000}"/>
    <cellStyle name="Normal 13 7 2 2" xfId="17085" xr:uid="{00000000-0005-0000-0000-000050440000}"/>
    <cellStyle name="Normal 13 7 2 3" xfId="17171" xr:uid="{00000000-0005-0000-0000-000051440000}"/>
    <cellStyle name="Normal 13 7 3" xfId="15258" xr:uid="{00000000-0005-0000-0000-000052440000}"/>
    <cellStyle name="Normal 13 7 3 2" xfId="15266" xr:uid="{00000000-0005-0000-0000-000053440000}"/>
    <cellStyle name="Normal 13 7 3 3" xfId="15268" xr:uid="{00000000-0005-0000-0000-000054440000}"/>
    <cellStyle name="Normal 13 7 4" xfId="15274" xr:uid="{00000000-0005-0000-0000-000055440000}"/>
    <cellStyle name="Normal 13 7 5" xfId="15289" xr:uid="{00000000-0005-0000-0000-000056440000}"/>
    <cellStyle name="Normal 13 8" xfId="22643" xr:uid="{00000000-0005-0000-0000-000057440000}"/>
    <cellStyle name="Normal 13 8 2" xfId="22644" xr:uid="{00000000-0005-0000-0000-000058440000}"/>
    <cellStyle name="Normal 13 8 2 2" xfId="22645" xr:uid="{00000000-0005-0000-0000-000059440000}"/>
    <cellStyle name="Normal 13 8 2 3" xfId="22646" xr:uid="{00000000-0005-0000-0000-00005A440000}"/>
    <cellStyle name="Normal 13 8 3" xfId="22647" xr:uid="{00000000-0005-0000-0000-00005B440000}"/>
    <cellStyle name="Normal 13 8 3 2" xfId="22648" xr:uid="{00000000-0005-0000-0000-00005C440000}"/>
    <cellStyle name="Normal 13 8 3 3" xfId="22649" xr:uid="{00000000-0005-0000-0000-00005D440000}"/>
    <cellStyle name="Normal 13 8 4" xfId="15297" xr:uid="{00000000-0005-0000-0000-00005E440000}"/>
    <cellStyle name="Normal 13 8 5" xfId="15310" xr:uid="{00000000-0005-0000-0000-00005F440000}"/>
    <cellStyle name="Normal 13 9" xfId="22650" xr:uid="{00000000-0005-0000-0000-000060440000}"/>
    <cellStyle name="Normal 13 9 2" xfId="22651" xr:uid="{00000000-0005-0000-0000-000061440000}"/>
    <cellStyle name="Normal 13 9 2 2" xfId="22652" xr:uid="{00000000-0005-0000-0000-000062440000}"/>
    <cellStyle name="Normal 13 9 2 3" xfId="22653" xr:uid="{00000000-0005-0000-0000-000063440000}"/>
    <cellStyle name="Normal 13 9 3" xfId="22654" xr:uid="{00000000-0005-0000-0000-000064440000}"/>
    <cellStyle name="Normal 13 9 3 2" xfId="22655" xr:uid="{00000000-0005-0000-0000-000065440000}"/>
    <cellStyle name="Normal 13 9 3 3" xfId="22656" xr:uid="{00000000-0005-0000-0000-000066440000}"/>
    <cellStyle name="Normal 13 9 4" xfId="15327" xr:uid="{00000000-0005-0000-0000-000067440000}"/>
    <cellStyle name="Normal 13 9 5" xfId="15339" xr:uid="{00000000-0005-0000-0000-000068440000}"/>
    <cellStyle name="Normal 130" xfId="22316" xr:uid="{00000000-0005-0000-0000-000069440000}"/>
    <cellStyle name="Normal 131" xfId="22320" xr:uid="{00000000-0005-0000-0000-00006A440000}"/>
    <cellStyle name="Normal 132" xfId="22324" xr:uid="{00000000-0005-0000-0000-00006B440000}"/>
    <cellStyle name="Normal 133" xfId="22328" xr:uid="{00000000-0005-0000-0000-00006C440000}"/>
    <cellStyle name="Normal 134" xfId="22332" xr:uid="{00000000-0005-0000-0000-00006D440000}"/>
    <cellStyle name="Normal 135" xfId="22657" xr:uid="{00000000-0005-0000-0000-00006E440000}"/>
    <cellStyle name="Normal 136" xfId="22659" xr:uid="{00000000-0005-0000-0000-00006F440000}"/>
    <cellStyle name="Normal 137" xfId="22661" xr:uid="{00000000-0005-0000-0000-000070440000}"/>
    <cellStyle name="Normal 138" xfId="22664" xr:uid="{00000000-0005-0000-0000-000071440000}"/>
    <cellStyle name="Normal 139" xfId="22667" xr:uid="{00000000-0005-0000-0000-000072440000}"/>
    <cellStyle name="Normal 14" xfId="1043" xr:uid="{00000000-0005-0000-0000-000073440000}"/>
    <cellStyle name="Normal 14 10" xfId="22670" xr:uid="{00000000-0005-0000-0000-000074440000}"/>
    <cellStyle name="Normal 14 10 2" xfId="7583" xr:uid="{00000000-0005-0000-0000-000075440000}"/>
    <cellStyle name="Normal 14 10 2 2" xfId="7589" xr:uid="{00000000-0005-0000-0000-000076440000}"/>
    <cellStyle name="Normal 14 10 2 3" xfId="7593" xr:uid="{00000000-0005-0000-0000-000077440000}"/>
    <cellStyle name="Normal 14 10 3" xfId="7597" xr:uid="{00000000-0005-0000-0000-000078440000}"/>
    <cellStyle name="Normal 14 10 3 2" xfId="22671" xr:uid="{00000000-0005-0000-0000-000079440000}"/>
    <cellStyle name="Normal 14 10 3 3" xfId="22673" xr:uid="{00000000-0005-0000-0000-00007A440000}"/>
    <cellStyle name="Normal 14 10 4" xfId="6530" xr:uid="{00000000-0005-0000-0000-00007B440000}"/>
    <cellStyle name="Normal 14 10 5" xfId="22675" xr:uid="{00000000-0005-0000-0000-00007C440000}"/>
    <cellStyle name="Normal 14 11" xfId="22678" xr:uid="{00000000-0005-0000-0000-00007D440000}"/>
    <cellStyle name="Normal 14 11 2" xfId="5211" xr:uid="{00000000-0005-0000-0000-00007E440000}"/>
    <cellStyle name="Normal 14 11 2 2" xfId="22681" xr:uid="{00000000-0005-0000-0000-00007F440000}"/>
    <cellStyle name="Normal 14 11 2 3" xfId="22682" xr:uid="{00000000-0005-0000-0000-000080440000}"/>
    <cellStyle name="Normal 14 11 3" xfId="2964" xr:uid="{00000000-0005-0000-0000-000081440000}"/>
    <cellStyle name="Normal 14 11 4" xfId="22684" xr:uid="{00000000-0005-0000-0000-000082440000}"/>
    <cellStyle name="Normal 14 12" xfId="22685" xr:uid="{00000000-0005-0000-0000-000083440000}"/>
    <cellStyle name="Normal 14 12 2" xfId="1582" xr:uid="{00000000-0005-0000-0000-000084440000}"/>
    <cellStyle name="Normal 14 12 3" xfId="5336" xr:uid="{00000000-0005-0000-0000-000085440000}"/>
    <cellStyle name="Normal 14 13" xfId="22688" xr:uid="{00000000-0005-0000-0000-000086440000}"/>
    <cellStyle name="Normal 14 13 2" xfId="7631" xr:uid="{00000000-0005-0000-0000-000087440000}"/>
    <cellStyle name="Normal 14 13 3" xfId="3880" xr:uid="{00000000-0005-0000-0000-000088440000}"/>
    <cellStyle name="Normal 14 14" xfId="11954" xr:uid="{00000000-0005-0000-0000-000089440000}"/>
    <cellStyle name="Normal 14 14 2" xfId="7655" xr:uid="{00000000-0005-0000-0000-00008A440000}"/>
    <cellStyle name="Normal 14 15" xfId="14908" xr:uid="{00000000-0005-0000-0000-00008B440000}"/>
    <cellStyle name="Normal 14 16" xfId="22689" xr:uid="{00000000-0005-0000-0000-00008C440000}"/>
    <cellStyle name="Normal 14 2" xfId="22690" xr:uid="{00000000-0005-0000-0000-00008D440000}"/>
    <cellStyle name="Normal 14 2 10" xfId="22691" xr:uid="{00000000-0005-0000-0000-00008E440000}"/>
    <cellStyle name="Normal 14 2 10 2" xfId="19867" xr:uid="{00000000-0005-0000-0000-00008F440000}"/>
    <cellStyle name="Normal 14 2 10 3" xfId="22694" xr:uid="{00000000-0005-0000-0000-000090440000}"/>
    <cellStyle name="Normal 14 2 11" xfId="22047" xr:uid="{00000000-0005-0000-0000-000091440000}"/>
    <cellStyle name="Normal 14 2 12" xfId="22050" xr:uid="{00000000-0005-0000-0000-000092440000}"/>
    <cellStyle name="Normal 14 2 2" xfId="22695" xr:uid="{00000000-0005-0000-0000-000093440000}"/>
    <cellStyle name="Normal 14 2 2 10" xfId="22696" xr:uid="{00000000-0005-0000-0000-000094440000}"/>
    <cellStyle name="Normal 14 2 2 11" xfId="22697" xr:uid="{00000000-0005-0000-0000-000095440000}"/>
    <cellStyle name="Normal 14 2 2 2" xfId="10931" xr:uid="{00000000-0005-0000-0000-000096440000}"/>
    <cellStyle name="Normal 14 2 2 2 2" xfId="10942" xr:uid="{00000000-0005-0000-0000-000097440000}"/>
    <cellStyle name="Normal 14 2 2 2 2 2" xfId="10943" xr:uid="{00000000-0005-0000-0000-000098440000}"/>
    <cellStyle name="Normal 14 2 2 2 2 2 2" xfId="10950" xr:uid="{00000000-0005-0000-0000-000099440000}"/>
    <cellStyle name="Normal 14 2 2 2 2 2 3" xfId="10965" xr:uid="{00000000-0005-0000-0000-00009A440000}"/>
    <cellStyle name="Normal 14 2 2 2 2 3" xfId="10974" xr:uid="{00000000-0005-0000-0000-00009B440000}"/>
    <cellStyle name="Normal 14 2 2 2 2 4" xfId="10983" xr:uid="{00000000-0005-0000-0000-00009C440000}"/>
    <cellStyle name="Normal 14 2 2 2 3" xfId="10996" xr:uid="{00000000-0005-0000-0000-00009D440000}"/>
    <cellStyle name="Normal 14 2 2 2 3 2" xfId="10999" xr:uid="{00000000-0005-0000-0000-00009E440000}"/>
    <cellStyle name="Normal 14 2 2 2 3 3" xfId="11022" xr:uid="{00000000-0005-0000-0000-00009F440000}"/>
    <cellStyle name="Normal 14 2 2 2 4" xfId="6566" xr:uid="{00000000-0005-0000-0000-0000A0440000}"/>
    <cellStyle name="Normal 14 2 2 2 4 2" xfId="11042" xr:uid="{00000000-0005-0000-0000-0000A1440000}"/>
    <cellStyle name="Normal 14 2 2 2 4 3" xfId="11071" xr:uid="{00000000-0005-0000-0000-0000A2440000}"/>
    <cellStyle name="Normal 14 2 2 2 5" xfId="6570" xr:uid="{00000000-0005-0000-0000-0000A3440000}"/>
    <cellStyle name="Normal 14 2 2 2 6" xfId="11121" xr:uid="{00000000-0005-0000-0000-0000A4440000}"/>
    <cellStyle name="Normal 14 2 2 3" xfId="10265" xr:uid="{00000000-0005-0000-0000-0000A5440000}"/>
    <cellStyle name="Normal 14 2 2 3 2" xfId="22698" xr:uid="{00000000-0005-0000-0000-0000A6440000}"/>
    <cellStyle name="Normal 14 2 2 3 2 2" xfId="2019" xr:uid="{00000000-0005-0000-0000-0000A7440000}"/>
    <cellStyle name="Normal 14 2 2 3 2 3" xfId="22699" xr:uid="{00000000-0005-0000-0000-0000A8440000}"/>
    <cellStyle name="Normal 14 2 2 3 3" xfId="22702" xr:uid="{00000000-0005-0000-0000-0000A9440000}"/>
    <cellStyle name="Normal 14 2 2 3 3 2" xfId="2172" xr:uid="{00000000-0005-0000-0000-0000AA440000}"/>
    <cellStyle name="Normal 14 2 2 3 3 3" xfId="22703" xr:uid="{00000000-0005-0000-0000-0000AB440000}"/>
    <cellStyle name="Normal 14 2 2 3 4" xfId="22708" xr:uid="{00000000-0005-0000-0000-0000AC440000}"/>
    <cellStyle name="Normal 14 2 2 3 5" xfId="22709" xr:uid="{00000000-0005-0000-0000-0000AD440000}"/>
    <cellStyle name="Normal 14 2 2 4" xfId="10267" xr:uid="{00000000-0005-0000-0000-0000AE440000}"/>
    <cellStyle name="Normal 14 2 2 4 2" xfId="22710" xr:uid="{00000000-0005-0000-0000-0000AF440000}"/>
    <cellStyle name="Normal 14 2 2 4 2 2" xfId="20002" xr:uid="{00000000-0005-0000-0000-0000B0440000}"/>
    <cellStyle name="Normal 14 2 2 4 2 3" xfId="7537" xr:uid="{00000000-0005-0000-0000-0000B1440000}"/>
    <cellStyle name="Normal 14 2 2 4 3" xfId="22711" xr:uid="{00000000-0005-0000-0000-0000B2440000}"/>
    <cellStyle name="Normal 14 2 2 4 3 2" xfId="22712" xr:uid="{00000000-0005-0000-0000-0000B3440000}"/>
    <cellStyle name="Normal 14 2 2 4 3 3" xfId="3500" xr:uid="{00000000-0005-0000-0000-0000B4440000}"/>
    <cellStyle name="Normal 14 2 2 4 4" xfId="22715" xr:uid="{00000000-0005-0000-0000-0000B5440000}"/>
    <cellStyle name="Normal 14 2 2 4 5" xfId="22717" xr:uid="{00000000-0005-0000-0000-0000B6440000}"/>
    <cellStyle name="Normal 14 2 2 5" xfId="22719" xr:uid="{00000000-0005-0000-0000-0000B7440000}"/>
    <cellStyle name="Normal 14 2 2 5 2" xfId="22720" xr:uid="{00000000-0005-0000-0000-0000B8440000}"/>
    <cellStyle name="Normal 14 2 2 5 2 2" xfId="22722" xr:uid="{00000000-0005-0000-0000-0000B9440000}"/>
    <cellStyle name="Normal 14 2 2 5 2 3" xfId="22724" xr:uid="{00000000-0005-0000-0000-0000BA440000}"/>
    <cellStyle name="Normal 14 2 2 5 3" xfId="22728" xr:uid="{00000000-0005-0000-0000-0000BB440000}"/>
    <cellStyle name="Normal 14 2 2 5 3 2" xfId="22730" xr:uid="{00000000-0005-0000-0000-0000BC440000}"/>
    <cellStyle name="Normal 14 2 2 5 3 3" xfId="22734" xr:uid="{00000000-0005-0000-0000-0000BD440000}"/>
    <cellStyle name="Normal 14 2 2 5 4" xfId="22738" xr:uid="{00000000-0005-0000-0000-0000BE440000}"/>
    <cellStyle name="Normal 14 2 2 5 5" xfId="22741" xr:uid="{00000000-0005-0000-0000-0000BF440000}"/>
    <cellStyle name="Normal 14 2 2 6" xfId="22743" xr:uid="{00000000-0005-0000-0000-0000C0440000}"/>
    <cellStyle name="Normal 14 2 2 6 2" xfId="22744" xr:uid="{00000000-0005-0000-0000-0000C1440000}"/>
    <cellStyle name="Normal 14 2 2 6 2 2" xfId="22745" xr:uid="{00000000-0005-0000-0000-0000C2440000}"/>
    <cellStyle name="Normal 14 2 2 6 2 3" xfId="4422" xr:uid="{00000000-0005-0000-0000-0000C3440000}"/>
    <cellStyle name="Normal 14 2 2 6 3" xfId="22746" xr:uid="{00000000-0005-0000-0000-0000C4440000}"/>
    <cellStyle name="Normal 14 2 2 6 3 2" xfId="22747" xr:uid="{00000000-0005-0000-0000-0000C5440000}"/>
    <cellStyle name="Normal 14 2 2 6 3 3" xfId="22750" xr:uid="{00000000-0005-0000-0000-0000C6440000}"/>
    <cellStyle name="Normal 14 2 2 6 4" xfId="22753" xr:uid="{00000000-0005-0000-0000-0000C7440000}"/>
    <cellStyle name="Normal 14 2 2 6 5" xfId="22755" xr:uid="{00000000-0005-0000-0000-0000C8440000}"/>
    <cellStyle name="Normal 14 2 2 7" xfId="17022" xr:uid="{00000000-0005-0000-0000-0000C9440000}"/>
    <cellStyle name="Normal 14 2 2 7 2" xfId="22758" xr:uid="{00000000-0005-0000-0000-0000CA440000}"/>
    <cellStyle name="Normal 14 2 2 7 2 2" xfId="22759" xr:uid="{00000000-0005-0000-0000-0000CB440000}"/>
    <cellStyle name="Normal 14 2 2 7 2 3" xfId="22760" xr:uid="{00000000-0005-0000-0000-0000CC440000}"/>
    <cellStyle name="Normal 14 2 2 7 3" xfId="22761" xr:uid="{00000000-0005-0000-0000-0000CD440000}"/>
    <cellStyle name="Normal 14 2 2 7 4" xfId="22762" xr:uid="{00000000-0005-0000-0000-0000CE440000}"/>
    <cellStyle name="Normal 14 2 2 8" xfId="17026" xr:uid="{00000000-0005-0000-0000-0000CF440000}"/>
    <cellStyle name="Normal 14 2 2 8 2" xfId="22763" xr:uid="{00000000-0005-0000-0000-0000D0440000}"/>
    <cellStyle name="Normal 14 2 2 8 3" xfId="22764" xr:uid="{00000000-0005-0000-0000-0000D1440000}"/>
    <cellStyle name="Normal 14 2 2 9" xfId="22765" xr:uid="{00000000-0005-0000-0000-0000D2440000}"/>
    <cellStyle name="Normal 14 2 2 9 2" xfId="22766" xr:uid="{00000000-0005-0000-0000-0000D3440000}"/>
    <cellStyle name="Normal 14 2 2 9 3" xfId="22767" xr:uid="{00000000-0005-0000-0000-0000D4440000}"/>
    <cellStyle name="Normal 14 2 3" xfId="7355" xr:uid="{00000000-0005-0000-0000-0000D5440000}"/>
    <cellStyle name="Normal 14 2 3 2" xfId="22768" xr:uid="{00000000-0005-0000-0000-0000D6440000}"/>
    <cellStyle name="Normal 14 2 3 2 2" xfId="22771" xr:uid="{00000000-0005-0000-0000-0000D7440000}"/>
    <cellStyle name="Normal 14 2 3 2 2 2" xfId="20040" xr:uid="{00000000-0005-0000-0000-0000D8440000}"/>
    <cellStyle name="Normal 14 2 3 2 2 3" xfId="22772" xr:uid="{00000000-0005-0000-0000-0000D9440000}"/>
    <cellStyle name="Normal 14 2 3 2 3" xfId="22773" xr:uid="{00000000-0005-0000-0000-0000DA440000}"/>
    <cellStyle name="Normal 14 2 3 2 4" xfId="22775" xr:uid="{00000000-0005-0000-0000-0000DB440000}"/>
    <cellStyle name="Normal 14 2 3 3" xfId="10271" xr:uid="{00000000-0005-0000-0000-0000DC440000}"/>
    <cellStyle name="Normal 14 2 3 3 2" xfId="22777" xr:uid="{00000000-0005-0000-0000-0000DD440000}"/>
    <cellStyle name="Normal 14 2 3 3 3" xfId="22778" xr:uid="{00000000-0005-0000-0000-0000DE440000}"/>
    <cellStyle name="Normal 14 2 3 4" xfId="10273" xr:uid="{00000000-0005-0000-0000-0000DF440000}"/>
    <cellStyle name="Normal 14 2 3 4 2" xfId="22779" xr:uid="{00000000-0005-0000-0000-0000E0440000}"/>
    <cellStyle name="Normal 14 2 3 4 3" xfId="22780" xr:uid="{00000000-0005-0000-0000-0000E1440000}"/>
    <cellStyle name="Normal 14 2 3 5" xfId="22781" xr:uid="{00000000-0005-0000-0000-0000E2440000}"/>
    <cellStyle name="Normal 14 2 3 6" xfId="22782" xr:uid="{00000000-0005-0000-0000-0000E3440000}"/>
    <cellStyle name="Normal 14 2 4" xfId="7361" xr:uid="{00000000-0005-0000-0000-0000E4440000}"/>
    <cellStyle name="Normal 14 2 4 2" xfId="22783" xr:uid="{00000000-0005-0000-0000-0000E5440000}"/>
    <cellStyle name="Normal 14 2 4 2 2" xfId="22786" xr:uid="{00000000-0005-0000-0000-0000E6440000}"/>
    <cellStyle name="Normal 14 2 4 2 3" xfId="22787" xr:uid="{00000000-0005-0000-0000-0000E7440000}"/>
    <cellStyle name="Normal 14 2 4 3" xfId="22789" xr:uid="{00000000-0005-0000-0000-0000E8440000}"/>
    <cellStyle name="Normal 14 2 4 3 2" xfId="22790" xr:uid="{00000000-0005-0000-0000-0000E9440000}"/>
    <cellStyle name="Normal 14 2 4 3 3" xfId="22791" xr:uid="{00000000-0005-0000-0000-0000EA440000}"/>
    <cellStyle name="Normal 14 2 4 4" xfId="22792" xr:uid="{00000000-0005-0000-0000-0000EB440000}"/>
    <cellStyle name="Normal 14 2 4 5" xfId="10041" xr:uid="{00000000-0005-0000-0000-0000EC440000}"/>
    <cellStyle name="Normal 14 2 5" xfId="22793" xr:uid="{00000000-0005-0000-0000-0000ED440000}"/>
    <cellStyle name="Normal 14 2 5 2" xfId="22794" xr:uid="{00000000-0005-0000-0000-0000EE440000}"/>
    <cellStyle name="Normal 14 2 5 2 2" xfId="22795" xr:uid="{00000000-0005-0000-0000-0000EF440000}"/>
    <cellStyle name="Normal 14 2 5 2 3" xfId="22796" xr:uid="{00000000-0005-0000-0000-0000F0440000}"/>
    <cellStyle name="Normal 14 2 5 3" xfId="22797" xr:uid="{00000000-0005-0000-0000-0000F1440000}"/>
    <cellStyle name="Normal 14 2 5 3 2" xfId="476" xr:uid="{00000000-0005-0000-0000-0000F2440000}"/>
    <cellStyle name="Normal 14 2 5 3 3" xfId="336" xr:uid="{00000000-0005-0000-0000-0000F3440000}"/>
    <cellStyle name="Normal 14 2 5 4" xfId="22800" xr:uid="{00000000-0005-0000-0000-0000F4440000}"/>
    <cellStyle name="Normal 14 2 5 5" xfId="8296" xr:uid="{00000000-0005-0000-0000-0000F5440000}"/>
    <cellStyle name="Normal 14 2 6" xfId="22803" xr:uid="{00000000-0005-0000-0000-0000F6440000}"/>
    <cellStyle name="Normal 14 2 6 2" xfId="19565" xr:uid="{00000000-0005-0000-0000-0000F7440000}"/>
    <cellStyle name="Normal 14 2 6 2 2" xfId="19567" xr:uid="{00000000-0005-0000-0000-0000F8440000}"/>
    <cellStyle name="Normal 14 2 6 2 3" xfId="19571" xr:uid="{00000000-0005-0000-0000-0000F9440000}"/>
    <cellStyle name="Normal 14 2 6 3" xfId="8395" xr:uid="{00000000-0005-0000-0000-0000FA440000}"/>
    <cellStyle name="Normal 14 2 6 3 2" xfId="1957" xr:uid="{00000000-0005-0000-0000-0000FB440000}"/>
    <cellStyle name="Normal 14 2 6 3 3" xfId="10044" xr:uid="{00000000-0005-0000-0000-0000FC440000}"/>
    <cellStyle name="Normal 14 2 6 4" xfId="10049" xr:uid="{00000000-0005-0000-0000-0000FD440000}"/>
    <cellStyle name="Normal 14 2 6 5" xfId="10067" xr:uid="{00000000-0005-0000-0000-0000FE440000}"/>
    <cellStyle name="Normal 14 2 7" xfId="1080" xr:uid="{00000000-0005-0000-0000-0000FF440000}"/>
    <cellStyle name="Normal 14 2 7 2" xfId="22804" xr:uid="{00000000-0005-0000-0000-000000450000}"/>
    <cellStyle name="Normal 14 2 7 2 2" xfId="22805" xr:uid="{00000000-0005-0000-0000-000001450000}"/>
    <cellStyle name="Normal 14 2 7 2 3" xfId="22806" xr:uid="{00000000-0005-0000-0000-000002450000}"/>
    <cellStyle name="Normal 14 2 7 3" xfId="22807" xr:uid="{00000000-0005-0000-0000-000003450000}"/>
    <cellStyle name="Normal 14 2 7 3 2" xfId="22810" xr:uid="{00000000-0005-0000-0000-000004450000}"/>
    <cellStyle name="Normal 14 2 7 3 3" xfId="22813" xr:uid="{00000000-0005-0000-0000-000005450000}"/>
    <cellStyle name="Normal 14 2 7 4" xfId="22816" xr:uid="{00000000-0005-0000-0000-000006450000}"/>
    <cellStyle name="Normal 14 2 7 5" xfId="9823" xr:uid="{00000000-0005-0000-0000-000007450000}"/>
    <cellStyle name="Normal 14 2 8" xfId="4275" xr:uid="{00000000-0005-0000-0000-000008450000}"/>
    <cellStyle name="Normal 14 2 8 2" xfId="19602" xr:uid="{00000000-0005-0000-0000-000009450000}"/>
    <cellStyle name="Normal 14 2 8 2 2" xfId="22819" xr:uid="{00000000-0005-0000-0000-00000A450000}"/>
    <cellStyle name="Normal 14 2 8 2 3" xfId="22820" xr:uid="{00000000-0005-0000-0000-00000B450000}"/>
    <cellStyle name="Normal 14 2 8 3" xfId="2265" xr:uid="{00000000-0005-0000-0000-00000C450000}"/>
    <cellStyle name="Normal 14 2 8 4" xfId="22821" xr:uid="{00000000-0005-0000-0000-00000D450000}"/>
    <cellStyle name="Normal 14 2 9" xfId="3440" xr:uid="{00000000-0005-0000-0000-00000E450000}"/>
    <cellStyle name="Normal 14 2 9 2" xfId="19608" xr:uid="{00000000-0005-0000-0000-00000F450000}"/>
    <cellStyle name="Normal 14 2 9 2 2" xfId="22824" xr:uid="{00000000-0005-0000-0000-000010450000}"/>
    <cellStyle name="Normal 14 2 9 2 3" xfId="22825" xr:uid="{00000000-0005-0000-0000-000011450000}"/>
    <cellStyle name="Normal 14 3" xfId="22826" xr:uid="{00000000-0005-0000-0000-000012450000}"/>
    <cellStyle name="Normal 14 3 10" xfId="18312" xr:uid="{00000000-0005-0000-0000-000013450000}"/>
    <cellStyle name="Normal 14 3 11" xfId="18317" xr:uid="{00000000-0005-0000-0000-000014450000}"/>
    <cellStyle name="Normal 14 3 2" xfId="22827" xr:uid="{00000000-0005-0000-0000-000015450000}"/>
    <cellStyle name="Normal 14 3 2 2" xfId="11368" xr:uid="{00000000-0005-0000-0000-000016450000}"/>
    <cellStyle name="Normal 14 3 2 2 2" xfId="11560" xr:uid="{00000000-0005-0000-0000-000017450000}"/>
    <cellStyle name="Normal 14 3 2 2 2 2" xfId="11563" xr:uid="{00000000-0005-0000-0000-000018450000}"/>
    <cellStyle name="Normal 14 3 2 2 2 3" xfId="11581" xr:uid="{00000000-0005-0000-0000-000019450000}"/>
    <cellStyle name="Normal 14 3 2 2 3" xfId="11602" xr:uid="{00000000-0005-0000-0000-00001A450000}"/>
    <cellStyle name="Normal 14 3 2 2 4" xfId="11619" xr:uid="{00000000-0005-0000-0000-00001B450000}"/>
    <cellStyle name="Normal 14 3 2 3" xfId="6880" xr:uid="{00000000-0005-0000-0000-00001C450000}"/>
    <cellStyle name="Normal 14 3 2 3 2" xfId="22829" xr:uid="{00000000-0005-0000-0000-00001D450000}"/>
    <cellStyle name="Normal 14 3 2 3 3" xfId="22830" xr:uid="{00000000-0005-0000-0000-00001E450000}"/>
    <cellStyle name="Normal 14 3 2 4" xfId="6884" xr:uid="{00000000-0005-0000-0000-00001F450000}"/>
    <cellStyle name="Normal 14 3 2 4 2" xfId="22832" xr:uid="{00000000-0005-0000-0000-000020450000}"/>
    <cellStyle name="Normal 14 3 2 4 3" xfId="22833" xr:uid="{00000000-0005-0000-0000-000021450000}"/>
    <cellStyle name="Normal 14 3 2 5" xfId="22834" xr:uid="{00000000-0005-0000-0000-000022450000}"/>
    <cellStyle name="Normal 14 3 2 6" xfId="22835" xr:uid="{00000000-0005-0000-0000-000023450000}"/>
    <cellStyle name="Normal 14 3 3" xfId="15391" xr:uid="{00000000-0005-0000-0000-000024450000}"/>
    <cellStyle name="Normal 14 3 3 2" xfId="22836" xr:uid="{00000000-0005-0000-0000-000025450000}"/>
    <cellStyle name="Normal 14 3 3 2 2" xfId="22837" xr:uid="{00000000-0005-0000-0000-000026450000}"/>
    <cellStyle name="Normal 14 3 3 2 3" xfId="22838" xr:uid="{00000000-0005-0000-0000-000027450000}"/>
    <cellStyle name="Normal 14 3 3 3" xfId="22839" xr:uid="{00000000-0005-0000-0000-000028450000}"/>
    <cellStyle name="Normal 14 3 3 3 2" xfId="22840" xr:uid="{00000000-0005-0000-0000-000029450000}"/>
    <cellStyle name="Normal 14 3 3 3 3" xfId="22841" xr:uid="{00000000-0005-0000-0000-00002A450000}"/>
    <cellStyle name="Normal 14 3 3 4" xfId="22842" xr:uid="{00000000-0005-0000-0000-00002B450000}"/>
    <cellStyle name="Normal 14 3 3 5" xfId="22843" xr:uid="{00000000-0005-0000-0000-00002C450000}"/>
    <cellStyle name="Normal 14 3 4" xfId="15435" xr:uid="{00000000-0005-0000-0000-00002D450000}"/>
    <cellStyle name="Normal 14 3 4 2" xfId="22844" xr:uid="{00000000-0005-0000-0000-00002E450000}"/>
    <cellStyle name="Normal 14 3 4 2 2" xfId="22845" xr:uid="{00000000-0005-0000-0000-00002F450000}"/>
    <cellStyle name="Normal 14 3 4 2 3" xfId="22846" xr:uid="{00000000-0005-0000-0000-000030450000}"/>
    <cellStyle name="Normal 14 3 4 3" xfId="22847" xr:uid="{00000000-0005-0000-0000-000031450000}"/>
    <cellStyle name="Normal 14 3 4 3 2" xfId="22848" xr:uid="{00000000-0005-0000-0000-000032450000}"/>
    <cellStyle name="Normal 14 3 4 3 3" xfId="22849" xr:uid="{00000000-0005-0000-0000-000033450000}"/>
    <cellStyle name="Normal 14 3 4 4" xfId="22850" xr:uid="{00000000-0005-0000-0000-000034450000}"/>
    <cellStyle name="Normal 14 3 4 5" xfId="10728" xr:uid="{00000000-0005-0000-0000-000035450000}"/>
    <cellStyle name="Normal 14 3 5" xfId="22851" xr:uid="{00000000-0005-0000-0000-000036450000}"/>
    <cellStyle name="Normal 14 3 5 2" xfId="22852" xr:uid="{00000000-0005-0000-0000-000037450000}"/>
    <cellStyle name="Normal 14 3 5 2 2" xfId="22853" xr:uid="{00000000-0005-0000-0000-000038450000}"/>
    <cellStyle name="Normal 14 3 5 2 3" xfId="22854" xr:uid="{00000000-0005-0000-0000-000039450000}"/>
    <cellStyle name="Normal 14 3 5 3" xfId="22855" xr:uid="{00000000-0005-0000-0000-00003A450000}"/>
    <cellStyle name="Normal 14 3 5 3 2" xfId="22856" xr:uid="{00000000-0005-0000-0000-00003B450000}"/>
    <cellStyle name="Normal 14 3 5 3 3" xfId="22857" xr:uid="{00000000-0005-0000-0000-00003C450000}"/>
    <cellStyle name="Normal 14 3 5 4" xfId="22858" xr:uid="{00000000-0005-0000-0000-00003D450000}"/>
    <cellStyle name="Normal 14 3 5 5" xfId="349" xr:uid="{00000000-0005-0000-0000-00003E450000}"/>
    <cellStyle name="Normal 14 3 6" xfId="22859" xr:uid="{00000000-0005-0000-0000-00003F450000}"/>
    <cellStyle name="Normal 14 3 6 2" xfId="15473" xr:uid="{00000000-0005-0000-0000-000040450000}"/>
    <cellStyle name="Normal 14 3 6 2 2" xfId="15479" xr:uid="{00000000-0005-0000-0000-000041450000}"/>
    <cellStyle name="Normal 14 3 6 2 3" xfId="15485" xr:uid="{00000000-0005-0000-0000-000042450000}"/>
    <cellStyle name="Normal 14 3 6 3" xfId="15491" xr:uid="{00000000-0005-0000-0000-000043450000}"/>
    <cellStyle name="Normal 14 3 6 3 2" xfId="15497" xr:uid="{00000000-0005-0000-0000-000044450000}"/>
    <cellStyle name="Normal 14 3 6 3 3" xfId="15503" xr:uid="{00000000-0005-0000-0000-000045450000}"/>
    <cellStyle name="Normal 14 3 6 4" xfId="15509" xr:uid="{00000000-0005-0000-0000-000046450000}"/>
    <cellStyle name="Normal 14 3 6 5" xfId="15515" xr:uid="{00000000-0005-0000-0000-000047450000}"/>
    <cellStyle name="Normal 14 3 7" xfId="8833" xr:uid="{00000000-0005-0000-0000-000048450000}"/>
    <cellStyle name="Normal 14 3 7 2" xfId="22860" xr:uid="{00000000-0005-0000-0000-000049450000}"/>
    <cellStyle name="Normal 14 3 7 2 2" xfId="22863" xr:uid="{00000000-0005-0000-0000-00004A450000}"/>
    <cellStyle name="Normal 14 3 7 2 3" xfId="22866" xr:uid="{00000000-0005-0000-0000-00004B450000}"/>
    <cellStyle name="Normal 14 3 7 3" xfId="22867" xr:uid="{00000000-0005-0000-0000-00004C450000}"/>
    <cellStyle name="Normal 14 3 7 4" xfId="22868" xr:uid="{00000000-0005-0000-0000-00004D450000}"/>
    <cellStyle name="Normal 14 3 8" xfId="4302" xr:uid="{00000000-0005-0000-0000-00004E450000}"/>
    <cellStyle name="Normal 14 3 8 2" xfId="15550" xr:uid="{00000000-0005-0000-0000-00004F450000}"/>
    <cellStyle name="Normal 14 3 8 3" xfId="15556" xr:uid="{00000000-0005-0000-0000-000050450000}"/>
    <cellStyle name="Normal 14 3 9" xfId="1533" xr:uid="{00000000-0005-0000-0000-000051450000}"/>
    <cellStyle name="Normal 14 3 9 2" xfId="15566" xr:uid="{00000000-0005-0000-0000-000052450000}"/>
    <cellStyle name="Normal 14 3 9 3" xfId="22869" xr:uid="{00000000-0005-0000-0000-000053450000}"/>
    <cellStyle name="Normal 14 4" xfId="22870" xr:uid="{00000000-0005-0000-0000-000054450000}"/>
    <cellStyle name="Normal 14 4 2" xfId="22871" xr:uid="{00000000-0005-0000-0000-000055450000}"/>
    <cellStyle name="Normal 14 4 3" xfId="21458" xr:uid="{00000000-0005-0000-0000-000056450000}"/>
    <cellStyle name="Normal 14 5" xfId="22872" xr:uid="{00000000-0005-0000-0000-000057450000}"/>
    <cellStyle name="Normal 14 5 10" xfId="22873" xr:uid="{00000000-0005-0000-0000-000058450000}"/>
    <cellStyle name="Normal 14 5 11" xfId="22874" xr:uid="{00000000-0005-0000-0000-000059450000}"/>
    <cellStyle name="Normal 14 5 2" xfId="22875" xr:uid="{00000000-0005-0000-0000-00005A450000}"/>
    <cellStyle name="Normal 14 5 2 2" xfId="22877" xr:uid="{00000000-0005-0000-0000-00005B450000}"/>
    <cellStyle name="Normal 14 5 2 2 2" xfId="16771" xr:uid="{00000000-0005-0000-0000-00005C450000}"/>
    <cellStyle name="Normal 14 5 2 2 2 2" xfId="22878" xr:uid="{00000000-0005-0000-0000-00005D450000}"/>
    <cellStyle name="Normal 14 5 2 2 2 3" xfId="22881" xr:uid="{00000000-0005-0000-0000-00005E450000}"/>
    <cellStyle name="Normal 14 5 2 2 3" xfId="22884" xr:uid="{00000000-0005-0000-0000-00005F450000}"/>
    <cellStyle name="Normal 14 5 2 2 4" xfId="22885" xr:uid="{00000000-0005-0000-0000-000060450000}"/>
    <cellStyle name="Normal 14 5 2 3" xfId="22886" xr:uid="{00000000-0005-0000-0000-000061450000}"/>
    <cellStyle name="Normal 14 5 2 3 2" xfId="8668" xr:uid="{00000000-0005-0000-0000-000062450000}"/>
    <cellStyle name="Normal 14 5 2 3 3" xfId="22887" xr:uid="{00000000-0005-0000-0000-000063450000}"/>
    <cellStyle name="Normal 14 5 2 4" xfId="22888" xr:uid="{00000000-0005-0000-0000-000064450000}"/>
    <cellStyle name="Normal 14 5 2 4 2" xfId="22889" xr:uid="{00000000-0005-0000-0000-000065450000}"/>
    <cellStyle name="Normal 14 5 2 4 3" xfId="22890" xr:uid="{00000000-0005-0000-0000-000066450000}"/>
    <cellStyle name="Normal 14 5 2 5" xfId="22891" xr:uid="{00000000-0005-0000-0000-000067450000}"/>
    <cellStyle name="Normal 14 5 2 6" xfId="17724" xr:uid="{00000000-0005-0000-0000-000068450000}"/>
    <cellStyle name="Normal 14 5 3" xfId="12770" xr:uid="{00000000-0005-0000-0000-000069450000}"/>
    <cellStyle name="Normal 14 5 3 2" xfId="22892" xr:uid="{00000000-0005-0000-0000-00006A450000}"/>
    <cellStyle name="Normal 14 5 3 2 2" xfId="15591" xr:uid="{00000000-0005-0000-0000-00006B450000}"/>
    <cellStyle name="Normal 14 5 3 2 3" xfId="22893" xr:uid="{00000000-0005-0000-0000-00006C450000}"/>
    <cellStyle name="Normal 14 5 3 3" xfId="22895" xr:uid="{00000000-0005-0000-0000-00006D450000}"/>
    <cellStyle name="Normal 14 5 3 3 2" xfId="22896" xr:uid="{00000000-0005-0000-0000-00006E450000}"/>
    <cellStyle name="Normal 14 5 3 3 3" xfId="22898" xr:uid="{00000000-0005-0000-0000-00006F450000}"/>
    <cellStyle name="Normal 14 5 3 4" xfId="22900" xr:uid="{00000000-0005-0000-0000-000070450000}"/>
    <cellStyle name="Normal 14 5 3 5" xfId="22901" xr:uid="{00000000-0005-0000-0000-000071450000}"/>
    <cellStyle name="Normal 14 5 4" xfId="12792" xr:uid="{00000000-0005-0000-0000-000072450000}"/>
    <cellStyle name="Normal 14 5 4 2" xfId="22902" xr:uid="{00000000-0005-0000-0000-000073450000}"/>
    <cellStyle name="Normal 14 5 4 2 2" xfId="17238" xr:uid="{00000000-0005-0000-0000-000074450000}"/>
    <cellStyle name="Normal 14 5 4 2 3" xfId="18082" xr:uid="{00000000-0005-0000-0000-000075450000}"/>
    <cellStyle name="Normal 14 5 4 3" xfId="22903" xr:uid="{00000000-0005-0000-0000-000076450000}"/>
    <cellStyle name="Normal 14 5 4 3 2" xfId="22904" xr:uid="{00000000-0005-0000-0000-000077450000}"/>
    <cellStyle name="Normal 14 5 4 3 3" xfId="5685" xr:uid="{00000000-0005-0000-0000-000078450000}"/>
    <cellStyle name="Normal 14 5 4 4" xfId="22905" xr:uid="{00000000-0005-0000-0000-000079450000}"/>
    <cellStyle name="Normal 14 5 4 5" xfId="1102" xr:uid="{00000000-0005-0000-0000-00007A450000}"/>
    <cellStyle name="Normal 14 5 5" xfId="22906" xr:uid="{00000000-0005-0000-0000-00007B450000}"/>
    <cellStyle name="Normal 14 5 5 2" xfId="22907" xr:uid="{00000000-0005-0000-0000-00007C450000}"/>
    <cellStyle name="Normal 14 5 5 2 2" xfId="17380" xr:uid="{00000000-0005-0000-0000-00007D450000}"/>
    <cellStyle name="Normal 14 5 5 2 3" xfId="20286" xr:uid="{00000000-0005-0000-0000-00007E450000}"/>
    <cellStyle name="Normal 14 5 5 3" xfId="22908" xr:uid="{00000000-0005-0000-0000-00007F450000}"/>
    <cellStyle name="Normal 14 5 5 3 2" xfId="22911" xr:uid="{00000000-0005-0000-0000-000080450000}"/>
    <cellStyle name="Normal 14 5 5 3 3" xfId="22913" xr:uid="{00000000-0005-0000-0000-000081450000}"/>
    <cellStyle name="Normal 14 5 5 4" xfId="22915" xr:uid="{00000000-0005-0000-0000-000082450000}"/>
    <cellStyle name="Normal 14 5 5 5" xfId="10737" xr:uid="{00000000-0005-0000-0000-000083450000}"/>
    <cellStyle name="Normal 14 5 6" xfId="22918" xr:uid="{00000000-0005-0000-0000-000084450000}"/>
    <cellStyle name="Normal 14 5 6 2" xfId="22919" xr:uid="{00000000-0005-0000-0000-000085450000}"/>
    <cellStyle name="Normal 14 5 6 2 2" xfId="22920" xr:uid="{00000000-0005-0000-0000-000086450000}"/>
    <cellStyle name="Normal 14 5 6 2 3" xfId="22921" xr:uid="{00000000-0005-0000-0000-000087450000}"/>
    <cellStyle name="Normal 14 5 6 3" xfId="22922" xr:uid="{00000000-0005-0000-0000-000088450000}"/>
    <cellStyle name="Normal 14 5 6 3 2" xfId="22925" xr:uid="{00000000-0005-0000-0000-000089450000}"/>
    <cellStyle name="Normal 14 5 6 3 3" xfId="22926" xr:uid="{00000000-0005-0000-0000-00008A450000}"/>
    <cellStyle name="Normal 14 5 6 4" xfId="22927" xr:uid="{00000000-0005-0000-0000-00008B450000}"/>
    <cellStyle name="Normal 14 5 6 5" xfId="22930" xr:uid="{00000000-0005-0000-0000-00008C450000}"/>
    <cellStyle name="Normal 14 5 7" xfId="22931" xr:uid="{00000000-0005-0000-0000-00008D450000}"/>
    <cellStyle name="Normal 14 5 7 2" xfId="22932" xr:uid="{00000000-0005-0000-0000-00008E450000}"/>
    <cellStyle name="Normal 14 5 7 2 2" xfId="22933" xr:uid="{00000000-0005-0000-0000-00008F450000}"/>
    <cellStyle name="Normal 14 5 7 2 3" xfId="22934" xr:uid="{00000000-0005-0000-0000-000090450000}"/>
    <cellStyle name="Normal 14 5 7 3" xfId="22935" xr:uid="{00000000-0005-0000-0000-000091450000}"/>
    <cellStyle name="Normal 14 5 7 4" xfId="22936" xr:uid="{00000000-0005-0000-0000-000092450000}"/>
    <cellStyle name="Normal 14 5 8" xfId="22937" xr:uid="{00000000-0005-0000-0000-000093450000}"/>
    <cellStyle name="Normal 14 5 8 2" xfId="22938" xr:uid="{00000000-0005-0000-0000-000094450000}"/>
    <cellStyle name="Normal 14 5 8 3" xfId="22939" xr:uid="{00000000-0005-0000-0000-000095450000}"/>
    <cellStyle name="Normal 14 5 9" xfId="22940" xr:uid="{00000000-0005-0000-0000-000096450000}"/>
    <cellStyle name="Normal 14 5 9 2" xfId="22941" xr:uid="{00000000-0005-0000-0000-000097450000}"/>
    <cellStyle name="Normal 14 5 9 3" xfId="22942" xr:uid="{00000000-0005-0000-0000-000098450000}"/>
    <cellStyle name="Normal 14 6" xfId="22943" xr:uid="{00000000-0005-0000-0000-000099450000}"/>
    <cellStyle name="Normal 14 6 2" xfId="22944" xr:uid="{00000000-0005-0000-0000-00009A450000}"/>
    <cellStyle name="Normal 14 6 2 2" xfId="15390" xr:uid="{00000000-0005-0000-0000-00009B450000}"/>
    <cellStyle name="Normal 14 6 2 2 2" xfId="22947" xr:uid="{00000000-0005-0000-0000-00009C450000}"/>
    <cellStyle name="Normal 14 6 2 2 3" xfId="22948" xr:uid="{00000000-0005-0000-0000-00009D450000}"/>
    <cellStyle name="Normal 14 6 2 3" xfId="22951" xr:uid="{00000000-0005-0000-0000-00009E450000}"/>
    <cellStyle name="Normal 14 6 2 4" xfId="22953" xr:uid="{00000000-0005-0000-0000-00009F450000}"/>
    <cellStyle name="Normal 14 6 3" xfId="14731" xr:uid="{00000000-0005-0000-0000-0000A0450000}"/>
    <cellStyle name="Normal 14 6 3 2" xfId="22955" xr:uid="{00000000-0005-0000-0000-0000A1450000}"/>
    <cellStyle name="Normal 14 6 3 3" xfId="22958" xr:uid="{00000000-0005-0000-0000-0000A2450000}"/>
    <cellStyle name="Normal 14 6 4" xfId="14741" xr:uid="{00000000-0005-0000-0000-0000A3450000}"/>
    <cellStyle name="Normal 14 6 4 2" xfId="22959" xr:uid="{00000000-0005-0000-0000-0000A4450000}"/>
    <cellStyle name="Normal 14 6 4 3" xfId="22961" xr:uid="{00000000-0005-0000-0000-0000A5450000}"/>
    <cellStyle name="Normal 14 6 5" xfId="22963" xr:uid="{00000000-0005-0000-0000-0000A6450000}"/>
    <cellStyle name="Normal 14 6 6" xfId="22964" xr:uid="{00000000-0005-0000-0000-0000A7450000}"/>
    <cellStyle name="Normal 14 7" xfId="22965" xr:uid="{00000000-0005-0000-0000-0000A8450000}"/>
    <cellStyle name="Normal 14 7 2" xfId="22966" xr:uid="{00000000-0005-0000-0000-0000A9450000}"/>
    <cellStyle name="Normal 14 7 2 2" xfId="22967" xr:uid="{00000000-0005-0000-0000-0000AA450000}"/>
    <cellStyle name="Normal 14 7 2 3" xfId="22970" xr:uid="{00000000-0005-0000-0000-0000AB450000}"/>
    <cellStyle name="Normal 14 7 3" xfId="15643" xr:uid="{00000000-0005-0000-0000-0000AC450000}"/>
    <cellStyle name="Normal 14 7 3 2" xfId="22971" xr:uid="{00000000-0005-0000-0000-0000AD450000}"/>
    <cellStyle name="Normal 14 7 3 3" xfId="22974" xr:uid="{00000000-0005-0000-0000-0000AE450000}"/>
    <cellStyle name="Normal 14 7 4" xfId="15652" xr:uid="{00000000-0005-0000-0000-0000AF450000}"/>
    <cellStyle name="Normal 14 7 5" xfId="15659" xr:uid="{00000000-0005-0000-0000-0000B0450000}"/>
    <cellStyle name="Normal 14 8" xfId="22975" xr:uid="{00000000-0005-0000-0000-0000B1450000}"/>
    <cellStyle name="Normal 14 8 2" xfId="22976" xr:uid="{00000000-0005-0000-0000-0000B2450000}"/>
    <cellStyle name="Normal 14 8 2 2" xfId="22977" xr:uid="{00000000-0005-0000-0000-0000B3450000}"/>
    <cellStyle name="Normal 14 8 2 3" xfId="22978" xr:uid="{00000000-0005-0000-0000-0000B4450000}"/>
    <cellStyle name="Normal 14 8 3" xfId="22979" xr:uid="{00000000-0005-0000-0000-0000B5450000}"/>
    <cellStyle name="Normal 14 8 3 2" xfId="5578" xr:uid="{00000000-0005-0000-0000-0000B6450000}"/>
    <cellStyle name="Normal 14 8 3 3" xfId="22980" xr:uid="{00000000-0005-0000-0000-0000B7450000}"/>
    <cellStyle name="Normal 14 8 4" xfId="22981" xr:uid="{00000000-0005-0000-0000-0000B8450000}"/>
    <cellStyle name="Normal 14 8 5" xfId="22982" xr:uid="{00000000-0005-0000-0000-0000B9450000}"/>
    <cellStyle name="Normal 14 9" xfId="22983" xr:uid="{00000000-0005-0000-0000-0000BA450000}"/>
    <cellStyle name="Normal 14 9 2" xfId="22984" xr:uid="{00000000-0005-0000-0000-0000BB450000}"/>
    <cellStyle name="Normal 14 9 2 2" xfId="22985" xr:uid="{00000000-0005-0000-0000-0000BC450000}"/>
    <cellStyle name="Normal 14 9 2 3" xfId="22986" xr:uid="{00000000-0005-0000-0000-0000BD450000}"/>
    <cellStyle name="Normal 14 9 3" xfId="22987" xr:uid="{00000000-0005-0000-0000-0000BE450000}"/>
    <cellStyle name="Normal 14 9 3 2" xfId="22988" xr:uid="{00000000-0005-0000-0000-0000BF450000}"/>
    <cellStyle name="Normal 14 9 3 3" xfId="22989" xr:uid="{00000000-0005-0000-0000-0000C0450000}"/>
    <cellStyle name="Normal 14 9 4" xfId="22990" xr:uid="{00000000-0005-0000-0000-0000C1450000}"/>
    <cellStyle name="Normal 14 9 5" xfId="22991" xr:uid="{00000000-0005-0000-0000-0000C2450000}"/>
    <cellStyle name="Normal 140" xfId="22658" xr:uid="{00000000-0005-0000-0000-0000C3450000}"/>
    <cellStyle name="Normal 141" xfId="22660" xr:uid="{00000000-0005-0000-0000-0000C4450000}"/>
    <cellStyle name="Normal 142" xfId="22662" xr:uid="{00000000-0005-0000-0000-0000C5450000}"/>
    <cellStyle name="Normal 143" xfId="22665" xr:uid="{00000000-0005-0000-0000-0000C6450000}"/>
    <cellStyle name="Normal 144" xfId="22668" xr:uid="{00000000-0005-0000-0000-0000C7450000}"/>
    <cellStyle name="Normal 145" xfId="11437" xr:uid="{00000000-0005-0000-0000-0000C8450000}"/>
    <cellStyle name="Normal 146" xfId="11444" xr:uid="{00000000-0005-0000-0000-0000C9450000}"/>
    <cellStyle name="Normal 147" xfId="11456" xr:uid="{00000000-0005-0000-0000-0000CA450000}"/>
    <cellStyle name="Normal 148" xfId="11462" xr:uid="{00000000-0005-0000-0000-0000CB450000}"/>
    <cellStyle name="Normal 149" xfId="22992" xr:uid="{00000000-0005-0000-0000-0000CC450000}"/>
    <cellStyle name="Normal 15" xfId="22995" xr:uid="{00000000-0005-0000-0000-0000CD450000}"/>
    <cellStyle name="Normal 15 2" xfId="22997" xr:uid="{00000000-0005-0000-0000-0000CE450000}"/>
    <cellStyle name="Normal 15 2 2" xfId="22999" xr:uid="{00000000-0005-0000-0000-0000CF450000}"/>
    <cellStyle name="Normal 15 2 3" xfId="21461" xr:uid="{00000000-0005-0000-0000-0000D0450000}"/>
    <cellStyle name="Normal 15 2 4" xfId="21464" xr:uid="{00000000-0005-0000-0000-0000D1450000}"/>
    <cellStyle name="Normal 15 2 4 10" xfId="3783" xr:uid="{00000000-0005-0000-0000-0000D2450000}"/>
    <cellStyle name="Normal 15 2 4 11" xfId="7893" xr:uid="{00000000-0005-0000-0000-0000D3450000}"/>
    <cellStyle name="Normal 15 2 4 2" xfId="9701" xr:uid="{00000000-0005-0000-0000-0000D4450000}"/>
    <cellStyle name="Normal 15 2 4 2 2" xfId="9711" xr:uid="{00000000-0005-0000-0000-0000D5450000}"/>
    <cellStyle name="Normal 15 2 4 2 2 2" xfId="23001" xr:uid="{00000000-0005-0000-0000-0000D6450000}"/>
    <cellStyle name="Normal 15 2 4 2 2 2 2" xfId="16319" xr:uid="{00000000-0005-0000-0000-0000D7450000}"/>
    <cellStyle name="Normal 15 2 4 2 2 2 3" xfId="23005" xr:uid="{00000000-0005-0000-0000-0000D8450000}"/>
    <cellStyle name="Normal 15 2 4 2 2 3" xfId="23008" xr:uid="{00000000-0005-0000-0000-0000D9450000}"/>
    <cellStyle name="Normal 15 2 4 2 2 4" xfId="23011" xr:uid="{00000000-0005-0000-0000-0000DA450000}"/>
    <cellStyle name="Normal 15 2 4 2 3" xfId="9717" xr:uid="{00000000-0005-0000-0000-0000DB450000}"/>
    <cellStyle name="Normal 15 2 4 2 3 2" xfId="23013" xr:uid="{00000000-0005-0000-0000-0000DC450000}"/>
    <cellStyle name="Normal 15 2 4 2 3 3" xfId="23015" xr:uid="{00000000-0005-0000-0000-0000DD450000}"/>
    <cellStyle name="Normal 15 2 4 2 4" xfId="23017" xr:uid="{00000000-0005-0000-0000-0000DE450000}"/>
    <cellStyle name="Normal 15 2 4 2 4 2" xfId="23019" xr:uid="{00000000-0005-0000-0000-0000DF450000}"/>
    <cellStyle name="Normal 15 2 4 2 4 3" xfId="23021" xr:uid="{00000000-0005-0000-0000-0000E0450000}"/>
    <cellStyle name="Normal 15 2 4 2 5" xfId="23023" xr:uid="{00000000-0005-0000-0000-0000E1450000}"/>
    <cellStyle name="Normal 15 2 4 2 6" xfId="2946" xr:uid="{00000000-0005-0000-0000-0000E2450000}"/>
    <cellStyle name="Normal 15 2 4 3" xfId="9722" xr:uid="{00000000-0005-0000-0000-0000E3450000}"/>
    <cellStyle name="Normal 15 2 4 3 2" xfId="9726" xr:uid="{00000000-0005-0000-0000-0000E4450000}"/>
    <cellStyle name="Normal 15 2 4 3 2 2" xfId="23025" xr:uid="{00000000-0005-0000-0000-0000E5450000}"/>
    <cellStyle name="Normal 15 2 4 3 2 3" xfId="23027" xr:uid="{00000000-0005-0000-0000-0000E6450000}"/>
    <cellStyle name="Normal 15 2 4 3 3" xfId="9729" xr:uid="{00000000-0005-0000-0000-0000E7450000}"/>
    <cellStyle name="Normal 15 2 4 3 3 2" xfId="23029" xr:uid="{00000000-0005-0000-0000-0000E8450000}"/>
    <cellStyle name="Normal 15 2 4 3 3 3" xfId="23031" xr:uid="{00000000-0005-0000-0000-0000E9450000}"/>
    <cellStyle name="Normal 15 2 4 3 4" xfId="23033" xr:uid="{00000000-0005-0000-0000-0000EA450000}"/>
    <cellStyle name="Normal 15 2 4 3 5" xfId="23035" xr:uid="{00000000-0005-0000-0000-0000EB450000}"/>
    <cellStyle name="Normal 15 2 4 4" xfId="8543" xr:uid="{00000000-0005-0000-0000-0000EC450000}"/>
    <cellStyle name="Normal 15 2 4 4 2" xfId="23037" xr:uid="{00000000-0005-0000-0000-0000ED450000}"/>
    <cellStyle name="Normal 15 2 4 4 2 2" xfId="23039" xr:uid="{00000000-0005-0000-0000-0000EE450000}"/>
    <cellStyle name="Normal 15 2 4 4 2 3" xfId="23041" xr:uid="{00000000-0005-0000-0000-0000EF450000}"/>
    <cellStyle name="Normal 15 2 4 4 3" xfId="23043" xr:uid="{00000000-0005-0000-0000-0000F0450000}"/>
    <cellStyle name="Normal 15 2 4 4 3 2" xfId="23045" xr:uid="{00000000-0005-0000-0000-0000F1450000}"/>
    <cellStyle name="Normal 15 2 4 4 3 3" xfId="23047" xr:uid="{00000000-0005-0000-0000-0000F2450000}"/>
    <cellStyle name="Normal 15 2 4 4 4" xfId="23049" xr:uid="{00000000-0005-0000-0000-0000F3450000}"/>
    <cellStyle name="Normal 15 2 4 4 5" xfId="23051" xr:uid="{00000000-0005-0000-0000-0000F4450000}"/>
    <cellStyle name="Normal 15 2 4 5" xfId="9735" xr:uid="{00000000-0005-0000-0000-0000F5450000}"/>
    <cellStyle name="Normal 15 2 4 5 2" xfId="23053" xr:uid="{00000000-0005-0000-0000-0000F6450000}"/>
    <cellStyle name="Normal 15 2 4 5 2 2" xfId="23055" xr:uid="{00000000-0005-0000-0000-0000F7450000}"/>
    <cellStyle name="Normal 15 2 4 5 2 3" xfId="3021" xr:uid="{00000000-0005-0000-0000-0000F8450000}"/>
    <cellStyle name="Normal 15 2 4 5 3" xfId="23057" xr:uid="{00000000-0005-0000-0000-0000F9450000}"/>
    <cellStyle name="Normal 15 2 4 5 3 2" xfId="23059" xr:uid="{00000000-0005-0000-0000-0000FA450000}"/>
    <cellStyle name="Normal 15 2 4 5 3 3" xfId="15399" xr:uid="{00000000-0005-0000-0000-0000FB450000}"/>
    <cellStyle name="Normal 15 2 4 5 4" xfId="3041" xr:uid="{00000000-0005-0000-0000-0000FC450000}"/>
    <cellStyle name="Normal 15 2 4 5 5" xfId="23061" xr:uid="{00000000-0005-0000-0000-0000FD450000}"/>
    <cellStyle name="Normal 15 2 4 6" xfId="23063" xr:uid="{00000000-0005-0000-0000-0000FE450000}"/>
    <cellStyle name="Normal 15 2 4 6 2" xfId="23065" xr:uid="{00000000-0005-0000-0000-0000FF450000}"/>
    <cellStyle name="Normal 15 2 4 6 2 2" xfId="23067" xr:uid="{00000000-0005-0000-0000-000000460000}"/>
    <cellStyle name="Normal 15 2 4 6 2 3" xfId="23069" xr:uid="{00000000-0005-0000-0000-000001460000}"/>
    <cellStyle name="Normal 15 2 4 6 3" xfId="23071" xr:uid="{00000000-0005-0000-0000-000002460000}"/>
    <cellStyle name="Normal 15 2 4 6 3 2" xfId="23073" xr:uid="{00000000-0005-0000-0000-000003460000}"/>
    <cellStyle name="Normal 15 2 4 6 3 3" xfId="15441" xr:uid="{00000000-0005-0000-0000-000004460000}"/>
    <cellStyle name="Normal 15 2 4 6 4" xfId="23075" xr:uid="{00000000-0005-0000-0000-000005460000}"/>
    <cellStyle name="Normal 15 2 4 6 5" xfId="23077" xr:uid="{00000000-0005-0000-0000-000006460000}"/>
    <cellStyle name="Normal 15 2 4 7" xfId="23079" xr:uid="{00000000-0005-0000-0000-000007460000}"/>
    <cellStyle name="Normal 15 2 4 7 2" xfId="23081" xr:uid="{00000000-0005-0000-0000-000008460000}"/>
    <cellStyle name="Normal 15 2 4 7 2 2" xfId="23083" xr:uid="{00000000-0005-0000-0000-000009460000}"/>
    <cellStyle name="Normal 15 2 4 7 2 3" xfId="18432" xr:uid="{00000000-0005-0000-0000-00000A460000}"/>
    <cellStyle name="Normal 15 2 4 7 3" xfId="23085" xr:uid="{00000000-0005-0000-0000-00000B460000}"/>
    <cellStyle name="Normal 15 2 4 7 4" xfId="6069" xr:uid="{00000000-0005-0000-0000-00000C460000}"/>
    <cellStyle name="Normal 15 2 4 8" xfId="23087" xr:uid="{00000000-0005-0000-0000-00000D460000}"/>
    <cellStyle name="Normal 15 2 4 8 2" xfId="23089" xr:uid="{00000000-0005-0000-0000-00000E460000}"/>
    <cellStyle name="Normal 15 2 4 8 3" xfId="23091" xr:uid="{00000000-0005-0000-0000-00000F460000}"/>
    <cellStyle name="Normal 15 2 4 9" xfId="23093" xr:uid="{00000000-0005-0000-0000-000010460000}"/>
    <cellStyle name="Normal 15 2 4 9 2" xfId="23095" xr:uid="{00000000-0005-0000-0000-000011460000}"/>
    <cellStyle name="Normal 15 2 4 9 3" xfId="23097" xr:uid="{00000000-0005-0000-0000-000012460000}"/>
    <cellStyle name="Normal 15 3" xfId="23099" xr:uid="{00000000-0005-0000-0000-000013460000}"/>
    <cellStyle name="Normal 15 3 10" xfId="17401" xr:uid="{00000000-0005-0000-0000-000014460000}"/>
    <cellStyle name="Normal 15 3 11" xfId="17681" xr:uid="{00000000-0005-0000-0000-000015460000}"/>
    <cellStyle name="Normal 15 3 2" xfId="2486" xr:uid="{00000000-0005-0000-0000-000016460000}"/>
    <cellStyle name="Normal 15 3 2 2" xfId="23102" xr:uid="{00000000-0005-0000-0000-000017460000}"/>
    <cellStyle name="Normal 15 3 2 2 2" xfId="23104" xr:uid="{00000000-0005-0000-0000-000018460000}"/>
    <cellStyle name="Normal 15 3 2 2 2 2" xfId="23106" xr:uid="{00000000-0005-0000-0000-000019460000}"/>
    <cellStyle name="Normal 15 3 2 2 2 3" xfId="23108" xr:uid="{00000000-0005-0000-0000-00001A460000}"/>
    <cellStyle name="Normal 15 3 2 2 3" xfId="21809" xr:uid="{00000000-0005-0000-0000-00001B460000}"/>
    <cellStyle name="Normal 15 3 2 2 4" xfId="783" xr:uid="{00000000-0005-0000-0000-00001C460000}"/>
    <cellStyle name="Normal 15 3 2 3" xfId="23110" xr:uid="{00000000-0005-0000-0000-00001D460000}"/>
    <cellStyle name="Normal 15 3 2 3 2" xfId="23112" xr:uid="{00000000-0005-0000-0000-00001E460000}"/>
    <cellStyle name="Normal 15 3 2 3 3" xfId="3155" xr:uid="{00000000-0005-0000-0000-00001F460000}"/>
    <cellStyle name="Normal 15 3 2 4" xfId="23114" xr:uid="{00000000-0005-0000-0000-000020460000}"/>
    <cellStyle name="Normal 15 3 2 4 2" xfId="23116" xr:uid="{00000000-0005-0000-0000-000021460000}"/>
    <cellStyle name="Normal 15 3 2 4 3" xfId="6396" xr:uid="{00000000-0005-0000-0000-000022460000}"/>
    <cellStyle name="Normal 15 3 2 5" xfId="23118" xr:uid="{00000000-0005-0000-0000-000023460000}"/>
    <cellStyle name="Normal 15 3 2 6" xfId="23120" xr:uid="{00000000-0005-0000-0000-000024460000}"/>
    <cellStyle name="Normal 15 3 3" xfId="15734" xr:uid="{00000000-0005-0000-0000-000025460000}"/>
    <cellStyle name="Normal 15 3 3 2" xfId="23122" xr:uid="{00000000-0005-0000-0000-000026460000}"/>
    <cellStyle name="Normal 15 3 3 2 2" xfId="23124" xr:uid="{00000000-0005-0000-0000-000027460000}"/>
    <cellStyle name="Normal 15 3 3 2 3" xfId="23126" xr:uid="{00000000-0005-0000-0000-000028460000}"/>
    <cellStyle name="Normal 15 3 3 3" xfId="23128" xr:uid="{00000000-0005-0000-0000-000029460000}"/>
    <cellStyle name="Normal 15 3 3 3 2" xfId="13621" xr:uid="{00000000-0005-0000-0000-00002A460000}"/>
    <cellStyle name="Normal 15 3 3 3 3" xfId="12637" xr:uid="{00000000-0005-0000-0000-00002B460000}"/>
    <cellStyle name="Normal 15 3 3 4" xfId="23130" xr:uid="{00000000-0005-0000-0000-00002C460000}"/>
    <cellStyle name="Normal 15 3 3 5" xfId="2794" xr:uid="{00000000-0005-0000-0000-00002D460000}"/>
    <cellStyle name="Normal 15 3 4" xfId="15739" xr:uid="{00000000-0005-0000-0000-00002E460000}"/>
    <cellStyle name="Normal 15 3 4 2" xfId="23132" xr:uid="{00000000-0005-0000-0000-00002F460000}"/>
    <cellStyle name="Normal 15 3 4 2 2" xfId="23134" xr:uid="{00000000-0005-0000-0000-000030460000}"/>
    <cellStyle name="Normal 15 3 4 2 3" xfId="23136" xr:uid="{00000000-0005-0000-0000-000031460000}"/>
    <cellStyle name="Normal 15 3 4 3" xfId="23138" xr:uid="{00000000-0005-0000-0000-000032460000}"/>
    <cellStyle name="Normal 15 3 4 3 2" xfId="23140" xr:uid="{00000000-0005-0000-0000-000033460000}"/>
    <cellStyle name="Normal 15 3 4 3 3" xfId="12677" xr:uid="{00000000-0005-0000-0000-000034460000}"/>
    <cellStyle name="Normal 15 3 4 4" xfId="23142" xr:uid="{00000000-0005-0000-0000-000035460000}"/>
    <cellStyle name="Normal 15 3 4 5" xfId="23144" xr:uid="{00000000-0005-0000-0000-000036460000}"/>
    <cellStyle name="Normal 15 3 5" xfId="23146" xr:uid="{00000000-0005-0000-0000-000037460000}"/>
    <cellStyle name="Normal 15 3 5 2" xfId="23148" xr:uid="{00000000-0005-0000-0000-000038460000}"/>
    <cellStyle name="Normal 15 3 5 2 2" xfId="23150" xr:uid="{00000000-0005-0000-0000-000039460000}"/>
    <cellStyle name="Normal 15 3 5 2 3" xfId="23152" xr:uid="{00000000-0005-0000-0000-00003A460000}"/>
    <cellStyle name="Normal 15 3 5 3" xfId="23154" xr:uid="{00000000-0005-0000-0000-00003B460000}"/>
    <cellStyle name="Normal 15 3 5 3 2" xfId="23156" xr:uid="{00000000-0005-0000-0000-00003C460000}"/>
    <cellStyle name="Normal 15 3 5 3 3" xfId="12708" xr:uid="{00000000-0005-0000-0000-00003D460000}"/>
    <cellStyle name="Normal 15 3 5 4" xfId="23158" xr:uid="{00000000-0005-0000-0000-00003E460000}"/>
    <cellStyle name="Normal 15 3 5 5" xfId="23160" xr:uid="{00000000-0005-0000-0000-00003F460000}"/>
    <cellStyle name="Normal 15 3 6" xfId="23164" xr:uid="{00000000-0005-0000-0000-000040460000}"/>
    <cellStyle name="Normal 15 3 6 2" xfId="23166" xr:uid="{00000000-0005-0000-0000-000041460000}"/>
    <cellStyle name="Normal 15 3 6 2 2" xfId="23168" xr:uid="{00000000-0005-0000-0000-000042460000}"/>
    <cellStyle name="Normal 15 3 6 2 3" xfId="23170" xr:uid="{00000000-0005-0000-0000-000043460000}"/>
    <cellStyle name="Normal 15 3 6 3" xfId="23172" xr:uid="{00000000-0005-0000-0000-000044460000}"/>
    <cellStyle name="Normal 15 3 6 3 2" xfId="23174" xr:uid="{00000000-0005-0000-0000-000045460000}"/>
    <cellStyle name="Normal 15 3 6 3 3" xfId="23176" xr:uid="{00000000-0005-0000-0000-000046460000}"/>
    <cellStyle name="Normal 15 3 6 4" xfId="8169" xr:uid="{00000000-0005-0000-0000-000047460000}"/>
    <cellStyle name="Normal 15 3 6 5" xfId="8186" xr:uid="{00000000-0005-0000-0000-000048460000}"/>
    <cellStyle name="Normal 15 3 7" xfId="12094" xr:uid="{00000000-0005-0000-0000-000049460000}"/>
    <cellStyle name="Normal 15 3 7 2" xfId="23178" xr:uid="{00000000-0005-0000-0000-00004A460000}"/>
    <cellStyle name="Normal 15 3 7 2 2" xfId="23180" xr:uid="{00000000-0005-0000-0000-00004B460000}"/>
    <cellStyle name="Normal 15 3 7 2 3" xfId="23182" xr:uid="{00000000-0005-0000-0000-00004C460000}"/>
    <cellStyle name="Normal 15 3 7 3" xfId="23184" xr:uid="{00000000-0005-0000-0000-00004D460000}"/>
    <cellStyle name="Normal 15 3 7 4" xfId="3877" xr:uid="{00000000-0005-0000-0000-00004E460000}"/>
    <cellStyle name="Normal 15 3 8" xfId="7119" xr:uid="{00000000-0005-0000-0000-00004F460000}"/>
    <cellStyle name="Normal 15 3 8 2" xfId="23186" xr:uid="{00000000-0005-0000-0000-000050460000}"/>
    <cellStyle name="Normal 15 3 8 3" xfId="23188" xr:uid="{00000000-0005-0000-0000-000051460000}"/>
    <cellStyle name="Normal 15 3 9" xfId="7124" xr:uid="{00000000-0005-0000-0000-000052460000}"/>
    <cellStyle name="Normal 15 3 9 2" xfId="5545" xr:uid="{00000000-0005-0000-0000-000053460000}"/>
    <cellStyle name="Normal 15 3 9 3" xfId="4843" xr:uid="{00000000-0005-0000-0000-000054460000}"/>
    <cellStyle name="Normal 15 4" xfId="23190" xr:uid="{00000000-0005-0000-0000-000055460000}"/>
    <cellStyle name="Normal 15 4 2" xfId="23193" xr:uid="{00000000-0005-0000-0000-000056460000}"/>
    <cellStyle name="Normal 15 5" xfId="23194" xr:uid="{00000000-0005-0000-0000-000057460000}"/>
    <cellStyle name="Normal 15 5 2" xfId="7914" xr:uid="{00000000-0005-0000-0000-000058460000}"/>
    <cellStyle name="Normal 150" xfId="11438" xr:uid="{00000000-0005-0000-0000-000059460000}"/>
    <cellStyle name="Normal 151" xfId="11445" xr:uid="{00000000-0005-0000-0000-00005A460000}"/>
    <cellStyle name="Normal 152" xfId="11457" xr:uid="{00000000-0005-0000-0000-00005B460000}"/>
    <cellStyle name="Normal 152 2" xfId="23196" xr:uid="{00000000-0005-0000-0000-00005C460000}"/>
    <cellStyle name="Normal 152 3" xfId="23197" xr:uid="{00000000-0005-0000-0000-00005D460000}"/>
    <cellStyle name="Normal 153" xfId="11463" xr:uid="{00000000-0005-0000-0000-00005E460000}"/>
    <cellStyle name="Normal 154" xfId="22993" xr:uid="{00000000-0005-0000-0000-00005F460000}"/>
    <cellStyle name="Normal 154 2" xfId="21586" xr:uid="{00000000-0005-0000-0000-000060460000}"/>
    <cellStyle name="Normal 154 3" xfId="23198" xr:uid="{00000000-0005-0000-0000-000061460000}"/>
    <cellStyle name="Normal 155" xfId="23199" xr:uid="{00000000-0005-0000-0000-000062460000}"/>
    <cellStyle name="Normal 155 2" xfId="23203" xr:uid="{00000000-0005-0000-0000-000063460000}"/>
    <cellStyle name="Normal 155 3" xfId="23205" xr:uid="{00000000-0005-0000-0000-000064460000}"/>
    <cellStyle name="Normal 156" xfId="22584" xr:uid="{00000000-0005-0000-0000-000065460000}"/>
    <cellStyle name="Normal 157" xfId="22589" xr:uid="{00000000-0005-0000-0000-000066460000}"/>
    <cellStyle name="Normal 158" xfId="20157" xr:uid="{00000000-0005-0000-0000-000067460000}"/>
    <cellStyle name="Normal 158 2" xfId="21480" xr:uid="{00000000-0005-0000-0000-000068460000}"/>
    <cellStyle name="Normal 158 3" xfId="13519" xr:uid="{00000000-0005-0000-0000-000069460000}"/>
    <cellStyle name="Normal 159" xfId="20883" xr:uid="{00000000-0005-0000-0000-00006A460000}"/>
    <cellStyle name="Normal 159 2" xfId="21485" xr:uid="{00000000-0005-0000-0000-00006B460000}"/>
    <cellStyle name="Normal 159 3" xfId="23207" xr:uid="{00000000-0005-0000-0000-00006C460000}"/>
    <cellStyle name="Normal 16" xfId="23210" xr:uid="{00000000-0005-0000-0000-00006D460000}"/>
    <cellStyle name="Normal 16 2" xfId="23212" xr:uid="{00000000-0005-0000-0000-00006E460000}"/>
    <cellStyle name="Normal 16 2 2" xfId="23214" xr:uid="{00000000-0005-0000-0000-00006F460000}"/>
    <cellStyle name="Normal 16 2 3" xfId="11546" xr:uid="{00000000-0005-0000-0000-000070460000}"/>
    <cellStyle name="Normal 16 2 4" xfId="11553" xr:uid="{00000000-0005-0000-0000-000071460000}"/>
    <cellStyle name="Normal 16 2 4 10" xfId="23216" xr:uid="{00000000-0005-0000-0000-000072460000}"/>
    <cellStyle name="Normal 16 2 4 11" xfId="23217" xr:uid="{00000000-0005-0000-0000-000073460000}"/>
    <cellStyle name="Normal 16 2 4 2" xfId="9377" xr:uid="{00000000-0005-0000-0000-000074460000}"/>
    <cellStyle name="Normal 16 2 4 2 2" xfId="23218" xr:uid="{00000000-0005-0000-0000-000075460000}"/>
    <cellStyle name="Normal 16 2 4 2 2 2" xfId="10529" xr:uid="{00000000-0005-0000-0000-000076460000}"/>
    <cellStyle name="Normal 16 2 4 2 2 2 2" xfId="10539" xr:uid="{00000000-0005-0000-0000-000077460000}"/>
    <cellStyle name="Normal 16 2 4 2 2 2 3" xfId="3218" xr:uid="{00000000-0005-0000-0000-000078460000}"/>
    <cellStyle name="Normal 16 2 4 2 2 3" xfId="23220" xr:uid="{00000000-0005-0000-0000-000079460000}"/>
    <cellStyle name="Normal 16 2 4 2 2 4" xfId="23221" xr:uid="{00000000-0005-0000-0000-00007A460000}"/>
    <cellStyle name="Normal 16 2 4 2 3" xfId="23222" xr:uid="{00000000-0005-0000-0000-00007B460000}"/>
    <cellStyle name="Normal 16 2 4 2 3 2" xfId="10699" xr:uid="{00000000-0005-0000-0000-00007C460000}"/>
    <cellStyle name="Normal 16 2 4 2 3 3" xfId="6412" xr:uid="{00000000-0005-0000-0000-00007D460000}"/>
    <cellStyle name="Normal 16 2 4 2 4" xfId="23224" xr:uid="{00000000-0005-0000-0000-00007E460000}"/>
    <cellStyle name="Normal 16 2 4 2 4 2" xfId="21168" xr:uid="{00000000-0005-0000-0000-00007F460000}"/>
    <cellStyle name="Normal 16 2 4 2 4 3" xfId="21174" xr:uid="{00000000-0005-0000-0000-000080460000}"/>
    <cellStyle name="Normal 16 2 4 2 5" xfId="23225" xr:uid="{00000000-0005-0000-0000-000081460000}"/>
    <cellStyle name="Normal 16 2 4 2 6" xfId="23226" xr:uid="{00000000-0005-0000-0000-000082460000}"/>
    <cellStyle name="Normal 16 2 4 3" xfId="23227" xr:uid="{00000000-0005-0000-0000-000083460000}"/>
    <cellStyle name="Normal 16 2 4 3 2" xfId="23229" xr:uid="{00000000-0005-0000-0000-000084460000}"/>
    <cellStyle name="Normal 16 2 4 3 2 2" xfId="23233" xr:uid="{00000000-0005-0000-0000-000085460000}"/>
    <cellStyle name="Normal 16 2 4 3 2 3" xfId="23234" xr:uid="{00000000-0005-0000-0000-000086460000}"/>
    <cellStyle name="Normal 16 2 4 3 3" xfId="23235" xr:uid="{00000000-0005-0000-0000-000087460000}"/>
    <cellStyle name="Normal 16 2 4 3 3 2" xfId="23239" xr:uid="{00000000-0005-0000-0000-000088460000}"/>
    <cellStyle name="Normal 16 2 4 3 3 3" xfId="23240" xr:uid="{00000000-0005-0000-0000-000089460000}"/>
    <cellStyle name="Normal 16 2 4 3 4" xfId="23241" xr:uid="{00000000-0005-0000-0000-00008A460000}"/>
    <cellStyle name="Normal 16 2 4 3 5" xfId="23242" xr:uid="{00000000-0005-0000-0000-00008B460000}"/>
    <cellStyle name="Normal 16 2 4 4" xfId="23243" xr:uid="{00000000-0005-0000-0000-00008C460000}"/>
    <cellStyle name="Normal 16 2 4 4 2" xfId="23244" xr:uid="{00000000-0005-0000-0000-00008D460000}"/>
    <cellStyle name="Normal 16 2 4 4 2 2" xfId="23245" xr:uid="{00000000-0005-0000-0000-00008E460000}"/>
    <cellStyle name="Normal 16 2 4 4 2 3" xfId="23246" xr:uid="{00000000-0005-0000-0000-00008F460000}"/>
    <cellStyle name="Normal 16 2 4 4 3" xfId="23247" xr:uid="{00000000-0005-0000-0000-000090460000}"/>
    <cellStyle name="Normal 16 2 4 4 3 2" xfId="10997" xr:uid="{00000000-0005-0000-0000-000091460000}"/>
    <cellStyle name="Normal 16 2 4 4 3 3" xfId="6567" xr:uid="{00000000-0005-0000-0000-000092460000}"/>
    <cellStyle name="Normal 16 2 4 4 4" xfId="23248" xr:uid="{00000000-0005-0000-0000-000093460000}"/>
    <cellStyle name="Normal 16 2 4 4 5" xfId="23249" xr:uid="{00000000-0005-0000-0000-000094460000}"/>
    <cellStyle name="Normal 16 2 4 5" xfId="23250" xr:uid="{00000000-0005-0000-0000-000095460000}"/>
    <cellStyle name="Normal 16 2 4 5 2" xfId="23251" xr:uid="{00000000-0005-0000-0000-000096460000}"/>
    <cellStyle name="Normal 16 2 4 5 2 2" xfId="23252" xr:uid="{00000000-0005-0000-0000-000097460000}"/>
    <cellStyle name="Normal 16 2 4 5 2 3" xfId="23253" xr:uid="{00000000-0005-0000-0000-000098460000}"/>
    <cellStyle name="Normal 16 2 4 5 3" xfId="23254" xr:uid="{00000000-0005-0000-0000-000099460000}"/>
    <cellStyle name="Normal 16 2 4 5 3 2" xfId="22774" xr:uid="{00000000-0005-0000-0000-00009A460000}"/>
    <cellStyle name="Normal 16 2 4 5 3 3" xfId="22776" xr:uid="{00000000-0005-0000-0000-00009B460000}"/>
    <cellStyle name="Normal 16 2 4 5 4" xfId="23256" xr:uid="{00000000-0005-0000-0000-00009C460000}"/>
    <cellStyle name="Normal 16 2 4 5 5" xfId="23257" xr:uid="{00000000-0005-0000-0000-00009D460000}"/>
    <cellStyle name="Normal 16 2 4 6" xfId="23258" xr:uid="{00000000-0005-0000-0000-00009E460000}"/>
    <cellStyle name="Normal 16 2 4 6 2" xfId="23259" xr:uid="{00000000-0005-0000-0000-00009F460000}"/>
    <cellStyle name="Normal 16 2 4 6 2 2" xfId="23260" xr:uid="{00000000-0005-0000-0000-0000A0460000}"/>
    <cellStyle name="Normal 16 2 4 6 2 3" xfId="23261" xr:uid="{00000000-0005-0000-0000-0000A1460000}"/>
    <cellStyle name="Normal 16 2 4 6 3" xfId="23262" xr:uid="{00000000-0005-0000-0000-0000A2460000}"/>
    <cellStyle name="Normal 16 2 4 6 3 2" xfId="22788" xr:uid="{00000000-0005-0000-0000-0000A3460000}"/>
    <cellStyle name="Normal 16 2 4 6 3 3" xfId="23263" xr:uid="{00000000-0005-0000-0000-0000A4460000}"/>
    <cellStyle name="Normal 16 2 4 6 4" xfId="23264" xr:uid="{00000000-0005-0000-0000-0000A5460000}"/>
    <cellStyle name="Normal 16 2 4 6 5" xfId="23265" xr:uid="{00000000-0005-0000-0000-0000A6460000}"/>
    <cellStyle name="Normal 16 2 4 7" xfId="23266" xr:uid="{00000000-0005-0000-0000-0000A7460000}"/>
    <cellStyle name="Normal 16 2 4 7 2" xfId="23267" xr:uid="{00000000-0005-0000-0000-0000A8460000}"/>
    <cellStyle name="Normal 16 2 4 7 2 2" xfId="23268" xr:uid="{00000000-0005-0000-0000-0000A9460000}"/>
    <cellStyle name="Normal 16 2 4 7 2 3" xfId="23269" xr:uid="{00000000-0005-0000-0000-0000AA460000}"/>
    <cellStyle name="Normal 16 2 4 7 3" xfId="23270" xr:uid="{00000000-0005-0000-0000-0000AB460000}"/>
    <cellStyle name="Normal 16 2 4 7 4" xfId="4047" xr:uid="{00000000-0005-0000-0000-0000AC460000}"/>
    <cellStyle name="Normal 16 2 4 8" xfId="23271" xr:uid="{00000000-0005-0000-0000-0000AD460000}"/>
    <cellStyle name="Normal 16 2 4 8 2" xfId="23272" xr:uid="{00000000-0005-0000-0000-0000AE460000}"/>
    <cellStyle name="Normal 16 2 4 8 3" xfId="23273" xr:uid="{00000000-0005-0000-0000-0000AF460000}"/>
    <cellStyle name="Normal 16 2 4 9" xfId="23274" xr:uid="{00000000-0005-0000-0000-0000B0460000}"/>
    <cellStyle name="Normal 16 2 4 9 2" xfId="23277" xr:uid="{00000000-0005-0000-0000-0000B1460000}"/>
    <cellStyle name="Normal 16 2 4 9 3" xfId="23278" xr:uid="{00000000-0005-0000-0000-0000B2460000}"/>
    <cellStyle name="Normal 16 3" xfId="23279" xr:uid="{00000000-0005-0000-0000-0000B3460000}"/>
    <cellStyle name="Normal 16 3 10" xfId="19917" xr:uid="{00000000-0005-0000-0000-0000B4460000}"/>
    <cellStyle name="Normal 16 3 11" xfId="16110" xr:uid="{00000000-0005-0000-0000-0000B5460000}"/>
    <cellStyle name="Normal 16 3 2" xfId="23282" xr:uid="{00000000-0005-0000-0000-0000B6460000}"/>
    <cellStyle name="Normal 16 3 2 2" xfId="23284" xr:uid="{00000000-0005-0000-0000-0000B7460000}"/>
    <cellStyle name="Normal 16 3 2 2 2" xfId="23288" xr:uid="{00000000-0005-0000-0000-0000B8460000}"/>
    <cellStyle name="Normal 16 3 2 2 2 2" xfId="11196" xr:uid="{00000000-0005-0000-0000-0000B9460000}"/>
    <cellStyle name="Normal 16 3 2 2 2 3" xfId="19918" xr:uid="{00000000-0005-0000-0000-0000BA460000}"/>
    <cellStyle name="Normal 16 3 2 2 3" xfId="23290" xr:uid="{00000000-0005-0000-0000-0000BB460000}"/>
    <cellStyle name="Normal 16 3 2 2 4" xfId="23292" xr:uid="{00000000-0005-0000-0000-0000BC460000}"/>
    <cellStyle name="Normal 16 3 2 3" xfId="23295" xr:uid="{00000000-0005-0000-0000-0000BD460000}"/>
    <cellStyle name="Normal 16 3 2 3 2" xfId="23297" xr:uid="{00000000-0005-0000-0000-0000BE460000}"/>
    <cellStyle name="Normal 16 3 2 3 3" xfId="23299" xr:uid="{00000000-0005-0000-0000-0000BF460000}"/>
    <cellStyle name="Normal 16 3 2 4" xfId="23303" xr:uid="{00000000-0005-0000-0000-0000C0460000}"/>
    <cellStyle name="Normal 16 3 2 4 2" xfId="23305" xr:uid="{00000000-0005-0000-0000-0000C1460000}"/>
    <cellStyle name="Normal 16 3 2 4 3" xfId="23308" xr:uid="{00000000-0005-0000-0000-0000C2460000}"/>
    <cellStyle name="Normal 16 3 2 5" xfId="23312" xr:uid="{00000000-0005-0000-0000-0000C3460000}"/>
    <cellStyle name="Normal 16 3 2 6" xfId="23314" xr:uid="{00000000-0005-0000-0000-0000C4460000}"/>
    <cellStyle name="Normal 16 3 3" xfId="15898" xr:uid="{00000000-0005-0000-0000-0000C5460000}"/>
    <cellStyle name="Normal 16 3 3 2" xfId="23316" xr:uid="{00000000-0005-0000-0000-0000C6460000}"/>
    <cellStyle name="Normal 16 3 3 2 2" xfId="23321" xr:uid="{00000000-0005-0000-0000-0000C7460000}"/>
    <cellStyle name="Normal 16 3 3 2 3" xfId="23324" xr:uid="{00000000-0005-0000-0000-0000C8460000}"/>
    <cellStyle name="Normal 16 3 3 3" xfId="23327" xr:uid="{00000000-0005-0000-0000-0000C9460000}"/>
    <cellStyle name="Normal 16 3 3 3 2" xfId="23331" xr:uid="{00000000-0005-0000-0000-0000CA460000}"/>
    <cellStyle name="Normal 16 3 3 3 3" xfId="23334" xr:uid="{00000000-0005-0000-0000-0000CB460000}"/>
    <cellStyle name="Normal 16 3 3 4" xfId="23338" xr:uid="{00000000-0005-0000-0000-0000CC460000}"/>
    <cellStyle name="Normal 16 3 3 5" xfId="23340" xr:uid="{00000000-0005-0000-0000-0000CD460000}"/>
    <cellStyle name="Normal 16 3 4" xfId="15930" xr:uid="{00000000-0005-0000-0000-0000CE460000}"/>
    <cellStyle name="Normal 16 3 4 2" xfId="9875" xr:uid="{00000000-0005-0000-0000-0000CF460000}"/>
    <cellStyle name="Normal 16 3 4 2 2" xfId="23342" xr:uid="{00000000-0005-0000-0000-0000D0460000}"/>
    <cellStyle name="Normal 16 3 4 2 3" xfId="23344" xr:uid="{00000000-0005-0000-0000-0000D1460000}"/>
    <cellStyle name="Normal 16 3 4 3" xfId="23346" xr:uid="{00000000-0005-0000-0000-0000D2460000}"/>
    <cellStyle name="Normal 16 3 4 3 2" xfId="23348" xr:uid="{00000000-0005-0000-0000-0000D3460000}"/>
    <cellStyle name="Normal 16 3 4 3 3" xfId="23350" xr:uid="{00000000-0005-0000-0000-0000D4460000}"/>
    <cellStyle name="Normal 16 3 4 4" xfId="23352" xr:uid="{00000000-0005-0000-0000-0000D5460000}"/>
    <cellStyle name="Normal 16 3 4 5" xfId="1881" xr:uid="{00000000-0005-0000-0000-0000D6460000}"/>
    <cellStyle name="Normal 16 3 5" xfId="23354" xr:uid="{00000000-0005-0000-0000-0000D7460000}"/>
    <cellStyle name="Normal 16 3 5 2" xfId="9887" xr:uid="{00000000-0005-0000-0000-0000D8460000}"/>
    <cellStyle name="Normal 16 3 5 2 2" xfId="12558" xr:uid="{00000000-0005-0000-0000-0000D9460000}"/>
    <cellStyle name="Normal 16 3 5 2 3" xfId="12568" xr:uid="{00000000-0005-0000-0000-0000DA460000}"/>
    <cellStyle name="Normal 16 3 5 3" xfId="12583" xr:uid="{00000000-0005-0000-0000-0000DB460000}"/>
    <cellStyle name="Normal 16 3 5 3 2" xfId="12589" xr:uid="{00000000-0005-0000-0000-0000DC460000}"/>
    <cellStyle name="Normal 16 3 5 3 3" xfId="6230" xr:uid="{00000000-0005-0000-0000-0000DD460000}"/>
    <cellStyle name="Normal 16 3 5 4" xfId="5123" xr:uid="{00000000-0005-0000-0000-0000DE460000}"/>
    <cellStyle name="Normal 16 3 5 5" xfId="12617" xr:uid="{00000000-0005-0000-0000-0000DF460000}"/>
    <cellStyle name="Normal 16 3 6" xfId="23356" xr:uid="{00000000-0005-0000-0000-0000E0460000}"/>
    <cellStyle name="Normal 16 3 6 2" xfId="23358" xr:uid="{00000000-0005-0000-0000-0000E1460000}"/>
    <cellStyle name="Normal 16 3 6 2 2" xfId="12190" xr:uid="{00000000-0005-0000-0000-0000E2460000}"/>
    <cellStyle name="Normal 16 3 6 2 3" xfId="12195" xr:uid="{00000000-0005-0000-0000-0000E3460000}"/>
    <cellStyle name="Normal 16 3 6 3" xfId="23361" xr:uid="{00000000-0005-0000-0000-0000E4460000}"/>
    <cellStyle name="Normal 16 3 6 3 2" xfId="12202" xr:uid="{00000000-0005-0000-0000-0000E5460000}"/>
    <cellStyle name="Normal 16 3 6 3 3" xfId="6509" xr:uid="{00000000-0005-0000-0000-0000E6460000}"/>
    <cellStyle name="Normal 16 3 6 4" xfId="23364" xr:uid="{00000000-0005-0000-0000-0000E7460000}"/>
    <cellStyle name="Normal 16 3 6 5" xfId="23366" xr:uid="{00000000-0005-0000-0000-0000E8460000}"/>
    <cellStyle name="Normal 16 3 7" xfId="5620" xr:uid="{00000000-0005-0000-0000-0000E9460000}"/>
    <cellStyle name="Normal 16 3 7 2" xfId="23368" xr:uid="{00000000-0005-0000-0000-0000EA460000}"/>
    <cellStyle name="Normal 16 3 7 2 2" xfId="23370" xr:uid="{00000000-0005-0000-0000-0000EB460000}"/>
    <cellStyle name="Normal 16 3 7 2 3" xfId="23372" xr:uid="{00000000-0005-0000-0000-0000EC460000}"/>
    <cellStyle name="Normal 16 3 7 3" xfId="23374" xr:uid="{00000000-0005-0000-0000-0000ED460000}"/>
    <cellStyle name="Normal 16 3 7 4" xfId="23376" xr:uid="{00000000-0005-0000-0000-0000EE460000}"/>
    <cellStyle name="Normal 16 3 8" xfId="7139" xr:uid="{00000000-0005-0000-0000-0000EF460000}"/>
    <cellStyle name="Normal 16 3 8 2" xfId="23378" xr:uid="{00000000-0005-0000-0000-0000F0460000}"/>
    <cellStyle name="Normal 16 3 8 3" xfId="23380" xr:uid="{00000000-0005-0000-0000-0000F1460000}"/>
    <cellStyle name="Normal 16 3 9" xfId="7144" xr:uid="{00000000-0005-0000-0000-0000F2460000}"/>
    <cellStyle name="Normal 16 3 9 2" xfId="23382" xr:uid="{00000000-0005-0000-0000-0000F3460000}"/>
    <cellStyle name="Normal 16 3 9 3" xfId="23384" xr:uid="{00000000-0005-0000-0000-0000F4460000}"/>
    <cellStyle name="Normal 16 4" xfId="23386" xr:uid="{00000000-0005-0000-0000-0000F5460000}"/>
    <cellStyle name="Normal 16 5" xfId="23389" xr:uid="{00000000-0005-0000-0000-0000F6460000}"/>
    <cellStyle name="Normal 16 6" xfId="23391" xr:uid="{00000000-0005-0000-0000-0000F7460000}"/>
    <cellStyle name="Normal 16 6 2" xfId="23392" xr:uid="{00000000-0005-0000-0000-0000F8460000}"/>
    <cellStyle name="Normal 16 7" xfId="23393" xr:uid="{00000000-0005-0000-0000-0000F9460000}"/>
    <cellStyle name="Normal 16 7 2" xfId="23394" xr:uid="{00000000-0005-0000-0000-0000FA460000}"/>
    <cellStyle name="Normal 160" xfId="23200" xr:uid="{00000000-0005-0000-0000-0000FB460000}"/>
    <cellStyle name="Normal 161" xfId="22585" xr:uid="{00000000-0005-0000-0000-0000FC460000}"/>
    <cellStyle name="Normal 162" xfId="22590" xr:uid="{00000000-0005-0000-0000-0000FD460000}"/>
    <cellStyle name="Normal 163" xfId="20158" xr:uid="{00000000-0005-0000-0000-0000FE460000}"/>
    <cellStyle name="Normal 164" xfId="20884" xr:uid="{00000000-0005-0000-0000-0000FF460000}"/>
    <cellStyle name="Normal 165" xfId="23395" xr:uid="{00000000-0005-0000-0000-000000470000}"/>
    <cellStyle name="Normal 165 2" xfId="21493" xr:uid="{00000000-0005-0000-0000-000001470000}"/>
    <cellStyle name="Normal 165 3" xfId="23399" xr:uid="{00000000-0005-0000-0000-000002470000}"/>
    <cellStyle name="Normal 166" xfId="23401" xr:uid="{00000000-0005-0000-0000-000003470000}"/>
    <cellStyle name="Normal 167" xfId="23405" xr:uid="{00000000-0005-0000-0000-000004470000}"/>
    <cellStyle name="Normal 168" xfId="23409" xr:uid="{00000000-0005-0000-0000-000005470000}"/>
    <cellStyle name="Normal 169" xfId="9492" xr:uid="{00000000-0005-0000-0000-000006470000}"/>
    <cellStyle name="Normal 17" xfId="23413" xr:uid="{00000000-0005-0000-0000-000007470000}"/>
    <cellStyle name="Normal 17 2" xfId="23415" xr:uid="{00000000-0005-0000-0000-000008470000}"/>
    <cellStyle name="Normal 17 2 2" xfId="15911" xr:uid="{00000000-0005-0000-0000-000009470000}"/>
    <cellStyle name="Normal 17 2 3" xfId="19973" xr:uid="{00000000-0005-0000-0000-00000A470000}"/>
    <cellStyle name="Normal 17 2 4" xfId="19975" xr:uid="{00000000-0005-0000-0000-00000B470000}"/>
    <cellStyle name="Normal 17 2 4 10" xfId="23417" xr:uid="{00000000-0005-0000-0000-00000C470000}"/>
    <cellStyle name="Normal 17 2 4 11" xfId="23418" xr:uid="{00000000-0005-0000-0000-00000D470000}"/>
    <cellStyle name="Normal 17 2 4 2" xfId="23419" xr:uid="{00000000-0005-0000-0000-00000E470000}"/>
    <cellStyle name="Normal 17 2 4 2 2" xfId="23420" xr:uid="{00000000-0005-0000-0000-00000F470000}"/>
    <cellStyle name="Normal 17 2 4 2 2 2" xfId="23421" xr:uid="{00000000-0005-0000-0000-000010470000}"/>
    <cellStyle name="Normal 17 2 4 2 2 2 2" xfId="9024" xr:uid="{00000000-0005-0000-0000-000011470000}"/>
    <cellStyle name="Normal 17 2 4 2 2 2 3" xfId="1931" xr:uid="{00000000-0005-0000-0000-000012470000}"/>
    <cellStyle name="Normal 17 2 4 2 2 3" xfId="23422" xr:uid="{00000000-0005-0000-0000-000013470000}"/>
    <cellStyle name="Normal 17 2 4 2 2 4" xfId="23423" xr:uid="{00000000-0005-0000-0000-000014470000}"/>
    <cellStyle name="Normal 17 2 4 2 3" xfId="23424" xr:uid="{00000000-0005-0000-0000-000015470000}"/>
    <cellStyle name="Normal 17 2 4 2 3 2" xfId="23425" xr:uid="{00000000-0005-0000-0000-000016470000}"/>
    <cellStyle name="Normal 17 2 4 2 3 3" xfId="23426" xr:uid="{00000000-0005-0000-0000-000017470000}"/>
    <cellStyle name="Normal 17 2 4 2 4" xfId="23427" xr:uid="{00000000-0005-0000-0000-000018470000}"/>
    <cellStyle name="Normal 17 2 4 2 4 2" xfId="23428" xr:uid="{00000000-0005-0000-0000-000019470000}"/>
    <cellStyle name="Normal 17 2 4 2 4 3" xfId="23429" xr:uid="{00000000-0005-0000-0000-00001A470000}"/>
    <cellStyle name="Normal 17 2 4 2 5" xfId="14424" xr:uid="{00000000-0005-0000-0000-00001B470000}"/>
    <cellStyle name="Normal 17 2 4 2 6" xfId="14429" xr:uid="{00000000-0005-0000-0000-00001C470000}"/>
    <cellStyle name="Normal 17 2 4 3" xfId="23430" xr:uid="{00000000-0005-0000-0000-00001D470000}"/>
    <cellStyle name="Normal 17 2 4 3 2" xfId="23432" xr:uid="{00000000-0005-0000-0000-00001E470000}"/>
    <cellStyle name="Normal 17 2 4 3 2 2" xfId="23434" xr:uid="{00000000-0005-0000-0000-00001F470000}"/>
    <cellStyle name="Normal 17 2 4 3 2 3" xfId="23436" xr:uid="{00000000-0005-0000-0000-000020470000}"/>
    <cellStyle name="Normal 17 2 4 3 3" xfId="23438" xr:uid="{00000000-0005-0000-0000-000021470000}"/>
    <cellStyle name="Normal 17 2 4 3 3 2" xfId="23440" xr:uid="{00000000-0005-0000-0000-000022470000}"/>
    <cellStyle name="Normal 17 2 4 3 3 3" xfId="23442" xr:uid="{00000000-0005-0000-0000-000023470000}"/>
    <cellStyle name="Normal 17 2 4 3 4" xfId="23444" xr:uid="{00000000-0005-0000-0000-000024470000}"/>
    <cellStyle name="Normal 17 2 4 3 5" xfId="14442" xr:uid="{00000000-0005-0000-0000-000025470000}"/>
    <cellStyle name="Normal 17 2 4 4" xfId="23445" xr:uid="{00000000-0005-0000-0000-000026470000}"/>
    <cellStyle name="Normal 17 2 4 4 2" xfId="23446" xr:uid="{00000000-0005-0000-0000-000027470000}"/>
    <cellStyle name="Normal 17 2 4 4 2 2" xfId="23447" xr:uid="{00000000-0005-0000-0000-000028470000}"/>
    <cellStyle name="Normal 17 2 4 4 2 3" xfId="23448" xr:uid="{00000000-0005-0000-0000-000029470000}"/>
    <cellStyle name="Normal 17 2 4 4 3" xfId="23449" xr:uid="{00000000-0005-0000-0000-00002A470000}"/>
    <cellStyle name="Normal 17 2 4 4 3 2" xfId="23450" xr:uid="{00000000-0005-0000-0000-00002B470000}"/>
    <cellStyle name="Normal 17 2 4 4 3 3" xfId="23451" xr:uid="{00000000-0005-0000-0000-00002C470000}"/>
    <cellStyle name="Normal 17 2 4 4 4" xfId="23452" xr:uid="{00000000-0005-0000-0000-00002D470000}"/>
    <cellStyle name="Normal 17 2 4 4 5" xfId="23453" xr:uid="{00000000-0005-0000-0000-00002E470000}"/>
    <cellStyle name="Normal 17 2 4 5" xfId="23454" xr:uid="{00000000-0005-0000-0000-00002F470000}"/>
    <cellStyle name="Normal 17 2 4 5 2" xfId="23455" xr:uid="{00000000-0005-0000-0000-000030470000}"/>
    <cellStyle name="Normal 17 2 4 5 2 2" xfId="23456" xr:uid="{00000000-0005-0000-0000-000031470000}"/>
    <cellStyle name="Normal 17 2 4 5 2 3" xfId="10328" xr:uid="{00000000-0005-0000-0000-000032470000}"/>
    <cellStyle name="Normal 17 2 4 5 3" xfId="23457" xr:uid="{00000000-0005-0000-0000-000033470000}"/>
    <cellStyle name="Normal 17 2 4 5 3 2" xfId="23458" xr:uid="{00000000-0005-0000-0000-000034470000}"/>
    <cellStyle name="Normal 17 2 4 5 3 3" xfId="10355" xr:uid="{00000000-0005-0000-0000-000035470000}"/>
    <cellStyle name="Normal 17 2 4 5 4" xfId="23459" xr:uid="{00000000-0005-0000-0000-000036470000}"/>
    <cellStyle name="Normal 17 2 4 5 5" xfId="23460" xr:uid="{00000000-0005-0000-0000-000037470000}"/>
    <cellStyle name="Normal 17 2 4 6" xfId="23461" xr:uid="{00000000-0005-0000-0000-000038470000}"/>
    <cellStyle name="Normal 17 2 4 6 2" xfId="23463" xr:uid="{00000000-0005-0000-0000-000039470000}"/>
    <cellStyle name="Normal 17 2 4 6 2 2" xfId="20544" xr:uid="{00000000-0005-0000-0000-00003A470000}"/>
    <cellStyle name="Normal 17 2 4 6 2 3" xfId="23464" xr:uid="{00000000-0005-0000-0000-00003B470000}"/>
    <cellStyle name="Normal 17 2 4 6 3" xfId="15010" xr:uid="{00000000-0005-0000-0000-00003C470000}"/>
    <cellStyle name="Normal 17 2 4 6 3 2" xfId="5430" xr:uid="{00000000-0005-0000-0000-00003D470000}"/>
    <cellStyle name="Normal 17 2 4 6 3 3" xfId="23465" xr:uid="{00000000-0005-0000-0000-00003E470000}"/>
    <cellStyle name="Normal 17 2 4 6 4" xfId="15014" xr:uid="{00000000-0005-0000-0000-00003F470000}"/>
    <cellStyle name="Normal 17 2 4 6 5" xfId="23466" xr:uid="{00000000-0005-0000-0000-000040470000}"/>
    <cellStyle name="Normal 17 2 4 7" xfId="23467" xr:uid="{00000000-0005-0000-0000-000041470000}"/>
    <cellStyle name="Normal 17 2 4 7 2" xfId="23469" xr:uid="{00000000-0005-0000-0000-000042470000}"/>
    <cellStyle name="Normal 17 2 4 7 2 2" xfId="23471" xr:uid="{00000000-0005-0000-0000-000043470000}"/>
    <cellStyle name="Normal 17 2 4 7 2 3" xfId="23473" xr:uid="{00000000-0005-0000-0000-000044470000}"/>
    <cellStyle name="Normal 17 2 4 7 3" xfId="15018" xr:uid="{00000000-0005-0000-0000-000045470000}"/>
    <cellStyle name="Normal 17 2 4 7 4" xfId="15022" xr:uid="{00000000-0005-0000-0000-000046470000}"/>
    <cellStyle name="Normal 17 2 4 8" xfId="23474" xr:uid="{00000000-0005-0000-0000-000047470000}"/>
    <cellStyle name="Normal 17 2 4 8 2" xfId="23475" xr:uid="{00000000-0005-0000-0000-000048470000}"/>
    <cellStyle name="Normal 17 2 4 8 3" xfId="23476" xr:uid="{00000000-0005-0000-0000-000049470000}"/>
    <cellStyle name="Normal 17 2 4 9" xfId="12720" xr:uid="{00000000-0005-0000-0000-00004A470000}"/>
    <cellStyle name="Normal 17 2 4 9 2" xfId="23477" xr:uid="{00000000-0005-0000-0000-00004B470000}"/>
    <cellStyle name="Normal 17 2 4 9 3" xfId="23478" xr:uid="{00000000-0005-0000-0000-00004C470000}"/>
    <cellStyle name="Normal 17 3" xfId="23479" xr:uid="{00000000-0005-0000-0000-00004D470000}"/>
    <cellStyle name="Normal 17 3 10" xfId="23481" xr:uid="{00000000-0005-0000-0000-00004E470000}"/>
    <cellStyle name="Normal 17 3 11" xfId="23483" xr:uid="{00000000-0005-0000-0000-00004F470000}"/>
    <cellStyle name="Normal 17 3 2" xfId="23485" xr:uid="{00000000-0005-0000-0000-000050470000}"/>
    <cellStyle name="Normal 17 3 2 2" xfId="23487" xr:uid="{00000000-0005-0000-0000-000051470000}"/>
    <cellStyle name="Normal 17 3 2 2 2" xfId="23489" xr:uid="{00000000-0005-0000-0000-000052470000}"/>
    <cellStyle name="Normal 17 3 2 2 2 2" xfId="23491" xr:uid="{00000000-0005-0000-0000-000053470000}"/>
    <cellStyle name="Normal 17 3 2 2 2 3" xfId="23493" xr:uid="{00000000-0005-0000-0000-000054470000}"/>
    <cellStyle name="Normal 17 3 2 2 3" xfId="23495" xr:uid="{00000000-0005-0000-0000-000055470000}"/>
    <cellStyle name="Normal 17 3 2 2 4" xfId="23497" xr:uid="{00000000-0005-0000-0000-000056470000}"/>
    <cellStyle name="Normal 17 3 2 3" xfId="23499" xr:uid="{00000000-0005-0000-0000-000057470000}"/>
    <cellStyle name="Normal 17 3 2 3 2" xfId="23501" xr:uid="{00000000-0005-0000-0000-000058470000}"/>
    <cellStyle name="Normal 17 3 2 3 3" xfId="23503" xr:uid="{00000000-0005-0000-0000-000059470000}"/>
    <cellStyle name="Normal 17 3 2 4" xfId="23505" xr:uid="{00000000-0005-0000-0000-00005A470000}"/>
    <cellStyle name="Normal 17 3 2 4 2" xfId="23507" xr:uid="{00000000-0005-0000-0000-00005B470000}"/>
    <cellStyle name="Normal 17 3 2 4 3" xfId="23509" xr:uid="{00000000-0005-0000-0000-00005C470000}"/>
    <cellStyle name="Normal 17 3 2 5" xfId="23511" xr:uid="{00000000-0005-0000-0000-00005D470000}"/>
    <cellStyle name="Normal 17 3 2 6" xfId="23513" xr:uid="{00000000-0005-0000-0000-00005E470000}"/>
    <cellStyle name="Normal 17 3 3" xfId="23515" xr:uid="{00000000-0005-0000-0000-00005F470000}"/>
    <cellStyle name="Normal 17 3 3 2" xfId="23517" xr:uid="{00000000-0005-0000-0000-000060470000}"/>
    <cellStyle name="Normal 17 3 3 2 2" xfId="16104" xr:uid="{00000000-0005-0000-0000-000061470000}"/>
    <cellStyle name="Normal 17 3 3 2 3" xfId="16124" xr:uid="{00000000-0005-0000-0000-000062470000}"/>
    <cellStyle name="Normal 17 3 3 3" xfId="23519" xr:uid="{00000000-0005-0000-0000-000063470000}"/>
    <cellStyle name="Normal 17 3 3 3 2" xfId="4932" xr:uid="{00000000-0005-0000-0000-000064470000}"/>
    <cellStyle name="Normal 17 3 3 3 3" xfId="16138" xr:uid="{00000000-0005-0000-0000-000065470000}"/>
    <cellStyle name="Normal 17 3 3 4" xfId="23521" xr:uid="{00000000-0005-0000-0000-000066470000}"/>
    <cellStyle name="Normal 17 3 3 5" xfId="23523" xr:uid="{00000000-0005-0000-0000-000067470000}"/>
    <cellStyle name="Normal 17 3 4" xfId="23525" xr:uid="{00000000-0005-0000-0000-000068470000}"/>
    <cellStyle name="Normal 17 3 4 2" xfId="22317" xr:uid="{00000000-0005-0000-0000-000069470000}"/>
    <cellStyle name="Normal 17 3 4 2 2" xfId="7397" xr:uid="{00000000-0005-0000-0000-00006A470000}"/>
    <cellStyle name="Normal 17 3 4 2 3" xfId="16088" xr:uid="{00000000-0005-0000-0000-00006B470000}"/>
    <cellStyle name="Normal 17 3 4 3" xfId="22321" xr:uid="{00000000-0005-0000-0000-00006C470000}"/>
    <cellStyle name="Normal 17 3 4 3 2" xfId="16167" xr:uid="{00000000-0005-0000-0000-00006D470000}"/>
    <cellStyle name="Normal 17 3 4 3 3" xfId="16172" xr:uid="{00000000-0005-0000-0000-00006E470000}"/>
    <cellStyle name="Normal 17 3 4 4" xfId="22325" xr:uid="{00000000-0005-0000-0000-00006F470000}"/>
    <cellStyle name="Normal 17 3 4 5" xfId="22329" xr:uid="{00000000-0005-0000-0000-000070470000}"/>
    <cellStyle name="Normal 17 3 5" xfId="23527" xr:uid="{00000000-0005-0000-0000-000071470000}"/>
    <cellStyle name="Normal 17 3 5 2" xfId="23533" xr:uid="{00000000-0005-0000-0000-000072470000}"/>
    <cellStyle name="Normal 17 3 5 2 2" xfId="16188" xr:uid="{00000000-0005-0000-0000-000073470000}"/>
    <cellStyle name="Normal 17 3 5 2 3" xfId="16193" xr:uid="{00000000-0005-0000-0000-000074470000}"/>
    <cellStyle name="Normal 17 3 5 3" xfId="23539" xr:uid="{00000000-0005-0000-0000-000075470000}"/>
    <cellStyle name="Normal 17 3 5 3 2" xfId="16200" xr:uid="{00000000-0005-0000-0000-000076470000}"/>
    <cellStyle name="Normal 17 3 5 3 3" xfId="16205" xr:uid="{00000000-0005-0000-0000-000077470000}"/>
    <cellStyle name="Normal 17 3 5 4" xfId="23545" xr:uid="{00000000-0005-0000-0000-000078470000}"/>
    <cellStyle name="Normal 17 3 5 5" xfId="23551" xr:uid="{00000000-0005-0000-0000-000079470000}"/>
    <cellStyle name="Normal 17 3 6" xfId="23553" xr:uid="{00000000-0005-0000-0000-00007A470000}"/>
    <cellStyle name="Normal 17 3 6 2" xfId="23555" xr:uid="{00000000-0005-0000-0000-00007B470000}"/>
    <cellStyle name="Normal 17 3 6 2 2" xfId="16214" xr:uid="{00000000-0005-0000-0000-00007C470000}"/>
    <cellStyle name="Normal 17 3 6 2 3" xfId="16220" xr:uid="{00000000-0005-0000-0000-00007D470000}"/>
    <cellStyle name="Normal 17 3 6 3" xfId="3962" xr:uid="{00000000-0005-0000-0000-00007E470000}"/>
    <cellStyle name="Normal 17 3 6 3 2" xfId="3766" xr:uid="{00000000-0005-0000-0000-00007F470000}"/>
    <cellStyle name="Normal 17 3 6 3 3" xfId="3972" xr:uid="{00000000-0005-0000-0000-000080470000}"/>
    <cellStyle name="Normal 17 3 6 4" xfId="3987" xr:uid="{00000000-0005-0000-0000-000081470000}"/>
    <cellStyle name="Normal 17 3 6 5" xfId="3995" xr:uid="{00000000-0005-0000-0000-000082470000}"/>
    <cellStyle name="Normal 17 3 7" xfId="3842" xr:uid="{00000000-0005-0000-0000-000083470000}"/>
    <cellStyle name="Normal 17 3 7 2" xfId="23557" xr:uid="{00000000-0005-0000-0000-000084470000}"/>
    <cellStyle name="Normal 17 3 7 2 2" xfId="1574" xr:uid="{00000000-0005-0000-0000-000085470000}"/>
    <cellStyle name="Normal 17 3 7 2 3" xfId="23559" xr:uid="{00000000-0005-0000-0000-000086470000}"/>
    <cellStyle name="Normal 17 3 7 3" xfId="23561" xr:uid="{00000000-0005-0000-0000-000087470000}"/>
    <cellStyle name="Normal 17 3 7 4" xfId="8454" xr:uid="{00000000-0005-0000-0000-000088470000}"/>
    <cellStyle name="Normal 17 3 8" xfId="23563" xr:uid="{00000000-0005-0000-0000-000089470000}"/>
    <cellStyle name="Normal 17 3 8 2" xfId="23565" xr:uid="{00000000-0005-0000-0000-00008A470000}"/>
    <cellStyle name="Normal 17 3 8 3" xfId="23567" xr:uid="{00000000-0005-0000-0000-00008B470000}"/>
    <cellStyle name="Normal 17 3 9" xfId="23569" xr:uid="{00000000-0005-0000-0000-00008C470000}"/>
    <cellStyle name="Normal 17 3 9 2" xfId="23571" xr:uid="{00000000-0005-0000-0000-00008D470000}"/>
    <cellStyle name="Normal 17 3 9 3" xfId="23573" xr:uid="{00000000-0005-0000-0000-00008E470000}"/>
    <cellStyle name="Normal 17 4" xfId="23575" xr:uid="{00000000-0005-0000-0000-00008F470000}"/>
    <cellStyle name="Normal 17 4 2" xfId="23577" xr:uid="{00000000-0005-0000-0000-000090470000}"/>
    <cellStyle name="Normal 17 5" xfId="23579" xr:uid="{00000000-0005-0000-0000-000091470000}"/>
    <cellStyle name="Normal 17 5 2" xfId="23581" xr:uid="{00000000-0005-0000-0000-000092470000}"/>
    <cellStyle name="Normal 170" xfId="23396" xr:uid="{00000000-0005-0000-0000-000093470000}"/>
    <cellStyle name="Normal 171" xfId="23402" xr:uid="{00000000-0005-0000-0000-000094470000}"/>
    <cellStyle name="Normal 172" xfId="23406" xr:uid="{00000000-0005-0000-0000-000095470000}"/>
    <cellStyle name="Normal 172 2" xfId="21497" xr:uid="{00000000-0005-0000-0000-000096470000}"/>
    <cellStyle name="Normal 172 3" xfId="23583" xr:uid="{00000000-0005-0000-0000-000097470000}"/>
    <cellStyle name="Normal 173" xfId="23410" xr:uid="{00000000-0005-0000-0000-000098470000}"/>
    <cellStyle name="Normal 174" xfId="9493" xr:uid="{00000000-0005-0000-0000-000099470000}"/>
    <cellStyle name="Normal 175" xfId="23585" xr:uid="{00000000-0005-0000-0000-00009A470000}"/>
    <cellStyle name="Normal 176" xfId="23529" xr:uid="{00000000-0005-0000-0000-00009B470000}"/>
    <cellStyle name="Normal 177" xfId="23535" xr:uid="{00000000-0005-0000-0000-00009C470000}"/>
    <cellStyle name="Normal 178" xfId="23541" xr:uid="{00000000-0005-0000-0000-00009D470000}"/>
    <cellStyle name="Normal 179" xfId="23547" xr:uid="{00000000-0005-0000-0000-00009E470000}"/>
    <cellStyle name="Normal 18" xfId="23589" xr:uid="{00000000-0005-0000-0000-00009F470000}"/>
    <cellStyle name="Normal 18 2" xfId="23591" xr:uid="{00000000-0005-0000-0000-0000A0470000}"/>
    <cellStyle name="Normal 18 2 2" xfId="23593" xr:uid="{00000000-0005-0000-0000-0000A1470000}"/>
    <cellStyle name="Normal 18 2 3" xfId="23594" xr:uid="{00000000-0005-0000-0000-0000A2470000}"/>
    <cellStyle name="Normal 18 2 4" xfId="23595" xr:uid="{00000000-0005-0000-0000-0000A3470000}"/>
    <cellStyle name="Normal 18 2 4 10" xfId="23596" xr:uid="{00000000-0005-0000-0000-0000A4470000}"/>
    <cellStyle name="Normal 18 2 4 11" xfId="23599" xr:uid="{00000000-0005-0000-0000-0000A5470000}"/>
    <cellStyle name="Normal 18 2 4 2" xfId="23602" xr:uid="{00000000-0005-0000-0000-0000A6470000}"/>
    <cellStyle name="Normal 18 2 4 2 2" xfId="23603" xr:uid="{00000000-0005-0000-0000-0000A7470000}"/>
    <cellStyle name="Normal 18 2 4 2 2 2" xfId="23606" xr:uid="{00000000-0005-0000-0000-0000A8470000}"/>
    <cellStyle name="Normal 18 2 4 2 2 2 2" xfId="21149" xr:uid="{00000000-0005-0000-0000-0000A9470000}"/>
    <cellStyle name="Normal 18 2 4 2 2 2 3" xfId="23609" xr:uid="{00000000-0005-0000-0000-0000AA470000}"/>
    <cellStyle name="Normal 18 2 4 2 2 3" xfId="23613" xr:uid="{00000000-0005-0000-0000-0000AB470000}"/>
    <cellStyle name="Normal 18 2 4 2 2 4" xfId="21678" xr:uid="{00000000-0005-0000-0000-0000AC470000}"/>
    <cellStyle name="Normal 18 2 4 2 3" xfId="5486" xr:uid="{00000000-0005-0000-0000-0000AD470000}"/>
    <cellStyle name="Normal 18 2 4 2 3 2" xfId="9918" xr:uid="{00000000-0005-0000-0000-0000AE470000}"/>
    <cellStyle name="Normal 18 2 4 2 3 3" xfId="9926" xr:uid="{00000000-0005-0000-0000-0000AF470000}"/>
    <cellStyle name="Normal 18 2 4 2 4" xfId="23614" xr:uid="{00000000-0005-0000-0000-0000B0470000}"/>
    <cellStyle name="Normal 18 2 4 2 4 2" xfId="23615" xr:uid="{00000000-0005-0000-0000-0000B1470000}"/>
    <cellStyle name="Normal 18 2 4 2 4 3" xfId="23616" xr:uid="{00000000-0005-0000-0000-0000B2470000}"/>
    <cellStyle name="Normal 18 2 4 2 5" xfId="23617" xr:uid="{00000000-0005-0000-0000-0000B3470000}"/>
    <cellStyle name="Normal 18 2 4 2 6" xfId="6299" xr:uid="{00000000-0005-0000-0000-0000B4470000}"/>
    <cellStyle name="Normal 18 2 4 3" xfId="22342" xr:uid="{00000000-0005-0000-0000-0000B5470000}"/>
    <cellStyle name="Normal 18 2 4 3 2" xfId="23618" xr:uid="{00000000-0005-0000-0000-0000B6470000}"/>
    <cellStyle name="Normal 18 2 4 3 2 2" xfId="23621" xr:uid="{00000000-0005-0000-0000-0000B7470000}"/>
    <cellStyle name="Normal 18 2 4 3 2 3" xfId="23625" xr:uid="{00000000-0005-0000-0000-0000B8470000}"/>
    <cellStyle name="Normal 18 2 4 3 3" xfId="23626" xr:uid="{00000000-0005-0000-0000-0000B9470000}"/>
    <cellStyle name="Normal 18 2 4 3 3 2" xfId="23627" xr:uid="{00000000-0005-0000-0000-0000BA470000}"/>
    <cellStyle name="Normal 18 2 4 3 3 3" xfId="23628" xr:uid="{00000000-0005-0000-0000-0000BB470000}"/>
    <cellStyle name="Normal 18 2 4 3 4" xfId="23630" xr:uid="{00000000-0005-0000-0000-0000BC470000}"/>
    <cellStyle name="Normal 18 2 4 3 5" xfId="23632" xr:uid="{00000000-0005-0000-0000-0000BD470000}"/>
    <cellStyle name="Normal 18 2 4 4" xfId="22344" xr:uid="{00000000-0005-0000-0000-0000BE470000}"/>
    <cellStyle name="Normal 18 2 4 4 2" xfId="23634" xr:uid="{00000000-0005-0000-0000-0000BF470000}"/>
    <cellStyle name="Normal 18 2 4 4 2 2" xfId="23638" xr:uid="{00000000-0005-0000-0000-0000C0470000}"/>
    <cellStyle name="Normal 18 2 4 4 2 3" xfId="23643" xr:uid="{00000000-0005-0000-0000-0000C1470000}"/>
    <cellStyle name="Normal 18 2 4 4 3" xfId="23645" xr:uid="{00000000-0005-0000-0000-0000C2470000}"/>
    <cellStyle name="Normal 18 2 4 4 3 2" xfId="5723" xr:uid="{00000000-0005-0000-0000-0000C3470000}"/>
    <cellStyle name="Normal 18 2 4 4 3 3" xfId="6147" xr:uid="{00000000-0005-0000-0000-0000C4470000}"/>
    <cellStyle name="Normal 18 2 4 4 4" xfId="23647" xr:uid="{00000000-0005-0000-0000-0000C5470000}"/>
    <cellStyle name="Normal 18 2 4 4 5" xfId="23648" xr:uid="{00000000-0005-0000-0000-0000C6470000}"/>
    <cellStyle name="Normal 18 2 4 5" xfId="23649" xr:uid="{00000000-0005-0000-0000-0000C7470000}"/>
    <cellStyle name="Normal 18 2 4 5 2" xfId="23650" xr:uid="{00000000-0005-0000-0000-0000C8470000}"/>
    <cellStyle name="Normal 18 2 4 5 2 2" xfId="23651" xr:uid="{00000000-0005-0000-0000-0000C9470000}"/>
    <cellStyle name="Normal 18 2 4 5 2 3" xfId="23653" xr:uid="{00000000-0005-0000-0000-0000CA470000}"/>
    <cellStyle name="Normal 18 2 4 5 3" xfId="23654" xr:uid="{00000000-0005-0000-0000-0000CB470000}"/>
    <cellStyle name="Normal 18 2 4 5 3 2" xfId="23655" xr:uid="{00000000-0005-0000-0000-0000CC470000}"/>
    <cellStyle name="Normal 18 2 4 5 3 3" xfId="6203" xr:uid="{00000000-0005-0000-0000-0000CD470000}"/>
    <cellStyle name="Normal 18 2 4 5 4" xfId="23656" xr:uid="{00000000-0005-0000-0000-0000CE470000}"/>
    <cellStyle name="Normal 18 2 4 5 5" xfId="23657" xr:uid="{00000000-0005-0000-0000-0000CF470000}"/>
    <cellStyle name="Normal 18 2 4 6" xfId="11982" xr:uid="{00000000-0005-0000-0000-0000D0470000}"/>
    <cellStyle name="Normal 18 2 4 6 2" xfId="23658" xr:uid="{00000000-0005-0000-0000-0000D1470000}"/>
    <cellStyle name="Normal 18 2 4 6 2 2" xfId="23659" xr:uid="{00000000-0005-0000-0000-0000D2470000}"/>
    <cellStyle name="Normal 18 2 4 6 2 3" xfId="23661" xr:uid="{00000000-0005-0000-0000-0000D3470000}"/>
    <cellStyle name="Normal 18 2 4 6 3" xfId="23663" xr:uid="{00000000-0005-0000-0000-0000D4470000}"/>
    <cellStyle name="Normal 18 2 4 6 3 2" xfId="23664" xr:uid="{00000000-0005-0000-0000-0000D5470000}"/>
    <cellStyle name="Normal 18 2 4 6 3 3" xfId="23665" xr:uid="{00000000-0005-0000-0000-0000D6470000}"/>
    <cellStyle name="Normal 18 2 4 6 4" xfId="23667" xr:uid="{00000000-0005-0000-0000-0000D7470000}"/>
    <cellStyle name="Normal 18 2 4 6 5" xfId="23668" xr:uid="{00000000-0005-0000-0000-0000D8470000}"/>
    <cellStyle name="Normal 18 2 4 7" xfId="11984" xr:uid="{00000000-0005-0000-0000-0000D9470000}"/>
    <cellStyle name="Normal 18 2 4 7 2" xfId="23670" xr:uid="{00000000-0005-0000-0000-0000DA470000}"/>
    <cellStyle name="Normal 18 2 4 7 2 2" xfId="12837" xr:uid="{00000000-0005-0000-0000-0000DB470000}"/>
    <cellStyle name="Normal 18 2 4 7 2 3" xfId="12839" xr:uid="{00000000-0005-0000-0000-0000DC470000}"/>
    <cellStyle name="Normal 18 2 4 7 3" xfId="23671" xr:uid="{00000000-0005-0000-0000-0000DD470000}"/>
    <cellStyle name="Normal 18 2 4 7 4" xfId="23672" xr:uid="{00000000-0005-0000-0000-0000DE470000}"/>
    <cellStyle name="Normal 18 2 4 8" xfId="23673" xr:uid="{00000000-0005-0000-0000-0000DF470000}"/>
    <cellStyle name="Normal 18 2 4 8 2" xfId="23674" xr:uid="{00000000-0005-0000-0000-0000E0470000}"/>
    <cellStyle name="Normal 18 2 4 8 3" xfId="23675" xr:uid="{00000000-0005-0000-0000-0000E1470000}"/>
    <cellStyle name="Normal 18 2 4 9" xfId="23676" xr:uid="{00000000-0005-0000-0000-0000E2470000}"/>
    <cellStyle name="Normal 18 2 4 9 2" xfId="23677" xr:uid="{00000000-0005-0000-0000-0000E3470000}"/>
    <cellStyle name="Normal 18 2 4 9 3" xfId="23678" xr:uid="{00000000-0005-0000-0000-0000E4470000}"/>
    <cellStyle name="Normal 18 3" xfId="23679" xr:uid="{00000000-0005-0000-0000-0000E5470000}"/>
    <cellStyle name="Normal 18 3 10" xfId="9975" xr:uid="{00000000-0005-0000-0000-0000E6470000}"/>
    <cellStyle name="Normal 18 3 11" xfId="5573" xr:uid="{00000000-0005-0000-0000-0000E7470000}"/>
    <cellStyle name="Normal 18 3 2" xfId="23681" xr:uid="{00000000-0005-0000-0000-0000E8470000}"/>
    <cellStyle name="Normal 18 3 2 2" xfId="5760" xr:uid="{00000000-0005-0000-0000-0000E9470000}"/>
    <cellStyle name="Normal 18 3 2 2 2" xfId="15784" xr:uid="{00000000-0005-0000-0000-0000EA470000}"/>
    <cellStyle name="Normal 18 3 2 2 2 2" xfId="15788" xr:uid="{00000000-0005-0000-0000-0000EB470000}"/>
    <cellStyle name="Normal 18 3 2 2 2 3" xfId="15792" xr:uid="{00000000-0005-0000-0000-0000EC470000}"/>
    <cellStyle name="Normal 18 3 2 2 3" xfId="8166" xr:uid="{00000000-0005-0000-0000-0000ED470000}"/>
    <cellStyle name="Normal 18 3 2 2 4" xfId="8183" xr:uid="{00000000-0005-0000-0000-0000EE470000}"/>
    <cellStyle name="Normal 18 3 2 3" xfId="10162" xr:uid="{00000000-0005-0000-0000-0000EF470000}"/>
    <cellStyle name="Normal 18 3 2 3 2" xfId="15804" xr:uid="{00000000-0005-0000-0000-0000F0470000}"/>
    <cellStyle name="Normal 18 3 2 3 3" xfId="3873" xr:uid="{00000000-0005-0000-0000-0000F1470000}"/>
    <cellStyle name="Normal 18 3 2 4" xfId="23683" xr:uid="{00000000-0005-0000-0000-0000F2470000}"/>
    <cellStyle name="Normal 18 3 2 4 2" xfId="3564" xr:uid="{00000000-0005-0000-0000-0000F3470000}"/>
    <cellStyle name="Normal 18 3 2 4 3" xfId="8217" xr:uid="{00000000-0005-0000-0000-0000F4470000}"/>
    <cellStyle name="Normal 18 3 2 5" xfId="23686" xr:uid="{00000000-0005-0000-0000-0000F5470000}"/>
    <cellStyle name="Normal 18 3 2 6" xfId="23688" xr:uid="{00000000-0005-0000-0000-0000F6470000}"/>
    <cellStyle name="Normal 18 3 3" xfId="23690" xr:uid="{00000000-0005-0000-0000-0000F7470000}"/>
    <cellStyle name="Normal 18 3 3 2" xfId="10182" xr:uid="{00000000-0005-0000-0000-0000F8470000}"/>
    <cellStyle name="Normal 18 3 3 2 2" xfId="23692" xr:uid="{00000000-0005-0000-0000-0000F9470000}"/>
    <cellStyle name="Normal 18 3 3 2 3" xfId="1681" xr:uid="{00000000-0005-0000-0000-0000FA470000}"/>
    <cellStyle name="Normal 18 3 3 3" xfId="10190" xr:uid="{00000000-0005-0000-0000-0000FB470000}"/>
    <cellStyle name="Normal 18 3 3 3 2" xfId="23694" xr:uid="{00000000-0005-0000-0000-0000FC470000}"/>
    <cellStyle name="Normal 18 3 3 3 3" xfId="23696" xr:uid="{00000000-0005-0000-0000-0000FD470000}"/>
    <cellStyle name="Normal 18 3 3 4" xfId="22354" xr:uid="{00000000-0005-0000-0000-0000FE470000}"/>
    <cellStyle name="Normal 18 3 3 5" xfId="23698" xr:uid="{00000000-0005-0000-0000-0000FF470000}"/>
    <cellStyle name="Normal 18 3 4" xfId="23701" xr:uid="{00000000-0005-0000-0000-000000480000}"/>
    <cellStyle name="Normal 18 3 4 2" xfId="4194" xr:uid="{00000000-0005-0000-0000-000001480000}"/>
    <cellStyle name="Normal 18 3 4 2 2" xfId="23703" xr:uid="{00000000-0005-0000-0000-000002480000}"/>
    <cellStyle name="Normal 18 3 4 2 3" xfId="23705" xr:uid="{00000000-0005-0000-0000-000003480000}"/>
    <cellStyle name="Normal 18 3 4 3" xfId="10202" xr:uid="{00000000-0005-0000-0000-000004480000}"/>
    <cellStyle name="Normal 18 3 4 3 2" xfId="23707" xr:uid="{00000000-0005-0000-0000-000005480000}"/>
    <cellStyle name="Normal 18 3 4 3 3" xfId="23709" xr:uid="{00000000-0005-0000-0000-000006480000}"/>
    <cellStyle name="Normal 18 3 4 4" xfId="23711" xr:uid="{00000000-0005-0000-0000-000007480000}"/>
    <cellStyle name="Normal 18 3 4 5" xfId="23713" xr:uid="{00000000-0005-0000-0000-000008480000}"/>
    <cellStyle name="Normal 18 3 5" xfId="23716" xr:uid="{00000000-0005-0000-0000-000009480000}"/>
    <cellStyle name="Normal 18 3 5 2" xfId="10212" xr:uid="{00000000-0005-0000-0000-00000A480000}"/>
    <cellStyle name="Normal 18 3 5 2 2" xfId="21803" xr:uid="{00000000-0005-0000-0000-00000B480000}"/>
    <cellStyle name="Normal 18 3 5 2 3" xfId="21806" xr:uid="{00000000-0005-0000-0000-00000C480000}"/>
    <cellStyle name="Normal 18 3 5 3" xfId="23718" xr:uid="{00000000-0005-0000-0000-00000D480000}"/>
    <cellStyle name="Normal 18 3 5 3 2" xfId="23720" xr:uid="{00000000-0005-0000-0000-00000E480000}"/>
    <cellStyle name="Normal 18 3 5 3 3" xfId="23722" xr:uid="{00000000-0005-0000-0000-00000F480000}"/>
    <cellStyle name="Normal 18 3 5 4" xfId="23724" xr:uid="{00000000-0005-0000-0000-000010480000}"/>
    <cellStyle name="Normal 18 3 5 5" xfId="23726" xr:uid="{00000000-0005-0000-0000-000011480000}"/>
    <cellStyle name="Normal 18 3 6" xfId="23729" xr:uid="{00000000-0005-0000-0000-000012480000}"/>
    <cellStyle name="Normal 18 3 6 2" xfId="23731" xr:uid="{00000000-0005-0000-0000-000013480000}"/>
    <cellStyle name="Normal 18 3 6 2 2" xfId="23733" xr:uid="{00000000-0005-0000-0000-000014480000}"/>
    <cellStyle name="Normal 18 3 6 2 3" xfId="23735" xr:uid="{00000000-0005-0000-0000-000015480000}"/>
    <cellStyle name="Normal 18 3 6 3" xfId="23737" xr:uid="{00000000-0005-0000-0000-000016480000}"/>
    <cellStyle name="Normal 18 3 6 3 2" xfId="23739" xr:uid="{00000000-0005-0000-0000-000017480000}"/>
    <cellStyle name="Normal 18 3 6 3 3" xfId="23741" xr:uid="{00000000-0005-0000-0000-000018480000}"/>
    <cellStyle name="Normal 18 3 6 4" xfId="23743" xr:uid="{00000000-0005-0000-0000-000019480000}"/>
    <cellStyle name="Normal 18 3 6 5" xfId="23745" xr:uid="{00000000-0005-0000-0000-00001A480000}"/>
    <cellStyle name="Normal 18 3 7" xfId="12142" xr:uid="{00000000-0005-0000-0000-00001B480000}"/>
    <cellStyle name="Normal 18 3 7 2" xfId="23748" xr:uid="{00000000-0005-0000-0000-00001C480000}"/>
    <cellStyle name="Normal 18 3 7 2 2" xfId="23750" xr:uid="{00000000-0005-0000-0000-00001D480000}"/>
    <cellStyle name="Normal 18 3 7 2 3" xfId="23752" xr:uid="{00000000-0005-0000-0000-00001E480000}"/>
    <cellStyle name="Normal 18 3 7 3" xfId="23754" xr:uid="{00000000-0005-0000-0000-00001F480000}"/>
    <cellStyle name="Normal 18 3 7 4" xfId="23756" xr:uid="{00000000-0005-0000-0000-000020480000}"/>
    <cellStyle name="Normal 18 3 8" xfId="23758" xr:uid="{00000000-0005-0000-0000-000021480000}"/>
    <cellStyle name="Normal 18 3 8 2" xfId="23760" xr:uid="{00000000-0005-0000-0000-000022480000}"/>
    <cellStyle name="Normal 18 3 8 3" xfId="23762" xr:uid="{00000000-0005-0000-0000-000023480000}"/>
    <cellStyle name="Normal 18 3 9" xfId="23764" xr:uid="{00000000-0005-0000-0000-000024480000}"/>
    <cellStyle name="Normal 18 3 9 2" xfId="23766" xr:uid="{00000000-0005-0000-0000-000025480000}"/>
    <cellStyle name="Normal 18 3 9 3" xfId="4458" xr:uid="{00000000-0005-0000-0000-000026480000}"/>
    <cellStyle name="Normal 18 4" xfId="23768" xr:uid="{00000000-0005-0000-0000-000027480000}"/>
    <cellStyle name="Normal 18 5" xfId="23770" xr:uid="{00000000-0005-0000-0000-000028480000}"/>
    <cellStyle name="Normal 18 6" xfId="23772" xr:uid="{00000000-0005-0000-0000-000029480000}"/>
    <cellStyle name="Normal 18 6 2" xfId="3611" xr:uid="{00000000-0005-0000-0000-00002A480000}"/>
    <cellStyle name="Normal 18 7" xfId="23773" xr:uid="{00000000-0005-0000-0000-00002B480000}"/>
    <cellStyle name="Normal 18 7 2" xfId="19912" xr:uid="{00000000-0005-0000-0000-00002C480000}"/>
    <cellStyle name="Normal 180" xfId="23586" xr:uid="{00000000-0005-0000-0000-00002D480000}"/>
    <cellStyle name="Normal 181" xfId="23530" xr:uid="{00000000-0005-0000-0000-00002E480000}"/>
    <cellStyle name="Normal 182" xfId="23536" xr:uid="{00000000-0005-0000-0000-00002F480000}"/>
    <cellStyle name="Normal 183" xfId="23542" xr:uid="{00000000-0005-0000-0000-000030480000}"/>
    <cellStyle name="Normal 184" xfId="23548" xr:uid="{00000000-0005-0000-0000-000031480000}"/>
    <cellStyle name="Normal 185" xfId="23775" xr:uid="{00000000-0005-0000-0000-000032480000}"/>
    <cellStyle name="Normal 186" xfId="23780" xr:uid="{00000000-0005-0000-0000-000033480000}"/>
    <cellStyle name="Normal 187" xfId="23785" xr:uid="{00000000-0005-0000-0000-000034480000}"/>
    <cellStyle name="Normal 188" xfId="23791" xr:uid="{00000000-0005-0000-0000-000035480000}"/>
    <cellStyle name="Normal 189" xfId="23796" xr:uid="{00000000-0005-0000-0000-000036480000}"/>
    <cellStyle name="Normal 19" xfId="23801" xr:uid="{00000000-0005-0000-0000-000037480000}"/>
    <cellStyle name="Normal 19 2" xfId="23803" xr:uid="{00000000-0005-0000-0000-000038480000}"/>
    <cellStyle name="Normal 19 2 2" xfId="23805" xr:uid="{00000000-0005-0000-0000-000039480000}"/>
    <cellStyle name="Normal 19 2 3" xfId="23807" xr:uid="{00000000-0005-0000-0000-00003A480000}"/>
    <cellStyle name="Normal 19 2 4" xfId="23808" xr:uid="{00000000-0005-0000-0000-00003B480000}"/>
    <cellStyle name="Normal 19 2 4 10" xfId="23809" xr:uid="{00000000-0005-0000-0000-00003C480000}"/>
    <cellStyle name="Normal 19 2 4 11" xfId="23810" xr:uid="{00000000-0005-0000-0000-00003D480000}"/>
    <cellStyle name="Normal 19 2 4 2" xfId="23811" xr:uid="{00000000-0005-0000-0000-00003E480000}"/>
    <cellStyle name="Normal 19 2 4 2 2" xfId="23812" xr:uid="{00000000-0005-0000-0000-00003F480000}"/>
    <cellStyle name="Normal 19 2 4 2 2 2" xfId="19762" xr:uid="{00000000-0005-0000-0000-000040480000}"/>
    <cellStyle name="Normal 19 2 4 2 2 2 2" xfId="2156" xr:uid="{00000000-0005-0000-0000-000041480000}"/>
    <cellStyle name="Normal 19 2 4 2 2 2 3" xfId="2170" xr:uid="{00000000-0005-0000-0000-000042480000}"/>
    <cellStyle name="Normal 19 2 4 2 2 3" xfId="19765" xr:uid="{00000000-0005-0000-0000-000043480000}"/>
    <cellStyle name="Normal 19 2 4 2 2 4" xfId="23813" xr:uid="{00000000-0005-0000-0000-000044480000}"/>
    <cellStyle name="Normal 19 2 4 2 3" xfId="23815" xr:uid="{00000000-0005-0000-0000-000045480000}"/>
    <cellStyle name="Normal 19 2 4 2 3 2" xfId="8018" xr:uid="{00000000-0005-0000-0000-000046480000}"/>
    <cellStyle name="Normal 19 2 4 2 3 3" xfId="23816" xr:uid="{00000000-0005-0000-0000-000047480000}"/>
    <cellStyle name="Normal 19 2 4 2 4" xfId="23818" xr:uid="{00000000-0005-0000-0000-000048480000}"/>
    <cellStyle name="Normal 19 2 4 2 4 2" xfId="23819" xr:uid="{00000000-0005-0000-0000-000049480000}"/>
    <cellStyle name="Normal 19 2 4 2 4 3" xfId="23820" xr:uid="{00000000-0005-0000-0000-00004A480000}"/>
    <cellStyle name="Normal 19 2 4 2 5" xfId="23821" xr:uid="{00000000-0005-0000-0000-00004B480000}"/>
    <cellStyle name="Normal 19 2 4 2 6" xfId="23822" xr:uid="{00000000-0005-0000-0000-00004C480000}"/>
    <cellStyle name="Normal 19 2 4 3" xfId="23823" xr:uid="{00000000-0005-0000-0000-00004D480000}"/>
    <cellStyle name="Normal 19 2 4 3 2" xfId="19131" xr:uid="{00000000-0005-0000-0000-00004E480000}"/>
    <cellStyle name="Normal 19 2 4 3 2 2" xfId="19134" xr:uid="{00000000-0005-0000-0000-00004F480000}"/>
    <cellStyle name="Normal 19 2 4 3 2 3" xfId="19137" xr:uid="{00000000-0005-0000-0000-000050480000}"/>
    <cellStyle name="Normal 19 2 4 3 3" xfId="13466" xr:uid="{00000000-0005-0000-0000-000051480000}"/>
    <cellStyle name="Normal 19 2 4 3 3 2" xfId="23824" xr:uid="{00000000-0005-0000-0000-000052480000}"/>
    <cellStyle name="Normal 19 2 4 3 3 3" xfId="23825" xr:uid="{00000000-0005-0000-0000-000053480000}"/>
    <cellStyle name="Normal 19 2 4 3 4" xfId="13481" xr:uid="{00000000-0005-0000-0000-000054480000}"/>
    <cellStyle name="Normal 19 2 4 3 5" xfId="23826" xr:uid="{00000000-0005-0000-0000-000055480000}"/>
    <cellStyle name="Normal 19 2 4 4" xfId="23827" xr:uid="{00000000-0005-0000-0000-000056480000}"/>
    <cellStyle name="Normal 19 2 4 4 2" xfId="19148" xr:uid="{00000000-0005-0000-0000-000057480000}"/>
    <cellStyle name="Normal 19 2 4 4 2 2" xfId="23828" xr:uid="{00000000-0005-0000-0000-000058480000}"/>
    <cellStyle name="Normal 19 2 4 4 2 3" xfId="23829" xr:uid="{00000000-0005-0000-0000-000059480000}"/>
    <cellStyle name="Normal 19 2 4 4 3" xfId="13498" xr:uid="{00000000-0005-0000-0000-00005A480000}"/>
    <cellStyle name="Normal 19 2 4 4 3 2" xfId="22335" xr:uid="{00000000-0005-0000-0000-00005B480000}"/>
    <cellStyle name="Normal 19 2 4 4 3 3" xfId="22337" xr:uid="{00000000-0005-0000-0000-00005C480000}"/>
    <cellStyle name="Normal 19 2 4 4 4" xfId="22339" xr:uid="{00000000-0005-0000-0000-00005D480000}"/>
    <cellStyle name="Normal 19 2 4 4 5" xfId="22348" xr:uid="{00000000-0005-0000-0000-00005E480000}"/>
    <cellStyle name="Normal 19 2 4 5" xfId="23830" xr:uid="{00000000-0005-0000-0000-00005F480000}"/>
    <cellStyle name="Normal 19 2 4 5 2" xfId="19160" xr:uid="{00000000-0005-0000-0000-000060480000}"/>
    <cellStyle name="Normal 19 2 4 5 2 2" xfId="10164" xr:uid="{00000000-0005-0000-0000-000061480000}"/>
    <cellStyle name="Normal 19 2 4 5 2 3" xfId="23685" xr:uid="{00000000-0005-0000-0000-000062480000}"/>
    <cellStyle name="Normal 19 2 4 5 3" xfId="19163" xr:uid="{00000000-0005-0000-0000-000063480000}"/>
    <cellStyle name="Normal 19 2 4 5 3 2" xfId="10192" xr:uid="{00000000-0005-0000-0000-000064480000}"/>
    <cellStyle name="Normal 19 2 4 5 3 3" xfId="22356" xr:uid="{00000000-0005-0000-0000-000065480000}"/>
    <cellStyle name="Normal 19 2 4 5 4" xfId="22357" xr:uid="{00000000-0005-0000-0000-000066480000}"/>
    <cellStyle name="Normal 19 2 4 5 5" xfId="22359" xr:uid="{00000000-0005-0000-0000-000067480000}"/>
    <cellStyle name="Normal 19 2 4 6" xfId="14250" xr:uid="{00000000-0005-0000-0000-000068480000}"/>
    <cellStyle name="Normal 19 2 4 6 2" xfId="19177" xr:uid="{00000000-0005-0000-0000-000069480000}"/>
    <cellStyle name="Normal 19 2 4 6 2 2" xfId="23831" xr:uid="{00000000-0005-0000-0000-00006A480000}"/>
    <cellStyle name="Normal 19 2 4 6 2 3" xfId="23832" xr:uid="{00000000-0005-0000-0000-00006B480000}"/>
    <cellStyle name="Normal 19 2 4 6 3" xfId="19180" xr:uid="{00000000-0005-0000-0000-00006C480000}"/>
    <cellStyle name="Normal 19 2 4 6 3 2" xfId="23833" xr:uid="{00000000-0005-0000-0000-00006D480000}"/>
    <cellStyle name="Normal 19 2 4 6 3 3" xfId="23834" xr:uid="{00000000-0005-0000-0000-00006E480000}"/>
    <cellStyle name="Normal 19 2 4 6 4" xfId="22362" xr:uid="{00000000-0005-0000-0000-00006F480000}"/>
    <cellStyle name="Normal 19 2 4 6 5" xfId="23837" xr:uid="{00000000-0005-0000-0000-000070480000}"/>
    <cellStyle name="Normal 19 2 4 7" xfId="4442" xr:uid="{00000000-0005-0000-0000-000071480000}"/>
    <cellStyle name="Normal 19 2 4 7 2" xfId="19197" xr:uid="{00000000-0005-0000-0000-000072480000}"/>
    <cellStyle name="Normal 19 2 4 7 2 2" xfId="23838" xr:uid="{00000000-0005-0000-0000-000073480000}"/>
    <cellStyle name="Normal 19 2 4 7 2 3" xfId="23839" xr:uid="{00000000-0005-0000-0000-000074480000}"/>
    <cellStyle name="Normal 19 2 4 7 3" xfId="3809" xr:uid="{00000000-0005-0000-0000-000075480000}"/>
    <cellStyle name="Normal 19 2 4 7 4" xfId="22367" xr:uid="{00000000-0005-0000-0000-000076480000}"/>
    <cellStyle name="Normal 19 2 4 8" xfId="4444" xr:uid="{00000000-0005-0000-0000-000077480000}"/>
    <cellStyle name="Normal 19 2 4 8 2" xfId="9631" xr:uid="{00000000-0005-0000-0000-000078480000}"/>
    <cellStyle name="Normal 19 2 4 8 3" xfId="22372" xr:uid="{00000000-0005-0000-0000-000079480000}"/>
    <cellStyle name="Normal 19 2 4 9" xfId="23840" xr:uid="{00000000-0005-0000-0000-00007A480000}"/>
    <cellStyle name="Normal 19 2 4 9 2" xfId="11713" xr:uid="{00000000-0005-0000-0000-00007B480000}"/>
    <cellStyle name="Normal 19 2 4 9 3" xfId="23841" xr:uid="{00000000-0005-0000-0000-00007C480000}"/>
    <cellStyle name="Normal 19 3" xfId="23842" xr:uid="{00000000-0005-0000-0000-00007D480000}"/>
    <cellStyle name="Normal 19 3 10" xfId="18544" xr:uid="{00000000-0005-0000-0000-00007E480000}"/>
    <cellStyle name="Normal 19 3 11" xfId="8115" xr:uid="{00000000-0005-0000-0000-00007F480000}"/>
    <cellStyle name="Normal 19 3 2" xfId="23844" xr:uid="{00000000-0005-0000-0000-000080480000}"/>
    <cellStyle name="Normal 19 3 2 2" xfId="23845" xr:uid="{00000000-0005-0000-0000-000081480000}"/>
    <cellStyle name="Normal 19 3 2 2 2" xfId="23846" xr:uid="{00000000-0005-0000-0000-000082480000}"/>
    <cellStyle name="Normal 19 3 2 2 2 2" xfId="2641" xr:uid="{00000000-0005-0000-0000-000083480000}"/>
    <cellStyle name="Normal 19 3 2 2 2 3" xfId="4043" xr:uid="{00000000-0005-0000-0000-000084480000}"/>
    <cellStyle name="Normal 19 3 2 2 3" xfId="23847" xr:uid="{00000000-0005-0000-0000-000085480000}"/>
    <cellStyle name="Normal 19 3 2 2 4" xfId="8671" xr:uid="{00000000-0005-0000-0000-000086480000}"/>
    <cellStyle name="Normal 19 3 2 3" xfId="23848" xr:uid="{00000000-0005-0000-0000-000087480000}"/>
    <cellStyle name="Normal 19 3 2 3 2" xfId="23849" xr:uid="{00000000-0005-0000-0000-000088480000}"/>
    <cellStyle name="Normal 19 3 2 3 3" xfId="23850" xr:uid="{00000000-0005-0000-0000-000089480000}"/>
    <cellStyle name="Normal 19 3 2 4" xfId="23851" xr:uid="{00000000-0005-0000-0000-00008A480000}"/>
    <cellStyle name="Normal 19 3 2 4 2" xfId="23852" xr:uid="{00000000-0005-0000-0000-00008B480000}"/>
    <cellStyle name="Normal 19 3 2 4 3" xfId="23853" xr:uid="{00000000-0005-0000-0000-00008C480000}"/>
    <cellStyle name="Normal 19 3 2 5" xfId="23854" xr:uid="{00000000-0005-0000-0000-00008D480000}"/>
    <cellStyle name="Normal 19 3 2 6" xfId="23855" xr:uid="{00000000-0005-0000-0000-00008E480000}"/>
    <cellStyle name="Normal 19 3 3" xfId="23856" xr:uid="{00000000-0005-0000-0000-00008F480000}"/>
    <cellStyle name="Normal 19 3 3 2" xfId="23857" xr:uid="{00000000-0005-0000-0000-000090480000}"/>
    <cellStyle name="Normal 19 3 3 2 2" xfId="23858" xr:uid="{00000000-0005-0000-0000-000091480000}"/>
    <cellStyle name="Normal 19 3 3 2 3" xfId="23859" xr:uid="{00000000-0005-0000-0000-000092480000}"/>
    <cellStyle name="Normal 19 3 3 3" xfId="23860" xr:uid="{00000000-0005-0000-0000-000093480000}"/>
    <cellStyle name="Normal 19 3 3 3 2" xfId="23861" xr:uid="{00000000-0005-0000-0000-000094480000}"/>
    <cellStyle name="Normal 19 3 3 3 3" xfId="23862" xr:uid="{00000000-0005-0000-0000-000095480000}"/>
    <cellStyle name="Normal 19 3 3 4" xfId="23863" xr:uid="{00000000-0005-0000-0000-000096480000}"/>
    <cellStyle name="Normal 19 3 3 5" xfId="23865" xr:uid="{00000000-0005-0000-0000-000097480000}"/>
    <cellStyle name="Normal 19 3 4" xfId="23867" xr:uid="{00000000-0005-0000-0000-000098480000}"/>
    <cellStyle name="Normal 19 3 4 2" xfId="23868" xr:uid="{00000000-0005-0000-0000-000099480000}"/>
    <cellStyle name="Normal 19 3 4 2 2" xfId="23869" xr:uid="{00000000-0005-0000-0000-00009A480000}"/>
    <cellStyle name="Normal 19 3 4 2 3" xfId="23870" xr:uid="{00000000-0005-0000-0000-00009B480000}"/>
    <cellStyle name="Normal 19 3 4 3" xfId="23871" xr:uid="{00000000-0005-0000-0000-00009C480000}"/>
    <cellStyle name="Normal 19 3 4 3 2" xfId="16840" xr:uid="{00000000-0005-0000-0000-00009D480000}"/>
    <cellStyle name="Normal 19 3 4 3 3" xfId="16845" xr:uid="{00000000-0005-0000-0000-00009E480000}"/>
    <cellStyle name="Normal 19 3 4 4" xfId="23872" xr:uid="{00000000-0005-0000-0000-00009F480000}"/>
    <cellStyle name="Normal 19 3 4 5" xfId="23873" xr:uid="{00000000-0005-0000-0000-0000A0480000}"/>
    <cellStyle name="Normal 19 3 5" xfId="23875" xr:uid="{00000000-0005-0000-0000-0000A1480000}"/>
    <cellStyle name="Normal 19 3 5 2" xfId="23876" xr:uid="{00000000-0005-0000-0000-0000A2480000}"/>
    <cellStyle name="Normal 19 3 5 2 2" xfId="23877" xr:uid="{00000000-0005-0000-0000-0000A3480000}"/>
    <cellStyle name="Normal 19 3 5 2 3" xfId="23878" xr:uid="{00000000-0005-0000-0000-0000A4480000}"/>
    <cellStyle name="Normal 19 3 5 3" xfId="23879" xr:uid="{00000000-0005-0000-0000-0000A5480000}"/>
    <cellStyle name="Normal 19 3 5 3 2" xfId="23880" xr:uid="{00000000-0005-0000-0000-0000A6480000}"/>
    <cellStyle name="Normal 19 3 5 3 3" xfId="23881" xr:uid="{00000000-0005-0000-0000-0000A7480000}"/>
    <cellStyle name="Normal 19 3 5 4" xfId="23882" xr:uid="{00000000-0005-0000-0000-0000A8480000}"/>
    <cellStyle name="Normal 19 3 5 5" xfId="23883" xr:uid="{00000000-0005-0000-0000-0000A9480000}"/>
    <cellStyle name="Normal 19 3 6" xfId="23885" xr:uid="{00000000-0005-0000-0000-0000AA480000}"/>
    <cellStyle name="Normal 19 3 6 2" xfId="87" xr:uid="{00000000-0005-0000-0000-0000AB480000}"/>
    <cellStyle name="Normal 19 3 6 2 2" xfId="725" xr:uid="{00000000-0005-0000-0000-0000AC480000}"/>
    <cellStyle name="Normal 19 3 6 2 3" xfId="732" xr:uid="{00000000-0005-0000-0000-0000AD480000}"/>
    <cellStyle name="Normal 19 3 6 3" xfId="532" xr:uid="{00000000-0005-0000-0000-0000AE480000}"/>
    <cellStyle name="Normal 19 3 6 3 2" xfId="12128" xr:uid="{00000000-0005-0000-0000-0000AF480000}"/>
    <cellStyle name="Normal 19 3 6 3 3" xfId="12137" xr:uid="{00000000-0005-0000-0000-0000B0480000}"/>
    <cellStyle name="Normal 19 3 6 4" xfId="565" xr:uid="{00000000-0005-0000-0000-0000B1480000}"/>
    <cellStyle name="Normal 19 3 6 5" xfId="23886" xr:uid="{00000000-0005-0000-0000-0000B2480000}"/>
    <cellStyle name="Normal 19 3 7" xfId="12158" xr:uid="{00000000-0005-0000-0000-0000B3480000}"/>
    <cellStyle name="Normal 19 3 7 2" xfId="23888" xr:uid="{00000000-0005-0000-0000-0000B4480000}"/>
    <cellStyle name="Normal 19 3 7 2 2" xfId="23889" xr:uid="{00000000-0005-0000-0000-0000B5480000}"/>
    <cellStyle name="Normal 19 3 7 2 3" xfId="23890" xr:uid="{00000000-0005-0000-0000-0000B6480000}"/>
    <cellStyle name="Normal 19 3 7 3" xfId="23891" xr:uid="{00000000-0005-0000-0000-0000B7480000}"/>
    <cellStyle name="Normal 19 3 7 4" xfId="23892" xr:uid="{00000000-0005-0000-0000-0000B8480000}"/>
    <cellStyle name="Normal 19 3 8" xfId="23893" xr:uid="{00000000-0005-0000-0000-0000B9480000}"/>
    <cellStyle name="Normal 19 3 8 2" xfId="23894" xr:uid="{00000000-0005-0000-0000-0000BA480000}"/>
    <cellStyle name="Normal 19 3 8 3" xfId="23895" xr:uid="{00000000-0005-0000-0000-0000BB480000}"/>
    <cellStyle name="Normal 19 3 9" xfId="23896" xr:uid="{00000000-0005-0000-0000-0000BC480000}"/>
    <cellStyle name="Normal 19 3 9 2" xfId="23897" xr:uid="{00000000-0005-0000-0000-0000BD480000}"/>
    <cellStyle name="Normal 19 3 9 3" xfId="23898" xr:uid="{00000000-0005-0000-0000-0000BE480000}"/>
    <cellStyle name="Normal 19 4" xfId="23899" xr:uid="{00000000-0005-0000-0000-0000BF480000}"/>
    <cellStyle name="Normal 19 4 2" xfId="23901" xr:uid="{00000000-0005-0000-0000-0000C0480000}"/>
    <cellStyle name="Normal 19 5" xfId="5382" xr:uid="{00000000-0005-0000-0000-0000C1480000}"/>
    <cellStyle name="Normal 19 5 2" xfId="23903" xr:uid="{00000000-0005-0000-0000-0000C2480000}"/>
    <cellStyle name="Normal 190" xfId="23776" xr:uid="{00000000-0005-0000-0000-0000C3480000}"/>
    <cellStyle name="Normal 191" xfId="23781" xr:uid="{00000000-0005-0000-0000-0000C4480000}"/>
    <cellStyle name="Normal 192" xfId="23786" xr:uid="{00000000-0005-0000-0000-0000C5480000}"/>
    <cellStyle name="Normal 193" xfId="23792" xr:uid="{00000000-0005-0000-0000-0000C6480000}"/>
    <cellStyle name="Normal 194" xfId="23797" xr:uid="{00000000-0005-0000-0000-0000C7480000}"/>
    <cellStyle name="Normal 195" xfId="11476" xr:uid="{00000000-0005-0000-0000-0000C8480000}"/>
    <cellStyle name="Normal 196" xfId="11488" xr:uid="{00000000-0005-0000-0000-0000C9480000}"/>
    <cellStyle name="Normal 197" xfId="11503" xr:uid="{00000000-0005-0000-0000-0000CA480000}"/>
    <cellStyle name="Normal 198" xfId="11509" xr:uid="{00000000-0005-0000-0000-0000CB480000}"/>
    <cellStyle name="Normal 199" xfId="23905" xr:uid="{00000000-0005-0000-0000-0000CC480000}"/>
    <cellStyle name="Normal 2" xfId="23910" xr:uid="{00000000-0005-0000-0000-0000CD480000}"/>
    <cellStyle name="Normal 2 10" xfId="23912" xr:uid="{00000000-0005-0000-0000-0000CE480000}"/>
    <cellStyle name="Normal 2 10 2" xfId="23913" xr:uid="{00000000-0005-0000-0000-0000CF480000}"/>
    <cellStyle name="Normal 2 11" xfId="23914" xr:uid="{00000000-0005-0000-0000-0000D0480000}"/>
    <cellStyle name="Normal 2 12" xfId="14242" xr:uid="{00000000-0005-0000-0000-0000D1480000}"/>
    <cellStyle name="Normal 2 12 2" xfId="23915" xr:uid="{00000000-0005-0000-0000-0000D2480000}"/>
    <cellStyle name="Normal 2 13" xfId="14245" xr:uid="{00000000-0005-0000-0000-0000D3480000}"/>
    <cellStyle name="Normal 2 13 2" xfId="23916" xr:uid="{00000000-0005-0000-0000-0000D4480000}"/>
    <cellStyle name="Normal 2 14" xfId="23918" xr:uid="{00000000-0005-0000-0000-0000D5480000}"/>
    <cellStyle name="Normal 2 14 2" xfId="23919" xr:uid="{00000000-0005-0000-0000-0000D6480000}"/>
    <cellStyle name="Normal 2 2" xfId="23921" xr:uid="{00000000-0005-0000-0000-0000D7480000}"/>
    <cellStyle name="Normal 2 2 2" xfId="23922" xr:uid="{00000000-0005-0000-0000-0000D8480000}"/>
    <cellStyle name="Normal 2 2 2 2" xfId="23923" xr:uid="{00000000-0005-0000-0000-0000D9480000}"/>
    <cellStyle name="Normal 2 2 2 2 2" xfId="23927" xr:uid="{00000000-0005-0000-0000-0000DA480000}"/>
    <cellStyle name="Normal 2 2 2 3" xfId="23929" xr:uid="{00000000-0005-0000-0000-0000DB480000}"/>
    <cellStyle name="Normal 2 2 2 3 2" xfId="23931" xr:uid="{00000000-0005-0000-0000-0000DC480000}"/>
    <cellStyle name="Normal 2 2 3" xfId="23932" xr:uid="{00000000-0005-0000-0000-0000DD480000}"/>
    <cellStyle name="Normal 2 2 4" xfId="23933" xr:uid="{00000000-0005-0000-0000-0000DE480000}"/>
    <cellStyle name="Normal 2 2 4 10" xfId="23934" xr:uid="{00000000-0005-0000-0000-0000DF480000}"/>
    <cellStyle name="Normal 2 2 4 11" xfId="23935" xr:uid="{00000000-0005-0000-0000-0000E0480000}"/>
    <cellStyle name="Normal 2 2 4 2" xfId="23936" xr:uid="{00000000-0005-0000-0000-0000E1480000}"/>
    <cellStyle name="Normal 2 2 4 2 2" xfId="23937" xr:uid="{00000000-0005-0000-0000-0000E2480000}"/>
    <cellStyle name="Normal 2 2 4 2 2 2" xfId="23938" xr:uid="{00000000-0005-0000-0000-0000E3480000}"/>
    <cellStyle name="Normal 2 2 4 2 2 2 2" xfId="23940" xr:uid="{00000000-0005-0000-0000-0000E4480000}"/>
    <cellStyle name="Normal 2 2 4 2 2 2 3" xfId="5600" xr:uid="{00000000-0005-0000-0000-0000E5480000}"/>
    <cellStyle name="Normal 2 2 4 2 2 3" xfId="23942" xr:uid="{00000000-0005-0000-0000-0000E6480000}"/>
    <cellStyle name="Normal 2 2 4 2 2 4" xfId="23944" xr:uid="{00000000-0005-0000-0000-0000E7480000}"/>
    <cellStyle name="Normal 2 2 4 2 3" xfId="12391" xr:uid="{00000000-0005-0000-0000-0000E8480000}"/>
    <cellStyle name="Normal 2 2 4 2 3 2" xfId="12399" xr:uid="{00000000-0005-0000-0000-0000E9480000}"/>
    <cellStyle name="Normal 2 2 4 2 3 3" xfId="12403" xr:uid="{00000000-0005-0000-0000-0000EA480000}"/>
    <cellStyle name="Normal 2 2 4 2 4" xfId="12408" xr:uid="{00000000-0005-0000-0000-0000EB480000}"/>
    <cellStyle name="Normal 2 2 4 2 4 2" xfId="1797" xr:uid="{00000000-0005-0000-0000-0000EC480000}"/>
    <cellStyle name="Normal 2 2 4 2 4 3" xfId="1818" xr:uid="{00000000-0005-0000-0000-0000ED480000}"/>
    <cellStyle name="Normal 2 2 4 2 5" xfId="5347" xr:uid="{00000000-0005-0000-0000-0000EE480000}"/>
    <cellStyle name="Normal 2 2 4 2 6" xfId="14978" xr:uid="{00000000-0005-0000-0000-0000EF480000}"/>
    <cellStyle name="Normal 2 2 4 3" xfId="6823" xr:uid="{00000000-0005-0000-0000-0000F0480000}"/>
    <cellStyle name="Normal 2 2 4 3 2" xfId="23946" xr:uid="{00000000-0005-0000-0000-0000F1480000}"/>
    <cellStyle name="Normal 2 2 4 3 2 2" xfId="23947" xr:uid="{00000000-0005-0000-0000-0000F2480000}"/>
    <cellStyle name="Normal 2 2 4 3 2 3" xfId="23949" xr:uid="{00000000-0005-0000-0000-0000F3480000}"/>
    <cellStyle name="Normal 2 2 4 3 3" xfId="1994" xr:uid="{00000000-0005-0000-0000-0000F4480000}"/>
    <cellStyle name="Normal 2 2 4 3 3 2" xfId="12416" xr:uid="{00000000-0005-0000-0000-0000F5480000}"/>
    <cellStyle name="Normal 2 2 4 3 3 3" xfId="12423" xr:uid="{00000000-0005-0000-0000-0000F6480000}"/>
    <cellStyle name="Normal 2 2 4 3 4" xfId="2001" xr:uid="{00000000-0005-0000-0000-0000F7480000}"/>
    <cellStyle name="Normal 2 2 4 3 5" xfId="2016" xr:uid="{00000000-0005-0000-0000-0000F8480000}"/>
    <cellStyle name="Normal 2 2 4 4" xfId="8810" xr:uid="{00000000-0005-0000-0000-0000F9480000}"/>
    <cellStyle name="Normal 2 2 4 4 2" xfId="23951" xr:uid="{00000000-0005-0000-0000-0000FA480000}"/>
    <cellStyle name="Normal 2 2 4 4 2 2" xfId="23952" xr:uid="{00000000-0005-0000-0000-0000FB480000}"/>
    <cellStyle name="Normal 2 2 4 4 2 3" xfId="23954" xr:uid="{00000000-0005-0000-0000-0000FC480000}"/>
    <cellStyle name="Normal 2 2 4 4 3" xfId="2137" xr:uid="{00000000-0005-0000-0000-0000FD480000}"/>
    <cellStyle name="Normal 2 2 4 4 3 2" xfId="2078" xr:uid="{00000000-0005-0000-0000-0000FE480000}"/>
    <cellStyle name="Normal 2 2 4 4 3 3" xfId="2093" xr:uid="{00000000-0005-0000-0000-0000FF480000}"/>
    <cellStyle name="Normal 2 2 4 4 4" xfId="2155" xr:uid="{00000000-0005-0000-0000-000000490000}"/>
    <cellStyle name="Normal 2 2 4 4 5" xfId="2169" xr:uid="{00000000-0005-0000-0000-000001490000}"/>
    <cellStyle name="Normal 2 2 4 5" xfId="23956" xr:uid="{00000000-0005-0000-0000-000002490000}"/>
    <cellStyle name="Normal 2 2 4 5 2" xfId="4878" xr:uid="{00000000-0005-0000-0000-000003490000}"/>
    <cellStyle name="Normal 2 2 4 5 2 2" xfId="23957" xr:uid="{00000000-0005-0000-0000-000004490000}"/>
    <cellStyle name="Normal 2 2 4 5 2 3" xfId="23959" xr:uid="{00000000-0005-0000-0000-000005490000}"/>
    <cellStyle name="Normal 2 2 4 5 3" xfId="12434" xr:uid="{00000000-0005-0000-0000-000006490000}"/>
    <cellStyle name="Normal 2 2 4 5 3 2" xfId="12443" xr:uid="{00000000-0005-0000-0000-000007490000}"/>
    <cellStyle name="Normal 2 2 4 5 3 3" xfId="12448" xr:uid="{00000000-0005-0000-0000-000008490000}"/>
    <cellStyle name="Normal 2 2 4 5 4" xfId="12455" xr:uid="{00000000-0005-0000-0000-000009490000}"/>
    <cellStyle name="Normal 2 2 4 5 5" xfId="12460" xr:uid="{00000000-0005-0000-0000-00000A490000}"/>
    <cellStyle name="Normal 2 2 4 6" xfId="23961" xr:uid="{00000000-0005-0000-0000-00000B490000}"/>
    <cellStyle name="Normal 2 2 4 6 2" xfId="23962" xr:uid="{00000000-0005-0000-0000-00000C490000}"/>
    <cellStyle name="Normal 2 2 4 6 2 2" xfId="23963" xr:uid="{00000000-0005-0000-0000-00000D490000}"/>
    <cellStyle name="Normal 2 2 4 6 2 3" xfId="23964" xr:uid="{00000000-0005-0000-0000-00000E490000}"/>
    <cellStyle name="Normal 2 2 4 6 3" xfId="12463" xr:uid="{00000000-0005-0000-0000-00000F490000}"/>
    <cellStyle name="Normal 2 2 4 6 3 2" xfId="23965" xr:uid="{00000000-0005-0000-0000-000010490000}"/>
    <cellStyle name="Normal 2 2 4 6 3 3" xfId="23966" xr:uid="{00000000-0005-0000-0000-000011490000}"/>
    <cellStyle name="Normal 2 2 4 6 4" xfId="12471" xr:uid="{00000000-0005-0000-0000-000012490000}"/>
    <cellStyle name="Normal 2 2 4 6 5" xfId="23967" xr:uid="{00000000-0005-0000-0000-000013490000}"/>
    <cellStyle name="Normal 2 2 4 7" xfId="23968" xr:uid="{00000000-0005-0000-0000-000014490000}"/>
    <cellStyle name="Normal 2 2 4 7 2" xfId="23969" xr:uid="{00000000-0005-0000-0000-000015490000}"/>
    <cellStyle name="Normal 2 2 4 7 2 2" xfId="2874" xr:uid="{00000000-0005-0000-0000-000016490000}"/>
    <cellStyle name="Normal 2 2 4 7 2 3" xfId="21122" xr:uid="{00000000-0005-0000-0000-000017490000}"/>
    <cellStyle name="Normal 2 2 4 7 3" xfId="14986" xr:uid="{00000000-0005-0000-0000-000018490000}"/>
    <cellStyle name="Normal 2 2 4 7 4" xfId="14989" xr:uid="{00000000-0005-0000-0000-000019490000}"/>
    <cellStyle name="Normal 2 2 4 8" xfId="23971" xr:uid="{00000000-0005-0000-0000-00001A490000}"/>
    <cellStyle name="Normal 2 2 4 8 2" xfId="23972" xr:uid="{00000000-0005-0000-0000-00001B490000}"/>
    <cellStyle name="Normal 2 2 4 8 3" xfId="23973" xr:uid="{00000000-0005-0000-0000-00001C490000}"/>
    <cellStyle name="Normal 2 2 4 9" xfId="23974" xr:uid="{00000000-0005-0000-0000-00001D490000}"/>
    <cellStyle name="Normal 2 2 4 9 2" xfId="23975" xr:uid="{00000000-0005-0000-0000-00001E490000}"/>
    <cellStyle name="Normal 2 2 4 9 3" xfId="23976" xr:uid="{00000000-0005-0000-0000-00001F490000}"/>
    <cellStyle name="Normal 2 2 5" xfId="23977" xr:uid="{00000000-0005-0000-0000-000020490000}"/>
    <cellStyle name="Normal 2 2 7" xfId="23979" xr:uid="{00000000-0005-0000-0000-000021490000}"/>
    <cellStyle name="Normal 2 2 7 2" xfId="23980" xr:uid="{00000000-0005-0000-0000-000022490000}"/>
    <cellStyle name="Normal 2 2 7 3" xfId="23981" xr:uid="{00000000-0005-0000-0000-000023490000}"/>
    <cellStyle name="Normal 2 2 7 4" xfId="23982" xr:uid="{00000000-0005-0000-0000-000024490000}"/>
    <cellStyle name="Normal 2 3" xfId="8819" xr:uid="{00000000-0005-0000-0000-000025490000}"/>
    <cellStyle name="Normal 2 3 2" xfId="23983" xr:uid="{00000000-0005-0000-0000-000026490000}"/>
    <cellStyle name="Normal 2 3 3" xfId="23984" xr:uid="{00000000-0005-0000-0000-000027490000}"/>
    <cellStyle name="Normal 2 3 4" xfId="21847" xr:uid="{00000000-0005-0000-0000-000028490000}"/>
    <cellStyle name="Normal 2 3 5" xfId="23911" xr:uid="{00000000-0005-0000-0000-000029490000}"/>
    <cellStyle name="Normal 2 3_tagihan SPA-01 Gas Asso LPPO 6inc" xfId="11647" xr:uid="{00000000-0005-0000-0000-00002A490000}"/>
    <cellStyle name="Normal 2 4" xfId="8821" xr:uid="{00000000-0005-0000-0000-00002B490000}"/>
    <cellStyle name="Normal 2 4 2" xfId="23985" xr:uid="{00000000-0005-0000-0000-00002C490000}"/>
    <cellStyle name="Normal 2 4 3" xfId="23986" xr:uid="{00000000-0005-0000-0000-00002D490000}"/>
    <cellStyle name="Normal 2 5" xfId="23987" xr:uid="{00000000-0005-0000-0000-00002E490000}"/>
    <cellStyle name="Normal 2 5 2" xfId="23988" xr:uid="{00000000-0005-0000-0000-00002F490000}"/>
    <cellStyle name="Normal 2 5 3" xfId="23989" xr:uid="{00000000-0005-0000-0000-000030490000}"/>
    <cellStyle name="Normal 2 6" xfId="23990" xr:uid="{00000000-0005-0000-0000-000031490000}"/>
    <cellStyle name="Normal 2 6 2" xfId="23991" xr:uid="{00000000-0005-0000-0000-000032490000}"/>
    <cellStyle name="Normal 2 6 3" xfId="23992" xr:uid="{00000000-0005-0000-0000-000033490000}"/>
    <cellStyle name="Normal 2 7" xfId="23993" xr:uid="{00000000-0005-0000-0000-000034490000}"/>
    <cellStyle name="Normal 2 7 2" xfId="23994" xr:uid="{00000000-0005-0000-0000-000035490000}"/>
    <cellStyle name="Normal 2 8" xfId="23995" xr:uid="{00000000-0005-0000-0000-000036490000}"/>
    <cellStyle name="Normal 2 8 2" xfId="23996" xr:uid="{00000000-0005-0000-0000-000037490000}"/>
    <cellStyle name="Normal 2 8 3" xfId="23997" xr:uid="{00000000-0005-0000-0000-000038490000}"/>
    <cellStyle name="Normal 2 9" xfId="23998" xr:uid="{00000000-0005-0000-0000-000039490000}"/>
    <cellStyle name="Normal 2 9 2" xfId="23999" xr:uid="{00000000-0005-0000-0000-00003A490000}"/>
    <cellStyle name="Normal 2_02. RAB STIMULUS LAWELE (TAHAP 1)" xfId="24000" xr:uid="{00000000-0005-0000-0000-00003B490000}"/>
    <cellStyle name="Normal 20" xfId="22996" xr:uid="{00000000-0005-0000-0000-00003C490000}"/>
    <cellStyle name="Normal 20 2" xfId="22998" xr:uid="{00000000-0005-0000-0000-00003D490000}"/>
    <cellStyle name="Normal 20 2 2" xfId="23000" xr:uid="{00000000-0005-0000-0000-00003E490000}"/>
    <cellStyle name="Normal 20 2 3" xfId="21462" xr:uid="{00000000-0005-0000-0000-00003F490000}"/>
    <cellStyle name="Normal 20 2 4" xfId="21465" xr:uid="{00000000-0005-0000-0000-000040490000}"/>
    <cellStyle name="Normal 20 2 4 10" xfId="3784" xr:uid="{00000000-0005-0000-0000-000041490000}"/>
    <cellStyle name="Normal 20 2 4 11" xfId="7894" xr:uid="{00000000-0005-0000-0000-000042490000}"/>
    <cellStyle name="Normal 20 2 4 2" xfId="9702" xr:uid="{00000000-0005-0000-0000-000043490000}"/>
    <cellStyle name="Normal 20 2 4 2 2" xfId="9712" xr:uid="{00000000-0005-0000-0000-000044490000}"/>
    <cellStyle name="Normal 20 2 4 2 2 2" xfId="23002" xr:uid="{00000000-0005-0000-0000-000045490000}"/>
    <cellStyle name="Normal 20 2 4 2 2 2 2" xfId="16320" xr:uid="{00000000-0005-0000-0000-000046490000}"/>
    <cellStyle name="Normal 20 2 4 2 2 2 3" xfId="23006" xr:uid="{00000000-0005-0000-0000-000047490000}"/>
    <cellStyle name="Normal 20 2 4 2 2 3" xfId="23009" xr:uid="{00000000-0005-0000-0000-000048490000}"/>
    <cellStyle name="Normal 20 2 4 2 2 4" xfId="23012" xr:uid="{00000000-0005-0000-0000-000049490000}"/>
    <cellStyle name="Normal 20 2 4 2 3" xfId="9718" xr:uid="{00000000-0005-0000-0000-00004A490000}"/>
    <cellStyle name="Normal 20 2 4 2 3 2" xfId="23014" xr:uid="{00000000-0005-0000-0000-00004B490000}"/>
    <cellStyle name="Normal 20 2 4 2 3 3" xfId="23016" xr:uid="{00000000-0005-0000-0000-00004C490000}"/>
    <cellStyle name="Normal 20 2 4 2 4" xfId="23018" xr:uid="{00000000-0005-0000-0000-00004D490000}"/>
    <cellStyle name="Normal 20 2 4 2 4 2" xfId="23020" xr:uid="{00000000-0005-0000-0000-00004E490000}"/>
    <cellStyle name="Normal 20 2 4 2 4 3" xfId="23022" xr:uid="{00000000-0005-0000-0000-00004F490000}"/>
    <cellStyle name="Normal 20 2 4 2 5" xfId="23024" xr:uid="{00000000-0005-0000-0000-000050490000}"/>
    <cellStyle name="Normal 20 2 4 2 6" xfId="2947" xr:uid="{00000000-0005-0000-0000-000051490000}"/>
    <cellStyle name="Normal 20 2 4 3" xfId="9723" xr:uid="{00000000-0005-0000-0000-000052490000}"/>
    <cellStyle name="Normal 20 2 4 3 2" xfId="9727" xr:uid="{00000000-0005-0000-0000-000053490000}"/>
    <cellStyle name="Normal 20 2 4 3 2 2" xfId="23026" xr:uid="{00000000-0005-0000-0000-000054490000}"/>
    <cellStyle name="Normal 20 2 4 3 2 3" xfId="23028" xr:uid="{00000000-0005-0000-0000-000055490000}"/>
    <cellStyle name="Normal 20 2 4 3 3" xfId="9730" xr:uid="{00000000-0005-0000-0000-000056490000}"/>
    <cellStyle name="Normal 20 2 4 3 3 2" xfId="23030" xr:uid="{00000000-0005-0000-0000-000057490000}"/>
    <cellStyle name="Normal 20 2 4 3 3 3" xfId="23032" xr:uid="{00000000-0005-0000-0000-000058490000}"/>
    <cellStyle name="Normal 20 2 4 3 4" xfId="23034" xr:uid="{00000000-0005-0000-0000-000059490000}"/>
    <cellStyle name="Normal 20 2 4 3 5" xfId="23036" xr:uid="{00000000-0005-0000-0000-00005A490000}"/>
    <cellStyle name="Normal 20 2 4 4" xfId="8544" xr:uid="{00000000-0005-0000-0000-00005B490000}"/>
    <cellStyle name="Normal 20 2 4 4 2" xfId="23038" xr:uid="{00000000-0005-0000-0000-00005C490000}"/>
    <cellStyle name="Normal 20 2 4 4 2 2" xfId="23040" xr:uid="{00000000-0005-0000-0000-00005D490000}"/>
    <cellStyle name="Normal 20 2 4 4 2 3" xfId="23042" xr:uid="{00000000-0005-0000-0000-00005E490000}"/>
    <cellStyle name="Normal 20 2 4 4 3" xfId="23044" xr:uid="{00000000-0005-0000-0000-00005F490000}"/>
    <cellStyle name="Normal 20 2 4 4 3 2" xfId="23046" xr:uid="{00000000-0005-0000-0000-000060490000}"/>
    <cellStyle name="Normal 20 2 4 4 3 3" xfId="23048" xr:uid="{00000000-0005-0000-0000-000061490000}"/>
    <cellStyle name="Normal 20 2 4 4 4" xfId="23050" xr:uid="{00000000-0005-0000-0000-000062490000}"/>
    <cellStyle name="Normal 20 2 4 4 5" xfId="23052" xr:uid="{00000000-0005-0000-0000-000063490000}"/>
    <cellStyle name="Normal 20 2 4 5" xfId="9736" xr:uid="{00000000-0005-0000-0000-000064490000}"/>
    <cellStyle name="Normal 20 2 4 5 2" xfId="23054" xr:uid="{00000000-0005-0000-0000-000065490000}"/>
    <cellStyle name="Normal 20 2 4 5 2 2" xfId="23056" xr:uid="{00000000-0005-0000-0000-000066490000}"/>
    <cellStyle name="Normal 20 2 4 5 2 3" xfId="3022" xr:uid="{00000000-0005-0000-0000-000067490000}"/>
    <cellStyle name="Normal 20 2 4 5 3" xfId="23058" xr:uid="{00000000-0005-0000-0000-000068490000}"/>
    <cellStyle name="Normal 20 2 4 5 3 2" xfId="23060" xr:uid="{00000000-0005-0000-0000-000069490000}"/>
    <cellStyle name="Normal 20 2 4 5 3 3" xfId="15400" xr:uid="{00000000-0005-0000-0000-00006A490000}"/>
    <cellStyle name="Normal 20 2 4 5 4" xfId="3042" xr:uid="{00000000-0005-0000-0000-00006B490000}"/>
    <cellStyle name="Normal 20 2 4 5 5" xfId="23062" xr:uid="{00000000-0005-0000-0000-00006C490000}"/>
    <cellStyle name="Normal 20 2 4 6" xfId="23064" xr:uid="{00000000-0005-0000-0000-00006D490000}"/>
    <cellStyle name="Normal 20 2 4 6 2" xfId="23066" xr:uid="{00000000-0005-0000-0000-00006E490000}"/>
    <cellStyle name="Normal 20 2 4 6 2 2" xfId="23068" xr:uid="{00000000-0005-0000-0000-00006F490000}"/>
    <cellStyle name="Normal 20 2 4 6 2 3" xfId="23070" xr:uid="{00000000-0005-0000-0000-000070490000}"/>
    <cellStyle name="Normal 20 2 4 6 3" xfId="23072" xr:uid="{00000000-0005-0000-0000-000071490000}"/>
    <cellStyle name="Normal 20 2 4 6 3 2" xfId="23074" xr:uid="{00000000-0005-0000-0000-000072490000}"/>
    <cellStyle name="Normal 20 2 4 6 3 3" xfId="15442" xr:uid="{00000000-0005-0000-0000-000073490000}"/>
    <cellStyle name="Normal 20 2 4 6 4" xfId="23076" xr:uid="{00000000-0005-0000-0000-000074490000}"/>
    <cellStyle name="Normal 20 2 4 6 5" xfId="23078" xr:uid="{00000000-0005-0000-0000-000075490000}"/>
    <cellStyle name="Normal 20 2 4 7" xfId="23080" xr:uid="{00000000-0005-0000-0000-000076490000}"/>
    <cellStyle name="Normal 20 2 4 7 2" xfId="23082" xr:uid="{00000000-0005-0000-0000-000077490000}"/>
    <cellStyle name="Normal 20 2 4 7 2 2" xfId="23084" xr:uid="{00000000-0005-0000-0000-000078490000}"/>
    <cellStyle name="Normal 20 2 4 7 2 3" xfId="18433" xr:uid="{00000000-0005-0000-0000-000079490000}"/>
    <cellStyle name="Normal 20 2 4 7 3" xfId="23086" xr:uid="{00000000-0005-0000-0000-00007A490000}"/>
    <cellStyle name="Normal 20 2 4 7 4" xfId="6070" xr:uid="{00000000-0005-0000-0000-00007B490000}"/>
    <cellStyle name="Normal 20 2 4 8" xfId="23088" xr:uid="{00000000-0005-0000-0000-00007C490000}"/>
    <cellStyle name="Normal 20 2 4 8 2" xfId="23090" xr:uid="{00000000-0005-0000-0000-00007D490000}"/>
    <cellStyle name="Normal 20 2 4 8 3" xfId="23092" xr:uid="{00000000-0005-0000-0000-00007E490000}"/>
    <cellStyle name="Normal 20 2 4 9" xfId="23094" xr:uid="{00000000-0005-0000-0000-00007F490000}"/>
    <cellStyle name="Normal 20 2 4 9 2" xfId="23096" xr:uid="{00000000-0005-0000-0000-000080490000}"/>
    <cellStyle name="Normal 20 2 4 9 3" xfId="23098" xr:uid="{00000000-0005-0000-0000-000081490000}"/>
    <cellStyle name="Normal 20 3" xfId="23100" xr:uid="{00000000-0005-0000-0000-000082490000}"/>
    <cellStyle name="Normal 20 3 10" xfId="17402" xr:uid="{00000000-0005-0000-0000-000083490000}"/>
    <cellStyle name="Normal 20 3 11" xfId="17682" xr:uid="{00000000-0005-0000-0000-000084490000}"/>
    <cellStyle name="Normal 20 3 2" xfId="2487" xr:uid="{00000000-0005-0000-0000-000085490000}"/>
    <cellStyle name="Normal 20 3 2 2" xfId="23103" xr:uid="{00000000-0005-0000-0000-000086490000}"/>
    <cellStyle name="Normal 20 3 2 2 2" xfId="23105" xr:uid="{00000000-0005-0000-0000-000087490000}"/>
    <cellStyle name="Normal 20 3 2 2 2 2" xfId="23107" xr:uid="{00000000-0005-0000-0000-000088490000}"/>
    <cellStyle name="Normal 20 3 2 2 2 3" xfId="23109" xr:uid="{00000000-0005-0000-0000-000089490000}"/>
    <cellStyle name="Normal 20 3 2 2 3" xfId="21810" xr:uid="{00000000-0005-0000-0000-00008A490000}"/>
    <cellStyle name="Normal 20 3 2 2 4" xfId="784" xr:uid="{00000000-0005-0000-0000-00008B490000}"/>
    <cellStyle name="Normal 20 3 2 3" xfId="23111" xr:uid="{00000000-0005-0000-0000-00008C490000}"/>
    <cellStyle name="Normal 20 3 2 3 2" xfId="23113" xr:uid="{00000000-0005-0000-0000-00008D490000}"/>
    <cellStyle name="Normal 20 3 2 3 3" xfId="3156" xr:uid="{00000000-0005-0000-0000-00008E490000}"/>
    <cellStyle name="Normal 20 3 2 4" xfId="23115" xr:uid="{00000000-0005-0000-0000-00008F490000}"/>
    <cellStyle name="Normal 20 3 2 4 2" xfId="23117" xr:uid="{00000000-0005-0000-0000-000090490000}"/>
    <cellStyle name="Normal 20 3 2 4 3" xfId="6397" xr:uid="{00000000-0005-0000-0000-000091490000}"/>
    <cellStyle name="Normal 20 3 2 5" xfId="23119" xr:uid="{00000000-0005-0000-0000-000092490000}"/>
    <cellStyle name="Normal 20 3 2 6" xfId="23121" xr:uid="{00000000-0005-0000-0000-000093490000}"/>
    <cellStyle name="Normal 20 3 3" xfId="15735" xr:uid="{00000000-0005-0000-0000-000094490000}"/>
    <cellStyle name="Normal 20 3 3 2" xfId="23123" xr:uid="{00000000-0005-0000-0000-000095490000}"/>
    <cellStyle name="Normal 20 3 3 2 2" xfId="23125" xr:uid="{00000000-0005-0000-0000-000096490000}"/>
    <cellStyle name="Normal 20 3 3 2 3" xfId="23127" xr:uid="{00000000-0005-0000-0000-000097490000}"/>
    <cellStyle name="Normal 20 3 3 3" xfId="23129" xr:uid="{00000000-0005-0000-0000-000098490000}"/>
    <cellStyle name="Normal 20 3 3 3 2" xfId="13622" xr:uid="{00000000-0005-0000-0000-000099490000}"/>
    <cellStyle name="Normal 20 3 3 3 3" xfId="12638" xr:uid="{00000000-0005-0000-0000-00009A490000}"/>
    <cellStyle name="Normal 20 3 3 4" xfId="23131" xr:uid="{00000000-0005-0000-0000-00009B490000}"/>
    <cellStyle name="Normal 20 3 3 5" xfId="2795" xr:uid="{00000000-0005-0000-0000-00009C490000}"/>
    <cellStyle name="Normal 20 3 4" xfId="15740" xr:uid="{00000000-0005-0000-0000-00009D490000}"/>
    <cellStyle name="Normal 20 3 4 2" xfId="23133" xr:uid="{00000000-0005-0000-0000-00009E490000}"/>
    <cellStyle name="Normal 20 3 4 2 2" xfId="23135" xr:uid="{00000000-0005-0000-0000-00009F490000}"/>
    <cellStyle name="Normal 20 3 4 2 3" xfId="23137" xr:uid="{00000000-0005-0000-0000-0000A0490000}"/>
    <cellStyle name="Normal 20 3 4 3" xfId="23139" xr:uid="{00000000-0005-0000-0000-0000A1490000}"/>
    <cellStyle name="Normal 20 3 4 3 2" xfId="23141" xr:uid="{00000000-0005-0000-0000-0000A2490000}"/>
    <cellStyle name="Normal 20 3 4 3 3" xfId="12678" xr:uid="{00000000-0005-0000-0000-0000A3490000}"/>
    <cellStyle name="Normal 20 3 4 4" xfId="23143" xr:uid="{00000000-0005-0000-0000-0000A4490000}"/>
    <cellStyle name="Normal 20 3 4 5" xfId="23145" xr:uid="{00000000-0005-0000-0000-0000A5490000}"/>
    <cellStyle name="Normal 20 3 5" xfId="23147" xr:uid="{00000000-0005-0000-0000-0000A6490000}"/>
    <cellStyle name="Normal 20 3 5 2" xfId="23149" xr:uid="{00000000-0005-0000-0000-0000A7490000}"/>
    <cellStyle name="Normal 20 3 5 2 2" xfId="23151" xr:uid="{00000000-0005-0000-0000-0000A8490000}"/>
    <cellStyle name="Normal 20 3 5 2 3" xfId="23153" xr:uid="{00000000-0005-0000-0000-0000A9490000}"/>
    <cellStyle name="Normal 20 3 5 3" xfId="23155" xr:uid="{00000000-0005-0000-0000-0000AA490000}"/>
    <cellStyle name="Normal 20 3 5 3 2" xfId="23157" xr:uid="{00000000-0005-0000-0000-0000AB490000}"/>
    <cellStyle name="Normal 20 3 5 3 3" xfId="12709" xr:uid="{00000000-0005-0000-0000-0000AC490000}"/>
    <cellStyle name="Normal 20 3 5 4" xfId="23159" xr:uid="{00000000-0005-0000-0000-0000AD490000}"/>
    <cellStyle name="Normal 20 3 5 5" xfId="23161" xr:uid="{00000000-0005-0000-0000-0000AE490000}"/>
    <cellStyle name="Normal 20 3 6" xfId="23165" xr:uid="{00000000-0005-0000-0000-0000AF490000}"/>
    <cellStyle name="Normal 20 3 6 2" xfId="23167" xr:uid="{00000000-0005-0000-0000-0000B0490000}"/>
    <cellStyle name="Normal 20 3 6 2 2" xfId="23169" xr:uid="{00000000-0005-0000-0000-0000B1490000}"/>
    <cellStyle name="Normal 20 3 6 2 3" xfId="23171" xr:uid="{00000000-0005-0000-0000-0000B2490000}"/>
    <cellStyle name="Normal 20 3 6 3" xfId="23173" xr:uid="{00000000-0005-0000-0000-0000B3490000}"/>
    <cellStyle name="Normal 20 3 6 3 2" xfId="23175" xr:uid="{00000000-0005-0000-0000-0000B4490000}"/>
    <cellStyle name="Normal 20 3 6 3 3" xfId="23177" xr:uid="{00000000-0005-0000-0000-0000B5490000}"/>
    <cellStyle name="Normal 20 3 6 4" xfId="8170" xr:uid="{00000000-0005-0000-0000-0000B6490000}"/>
    <cellStyle name="Normal 20 3 6 5" xfId="8187" xr:uid="{00000000-0005-0000-0000-0000B7490000}"/>
    <cellStyle name="Normal 20 3 7" xfId="12095" xr:uid="{00000000-0005-0000-0000-0000B8490000}"/>
    <cellStyle name="Normal 20 3 7 2" xfId="23179" xr:uid="{00000000-0005-0000-0000-0000B9490000}"/>
    <cellStyle name="Normal 20 3 7 2 2" xfId="23181" xr:uid="{00000000-0005-0000-0000-0000BA490000}"/>
    <cellStyle name="Normal 20 3 7 2 3" xfId="23183" xr:uid="{00000000-0005-0000-0000-0000BB490000}"/>
    <cellStyle name="Normal 20 3 7 3" xfId="23185" xr:uid="{00000000-0005-0000-0000-0000BC490000}"/>
    <cellStyle name="Normal 20 3 7 4" xfId="3878" xr:uid="{00000000-0005-0000-0000-0000BD490000}"/>
    <cellStyle name="Normal 20 3 8" xfId="7120" xr:uid="{00000000-0005-0000-0000-0000BE490000}"/>
    <cellStyle name="Normal 20 3 8 2" xfId="23187" xr:uid="{00000000-0005-0000-0000-0000BF490000}"/>
    <cellStyle name="Normal 20 3 8 3" xfId="23189" xr:uid="{00000000-0005-0000-0000-0000C0490000}"/>
    <cellStyle name="Normal 20 3 9" xfId="7125" xr:uid="{00000000-0005-0000-0000-0000C1490000}"/>
    <cellStyle name="Normal 20 3 9 2" xfId="5546" xr:uid="{00000000-0005-0000-0000-0000C2490000}"/>
    <cellStyle name="Normal 20 3 9 3" xfId="4844" xr:uid="{00000000-0005-0000-0000-0000C3490000}"/>
    <cellStyle name="Normal 20 4" xfId="23191" xr:uid="{00000000-0005-0000-0000-0000C4490000}"/>
    <cellStyle name="Normal 20 5" xfId="23195" xr:uid="{00000000-0005-0000-0000-0000C5490000}"/>
    <cellStyle name="Normal 20 6" xfId="24001" xr:uid="{00000000-0005-0000-0000-0000C6490000}"/>
    <cellStyle name="Normal 20 6 2" xfId="24002" xr:uid="{00000000-0005-0000-0000-0000C7490000}"/>
    <cellStyle name="Normal 20 7" xfId="24004" xr:uid="{00000000-0005-0000-0000-0000C8490000}"/>
    <cellStyle name="Normal 20 7 2" xfId="24005" xr:uid="{00000000-0005-0000-0000-0000C9490000}"/>
    <cellStyle name="Normal 200" xfId="11439" xr:uid="{00000000-0005-0000-0000-0000CA490000}"/>
    <cellStyle name="Normal 201" xfId="11446" xr:uid="{00000000-0005-0000-0000-0000CB490000}"/>
    <cellStyle name="Normal 202" xfId="11458" xr:uid="{00000000-0005-0000-0000-0000CC490000}"/>
    <cellStyle name="Normal 203" xfId="11464" xr:uid="{00000000-0005-0000-0000-0000CD490000}"/>
    <cellStyle name="Normal 204" xfId="22994" xr:uid="{00000000-0005-0000-0000-0000CE490000}"/>
    <cellStyle name="Normal 204 2" xfId="21587" xr:uid="{00000000-0005-0000-0000-0000CF490000}"/>
    <cellStyle name="Normal 205" xfId="23201" xr:uid="{00000000-0005-0000-0000-0000D0490000}"/>
    <cellStyle name="Normal 206" xfId="22586" xr:uid="{00000000-0005-0000-0000-0000D1490000}"/>
    <cellStyle name="Normal 207" xfId="22591" xr:uid="{00000000-0005-0000-0000-0000D2490000}"/>
    <cellStyle name="Normal 208" xfId="20159" xr:uid="{00000000-0005-0000-0000-0000D3490000}"/>
    <cellStyle name="Normal 209" xfId="20885" xr:uid="{00000000-0005-0000-0000-0000D4490000}"/>
    <cellStyle name="Normal 21" xfId="23211" xr:uid="{00000000-0005-0000-0000-0000D5490000}"/>
    <cellStyle name="Normal 21 2" xfId="23213" xr:uid="{00000000-0005-0000-0000-0000D6490000}"/>
    <cellStyle name="Normal 21 2 2" xfId="23215" xr:uid="{00000000-0005-0000-0000-0000D7490000}"/>
    <cellStyle name="Normal 21 2 2 2" xfId="24006" xr:uid="{00000000-0005-0000-0000-0000D8490000}"/>
    <cellStyle name="Normal 21 2 2 2 2" xfId="24009" xr:uid="{00000000-0005-0000-0000-0000D9490000}"/>
    <cellStyle name="Normal 21 2 2 2 3" xfId="24010" xr:uid="{00000000-0005-0000-0000-0000DA490000}"/>
    <cellStyle name="Normal 21 2 2 3" xfId="24012" xr:uid="{00000000-0005-0000-0000-0000DB490000}"/>
    <cellStyle name="Normal 21 2 2 3 2" xfId="24013" xr:uid="{00000000-0005-0000-0000-0000DC490000}"/>
    <cellStyle name="Normal 21 2 2 3 3" xfId="24014" xr:uid="{00000000-0005-0000-0000-0000DD490000}"/>
    <cellStyle name="Normal 21 2 2 4" xfId="24016" xr:uid="{00000000-0005-0000-0000-0000DE490000}"/>
    <cellStyle name="Normal 21 2 2 5" xfId="24017" xr:uid="{00000000-0005-0000-0000-0000DF490000}"/>
    <cellStyle name="Normal 21 3" xfId="23280" xr:uid="{00000000-0005-0000-0000-0000E0490000}"/>
    <cellStyle name="Normal 21 3 10" xfId="19919" xr:uid="{00000000-0005-0000-0000-0000E1490000}"/>
    <cellStyle name="Normal 21 3 11" xfId="16111" xr:uid="{00000000-0005-0000-0000-0000E2490000}"/>
    <cellStyle name="Normal 21 3 2" xfId="23283" xr:uid="{00000000-0005-0000-0000-0000E3490000}"/>
    <cellStyle name="Normal 21 3 2 2" xfId="23285" xr:uid="{00000000-0005-0000-0000-0000E4490000}"/>
    <cellStyle name="Normal 21 3 2 2 2" xfId="23289" xr:uid="{00000000-0005-0000-0000-0000E5490000}"/>
    <cellStyle name="Normal 21 3 2 2 2 2" xfId="11197" xr:uid="{00000000-0005-0000-0000-0000E6490000}"/>
    <cellStyle name="Normal 21 3 2 2 2 3" xfId="19920" xr:uid="{00000000-0005-0000-0000-0000E7490000}"/>
    <cellStyle name="Normal 21 3 2 2 3" xfId="23291" xr:uid="{00000000-0005-0000-0000-0000E8490000}"/>
    <cellStyle name="Normal 21 3 2 2 4" xfId="23293" xr:uid="{00000000-0005-0000-0000-0000E9490000}"/>
    <cellStyle name="Normal 21 3 2 3" xfId="23296" xr:uid="{00000000-0005-0000-0000-0000EA490000}"/>
    <cellStyle name="Normal 21 3 2 3 2" xfId="23298" xr:uid="{00000000-0005-0000-0000-0000EB490000}"/>
    <cellStyle name="Normal 21 3 2 3 3" xfId="23300" xr:uid="{00000000-0005-0000-0000-0000EC490000}"/>
    <cellStyle name="Normal 21 3 2 4" xfId="23304" xr:uid="{00000000-0005-0000-0000-0000ED490000}"/>
    <cellStyle name="Normal 21 3 2 4 2" xfId="23306" xr:uid="{00000000-0005-0000-0000-0000EE490000}"/>
    <cellStyle name="Normal 21 3 2 4 3" xfId="23309" xr:uid="{00000000-0005-0000-0000-0000EF490000}"/>
    <cellStyle name="Normal 21 3 2 5" xfId="23313" xr:uid="{00000000-0005-0000-0000-0000F0490000}"/>
    <cellStyle name="Normal 21 3 2 6" xfId="23315" xr:uid="{00000000-0005-0000-0000-0000F1490000}"/>
    <cellStyle name="Normal 21 3 3" xfId="15899" xr:uid="{00000000-0005-0000-0000-0000F2490000}"/>
    <cellStyle name="Normal 21 3 3 2" xfId="23317" xr:uid="{00000000-0005-0000-0000-0000F3490000}"/>
    <cellStyle name="Normal 21 3 3 2 2" xfId="23322" xr:uid="{00000000-0005-0000-0000-0000F4490000}"/>
    <cellStyle name="Normal 21 3 3 2 3" xfId="23325" xr:uid="{00000000-0005-0000-0000-0000F5490000}"/>
    <cellStyle name="Normal 21 3 3 3" xfId="23328" xr:uid="{00000000-0005-0000-0000-0000F6490000}"/>
    <cellStyle name="Normal 21 3 3 3 2" xfId="23332" xr:uid="{00000000-0005-0000-0000-0000F7490000}"/>
    <cellStyle name="Normal 21 3 3 3 3" xfId="23335" xr:uid="{00000000-0005-0000-0000-0000F8490000}"/>
    <cellStyle name="Normal 21 3 3 4" xfId="23339" xr:uid="{00000000-0005-0000-0000-0000F9490000}"/>
    <cellStyle name="Normal 21 3 3 5" xfId="23341" xr:uid="{00000000-0005-0000-0000-0000FA490000}"/>
    <cellStyle name="Normal 21 3 4" xfId="15931" xr:uid="{00000000-0005-0000-0000-0000FB490000}"/>
    <cellStyle name="Normal 21 3 4 2" xfId="9876" xr:uid="{00000000-0005-0000-0000-0000FC490000}"/>
    <cellStyle name="Normal 21 3 4 2 2" xfId="23343" xr:uid="{00000000-0005-0000-0000-0000FD490000}"/>
    <cellStyle name="Normal 21 3 4 2 3" xfId="23345" xr:uid="{00000000-0005-0000-0000-0000FE490000}"/>
    <cellStyle name="Normal 21 3 4 3" xfId="23347" xr:uid="{00000000-0005-0000-0000-0000FF490000}"/>
    <cellStyle name="Normal 21 3 4 3 2" xfId="23349" xr:uid="{00000000-0005-0000-0000-0000004A0000}"/>
    <cellStyle name="Normal 21 3 4 3 3" xfId="23351" xr:uid="{00000000-0005-0000-0000-0000014A0000}"/>
    <cellStyle name="Normal 21 3 4 4" xfId="23353" xr:uid="{00000000-0005-0000-0000-0000024A0000}"/>
    <cellStyle name="Normal 21 3 4 5" xfId="1882" xr:uid="{00000000-0005-0000-0000-0000034A0000}"/>
    <cellStyle name="Normal 21 3 5" xfId="23355" xr:uid="{00000000-0005-0000-0000-0000044A0000}"/>
    <cellStyle name="Normal 21 3 5 2" xfId="9888" xr:uid="{00000000-0005-0000-0000-0000054A0000}"/>
    <cellStyle name="Normal 21 3 5 2 2" xfId="12559" xr:uid="{00000000-0005-0000-0000-0000064A0000}"/>
    <cellStyle name="Normal 21 3 5 2 3" xfId="12569" xr:uid="{00000000-0005-0000-0000-0000074A0000}"/>
    <cellStyle name="Normal 21 3 5 3" xfId="12584" xr:uid="{00000000-0005-0000-0000-0000084A0000}"/>
    <cellStyle name="Normal 21 3 5 3 2" xfId="12590" xr:uid="{00000000-0005-0000-0000-0000094A0000}"/>
    <cellStyle name="Normal 21 3 5 3 3" xfId="6231" xr:uid="{00000000-0005-0000-0000-00000A4A0000}"/>
    <cellStyle name="Normal 21 3 5 4" xfId="5124" xr:uid="{00000000-0005-0000-0000-00000B4A0000}"/>
    <cellStyle name="Normal 21 3 5 5" xfId="12618" xr:uid="{00000000-0005-0000-0000-00000C4A0000}"/>
    <cellStyle name="Normal 21 3 6" xfId="23357" xr:uid="{00000000-0005-0000-0000-00000D4A0000}"/>
    <cellStyle name="Normal 21 3 6 2" xfId="23359" xr:uid="{00000000-0005-0000-0000-00000E4A0000}"/>
    <cellStyle name="Normal 21 3 6 2 2" xfId="12191" xr:uid="{00000000-0005-0000-0000-00000F4A0000}"/>
    <cellStyle name="Normal 21 3 6 2 3" xfId="12196" xr:uid="{00000000-0005-0000-0000-0000104A0000}"/>
    <cellStyle name="Normal 21 3 6 3" xfId="23362" xr:uid="{00000000-0005-0000-0000-0000114A0000}"/>
    <cellStyle name="Normal 21 3 6 3 2" xfId="12203" xr:uid="{00000000-0005-0000-0000-0000124A0000}"/>
    <cellStyle name="Normal 21 3 6 3 3" xfId="6510" xr:uid="{00000000-0005-0000-0000-0000134A0000}"/>
    <cellStyle name="Normal 21 3 6 4" xfId="23365" xr:uid="{00000000-0005-0000-0000-0000144A0000}"/>
    <cellStyle name="Normal 21 3 6 5" xfId="23367" xr:uid="{00000000-0005-0000-0000-0000154A0000}"/>
    <cellStyle name="Normal 21 3 7" xfId="5621" xr:uid="{00000000-0005-0000-0000-0000164A0000}"/>
    <cellStyle name="Normal 21 3 7 2" xfId="23369" xr:uid="{00000000-0005-0000-0000-0000174A0000}"/>
    <cellStyle name="Normal 21 3 7 2 2" xfId="23371" xr:uid="{00000000-0005-0000-0000-0000184A0000}"/>
    <cellStyle name="Normal 21 3 7 2 3" xfId="23373" xr:uid="{00000000-0005-0000-0000-0000194A0000}"/>
    <cellStyle name="Normal 21 3 7 3" xfId="23375" xr:uid="{00000000-0005-0000-0000-00001A4A0000}"/>
    <cellStyle name="Normal 21 3 7 4" xfId="23377" xr:uid="{00000000-0005-0000-0000-00001B4A0000}"/>
    <cellStyle name="Normal 21 3 8" xfId="7140" xr:uid="{00000000-0005-0000-0000-00001C4A0000}"/>
    <cellStyle name="Normal 21 3 8 2" xfId="23379" xr:uid="{00000000-0005-0000-0000-00001D4A0000}"/>
    <cellStyle name="Normal 21 3 8 3" xfId="23381" xr:uid="{00000000-0005-0000-0000-00001E4A0000}"/>
    <cellStyle name="Normal 21 3 9" xfId="7145" xr:uid="{00000000-0005-0000-0000-00001F4A0000}"/>
    <cellStyle name="Normal 21 3 9 2" xfId="23383" xr:uid="{00000000-0005-0000-0000-0000204A0000}"/>
    <cellStyle name="Normal 21 3 9 3" xfId="23385" xr:uid="{00000000-0005-0000-0000-0000214A0000}"/>
    <cellStyle name="Normal 21 4" xfId="23387" xr:uid="{00000000-0005-0000-0000-0000224A0000}"/>
    <cellStyle name="Normal 21 4 2" xfId="24018" xr:uid="{00000000-0005-0000-0000-0000234A0000}"/>
    <cellStyle name="Normal 21 5" xfId="23390" xr:uid="{00000000-0005-0000-0000-0000244A0000}"/>
    <cellStyle name="Normal 21 5 2" xfId="24019" xr:uid="{00000000-0005-0000-0000-0000254A0000}"/>
    <cellStyle name="Normal 210" xfId="23202" xr:uid="{00000000-0005-0000-0000-0000264A0000}"/>
    <cellStyle name="Normal 211" xfId="22587" xr:uid="{00000000-0005-0000-0000-0000274A0000}"/>
    <cellStyle name="Normal 211 10" xfId="3170" xr:uid="{00000000-0005-0000-0000-0000284A0000}"/>
    <cellStyle name="Normal 211 11" xfId="3178" xr:uid="{00000000-0005-0000-0000-0000294A0000}"/>
    <cellStyle name="Normal 211 2" xfId="24020" xr:uid="{00000000-0005-0000-0000-00002A4A0000}"/>
    <cellStyle name="Normal 211 2 2" xfId="24023" xr:uid="{00000000-0005-0000-0000-00002B4A0000}"/>
    <cellStyle name="Normal 211 2 2 2" xfId="24024" xr:uid="{00000000-0005-0000-0000-00002C4A0000}"/>
    <cellStyle name="Normal 211 2 2 2 2" xfId="24025" xr:uid="{00000000-0005-0000-0000-00002D4A0000}"/>
    <cellStyle name="Normal 211 2 2 2 3" xfId="24026" xr:uid="{00000000-0005-0000-0000-00002E4A0000}"/>
    <cellStyle name="Normal 211 2 2 3" xfId="24027" xr:uid="{00000000-0005-0000-0000-00002F4A0000}"/>
    <cellStyle name="Normal 211 2 2 4" xfId="24028" xr:uid="{00000000-0005-0000-0000-0000304A0000}"/>
    <cellStyle name="Normal 211 2 3" xfId="24029" xr:uid="{00000000-0005-0000-0000-0000314A0000}"/>
    <cellStyle name="Normal 211 2 3 2" xfId="24030" xr:uid="{00000000-0005-0000-0000-0000324A0000}"/>
    <cellStyle name="Normal 211 2 3 3" xfId="24031" xr:uid="{00000000-0005-0000-0000-0000334A0000}"/>
    <cellStyle name="Normal 211 2 4" xfId="23939" xr:uid="{00000000-0005-0000-0000-0000344A0000}"/>
    <cellStyle name="Normal 211 2 4 2" xfId="23941" xr:uid="{00000000-0005-0000-0000-0000354A0000}"/>
    <cellStyle name="Normal 211 2 4 3" xfId="5601" xr:uid="{00000000-0005-0000-0000-0000364A0000}"/>
    <cellStyle name="Normal 211 2 5" xfId="23943" xr:uid="{00000000-0005-0000-0000-0000374A0000}"/>
    <cellStyle name="Normal 211 2 6" xfId="23945" xr:uid="{00000000-0005-0000-0000-0000384A0000}"/>
    <cellStyle name="Normal 211 3" xfId="24032" xr:uid="{00000000-0005-0000-0000-0000394A0000}"/>
    <cellStyle name="Normal 211 3 2" xfId="24033" xr:uid="{00000000-0005-0000-0000-00003A4A0000}"/>
    <cellStyle name="Normal 211 3 2 2" xfId="24034" xr:uid="{00000000-0005-0000-0000-00003B4A0000}"/>
    <cellStyle name="Normal 211 3 2 3" xfId="24036" xr:uid="{00000000-0005-0000-0000-00003C4A0000}"/>
    <cellStyle name="Normal 211 3 3" xfId="24037" xr:uid="{00000000-0005-0000-0000-00003D4A0000}"/>
    <cellStyle name="Normal 211 3 3 2" xfId="24038" xr:uid="{00000000-0005-0000-0000-00003E4A0000}"/>
    <cellStyle name="Normal 211 3 3 3" xfId="112" xr:uid="{00000000-0005-0000-0000-00003F4A0000}"/>
    <cellStyle name="Normal 211 3 4" xfId="12400" xr:uid="{00000000-0005-0000-0000-0000404A0000}"/>
    <cellStyle name="Normal 211 3 5" xfId="12404" xr:uid="{00000000-0005-0000-0000-0000414A0000}"/>
    <cellStyle name="Normal 211 4" xfId="18659" xr:uid="{00000000-0005-0000-0000-0000424A0000}"/>
    <cellStyle name="Normal 211 4 2" xfId="24039" xr:uid="{00000000-0005-0000-0000-0000434A0000}"/>
    <cellStyle name="Normal 211 4 2 2" xfId="24040" xr:uid="{00000000-0005-0000-0000-0000444A0000}"/>
    <cellStyle name="Normal 211 4 2 3" xfId="24043" xr:uid="{00000000-0005-0000-0000-0000454A0000}"/>
    <cellStyle name="Normal 211 4 3" xfId="557" xr:uid="{00000000-0005-0000-0000-0000464A0000}"/>
    <cellStyle name="Normal 211 4 3 2" xfId="1783" xr:uid="{00000000-0005-0000-0000-0000474A0000}"/>
    <cellStyle name="Normal 211 4 3 3" xfId="1789" xr:uid="{00000000-0005-0000-0000-0000484A0000}"/>
    <cellStyle name="Normal 211 4 4" xfId="1798" xr:uid="{00000000-0005-0000-0000-0000494A0000}"/>
    <cellStyle name="Normal 211 4 5" xfId="1819" xr:uid="{00000000-0005-0000-0000-00004A4A0000}"/>
    <cellStyle name="Normal 211 5" xfId="18663" xr:uid="{00000000-0005-0000-0000-00004B4A0000}"/>
    <cellStyle name="Normal 211 5 2" xfId="24046" xr:uid="{00000000-0005-0000-0000-00004C4A0000}"/>
    <cellStyle name="Normal 211 5 2 2" xfId="24047" xr:uid="{00000000-0005-0000-0000-00004D4A0000}"/>
    <cellStyle name="Normal 211 5 2 3" xfId="24048" xr:uid="{00000000-0005-0000-0000-00004E4A0000}"/>
    <cellStyle name="Normal 211 5 3" xfId="24049" xr:uid="{00000000-0005-0000-0000-00004F4A0000}"/>
    <cellStyle name="Normal 211 5 3 2" xfId="24050" xr:uid="{00000000-0005-0000-0000-0000504A0000}"/>
    <cellStyle name="Normal 211 5 3 3" xfId="24051" xr:uid="{00000000-0005-0000-0000-0000514A0000}"/>
    <cellStyle name="Normal 211 5 4" xfId="24052" xr:uid="{00000000-0005-0000-0000-0000524A0000}"/>
    <cellStyle name="Normal 211 5 5" xfId="24053" xr:uid="{00000000-0005-0000-0000-0000534A0000}"/>
    <cellStyle name="Normal 211 6" xfId="24054" xr:uid="{00000000-0005-0000-0000-0000544A0000}"/>
    <cellStyle name="Normal 211 6 2" xfId="24055" xr:uid="{00000000-0005-0000-0000-0000554A0000}"/>
    <cellStyle name="Normal 211 6 2 2" xfId="24056" xr:uid="{00000000-0005-0000-0000-0000564A0000}"/>
    <cellStyle name="Normal 211 6 2 3" xfId="24057" xr:uid="{00000000-0005-0000-0000-0000574A0000}"/>
    <cellStyle name="Normal 211 6 3" xfId="24058" xr:uid="{00000000-0005-0000-0000-0000584A0000}"/>
    <cellStyle name="Normal 211 6 3 2" xfId="24059" xr:uid="{00000000-0005-0000-0000-0000594A0000}"/>
    <cellStyle name="Normal 211 6 3 3" xfId="24060" xr:uid="{00000000-0005-0000-0000-00005A4A0000}"/>
    <cellStyle name="Normal 211 6 4" xfId="24062" xr:uid="{00000000-0005-0000-0000-00005B4A0000}"/>
    <cellStyle name="Normal 211 6 5" xfId="24064" xr:uid="{00000000-0005-0000-0000-00005C4A0000}"/>
    <cellStyle name="Normal 211 7" xfId="24065" xr:uid="{00000000-0005-0000-0000-00005D4A0000}"/>
    <cellStyle name="Normal 211 7 2" xfId="24066" xr:uid="{00000000-0005-0000-0000-00005E4A0000}"/>
    <cellStyle name="Normal 211 7 2 2" xfId="24067" xr:uid="{00000000-0005-0000-0000-00005F4A0000}"/>
    <cellStyle name="Normal 211 7 2 3" xfId="24069" xr:uid="{00000000-0005-0000-0000-0000604A0000}"/>
    <cellStyle name="Normal 211 7 3" xfId="24070" xr:uid="{00000000-0005-0000-0000-0000614A0000}"/>
    <cellStyle name="Normal 211 7 4" xfId="24072" xr:uid="{00000000-0005-0000-0000-0000624A0000}"/>
    <cellStyle name="Normal 211 8" xfId="24074" xr:uid="{00000000-0005-0000-0000-0000634A0000}"/>
    <cellStyle name="Normal 211 8 2" xfId="24075" xr:uid="{00000000-0005-0000-0000-0000644A0000}"/>
    <cellStyle name="Normal 211 8 3" xfId="24076" xr:uid="{00000000-0005-0000-0000-0000654A0000}"/>
    <cellStyle name="Normal 211 9" xfId="24077" xr:uid="{00000000-0005-0000-0000-0000664A0000}"/>
    <cellStyle name="Normal 211 9 2" xfId="24078" xr:uid="{00000000-0005-0000-0000-0000674A0000}"/>
    <cellStyle name="Normal 211 9 3" xfId="24079" xr:uid="{00000000-0005-0000-0000-0000684A0000}"/>
    <cellStyle name="Normal 212" xfId="22592" xr:uid="{00000000-0005-0000-0000-0000694A0000}"/>
    <cellStyle name="Normal 212 10" xfId="24080" xr:uid="{00000000-0005-0000-0000-00006A4A0000}"/>
    <cellStyle name="Normal 212 11" xfId="8797" xr:uid="{00000000-0005-0000-0000-00006B4A0000}"/>
    <cellStyle name="Normal 212 2" xfId="24081" xr:uid="{00000000-0005-0000-0000-00006C4A0000}"/>
    <cellStyle name="Normal 212 2 2" xfId="24084" xr:uid="{00000000-0005-0000-0000-00006D4A0000}"/>
    <cellStyle name="Normal 212 2 2 2" xfId="5206" xr:uid="{00000000-0005-0000-0000-00006E4A0000}"/>
    <cellStyle name="Normal 212 2 2 2 2" xfId="24085" xr:uid="{00000000-0005-0000-0000-00006F4A0000}"/>
    <cellStyle name="Normal 212 2 2 2 3" xfId="24086" xr:uid="{00000000-0005-0000-0000-0000704A0000}"/>
    <cellStyle name="Normal 212 2 2 3" xfId="24088" xr:uid="{00000000-0005-0000-0000-0000714A0000}"/>
    <cellStyle name="Normal 212 2 2 4" xfId="24089" xr:uid="{00000000-0005-0000-0000-0000724A0000}"/>
    <cellStyle name="Normal 212 2 3" xfId="24090" xr:uid="{00000000-0005-0000-0000-0000734A0000}"/>
    <cellStyle name="Normal 212 2 3 2" xfId="24091" xr:uid="{00000000-0005-0000-0000-0000744A0000}"/>
    <cellStyle name="Normal 212 2 3 3" xfId="24093" xr:uid="{00000000-0005-0000-0000-0000754A0000}"/>
    <cellStyle name="Normal 212 2 4" xfId="23948" xr:uid="{00000000-0005-0000-0000-0000764A0000}"/>
    <cellStyle name="Normal 212 2 4 2" xfId="24094" xr:uid="{00000000-0005-0000-0000-0000774A0000}"/>
    <cellStyle name="Normal 212 2 4 3" xfId="24095" xr:uid="{00000000-0005-0000-0000-0000784A0000}"/>
    <cellStyle name="Normal 212 2 5" xfId="23950" xr:uid="{00000000-0005-0000-0000-0000794A0000}"/>
    <cellStyle name="Normal 212 2 6" xfId="24096" xr:uid="{00000000-0005-0000-0000-00007A4A0000}"/>
    <cellStyle name="Normal 212 3" xfId="4949" xr:uid="{00000000-0005-0000-0000-00007B4A0000}"/>
    <cellStyle name="Normal 212 3 2" xfId="6109" xr:uid="{00000000-0005-0000-0000-00007C4A0000}"/>
    <cellStyle name="Normal 212 3 2 2" xfId="24097" xr:uid="{00000000-0005-0000-0000-00007D4A0000}"/>
    <cellStyle name="Normal 212 3 2 3" xfId="24100" xr:uid="{00000000-0005-0000-0000-00007E4A0000}"/>
    <cellStyle name="Normal 212 3 3" xfId="24101" xr:uid="{00000000-0005-0000-0000-00007F4A0000}"/>
    <cellStyle name="Normal 212 3 3 2" xfId="24102" xr:uid="{00000000-0005-0000-0000-0000804A0000}"/>
    <cellStyle name="Normal 212 3 3 3" xfId="24106" xr:uid="{00000000-0005-0000-0000-0000814A0000}"/>
    <cellStyle name="Normal 212 3 4" xfId="12417" xr:uid="{00000000-0005-0000-0000-0000824A0000}"/>
    <cellStyle name="Normal 212 3 5" xfId="12424" xr:uid="{00000000-0005-0000-0000-0000834A0000}"/>
    <cellStyle name="Normal 212 4" xfId="4953" xr:uid="{00000000-0005-0000-0000-0000844A0000}"/>
    <cellStyle name="Normal 212 4 2" xfId="24107" xr:uid="{00000000-0005-0000-0000-0000854A0000}"/>
    <cellStyle name="Normal 212 4 2 2" xfId="24108" xr:uid="{00000000-0005-0000-0000-0000864A0000}"/>
    <cellStyle name="Normal 212 4 2 3" xfId="24112" xr:uid="{00000000-0005-0000-0000-0000874A0000}"/>
    <cellStyle name="Normal 212 4 3" xfId="24115" xr:uid="{00000000-0005-0000-0000-0000884A0000}"/>
    <cellStyle name="Normal 212 4 3 2" xfId="24116" xr:uid="{00000000-0005-0000-0000-0000894A0000}"/>
    <cellStyle name="Normal 212 4 3 3" xfId="24120" xr:uid="{00000000-0005-0000-0000-00008A4A0000}"/>
    <cellStyle name="Normal 212 4 4" xfId="10750" xr:uid="{00000000-0005-0000-0000-00008B4A0000}"/>
    <cellStyle name="Normal 212 4 5" xfId="4590" xr:uid="{00000000-0005-0000-0000-00008C4A0000}"/>
    <cellStyle name="Normal 212 5" xfId="7232" xr:uid="{00000000-0005-0000-0000-00008D4A0000}"/>
    <cellStyle name="Normal 212 5 2" xfId="24121" xr:uid="{00000000-0005-0000-0000-00008E4A0000}"/>
    <cellStyle name="Normal 212 5 2 2" xfId="24122" xr:uid="{00000000-0005-0000-0000-00008F4A0000}"/>
    <cellStyle name="Normal 212 5 2 3" xfId="24123" xr:uid="{00000000-0005-0000-0000-0000904A0000}"/>
    <cellStyle name="Normal 212 5 3" xfId="24124" xr:uid="{00000000-0005-0000-0000-0000914A0000}"/>
    <cellStyle name="Normal 212 5 3 2" xfId="24126" xr:uid="{00000000-0005-0000-0000-0000924A0000}"/>
    <cellStyle name="Normal 212 5 3 3" xfId="24127" xr:uid="{00000000-0005-0000-0000-0000934A0000}"/>
    <cellStyle name="Normal 212 5 4" xfId="24128" xr:uid="{00000000-0005-0000-0000-0000944A0000}"/>
    <cellStyle name="Normal 212 5 5" xfId="24129" xr:uid="{00000000-0005-0000-0000-0000954A0000}"/>
    <cellStyle name="Normal 212 6" xfId="7238" xr:uid="{00000000-0005-0000-0000-0000964A0000}"/>
    <cellStyle name="Normal 212 6 2" xfId="24130" xr:uid="{00000000-0005-0000-0000-0000974A0000}"/>
    <cellStyle name="Normal 212 6 2 2" xfId="24131" xr:uid="{00000000-0005-0000-0000-0000984A0000}"/>
    <cellStyle name="Normal 212 6 2 3" xfId="24132" xr:uid="{00000000-0005-0000-0000-0000994A0000}"/>
    <cellStyle name="Normal 212 6 3" xfId="24133" xr:uid="{00000000-0005-0000-0000-00009A4A0000}"/>
    <cellStyle name="Normal 212 6 3 2" xfId="24135" xr:uid="{00000000-0005-0000-0000-00009B4A0000}"/>
    <cellStyle name="Normal 212 6 3 3" xfId="24136" xr:uid="{00000000-0005-0000-0000-00009C4A0000}"/>
    <cellStyle name="Normal 212 6 4" xfId="24139" xr:uid="{00000000-0005-0000-0000-00009D4A0000}"/>
    <cellStyle name="Normal 212 6 5" xfId="24142" xr:uid="{00000000-0005-0000-0000-00009E4A0000}"/>
    <cellStyle name="Normal 212 7" xfId="24143" xr:uid="{00000000-0005-0000-0000-00009F4A0000}"/>
    <cellStyle name="Normal 212 7 2" xfId="24144" xr:uid="{00000000-0005-0000-0000-0000A04A0000}"/>
    <cellStyle name="Normal 212 7 2 2" xfId="24145" xr:uid="{00000000-0005-0000-0000-0000A14A0000}"/>
    <cellStyle name="Normal 212 7 2 3" xfId="24147" xr:uid="{00000000-0005-0000-0000-0000A24A0000}"/>
    <cellStyle name="Normal 212 7 3" xfId="24148" xr:uid="{00000000-0005-0000-0000-0000A34A0000}"/>
    <cellStyle name="Normal 212 7 4" xfId="24150" xr:uid="{00000000-0005-0000-0000-0000A44A0000}"/>
    <cellStyle name="Normal 212 8" xfId="10307" xr:uid="{00000000-0005-0000-0000-0000A54A0000}"/>
    <cellStyle name="Normal 212 8 2" xfId="24151" xr:uid="{00000000-0005-0000-0000-0000A64A0000}"/>
    <cellStyle name="Normal 212 8 3" xfId="24152" xr:uid="{00000000-0005-0000-0000-0000A74A0000}"/>
    <cellStyle name="Normal 212 9" xfId="24153" xr:uid="{00000000-0005-0000-0000-0000A84A0000}"/>
    <cellStyle name="Normal 212 9 2" xfId="24154" xr:uid="{00000000-0005-0000-0000-0000A94A0000}"/>
    <cellStyle name="Normal 212 9 3" xfId="24155" xr:uid="{00000000-0005-0000-0000-0000AA4A0000}"/>
    <cellStyle name="Normal 213" xfId="20160" xr:uid="{00000000-0005-0000-0000-0000AB4A0000}"/>
    <cellStyle name="Normal 213 10" xfId="19458" xr:uid="{00000000-0005-0000-0000-0000AC4A0000}"/>
    <cellStyle name="Normal 213 11" xfId="2358" xr:uid="{00000000-0005-0000-0000-0000AD4A0000}"/>
    <cellStyle name="Normal 213 2" xfId="21481" xr:uid="{00000000-0005-0000-0000-0000AE4A0000}"/>
    <cellStyle name="Normal 213 2 2" xfId="6707" xr:uid="{00000000-0005-0000-0000-0000AF4A0000}"/>
    <cellStyle name="Normal 213 2 2 2" xfId="24158" xr:uid="{00000000-0005-0000-0000-0000B04A0000}"/>
    <cellStyle name="Normal 213 2 2 2 2" xfId="24159" xr:uid="{00000000-0005-0000-0000-0000B14A0000}"/>
    <cellStyle name="Normal 213 2 2 2 3" xfId="24163" xr:uid="{00000000-0005-0000-0000-0000B24A0000}"/>
    <cellStyle name="Normal 213 2 2 3" xfId="24169" xr:uid="{00000000-0005-0000-0000-0000B34A0000}"/>
    <cellStyle name="Normal 213 2 2 4" xfId="24172" xr:uid="{00000000-0005-0000-0000-0000B44A0000}"/>
    <cellStyle name="Normal 213 2 3" xfId="6723" xr:uid="{00000000-0005-0000-0000-0000B54A0000}"/>
    <cellStyle name="Normal 213 2 3 2" xfId="24175" xr:uid="{00000000-0005-0000-0000-0000B64A0000}"/>
    <cellStyle name="Normal 213 2 3 3" xfId="24178" xr:uid="{00000000-0005-0000-0000-0000B74A0000}"/>
    <cellStyle name="Normal 213 2 4" xfId="23953" xr:uid="{00000000-0005-0000-0000-0000B84A0000}"/>
    <cellStyle name="Normal 213 2 4 2" xfId="24181" xr:uid="{00000000-0005-0000-0000-0000B94A0000}"/>
    <cellStyle name="Normal 213 2 4 3" xfId="24184" xr:uid="{00000000-0005-0000-0000-0000BA4A0000}"/>
    <cellStyle name="Normal 213 2 5" xfId="23955" xr:uid="{00000000-0005-0000-0000-0000BB4A0000}"/>
    <cellStyle name="Normal 213 2 6" xfId="24185" xr:uid="{00000000-0005-0000-0000-0000BC4A0000}"/>
    <cellStyle name="Normal 213 3" xfId="13520" xr:uid="{00000000-0005-0000-0000-0000BD4A0000}"/>
    <cellStyle name="Normal 213 3 2" xfId="24186" xr:uid="{00000000-0005-0000-0000-0000BE4A0000}"/>
    <cellStyle name="Normal 213 3 2 2" xfId="24188" xr:uid="{00000000-0005-0000-0000-0000BF4A0000}"/>
    <cellStyle name="Normal 213 3 2 3" xfId="24189" xr:uid="{00000000-0005-0000-0000-0000C04A0000}"/>
    <cellStyle name="Normal 213 3 3" xfId="24190" xr:uid="{00000000-0005-0000-0000-0000C14A0000}"/>
    <cellStyle name="Normal 213 3 3 2" xfId="24192" xr:uid="{00000000-0005-0000-0000-0000C24A0000}"/>
    <cellStyle name="Normal 213 3 3 3" xfId="24193" xr:uid="{00000000-0005-0000-0000-0000C34A0000}"/>
    <cellStyle name="Normal 213 3 4" xfId="2079" xr:uid="{00000000-0005-0000-0000-0000C44A0000}"/>
    <cellStyle name="Normal 213 3 5" xfId="2094" xr:uid="{00000000-0005-0000-0000-0000C54A0000}"/>
    <cellStyle name="Normal 213 4" xfId="3222" xr:uid="{00000000-0005-0000-0000-0000C64A0000}"/>
    <cellStyle name="Normal 213 4 2" xfId="24194" xr:uid="{00000000-0005-0000-0000-0000C74A0000}"/>
    <cellStyle name="Normal 213 4 2 2" xfId="24195" xr:uid="{00000000-0005-0000-0000-0000C84A0000}"/>
    <cellStyle name="Normal 213 4 2 3" xfId="24198" xr:uid="{00000000-0005-0000-0000-0000C94A0000}"/>
    <cellStyle name="Normal 213 4 3" xfId="24201" xr:uid="{00000000-0005-0000-0000-0000CA4A0000}"/>
    <cellStyle name="Normal 213 4 3 2" xfId="24202" xr:uid="{00000000-0005-0000-0000-0000CB4A0000}"/>
    <cellStyle name="Normal 213 4 3 3" xfId="24205" xr:uid="{00000000-0005-0000-0000-0000CC4A0000}"/>
    <cellStyle name="Normal 213 4 4" xfId="2249" xr:uid="{00000000-0005-0000-0000-0000CD4A0000}"/>
    <cellStyle name="Normal 213 4 5" xfId="2281" xr:uid="{00000000-0005-0000-0000-0000CE4A0000}"/>
    <cellStyle name="Normal 213 5" xfId="3937" xr:uid="{00000000-0005-0000-0000-0000CF4A0000}"/>
    <cellStyle name="Normal 213 5 2" xfId="24207" xr:uid="{00000000-0005-0000-0000-0000D04A0000}"/>
    <cellStyle name="Normal 213 5 2 2" xfId="24208" xr:uid="{00000000-0005-0000-0000-0000D14A0000}"/>
    <cellStyle name="Normal 213 5 2 3" xfId="24209" xr:uid="{00000000-0005-0000-0000-0000D24A0000}"/>
    <cellStyle name="Normal 213 5 3" xfId="24210" xr:uid="{00000000-0005-0000-0000-0000D34A0000}"/>
    <cellStyle name="Normal 213 5 3 2" xfId="24211" xr:uid="{00000000-0005-0000-0000-0000D44A0000}"/>
    <cellStyle name="Normal 213 5 3 3" xfId="24212" xr:uid="{00000000-0005-0000-0000-0000D54A0000}"/>
    <cellStyle name="Normal 213 5 4" xfId="24214" xr:uid="{00000000-0005-0000-0000-0000D64A0000}"/>
    <cellStyle name="Normal 213 5 5" xfId="24215" xr:uid="{00000000-0005-0000-0000-0000D74A0000}"/>
    <cellStyle name="Normal 213 6" xfId="7247" xr:uid="{00000000-0005-0000-0000-0000D84A0000}"/>
    <cellStyle name="Normal 213 6 2" xfId="24216" xr:uid="{00000000-0005-0000-0000-0000D94A0000}"/>
    <cellStyle name="Normal 213 6 2 2" xfId="24217" xr:uid="{00000000-0005-0000-0000-0000DA4A0000}"/>
    <cellStyle name="Normal 213 6 2 3" xfId="24218" xr:uid="{00000000-0005-0000-0000-0000DB4A0000}"/>
    <cellStyle name="Normal 213 6 3" xfId="24219" xr:uid="{00000000-0005-0000-0000-0000DC4A0000}"/>
    <cellStyle name="Normal 213 6 3 2" xfId="24220" xr:uid="{00000000-0005-0000-0000-0000DD4A0000}"/>
    <cellStyle name="Normal 213 6 3 3" xfId="24221" xr:uid="{00000000-0005-0000-0000-0000DE4A0000}"/>
    <cellStyle name="Normal 213 6 4" xfId="24224" xr:uid="{00000000-0005-0000-0000-0000DF4A0000}"/>
    <cellStyle name="Normal 213 6 5" xfId="24226" xr:uid="{00000000-0005-0000-0000-0000E04A0000}"/>
    <cellStyle name="Normal 213 7" xfId="21733" xr:uid="{00000000-0005-0000-0000-0000E14A0000}"/>
    <cellStyle name="Normal 213 7 2" xfId="24227" xr:uid="{00000000-0005-0000-0000-0000E24A0000}"/>
    <cellStyle name="Normal 213 7 2 2" xfId="24228" xr:uid="{00000000-0005-0000-0000-0000E34A0000}"/>
    <cellStyle name="Normal 213 7 2 3" xfId="24229" xr:uid="{00000000-0005-0000-0000-0000E44A0000}"/>
    <cellStyle name="Normal 213 7 3" xfId="24230" xr:uid="{00000000-0005-0000-0000-0000E54A0000}"/>
    <cellStyle name="Normal 213 7 4" xfId="24232" xr:uid="{00000000-0005-0000-0000-0000E64A0000}"/>
    <cellStyle name="Normal 213 8" xfId="10319" xr:uid="{00000000-0005-0000-0000-0000E74A0000}"/>
    <cellStyle name="Normal 213 8 2" xfId="1727" xr:uid="{00000000-0005-0000-0000-0000E84A0000}"/>
    <cellStyle name="Normal 213 8 3" xfId="24233" xr:uid="{00000000-0005-0000-0000-0000E94A0000}"/>
    <cellStyle name="Normal 213 9" xfId="24234" xr:uid="{00000000-0005-0000-0000-0000EA4A0000}"/>
    <cellStyle name="Normal 213 9 2" xfId="24235" xr:uid="{00000000-0005-0000-0000-0000EB4A0000}"/>
    <cellStyle name="Normal 213 9 3" xfId="24236" xr:uid="{00000000-0005-0000-0000-0000EC4A0000}"/>
    <cellStyle name="Normal 214" xfId="20886" xr:uid="{00000000-0005-0000-0000-0000ED4A0000}"/>
    <cellStyle name="Normal 214 10" xfId="2544" xr:uid="{00000000-0005-0000-0000-0000EE4A0000}"/>
    <cellStyle name="Normal 214 11" xfId="6308" xr:uid="{00000000-0005-0000-0000-0000EF4A0000}"/>
    <cellStyle name="Normal 214 2" xfId="21486" xr:uid="{00000000-0005-0000-0000-0000F04A0000}"/>
    <cellStyle name="Normal 214 2 2" xfId="24239" xr:uid="{00000000-0005-0000-0000-0000F14A0000}"/>
    <cellStyle name="Normal 214 2 2 2" xfId="24240" xr:uid="{00000000-0005-0000-0000-0000F24A0000}"/>
    <cellStyle name="Normal 214 2 2 2 2" xfId="24241" xr:uid="{00000000-0005-0000-0000-0000F34A0000}"/>
    <cellStyle name="Normal 214 2 2 2 3" xfId="24242" xr:uid="{00000000-0005-0000-0000-0000F44A0000}"/>
    <cellStyle name="Normal 214 2 2 3" xfId="24243" xr:uid="{00000000-0005-0000-0000-0000F54A0000}"/>
    <cellStyle name="Normal 214 2 2 4" xfId="24244" xr:uid="{00000000-0005-0000-0000-0000F64A0000}"/>
    <cellStyle name="Normal 214 2 3" xfId="24247" xr:uid="{00000000-0005-0000-0000-0000F74A0000}"/>
    <cellStyle name="Normal 214 2 3 2" xfId="24248" xr:uid="{00000000-0005-0000-0000-0000F84A0000}"/>
    <cellStyle name="Normal 214 2 3 3" xfId="24249" xr:uid="{00000000-0005-0000-0000-0000F94A0000}"/>
    <cellStyle name="Normal 214 2 4" xfId="23958" xr:uid="{00000000-0005-0000-0000-0000FA4A0000}"/>
    <cellStyle name="Normal 214 2 4 2" xfId="24250" xr:uid="{00000000-0005-0000-0000-0000FB4A0000}"/>
    <cellStyle name="Normal 214 2 4 3" xfId="24251" xr:uid="{00000000-0005-0000-0000-0000FC4A0000}"/>
    <cellStyle name="Normal 214 2 5" xfId="23960" xr:uid="{00000000-0005-0000-0000-0000FD4A0000}"/>
    <cellStyle name="Normal 214 2 6" xfId="24252" xr:uid="{00000000-0005-0000-0000-0000FE4A0000}"/>
    <cellStyle name="Normal 214 3" xfId="23208" xr:uid="{00000000-0005-0000-0000-0000FF4A0000}"/>
    <cellStyle name="Normal 214 3 2" xfId="24255" xr:uid="{00000000-0005-0000-0000-0000004B0000}"/>
    <cellStyle name="Normal 214 3 2 2" xfId="24256" xr:uid="{00000000-0005-0000-0000-0000014B0000}"/>
    <cellStyle name="Normal 214 3 2 3" xfId="24257" xr:uid="{00000000-0005-0000-0000-0000024B0000}"/>
    <cellStyle name="Normal 214 3 3" xfId="24258" xr:uid="{00000000-0005-0000-0000-0000034B0000}"/>
    <cellStyle name="Normal 214 3 3 2" xfId="24259" xr:uid="{00000000-0005-0000-0000-0000044B0000}"/>
    <cellStyle name="Normal 214 3 3 3" xfId="24261" xr:uid="{00000000-0005-0000-0000-0000054B0000}"/>
    <cellStyle name="Normal 214 3 4" xfId="12444" xr:uid="{00000000-0005-0000-0000-0000064B0000}"/>
    <cellStyle name="Normal 214 3 5" xfId="12449" xr:uid="{00000000-0005-0000-0000-0000074B0000}"/>
    <cellStyle name="Normal 214 4" xfId="24262" xr:uid="{00000000-0005-0000-0000-0000084B0000}"/>
    <cellStyle name="Normal 214 4 2" xfId="24266" xr:uid="{00000000-0005-0000-0000-0000094B0000}"/>
    <cellStyle name="Normal 214 4 2 2" xfId="24267" xr:uid="{00000000-0005-0000-0000-00000A4B0000}"/>
    <cellStyle name="Normal 214 4 2 3" xfId="24270" xr:uid="{00000000-0005-0000-0000-00000B4B0000}"/>
    <cellStyle name="Normal 214 4 3" xfId="24273" xr:uid="{00000000-0005-0000-0000-00000C4B0000}"/>
    <cellStyle name="Normal 214 4 3 2" xfId="24274" xr:uid="{00000000-0005-0000-0000-00000D4B0000}"/>
    <cellStyle name="Normal 214 4 3 3" xfId="24277" xr:uid="{00000000-0005-0000-0000-00000E4B0000}"/>
    <cellStyle name="Normal 214 4 4" xfId="24279" xr:uid="{00000000-0005-0000-0000-00000F4B0000}"/>
    <cellStyle name="Normal 214 4 5" xfId="24280" xr:uid="{00000000-0005-0000-0000-0000104B0000}"/>
    <cellStyle name="Normal 214 5" xfId="10324" xr:uid="{00000000-0005-0000-0000-0000114B0000}"/>
    <cellStyle name="Normal 214 5 2" xfId="10334" xr:uid="{00000000-0005-0000-0000-0000124B0000}"/>
    <cellStyle name="Normal 214 5 2 2" xfId="1028" xr:uid="{00000000-0005-0000-0000-0000134B0000}"/>
    <cellStyle name="Normal 214 5 2 3" xfId="14863" xr:uid="{00000000-0005-0000-0000-0000144B0000}"/>
    <cellStyle name="Normal 214 5 3" xfId="10336" xr:uid="{00000000-0005-0000-0000-0000154B0000}"/>
    <cellStyle name="Normal 214 5 3 2" xfId="14868" xr:uid="{00000000-0005-0000-0000-0000164B0000}"/>
    <cellStyle name="Normal 214 5 3 3" xfId="14871" xr:uid="{00000000-0005-0000-0000-0000174B0000}"/>
    <cellStyle name="Normal 214 5 4" xfId="14874" xr:uid="{00000000-0005-0000-0000-0000184B0000}"/>
    <cellStyle name="Normal 214 5 5" xfId="14881" xr:uid="{00000000-0005-0000-0000-0000194B0000}"/>
    <cellStyle name="Normal 214 6" xfId="10342" xr:uid="{00000000-0005-0000-0000-00001A4B0000}"/>
    <cellStyle name="Normal 214 6 2" xfId="9289" xr:uid="{00000000-0005-0000-0000-00001B4B0000}"/>
    <cellStyle name="Normal 214 6 2 2" xfId="14884" xr:uid="{00000000-0005-0000-0000-00001C4B0000}"/>
    <cellStyle name="Normal 214 6 2 3" xfId="14887" xr:uid="{00000000-0005-0000-0000-00001D4B0000}"/>
    <cellStyle name="Normal 214 6 3" xfId="9292" xr:uid="{00000000-0005-0000-0000-00001E4B0000}"/>
    <cellStyle name="Normal 214 6 3 2" xfId="14890" xr:uid="{00000000-0005-0000-0000-00001F4B0000}"/>
    <cellStyle name="Normal 214 6 3 3" xfId="14893" xr:uid="{00000000-0005-0000-0000-0000204B0000}"/>
    <cellStyle name="Normal 214 6 4" xfId="6223" xr:uid="{00000000-0005-0000-0000-0000214B0000}"/>
    <cellStyle name="Normal 214 6 5" xfId="14899" xr:uid="{00000000-0005-0000-0000-0000224B0000}"/>
    <cellStyle name="Normal 214 7" xfId="10346" xr:uid="{00000000-0005-0000-0000-0000234B0000}"/>
    <cellStyle name="Normal 214 7 2" xfId="14904" xr:uid="{00000000-0005-0000-0000-0000244B0000}"/>
    <cellStyle name="Normal 214 7 2 2" xfId="11949" xr:uid="{00000000-0005-0000-0000-0000254B0000}"/>
    <cellStyle name="Normal 214 7 2 3" xfId="14905" xr:uid="{00000000-0005-0000-0000-0000264B0000}"/>
    <cellStyle name="Normal 214 7 3" xfId="895" xr:uid="{00000000-0005-0000-0000-0000274B0000}"/>
    <cellStyle name="Normal 214 7 4" xfId="288" xr:uid="{00000000-0005-0000-0000-0000284B0000}"/>
    <cellStyle name="Normal 214 8" xfId="923" xr:uid="{00000000-0005-0000-0000-0000294B0000}"/>
    <cellStyle name="Normal 214 8 2" xfId="4726" xr:uid="{00000000-0005-0000-0000-00002A4B0000}"/>
    <cellStyle name="Normal 214 8 3" xfId="4728" xr:uid="{00000000-0005-0000-0000-00002B4B0000}"/>
    <cellStyle name="Normal 214 9" xfId="934" xr:uid="{00000000-0005-0000-0000-00002C4B0000}"/>
    <cellStyle name="Normal 214 9 2" xfId="12983" xr:uid="{00000000-0005-0000-0000-00002D4B0000}"/>
    <cellStyle name="Normal 214 9 3" xfId="9044" xr:uid="{00000000-0005-0000-0000-00002E4B0000}"/>
    <cellStyle name="Normal 215" xfId="23397" xr:uid="{00000000-0005-0000-0000-00002F4B0000}"/>
    <cellStyle name="Normal 216" xfId="23403" xr:uid="{00000000-0005-0000-0000-0000304B0000}"/>
    <cellStyle name="Normal 217" xfId="23407" xr:uid="{00000000-0005-0000-0000-0000314B0000}"/>
    <cellStyle name="Normal 218" xfId="23411" xr:uid="{00000000-0005-0000-0000-0000324B0000}"/>
    <cellStyle name="Normal 219" xfId="9494" xr:uid="{00000000-0005-0000-0000-0000334B0000}"/>
    <cellStyle name="Normal 219 2" xfId="21504" xr:uid="{00000000-0005-0000-0000-0000344B0000}"/>
    <cellStyle name="Normal 219 2 10" xfId="24137" xr:uid="{00000000-0005-0000-0000-0000354B0000}"/>
    <cellStyle name="Normal 219 2 11" xfId="24140" xr:uid="{00000000-0005-0000-0000-0000364B0000}"/>
    <cellStyle name="Normal 219 2 2" xfId="24281" xr:uid="{00000000-0005-0000-0000-0000374B0000}"/>
    <cellStyle name="Normal 219 2 2 2" xfId="24282" xr:uid="{00000000-0005-0000-0000-0000384B0000}"/>
    <cellStyle name="Normal 219 2 2 2 2" xfId="13165" xr:uid="{00000000-0005-0000-0000-0000394B0000}"/>
    <cellStyle name="Normal 219 2 2 2 2 2" xfId="10353" xr:uid="{00000000-0005-0000-0000-00003A4B0000}"/>
    <cellStyle name="Normal 219 2 2 2 2 3" xfId="931" xr:uid="{00000000-0005-0000-0000-00003B4B0000}"/>
    <cellStyle name="Normal 219 2 2 2 3" xfId="17092" xr:uid="{00000000-0005-0000-0000-00003C4B0000}"/>
    <cellStyle name="Normal 219 2 2 2 4" xfId="11108" xr:uid="{00000000-0005-0000-0000-00003D4B0000}"/>
    <cellStyle name="Normal 219 2 2 3" xfId="24286" xr:uid="{00000000-0005-0000-0000-00003E4B0000}"/>
    <cellStyle name="Normal 219 2 2 3 2" xfId="24292" xr:uid="{00000000-0005-0000-0000-00003F4B0000}"/>
    <cellStyle name="Normal 219 2 2 3 3" xfId="21180" xr:uid="{00000000-0005-0000-0000-0000404B0000}"/>
    <cellStyle name="Normal 219 2 2 4" xfId="24293" xr:uid="{00000000-0005-0000-0000-0000414B0000}"/>
    <cellStyle name="Normal 219 2 2 4 2" xfId="24299" xr:uid="{00000000-0005-0000-0000-0000424B0000}"/>
    <cellStyle name="Normal 219 2 2 4 3" xfId="24300" xr:uid="{00000000-0005-0000-0000-0000434B0000}"/>
    <cellStyle name="Normal 219 2 2 5" xfId="2565" xr:uid="{00000000-0005-0000-0000-0000444B0000}"/>
    <cellStyle name="Normal 219 2 2 6" xfId="4311" xr:uid="{00000000-0005-0000-0000-0000454B0000}"/>
    <cellStyle name="Normal 219 2 3" xfId="24301" xr:uid="{00000000-0005-0000-0000-0000464B0000}"/>
    <cellStyle name="Normal 219 2 3 2" xfId="24302" xr:uid="{00000000-0005-0000-0000-0000474B0000}"/>
    <cellStyle name="Normal 219 2 3 2 2" xfId="24306" xr:uid="{00000000-0005-0000-0000-0000484B0000}"/>
    <cellStyle name="Normal 219 2 3 2 3" xfId="24310" xr:uid="{00000000-0005-0000-0000-0000494B0000}"/>
    <cellStyle name="Normal 219 2 3 3" xfId="24313" xr:uid="{00000000-0005-0000-0000-00004A4B0000}"/>
    <cellStyle name="Normal 219 2 3 3 2" xfId="24319" xr:uid="{00000000-0005-0000-0000-00004B4B0000}"/>
    <cellStyle name="Normal 219 2 3 3 3" xfId="24320" xr:uid="{00000000-0005-0000-0000-00004C4B0000}"/>
    <cellStyle name="Normal 219 2 3 4" xfId="24321" xr:uid="{00000000-0005-0000-0000-00004D4B0000}"/>
    <cellStyle name="Normal 219 2 3 5" xfId="4862" xr:uid="{00000000-0005-0000-0000-00004E4B0000}"/>
    <cellStyle name="Normal 219 2 4" xfId="24325" xr:uid="{00000000-0005-0000-0000-00004F4B0000}"/>
    <cellStyle name="Normal 219 2 4 2" xfId="24326" xr:uid="{00000000-0005-0000-0000-0000504B0000}"/>
    <cellStyle name="Normal 219 2 4 2 2" xfId="24330" xr:uid="{00000000-0005-0000-0000-0000514B0000}"/>
    <cellStyle name="Normal 219 2 4 2 3" xfId="24333" xr:uid="{00000000-0005-0000-0000-0000524B0000}"/>
    <cellStyle name="Normal 219 2 4 3" xfId="24336" xr:uid="{00000000-0005-0000-0000-0000534B0000}"/>
    <cellStyle name="Normal 219 2 4 3 2" xfId="24341" xr:uid="{00000000-0005-0000-0000-0000544B0000}"/>
    <cellStyle name="Normal 219 2 4 3 3" xfId="24343" xr:uid="{00000000-0005-0000-0000-0000554B0000}"/>
    <cellStyle name="Normal 219 2 4 4" xfId="24344" xr:uid="{00000000-0005-0000-0000-0000564B0000}"/>
    <cellStyle name="Normal 219 2 4 5" xfId="24352" xr:uid="{00000000-0005-0000-0000-0000574B0000}"/>
    <cellStyle name="Normal 219 2 5" xfId="24353" xr:uid="{00000000-0005-0000-0000-0000584B0000}"/>
    <cellStyle name="Normal 219 2 5 2" xfId="24354" xr:uid="{00000000-0005-0000-0000-0000594B0000}"/>
    <cellStyle name="Normal 219 2 5 2 2" xfId="24358" xr:uid="{00000000-0005-0000-0000-00005A4B0000}"/>
    <cellStyle name="Normal 219 2 5 2 3" xfId="24361" xr:uid="{00000000-0005-0000-0000-00005B4B0000}"/>
    <cellStyle name="Normal 219 2 5 3" xfId="24364" xr:uid="{00000000-0005-0000-0000-00005C4B0000}"/>
    <cellStyle name="Normal 219 2 5 3 2" xfId="24369" xr:uid="{00000000-0005-0000-0000-00005D4B0000}"/>
    <cellStyle name="Normal 219 2 5 3 3" xfId="24371" xr:uid="{00000000-0005-0000-0000-00005E4B0000}"/>
    <cellStyle name="Normal 219 2 5 4" xfId="24372" xr:uid="{00000000-0005-0000-0000-00005F4B0000}"/>
    <cellStyle name="Normal 219 2 5 5" xfId="24380" xr:uid="{00000000-0005-0000-0000-0000604B0000}"/>
    <cellStyle name="Normal 219 2 6" xfId="24381" xr:uid="{00000000-0005-0000-0000-0000614B0000}"/>
    <cellStyle name="Normal 219 2 6 2" xfId="24382" xr:uid="{00000000-0005-0000-0000-0000624B0000}"/>
    <cellStyle name="Normal 219 2 6 2 2" xfId="24386" xr:uid="{00000000-0005-0000-0000-0000634B0000}"/>
    <cellStyle name="Normal 219 2 6 2 3" xfId="24390" xr:uid="{00000000-0005-0000-0000-0000644B0000}"/>
    <cellStyle name="Normal 219 2 6 3" xfId="24394" xr:uid="{00000000-0005-0000-0000-0000654B0000}"/>
    <cellStyle name="Normal 219 2 6 3 2" xfId="24400" xr:uid="{00000000-0005-0000-0000-0000664B0000}"/>
    <cellStyle name="Normal 219 2 6 3 3" xfId="24402" xr:uid="{00000000-0005-0000-0000-0000674B0000}"/>
    <cellStyle name="Normal 219 2 6 4" xfId="8557" xr:uid="{00000000-0005-0000-0000-0000684B0000}"/>
    <cellStyle name="Normal 219 2 6 5" xfId="8591" xr:uid="{00000000-0005-0000-0000-0000694B0000}"/>
    <cellStyle name="Normal 219 2 7" xfId="24403" xr:uid="{00000000-0005-0000-0000-00006A4B0000}"/>
    <cellStyle name="Normal 219 2 7 2" xfId="24404" xr:uid="{00000000-0005-0000-0000-00006B4B0000}"/>
    <cellStyle name="Normal 219 2 7 2 2" xfId="24408" xr:uid="{00000000-0005-0000-0000-00006C4B0000}"/>
    <cellStyle name="Normal 219 2 7 2 3" xfId="24412" xr:uid="{00000000-0005-0000-0000-00006D4B0000}"/>
    <cellStyle name="Normal 219 2 7 3" xfId="24417" xr:uid="{00000000-0005-0000-0000-00006E4B0000}"/>
    <cellStyle name="Normal 219 2 7 4" xfId="24421" xr:uid="{00000000-0005-0000-0000-00006F4B0000}"/>
    <cellStyle name="Normal 219 2 8" xfId="24425" xr:uid="{00000000-0005-0000-0000-0000704B0000}"/>
    <cellStyle name="Normal 219 2 8 2" xfId="24427" xr:uid="{00000000-0005-0000-0000-0000714B0000}"/>
    <cellStyle name="Normal 219 2 8 3" xfId="24432" xr:uid="{00000000-0005-0000-0000-0000724B0000}"/>
    <cellStyle name="Normal 219 2 9" xfId="24437" xr:uid="{00000000-0005-0000-0000-0000734B0000}"/>
    <cellStyle name="Normal 219 2 9 2" xfId="24439" xr:uid="{00000000-0005-0000-0000-0000744B0000}"/>
    <cellStyle name="Normal 219 2 9 3" xfId="24444" xr:uid="{00000000-0005-0000-0000-0000754B0000}"/>
    <cellStyle name="Normal 22" xfId="23414" xr:uid="{00000000-0005-0000-0000-0000764B0000}"/>
    <cellStyle name="Normal 22 2" xfId="23416" xr:uid="{00000000-0005-0000-0000-0000774B0000}"/>
    <cellStyle name="Normal 22 3" xfId="23480" xr:uid="{00000000-0005-0000-0000-0000784B0000}"/>
    <cellStyle name="Normal 22 3 10" xfId="23482" xr:uid="{00000000-0005-0000-0000-0000794B0000}"/>
    <cellStyle name="Normal 22 3 11" xfId="23484" xr:uid="{00000000-0005-0000-0000-00007A4B0000}"/>
    <cellStyle name="Normal 22 3 2" xfId="23486" xr:uid="{00000000-0005-0000-0000-00007B4B0000}"/>
    <cellStyle name="Normal 22 3 2 2" xfId="23488" xr:uid="{00000000-0005-0000-0000-00007C4B0000}"/>
    <cellStyle name="Normal 22 3 2 2 2" xfId="23490" xr:uid="{00000000-0005-0000-0000-00007D4B0000}"/>
    <cellStyle name="Normal 22 3 2 2 2 2" xfId="23492" xr:uid="{00000000-0005-0000-0000-00007E4B0000}"/>
    <cellStyle name="Normal 22 3 2 2 2 3" xfId="23494" xr:uid="{00000000-0005-0000-0000-00007F4B0000}"/>
    <cellStyle name="Normal 22 3 2 2 3" xfId="23496" xr:uid="{00000000-0005-0000-0000-0000804B0000}"/>
    <cellStyle name="Normal 22 3 2 2 4" xfId="23498" xr:uid="{00000000-0005-0000-0000-0000814B0000}"/>
    <cellStyle name="Normal 22 3 2 3" xfId="23500" xr:uid="{00000000-0005-0000-0000-0000824B0000}"/>
    <cellStyle name="Normal 22 3 2 3 2" xfId="23502" xr:uid="{00000000-0005-0000-0000-0000834B0000}"/>
    <cellStyle name="Normal 22 3 2 3 3" xfId="23504" xr:uid="{00000000-0005-0000-0000-0000844B0000}"/>
    <cellStyle name="Normal 22 3 2 4" xfId="23506" xr:uid="{00000000-0005-0000-0000-0000854B0000}"/>
    <cellStyle name="Normal 22 3 2 4 2" xfId="23508" xr:uid="{00000000-0005-0000-0000-0000864B0000}"/>
    <cellStyle name="Normal 22 3 2 4 3" xfId="23510" xr:uid="{00000000-0005-0000-0000-0000874B0000}"/>
    <cellStyle name="Normal 22 3 2 5" xfId="23512" xr:uid="{00000000-0005-0000-0000-0000884B0000}"/>
    <cellStyle name="Normal 22 3 2 6" xfId="23514" xr:uid="{00000000-0005-0000-0000-0000894B0000}"/>
    <cellStyle name="Normal 22 3 3" xfId="23516" xr:uid="{00000000-0005-0000-0000-00008A4B0000}"/>
    <cellStyle name="Normal 22 3 3 2" xfId="23518" xr:uid="{00000000-0005-0000-0000-00008B4B0000}"/>
    <cellStyle name="Normal 22 3 3 2 2" xfId="16105" xr:uid="{00000000-0005-0000-0000-00008C4B0000}"/>
    <cellStyle name="Normal 22 3 3 2 3" xfId="16125" xr:uid="{00000000-0005-0000-0000-00008D4B0000}"/>
    <cellStyle name="Normal 22 3 3 3" xfId="23520" xr:uid="{00000000-0005-0000-0000-00008E4B0000}"/>
    <cellStyle name="Normal 22 3 3 3 2" xfId="4933" xr:uid="{00000000-0005-0000-0000-00008F4B0000}"/>
    <cellStyle name="Normal 22 3 3 3 3" xfId="16139" xr:uid="{00000000-0005-0000-0000-0000904B0000}"/>
    <cellStyle name="Normal 22 3 3 4" xfId="23522" xr:uid="{00000000-0005-0000-0000-0000914B0000}"/>
    <cellStyle name="Normal 22 3 3 5" xfId="23524" xr:uid="{00000000-0005-0000-0000-0000924B0000}"/>
    <cellStyle name="Normal 22 3 4" xfId="23526" xr:uid="{00000000-0005-0000-0000-0000934B0000}"/>
    <cellStyle name="Normal 22 3 4 2" xfId="22318" xr:uid="{00000000-0005-0000-0000-0000944B0000}"/>
    <cellStyle name="Normal 22 3 4 2 2" xfId="7398" xr:uid="{00000000-0005-0000-0000-0000954B0000}"/>
    <cellStyle name="Normal 22 3 4 2 3" xfId="16089" xr:uid="{00000000-0005-0000-0000-0000964B0000}"/>
    <cellStyle name="Normal 22 3 4 3" xfId="22322" xr:uid="{00000000-0005-0000-0000-0000974B0000}"/>
    <cellStyle name="Normal 22 3 4 3 2" xfId="16168" xr:uid="{00000000-0005-0000-0000-0000984B0000}"/>
    <cellStyle name="Normal 22 3 4 3 3" xfId="16173" xr:uid="{00000000-0005-0000-0000-0000994B0000}"/>
    <cellStyle name="Normal 22 3 4 4" xfId="22326" xr:uid="{00000000-0005-0000-0000-00009A4B0000}"/>
    <cellStyle name="Normal 22 3 4 5" xfId="22330" xr:uid="{00000000-0005-0000-0000-00009B4B0000}"/>
    <cellStyle name="Normal 22 3 5" xfId="23528" xr:uid="{00000000-0005-0000-0000-00009C4B0000}"/>
    <cellStyle name="Normal 22 3 5 2" xfId="23534" xr:uid="{00000000-0005-0000-0000-00009D4B0000}"/>
    <cellStyle name="Normal 22 3 5 2 2" xfId="16189" xr:uid="{00000000-0005-0000-0000-00009E4B0000}"/>
    <cellStyle name="Normal 22 3 5 2 3" xfId="16194" xr:uid="{00000000-0005-0000-0000-00009F4B0000}"/>
    <cellStyle name="Normal 22 3 5 3" xfId="23540" xr:uid="{00000000-0005-0000-0000-0000A04B0000}"/>
    <cellStyle name="Normal 22 3 5 3 2" xfId="16201" xr:uid="{00000000-0005-0000-0000-0000A14B0000}"/>
    <cellStyle name="Normal 22 3 5 3 3" xfId="16206" xr:uid="{00000000-0005-0000-0000-0000A24B0000}"/>
    <cellStyle name="Normal 22 3 5 4" xfId="23546" xr:uid="{00000000-0005-0000-0000-0000A34B0000}"/>
    <cellStyle name="Normal 22 3 5 5" xfId="23552" xr:uid="{00000000-0005-0000-0000-0000A44B0000}"/>
    <cellStyle name="Normal 22 3 6" xfId="23554" xr:uid="{00000000-0005-0000-0000-0000A54B0000}"/>
    <cellStyle name="Normal 22 3 6 2" xfId="23556" xr:uid="{00000000-0005-0000-0000-0000A64B0000}"/>
    <cellStyle name="Normal 22 3 6 2 2" xfId="16215" xr:uid="{00000000-0005-0000-0000-0000A74B0000}"/>
    <cellStyle name="Normal 22 3 6 2 3" xfId="16221" xr:uid="{00000000-0005-0000-0000-0000A84B0000}"/>
    <cellStyle name="Normal 22 3 6 3" xfId="3963" xr:uid="{00000000-0005-0000-0000-0000A94B0000}"/>
    <cellStyle name="Normal 22 3 6 3 2" xfId="3767" xr:uid="{00000000-0005-0000-0000-0000AA4B0000}"/>
    <cellStyle name="Normal 22 3 6 3 3" xfId="3973" xr:uid="{00000000-0005-0000-0000-0000AB4B0000}"/>
    <cellStyle name="Normal 22 3 6 4" xfId="3988" xr:uid="{00000000-0005-0000-0000-0000AC4B0000}"/>
    <cellStyle name="Normal 22 3 6 5" xfId="3996" xr:uid="{00000000-0005-0000-0000-0000AD4B0000}"/>
    <cellStyle name="Normal 22 3 7" xfId="3843" xr:uid="{00000000-0005-0000-0000-0000AE4B0000}"/>
    <cellStyle name="Normal 22 3 7 2" xfId="23558" xr:uid="{00000000-0005-0000-0000-0000AF4B0000}"/>
    <cellStyle name="Normal 22 3 7 2 2" xfId="1575" xr:uid="{00000000-0005-0000-0000-0000B04B0000}"/>
    <cellStyle name="Normal 22 3 7 2 3" xfId="23560" xr:uid="{00000000-0005-0000-0000-0000B14B0000}"/>
    <cellStyle name="Normal 22 3 7 3" xfId="23562" xr:uid="{00000000-0005-0000-0000-0000B24B0000}"/>
    <cellStyle name="Normal 22 3 7 4" xfId="8455" xr:uid="{00000000-0005-0000-0000-0000B34B0000}"/>
    <cellStyle name="Normal 22 3 8" xfId="23564" xr:uid="{00000000-0005-0000-0000-0000B44B0000}"/>
    <cellStyle name="Normal 22 3 8 2" xfId="23566" xr:uid="{00000000-0005-0000-0000-0000B54B0000}"/>
    <cellStyle name="Normal 22 3 8 3" xfId="23568" xr:uid="{00000000-0005-0000-0000-0000B64B0000}"/>
    <cellStyle name="Normal 22 3 9" xfId="23570" xr:uid="{00000000-0005-0000-0000-0000B74B0000}"/>
    <cellStyle name="Normal 22 3 9 2" xfId="23572" xr:uid="{00000000-0005-0000-0000-0000B84B0000}"/>
    <cellStyle name="Normal 22 3 9 3" xfId="23574" xr:uid="{00000000-0005-0000-0000-0000B94B0000}"/>
    <cellStyle name="Normal 22 4" xfId="23576" xr:uid="{00000000-0005-0000-0000-0000BA4B0000}"/>
    <cellStyle name="Normal 22 4 2" xfId="23578" xr:uid="{00000000-0005-0000-0000-0000BB4B0000}"/>
    <cellStyle name="Normal 22 5" xfId="23580" xr:uid="{00000000-0005-0000-0000-0000BC4B0000}"/>
    <cellStyle name="Normal 22 5 2" xfId="23582" xr:uid="{00000000-0005-0000-0000-0000BD4B0000}"/>
    <cellStyle name="Normal 220" xfId="23398" xr:uid="{00000000-0005-0000-0000-0000BE4B0000}"/>
    <cellStyle name="Normal 221" xfId="23404" xr:uid="{00000000-0005-0000-0000-0000BF4B0000}"/>
    <cellStyle name="Normal 222" xfId="23408" xr:uid="{00000000-0005-0000-0000-0000C04B0000}"/>
    <cellStyle name="Normal 222 2" xfId="21498" xr:uid="{00000000-0005-0000-0000-0000C14B0000}"/>
    <cellStyle name="Normal 222 3" xfId="23584" xr:uid="{00000000-0005-0000-0000-0000C24B0000}"/>
    <cellStyle name="Normal 222 3 2" xfId="24449" xr:uid="{00000000-0005-0000-0000-0000C34B0000}"/>
    <cellStyle name="Normal 222 3 3" xfId="24452" xr:uid="{00000000-0005-0000-0000-0000C44B0000}"/>
    <cellStyle name="Normal 222 4" xfId="19852" xr:uid="{00000000-0005-0000-0000-0000C54B0000}"/>
    <cellStyle name="Normal 222 4 2" xfId="19858" xr:uid="{00000000-0005-0000-0000-0000C64B0000}"/>
    <cellStyle name="Normal 222 4 3" xfId="19863" xr:uid="{00000000-0005-0000-0000-0000C74B0000}"/>
    <cellStyle name="Normal 223" xfId="23412" xr:uid="{00000000-0005-0000-0000-0000C84B0000}"/>
    <cellStyle name="Normal 224" xfId="9495" xr:uid="{00000000-0005-0000-0000-0000C94B0000}"/>
    <cellStyle name="Normal 225" xfId="23587" xr:uid="{00000000-0005-0000-0000-0000CA4B0000}"/>
    <cellStyle name="Normal 226" xfId="23531" xr:uid="{00000000-0005-0000-0000-0000CB4B0000}"/>
    <cellStyle name="Normal 227" xfId="23537" xr:uid="{00000000-0005-0000-0000-0000CC4B0000}"/>
    <cellStyle name="Normal 228" xfId="23543" xr:uid="{00000000-0005-0000-0000-0000CD4B0000}"/>
    <cellStyle name="Normal 229" xfId="23549" xr:uid="{00000000-0005-0000-0000-0000CE4B0000}"/>
    <cellStyle name="Normal 23" xfId="23590" xr:uid="{00000000-0005-0000-0000-0000CF4B0000}"/>
    <cellStyle name="Normal 23 2" xfId="23592" xr:uid="{00000000-0005-0000-0000-0000D04B0000}"/>
    <cellStyle name="Normal 23 3" xfId="23680" xr:uid="{00000000-0005-0000-0000-0000D14B0000}"/>
    <cellStyle name="Normal 23 3 10" xfId="9976" xr:uid="{00000000-0005-0000-0000-0000D24B0000}"/>
    <cellStyle name="Normal 23 3 11" xfId="5574" xr:uid="{00000000-0005-0000-0000-0000D34B0000}"/>
    <cellStyle name="Normal 23 3 2" xfId="23682" xr:uid="{00000000-0005-0000-0000-0000D44B0000}"/>
    <cellStyle name="Normal 23 3 2 2" xfId="5761" xr:uid="{00000000-0005-0000-0000-0000D54B0000}"/>
    <cellStyle name="Normal 23 3 2 2 2" xfId="15785" xr:uid="{00000000-0005-0000-0000-0000D64B0000}"/>
    <cellStyle name="Normal 23 3 2 2 2 2" xfId="15789" xr:uid="{00000000-0005-0000-0000-0000D74B0000}"/>
    <cellStyle name="Normal 23 3 2 2 2 3" xfId="15793" xr:uid="{00000000-0005-0000-0000-0000D84B0000}"/>
    <cellStyle name="Normal 23 3 2 2 3" xfId="8167" xr:uid="{00000000-0005-0000-0000-0000D94B0000}"/>
    <cellStyle name="Normal 23 3 2 2 4" xfId="8184" xr:uid="{00000000-0005-0000-0000-0000DA4B0000}"/>
    <cellStyle name="Normal 23 3 2 3" xfId="10163" xr:uid="{00000000-0005-0000-0000-0000DB4B0000}"/>
    <cellStyle name="Normal 23 3 2 3 2" xfId="15805" xr:uid="{00000000-0005-0000-0000-0000DC4B0000}"/>
    <cellStyle name="Normal 23 3 2 3 3" xfId="3874" xr:uid="{00000000-0005-0000-0000-0000DD4B0000}"/>
    <cellStyle name="Normal 23 3 2 4" xfId="23684" xr:uid="{00000000-0005-0000-0000-0000DE4B0000}"/>
    <cellStyle name="Normal 23 3 2 4 2" xfId="3565" xr:uid="{00000000-0005-0000-0000-0000DF4B0000}"/>
    <cellStyle name="Normal 23 3 2 4 3" xfId="8218" xr:uid="{00000000-0005-0000-0000-0000E04B0000}"/>
    <cellStyle name="Normal 23 3 2 5" xfId="23687" xr:uid="{00000000-0005-0000-0000-0000E14B0000}"/>
    <cellStyle name="Normal 23 3 2 6" xfId="23689" xr:uid="{00000000-0005-0000-0000-0000E24B0000}"/>
    <cellStyle name="Normal 23 3 3" xfId="23691" xr:uid="{00000000-0005-0000-0000-0000E34B0000}"/>
    <cellStyle name="Normal 23 3 3 2" xfId="10183" xr:uid="{00000000-0005-0000-0000-0000E44B0000}"/>
    <cellStyle name="Normal 23 3 3 2 2" xfId="23693" xr:uid="{00000000-0005-0000-0000-0000E54B0000}"/>
    <cellStyle name="Normal 23 3 3 2 3" xfId="1682" xr:uid="{00000000-0005-0000-0000-0000E64B0000}"/>
    <cellStyle name="Normal 23 3 3 3" xfId="10191" xr:uid="{00000000-0005-0000-0000-0000E74B0000}"/>
    <cellStyle name="Normal 23 3 3 3 2" xfId="23695" xr:uid="{00000000-0005-0000-0000-0000E84B0000}"/>
    <cellStyle name="Normal 23 3 3 3 3" xfId="23697" xr:uid="{00000000-0005-0000-0000-0000E94B0000}"/>
    <cellStyle name="Normal 23 3 3 4" xfId="22355" xr:uid="{00000000-0005-0000-0000-0000EA4B0000}"/>
    <cellStyle name="Normal 23 3 3 5" xfId="23699" xr:uid="{00000000-0005-0000-0000-0000EB4B0000}"/>
    <cellStyle name="Normal 23 3 4" xfId="23702" xr:uid="{00000000-0005-0000-0000-0000EC4B0000}"/>
    <cellStyle name="Normal 23 3 4 2" xfId="4195" xr:uid="{00000000-0005-0000-0000-0000ED4B0000}"/>
    <cellStyle name="Normal 23 3 4 2 2" xfId="23704" xr:uid="{00000000-0005-0000-0000-0000EE4B0000}"/>
    <cellStyle name="Normal 23 3 4 2 3" xfId="23706" xr:uid="{00000000-0005-0000-0000-0000EF4B0000}"/>
    <cellStyle name="Normal 23 3 4 3" xfId="10203" xr:uid="{00000000-0005-0000-0000-0000F04B0000}"/>
    <cellStyle name="Normal 23 3 4 3 2" xfId="23708" xr:uid="{00000000-0005-0000-0000-0000F14B0000}"/>
    <cellStyle name="Normal 23 3 4 3 3" xfId="23710" xr:uid="{00000000-0005-0000-0000-0000F24B0000}"/>
    <cellStyle name="Normal 23 3 4 4" xfId="23712" xr:uid="{00000000-0005-0000-0000-0000F34B0000}"/>
    <cellStyle name="Normal 23 3 4 5" xfId="23714" xr:uid="{00000000-0005-0000-0000-0000F44B0000}"/>
    <cellStyle name="Normal 23 3 5" xfId="23717" xr:uid="{00000000-0005-0000-0000-0000F54B0000}"/>
    <cellStyle name="Normal 23 3 5 2" xfId="10213" xr:uid="{00000000-0005-0000-0000-0000F64B0000}"/>
    <cellStyle name="Normal 23 3 5 2 2" xfId="21804" xr:uid="{00000000-0005-0000-0000-0000F74B0000}"/>
    <cellStyle name="Normal 23 3 5 2 3" xfId="21807" xr:uid="{00000000-0005-0000-0000-0000F84B0000}"/>
    <cellStyle name="Normal 23 3 5 3" xfId="23719" xr:uid="{00000000-0005-0000-0000-0000F94B0000}"/>
    <cellStyle name="Normal 23 3 5 3 2" xfId="23721" xr:uid="{00000000-0005-0000-0000-0000FA4B0000}"/>
    <cellStyle name="Normal 23 3 5 3 3" xfId="23723" xr:uid="{00000000-0005-0000-0000-0000FB4B0000}"/>
    <cellStyle name="Normal 23 3 5 4" xfId="23725" xr:uid="{00000000-0005-0000-0000-0000FC4B0000}"/>
    <cellStyle name="Normal 23 3 5 5" xfId="23727" xr:uid="{00000000-0005-0000-0000-0000FD4B0000}"/>
    <cellStyle name="Normal 23 3 6" xfId="23730" xr:uid="{00000000-0005-0000-0000-0000FE4B0000}"/>
    <cellStyle name="Normal 23 3 6 2" xfId="23732" xr:uid="{00000000-0005-0000-0000-0000FF4B0000}"/>
    <cellStyle name="Normal 23 3 6 2 2" xfId="23734" xr:uid="{00000000-0005-0000-0000-0000004C0000}"/>
    <cellStyle name="Normal 23 3 6 2 3" xfId="23736" xr:uid="{00000000-0005-0000-0000-0000014C0000}"/>
    <cellStyle name="Normal 23 3 6 3" xfId="23738" xr:uid="{00000000-0005-0000-0000-0000024C0000}"/>
    <cellStyle name="Normal 23 3 6 3 2" xfId="23740" xr:uid="{00000000-0005-0000-0000-0000034C0000}"/>
    <cellStyle name="Normal 23 3 6 3 3" xfId="23742" xr:uid="{00000000-0005-0000-0000-0000044C0000}"/>
    <cellStyle name="Normal 23 3 6 4" xfId="23744" xr:uid="{00000000-0005-0000-0000-0000054C0000}"/>
    <cellStyle name="Normal 23 3 6 5" xfId="23746" xr:uid="{00000000-0005-0000-0000-0000064C0000}"/>
    <cellStyle name="Normal 23 3 7" xfId="12143" xr:uid="{00000000-0005-0000-0000-0000074C0000}"/>
    <cellStyle name="Normal 23 3 7 2" xfId="23749" xr:uid="{00000000-0005-0000-0000-0000084C0000}"/>
    <cellStyle name="Normal 23 3 7 2 2" xfId="23751" xr:uid="{00000000-0005-0000-0000-0000094C0000}"/>
    <cellStyle name="Normal 23 3 7 2 3" xfId="23753" xr:uid="{00000000-0005-0000-0000-00000A4C0000}"/>
    <cellStyle name="Normal 23 3 7 3" xfId="23755" xr:uid="{00000000-0005-0000-0000-00000B4C0000}"/>
    <cellStyle name="Normal 23 3 7 4" xfId="23757" xr:uid="{00000000-0005-0000-0000-00000C4C0000}"/>
    <cellStyle name="Normal 23 3 8" xfId="23759" xr:uid="{00000000-0005-0000-0000-00000D4C0000}"/>
    <cellStyle name="Normal 23 3 8 2" xfId="23761" xr:uid="{00000000-0005-0000-0000-00000E4C0000}"/>
    <cellStyle name="Normal 23 3 8 3" xfId="23763" xr:uid="{00000000-0005-0000-0000-00000F4C0000}"/>
    <cellStyle name="Normal 23 3 9" xfId="23765" xr:uid="{00000000-0005-0000-0000-0000104C0000}"/>
    <cellStyle name="Normal 23 3 9 2" xfId="23767" xr:uid="{00000000-0005-0000-0000-0000114C0000}"/>
    <cellStyle name="Normal 23 3 9 3" xfId="4459" xr:uid="{00000000-0005-0000-0000-0000124C0000}"/>
    <cellStyle name="Normal 23 4" xfId="23769" xr:uid="{00000000-0005-0000-0000-0000134C0000}"/>
    <cellStyle name="Normal 23 4 2" xfId="24453" xr:uid="{00000000-0005-0000-0000-0000144C0000}"/>
    <cellStyle name="Normal 23 5" xfId="23771" xr:uid="{00000000-0005-0000-0000-0000154C0000}"/>
    <cellStyle name="Normal 23 5 2" xfId="24454" xr:uid="{00000000-0005-0000-0000-0000164C0000}"/>
    <cellStyle name="Normal 230" xfId="23588" xr:uid="{00000000-0005-0000-0000-0000174C0000}"/>
    <cellStyle name="Normal 231" xfId="23532" xr:uid="{00000000-0005-0000-0000-0000184C0000}"/>
    <cellStyle name="Normal 232" xfId="23538" xr:uid="{00000000-0005-0000-0000-0000194C0000}"/>
    <cellStyle name="Normal 233" xfId="23544" xr:uid="{00000000-0005-0000-0000-00001A4C0000}"/>
    <cellStyle name="Normal 234" xfId="23550" xr:uid="{00000000-0005-0000-0000-00001B4C0000}"/>
    <cellStyle name="Normal 235" xfId="23777" xr:uid="{00000000-0005-0000-0000-00001C4C0000}"/>
    <cellStyle name="Normal 236" xfId="23782" xr:uid="{00000000-0005-0000-0000-00001D4C0000}"/>
    <cellStyle name="Normal 237" xfId="23787" xr:uid="{00000000-0005-0000-0000-00001E4C0000}"/>
    <cellStyle name="Normal 237 2" xfId="24455" xr:uid="{00000000-0005-0000-0000-00001F4C0000}"/>
    <cellStyle name="Normal 237 2 2" xfId="20396" xr:uid="{00000000-0005-0000-0000-0000204C0000}"/>
    <cellStyle name="Normal 237 2 3" xfId="20400" xr:uid="{00000000-0005-0000-0000-0000214C0000}"/>
    <cellStyle name="Normal 237 3" xfId="24457" xr:uid="{00000000-0005-0000-0000-0000224C0000}"/>
    <cellStyle name="Normal 237 3 2" xfId="24459" xr:uid="{00000000-0005-0000-0000-0000234C0000}"/>
    <cellStyle name="Normal 237 3 3" xfId="24461" xr:uid="{00000000-0005-0000-0000-0000244C0000}"/>
    <cellStyle name="Normal 237 4" xfId="24462" xr:uid="{00000000-0005-0000-0000-0000254C0000}"/>
    <cellStyle name="Normal 237 5" xfId="24464" xr:uid="{00000000-0005-0000-0000-0000264C0000}"/>
    <cellStyle name="Normal 238" xfId="23793" xr:uid="{00000000-0005-0000-0000-0000274C0000}"/>
    <cellStyle name="Normal 238 2" xfId="24465" xr:uid="{00000000-0005-0000-0000-0000284C0000}"/>
    <cellStyle name="Normal 238 2 2" xfId="24467" xr:uid="{00000000-0005-0000-0000-0000294C0000}"/>
    <cellStyle name="Normal 238 2 3" xfId="24469" xr:uid="{00000000-0005-0000-0000-00002A4C0000}"/>
    <cellStyle name="Normal 238 3" xfId="24470" xr:uid="{00000000-0005-0000-0000-00002B4C0000}"/>
    <cellStyle name="Normal 238 3 2" xfId="24472" xr:uid="{00000000-0005-0000-0000-00002C4C0000}"/>
    <cellStyle name="Normal 238 3 3" xfId="24474" xr:uid="{00000000-0005-0000-0000-00002D4C0000}"/>
    <cellStyle name="Normal 238 4" xfId="24475" xr:uid="{00000000-0005-0000-0000-00002E4C0000}"/>
    <cellStyle name="Normal 238 5" xfId="24478" xr:uid="{00000000-0005-0000-0000-00002F4C0000}"/>
    <cellStyle name="Normal 239" xfId="23798" xr:uid="{00000000-0005-0000-0000-0000304C0000}"/>
    <cellStyle name="Normal 239 2" xfId="21660" xr:uid="{00000000-0005-0000-0000-0000314C0000}"/>
    <cellStyle name="Normal 239 2 2" xfId="24480" xr:uid="{00000000-0005-0000-0000-0000324C0000}"/>
    <cellStyle name="Normal 239 2 3" xfId="24482" xr:uid="{00000000-0005-0000-0000-0000334C0000}"/>
    <cellStyle name="Normal 239 3" xfId="24485" xr:uid="{00000000-0005-0000-0000-0000344C0000}"/>
    <cellStyle name="Normal 239 3 2" xfId="24486" xr:uid="{00000000-0005-0000-0000-0000354C0000}"/>
    <cellStyle name="Normal 239 3 3" xfId="24488" xr:uid="{00000000-0005-0000-0000-0000364C0000}"/>
    <cellStyle name="Normal 24" xfId="23802" xr:uid="{00000000-0005-0000-0000-0000374C0000}"/>
    <cellStyle name="Normal 24 2" xfId="23804" xr:uid="{00000000-0005-0000-0000-0000384C0000}"/>
    <cellStyle name="Normal 24 2 2" xfId="23806" xr:uid="{00000000-0005-0000-0000-0000394C0000}"/>
    <cellStyle name="Normal 24 2 2 10" xfId="24489" xr:uid="{00000000-0005-0000-0000-00003A4C0000}"/>
    <cellStyle name="Normal 24 2 2 11" xfId="24490" xr:uid="{00000000-0005-0000-0000-00003B4C0000}"/>
    <cellStyle name="Normal 24 2 2 2" xfId="24491" xr:uid="{00000000-0005-0000-0000-00003C4C0000}"/>
    <cellStyle name="Normal 24 2 2 2 2" xfId="24492" xr:uid="{00000000-0005-0000-0000-00003D4C0000}"/>
    <cellStyle name="Normal 24 2 2 2 2 2" xfId="19580" xr:uid="{00000000-0005-0000-0000-00003E4C0000}"/>
    <cellStyle name="Normal 24 2 2 2 2 2 2" xfId="17564" xr:uid="{00000000-0005-0000-0000-00003F4C0000}"/>
    <cellStyle name="Normal 24 2 2 2 2 2 3" xfId="24493" xr:uid="{00000000-0005-0000-0000-0000404C0000}"/>
    <cellStyle name="Normal 24 2 2 2 2 3" xfId="19582" xr:uid="{00000000-0005-0000-0000-0000414C0000}"/>
    <cellStyle name="Normal 24 2 2 2 2 4" xfId="24494" xr:uid="{00000000-0005-0000-0000-0000424C0000}"/>
    <cellStyle name="Normal 24 2 2 2 3" xfId="24496" xr:uid="{00000000-0005-0000-0000-0000434C0000}"/>
    <cellStyle name="Normal 24 2 2 2 3 2" xfId="11840" xr:uid="{00000000-0005-0000-0000-0000444C0000}"/>
    <cellStyle name="Normal 24 2 2 2 3 3" xfId="24498" xr:uid="{00000000-0005-0000-0000-0000454C0000}"/>
    <cellStyle name="Normal 24 2 2 2 4" xfId="24499" xr:uid="{00000000-0005-0000-0000-0000464C0000}"/>
    <cellStyle name="Normal 24 2 2 2 4 2" xfId="24501" xr:uid="{00000000-0005-0000-0000-0000474C0000}"/>
    <cellStyle name="Normal 24 2 2 2 4 3" xfId="24502" xr:uid="{00000000-0005-0000-0000-0000484C0000}"/>
    <cellStyle name="Normal 24 2 2 2 5" xfId="24503" xr:uid="{00000000-0005-0000-0000-0000494C0000}"/>
    <cellStyle name="Normal 24 2 2 2 6" xfId="24504" xr:uid="{00000000-0005-0000-0000-00004A4C0000}"/>
    <cellStyle name="Normal 24 2 2 3" xfId="24505" xr:uid="{00000000-0005-0000-0000-00004B4C0000}"/>
    <cellStyle name="Normal 24 2 2 3 2" xfId="24506" xr:uid="{00000000-0005-0000-0000-00004C4C0000}"/>
    <cellStyle name="Normal 24 2 2 3 2 2" xfId="24507" xr:uid="{00000000-0005-0000-0000-00004D4C0000}"/>
    <cellStyle name="Normal 24 2 2 3 2 3" xfId="24508" xr:uid="{00000000-0005-0000-0000-00004E4C0000}"/>
    <cellStyle name="Normal 24 2 2 3 3" xfId="24510" xr:uid="{00000000-0005-0000-0000-00004F4C0000}"/>
    <cellStyle name="Normal 24 2 2 3 3 2" xfId="11860" xr:uid="{00000000-0005-0000-0000-0000504C0000}"/>
    <cellStyle name="Normal 24 2 2 3 3 3" xfId="24511" xr:uid="{00000000-0005-0000-0000-0000514C0000}"/>
    <cellStyle name="Normal 24 2 2 3 4" xfId="24513" xr:uid="{00000000-0005-0000-0000-0000524C0000}"/>
    <cellStyle name="Normal 24 2 2 3 5" xfId="24514" xr:uid="{00000000-0005-0000-0000-0000534C0000}"/>
    <cellStyle name="Normal 24 2 2 4" xfId="24515" xr:uid="{00000000-0005-0000-0000-0000544C0000}"/>
    <cellStyle name="Normal 24 2 2 4 2" xfId="2308" xr:uid="{00000000-0005-0000-0000-0000554C0000}"/>
    <cellStyle name="Normal 24 2 2 4 2 2" xfId="24011" xr:uid="{00000000-0005-0000-0000-0000564C0000}"/>
    <cellStyle name="Normal 24 2 2 4 2 3" xfId="24015" xr:uid="{00000000-0005-0000-0000-0000574C0000}"/>
    <cellStyle name="Normal 24 2 2 4 3" xfId="24516" xr:uid="{00000000-0005-0000-0000-0000584C0000}"/>
    <cellStyle name="Normal 24 2 2 4 3 2" xfId="24518" xr:uid="{00000000-0005-0000-0000-0000594C0000}"/>
    <cellStyle name="Normal 24 2 2 4 3 3" xfId="2525" xr:uid="{00000000-0005-0000-0000-00005A4C0000}"/>
    <cellStyle name="Normal 24 2 2 4 4" xfId="24519" xr:uid="{00000000-0005-0000-0000-00005B4C0000}"/>
    <cellStyle name="Normal 24 2 2 4 5" xfId="24522" xr:uid="{00000000-0005-0000-0000-00005C4C0000}"/>
    <cellStyle name="Normal 24 2 2 5" xfId="24523" xr:uid="{00000000-0005-0000-0000-00005D4C0000}"/>
    <cellStyle name="Normal 24 2 2 5 2" xfId="24524" xr:uid="{00000000-0005-0000-0000-00005E4C0000}"/>
    <cellStyle name="Normal 24 2 2 5 2 2" xfId="23294" xr:uid="{00000000-0005-0000-0000-00005F4C0000}"/>
    <cellStyle name="Normal 24 2 2 5 2 3" xfId="23302" xr:uid="{00000000-0005-0000-0000-0000604C0000}"/>
    <cellStyle name="Normal 24 2 2 5 3" xfId="24525" xr:uid="{00000000-0005-0000-0000-0000614C0000}"/>
    <cellStyle name="Normal 24 2 2 5 3 2" xfId="23330" xr:uid="{00000000-0005-0000-0000-0000624C0000}"/>
    <cellStyle name="Normal 24 2 2 5 3 3" xfId="23337" xr:uid="{00000000-0005-0000-0000-0000634C0000}"/>
    <cellStyle name="Normal 24 2 2 5 4" xfId="24526" xr:uid="{00000000-0005-0000-0000-0000644C0000}"/>
    <cellStyle name="Normal 24 2 2 5 5" xfId="24527" xr:uid="{00000000-0005-0000-0000-0000654C0000}"/>
    <cellStyle name="Normal 24 2 2 6" xfId="24528" xr:uid="{00000000-0005-0000-0000-0000664C0000}"/>
    <cellStyle name="Normal 24 2 2 6 2" xfId="24529" xr:uid="{00000000-0005-0000-0000-0000674C0000}"/>
    <cellStyle name="Normal 24 2 2 6 2 2" xfId="24530" xr:uid="{00000000-0005-0000-0000-0000684C0000}"/>
    <cellStyle name="Normal 24 2 2 6 2 3" xfId="24531" xr:uid="{00000000-0005-0000-0000-0000694C0000}"/>
    <cellStyle name="Normal 24 2 2 6 3" xfId="24532" xr:uid="{00000000-0005-0000-0000-00006A4C0000}"/>
    <cellStyle name="Normal 24 2 2 6 3 2" xfId="24533" xr:uid="{00000000-0005-0000-0000-00006B4C0000}"/>
    <cellStyle name="Normal 24 2 2 6 3 3" xfId="24534" xr:uid="{00000000-0005-0000-0000-00006C4C0000}"/>
    <cellStyle name="Normal 24 2 2 6 4" xfId="24535" xr:uid="{00000000-0005-0000-0000-00006D4C0000}"/>
    <cellStyle name="Normal 24 2 2 6 5" xfId="24538" xr:uid="{00000000-0005-0000-0000-00006E4C0000}"/>
    <cellStyle name="Normal 24 2 2 7" xfId="24539" xr:uid="{00000000-0005-0000-0000-00006F4C0000}"/>
    <cellStyle name="Normal 24 2 2 7 2" xfId="24540" xr:uid="{00000000-0005-0000-0000-0000704C0000}"/>
    <cellStyle name="Normal 24 2 2 7 2 2" xfId="24542" xr:uid="{00000000-0005-0000-0000-0000714C0000}"/>
    <cellStyle name="Normal 24 2 2 7 2 3" xfId="24543" xr:uid="{00000000-0005-0000-0000-0000724C0000}"/>
    <cellStyle name="Normal 24 2 2 7 3" xfId="24544" xr:uid="{00000000-0005-0000-0000-0000734C0000}"/>
    <cellStyle name="Normal 24 2 2 7 4" xfId="24545" xr:uid="{00000000-0005-0000-0000-0000744C0000}"/>
    <cellStyle name="Normal 24 2 2 8" xfId="24546" xr:uid="{00000000-0005-0000-0000-0000754C0000}"/>
    <cellStyle name="Normal 24 2 2 8 2" xfId="24547" xr:uid="{00000000-0005-0000-0000-0000764C0000}"/>
    <cellStyle name="Normal 24 2 2 8 3" xfId="24549" xr:uid="{00000000-0005-0000-0000-0000774C0000}"/>
    <cellStyle name="Normal 24 2 2 9" xfId="24550" xr:uid="{00000000-0005-0000-0000-0000784C0000}"/>
    <cellStyle name="Normal 24 2 2 9 2" xfId="996" xr:uid="{00000000-0005-0000-0000-0000794C0000}"/>
    <cellStyle name="Normal 24 2 2 9 3" xfId="24551" xr:uid="{00000000-0005-0000-0000-00007A4C0000}"/>
    <cellStyle name="Normal 24 3" xfId="23843" xr:uid="{00000000-0005-0000-0000-00007B4C0000}"/>
    <cellStyle name="Normal 24 4" xfId="23900" xr:uid="{00000000-0005-0000-0000-00007C4C0000}"/>
    <cellStyle name="Normal 24 4 2" xfId="23902" xr:uid="{00000000-0005-0000-0000-00007D4C0000}"/>
    <cellStyle name="Normal 24 5" xfId="5383" xr:uid="{00000000-0005-0000-0000-00007E4C0000}"/>
    <cellStyle name="Normal 24 5 2" xfId="23904" xr:uid="{00000000-0005-0000-0000-00007F4C0000}"/>
    <cellStyle name="Normal 240" xfId="23778" xr:uid="{00000000-0005-0000-0000-0000804C0000}"/>
    <cellStyle name="Normal 241" xfId="23783" xr:uid="{00000000-0005-0000-0000-0000814C0000}"/>
    <cellStyle name="Normal 242" xfId="23788" xr:uid="{00000000-0005-0000-0000-0000824C0000}"/>
    <cellStyle name="Normal 243" xfId="23794" xr:uid="{00000000-0005-0000-0000-0000834C0000}"/>
    <cellStyle name="Normal 244" xfId="23799" xr:uid="{00000000-0005-0000-0000-0000844C0000}"/>
    <cellStyle name="Normal 244 2" xfId="21661" xr:uid="{00000000-0005-0000-0000-0000854C0000}"/>
    <cellStyle name="Normal 245" xfId="11477" xr:uid="{00000000-0005-0000-0000-0000864C0000}"/>
    <cellStyle name="Normal 246" xfId="11489" xr:uid="{00000000-0005-0000-0000-0000874C0000}"/>
    <cellStyle name="Normal 247" xfId="11504" xr:uid="{00000000-0005-0000-0000-0000884C0000}"/>
    <cellStyle name="Normal 248" xfId="11510" xr:uid="{00000000-0005-0000-0000-0000894C0000}"/>
    <cellStyle name="Normal 249" xfId="23906" xr:uid="{00000000-0005-0000-0000-00008A4C0000}"/>
    <cellStyle name="Normal 25" xfId="24553" xr:uid="{00000000-0005-0000-0000-00008B4C0000}"/>
    <cellStyle name="Normal 25 2" xfId="24556" xr:uid="{00000000-0005-0000-0000-00008C4C0000}"/>
    <cellStyle name="Normal 25 3" xfId="24284" xr:uid="{00000000-0005-0000-0000-00008D4C0000}"/>
    <cellStyle name="Normal 25 3 10" xfId="24558" xr:uid="{00000000-0005-0000-0000-00008E4C0000}"/>
    <cellStyle name="Normal 25 3 11" xfId="7276" xr:uid="{00000000-0005-0000-0000-00008F4C0000}"/>
    <cellStyle name="Normal 25 3 2" xfId="13168" xr:uid="{00000000-0005-0000-0000-0000904C0000}"/>
    <cellStyle name="Normal 25 3 2 2" xfId="10351" xr:uid="{00000000-0005-0000-0000-0000914C0000}"/>
    <cellStyle name="Normal 25 3 2 2 2" xfId="24561" xr:uid="{00000000-0005-0000-0000-0000924C0000}"/>
    <cellStyle name="Normal 25 3 2 2 2 2" xfId="24564" xr:uid="{00000000-0005-0000-0000-0000934C0000}"/>
    <cellStyle name="Normal 25 3 2 2 2 3" xfId="24567" xr:uid="{00000000-0005-0000-0000-0000944C0000}"/>
    <cellStyle name="Normal 25 3 2 2 3" xfId="899" xr:uid="{00000000-0005-0000-0000-0000954C0000}"/>
    <cellStyle name="Normal 25 3 2 2 4" xfId="292" xr:uid="{00000000-0005-0000-0000-0000964C0000}"/>
    <cellStyle name="Normal 25 3 2 3" xfId="929" xr:uid="{00000000-0005-0000-0000-0000974C0000}"/>
    <cellStyle name="Normal 25 3 2 3 2" xfId="24570" xr:uid="{00000000-0005-0000-0000-0000984C0000}"/>
    <cellStyle name="Normal 25 3 2 3 3" xfId="4736" xr:uid="{00000000-0005-0000-0000-0000994C0000}"/>
    <cellStyle name="Normal 25 3 2 4" xfId="24572" xr:uid="{00000000-0005-0000-0000-00009A4C0000}"/>
    <cellStyle name="Normal 25 3 2 4 2" xfId="12986" xr:uid="{00000000-0005-0000-0000-00009B4C0000}"/>
    <cellStyle name="Normal 25 3 2 4 3" xfId="24574" xr:uid="{00000000-0005-0000-0000-00009C4C0000}"/>
    <cellStyle name="Normal 25 3 2 5" xfId="24576" xr:uid="{00000000-0005-0000-0000-00009D4C0000}"/>
    <cellStyle name="Normal 25 3 2 6" xfId="24578" xr:uid="{00000000-0005-0000-0000-00009E4C0000}"/>
    <cellStyle name="Normal 25 3 3" xfId="17096" xr:uid="{00000000-0005-0000-0000-00009F4C0000}"/>
    <cellStyle name="Normal 25 3 3 2" xfId="10365" xr:uid="{00000000-0005-0000-0000-0000A04C0000}"/>
    <cellStyle name="Normal 25 3 3 2 2" xfId="24580" xr:uid="{00000000-0005-0000-0000-0000A14C0000}"/>
    <cellStyle name="Normal 25 3 3 2 3" xfId="24582" xr:uid="{00000000-0005-0000-0000-0000A24C0000}"/>
    <cellStyle name="Normal 25 3 3 3" xfId="10370" xr:uid="{00000000-0005-0000-0000-0000A34C0000}"/>
    <cellStyle name="Normal 25 3 3 3 2" xfId="24585" xr:uid="{00000000-0005-0000-0000-0000A44C0000}"/>
    <cellStyle name="Normal 25 3 3 3 3" xfId="24587" xr:uid="{00000000-0005-0000-0000-0000A54C0000}"/>
    <cellStyle name="Normal 25 3 3 4" xfId="24589" xr:uid="{00000000-0005-0000-0000-0000A64C0000}"/>
    <cellStyle name="Normal 25 3 3 5" xfId="24591" xr:uid="{00000000-0005-0000-0000-0000A74C0000}"/>
    <cellStyle name="Normal 25 3 4" xfId="11106" xr:uid="{00000000-0005-0000-0000-0000A84C0000}"/>
    <cellStyle name="Normal 25 3 4 2" xfId="10403" xr:uid="{00000000-0005-0000-0000-0000A94C0000}"/>
    <cellStyle name="Normal 25 3 4 2 2" xfId="24593" xr:uid="{00000000-0005-0000-0000-0000AA4C0000}"/>
    <cellStyle name="Normal 25 3 4 2 3" xfId="24595" xr:uid="{00000000-0005-0000-0000-0000AB4C0000}"/>
    <cellStyle name="Normal 25 3 4 3" xfId="10414" xr:uid="{00000000-0005-0000-0000-0000AC4C0000}"/>
    <cellStyle name="Normal 25 3 4 3 2" xfId="24598" xr:uid="{00000000-0005-0000-0000-0000AD4C0000}"/>
    <cellStyle name="Normal 25 3 4 3 3" xfId="10" xr:uid="{00000000-0005-0000-0000-0000AE4C0000}"/>
    <cellStyle name="Normal 25 3 4 4" xfId="24600" xr:uid="{00000000-0005-0000-0000-0000AF4C0000}"/>
    <cellStyle name="Normal 25 3 4 5" xfId="24602" xr:uid="{00000000-0005-0000-0000-0000B04C0000}"/>
    <cellStyle name="Normal 25 3 5" xfId="11112" xr:uid="{00000000-0005-0000-0000-0000B14C0000}"/>
    <cellStyle name="Normal 25 3 5 2" xfId="10442" xr:uid="{00000000-0005-0000-0000-0000B24C0000}"/>
    <cellStyle name="Normal 25 3 5 2 2" xfId="24604" xr:uid="{00000000-0005-0000-0000-0000B34C0000}"/>
    <cellStyle name="Normal 25 3 5 2 3" xfId="24606" xr:uid="{00000000-0005-0000-0000-0000B44C0000}"/>
    <cellStyle name="Normal 25 3 5 3" xfId="4557" xr:uid="{00000000-0005-0000-0000-0000B54C0000}"/>
    <cellStyle name="Normal 25 3 5 3 2" xfId="24609" xr:uid="{00000000-0005-0000-0000-0000B64C0000}"/>
    <cellStyle name="Normal 25 3 5 3 3" xfId="24611" xr:uid="{00000000-0005-0000-0000-0000B74C0000}"/>
    <cellStyle name="Normal 25 3 5 4" xfId="24613" xr:uid="{00000000-0005-0000-0000-0000B84C0000}"/>
    <cellStyle name="Normal 25 3 5 5" xfId="24615" xr:uid="{00000000-0005-0000-0000-0000B94C0000}"/>
    <cellStyle name="Normal 25 3 6" xfId="11117" xr:uid="{00000000-0005-0000-0000-0000BA4C0000}"/>
    <cellStyle name="Normal 25 3 6 2" xfId="17120" xr:uid="{00000000-0005-0000-0000-0000BB4C0000}"/>
    <cellStyle name="Normal 25 3 6 2 2" xfId="24617" xr:uid="{00000000-0005-0000-0000-0000BC4C0000}"/>
    <cellStyle name="Normal 25 3 6 2 3" xfId="24619" xr:uid="{00000000-0005-0000-0000-0000BD4C0000}"/>
    <cellStyle name="Normal 25 3 6 3" xfId="17126" xr:uid="{00000000-0005-0000-0000-0000BE4C0000}"/>
    <cellStyle name="Normal 25 3 6 3 2" xfId="24622" xr:uid="{00000000-0005-0000-0000-0000BF4C0000}"/>
    <cellStyle name="Normal 25 3 6 3 3" xfId="24624" xr:uid="{00000000-0005-0000-0000-0000C04C0000}"/>
    <cellStyle name="Normal 25 3 6 4" xfId="24626" xr:uid="{00000000-0005-0000-0000-0000C14C0000}"/>
    <cellStyle name="Normal 25 3 6 5" xfId="24628" xr:uid="{00000000-0005-0000-0000-0000C24C0000}"/>
    <cellStyle name="Normal 25 3 7" xfId="10768" xr:uid="{00000000-0005-0000-0000-0000C34C0000}"/>
    <cellStyle name="Normal 25 3 7 2" xfId="17133" xr:uid="{00000000-0005-0000-0000-0000C44C0000}"/>
    <cellStyle name="Normal 25 3 7 2 2" xfId="17137" xr:uid="{00000000-0005-0000-0000-0000C54C0000}"/>
    <cellStyle name="Normal 25 3 7 2 3" xfId="24630" xr:uid="{00000000-0005-0000-0000-0000C64C0000}"/>
    <cellStyle name="Normal 25 3 7 3" xfId="17143" xr:uid="{00000000-0005-0000-0000-0000C74C0000}"/>
    <cellStyle name="Normal 25 3 7 4" xfId="24632" xr:uid="{00000000-0005-0000-0000-0000C84C0000}"/>
    <cellStyle name="Normal 25 3 8" xfId="17150" xr:uid="{00000000-0005-0000-0000-0000C94C0000}"/>
    <cellStyle name="Normal 25 3 8 2" xfId="17154" xr:uid="{00000000-0005-0000-0000-0000CA4C0000}"/>
    <cellStyle name="Normal 25 3 8 3" xfId="17160" xr:uid="{00000000-0005-0000-0000-0000CB4C0000}"/>
    <cellStyle name="Normal 25 3 9" xfId="1849" xr:uid="{00000000-0005-0000-0000-0000CC4C0000}"/>
    <cellStyle name="Normal 25 3 9 2" xfId="1858" xr:uid="{00000000-0005-0000-0000-0000CD4C0000}"/>
    <cellStyle name="Normal 25 3 9 3" xfId="1902" xr:uid="{00000000-0005-0000-0000-0000CE4C0000}"/>
    <cellStyle name="Normal 25 4" xfId="24288" xr:uid="{00000000-0005-0000-0000-0000CF4C0000}"/>
    <cellStyle name="Normal 25 4 2" xfId="24290" xr:uid="{00000000-0005-0000-0000-0000D04C0000}"/>
    <cellStyle name="Normal 25 5" xfId="24295" xr:uid="{00000000-0005-0000-0000-0000D14C0000}"/>
    <cellStyle name="Normal 25 5 2" xfId="24297" xr:uid="{00000000-0005-0000-0000-0000D24C0000}"/>
    <cellStyle name="Normal 250" xfId="11478" xr:uid="{00000000-0005-0000-0000-0000D34C0000}"/>
    <cellStyle name="Normal 251" xfId="11490" xr:uid="{00000000-0005-0000-0000-0000D44C0000}"/>
    <cellStyle name="Normal 252" xfId="11505" xr:uid="{00000000-0005-0000-0000-0000D54C0000}"/>
    <cellStyle name="Normal 252 2" xfId="12006" xr:uid="{00000000-0005-0000-0000-0000D64C0000}"/>
    <cellStyle name="Normal 252 2 2" xfId="12299" xr:uid="{00000000-0005-0000-0000-0000D74C0000}"/>
    <cellStyle name="Normal 253" xfId="11511" xr:uid="{00000000-0005-0000-0000-0000D84C0000}"/>
    <cellStyle name="Normal 253 2" xfId="24636" xr:uid="{00000000-0005-0000-0000-0000D94C0000}"/>
    <cellStyle name="Normal 253 2 2" xfId="24638" xr:uid="{00000000-0005-0000-0000-0000DA4C0000}"/>
    <cellStyle name="Normal 254" xfId="23907" xr:uid="{00000000-0005-0000-0000-0000DB4C0000}"/>
    <cellStyle name="Normal 255" xfId="24640" xr:uid="{00000000-0005-0000-0000-0000DC4C0000}"/>
    <cellStyle name="Normal 256" xfId="22595" xr:uid="{00000000-0005-0000-0000-0000DD4C0000}"/>
    <cellStyle name="Normal 257" xfId="22597" xr:uid="{00000000-0005-0000-0000-0000DE4C0000}"/>
    <cellStyle name="Normal 258" xfId="24642" xr:uid="{00000000-0005-0000-0000-0000DF4C0000}"/>
    <cellStyle name="Normal 259" xfId="24643" xr:uid="{00000000-0005-0000-0000-0000E04C0000}"/>
    <cellStyle name="Normal 26" xfId="24645" xr:uid="{00000000-0005-0000-0000-0000E14C0000}"/>
    <cellStyle name="Normal 26 2" xfId="24648" xr:uid="{00000000-0005-0000-0000-0000E24C0000}"/>
    <cellStyle name="Normal 26 2 2" xfId="24651" xr:uid="{00000000-0005-0000-0000-0000E34C0000}"/>
    <cellStyle name="Normal 26 2 2 10" xfId="21636" xr:uid="{00000000-0005-0000-0000-0000E44C0000}"/>
    <cellStyle name="Normal 26 2 2 11" xfId="21639" xr:uid="{00000000-0005-0000-0000-0000E54C0000}"/>
    <cellStyle name="Normal 26 2 2 2" xfId="24653" xr:uid="{00000000-0005-0000-0000-0000E64C0000}"/>
    <cellStyle name="Normal 26 2 2 2 2" xfId="16968" xr:uid="{00000000-0005-0000-0000-0000E74C0000}"/>
    <cellStyle name="Normal 26 2 2 2 2 2" xfId="16969" xr:uid="{00000000-0005-0000-0000-0000E84C0000}"/>
    <cellStyle name="Normal 26 2 2 2 2 2 2" xfId="18541" xr:uid="{00000000-0005-0000-0000-0000E94C0000}"/>
    <cellStyle name="Normal 26 2 2 2 2 2 3" xfId="14003" xr:uid="{00000000-0005-0000-0000-0000EA4C0000}"/>
    <cellStyle name="Normal 26 2 2 2 2 3" xfId="16972" xr:uid="{00000000-0005-0000-0000-0000EB4C0000}"/>
    <cellStyle name="Normal 26 2 2 2 2 4" xfId="24654" xr:uid="{00000000-0005-0000-0000-0000EC4C0000}"/>
    <cellStyle name="Normal 26 2 2 2 3" xfId="16978" xr:uid="{00000000-0005-0000-0000-0000ED4C0000}"/>
    <cellStyle name="Normal 26 2 2 2 3 2" xfId="24655" xr:uid="{00000000-0005-0000-0000-0000EE4C0000}"/>
    <cellStyle name="Normal 26 2 2 2 3 3" xfId="24656" xr:uid="{00000000-0005-0000-0000-0000EF4C0000}"/>
    <cellStyle name="Normal 26 2 2 2 4" xfId="16979" xr:uid="{00000000-0005-0000-0000-0000F04C0000}"/>
    <cellStyle name="Normal 26 2 2 2 4 2" xfId="24657" xr:uid="{00000000-0005-0000-0000-0000F14C0000}"/>
    <cellStyle name="Normal 26 2 2 2 4 3" xfId="24658" xr:uid="{00000000-0005-0000-0000-0000F24C0000}"/>
    <cellStyle name="Normal 26 2 2 2 5" xfId="24659" xr:uid="{00000000-0005-0000-0000-0000F34C0000}"/>
    <cellStyle name="Normal 26 2 2 2 6" xfId="24660" xr:uid="{00000000-0005-0000-0000-0000F44C0000}"/>
    <cellStyle name="Normal 26 2 2 3" xfId="24661" xr:uid="{00000000-0005-0000-0000-0000F54C0000}"/>
    <cellStyle name="Normal 26 2 2 3 2" xfId="16996" xr:uid="{00000000-0005-0000-0000-0000F64C0000}"/>
    <cellStyle name="Normal 26 2 2 3 2 2" xfId="16997" xr:uid="{00000000-0005-0000-0000-0000F74C0000}"/>
    <cellStyle name="Normal 26 2 2 3 2 3" xfId="17000" xr:uid="{00000000-0005-0000-0000-0000F84C0000}"/>
    <cellStyle name="Normal 26 2 2 3 3" xfId="17006" xr:uid="{00000000-0005-0000-0000-0000F94C0000}"/>
    <cellStyle name="Normal 26 2 2 3 3 2" xfId="24663" xr:uid="{00000000-0005-0000-0000-0000FA4C0000}"/>
    <cellStyle name="Normal 26 2 2 3 3 3" xfId="6199" xr:uid="{00000000-0005-0000-0000-0000FB4C0000}"/>
    <cellStyle name="Normal 26 2 2 3 4" xfId="2119" xr:uid="{00000000-0005-0000-0000-0000FC4C0000}"/>
    <cellStyle name="Normal 26 2 2 3 5" xfId="24664" xr:uid="{00000000-0005-0000-0000-0000FD4C0000}"/>
    <cellStyle name="Normal 26 2 2 4" xfId="24665" xr:uid="{00000000-0005-0000-0000-0000FE4C0000}"/>
    <cellStyle name="Normal 26 2 2 4 2" xfId="17021" xr:uid="{00000000-0005-0000-0000-0000FF4C0000}"/>
    <cellStyle name="Normal 26 2 2 4 2 2" xfId="17023" xr:uid="{00000000-0005-0000-0000-0000004D0000}"/>
    <cellStyle name="Normal 26 2 2 4 2 3" xfId="17027" xr:uid="{00000000-0005-0000-0000-0000014D0000}"/>
    <cellStyle name="Normal 26 2 2 4 3" xfId="17033" xr:uid="{00000000-0005-0000-0000-0000024D0000}"/>
    <cellStyle name="Normal 26 2 2 4 3 2" xfId="24666" xr:uid="{00000000-0005-0000-0000-0000034D0000}"/>
    <cellStyle name="Normal 26 2 2 4 3 3" xfId="24667" xr:uid="{00000000-0005-0000-0000-0000044D0000}"/>
    <cellStyle name="Normal 26 2 2 4 4" xfId="17034" xr:uid="{00000000-0005-0000-0000-0000054D0000}"/>
    <cellStyle name="Normal 26 2 2 4 5" xfId="24668" xr:uid="{00000000-0005-0000-0000-0000064D0000}"/>
    <cellStyle name="Normal 26 2 2 5" xfId="24669" xr:uid="{00000000-0005-0000-0000-0000074D0000}"/>
    <cellStyle name="Normal 26 2 2 5 2" xfId="17046" xr:uid="{00000000-0005-0000-0000-0000084D0000}"/>
    <cellStyle name="Normal 26 2 2 5 2 2" xfId="17047" xr:uid="{00000000-0005-0000-0000-0000094D0000}"/>
    <cellStyle name="Normal 26 2 2 5 2 3" xfId="17050" xr:uid="{00000000-0005-0000-0000-00000A4D0000}"/>
    <cellStyle name="Normal 26 2 2 5 3" xfId="12265" xr:uid="{00000000-0005-0000-0000-00000B4D0000}"/>
    <cellStyle name="Normal 26 2 2 5 3 2" xfId="24670" xr:uid="{00000000-0005-0000-0000-00000C4D0000}"/>
    <cellStyle name="Normal 26 2 2 5 3 3" xfId="24671" xr:uid="{00000000-0005-0000-0000-00000D4D0000}"/>
    <cellStyle name="Normal 26 2 2 5 4" xfId="9979" xr:uid="{00000000-0005-0000-0000-00000E4D0000}"/>
    <cellStyle name="Normal 26 2 2 5 5" xfId="9984" xr:uid="{00000000-0005-0000-0000-00000F4D0000}"/>
    <cellStyle name="Normal 26 2 2 6" xfId="24672" xr:uid="{00000000-0005-0000-0000-0000104D0000}"/>
    <cellStyle name="Normal 26 2 2 6 2" xfId="17062" xr:uid="{00000000-0005-0000-0000-0000114D0000}"/>
    <cellStyle name="Normal 26 2 2 6 2 2" xfId="24673" xr:uid="{00000000-0005-0000-0000-0000124D0000}"/>
    <cellStyle name="Normal 26 2 2 6 2 3" xfId="24674" xr:uid="{00000000-0005-0000-0000-0000134D0000}"/>
    <cellStyle name="Normal 26 2 2 6 3" xfId="15592" xr:uid="{00000000-0005-0000-0000-0000144D0000}"/>
    <cellStyle name="Normal 26 2 2 6 3 2" xfId="24675" xr:uid="{00000000-0005-0000-0000-0000154D0000}"/>
    <cellStyle name="Normal 26 2 2 6 3 3" xfId="24676" xr:uid="{00000000-0005-0000-0000-0000164D0000}"/>
    <cellStyle name="Normal 26 2 2 6 4" xfId="22894" xr:uid="{00000000-0005-0000-0000-0000174D0000}"/>
    <cellStyle name="Normal 26 2 2 6 5" xfId="24677" xr:uid="{00000000-0005-0000-0000-0000184D0000}"/>
    <cellStyle name="Normal 26 2 2 7" xfId="8677" xr:uid="{00000000-0005-0000-0000-0000194D0000}"/>
    <cellStyle name="Normal 26 2 2 7 2" xfId="24678" xr:uid="{00000000-0005-0000-0000-00001A4D0000}"/>
    <cellStyle name="Normal 26 2 2 7 2 2" xfId="17727" xr:uid="{00000000-0005-0000-0000-00001B4D0000}"/>
    <cellStyle name="Normal 26 2 2 7 2 3" xfId="17731" xr:uid="{00000000-0005-0000-0000-00001C4D0000}"/>
    <cellStyle name="Normal 26 2 2 7 3" xfId="22897" xr:uid="{00000000-0005-0000-0000-00001D4D0000}"/>
    <cellStyle name="Normal 26 2 2 7 4" xfId="22899" xr:uid="{00000000-0005-0000-0000-00001E4D0000}"/>
    <cellStyle name="Normal 26 2 2 8" xfId="8679" xr:uid="{00000000-0005-0000-0000-00001F4D0000}"/>
    <cellStyle name="Normal 26 2 2 8 2" xfId="24679" xr:uid="{00000000-0005-0000-0000-0000204D0000}"/>
    <cellStyle name="Normal 26 2 2 8 3" xfId="24680" xr:uid="{00000000-0005-0000-0000-0000214D0000}"/>
    <cellStyle name="Normal 26 2 2 9" xfId="17263" xr:uid="{00000000-0005-0000-0000-0000224D0000}"/>
    <cellStyle name="Normal 26 2 2 9 2" xfId="24681" xr:uid="{00000000-0005-0000-0000-0000234D0000}"/>
    <cellStyle name="Normal 26 2 2 9 3" xfId="24682" xr:uid="{00000000-0005-0000-0000-0000244D0000}"/>
    <cellStyle name="Normal 26 3" xfId="24304" xr:uid="{00000000-0005-0000-0000-0000254D0000}"/>
    <cellStyle name="Normal 26 4" xfId="24315" xr:uid="{00000000-0005-0000-0000-0000264D0000}"/>
    <cellStyle name="Normal 26 4 2" xfId="24317" xr:uid="{00000000-0005-0000-0000-0000274D0000}"/>
    <cellStyle name="Normal 26 5" xfId="24323" xr:uid="{00000000-0005-0000-0000-0000284D0000}"/>
    <cellStyle name="Normal 26 5 2" xfId="24683" xr:uid="{00000000-0005-0000-0000-0000294D0000}"/>
    <cellStyle name="Normal 27" xfId="24686" xr:uid="{00000000-0005-0000-0000-00002A4D0000}"/>
    <cellStyle name="Normal 27 2" xfId="24689" xr:uid="{00000000-0005-0000-0000-00002B4D0000}"/>
    <cellStyle name="Normal 27 2 2" xfId="24692" xr:uid="{00000000-0005-0000-0000-00002C4D0000}"/>
    <cellStyle name="Normal 27 2 2 10" xfId="21873" xr:uid="{00000000-0005-0000-0000-00002D4D0000}"/>
    <cellStyle name="Normal 27 2 2 11" xfId="21877" xr:uid="{00000000-0005-0000-0000-00002E4D0000}"/>
    <cellStyle name="Normal 27 2 2 2" xfId="24694" xr:uid="{00000000-0005-0000-0000-00002F4D0000}"/>
    <cellStyle name="Normal 27 2 2 2 2" xfId="24695" xr:uid="{00000000-0005-0000-0000-0000304D0000}"/>
    <cellStyle name="Normal 27 2 2 2 2 2" xfId="24696" xr:uid="{00000000-0005-0000-0000-0000314D0000}"/>
    <cellStyle name="Normal 27 2 2 2 2 2 2" xfId="24699" xr:uid="{00000000-0005-0000-0000-0000324D0000}"/>
    <cellStyle name="Normal 27 2 2 2 2 2 3" xfId="24700" xr:uid="{00000000-0005-0000-0000-0000334D0000}"/>
    <cellStyle name="Normal 27 2 2 2 2 3" xfId="24701" xr:uid="{00000000-0005-0000-0000-0000344D0000}"/>
    <cellStyle name="Normal 27 2 2 2 2 4" xfId="20893" xr:uid="{00000000-0005-0000-0000-0000354D0000}"/>
    <cellStyle name="Normal 27 2 2 2 3" xfId="3355" xr:uid="{00000000-0005-0000-0000-0000364D0000}"/>
    <cellStyle name="Normal 27 2 2 2 3 2" xfId="3364" xr:uid="{00000000-0005-0000-0000-0000374D0000}"/>
    <cellStyle name="Normal 27 2 2 2 3 3" xfId="3381" xr:uid="{00000000-0005-0000-0000-0000384D0000}"/>
    <cellStyle name="Normal 27 2 2 2 4" xfId="3390" xr:uid="{00000000-0005-0000-0000-0000394D0000}"/>
    <cellStyle name="Normal 27 2 2 2 4 2" xfId="13909" xr:uid="{00000000-0005-0000-0000-00003A4D0000}"/>
    <cellStyle name="Normal 27 2 2 2 4 3" xfId="13918" xr:uid="{00000000-0005-0000-0000-00003B4D0000}"/>
    <cellStyle name="Normal 27 2 2 2 5" xfId="3402" xr:uid="{00000000-0005-0000-0000-00003C4D0000}"/>
    <cellStyle name="Normal 27 2 2 2 6" xfId="13923" xr:uid="{00000000-0005-0000-0000-00003D4D0000}"/>
    <cellStyle name="Normal 27 2 2 3" xfId="24702" xr:uid="{00000000-0005-0000-0000-00003E4D0000}"/>
    <cellStyle name="Normal 27 2 2 3 2" xfId="21974" xr:uid="{00000000-0005-0000-0000-00003F4D0000}"/>
    <cellStyle name="Normal 27 2 2 3 2 2" xfId="24703" xr:uid="{00000000-0005-0000-0000-0000404D0000}"/>
    <cellStyle name="Normal 27 2 2 3 2 3" xfId="24704" xr:uid="{00000000-0005-0000-0000-0000414D0000}"/>
    <cellStyle name="Normal 27 2 2 3 3" xfId="21976" xr:uid="{00000000-0005-0000-0000-0000424D0000}"/>
    <cellStyle name="Normal 27 2 2 3 3 2" xfId="24705" xr:uid="{00000000-0005-0000-0000-0000434D0000}"/>
    <cellStyle name="Normal 27 2 2 3 3 3" xfId="9401" xr:uid="{00000000-0005-0000-0000-0000444D0000}"/>
    <cellStyle name="Normal 27 2 2 3 4" xfId="9410" xr:uid="{00000000-0005-0000-0000-0000454D0000}"/>
    <cellStyle name="Normal 27 2 2 3 5" xfId="9417" xr:uid="{00000000-0005-0000-0000-0000464D0000}"/>
    <cellStyle name="Normal 27 2 2 4" xfId="24708" xr:uid="{00000000-0005-0000-0000-0000474D0000}"/>
    <cellStyle name="Normal 27 2 2 4 2" xfId="21980" xr:uid="{00000000-0005-0000-0000-0000484D0000}"/>
    <cellStyle name="Normal 27 2 2 4 2 2" xfId="24710" xr:uid="{00000000-0005-0000-0000-0000494D0000}"/>
    <cellStyle name="Normal 27 2 2 4 2 3" xfId="24712" xr:uid="{00000000-0005-0000-0000-00004A4D0000}"/>
    <cellStyle name="Normal 27 2 2 4 3" xfId="24713" xr:uid="{00000000-0005-0000-0000-00004B4D0000}"/>
    <cellStyle name="Normal 27 2 2 4 3 2" xfId="24714" xr:uid="{00000000-0005-0000-0000-00004C4D0000}"/>
    <cellStyle name="Normal 27 2 2 4 3 3" xfId="24718" xr:uid="{00000000-0005-0000-0000-00004D4D0000}"/>
    <cellStyle name="Normal 27 2 2 4 4" xfId="4998" xr:uid="{00000000-0005-0000-0000-00004E4D0000}"/>
    <cellStyle name="Normal 27 2 2 4 5" xfId="24719" xr:uid="{00000000-0005-0000-0000-00004F4D0000}"/>
    <cellStyle name="Normal 27 2 2 5" xfId="24720" xr:uid="{00000000-0005-0000-0000-0000504D0000}"/>
    <cellStyle name="Normal 27 2 2 5 2" xfId="21984" xr:uid="{00000000-0005-0000-0000-0000514D0000}"/>
    <cellStyle name="Normal 27 2 2 5 2 2" xfId="24722" xr:uid="{00000000-0005-0000-0000-0000524D0000}"/>
    <cellStyle name="Normal 27 2 2 5 2 3" xfId="24723" xr:uid="{00000000-0005-0000-0000-0000534D0000}"/>
    <cellStyle name="Normal 27 2 2 5 3" xfId="24724" xr:uid="{00000000-0005-0000-0000-0000544D0000}"/>
    <cellStyle name="Normal 27 2 2 5 3 2" xfId="24725" xr:uid="{00000000-0005-0000-0000-0000554D0000}"/>
    <cellStyle name="Normal 27 2 2 5 3 3" xfId="9442" xr:uid="{00000000-0005-0000-0000-0000564D0000}"/>
    <cellStyle name="Normal 27 2 2 5 4" xfId="24728" xr:uid="{00000000-0005-0000-0000-0000574D0000}"/>
    <cellStyle name="Normal 27 2 2 5 5" xfId="24729" xr:uid="{00000000-0005-0000-0000-0000584D0000}"/>
    <cellStyle name="Normal 27 2 2 6" xfId="24730" xr:uid="{00000000-0005-0000-0000-0000594D0000}"/>
    <cellStyle name="Normal 27 2 2 6 2" xfId="24731" xr:uid="{00000000-0005-0000-0000-00005A4D0000}"/>
    <cellStyle name="Normal 27 2 2 6 2 2" xfId="24732" xr:uid="{00000000-0005-0000-0000-00005B4D0000}"/>
    <cellStyle name="Normal 27 2 2 6 2 3" xfId="24733" xr:uid="{00000000-0005-0000-0000-00005C4D0000}"/>
    <cellStyle name="Normal 27 2 2 6 3" xfId="356" xr:uid="{00000000-0005-0000-0000-00005D4D0000}"/>
    <cellStyle name="Normal 27 2 2 6 3 2" xfId="24734" xr:uid="{00000000-0005-0000-0000-00005E4D0000}"/>
    <cellStyle name="Normal 27 2 2 6 3 3" xfId="10858" xr:uid="{00000000-0005-0000-0000-00005F4D0000}"/>
    <cellStyle name="Normal 27 2 2 6 4" xfId="413" xr:uid="{00000000-0005-0000-0000-0000604D0000}"/>
    <cellStyle name="Normal 27 2 2 6 5" xfId="24735" xr:uid="{00000000-0005-0000-0000-0000614D0000}"/>
    <cellStyle name="Normal 27 2 2 7" xfId="24736" xr:uid="{00000000-0005-0000-0000-0000624D0000}"/>
    <cellStyle name="Normal 27 2 2 7 2" xfId="24737" xr:uid="{00000000-0005-0000-0000-0000634D0000}"/>
    <cellStyle name="Normal 27 2 2 7 2 2" xfId="24738" xr:uid="{00000000-0005-0000-0000-0000644D0000}"/>
    <cellStyle name="Normal 27 2 2 7 2 3" xfId="24740" xr:uid="{00000000-0005-0000-0000-0000654D0000}"/>
    <cellStyle name="Normal 27 2 2 7 3" xfId="7942" xr:uid="{00000000-0005-0000-0000-0000664D0000}"/>
    <cellStyle name="Normal 27 2 2 7 4" xfId="7950" xr:uid="{00000000-0005-0000-0000-0000674D0000}"/>
    <cellStyle name="Normal 27 2 2 8" xfId="24741" xr:uid="{00000000-0005-0000-0000-0000684D0000}"/>
    <cellStyle name="Normal 27 2 2 8 2" xfId="24742" xr:uid="{00000000-0005-0000-0000-0000694D0000}"/>
    <cellStyle name="Normal 27 2 2 8 3" xfId="24744" xr:uid="{00000000-0005-0000-0000-00006A4D0000}"/>
    <cellStyle name="Normal 27 2 2 9" xfId="24745" xr:uid="{00000000-0005-0000-0000-00006B4D0000}"/>
    <cellStyle name="Normal 27 2 2 9 2" xfId="2674" xr:uid="{00000000-0005-0000-0000-00006C4D0000}"/>
    <cellStyle name="Normal 27 2 2 9 3" xfId="24747" xr:uid="{00000000-0005-0000-0000-00006D4D0000}"/>
    <cellStyle name="Normal 27 3" xfId="24328" xr:uid="{00000000-0005-0000-0000-00006E4D0000}"/>
    <cellStyle name="Normal 27 4" xfId="24338" xr:uid="{00000000-0005-0000-0000-00006F4D0000}"/>
    <cellStyle name="Normal 27 5" xfId="24346" xr:uid="{00000000-0005-0000-0000-0000704D0000}"/>
    <cellStyle name="Normal 27 5 2" xfId="24748" xr:uid="{00000000-0005-0000-0000-0000714D0000}"/>
    <cellStyle name="Normal 27 6" xfId="24348" xr:uid="{00000000-0005-0000-0000-0000724D0000}"/>
    <cellStyle name="Normal 27 6 2" xfId="24750" xr:uid="{00000000-0005-0000-0000-0000734D0000}"/>
    <cellStyle name="Normal 28" xfId="24753" xr:uid="{00000000-0005-0000-0000-0000744D0000}"/>
    <cellStyle name="Normal 28 2" xfId="24756" xr:uid="{00000000-0005-0000-0000-0000754D0000}"/>
    <cellStyle name="Normal 28 2 2" xfId="24759" xr:uid="{00000000-0005-0000-0000-0000764D0000}"/>
    <cellStyle name="Normal 28 2 2 10" xfId="24761" xr:uid="{00000000-0005-0000-0000-0000774D0000}"/>
    <cellStyle name="Normal 28 2 2 11" xfId="24762" xr:uid="{00000000-0005-0000-0000-0000784D0000}"/>
    <cellStyle name="Normal 28 2 2 2" xfId="24763" xr:uid="{00000000-0005-0000-0000-0000794D0000}"/>
    <cellStyle name="Normal 28 2 2 2 2" xfId="24765" xr:uid="{00000000-0005-0000-0000-00007A4D0000}"/>
    <cellStyle name="Normal 28 2 2 2 2 2" xfId="24766" xr:uid="{00000000-0005-0000-0000-00007B4D0000}"/>
    <cellStyle name="Normal 28 2 2 2 2 2 2" xfId="24767" xr:uid="{00000000-0005-0000-0000-00007C4D0000}"/>
    <cellStyle name="Normal 28 2 2 2 2 2 3" xfId="24768" xr:uid="{00000000-0005-0000-0000-00007D4D0000}"/>
    <cellStyle name="Normal 28 2 2 2 2 3" xfId="5605" xr:uid="{00000000-0005-0000-0000-00007E4D0000}"/>
    <cellStyle name="Normal 28 2 2 2 2 4" xfId="9928" xr:uid="{00000000-0005-0000-0000-00007F4D0000}"/>
    <cellStyle name="Normal 28 2 2 2 3" xfId="24769" xr:uid="{00000000-0005-0000-0000-0000804D0000}"/>
    <cellStyle name="Normal 28 2 2 2 3 2" xfId="24770" xr:uid="{00000000-0005-0000-0000-0000814D0000}"/>
    <cellStyle name="Normal 28 2 2 2 3 3" xfId="9934" xr:uid="{00000000-0005-0000-0000-0000824D0000}"/>
    <cellStyle name="Normal 28 2 2 2 4" xfId="24771" xr:uid="{00000000-0005-0000-0000-0000834D0000}"/>
    <cellStyle name="Normal 28 2 2 2 4 2" xfId="24772" xr:uid="{00000000-0005-0000-0000-0000844D0000}"/>
    <cellStyle name="Normal 28 2 2 2 4 3" xfId="24773" xr:uid="{00000000-0005-0000-0000-0000854D0000}"/>
    <cellStyle name="Normal 28 2 2 2 5" xfId="23204" xr:uid="{00000000-0005-0000-0000-0000864D0000}"/>
    <cellStyle name="Normal 28 2 2 2 6" xfId="23206" xr:uid="{00000000-0005-0000-0000-0000874D0000}"/>
    <cellStyle name="Normal 28 2 2 3" xfId="7575" xr:uid="{00000000-0005-0000-0000-0000884D0000}"/>
    <cellStyle name="Normal 28 2 2 3 2" xfId="24774" xr:uid="{00000000-0005-0000-0000-0000894D0000}"/>
    <cellStyle name="Normal 28 2 2 3 2 2" xfId="24775" xr:uid="{00000000-0005-0000-0000-00008A4D0000}"/>
    <cellStyle name="Normal 28 2 2 3 2 3" xfId="24777" xr:uid="{00000000-0005-0000-0000-00008B4D0000}"/>
    <cellStyle name="Normal 28 2 2 3 3" xfId="24778" xr:uid="{00000000-0005-0000-0000-00008C4D0000}"/>
    <cellStyle name="Normal 28 2 2 3 3 2" xfId="24779" xr:uid="{00000000-0005-0000-0000-00008D4D0000}"/>
    <cellStyle name="Normal 28 2 2 3 3 3" xfId="24780" xr:uid="{00000000-0005-0000-0000-00008E4D0000}"/>
    <cellStyle name="Normal 28 2 2 3 4" xfId="24781" xr:uid="{00000000-0005-0000-0000-00008F4D0000}"/>
    <cellStyle name="Normal 28 2 2 3 5" xfId="24021" xr:uid="{00000000-0005-0000-0000-0000904D0000}"/>
    <cellStyle name="Normal 28 2 2 4" xfId="7577" xr:uid="{00000000-0005-0000-0000-0000914D0000}"/>
    <cellStyle name="Normal 28 2 2 4 2" xfId="24783" xr:uid="{00000000-0005-0000-0000-0000924D0000}"/>
    <cellStyle name="Normal 28 2 2 4 2 2" xfId="24785" xr:uid="{00000000-0005-0000-0000-0000934D0000}"/>
    <cellStyle name="Normal 28 2 2 4 2 3" xfId="24787" xr:uid="{00000000-0005-0000-0000-0000944D0000}"/>
    <cellStyle name="Normal 28 2 2 4 3" xfId="24788" xr:uid="{00000000-0005-0000-0000-0000954D0000}"/>
    <cellStyle name="Normal 28 2 2 4 3 2" xfId="24789" xr:uid="{00000000-0005-0000-0000-0000964D0000}"/>
    <cellStyle name="Normal 28 2 2 4 3 3" xfId="20448" xr:uid="{00000000-0005-0000-0000-0000974D0000}"/>
    <cellStyle name="Normal 28 2 2 4 4" xfId="24790" xr:uid="{00000000-0005-0000-0000-0000984D0000}"/>
    <cellStyle name="Normal 28 2 2 4 5" xfId="24082" xr:uid="{00000000-0005-0000-0000-0000994D0000}"/>
    <cellStyle name="Normal 28 2 2 5" xfId="24791" xr:uid="{00000000-0005-0000-0000-00009A4D0000}"/>
    <cellStyle name="Normal 28 2 2 5 2" xfId="24793" xr:uid="{00000000-0005-0000-0000-00009B4D0000}"/>
    <cellStyle name="Normal 28 2 2 5 2 2" xfId="24794" xr:uid="{00000000-0005-0000-0000-00009C4D0000}"/>
    <cellStyle name="Normal 28 2 2 5 2 3" xfId="24795" xr:uid="{00000000-0005-0000-0000-00009D4D0000}"/>
    <cellStyle name="Normal 28 2 2 5 3" xfId="24796" xr:uid="{00000000-0005-0000-0000-00009E4D0000}"/>
    <cellStyle name="Normal 28 2 2 5 3 2" xfId="24797" xr:uid="{00000000-0005-0000-0000-00009F4D0000}"/>
    <cellStyle name="Normal 28 2 2 5 3 3" xfId="24798" xr:uid="{00000000-0005-0000-0000-0000A04D0000}"/>
    <cellStyle name="Normal 28 2 2 5 4" xfId="21478" xr:uid="{00000000-0005-0000-0000-0000A14D0000}"/>
    <cellStyle name="Normal 28 2 2 5 5" xfId="21482" xr:uid="{00000000-0005-0000-0000-0000A24D0000}"/>
    <cellStyle name="Normal 28 2 2 6" xfId="24799" xr:uid="{00000000-0005-0000-0000-0000A34D0000}"/>
    <cellStyle name="Normal 28 2 2 6 2" xfId="24800" xr:uid="{00000000-0005-0000-0000-0000A44D0000}"/>
    <cellStyle name="Normal 28 2 2 6 2 2" xfId="24803" xr:uid="{00000000-0005-0000-0000-0000A54D0000}"/>
    <cellStyle name="Normal 28 2 2 6 2 3" xfId="24804" xr:uid="{00000000-0005-0000-0000-0000A64D0000}"/>
    <cellStyle name="Normal 28 2 2 6 3" xfId="24805" xr:uid="{00000000-0005-0000-0000-0000A74D0000}"/>
    <cellStyle name="Normal 28 2 2 6 3 2" xfId="24808" xr:uid="{00000000-0005-0000-0000-0000A84D0000}"/>
    <cellStyle name="Normal 28 2 2 6 3 3" xfId="24809" xr:uid="{00000000-0005-0000-0000-0000A94D0000}"/>
    <cellStyle name="Normal 28 2 2 6 4" xfId="15988" xr:uid="{00000000-0005-0000-0000-0000AA4D0000}"/>
    <cellStyle name="Normal 28 2 2 6 5" xfId="21487" xr:uid="{00000000-0005-0000-0000-0000AB4D0000}"/>
    <cellStyle name="Normal 28 2 2 7" xfId="24810" xr:uid="{00000000-0005-0000-0000-0000AC4D0000}"/>
    <cellStyle name="Normal 28 2 2 7 2" xfId="24811" xr:uid="{00000000-0005-0000-0000-0000AD4D0000}"/>
    <cellStyle name="Normal 28 2 2 7 2 2" xfId="24814" xr:uid="{00000000-0005-0000-0000-0000AE4D0000}"/>
    <cellStyle name="Normal 28 2 2 7 2 3" xfId="24815" xr:uid="{00000000-0005-0000-0000-0000AF4D0000}"/>
    <cellStyle name="Normal 28 2 2 7 3" xfId="24816" xr:uid="{00000000-0005-0000-0000-0000B04D0000}"/>
    <cellStyle name="Normal 28 2 2 7 4" xfId="21491" xr:uid="{00000000-0005-0000-0000-0000B14D0000}"/>
    <cellStyle name="Normal 28 2 2 8" xfId="24817" xr:uid="{00000000-0005-0000-0000-0000B24D0000}"/>
    <cellStyle name="Normal 28 2 2 8 2" xfId="24818" xr:uid="{00000000-0005-0000-0000-0000B34D0000}"/>
    <cellStyle name="Normal 28 2 2 8 3" xfId="24819" xr:uid="{00000000-0005-0000-0000-0000B44D0000}"/>
    <cellStyle name="Normal 28 2 2 9" xfId="24820" xr:uid="{00000000-0005-0000-0000-0000B54D0000}"/>
    <cellStyle name="Normal 28 2 2 9 2" xfId="24821" xr:uid="{00000000-0005-0000-0000-0000B64D0000}"/>
    <cellStyle name="Normal 28 2 2 9 3" xfId="24822" xr:uid="{00000000-0005-0000-0000-0000B74D0000}"/>
    <cellStyle name="Normal 28 3" xfId="24356" xr:uid="{00000000-0005-0000-0000-0000B84D0000}"/>
    <cellStyle name="Normal 28 4" xfId="24366" xr:uid="{00000000-0005-0000-0000-0000B94D0000}"/>
    <cellStyle name="Normal 28 5" xfId="24374" xr:uid="{00000000-0005-0000-0000-0000BA4D0000}"/>
    <cellStyle name="Normal 28 5 2" xfId="20801" xr:uid="{00000000-0005-0000-0000-0000BB4D0000}"/>
    <cellStyle name="Normal 28 6" xfId="24376" xr:uid="{00000000-0005-0000-0000-0000BC4D0000}"/>
    <cellStyle name="Normal 28 6 2" xfId="20815" xr:uid="{00000000-0005-0000-0000-0000BD4D0000}"/>
    <cellStyle name="Normal 29" xfId="24824" xr:uid="{00000000-0005-0000-0000-0000BE4D0000}"/>
    <cellStyle name="Normal 29 2" xfId="24827" xr:uid="{00000000-0005-0000-0000-0000BF4D0000}"/>
    <cellStyle name="Normal 29 2 2" xfId="24830" xr:uid="{00000000-0005-0000-0000-0000C04D0000}"/>
    <cellStyle name="Normal 29 2 3" xfId="24833" xr:uid="{00000000-0005-0000-0000-0000C14D0000}"/>
    <cellStyle name="Normal 29 2 4" xfId="24835" xr:uid="{00000000-0005-0000-0000-0000C24D0000}"/>
    <cellStyle name="Normal 29 2 4 10" xfId="24837" xr:uid="{00000000-0005-0000-0000-0000C34D0000}"/>
    <cellStyle name="Normal 29 2 4 11" xfId="19615" xr:uid="{00000000-0005-0000-0000-0000C44D0000}"/>
    <cellStyle name="Normal 29 2 4 2" xfId="20377" xr:uid="{00000000-0005-0000-0000-0000C54D0000}"/>
    <cellStyle name="Normal 29 2 4 2 2" xfId="24839" xr:uid="{00000000-0005-0000-0000-0000C64D0000}"/>
    <cellStyle name="Normal 29 2 4 2 2 2" xfId="20898" xr:uid="{00000000-0005-0000-0000-0000C74D0000}"/>
    <cellStyle name="Normal 29 2 4 2 2 2 2" xfId="12486" xr:uid="{00000000-0005-0000-0000-0000C84D0000}"/>
    <cellStyle name="Normal 29 2 4 2 2 2 3" xfId="24841" xr:uid="{00000000-0005-0000-0000-0000C94D0000}"/>
    <cellStyle name="Normal 29 2 4 2 2 3" xfId="24843" xr:uid="{00000000-0005-0000-0000-0000CA4D0000}"/>
    <cellStyle name="Normal 29 2 4 2 2 4" xfId="19478" xr:uid="{00000000-0005-0000-0000-0000CB4D0000}"/>
    <cellStyle name="Normal 29 2 4 2 3" xfId="24845" xr:uid="{00000000-0005-0000-0000-0000CC4D0000}"/>
    <cellStyle name="Normal 29 2 4 2 3 2" xfId="20910" xr:uid="{00000000-0005-0000-0000-0000CD4D0000}"/>
    <cellStyle name="Normal 29 2 4 2 3 3" xfId="24847" xr:uid="{00000000-0005-0000-0000-0000CE4D0000}"/>
    <cellStyle name="Normal 29 2 4 2 4" xfId="24849" xr:uid="{00000000-0005-0000-0000-0000CF4D0000}"/>
    <cellStyle name="Normal 29 2 4 2 4 2" xfId="20924" xr:uid="{00000000-0005-0000-0000-0000D04D0000}"/>
    <cellStyle name="Normal 29 2 4 2 4 3" xfId="24852" xr:uid="{00000000-0005-0000-0000-0000D14D0000}"/>
    <cellStyle name="Normal 29 2 4 2 5" xfId="24854" xr:uid="{00000000-0005-0000-0000-0000D24D0000}"/>
    <cellStyle name="Normal 29 2 4 2 6" xfId="22245" xr:uid="{00000000-0005-0000-0000-0000D34D0000}"/>
    <cellStyle name="Normal 29 2 4 3" xfId="24856" xr:uid="{00000000-0005-0000-0000-0000D44D0000}"/>
    <cellStyle name="Normal 29 2 4 3 2" xfId="24858" xr:uid="{00000000-0005-0000-0000-0000D54D0000}"/>
    <cellStyle name="Normal 29 2 4 3 2 2" xfId="24860" xr:uid="{00000000-0005-0000-0000-0000D64D0000}"/>
    <cellStyle name="Normal 29 2 4 3 2 3" xfId="24862" xr:uid="{00000000-0005-0000-0000-0000D74D0000}"/>
    <cellStyle name="Normal 29 2 4 3 3" xfId="24864" xr:uid="{00000000-0005-0000-0000-0000D84D0000}"/>
    <cellStyle name="Normal 29 2 4 3 3 2" xfId="18948" xr:uid="{00000000-0005-0000-0000-0000D94D0000}"/>
    <cellStyle name="Normal 29 2 4 3 3 3" xfId="17933" xr:uid="{00000000-0005-0000-0000-0000DA4D0000}"/>
    <cellStyle name="Normal 29 2 4 3 4" xfId="24866" xr:uid="{00000000-0005-0000-0000-0000DB4D0000}"/>
    <cellStyle name="Normal 29 2 4 3 5" xfId="24868" xr:uid="{00000000-0005-0000-0000-0000DC4D0000}"/>
    <cellStyle name="Normal 29 2 4 4" xfId="24870" xr:uid="{00000000-0005-0000-0000-0000DD4D0000}"/>
    <cellStyle name="Normal 29 2 4 4 2" xfId="24872" xr:uid="{00000000-0005-0000-0000-0000DE4D0000}"/>
    <cellStyle name="Normal 29 2 4 4 2 2" xfId="24874" xr:uid="{00000000-0005-0000-0000-0000DF4D0000}"/>
    <cellStyle name="Normal 29 2 4 4 2 3" xfId="3186" xr:uid="{00000000-0005-0000-0000-0000E04D0000}"/>
    <cellStyle name="Normal 29 2 4 4 3" xfId="24877" xr:uid="{00000000-0005-0000-0000-0000E14D0000}"/>
    <cellStyle name="Normal 29 2 4 4 3 2" xfId="24879" xr:uid="{00000000-0005-0000-0000-0000E24D0000}"/>
    <cellStyle name="Normal 29 2 4 4 3 3" xfId="24881" xr:uid="{00000000-0005-0000-0000-0000E34D0000}"/>
    <cellStyle name="Normal 29 2 4 4 4" xfId="24883" xr:uid="{00000000-0005-0000-0000-0000E44D0000}"/>
    <cellStyle name="Normal 29 2 4 4 5" xfId="24885" xr:uid="{00000000-0005-0000-0000-0000E54D0000}"/>
    <cellStyle name="Normal 29 2 4 5" xfId="24887" xr:uid="{00000000-0005-0000-0000-0000E64D0000}"/>
    <cellStyle name="Normal 29 2 4 5 2" xfId="24889" xr:uid="{00000000-0005-0000-0000-0000E74D0000}"/>
    <cellStyle name="Normal 29 2 4 5 2 2" xfId="24891" xr:uid="{00000000-0005-0000-0000-0000E84D0000}"/>
    <cellStyle name="Normal 29 2 4 5 2 3" xfId="24893" xr:uid="{00000000-0005-0000-0000-0000E94D0000}"/>
    <cellStyle name="Normal 29 2 4 5 3" xfId="2913" xr:uid="{00000000-0005-0000-0000-0000EA4D0000}"/>
    <cellStyle name="Normal 29 2 4 5 3 2" xfId="3632" xr:uid="{00000000-0005-0000-0000-0000EB4D0000}"/>
    <cellStyle name="Normal 29 2 4 5 3 3" xfId="3642" xr:uid="{00000000-0005-0000-0000-0000EC4D0000}"/>
    <cellStyle name="Normal 29 2 4 5 4" xfId="24895" xr:uid="{00000000-0005-0000-0000-0000ED4D0000}"/>
    <cellStyle name="Normal 29 2 4 5 5" xfId="24897" xr:uid="{00000000-0005-0000-0000-0000EE4D0000}"/>
    <cellStyle name="Normal 29 2 4 6" xfId="24899" xr:uid="{00000000-0005-0000-0000-0000EF4D0000}"/>
    <cellStyle name="Normal 29 2 4 6 2" xfId="24901" xr:uid="{00000000-0005-0000-0000-0000F04D0000}"/>
    <cellStyle name="Normal 29 2 4 6 2 2" xfId="24903" xr:uid="{00000000-0005-0000-0000-0000F14D0000}"/>
    <cellStyle name="Normal 29 2 4 6 2 3" xfId="24905" xr:uid="{00000000-0005-0000-0000-0000F24D0000}"/>
    <cellStyle name="Normal 29 2 4 6 3" xfId="24907" xr:uid="{00000000-0005-0000-0000-0000F34D0000}"/>
    <cellStyle name="Normal 29 2 4 6 3 2" xfId="24909" xr:uid="{00000000-0005-0000-0000-0000F44D0000}"/>
    <cellStyle name="Normal 29 2 4 6 3 3" xfId="24911" xr:uid="{00000000-0005-0000-0000-0000F54D0000}"/>
    <cellStyle name="Normal 29 2 4 6 4" xfId="24913" xr:uid="{00000000-0005-0000-0000-0000F64D0000}"/>
    <cellStyle name="Normal 29 2 4 6 5" xfId="24917" xr:uid="{00000000-0005-0000-0000-0000F74D0000}"/>
    <cellStyle name="Normal 29 2 4 7" xfId="24919" xr:uid="{00000000-0005-0000-0000-0000F84D0000}"/>
    <cellStyle name="Normal 29 2 4 7 2" xfId="24921" xr:uid="{00000000-0005-0000-0000-0000F94D0000}"/>
    <cellStyle name="Normal 29 2 4 7 2 2" xfId="24923" xr:uid="{00000000-0005-0000-0000-0000FA4D0000}"/>
    <cellStyle name="Normal 29 2 4 7 2 3" xfId="24925" xr:uid="{00000000-0005-0000-0000-0000FB4D0000}"/>
    <cellStyle name="Normal 29 2 4 7 3" xfId="24927" xr:uid="{00000000-0005-0000-0000-0000FC4D0000}"/>
    <cellStyle name="Normal 29 2 4 7 4" xfId="24929" xr:uid="{00000000-0005-0000-0000-0000FD4D0000}"/>
    <cellStyle name="Normal 29 2 4 8" xfId="24931" xr:uid="{00000000-0005-0000-0000-0000FE4D0000}"/>
    <cellStyle name="Normal 29 2 4 8 2" xfId="12040" xr:uid="{00000000-0005-0000-0000-0000FF4D0000}"/>
    <cellStyle name="Normal 29 2 4 8 3" xfId="12045" xr:uid="{00000000-0005-0000-0000-0000004E0000}"/>
    <cellStyle name="Normal 29 2 4 9" xfId="24933" xr:uid="{00000000-0005-0000-0000-0000014E0000}"/>
    <cellStyle name="Normal 29 2 4 9 2" xfId="24935" xr:uid="{00000000-0005-0000-0000-0000024E0000}"/>
    <cellStyle name="Normal 29 2 4 9 3" xfId="24937" xr:uid="{00000000-0005-0000-0000-0000034E0000}"/>
    <cellStyle name="Normal 29 3" xfId="24384" xr:uid="{00000000-0005-0000-0000-0000044E0000}"/>
    <cellStyle name="Normal 29 3 10" xfId="11792" xr:uid="{00000000-0005-0000-0000-0000054E0000}"/>
    <cellStyle name="Normal 29 3 11" xfId="18773" xr:uid="{00000000-0005-0000-0000-0000064E0000}"/>
    <cellStyle name="Normal 29 3 2" xfId="24388" xr:uid="{00000000-0005-0000-0000-0000074E0000}"/>
    <cellStyle name="Normal 29 3 2 2" xfId="1255" xr:uid="{00000000-0005-0000-0000-0000084E0000}"/>
    <cellStyle name="Normal 29 3 2 2 2" xfId="24939" xr:uid="{00000000-0005-0000-0000-0000094E0000}"/>
    <cellStyle name="Normal 29 3 2 2 2 2" xfId="1279" xr:uid="{00000000-0005-0000-0000-00000A4E0000}"/>
    <cellStyle name="Normal 29 3 2 2 2 3" xfId="1306" xr:uid="{00000000-0005-0000-0000-00000B4E0000}"/>
    <cellStyle name="Normal 29 3 2 2 3" xfId="24940" xr:uid="{00000000-0005-0000-0000-00000C4E0000}"/>
    <cellStyle name="Normal 29 3 2 2 4" xfId="24941" xr:uid="{00000000-0005-0000-0000-00000D4E0000}"/>
    <cellStyle name="Normal 29 3 2 3" xfId="24942" xr:uid="{00000000-0005-0000-0000-00000E4E0000}"/>
    <cellStyle name="Normal 29 3 2 3 2" xfId="24943" xr:uid="{00000000-0005-0000-0000-00000F4E0000}"/>
    <cellStyle name="Normal 29 3 2 3 3" xfId="24944" xr:uid="{00000000-0005-0000-0000-0000104E0000}"/>
    <cellStyle name="Normal 29 3 2 4" xfId="24945" xr:uid="{00000000-0005-0000-0000-0000114E0000}"/>
    <cellStyle name="Normal 29 3 2 4 2" xfId="24946" xr:uid="{00000000-0005-0000-0000-0000124E0000}"/>
    <cellStyle name="Normal 29 3 2 4 3" xfId="24947" xr:uid="{00000000-0005-0000-0000-0000134E0000}"/>
    <cellStyle name="Normal 29 3 2 5" xfId="24948" xr:uid="{00000000-0005-0000-0000-0000144E0000}"/>
    <cellStyle name="Normal 29 3 2 6" xfId="24949" xr:uid="{00000000-0005-0000-0000-0000154E0000}"/>
    <cellStyle name="Normal 29 3 3" xfId="24392" xr:uid="{00000000-0005-0000-0000-0000164E0000}"/>
    <cellStyle name="Normal 29 3 3 2" xfId="2206" xr:uid="{00000000-0005-0000-0000-0000174E0000}"/>
    <cellStyle name="Normal 29 3 3 2 2" xfId="24952" xr:uid="{00000000-0005-0000-0000-0000184E0000}"/>
    <cellStyle name="Normal 29 3 3 2 3" xfId="24955" xr:uid="{00000000-0005-0000-0000-0000194E0000}"/>
    <cellStyle name="Normal 29 3 3 3" xfId="24956" xr:uid="{00000000-0005-0000-0000-00001A4E0000}"/>
    <cellStyle name="Normal 29 3 3 3 2" xfId="24959" xr:uid="{00000000-0005-0000-0000-00001B4E0000}"/>
    <cellStyle name="Normal 29 3 3 3 3" xfId="24962" xr:uid="{00000000-0005-0000-0000-00001C4E0000}"/>
    <cellStyle name="Normal 29 3 3 4" xfId="24963" xr:uid="{00000000-0005-0000-0000-00001D4E0000}"/>
    <cellStyle name="Normal 29 3 3 5" xfId="24964" xr:uid="{00000000-0005-0000-0000-00001E4E0000}"/>
    <cellStyle name="Normal 29 3 4" xfId="24965" xr:uid="{00000000-0005-0000-0000-00001F4E0000}"/>
    <cellStyle name="Normal 29 3 4 2" xfId="2842" xr:uid="{00000000-0005-0000-0000-0000204E0000}"/>
    <cellStyle name="Normal 29 3 4 2 2" xfId="24967" xr:uid="{00000000-0005-0000-0000-0000214E0000}"/>
    <cellStyle name="Normal 29 3 4 2 3" xfId="24968" xr:uid="{00000000-0005-0000-0000-0000224E0000}"/>
    <cellStyle name="Normal 29 3 4 3" xfId="24969" xr:uid="{00000000-0005-0000-0000-0000234E0000}"/>
    <cellStyle name="Normal 29 3 4 3 2" xfId="24970" xr:uid="{00000000-0005-0000-0000-0000244E0000}"/>
    <cellStyle name="Normal 29 3 4 3 3" xfId="24971" xr:uid="{00000000-0005-0000-0000-0000254E0000}"/>
    <cellStyle name="Normal 29 3 4 4" xfId="24972" xr:uid="{00000000-0005-0000-0000-0000264E0000}"/>
    <cellStyle name="Normal 29 3 4 5" xfId="24973" xr:uid="{00000000-0005-0000-0000-0000274E0000}"/>
    <cellStyle name="Normal 29 3 5" xfId="24974" xr:uid="{00000000-0005-0000-0000-0000284E0000}"/>
    <cellStyle name="Normal 29 3 5 2" xfId="6309" xr:uid="{00000000-0005-0000-0000-0000294E0000}"/>
    <cellStyle name="Normal 29 3 5 2 2" xfId="24976" xr:uid="{00000000-0005-0000-0000-00002A4E0000}"/>
    <cellStyle name="Normal 29 3 5 2 3" xfId="24977" xr:uid="{00000000-0005-0000-0000-00002B4E0000}"/>
    <cellStyle name="Normal 29 3 5 3" xfId="24978" xr:uid="{00000000-0005-0000-0000-00002C4E0000}"/>
    <cellStyle name="Normal 29 3 5 3 2" xfId="24979" xr:uid="{00000000-0005-0000-0000-00002D4E0000}"/>
    <cellStyle name="Normal 29 3 5 3 3" xfId="18510" xr:uid="{00000000-0005-0000-0000-00002E4E0000}"/>
    <cellStyle name="Normal 29 3 5 4" xfId="24980" xr:uid="{00000000-0005-0000-0000-00002F4E0000}"/>
    <cellStyle name="Normal 29 3 5 5" xfId="24981" xr:uid="{00000000-0005-0000-0000-0000304E0000}"/>
    <cellStyle name="Normal 29 3 6" xfId="24982" xr:uid="{00000000-0005-0000-0000-0000314E0000}"/>
    <cellStyle name="Normal 29 3 6 2" xfId="24983" xr:uid="{00000000-0005-0000-0000-0000324E0000}"/>
    <cellStyle name="Normal 29 3 6 2 2" xfId="24984" xr:uid="{00000000-0005-0000-0000-0000334E0000}"/>
    <cellStyle name="Normal 29 3 6 2 3" xfId="24985" xr:uid="{00000000-0005-0000-0000-0000344E0000}"/>
    <cellStyle name="Normal 29 3 6 3" xfId="24986" xr:uid="{00000000-0005-0000-0000-0000354E0000}"/>
    <cellStyle name="Normal 29 3 6 3 2" xfId="24987" xr:uid="{00000000-0005-0000-0000-0000364E0000}"/>
    <cellStyle name="Normal 29 3 6 3 3" xfId="24988" xr:uid="{00000000-0005-0000-0000-0000374E0000}"/>
    <cellStyle name="Normal 29 3 6 4" xfId="24989" xr:uid="{00000000-0005-0000-0000-0000384E0000}"/>
    <cellStyle name="Normal 29 3 6 5" xfId="24990" xr:uid="{00000000-0005-0000-0000-0000394E0000}"/>
    <cellStyle name="Normal 29 3 7" xfId="24991" xr:uid="{00000000-0005-0000-0000-00003A4E0000}"/>
    <cellStyle name="Normal 29 3 7 2" xfId="20094" xr:uid="{00000000-0005-0000-0000-00003B4E0000}"/>
    <cellStyle name="Normal 29 3 7 2 2" xfId="1382" xr:uid="{00000000-0005-0000-0000-00003C4E0000}"/>
    <cellStyle name="Normal 29 3 7 2 3" xfId="24992" xr:uid="{00000000-0005-0000-0000-00003D4E0000}"/>
    <cellStyle name="Normal 29 3 7 3" xfId="24993" xr:uid="{00000000-0005-0000-0000-00003E4E0000}"/>
    <cellStyle name="Normal 29 3 7 4" xfId="24996" xr:uid="{00000000-0005-0000-0000-00003F4E0000}"/>
    <cellStyle name="Normal 29 3 8" xfId="24999" xr:uid="{00000000-0005-0000-0000-0000404E0000}"/>
    <cellStyle name="Normal 29 3 8 2" xfId="25000" xr:uid="{00000000-0005-0000-0000-0000414E0000}"/>
    <cellStyle name="Normal 29 3 8 3" xfId="25001" xr:uid="{00000000-0005-0000-0000-0000424E0000}"/>
    <cellStyle name="Normal 29 3 9" xfId="25002" xr:uid="{00000000-0005-0000-0000-0000434E0000}"/>
    <cellStyle name="Normal 29 3 9 2" xfId="25004" xr:uid="{00000000-0005-0000-0000-0000444E0000}"/>
    <cellStyle name="Normal 29 3 9 3" xfId="25005" xr:uid="{00000000-0005-0000-0000-0000454E0000}"/>
    <cellStyle name="Normal 29 4" xfId="24396" xr:uid="{00000000-0005-0000-0000-0000464E0000}"/>
    <cellStyle name="Normal 29 4 2" xfId="24398" xr:uid="{00000000-0005-0000-0000-0000474E0000}"/>
    <cellStyle name="Normal 29 5" xfId="8560" xr:uid="{00000000-0005-0000-0000-0000484E0000}"/>
    <cellStyle name="Normal 29 5 2" xfId="8563" xr:uid="{00000000-0005-0000-0000-0000494E0000}"/>
    <cellStyle name="Normal 3" xfId="25006" xr:uid="{00000000-0005-0000-0000-00004A4E0000}"/>
    <cellStyle name="Normal 3 2" xfId="25007" xr:uid="{00000000-0005-0000-0000-00004B4E0000}"/>
    <cellStyle name="Normal 3 2 2" xfId="25008" xr:uid="{00000000-0005-0000-0000-00004C4E0000}"/>
    <cellStyle name="Normal 3 2 2 2" xfId="25009" xr:uid="{00000000-0005-0000-0000-00004D4E0000}"/>
    <cellStyle name="Normal 3 2 2 3" xfId="25011" xr:uid="{00000000-0005-0000-0000-00004E4E0000}"/>
    <cellStyle name="Normal 3 2 2_!087 Modyfikasi HSE Jtb (Lemkra)" xfId="25012" xr:uid="{00000000-0005-0000-0000-00004F4E0000}"/>
    <cellStyle name="Normal 3 2 3" xfId="7695" xr:uid="{00000000-0005-0000-0000-0000504E0000}"/>
    <cellStyle name="Normal 3 2 3 10" xfId="25015" xr:uid="{00000000-0005-0000-0000-0000514E0000}"/>
    <cellStyle name="Normal 3 2 3 11" xfId="25016" xr:uid="{00000000-0005-0000-0000-0000524E0000}"/>
    <cellStyle name="Normal 3 2 3 2" xfId="25017" xr:uid="{00000000-0005-0000-0000-0000534E0000}"/>
    <cellStyle name="Normal 3 2 3 2 2" xfId="25019" xr:uid="{00000000-0005-0000-0000-0000544E0000}"/>
    <cellStyle name="Normal 3 2 3 2 2 2" xfId="25020" xr:uid="{00000000-0005-0000-0000-0000554E0000}"/>
    <cellStyle name="Normal 3 2 3 2 2 2 2" xfId="2" xr:uid="{00000000-0005-0000-0000-0000564E0000}"/>
    <cellStyle name="Normal 3 2 3 2 2 2 3" xfId="150" xr:uid="{00000000-0005-0000-0000-0000574E0000}"/>
    <cellStyle name="Normal 3 2 3 2 2 3" xfId="25021" xr:uid="{00000000-0005-0000-0000-0000584E0000}"/>
    <cellStyle name="Normal 3 2 3 2 2 4" xfId="25022" xr:uid="{00000000-0005-0000-0000-0000594E0000}"/>
    <cellStyle name="Normal 3 2 3 2 3" xfId="25023" xr:uid="{00000000-0005-0000-0000-00005A4E0000}"/>
    <cellStyle name="Normal 3 2 3 2 3 2" xfId="25024" xr:uid="{00000000-0005-0000-0000-00005B4E0000}"/>
    <cellStyle name="Normal 3 2 3 2 3 3" xfId="15629" xr:uid="{00000000-0005-0000-0000-00005C4E0000}"/>
    <cellStyle name="Normal 3 2 3 2 4" xfId="25025" xr:uid="{00000000-0005-0000-0000-00005D4E0000}"/>
    <cellStyle name="Normal 3 2 3 2 4 2" xfId="25026" xr:uid="{00000000-0005-0000-0000-00005E4E0000}"/>
    <cellStyle name="Normal 3 2 3 2 4 3" xfId="15634" xr:uid="{00000000-0005-0000-0000-00005F4E0000}"/>
    <cellStyle name="Normal 3 2 3 2 5" xfId="25027" xr:uid="{00000000-0005-0000-0000-0000604E0000}"/>
    <cellStyle name="Normal 3 2 3 2 6" xfId="25028" xr:uid="{00000000-0005-0000-0000-0000614E0000}"/>
    <cellStyle name="Normal 3 2 3 3" xfId="25029" xr:uid="{00000000-0005-0000-0000-0000624E0000}"/>
    <cellStyle name="Normal 3 2 3 3 2" xfId="25030" xr:uid="{00000000-0005-0000-0000-0000634E0000}"/>
    <cellStyle name="Normal 3 2 3 3 2 2" xfId="25031" xr:uid="{00000000-0005-0000-0000-0000644E0000}"/>
    <cellStyle name="Normal 3 2 3 3 2 3" xfId="25032" xr:uid="{00000000-0005-0000-0000-0000654E0000}"/>
    <cellStyle name="Normal 3 2 3 3 3" xfId="25033" xr:uid="{00000000-0005-0000-0000-0000664E0000}"/>
    <cellStyle name="Normal 3 2 3 3 3 2" xfId="25034" xr:uid="{00000000-0005-0000-0000-0000674E0000}"/>
    <cellStyle name="Normal 3 2 3 3 3 3" xfId="15647" xr:uid="{00000000-0005-0000-0000-0000684E0000}"/>
    <cellStyle name="Normal 3 2 3 3 4" xfId="25035" xr:uid="{00000000-0005-0000-0000-0000694E0000}"/>
    <cellStyle name="Normal 3 2 3 3 5" xfId="25036" xr:uid="{00000000-0005-0000-0000-00006A4E0000}"/>
    <cellStyle name="Normal 3 2 3 4" xfId="25037" xr:uid="{00000000-0005-0000-0000-00006B4E0000}"/>
    <cellStyle name="Normal 3 2 3 4 2" xfId="25038" xr:uid="{00000000-0005-0000-0000-00006C4E0000}"/>
    <cellStyle name="Normal 3 2 3 4 2 2" xfId="25041" xr:uid="{00000000-0005-0000-0000-00006D4E0000}"/>
    <cellStyle name="Normal 3 2 3 4 2 3" xfId="25042" xr:uid="{00000000-0005-0000-0000-00006E4E0000}"/>
    <cellStyle name="Normal 3 2 3 4 3" xfId="25043" xr:uid="{00000000-0005-0000-0000-00006F4E0000}"/>
    <cellStyle name="Normal 3 2 3 4 3 2" xfId="25044" xr:uid="{00000000-0005-0000-0000-0000704E0000}"/>
    <cellStyle name="Normal 3 2 3 4 3 3" xfId="5575" xr:uid="{00000000-0005-0000-0000-0000714E0000}"/>
    <cellStyle name="Normal 3 2 3 4 4" xfId="25045" xr:uid="{00000000-0005-0000-0000-0000724E0000}"/>
    <cellStyle name="Normal 3 2 3 4 5" xfId="25046" xr:uid="{00000000-0005-0000-0000-0000734E0000}"/>
    <cellStyle name="Normal 3 2 3 5" xfId="25047" xr:uid="{00000000-0005-0000-0000-0000744E0000}"/>
    <cellStyle name="Normal 3 2 3 5 2" xfId="25048" xr:uid="{00000000-0005-0000-0000-0000754E0000}"/>
    <cellStyle name="Normal 3 2 3 5 2 2" xfId="25049" xr:uid="{00000000-0005-0000-0000-0000764E0000}"/>
    <cellStyle name="Normal 3 2 3 5 2 3" xfId="25051" xr:uid="{00000000-0005-0000-0000-0000774E0000}"/>
    <cellStyle name="Normal 3 2 3 5 3" xfId="25052" xr:uid="{00000000-0005-0000-0000-0000784E0000}"/>
    <cellStyle name="Normal 3 2 3 5 3 2" xfId="25053" xr:uid="{00000000-0005-0000-0000-0000794E0000}"/>
    <cellStyle name="Normal 3 2 3 5 3 3" xfId="15689" xr:uid="{00000000-0005-0000-0000-00007A4E0000}"/>
    <cellStyle name="Normal 3 2 3 5 4" xfId="25055" xr:uid="{00000000-0005-0000-0000-00007B4E0000}"/>
    <cellStyle name="Normal 3 2 3 5 5" xfId="25056" xr:uid="{00000000-0005-0000-0000-00007C4E0000}"/>
    <cellStyle name="Normal 3 2 3 6" xfId="25057" xr:uid="{00000000-0005-0000-0000-00007D4E0000}"/>
    <cellStyle name="Normal 3 2 3 6 2" xfId="25058" xr:uid="{00000000-0005-0000-0000-00007E4E0000}"/>
    <cellStyle name="Normal 3 2 3 6 2 2" xfId="25059" xr:uid="{00000000-0005-0000-0000-00007F4E0000}"/>
    <cellStyle name="Normal 3 2 3 6 2 3" xfId="25060" xr:uid="{00000000-0005-0000-0000-0000804E0000}"/>
    <cellStyle name="Normal 3 2 3 6 3" xfId="25061" xr:uid="{00000000-0005-0000-0000-0000814E0000}"/>
    <cellStyle name="Normal 3 2 3 6 3 2" xfId="25062" xr:uid="{00000000-0005-0000-0000-0000824E0000}"/>
    <cellStyle name="Normal 3 2 3 6 3 3" xfId="15706" xr:uid="{00000000-0005-0000-0000-0000834E0000}"/>
    <cellStyle name="Normal 3 2 3 6 4" xfId="25063" xr:uid="{00000000-0005-0000-0000-0000844E0000}"/>
    <cellStyle name="Normal 3 2 3 6 5" xfId="25064" xr:uid="{00000000-0005-0000-0000-0000854E0000}"/>
    <cellStyle name="Normal 3 2 3 7" xfId="25065" xr:uid="{00000000-0005-0000-0000-0000864E0000}"/>
    <cellStyle name="Normal 3 2 3 7 2" xfId="25066" xr:uid="{00000000-0005-0000-0000-0000874E0000}"/>
    <cellStyle name="Normal 3 2 3 7 2 2" xfId="13511" xr:uid="{00000000-0005-0000-0000-0000884E0000}"/>
    <cellStyle name="Normal 3 2 3 7 2 3" xfId="13523" xr:uid="{00000000-0005-0000-0000-0000894E0000}"/>
    <cellStyle name="Normal 3 2 3 7 3" xfId="17630" xr:uid="{00000000-0005-0000-0000-00008A4E0000}"/>
    <cellStyle name="Normal 3 2 3 7 4" xfId="17638" xr:uid="{00000000-0005-0000-0000-00008B4E0000}"/>
    <cellStyle name="Normal 3 2 3 8" xfId="25068" xr:uid="{00000000-0005-0000-0000-00008C4E0000}"/>
    <cellStyle name="Normal 3 2 3 8 2" xfId="25070" xr:uid="{00000000-0005-0000-0000-00008D4E0000}"/>
    <cellStyle name="Normal 3 2 3 8 3" xfId="17644" xr:uid="{00000000-0005-0000-0000-00008E4E0000}"/>
    <cellStyle name="Normal 3 2 3 9" xfId="25072" xr:uid="{00000000-0005-0000-0000-00008F4E0000}"/>
    <cellStyle name="Normal 3 2 3 9 2" xfId="25073" xr:uid="{00000000-0005-0000-0000-0000904E0000}"/>
    <cellStyle name="Normal 3 2 3 9 3" xfId="17648" xr:uid="{00000000-0005-0000-0000-0000914E0000}"/>
    <cellStyle name="Normal 3 2 4" xfId="7699" xr:uid="{00000000-0005-0000-0000-0000924E0000}"/>
    <cellStyle name="Normal 3 2 5" xfId="3780" xr:uid="{00000000-0005-0000-0000-0000934E0000}"/>
    <cellStyle name="Normal 3 2_1330 pengurugan balong dan buat control room SP.SND" xfId="17386" xr:uid="{00000000-0005-0000-0000-0000944E0000}"/>
    <cellStyle name="Normal 3 3" xfId="5899" xr:uid="{00000000-0005-0000-0000-0000954E0000}"/>
    <cellStyle name="Normal 3 3 2" xfId="25074" xr:uid="{00000000-0005-0000-0000-0000964E0000}"/>
    <cellStyle name="Normal 3 3 2 10" xfId="25075" xr:uid="{00000000-0005-0000-0000-0000974E0000}"/>
    <cellStyle name="Normal 3 3 2 10 2" xfId="13965" xr:uid="{00000000-0005-0000-0000-0000984E0000}"/>
    <cellStyle name="Normal 3 3 2 10 3" xfId="25076" xr:uid="{00000000-0005-0000-0000-0000994E0000}"/>
    <cellStyle name="Normal 3 3 2 11" xfId="25077" xr:uid="{00000000-0005-0000-0000-00009A4E0000}"/>
    <cellStyle name="Normal 3 3 2 12" xfId="25078" xr:uid="{00000000-0005-0000-0000-00009B4E0000}"/>
    <cellStyle name="Normal 3 3 2 2" xfId="25079" xr:uid="{00000000-0005-0000-0000-00009C4E0000}"/>
    <cellStyle name="Normal 3 3 2 2 10" xfId="23007" xr:uid="{00000000-0005-0000-0000-00009D4E0000}"/>
    <cellStyle name="Normal 3 3 2 2 11" xfId="23010" xr:uid="{00000000-0005-0000-0000-00009E4E0000}"/>
    <cellStyle name="Normal 3 3 2 2 2" xfId="23700" xr:uid="{00000000-0005-0000-0000-00009F4E0000}"/>
    <cellStyle name="Normal 3 3 2 2 2 2" xfId="25081" xr:uid="{00000000-0005-0000-0000-0000A04E0000}"/>
    <cellStyle name="Normal 3 3 2 2 2 2 2" xfId="25082" xr:uid="{00000000-0005-0000-0000-0000A14E0000}"/>
    <cellStyle name="Normal 3 3 2 2 2 2 2 2" xfId="348" xr:uid="{00000000-0005-0000-0000-0000A24E0000}"/>
    <cellStyle name="Normal 3 3 2 2 2 2 2 3" xfId="25083" xr:uid="{00000000-0005-0000-0000-0000A34E0000}"/>
    <cellStyle name="Normal 3 3 2 2 2 2 3" xfId="25084" xr:uid="{00000000-0005-0000-0000-0000A44E0000}"/>
    <cellStyle name="Normal 3 3 2 2 2 2 4" xfId="25085" xr:uid="{00000000-0005-0000-0000-0000A54E0000}"/>
    <cellStyle name="Normal 3 3 2 2 2 3" xfId="25086" xr:uid="{00000000-0005-0000-0000-0000A64E0000}"/>
    <cellStyle name="Normal 3 3 2 2 2 3 2" xfId="25087" xr:uid="{00000000-0005-0000-0000-0000A74E0000}"/>
    <cellStyle name="Normal 3 3 2 2 2 3 3" xfId="25088" xr:uid="{00000000-0005-0000-0000-0000A84E0000}"/>
    <cellStyle name="Normal 3 3 2 2 2 4" xfId="25089" xr:uid="{00000000-0005-0000-0000-0000A94E0000}"/>
    <cellStyle name="Normal 3 3 2 2 2 4 2" xfId="25090" xr:uid="{00000000-0005-0000-0000-0000AA4E0000}"/>
    <cellStyle name="Normal 3 3 2 2 2 4 3" xfId="25091" xr:uid="{00000000-0005-0000-0000-0000AB4E0000}"/>
    <cellStyle name="Normal 3 3 2 2 2 5" xfId="25092" xr:uid="{00000000-0005-0000-0000-0000AC4E0000}"/>
    <cellStyle name="Normal 3 3 2 2 2 6" xfId="25093" xr:uid="{00000000-0005-0000-0000-0000AD4E0000}"/>
    <cellStyle name="Normal 3 3 2 2 3" xfId="25095" xr:uid="{00000000-0005-0000-0000-0000AE4E0000}"/>
    <cellStyle name="Normal 3 3 2 2 3 2" xfId="25096" xr:uid="{00000000-0005-0000-0000-0000AF4E0000}"/>
    <cellStyle name="Normal 3 3 2 2 3 2 2" xfId="25097" xr:uid="{00000000-0005-0000-0000-0000B04E0000}"/>
    <cellStyle name="Normal 3 3 2 2 3 2 3" xfId="25098" xr:uid="{00000000-0005-0000-0000-0000B14E0000}"/>
    <cellStyle name="Normal 3 3 2 2 3 3" xfId="25100" xr:uid="{00000000-0005-0000-0000-0000B24E0000}"/>
    <cellStyle name="Normal 3 3 2 2 3 3 2" xfId="25101" xr:uid="{00000000-0005-0000-0000-0000B34E0000}"/>
    <cellStyle name="Normal 3 3 2 2 3 3 3" xfId="25102" xr:uid="{00000000-0005-0000-0000-0000B44E0000}"/>
    <cellStyle name="Normal 3 3 2 2 3 4" xfId="25104" xr:uid="{00000000-0005-0000-0000-0000B54E0000}"/>
    <cellStyle name="Normal 3 3 2 2 3 5" xfId="25105" xr:uid="{00000000-0005-0000-0000-0000B64E0000}"/>
    <cellStyle name="Normal 3 3 2 2 4" xfId="25106" xr:uid="{00000000-0005-0000-0000-0000B74E0000}"/>
    <cellStyle name="Normal 3 3 2 2 4 2" xfId="25108" xr:uid="{00000000-0005-0000-0000-0000B84E0000}"/>
    <cellStyle name="Normal 3 3 2 2 4 2 2" xfId="1906" xr:uid="{00000000-0005-0000-0000-0000B94E0000}"/>
    <cellStyle name="Normal 3 3 2 2 4 2 3" xfId="25109" xr:uid="{00000000-0005-0000-0000-0000BA4E0000}"/>
    <cellStyle name="Normal 3 3 2 2 4 3" xfId="25111" xr:uid="{00000000-0005-0000-0000-0000BB4E0000}"/>
    <cellStyle name="Normal 3 3 2 2 4 3 2" xfId="17167" xr:uid="{00000000-0005-0000-0000-0000BC4E0000}"/>
    <cellStyle name="Normal 3 3 2 2 4 3 3" xfId="25112" xr:uid="{00000000-0005-0000-0000-0000BD4E0000}"/>
    <cellStyle name="Normal 3 3 2 2 4 4" xfId="3261" xr:uid="{00000000-0005-0000-0000-0000BE4E0000}"/>
    <cellStyle name="Normal 3 3 2 2 4 5" xfId="25114" xr:uid="{00000000-0005-0000-0000-0000BF4E0000}"/>
    <cellStyle name="Normal 3 3 2 2 5" xfId="25115" xr:uid="{00000000-0005-0000-0000-0000C04E0000}"/>
    <cellStyle name="Normal 3 3 2 2 5 2" xfId="25116" xr:uid="{00000000-0005-0000-0000-0000C14E0000}"/>
    <cellStyle name="Normal 3 3 2 2 5 2 2" xfId="25117" xr:uid="{00000000-0005-0000-0000-0000C24E0000}"/>
    <cellStyle name="Normal 3 3 2 2 5 2 3" xfId="25119" xr:uid="{00000000-0005-0000-0000-0000C34E0000}"/>
    <cellStyle name="Normal 3 3 2 2 5 3" xfId="25121" xr:uid="{00000000-0005-0000-0000-0000C44E0000}"/>
    <cellStyle name="Normal 3 3 2 2 5 3 2" xfId="25122" xr:uid="{00000000-0005-0000-0000-0000C54E0000}"/>
    <cellStyle name="Normal 3 3 2 2 5 3 3" xfId="25124" xr:uid="{00000000-0005-0000-0000-0000C64E0000}"/>
    <cellStyle name="Normal 3 3 2 2 5 4" xfId="25126" xr:uid="{00000000-0005-0000-0000-0000C74E0000}"/>
    <cellStyle name="Normal 3 3 2 2 5 5" xfId="25127" xr:uid="{00000000-0005-0000-0000-0000C84E0000}"/>
    <cellStyle name="Normal 3 3 2 2 6" xfId="25128" xr:uid="{00000000-0005-0000-0000-0000C94E0000}"/>
    <cellStyle name="Normal 3 3 2 2 6 2" xfId="24711" xr:uid="{00000000-0005-0000-0000-0000CA4E0000}"/>
    <cellStyle name="Normal 3 3 2 2 6 2 2" xfId="25129" xr:uid="{00000000-0005-0000-0000-0000CB4E0000}"/>
    <cellStyle name="Normal 3 3 2 2 6 2 3" xfId="25130" xr:uid="{00000000-0005-0000-0000-0000CC4E0000}"/>
    <cellStyle name="Normal 3 3 2 2 6 3" xfId="25132" xr:uid="{00000000-0005-0000-0000-0000CD4E0000}"/>
    <cellStyle name="Normal 3 3 2 2 6 3 2" xfId="25133" xr:uid="{00000000-0005-0000-0000-0000CE4E0000}"/>
    <cellStyle name="Normal 3 3 2 2 6 3 3" xfId="25134" xr:uid="{00000000-0005-0000-0000-0000CF4E0000}"/>
    <cellStyle name="Normal 3 3 2 2 6 4" xfId="25136" xr:uid="{00000000-0005-0000-0000-0000D04E0000}"/>
    <cellStyle name="Normal 3 3 2 2 6 5" xfId="24875" xr:uid="{00000000-0005-0000-0000-0000D14E0000}"/>
    <cellStyle name="Normal 3 3 2 2 7" xfId="25137" xr:uid="{00000000-0005-0000-0000-0000D24E0000}"/>
    <cellStyle name="Normal 3 3 2 2 7 2" xfId="24717" xr:uid="{00000000-0005-0000-0000-0000D34E0000}"/>
    <cellStyle name="Normal 3 3 2 2 7 2 2" xfId="25139" xr:uid="{00000000-0005-0000-0000-0000D44E0000}"/>
    <cellStyle name="Normal 3 3 2 2 7 2 3" xfId="5255" xr:uid="{00000000-0005-0000-0000-0000D54E0000}"/>
    <cellStyle name="Normal 3 3 2 2 7 3" xfId="25140" xr:uid="{00000000-0005-0000-0000-0000D64E0000}"/>
    <cellStyle name="Normal 3 3 2 2 7 4" xfId="25141" xr:uid="{00000000-0005-0000-0000-0000D74E0000}"/>
    <cellStyle name="Normal 3 3 2 2 8" xfId="25142" xr:uid="{00000000-0005-0000-0000-0000D84E0000}"/>
    <cellStyle name="Normal 3 3 2 2 8 2" xfId="25143" xr:uid="{00000000-0005-0000-0000-0000D94E0000}"/>
    <cellStyle name="Normal 3 3 2 2 8 3" xfId="25144" xr:uid="{00000000-0005-0000-0000-0000DA4E0000}"/>
    <cellStyle name="Normal 3 3 2 2 9" xfId="25145" xr:uid="{00000000-0005-0000-0000-0000DB4E0000}"/>
    <cellStyle name="Normal 3 3 2 2 9 2" xfId="25146" xr:uid="{00000000-0005-0000-0000-0000DC4E0000}"/>
    <cellStyle name="Normal 3 3 2 2 9 3" xfId="25147" xr:uid="{00000000-0005-0000-0000-0000DD4E0000}"/>
    <cellStyle name="Normal 3 3 2 3" xfId="25148" xr:uid="{00000000-0005-0000-0000-0000DE4E0000}"/>
    <cellStyle name="Normal 3 3 2 3 2" xfId="23715" xr:uid="{00000000-0005-0000-0000-0000DF4E0000}"/>
    <cellStyle name="Normal 3 3 2 3 2 2" xfId="25149" xr:uid="{00000000-0005-0000-0000-0000E04E0000}"/>
    <cellStyle name="Normal 3 3 2 3 2 2 2" xfId="25150" xr:uid="{00000000-0005-0000-0000-0000E14E0000}"/>
    <cellStyle name="Normal 3 3 2 3 2 2 3" xfId="25152" xr:uid="{00000000-0005-0000-0000-0000E24E0000}"/>
    <cellStyle name="Normal 3 3 2 3 2 3" xfId="25153" xr:uid="{00000000-0005-0000-0000-0000E34E0000}"/>
    <cellStyle name="Normal 3 3 2 3 2 4" xfId="25154" xr:uid="{00000000-0005-0000-0000-0000E44E0000}"/>
    <cellStyle name="Normal 3 3 2 3 3" xfId="11994" xr:uid="{00000000-0005-0000-0000-0000E54E0000}"/>
    <cellStyle name="Normal 3 3 2 3 3 2" xfId="25155" xr:uid="{00000000-0005-0000-0000-0000E64E0000}"/>
    <cellStyle name="Normal 3 3 2 3 3 3" xfId="25156" xr:uid="{00000000-0005-0000-0000-0000E74E0000}"/>
    <cellStyle name="Normal 3 3 2 3 4" xfId="11996" xr:uid="{00000000-0005-0000-0000-0000E84E0000}"/>
    <cellStyle name="Normal 3 3 2 3 4 2" xfId="3008" xr:uid="{00000000-0005-0000-0000-0000E94E0000}"/>
    <cellStyle name="Normal 3 3 2 3 4 3" xfId="25157" xr:uid="{00000000-0005-0000-0000-0000EA4E0000}"/>
    <cellStyle name="Normal 3 3 2 3 5" xfId="25158" xr:uid="{00000000-0005-0000-0000-0000EB4E0000}"/>
    <cellStyle name="Normal 3 3 2 3 6" xfId="25159" xr:uid="{00000000-0005-0000-0000-0000EC4E0000}"/>
    <cellStyle name="Normal 3 3 2 4" xfId="25160" xr:uid="{00000000-0005-0000-0000-0000ED4E0000}"/>
    <cellStyle name="Normal 3 3 2 4 2" xfId="23728" xr:uid="{00000000-0005-0000-0000-0000EE4E0000}"/>
    <cellStyle name="Normal 3 3 2 4 2 2" xfId="25161" xr:uid="{00000000-0005-0000-0000-0000EF4E0000}"/>
    <cellStyle name="Normal 3 3 2 4 2 3" xfId="25162" xr:uid="{00000000-0005-0000-0000-0000F04E0000}"/>
    <cellStyle name="Normal 3 3 2 4 3" xfId="11998" xr:uid="{00000000-0005-0000-0000-0000F14E0000}"/>
    <cellStyle name="Normal 3 3 2 4 3 2" xfId="25163" xr:uid="{00000000-0005-0000-0000-0000F24E0000}"/>
    <cellStyle name="Normal 3 3 2 4 3 3" xfId="25164" xr:uid="{00000000-0005-0000-0000-0000F34E0000}"/>
    <cellStyle name="Normal 3 3 2 4 4" xfId="12000" xr:uid="{00000000-0005-0000-0000-0000F44E0000}"/>
    <cellStyle name="Normal 3 3 2 4 5" xfId="25165" xr:uid="{00000000-0005-0000-0000-0000F54E0000}"/>
    <cellStyle name="Normal 3 3 2 5" xfId="25166" xr:uid="{00000000-0005-0000-0000-0000F64E0000}"/>
    <cellStyle name="Normal 3 3 2 5 2" xfId="23747" xr:uid="{00000000-0005-0000-0000-0000F74E0000}"/>
    <cellStyle name="Normal 3 3 2 5 2 2" xfId="25167" xr:uid="{00000000-0005-0000-0000-0000F84E0000}"/>
    <cellStyle name="Normal 3 3 2 5 2 3" xfId="1285" xr:uid="{00000000-0005-0000-0000-0000F94E0000}"/>
    <cellStyle name="Normal 3 3 2 5 3" xfId="25168" xr:uid="{00000000-0005-0000-0000-0000FA4E0000}"/>
    <cellStyle name="Normal 3 3 2 5 3 2" xfId="25169" xr:uid="{00000000-0005-0000-0000-0000FB4E0000}"/>
    <cellStyle name="Normal 3 3 2 5 3 3" xfId="25170" xr:uid="{00000000-0005-0000-0000-0000FC4E0000}"/>
    <cellStyle name="Normal 3 3 2 5 4" xfId="25171" xr:uid="{00000000-0005-0000-0000-0000FD4E0000}"/>
    <cellStyle name="Normal 3 3 2 5 5" xfId="25172" xr:uid="{00000000-0005-0000-0000-0000FE4E0000}"/>
    <cellStyle name="Normal 3 3 2 6" xfId="25173" xr:uid="{00000000-0005-0000-0000-0000FF4E0000}"/>
    <cellStyle name="Normal 3 3 2 6 2" xfId="25174" xr:uid="{00000000-0005-0000-0000-0000004F0000}"/>
    <cellStyle name="Normal 3 3 2 6 2 2" xfId="25175" xr:uid="{00000000-0005-0000-0000-0000014F0000}"/>
    <cellStyle name="Normal 3 3 2 6 2 3" xfId="25176" xr:uid="{00000000-0005-0000-0000-0000024F0000}"/>
    <cellStyle name="Normal 3 3 2 6 3" xfId="25177" xr:uid="{00000000-0005-0000-0000-0000034F0000}"/>
    <cellStyle name="Normal 3 3 2 6 3 2" xfId="25178" xr:uid="{00000000-0005-0000-0000-0000044F0000}"/>
    <cellStyle name="Normal 3 3 2 6 3 3" xfId="25179" xr:uid="{00000000-0005-0000-0000-0000054F0000}"/>
    <cellStyle name="Normal 3 3 2 6 4" xfId="25180" xr:uid="{00000000-0005-0000-0000-0000064F0000}"/>
    <cellStyle name="Normal 3 3 2 6 5" xfId="25181" xr:uid="{00000000-0005-0000-0000-0000074F0000}"/>
    <cellStyle name="Normal 3 3 2 7" xfId="25182" xr:uid="{00000000-0005-0000-0000-0000084F0000}"/>
    <cellStyle name="Normal 3 3 2 7 2" xfId="25183" xr:uid="{00000000-0005-0000-0000-0000094F0000}"/>
    <cellStyle name="Normal 3 3 2 7 2 2" xfId="25184" xr:uid="{00000000-0005-0000-0000-00000A4F0000}"/>
    <cellStyle name="Normal 3 3 2 7 2 3" xfId="25185" xr:uid="{00000000-0005-0000-0000-00000B4F0000}"/>
    <cellStyle name="Normal 3 3 2 7 3" xfId="25186" xr:uid="{00000000-0005-0000-0000-00000C4F0000}"/>
    <cellStyle name="Normal 3 3 2 7 3 2" xfId="25187" xr:uid="{00000000-0005-0000-0000-00000D4F0000}"/>
    <cellStyle name="Normal 3 3 2 7 3 3" xfId="25189" xr:uid="{00000000-0005-0000-0000-00000E4F0000}"/>
    <cellStyle name="Normal 3 3 2 7 4" xfId="25190" xr:uid="{00000000-0005-0000-0000-00000F4F0000}"/>
    <cellStyle name="Normal 3 3 2 7 5" xfId="25191" xr:uid="{00000000-0005-0000-0000-0000104F0000}"/>
    <cellStyle name="Normal 3 3 2 8" xfId="764" xr:uid="{00000000-0005-0000-0000-0000114F0000}"/>
    <cellStyle name="Normal 3 3 2 8 2" xfId="1630" xr:uid="{00000000-0005-0000-0000-0000124F0000}"/>
    <cellStyle name="Normal 3 3 2 8 2 2" xfId="221" xr:uid="{00000000-0005-0000-0000-0000134F0000}"/>
    <cellStyle name="Normal 3 3 2 8 2 3" xfId="101" xr:uid="{00000000-0005-0000-0000-0000144F0000}"/>
    <cellStyle name="Normal 3 3 2 8 3" xfId="10236" xr:uid="{00000000-0005-0000-0000-0000154F0000}"/>
    <cellStyle name="Normal 3 3 2 8 4" xfId="25192" xr:uid="{00000000-0005-0000-0000-0000164F0000}"/>
    <cellStyle name="Normal 3 3 2 9" xfId="793" xr:uid="{00000000-0005-0000-0000-0000174F0000}"/>
    <cellStyle name="Normal 3 3 2 9 2" xfId="25193" xr:uid="{00000000-0005-0000-0000-0000184F0000}"/>
    <cellStyle name="Normal 3 3 2 9 3" xfId="25194" xr:uid="{00000000-0005-0000-0000-0000194F0000}"/>
    <cellStyle name="Normal 3 3 3" xfId="7723" xr:uid="{00000000-0005-0000-0000-00001A4F0000}"/>
    <cellStyle name="Normal 3 3 4" xfId="7729" xr:uid="{00000000-0005-0000-0000-00001B4F0000}"/>
    <cellStyle name="Normal 3 4" xfId="5904" xr:uid="{00000000-0005-0000-0000-00001C4F0000}"/>
    <cellStyle name="Normal 3 4 10" xfId="25195" xr:uid="{00000000-0005-0000-0000-00001D4F0000}"/>
    <cellStyle name="Normal 3 4 10 2" xfId="25196" xr:uid="{00000000-0005-0000-0000-00001E4F0000}"/>
    <cellStyle name="Normal 3 4 10 3" xfId="25197" xr:uid="{00000000-0005-0000-0000-00001F4F0000}"/>
    <cellStyle name="Normal 3 4 11" xfId="25200" xr:uid="{00000000-0005-0000-0000-0000204F0000}"/>
    <cellStyle name="Normal 3 4 12" xfId="25203" xr:uid="{00000000-0005-0000-0000-0000214F0000}"/>
    <cellStyle name="Normal 3 4 2" xfId="25204" xr:uid="{00000000-0005-0000-0000-0000224F0000}"/>
    <cellStyle name="Normal 3 4 2 10" xfId="25205" xr:uid="{00000000-0005-0000-0000-0000234F0000}"/>
    <cellStyle name="Normal 3 4 2 11" xfId="25206" xr:uid="{00000000-0005-0000-0000-0000244F0000}"/>
    <cellStyle name="Normal 3 4 2 2" xfId="25207" xr:uid="{00000000-0005-0000-0000-0000254F0000}"/>
    <cellStyle name="Normal 3 4 2 2 2" xfId="23866" xr:uid="{00000000-0005-0000-0000-0000264F0000}"/>
    <cellStyle name="Normal 3 4 2 2 2 2" xfId="9547" xr:uid="{00000000-0005-0000-0000-0000274F0000}"/>
    <cellStyle name="Normal 3 4 2 2 2 2 2" xfId="25209" xr:uid="{00000000-0005-0000-0000-0000284F0000}"/>
    <cellStyle name="Normal 3 4 2 2 2 2 3" xfId="25211" xr:uid="{00000000-0005-0000-0000-0000294F0000}"/>
    <cellStyle name="Normal 3 4 2 2 2 3" xfId="9549" xr:uid="{00000000-0005-0000-0000-00002A4F0000}"/>
    <cellStyle name="Normal 3 4 2 2 2 4" xfId="9553" xr:uid="{00000000-0005-0000-0000-00002B4F0000}"/>
    <cellStyle name="Normal 3 4 2 2 3" xfId="14267" xr:uid="{00000000-0005-0000-0000-00002C4F0000}"/>
    <cellStyle name="Normal 3 4 2 2 3 2" xfId="25213" xr:uid="{00000000-0005-0000-0000-00002D4F0000}"/>
    <cellStyle name="Normal 3 4 2 2 3 3" xfId="25214" xr:uid="{00000000-0005-0000-0000-00002E4F0000}"/>
    <cellStyle name="Normal 3 4 2 2 4" xfId="10241" xr:uid="{00000000-0005-0000-0000-00002F4F0000}"/>
    <cellStyle name="Normal 3 4 2 2 4 2" xfId="6909" xr:uid="{00000000-0005-0000-0000-0000304F0000}"/>
    <cellStyle name="Normal 3 4 2 2 4 3" xfId="5881" xr:uid="{00000000-0005-0000-0000-0000314F0000}"/>
    <cellStyle name="Normal 3 4 2 2 5" xfId="10244" xr:uid="{00000000-0005-0000-0000-0000324F0000}"/>
    <cellStyle name="Normal 3 4 2 2 6" xfId="8967" xr:uid="{00000000-0005-0000-0000-0000334F0000}"/>
    <cellStyle name="Normal 3 4 2 3" xfId="25215" xr:uid="{00000000-0005-0000-0000-0000344F0000}"/>
    <cellStyle name="Normal 3 4 2 3 2" xfId="23874" xr:uid="{00000000-0005-0000-0000-0000354F0000}"/>
    <cellStyle name="Normal 3 4 2 3 2 2" xfId="5389" xr:uid="{00000000-0005-0000-0000-0000364F0000}"/>
    <cellStyle name="Normal 3 4 2 3 2 3" xfId="5594" xr:uid="{00000000-0005-0000-0000-0000374F0000}"/>
    <cellStyle name="Normal 3 4 2 3 3" xfId="25216" xr:uid="{00000000-0005-0000-0000-0000384F0000}"/>
    <cellStyle name="Normal 3 4 2 3 3 2" xfId="19362" xr:uid="{00000000-0005-0000-0000-0000394F0000}"/>
    <cellStyle name="Normal 3 4 2 3 3 3" xfId="19364" xr:uid="{00000000-0005-0000-0000-00003A4F0000}"/>
    <cellStyle name="Normal 3 4 2 3 4" xfId="7879" xr:uid="{00000000-0005-0000-0000-00003B4F0000}"/>
    <cellStyle name="Normal 3 4 2 3 5" xfId="7883" xr:uid="{00000000-0005-0000-0000-00003C4F0000}"/>
    <cellStyle name="Normal 3 4 2 4" xfId="25217" xr:uid="{00000000-0005-0000-0000-00003D4F0000}"/>
    <cellStyle name="Normal 3 4 2 4 2" xfId="23884" xr:uid="{00000000-0005-0000-0000-00003E4F0000}"/>
    <cellStyle name="Normal 3 4 2 4 2 2" xfId="10223" xr:uid="{00000000-0005-0000-0000-00003F4F0000}"/>
    <cellStyle name="Normal 3 4 2 4 2 3" xfId="10225" xr:uid="{00000000-0005-0000-0000-0000404F0000}"/>
    <cellStyle name="Normal 3 4 2 4 3" xfId="25218" xr:uid="{00000000-0005-0000-0000-0000414F0000}"/>
    <cellStyle name="Normal 3 4 2 4 3 2" xfId="25219" xr:uid="{00000000-0005-0000-0000-0000424F0000}"/>
    <cellStyle name="Normal 3 4 2 4 3 3" xfId="25220" xr:uid="{00000000-0005-0000-0000-0000434F0000}"/>
    <cellStyle name="Normal 3 4 2 4 4" xfId="10257" xr:uid="{00000000-0005-0000-0000-0000444F0000}"/>
    <cellStyle name="Normal 3 4 2 4 5" xfId="10260" xr:uid="{00000000-0005-0000-0000-0000454F0000}"/>
    <cellStyle name="Normal 3 4 2 5" xfId="25221" xr:uid="{00000000-0005-0000-0000-0000464F0000}"/>
    <cellStyle name="Normal 3 4 2 5 2" xfId="23887" xr:uid="{00000000-0005-0000-0000-0000474F0000}"/>
    <cellStyle name="Normal 3 4 2 5 2 2" xfId="10760" xr:uid="{00000000-0005-0000-0000-0000484F0000}"/>
    <cellStyle name="Normal 3 4 2 5 2 3" xfId="10763" xr:uid="{00000000-0005-0000-0000-0000494F0000}"/>
    <cellStyle name="Normal 3 4 2 5 3" xfId="25222" xr:uid="{00000000-0005-0000-0000-00004A4F0000}"/>
    <cellStyle name="Normal 3 4 2 5 3 2" xfId="25223" xr:uid="{00000000-0005-0000-0000-00004B4F0000}"/>
    <cellStyle name="Normal 3 4 2 5 3 3" xfId="25224" xr:uid="{00000000-0005-0000-0000-00004C4F0000}"/>
    <cellStyle name="Normal 3 4 2 5 4" xfId="10264" xr:uid="{00000000-0005-0000-0000-00004D4F0000}"/>
    <cellStyle name="Normal 3 4 2 5 5" xfId="10270" xr:uid="{00000000-0005-0000-0000-00004E4F0000}"/>
    <cellStyle name="Normal 3 4 2 6" xfId="5340" xr:uid="{00000000-0005-0000-0000-00004F4F0000}"/>
    <cellStyle name="Normal 3 4 2 6 2" xfId="25225" xr:uid="{00000000-0005-0000-0000-0000504F0000}"/>
    <cellStyle name="Normal 3 4 2 6 2 2" xfId="6852" xr:uid="{00000000-0005-0000-0000-0000514F0000}"/>
    <cellStyle name="Normal 3 4 2 6 2 3" xfId="6863" xr:uid="{00000000-0005-0000-0000-0000524F0000}"/>
    <cellStyle name="Normal 3 4 2 6 3" xfId="25226" xr:uid="{00000000-0005-0000-0000-0000534F0000}"/>
    <cellStyle name="Normal 3 4 2 6 3 2" xfId="25228" xr:uid="{00000000-0005-0000-0000-0000544F0000}"/>
    <cellStyle name="Normal 3 4 2 6 3 3" xfId="25229" xr:uid="{00000000-0005-0000-0000-0000554F0000}"/>
    <cellStyle name="Normal 3 4 2 6 4" xfId="6876" xr:uid="{00000000-0005-0000-0000-0000564F0000}"/>
    <cellStyle name="Normal 3 4 2 6 5" xfId="509" xr:uid="{00000000-0005-0000-0000-0000574F0000}"/>
    <cellStyle name="Normal 3 4 2 7" xfId="6037" xr:uid="{00000000-0005-0000-0000-0000584F0000}"/>
    <cellStyle name="Normal 3 4 2 7 2" xfId="682" xr:uid="{00000000-0005-0000-0000-0000594F0000}"/>
    <cellStyle name="Normal 3 4 2 7 2 2" xfId="432" xr:uid="{00000000-0005-0000-0000-00005A4F0000}"/>
    <cellStyle name="Normal 3 4 2 7 2 3" xfId="460" xr:uid="{00000000-0005-0000-0000-00005B4F0000}"/>
    <cellStyle name="Normal 3 4 2 7 3" xfId="6894" xr:uid="{00000000-0005-0000-0000-00005C4F0000}"/>
    <cellStyle name="Normal 3 4 2 7 4" xfId="6900" xr:uid="{00000000-0005-0000-0000-00005D4F0000}"/>
    <cellStyle name="Normal 3 4 2 8" xfId="6910" xr:uid="{00000000-0005-0000-0000-00005E4F0000}"/>
    <cellStyle name="Normal 3 4 2 8 2" xfId="6922" xr:uid="{00000000-0005-0000-0000-00005F4F0000}"/>
    <cellStyle name="Normal 3 4 2 8 3" xfId="6932" xr:uid="{00000000-0005-0000-0000-0000604F0000}"/>
    <cellStyle name="Normal 3 4 2 9" xfId="5882" xr:uid="{00000000-0005-0000-0000-0000614F0000}"/>
    <cellStyle name="Normal 3 4 2 9 2" xfId="25230" xr:uid="{00000000-0005-0000-0000-0000624F0000}"/>
    <cellStyle name="Normal 3 4 2 9 3" xfId="25231" xr:uid="{00000000-0005-0000-0000-0000634F0000}"/>
    <cellStyle name="Normal 3 4 3" xfId="12058" xr:uid="{00000000-0005-0000-0000-0000644F0000}"/>
    <cellStyle name="Normal 3 4 3 2" xfId="25234" xr:uid="{00000000-0005-0000-0000-0000654F0000}"/>
    <cellStyle name="Normal 3 4 3 2 2" xfId="25236" xr:uid="{00000000-0005-0000-0000-0000664F0000}"/>
    <cellStyle name="Normal 3 4 3 2 2 2" xfId="25237" xr:uid="{00000000-0005-0000-0000-0000674F0000}"/>
    <cellStyle name="Normal 3 4 3 2 2 3" xfId="25238" xr:uid="{00000000-0005-0000-0000-0000684F0000}"/>
    <cellStyle name="Normal 3 4 3 2 3" xfId="25239" xr:uid="{00000000-0005-0000-0000-0000694F0000}"/>
    <cellStyle name="Normal 3 4 3 2 4" xfId="25240" xr:uid="{00000000-0005-0000-0000-00006A4F0000}"/>
    <cellStyle name="Normal 3 4 3 3" xfId="25242" xr:uid="{00000000-0005-0000-0000-00006B4F0000}"/>
    <cellStyle name="Normal 3 4 3 3 2" xfId="25243" xr:uid="{00000000-0005-0000-0000-00006C4F0000}"/>
    <cellStyle name="Normal 3 4 3 3 3" xfId="25244" xr:uid="{00000000-0005-0000-0000-00006D4F0000}"/>
    <cellStyle name="Normal 3 4 3 4" xfId="25246" xr:uid="{00000000-0005-0000-0000-00006E4F0000}"/>
    <cellStyle name="Normal 3 4 3 4 2" xfId="25247" xr:uid="{00000000-0005-0000-0000-00006F4F0000}"/>
    <cellStyle name="Normal 3 4 3 4 3" xfId="25250" xr:uid="{00000000-0005-0000-0000-0000704F0000}"/>
    <cellStyle name="Normal 3 4 3 5" xfId="25251" xr:uid="{00000000-0005-0000-0000-0000714F0000}"/>
    <cellStyle name="Normal 3 4 3 6" xfId="2013" xr:uid="{00000000-0005-0000-0000-0000724F0000}"/>
    <cellStyle name="Normal 3 4 4" xfId="12060" xr:uid="{00000000-0005-0000-0000-0000734F0000}"/>
    <cellStyle name="Normal 3 4 4 2" xfId="25252" xr:uid="{00000000-0005-0000-0000-0000744F0000}"/>
    <cellStyle name="Normal 3 4 4 2 2" xfId="25253" xr:uid="{00000000-0005-0000-0000-0000754F0000}"/>
    <cellStyle name="Normal 3 4 4 2 3" xfId="6" xr:uid="{00000000-0005-0000-0000-0000764F0000}"/>
    <cellStyle name="Normal 3 4 4 3" xfId="25255" xr:uid="{00000000-0005-0000-0000-0000774F0000}"/>
    <cellStyle name="Normal 3 4 4 3 2" xfId="25256" xr:uid="{00000000-0005-0000-0000-0000784F0000}"/>
    <cellStyle name="Normal 3 4 4 3 3" xfId="25258" xr:uid="{00000000-0005-0000-0000-0000794F0000}"/>
    <cellStyle name="Normal 3 4 4 4" xfId="25260" xr:uid="{00000000-0005-0000-0000-00007A4F0000}"/>
    <cellStyle name="Normal 3 4 4 5" xfId="25261" xr:uid="{00000000-0005-0000-0000-00007B4F0000}"/>
    <cellStyle name="Normal 3 4 5" xfId="4871" xr:uid="{00000000-0005-0000-0000-00007C4F0000}"/>
    <cellStyle name="Normal 3 4 5 2" xfId="25262" xr:uid="{00000000-0005-0000-0000-00007D4F0000}"/>
    <cellStyle name="Normal 3 4 5 2 2" xfId="25263" xr:uid="{00000000-0005-0000-0000-00007E4F0000}"/>
    <cellStyle name="Normal 3 4 5 2 3" xfId="25264" xr:uid="{00000000-0005-0000-0000-00007F4F0000}"/>
    <cellStyle name="Normal 3 4 5 3" xfId="25265" xr:uid="{00000000-0005-0000-0000-0000804F0000}"/>
    <cellStyle name="Normal 3 4 5 3 2" xfId="21849" xr:uid="{00000000-0005-0000-0000-0000814F0000}"/>
    <cellStyle name="Normal 3 4 5 3 3" xfId="21960" xr:uid="{00000000-0005-0000-0000-0000824F0000}"/>
    <cellStyle name="Normal 3 4 5 4" xfId="25266" xr:uid="{00000000-0005-0000-0000-0000834F0000}"/>
    <cellStyle name="Normal 3 4 5 5" xfId="25267" xr:uid="{00000000-0005-0000-0000-0000844F0000}"/>
    <cellStyle name="Normal 3 4 6" xfId="4883" xr:uid="{00000000-0005-0000-0000-0000854F0000}"/>
    <cellStyle name="Normal 3 4 6 2" xfId="25269" xr:uid="{00000000-0005-0000-0000-0000864F0000}"/>
    <cellStyle name="Normal 3 4 6 2 2" xfId="25270" xr:uid="{00000000-0005-0000-0000-0000874F0000}"/>
    <cellStyle name="Normal 3 4 6 2 3" xfId="25271" xr:uid="{00000000-0005-0000-0000-0000884F0000}"/>
    <cellStyle name="Normal 3 4 6 3" xfId="25272" xr:uid="{00000000-0005-0000-0000-0000894F0000}"/>
    <cellStyle name="Normal 3 4 6 3 2" xfId="25273" xr:uid="{00000000-0005-0000-0000-00008A4F0000}"/>
    <cellStyle name="Normal 3 4 6 3 3" xfId="25274" xr:uid="{00000000-0005-0000-0000-00008B4F0000}"/>
    <cellStyle name="Normal 3 4 6 4" xfId="19112" xr:uid="{00000000-0005-0000-0000-00008C4F0000}"/>
    <cellStyle name="Normal 3 4 6 5" xfId="1205" xr:uid="{00000000-0005-0000-0000-00008D4F0000}"/>
    <cellStyle name="Normal 3 4 7" xfId="12753" xr:uid="{00000000-0005-0000-0000-00008E4F0000}"/>
    <cellStyle name="Normal 3 4 7 2" xfId="25275" xr:uid="{00000000-0005-0000-0000-00008F4F0000}"/>
    <cellStyle name="Normal 3 4 7 2 2" xfId="25276" xr:uid="{00000000-0005-0000-0000-0000904F0000}"/>
    <cellStyle name="Normal 3 4 7 2 3" xfId="3694" xr:uid="{00000000-0005-0000-0000-0000914F0000}"/>
    <cellStyle name="Normal 3 4 7 3" xfId="25277" xr:uid="{00000000-0005-0000-0000-0000924F0000}"/>
    <cellStyle name="Normal 3 4 7 3 2" xfId="25278" xr:uid="{00000000-0005-0000-0000-0000934F0000}"/>
    <cellStyle name="Normal 3 4 7 3 3" xfId="25279" xr:uid="{00000000-0005-0000-0000-0000944F0000}"/>
    <cellStyle name="Normal 3 4 7 4" xfId="25280" xr:uid="{00000000-0005-0000-0000-0000954F0000}"/>
    <cellStyle name="Normal 3 4 7 5" xfId="25281" xr:uid="{00000000-0005-0000-0000-0000964F0000}"/>
    <cellStyle name="Normal 3 4 8" xfId="25282" xr:uid="{00000000-0005-0000-0000-0000974F0000}"/>
    <cellStyle name="Normal 3 4 8 2" xfId="25283" xr:uid="{00000000-0005-0000-0000-0000984F0000}"/>
    <cellStyle name="Normal 3 4 8 2 2" xfId="25284" xr:uid="{00000000-0005-0000-0000-0000994F0000}"/>
    <cellStyle name="Normal 3 4 8 2 3" xfId="25285" xr:uid="{00000000-0005-0000-0000-00009A4F0000}"/>
    <cellStyle name="Normal 3 4 8 3" xfId="25286" xr:uid="{00000000-0005-0000-0000-00009B4F0000}"/>
    <cellStyle name="Normal 3 4 8 4" xfId="19222" xr:uid="{00000000-0005-0000-0000-00009C4F0000}"/>
    <cellStyle name="Normal 3 4 9" xfId="25287" xr:uid="{00000000-0005-0000-0000-00009D4F0000}"/>
    <cellStyle name="Normal 3 4 9 2" xfId="25288" xr:uid="{00000000-0005-0000-0000-00009E4F0000}"/>
    <cellStyle name="Normal 3 4 9 3" xfId="10280" xr:uid="{00000000-0005-0000-0000-00009F4F0000}"/>
    <cellStyle name="Normal 3 5" xfId="4065" xr:uid="{00000000-0005-0000-0000-0000A04F0000}"/>
    <cellStyle name="Normal 3 6" xfId="4341" xr:uid="{00000000-0005-0000-0000-0000A14F0000}"/>
    <cellStyle name="Normal 3_02. RAB STIMULUS LAWELE (TAHAP 1)" xfId="25289" xr:uid="{00000000-0005-0000-0000-0000A24F0000}"/>
    <cellStyle name="Normal 30" xfId="24554" xr:uid="{00000000-0005-0000-0000-0000A34F0000}"/>
    <cellStyle name="Normal 30 2" xfId="24557" xr:uid="{00000000-0005-0000-0000-0000A44F0000}"/>
    <cellStyle name="Normal 30 2 2" xfId="13162" xr:uid="{00000000-0005-0000-0000-0000A54F0000}"/>
    <cellStyle name="Normal 30 2 3" xfId="5007" xr:uid="{00000000-0005-0000-0000-0000A64F0000}"/>
    <cellStyle name="Normal 30 2 4" xfId="11041" xr:uid="{00000000-0005-0000-0000-0000A74F0000}"/>
    <cellStyle name="Normal 30 2 4 10" xfId="3992" xr:uid="{00000000-0005-0000-0000-0000A84F0000}"/>
    <cellStyle name="Normal 30 2 4 11" xfId="8435" xr:uid="{00000000-0005-0000-0000-0000A94F0000}"/>
    <cellStyle name="Normal 30 2 4 2" xfId="11056" xr:uid="{00000000-0005-0000-0000-0000AA4F0000}"/>
    <cellStyle name="Normal 30 2 4 2 2" xfId="25290" xr:uid="{00000000-0005-0000-0000-0000AB4F0000}"/>
    <cellStyle name="Normal 30 2 4 2 2 2" xfId="25291" xr:uid="{00000000-0005-0000-0000-0000AC4F0000}"/>
    <cellStyle name="Normal 30 2 4 2 2 2 2" xfId="25292" xr:uid="{00000000-0005-0000-0000-0000AD4F0000}"/>
    <cellStyle name="Normal 30 2 4 2 2 2 3" xfId="21924" xr:uid="{00000000-0005-0000-0000-0000AE4F0000}"/>
    <cellStyle name="Normal 30 2 4 2 2 3" xfId="25293" xr:uid="{00000000-0005-0000-0000-0000AF4F0000}"/>
    <cellStyle name="Normal 30 2 4 2 2 4" xfId="25294" xr:uid="{00000000-0005-0000-0000-0000B04F0000}"/>
    <cellStyle name="Normal 30 2 4 2 3" xfId="25297" xr:uid="{00000000-0005-0000-0000-0000B14F0000}"/>
    <cellStyle name="Normal 30 2 4 2 3 2" xfId="25298" xr:uid="{00000000-0005-0000-0000-0000B24F0000}"/>
    <cellStyle name="Normal 30 2 4 2 3 3" xfId="25299" xr:uid="{00000000-0005-0000-0000-0000B34F0000}"/>
    <cellStyle name="Normal 30 2 4 2 4" xfId="25300" xr:uid="{00000000-0005-0000-0000-0000B44F0000}"/>
    <cellStyle name="Normal 30 2 4 2 4 2" xfId="25302" xr:uid="{00000000-0005-0000-0000-0000B54F0000}"/>
    <cellStyle name="Normal 30 2 4 2 4 3" xfId="25303" xr:uid="{00000000-0005-0000-0000-0000B64F0000}"/>
    <cellStyle name="Normal 30 2 4 2 5" xfId="25304" xr:uid="{00000000-0005-0000-0000-0000B74F0000}"/>
    <cellStyle name="Normal 30 2 4 2 6" xfId="25306" xr:uid="{00000000-0005-0000-0000-0000B84F0000}"/>
    <cellStyle name="Normal 30 2 4 3" xfId="11070" xr:uid="{00000000-0005-0000-0000-0000B94F0000}"/>
    <cellStyle name="Normal 30 2 4 3 2" xfId="25308" xr:uid="{00000000-0005-0000-0000-0000BA4F0000}"/>
    <cellStyle name="Normal 30 2 4 3 2 2" xfId="20600" xr:uid="{00000000-0005-0000-0000-0000BB4F0000}"/>
    <cellStyle name="Normal 30 2 4 3 2 3" xfId="20602" xr:uid="{00000000-0005-0000-0000-0000BC4F0000}"/>
    <cellStyle name="Normal 30 2 4 3 3" xfId="25309" xr:uid="{00000000-0005-0000-0000-0000BD4F0000}"/>
    <cellStyle name="Normal 30 2 4 3 3 2" xfId="25310" xr:uid="{00000000-0005-0000-0000-0000BE4F0000}"/>
    <cellStyle name="Normal 30 2 4 3 3 3" xfId="25311" xr:uid="{00000000-0005-0000-0000-0000BF4F0000}"/>
    <cellStyle name="Normal 30 2 4 3 4" xfId="25312" xr:uid="{00000000-0005-0000-0000-0000C04F0000}"/>
    <cellStyle name="Normal 30 2 4 3 5" xfId="25314" xr:uid="{00000000-0005-0000-0000-0000C14F0000}"/>
    <cellStyle name="Normal 30 2 4 4" xfId="25316" xr:uid="{00000000-0005-0000-0000-0000C24F0000}"/>
    <cellStyle name="Normal 30 2 4 4 2" xfId="25318" xr:uid="{00000000-0005-0000-0000-0000C34F0000}"/>
    <cellStyle name="Normal 30 2 4 4 2 2" xfId="25319" xr:uid="{00000000-0005-0000-0000-0000C44F0000}"/>
    <cellStyle name="Normal 30 2 4 4 2 3" xfId="25320" xr:uid="{00000000-0005-0000-0000-0000C54F0000}"/>
    <cellStyle name="Normal 30 2 4 4 3" xfId="25321" xr:uid="{00000000-0005-0000-0000-0000C64F0000}"/>
    <cellStyle name="Normal 30 2 4 4 3 2" xfId="25322" xr:uid="{00000000-0005-0000-0000-0000C74F0000}"/>
    <cellStyle name="Normal 30 2 4 4 3 3" xfId="25323" xr:uid="{00000000-0005-0000-0000-0000C84F0000}"/>
    <cellStyle name="Normal 30 2 4 4 4" xfId="25324" xr:uid="{00000000-0005-0000-0000-0000C94F0000}"/>
    <cellStyle name="Normal 30 2 4 4 5" xfId="25325" xr:uid="{00000000-0005-0000-0000-0000CA4F0000}"/>
    <cellStyle name="Normal 30 2 4 5" xfId="25326" xr:uid="{00000000-0005-0000-0000-0000CB4F0000}"/>
    <cellStyle name="Normal 30 2 4 5 2" xfId="25327" xr:uid="{00000000-0005-0000-0000-0000CC4F0000}"/>
    <cellStyle name="Normal 30 2 4 5 2 2" xfId="25328" xr:uid="{00000000-0005-0000-0000-0000CD4F0000}"/>
    <cellStyle name="Normal 30 2 4 5 2 3" xfId="21106" xr:uid="{00000000-0005-0000-0000-0000CE4F0000}"/>
    <cellStyle name="Normal 30 2 4 5 3" xfId="25329" xr:uid="{00000000-0005-0000-0000-0000CF4F0000}"/>
    <cellStyle name="Normal 30 2 4 5 3 2" xfId="16152" xr:uid="{00000000-0005-0000-0000-0000D04F0000}"/>
    <cellStyle name="Normal 30 2 4 5 3 3" xfId="568" xr:uid="{00000000-0005-0000-0000-0000D14F0000}"/>
    <cellStyle name="Normal 30 2 4 5 4" xfId="25330" xr:uid="{00000000-0005-0000-0000-0000D24F0000}"/>
    <cellStyle name="Normal 30 2 4 5 5" xfId="25118" xr:uid="{00000000-0005-0000-0000-0000D34F0000}"/>
    <cellStyle name="Normal 30 2 4 6" xfId="25331" xr:uid="{00000000-0005-0000-0000-0000D44F0000}"/>
    <cellStyle name="Normal 30 2 4 6 2" xfId="25332" xr:uid="{00000000-0005-0000-0000-0000D54F0000}"/>
    <cellStyle name="Normal 30 2 4 6 2 2" xfId="25333" xr:uid="{00000000-0005-0000-0000-0000D64F0000}"/>
    <cellStyle name="Normal 30 2 4 6 2 3" xfId="21117" xr:uid="{00000000-0005-0000-0000-0000D74F0000}"/>
    <cellStyle name="Normal 30 2 4 6 3" xfId="25334" xr:uid="{00000000-0005-0000-0000-0000D84F0000}"/>
    <cellStyle name="Normal 30 2 4 6 3 2" xfId="25335" xr:uid="{00000000-0005-0000-0000-0000D94F0000}"/>
    <cellStyle name="Normal 30 2 4 6 3 3" xfId="21120" xr:uid="{00000000-0005-0000-0000-0000DA4F0000}"/>
    <cellStyle name="Normal 30 2 4 6 4" xfId="25336" xr:uid="{00000000-0005-0000-0000-0000DB4F0000}"/>
    <cellStyle name="Normal 30 2 4 6 5" xfId="25123" xr:uid="{00000000-0005-0000-0000-0000DC4F0000}"/>
    <cellStyle name="Normal 30 2 4 7" xfId="25337" xr:uid="{00000000-0005-0000-0000-0000DD4F0000}"/>
    <cellStyle name="Normal 30 2 4 7 2" xfId="25338" xr:uid="{00000000-0005-0000-0000-0000DE4F0000}"/>
    <cellStyle name="Normal 30 2 4 7 2 2" xfId="25339" xr:uid="{00000000-0005-0000-0000-0000DF4F0000}"/>
    <cellStyle name="Normal 30 2 4 7 2 3" xfId="21140" xr:uid="{00000000-0005-0000-0000-0000E04F0000}"/>
    <cellStyle name="Normal 30 2 4 7 3" xfId="25340" xr:uid="{00000000-0005-0000-0000-0000E14F0000}"/>
    <cellStyle name="Normal 30 2 4 7 4" xfId="25341" xr:uid="{00000000-0005-0000-0000-0000E24F0000}"/>
    <cellStyle name="Normal 30 2 4 8" xfId="25342" xr:uid="{00000000-0005-0000-0000-0000E34F0000}"/>
    <cellStyle name="Normal 30 2 4 8 2" xfId="25345" xr:uid="{00000000-0005-0000-0000-0000E44F0000}"/>
    <cellStyle name="Normal 30 2 4 8 3" xfId="25349" xr:uid="{00000000-0005-0000-0000-0000E54F0000}"/>
    <cellStyle name="Normal 30 2 4 9" xfId="25350" xr:uid="{00000000-0005-0000-0000-0000E64F0000}"/>
    <cellStyle name="Normal 30 2 4 9 2" xfId="25351" xr:uid="{00000000-0005-0000-0000-0000E74F0000}"/>
    <cellStyle name="Normal 30 2 4 9 3" xfId="25352" xr:uid="{00000000-0005-0000-0000-0000E84F0000}"/>
    <cellStyle name="Normal 30 3" xfId="24285" xr:uid="{00000000-0005-0000-0000-0000E94F0000}"/>
    <cellStyle name="Normal 30 3 10" xfId="24559" xr:uid="{00000000-0005-0000-0000-0000EA4F0000}"/>
    <cellStyle name="Normal 30 3 11" xfId="7277" xr:uid="{00000000-0005-0000-0000-0000EB4F0000}"/>
    <cellStyle name="Normal 30 3 2" xfId="13169" xr:uid="{00000000-0005-0000-0000-0000EC4F0000}"/>
    <cellStyle name="Normal 30 3 2 2" xfId="10352" xr:uid="{00000000-0005-0000-0000-0000ED4F0000}"/>
    <cellStyle name="Normal 30 3 2 2 2" xfId="24562" xr:uid="{00000000-0005-0000-0000-0000EE4F0000}"/>
    <cellStyle name="Normal 30 3 2 2 2 2" xfId="24565" xr:uid="{00000000-0005-0000-0000-0000EF4F0000}"/>
    <cellStyle name="Normal 30 3 2 2 2 3" xfId="24568" xr:uid="{00000000-0005-0000-0000-0000F04F0000}"/>
    <cellStyle name="Normal 30 3 2 2 3" xfId="900" xr:uid="{00000000-0005-0000-0000-0000F14F0000}"/>
    <cellStyle name="Normal 30 3 2 2 4" xfId="293" xr:uid="{00000000-0005-0000-0000-0000F24F0000}"/>
    <cellStyle name="Normal 30 3 2 3" xfId="930" xr:uid="{00000000-0005-0000-0000-0000F34F0000}"/>
    <cellStyle name="Normal 30 3 2 3 2" xfId="24571" xr:uid="{00000000-0005-0000-0000-0000F44F0000}"/>
    <cellStyle name="Normal 30 3 2 3 3" xfId="4737" xr:uid="{00000000-0005-0000-0000-0000F54F0000}"/>
    <cellStyle name="Normal 30 3 2 4" xfId="24573" xr:uid="{00000000-0005-0000-0000-0000F64F0000}"/>
    <cellStyle name="Normal 30 3 2 4 2" xfId="12987" xr:uid="{00000000-0005-0000-0000-0000F74F0000}"/>
    <cellStyle name="Normal 30 3 2 4 3" xfId="24575" xr:uid="{00000000-0005-0000-0000-0000F84F0000}"/>
    <cellStyle name="Normal 30 3 2 5" xfId="24577" xr:uid="{00000000-0005-0000-0000-0000F94F0000}"/>
    <cellStyle name="Normal 30 3 2 6" xfId="24579" xr:uid="{00000000-0005-0000-0000-0000FA4F0000}"/>
    <cellStyle name="Normal 30 3 3" xfId="17097" xr:uid="{00000000-0005-0000-0000-0000FB4F0000}"/>
    <cellStyle name="Normal 30 3 3 2" xfId="10366" xr:uid="{00000000-0005-0000-0000-0000FC4F0000}"/>
    <cellStyle name="Normal 30 3 3 2 2" xfId="24581" xr:uid="{00000000-0005-0000-0000-0000FD4F0000}"/>
    <cellStyle name="Normal 30 3 3 2 3" xfId="24583" xr:uid="{00000000-0005-0000-0000-0000FE4F0000}"/>
    <cellStyle name="Normal 30 3 3 3" xfId="10371" xr:uid="{00000000-0005-0000-0000-0000FF4F0000}"/>
    <cellStyle name="Normal 30 3 3 3 2" xfId="24586" xr:uid="{00000000-0005-0000-0000-000000500000}"/>
    <cellStyle name="Normal 30 3 3 3 3" xfId="24588" xr:uid="{00000000-0005-0000-0000-000001500000}"/>
    <cellStyle name="Normal 30 3 3 4" xfId="24590" xr:uid="{00000000-0005-0000-0000-000002500000}"/>
    <cellStyle name="Normal 30 3 3 5" xfId="24592" xr:uid="{00000000-0005-0000-0000-000003500000}"/>
    <cellStyle name="Normal 30 3 4" xfId="11107" xr:uid="{00000000-0005-0000-0000-000004500000}"/>
    <cellStyle name="Normal 30 3 4 2" xfId="10404" xr:uid="{00000000-0005-0000-0000-000005500000}"/>
    <cellStyle name="Normal 30 3 4 2 2" xfId="24594" xr:uid="{00000000-0005-0000-0000-000006500000}"/>
    <cellStyle name="Normal 30 3 4 2 3" xfId="24596" xr:uid="{00000000-0005-0000-0000-000007500000}"/>
    <cellStyle name="Normal 30 3 4 3" xfId="10415" xr:uid="{00000000-0005-0000-0000-000008500000}"/>
    <cellStyle name="Normal 30 3 4 3 2" xfId="24599" xr:uid="{00000000-0005-0000-0000-000009500000}"/>
    <cellStyle name="Normal 30 3 4 3 3" xfId="11" xr:uid="{00000000-0005-0000-0000-00000A500000}"/>
    <cellStyle name="Normal 30 3 4 4" xfId="24601" xr:uid="{00000000-0005-0000-0000-00000B500000}"/>
    <cellStyle name="Normal 30 3 4 5" xfId="24603" xr:uid="{00000000-0005-0000-0000-00000C500000}"/>
    <cellStyle name="Normal 30 3 5" xfId="11113" xr:uid="{00000000-0005-0000-0000-00000D500000}"/>
    <cellStyle name="Normal 30 3 5 2" xfId="10443" xr:uid="{00000000-0005-0000-0000-00000E500000}"/>
    <cellStyle name="Normal 30 3 5 2 2" xfId="24605" xr:uid="{00000000-0005-0000-0000-00000F500000}"/>
    <cellStyle name="Normal 30 3 5 2 3" xfId="24607" xr:uid="{00000000-0005-0000-0000-000010500000}"/>
    <cellStyle name="Normal 30 3 5 3" xfId="4558" xr:uid="{00000000-0005-0000-0000-000011500000}"/>
    <cellStyle name="Normal 30 3 5 3 2" xfId="24610" xr:uid="{00000000-0005-0000-0000-000012500000}"/>
    <cellStyle name="Normal 30 3 5 3 3" xfId="24612" xr:uid="{00000000-0005-0000-0000-000013500000}"/>
    <cellStyle name="Normal 30 3 5 4" xfId="24614" xr:uid="{00000000-0005-0000-0000-000014500000}"/>
    <cellStyle name="Normal 30 3 5 5" xfId="24616" xr:uid="{00000000-0005-0000-0000-000015500000}"/>
    <cellStyle name="Normal 30 3 6" xfId="11118" xr:uid="{00000000-0005-0000-0000-000016500000}"/>
    <cellStyle name="Normal 30 3 6 2" xfId="17121" xr:uid="{00000000-0005-0000-0000-000017500000}"/>
    <cellStyle name="Normal 30 3 6 2 2" xfId="24618" xr:uid="{00000000-0005-0000-0000-000018500000}"/>
    <cellStyle name="Normal 30 3 6 2 3" xfId="24620" xr:uid="{00000000-0005-0000-0000-000019500000}"/>
    <cellStyle name="Normal 30 3 6 3" xfId="17127" xr:uid="{00000000-0005-0000-0000-00001A500000}"/>
    <cellStyle name="Normal 30 3 6 3 2" xfId="24623" xr:uid="{00000000-0005-0000-0000-00001B500000}"/>
    <cellStyle name="Normal 30 3 6 3 3" xfId="24625" xr:uid="{00000000-0005-0000-0000-00001C500000}"/>
    <cellStyle name="Normal 30 3 6 4" xfId="24627" xr:uid="{00000000-0005-0000-0000-00001D500000}"/>
    <cellStyle name="Normal 30 3 6 5" xfId="24629" xr:uid="{00000000-0005-0000-0000-00001E500000}"/>
    <cellStyle name="Normal 30 3 7" xfId="10769" xr:uid="{00000000-0005-0000-0000-00001F500000}"/>
    <cellStyle name="Normal 30 3 7 2" xfId="17134" xr:uid="{00000000-0005-0000-0000-000020500000}"/>
    <cellStyle name="Normal 30 3 7 2 2" xfId="17138" xr:uid="{00000000-0005-0000-0000-000021500000}"/>
    <cellStyle name="Normal 30 3 7 2 3" xfId="24631" xr:uid="{00000000-0005-0000-0000-000022500000}"/>
    <cellStyle name="Normal 30 3 7 3" xfId="17144" xr:uid="{00000000-0005-0000-0000-000023500000}"/>
    <cellStyle name="Normal 30 3 7 4" xfId="24633" xr:uid="{00000000-0005-0000-0000-000024500000}"/>
    <cellStyle name="Normal 30 3 8" xfId="17151" xr:uid="{00000000-0005-0000-0000-000025500000}"/>
    <cellStyle name="Normal 30 3 8 2" xfId="17155" xr:uid="{00000000-0005-0000-0000-000026500000}"/>
    <cellStyle name="Normal 30 3 8 3" xfId="17161" xr:uid="{00000000-0005-0000-0000-000027500000}"/>
    <cellStyle name="Normal 30 3 9" xfId="1850" xr:uid="{00000000-0005-0000-0000-000028500000}"/>
    <cellStyle name="Normal 30 3 9 2" xfId="1859" xr:uid="{00000000-0005-0000-0000-000029500000}"/>
    <cellStyle name="Normal 30 3 9 3" xfId="1903" xr:uid="{00000000-0005-0000-0000-00002A500000}"/>
    <cellStyle name="Normal 30 4" xfId="24289" xr:uid="{00000000-0005-0000-0000-00002B500000}"/>
    <cellStyle name="Normal 30 4 2" xfId="24291" xr:uid="{00000000-0005-0000-0000-00002C500000}"/>
    <cellStyle name="Normal 30 5" xfId="24296" xr:uid="{00000000-0005-0000-0000-00002D500000}"/>
    <cellStyle name="Normal 30 5 2" xfId="24298" xr:uid="{00000000-0005-0000-0000-00002E500000}"/>
    <cellStyle name="Normal 31" xfId="24646" xr:uid="{00000000-0005-0000-0000-00002F500000}"/>
    <cellStyle name="Normal 31 2" xfId="24649" xr:uid="{00000000-0005-0000-0000-000030500000}"/>
    <cellStyle name="Normal 31 2 2" xfId="24652" xr:uid="{00000000-0005-0000-0000-000031500000}"/>
    <cellStyle name="Normal 31 2 3" xfId="25354" xr:uid="{00000000-0005-0000-0000-000032500000}"/>
    <cellStyle name="Normal 31 2 4" xfId="25355" xr:uid="{00000000-0005-0000-0000-000033500000}"/>
    <cellStyle name="Normal 31 2 4 10" xfId="7536" xr:uid="{00000000-0005-0000-0000-000034500000}"/>
    <cellStyle name="Normal 31 2 4 11" xfId="25356" xr:uid="{00000000-0005-0000-0000-000035500000}"/>
    <cellStyle name="Normal 31 2 4 2" xfId="25357" xr:uid="{00000000-0005-0000-0000-000036500000}"/>
    <cellStyle name="Normal 31 2 4 2 2" xfId="17299" xr:uid="{00000000-0005-0000-0000-000037500000}"/>
    <cellStyle name="Normal 31 2 4 2 2 2" xfId="17301" xr:uid="{00000000-0005-0000-0000-000038500000}"/>
    <cellStyle name="Normal 31 2 4 2 2 2 2" xfId="25358" xr:uid="{00000000-0005-0000-0000-000039500000}"/>
    <cellStyle name="Normal 31 2 4 2 2 2 3" xfId="25360" xr:uid="{00000000-0005-0000-0000-00003A500000}"/>
    <cellStyle name="Normal 31 2 4 2 2 3" xfId="17303" xr:uid="{00000000-0005-0000-0000-00003B500000}"/>
    <cellStyle name="Normal 31 2 4 2 2 4" xfId="25361" xr:uid="{00000000-0005-0000-0000-00003C500000}"/>
    <cellStyle name="Normal 31 2 4 2 3" xfId="17305" xr:uid="{00000000-0005-0000-0000-00003D500000}"/>
    <cellStyle name="Normal 31 2 4 2 3 2" xfId="25362" xr:uid="{00000000-0005-0000-0000-00003E500000}"/>
    <cellStyle name="Normal 31 2 4 2 3 3" xfId="25363" xr:uid="{00000000-0005-0000-0000-00003F500000}"/>
    <cellStyle name="Normal 31 2 4 2 4" xfId="5917" xr:uid="{00000000-0005-0000-0000-000040500000}"/>
    <cellStyle name="Normal 31 2 4 2 4 2" xfId="5920" xr:uid="{00000000-0005-0000-0000-000041500000}"/>
    <cellStyle name="Normal 31 2 4 2 4 3" xfId="5930" xr:uid="{00000000-0005-0000-0000-000042500000}"/>
    <cellStyle name="Normal 31 2 4 2 5" xfId="25364" xr:uid="{00000000-0005-0000-0000-000043500000}"/>
    <cellStyle name="Normal 31 2 4 2 6" xfId="25365" xr:uid="{00000000-0005-0000-0000-000044500000}"/>
    <cellStyle name="Normal 31 2 4 3" xfId="25366" xr:uid="{00000000-0005-0000-0000-000045500000}"/>
    <cellStyle name="Normal 31 2 4 3 2" xfId="17316" xr:uid="{00000000-0005-0000-0000-000046500000}"/>
    <cellStyle name="Normal 31 2 4 3 2 2" xfId="17318" xr:uid="{00000000-0005-0000-0000-000047500000}"/>
    <cellStyle name="Normal 31 2 4 3 2 3" xfId="17320" xr:uid="{00000000-0005-0000-0000-000048500000}"/>
    <cellStyle name="Normal 31 2 4 3 3" xfId="17322" xr:uid="{00000000-0005-0000-0000-000049500000}"/>
    <cellStyle name="Normal 31 2 4 3 3 2" xfId="25367" xr:uid="{00000000-0005-0000-0000-00004A500000}"/>
    <cellStyle name="Normal 31 2 4 3 3 3" xfId="25368" xr:uid="{00000000-0005-0000-0000-00004B500000}"/>
    <cellStyle name="Normal 31 2 4 3 4" xfId="17324" xr:uid="{00000000-0005-0000-0000-00004C500000}"/>
    <cellStyle name="Normal 31 2 4 3 5" xfId="25369" xr:uid="{00000000-0005-0000-0000-00004D500000}"/>
    <cellStyle name="Normal 31 2 4 4" xfId="5936" xr:uid="{00000000-0005-0000-0000-00004E500000}"/>
    <cellStyle name="Normal 31 2 4 4 2" xfId="5938" xr:uid="{00000000-0005-0000-0000-00004F500000}"/>
    <cellStyle name="Normal 31 2 4 4 2 2" xfId="5290" xr:uid="{00000000-0005-0000-0000-000050500000}"/>
    <cellStyle name="Normal 31 2 4 4 2 3" xfId="5941" xr:uid="{00000000-0005-0000-0000-000051500000}"/>
    <cellStyle name="Normal 31 2 4 4 3" xfId="1489" xr:uid="{00000000-0005-0000-0000-000052500000}"/>
    <cellStyle name="Normal 31 2 4 4 3 2" xfId="25370" xr:uid="{00000000-0005-0000-0000-000053500000}"/>
    <cellStyle name="Normal 31 2 4 4 3 3" xfId="25371" xr:uid="{00000000-0005-0000-0000-000054500000}"/>
    <cellStyle name="Normal 31 2 4 4 4" xfId="1509" xr:uid="{00000000-0005-0000-0000-000055500000}"/>
    <cellStyle name="Normal 31 2 4 4 5" xfId="25372" xr:uid="{00000000-0005-0000-0000-000056500000}"/>
    <cellStyle name="Normal 31 2 4 5" xfId="25373" xr:uid="{00000000-0005-0000-0000-000057500000}"/>
    <cellStyle name="Normal 31 2 4 5 2" xfId="17341" xr:uid="{00000000-0005-0000-0000-000058500000}"/>
    <cellStyle name="Normal 31 2 4 5 2 2" xfId="17345" xr:uid="{00000000-0005-0000-0000-000059500000}"/>
    <cellStyle name="Normal 31 2 4 5 2 3" xfId="17349" xr:uid="{00000000-0005-0000-0000-00005A500000}"/>
    <cellStyle name="Normal 31 2 4 5 3" xfId="17354" xr:uid="{00000000-0005-0000-0000-00005B500000}"/>
    <cellStyle name="Normal 31 2 4 5 3 2" xfId="20114" xr:uid="{00000000-0005-0000-0000-00005C500000}"/>
    <cellStyle name="Normal 31 2 4 5 3 3" xfId="20122" xr:uid="{00000000-0005-0000-0000-00005D500000}"/>
    <cellStyle name="Normal 31 2 4 5 4" xfId="17359" xr:uid="{00000000-0005-0000-0000-00005E500000}"/>
    <cellStyle name="Normal 31 2 4 5 5" xfId="20135" xr:uid="{00000000-0005-0000-0000-00005F500000}"/>
    <cellStyle name="Normal 31 2 4 6" xfId="25374" xr:uid="{00000000-0005-0000-0000-000060500000}"/>
    <cellStyle name="Normal 31 2 4 6 2" xfId="17376" xr:uid="{00000000-0005-0000-0000-000061500000}"/>
    <cellStyle name="Normal 31 2 4 6 2 2" xfId="20272" xr:uid="{00000000-0005-0000-0000-000062500000}"/>
    <cellStyle name="Normal 31 2 4 6 2 3" xfId="20275" xr:uid="{00000000-0005-0000-0000-000063500000}"/>
    <cellStyle name="Normal 31 2 4 6 3" xfId="17381" xr:uid="{00000000-0005-0000-0000-000064500000}"/>
    <cellStyle name="Normal 31 2 4 6 3 2" xfId="20278" xr:uid="{00000000-0005-0000-0000-000065500000}"/>
    <cellStyle name="Normal 31 2 4 6 3 3" xfId="20281" xr:uid="{00000000-0005-0000-0000-000066500000}"/>
    <cellStyle name="Normal 31 2 4 6 4" xfId="20287" xr:uid="{00000000-0005-0000-0000-000067500000}"/>
    <cellStyle name="Normal 31 2 4 6 5" xfId="4608" xr:uid="{00000000-0005-0000-0000-000068500000}"/>
    <cellStyle name="Normal 31 2 4 7" xfId="25375" xr:uid="{00000000-0005-0000-0000-000069500000}"/>
    <cellStyle name="Normal 31 2 4 7 2" xfId="25376" xr:uid="{00000000-0005-0000-0000-00006A500000}"/>
    <cellStyle name="Normal 31 2 4 7 2 2" xfId="25377" xr:uid="{00000000-0005-0000-0000-00006B500000}"/>
    <cellStyle name="Normal 31 2 4 7 2 3" xfId="25378" xr:uid="{00000000-0005-0000-0000-00006C500000}"/>
    <cellStyle name="Normal 31 2 4 7 3" xfId="22912" xr:uid="{00000000-0005-0000-0000-00006D500000}"/>
    <cellStyle name="Normal 31 2 4 7 4" xfId="22914" xr:uid="{00000000-0005-0000-0000-00006E500000}"/>
    <cellStyle name="Normal 31 2 4 8" xfId="25379" xr:uid="{00000000-0005-0000-0000-00006F500000}"/>
    <cellStyle name="Normal 31 2 4 8 2" xfId="25380" xr:uid="{00000000-0005-0000-0000-000070500000}"/>
    <cellStyle name="Normal 31 2 4 8 3" xfId="25381" xr:uid="{00000000-0005-0000-0000-000071500000}"/>
    <cellStyle name="Normal 31 2 4 9" xfId="25382" xr:uid="{00000000-0005-0000-0000-000072500000}"/>
    <cellStyle name="Normal 31 2 4 9 2" xfId="25383" xr:uid="{00000000-0005-0000-0000-000073500000}"/>
    <cellStyle name="Normal 31 2 4 9 3" xfId="25384" xr:uid="{00000000-0005-0000-0000-000074500000}"/>
    <cellStyle name="Normal 31 3" xfId="24305" xr:uid="{00000000-0005-0000-0000-000075500000}"/>
    <cellStyle name="Normal 31 3 10" xfId="25385" xr:uid="{00000000-0005-0000-0000-000076500000}"/>
    <cellStyle name="Normal 31 3 11" xfId="25386" xr:uid="{00000000-0005-0000-0000-000077500000}"/>
    <cellStyle name="Normal 31 3 2" xfId="24309" xr:uid="{00000000-0005-0000-0000-000078500000}"/>
    <cellStyle name="Normal 31 3 2 2" xfId="25387" xr:uid="{00000000-0005-0000-0000-000079500000}"/>
    <cellStyle name="Normal 31 3 2 2 2" xfId="25389" xr:uid="{00000000-0005-0000-0000-00007A500000}"/>
    <cellStyle name="Normal 31 3 2 2 2 2" xfId="25390" xr:uid="{00000000-0005-0000-0000-00007B500000}"/>
    <cellStyle name="Normal 31 3 2 2 2 3" xfId="25391" xr:uid="{00000000-0005-0000-0000-00007C500000}"/>
    <cellStyle name="Normal 31 3 2 2 3" xfId="4626" xr:uid="{00000000-0005-0000-0000-00007D500000}"/>
    <cellStyle name="Normal 31 3 2 2 4" xfId="25392" xr:uid="{00000000-0005-0000-0000-00007E500000}"/>
    <cellStyle name="Normal 31 3 2 3" xfId="9565" xr:uid="{00000000-0005-0000-0000-00007F500000}"/>
    <cellStyle name="Normal 31 3 2 3 2" xfId="9569" xr:uid="{00000000-0005-0000-0000-000080500000}"/>
    <cellStyle name="Normal 31 3 2 3 3" xfId="9573" xr:uid="{00000000-0005-0000-0000-000081500000}"/>
    <cellStyle name="Normal 31 3 2 4" xfId="4959" xr:uid="{00000000-0005-0000-0000-000082500000}"/>
    <cellStyle name="Normal 31 3 2 4 2" xfId="4965" xr:uid="{00000000-0005-0000-0000-000083500000}"/>
    <cellStyle name="Normal 31 3 2 4 3" xfId="4974" xr:uid="{00000000-0005-0000-0000-000084500000}"/>
    <cellStyle name="Normal 31 3 2 5" xfId="8082" xr:uid="{00000000-0005-0000-0000-000085500000}"/>
    <cellStyle name="Normal 31 3 2 6" xfId="5858" xr:uid="{00000000-0005-0000-0000-000086500000}"/>
    <cellStyle name="Normal 31 3 3" xfId="24312" xr:uid="{00000000-0005-0000-0000-000087500000}"/>
    <cellStyle name="Normal 31 3 3 2" xfId="25393" xr:uid="{00000000-0005-0000-0000-000088500000}"/>
    <cellStyle name="Normal 31 3 3 2 2" xfId="25394" xr:uid="{00000000-0005-0000-0000-000089500000}"/>
    <cellStyle name="Normal 31 3 3 2 3" xfId="25395" xr:uid="{00000000-0005-0000-0000-00008A500000}"/>
    <cellStyle name="Normal 31 3 3 3" xfId="9577" xr:uid="{00000000-0005-0000-0000-00008B500000}"/>
    <cellStyle name="Normal 31 3 3 3 2" xfId="9580" xr:uid="{00000000-0005-0000-0000-00008C500000}"/>
    <cellStyle name="Normal 31 3 3 3 3" xfId="8424" xr:uid="{00000000-0005-0000-0000-00008D500000}"/>
    <cellStyle name="Normal 31 3 3 4" xfId="9583" xr:uid="{00000000-0005-0000-0000-00008E500000}"/>
    <cellStyle name="Normal 31 3 3 5" xfId="8097" xr:uid="{00000000-0005-0000-0000-00008F500000}"/>
    <cellStyle name="Normal 31 3 4" xfId="25396" xr:uid="{00000000-0005-0000-0000-000090500000}"/>
    <cellStyle name="Normal 31 3 4 2" xfId="25397" xr:uid="{00000000-0005-0000-0000-000091500000}"/>
    <cellStyle name="Normal 31 3 4 2 2" xfId="25398" xr:uid="{00000000-0005-0000-0000-000092500000}"/>
    <cellStyle name="Normal 31 3 4 2 3" xfId="25399" xr:uid="{00000000-0005-0000-0000-000093500000}"/>
    <cellStyle name="Normal 31 3 4 3" xfId="7557" xr:uid="{00000000-0005-0000-0000-000094500000}"/>
    <cellStyle name="Normal 31 3 4 3 2" xfId="5405" xr:uid="{00000000-0005-0000-0000-000095500000}"/>
    <cellStyle name="Normal 31 3 4 3 3" xfId="8467" xr:uid="{00000000-0005-0000-0000-000096500000}"/>
    <cellStyle name="Normal 31 3 4 4" xfId="7561" xr:uid="{00000000-0005-0000-0000-000097500000}"/>
    <cellStyle name="Normal 31 3 4 5" xfId="3617" xr:uid="{00000000-0005-0000-0000-000098500000}"/>
    <cellStyle name="Normal 31 3 5" xfId="25402" xr:uid="{00000000-0005-0000-0000-000099500000}"/>
    <cellStyle name="Normal 31 3 5 2" xfId="25405" xr:uid="{00000000-0005-0000-0000-00009A500000}"/>
    <cellStyle name="Normal 31 3 5 2 2" xfId="25406" xr:uid="{00000000-0005-0000-0000-00009B500000}"/>
    <cellStyle name="Normal 31 3 5 2 3" xfId="25407" xr:uid="{00000000-0005-0000-0000-00009C500000}"/>
    <cellStyle name="Normal 31 3 5 3" xfId="9593" xr:uid="{00000000-0005-0000-0000-00009D500000}"/>
    <cellStyle name="Normal 31 3 5 3 2" xfId="9595" xr:uid="{00000000-0005-0000-0000-00009E500000}"/>
    <cellStyle name="Normal 31 3 5 3 3" xfId="5063" xr:uid="{00000000-0005-0000-0000-00009F500000}"/>
    <cellStyle name="Normal 31 3 5 4" xfId="9598" xr:uid="{00000000-0005-0000-0000-0000A0500000}"/>
    <cellStyle name="Normal 31 3 5 5" xfId="8130" xr:uid="{00000000-0005-0000-0000-0000A1500000}"/>
    <cellStyle name="Normal 31 3 6" xfId="25410" xr:uid="{00000000-0005-0000-0000-0000A2500000}"/>
    <cellStyle name="Normal 31 3 6 2" xfId="17105" xr:uid="{00000000-0005-0000-0000-0000A3500000}"/>
    <cellStyle name="Normal 31 3 6 2 2" xfId="25412" xr:uid="{00000000-0005-0000-0000-0000A4500000}"/>
    <cellStyle name="Normal 31 3 6 2 3" xfId="25414" xr:uid="{00000000-0005-0000-0000-0000A5500000}"/>
    <cellStyle name="Normal 31 3 6 3" xfId="6521" xr:uid="{00000000-0005-0000-0000-0000A6500000}"/>
    <cellStyle name="Normal 31 3 6 3 2" xfId="9604" xr:uid="{00000000-0005-0000-0000-0000A7500000}"/>
    <cellStyle name="Normal 31 3 6 3 3" xfId="491" xr:uid="{00000000-0005-0000-0000-0000A8500000}"/>
    <cellStyle name="Normal 31 3 6 4" xfId="9606" xr:uid="{00000000-0005-0000-0000-0000A9500000}"/>
    <cellStyle name="Normal 31 3 6 5" xfId="3805" xr:uid="{00000000-0005-0000-0000-0000AA500000}"/>
    <cellStyle name="Normal 31 3 7" xfId="25417" xr:uid="{00000000-0005-0000-0000-0000AB500000}"/>
    <cellStyle name="Normal 31 3 7 2" xfId="17266" xr:uid="{00000000-0005-0000-0000-0000AC500000}"/>
    <cellStyle name="Normal 31 3 7 2 2" xfId="3602" xr:uid="{00000000-0005-0000-0000-0000AD500000}"/>
    <cellStyle name="Normal 31 3 7 2 3" xfId="4650" xr:uid="{00000000-0005-0000-0000-0000AE500000}"/>
    <cellStyle name="Normal 31 3 7 3" xfId="9617" xr:uid="{00000000-0005-0000-0000-0000AF500000}"/>
    <cellStyle name="Normal 31 3 7 4" xfId="9634" xr:uid="{00000000-0005-0000-0000-0000B0500000}"/>
    <cellStyle name="Normal 31 3 8" xfId="25418" xr:uid="{00000000-0005-0000-0000-0000B1500000}"/>
    <cellStyle name="Normal 31 3 8 2" xfId="25419" xr:uid="{00000000-0005-0000-0000-0000B2500000}"/>
    <cellStyle name="Normal 31 3 8 3" xfId="9637" xr:uid="{00000000-0005-0000-0000-0000B3500000}"/>
    <cellStyle name="Normal 31 3 9" xfId="25420" xr:uid="{00000000-0005-0000-0000-0000B4500000}"/>
    <cellStyle name="Normal 31 3 9 2" xfId="25422" xr:uid="{00000000-0005-0000-0000-0000B5500000}"/>
    <cellStyle name="Normal 31 3 9 3" xfId="3015" xr:uid="{00000000-0005-0000-0000-0000B6500000}"/>
    <cellStyle name="Normal 31 4" xfId="24316" xr:uid="{00000000-0005-0000-0000-0000B7500000}"/>
    <cellStyle name="Normal 31 4 2" xfId="24318" xr:uid="{00000000-0005-0000-0000-0000B8500000}"/>
    <cellStyle name="Normal 31 5" xfId="24324" xr:uid="{00000000-0005-0000-0000-0000B9500000}"/>
    <cellStyle name="Normal 31 5 2" xfId="24684" xr:uid="{00000000-0005-0000-0000-0000BA500000}"/>
    <cellStyle name="Normal 32" xfId="24687" xr:uid="{00000000-0005-0000-0000-0000BB500000}"/>
    <cellStyle name="Normal 32 2" xfId="24690" xr:uid="{00000000-0005-0000-0000-0000BC500000}"/>
    <cellStyle name="Normal 32 2 2" xfId="24693" xr:uid="{00000000-0005-0000-0000-0000BD500000}"/>
    <cellStyle name="Normal 32 2 3" xfId="25424" xr:uid="{00000000-0005-0000-0000-0000BE500000}"/>
    <cellStyle name="Normal 32 2 4" xfId="25425" xr:uid="{00000000-0005-0000-0000-0000BF500000}"/>
    <cellStyle name="Normal 32 2 4 10" xfId="25427" xr:uid="{00000000-0005-0000-0000-0000C0500000}"/>
    <cellStyle name="Normal 32 2 4 11" xfId="25428" xr:uid="{00000000-0005-0000-0000-0000C1500000}"/>
    <cellStyle name="Normal 32 2 4 2" xfId="25429" xr:uid="{00000000-0005-0000-0000-0000C2500000}"/>
    <cellStyle name="Normal 32 2 4 2 2" xfId="25430" xr:uid="{00000000-0005-0000-0000-0000C3500000}"/>
    <cellStyle name="Normal 32 2 4 2 2 2" xfId="7443" xr:uid="{00000000-0005-0000-0000-0000C4500000}"/>
    <cellStyle name="Normal 32 2 4 2 2 2 2" xfId="25433" xr:uid="{00000000-0005-0000-0000-0000C5500000}"/>
    <cellStyle name="Normal 32 2 4 2 2 2 3" xfId="25434" xr:uid="{00000000-0005-0000-0000-0000C6500000}"/>
    <cellStyle name="Normal 32 2 4 2 2 3" xfId="4245" xr:uid="{00000000-0005-0000-0000-0000C7500000}"/>
    <cellStyle name="Normal 32 2 4 2 2 4" xfId="25435" xr:uid="{00000000-0005-0000-0000-0000C8500000}"/>
    <cellStyle name="Normal 32 2 4 2 3" xfId="25436" xr:uid="{00000000-0005-0000-0000-0000C9500000}"/>
    <cellStyle name="Normal 32 2 4 2 3 2" xfId="25437" xr:uid="{00000000-0005-0000-0000-0000CA500000}"/>
    <cellStyle name="Normal 32 2 4 2 3 3" xfId="25440" xr:uid="{00000000-0005-0000-0000-0000CB500000}"/>
    <cellStyle name="Normal 32 2 4 2 4" xfId="5676" xr:uid="{00000000-0005-0000-0000-0000CC500000}"/>
    <cellStyle name="Normal 32 2 4 2 4 2" xfId="25441" xr:uid="{00000000-0005-0000-0000-0000CD500000}"/>
    <cellStyle name="Normal 32 2 4 2 4 3" xfId="9336" xr:uid="{00000000-0005-0000-0000-0000CE500000}"/>
    <cellStyle name="Normal 32 2 4 2 5" xfId="25444" xr:uid="{00000000-0005-0000-0000-0000CF500000}"/>
    <cellStyle name="Normal 32 2 4 2 6" xfId="21189" xr:uid="{00000000-0005-0000-0000-0000D0500000}"/>
    <cellStyle name="Normal 32 2 4 3" xfId="25445" xr:uid="{00000000-0005-0000-0000-0000D1500000}"/>
    <cellStyle name="Normal 32 2 4 3 2" xfId="22000" xr:uid="{00000000-0005-0000-0000-0000D2500000}"/>
    <cellStyle name="Normal 32 2 4 3 2 2" xfId="10543" xr:uid="{00000000-0005-0000-0000-0000D3500000}"/>
    <cellStyle name="Normal 32 2 4 3 2 3" xfId="10545" xr:uid="{00000000-0005-0000-0000-0000D4500000}"/>
    <cellStyle name="Normal 32 2 4 3 3" xfId="25446" xr:uid="{00000000-0005-0000-0000-0000D5500000}"/>
    <cellStyle name="Normal 32 2 4 3 3 2" xfId="10554" xr:uid="{00000000-0005-0000-0000-0000D6500000}"/>
    <cellStyle name="Normal 32 2 4 3 3 3" xfId="19340" xr:uid="{00000000-0005-0000-0000-0000D7500000}"/>
    <cellStyle name="Normal 32 2 4 3 4" xfId="4716" xr:uid="{00000000-0005-0000-0000-0000D8500000}"/>
    <cellStyle name="Normal 32 2 4 3 5" xfId="12099" xr:uid="{00000000-0005-0000-0000-0000D9500000}"/>
    <cellStyle name="Normal 32 2 4 4" xfId="25447" xr:uid="{00000000-0005-0000-0000-0000DA500000}"/>
    <cellStyle name="Normal 32 2 4 4 2" xfId="22004" xr:uid="{00000000-0005-0000-0000-0000DB500000}"/>
    <cellStyle name="Normal 32 2 4 4 2 2" xfId="10580" xr:uid="{00000000-0005-0000-0000-0000DC500000}"/>
    <cellStyle name="Normal 32 2 4 4 2 3" xfId="25448" xr:uid="{00000000-0005-0000-0000-0000DD500000}"/>
    <cellStyle name="Normal 32 2 4 4 3" xfId="25450" xr:uid="{00000000-0005-0000-0000-0000DE500000}"/>
    <cellStyle name="Normal 32 2 4 4 3 2" xfId="10593" xr:uid="{00000000-0005-0000-0000-0000DF500000}"/>
    <cellStyle name="Normal 32 2 4 4 3 3" xfId="25451" xr:uid="{00000000-0005-0000-0000-0000E0500000}"/>
    <cellStyle name="Normal 32 2 4 4 4" xfId="12111" xr:uid="{00000000-0005-0000-0000-0000E1500000}"/>
    <cellStyle name="Normal 32 2 4 4 5" xfId="25452" xr:uid="{00000000-0005-0000-0000-0000E2500000}"/>
    <cellStyle name="Normal 32 2 4 5" xfId="25455" xr:uid="{00000000-0005-0000-0000-0000E3500000}"/>
    <cellStyle name="Normal 32 2 4 5 2" xfId="25456" xr:uid="{00000000-0005-0000-0000-0000E4500000}"/>
    <cellStyle name="Normal 32 2 4 5 2 2" xfId="10615" xr:uid="{00000000-0005-0000-0000-0000E5500000}"/>
    <cellStyle name="Normal 32 2 4 5 2 3" xfId="25457" xr:uid="{00000000-0005-0000-0000-0000E6500000}"/>
    <cellStyle name="Normal 32 2 4 5 3" xfId="25458" xr:uid="{00000000-0005-0000-0000-0000E7500000}"/>
    <cellStyle name="Normal 32 2 4 5 3 2" xfId="10631" xr:uid="{00000000-0005-0000-0000-0000E8500000}"/>
    <cellStyle name="Normal 32 2 4 5 3 3" xfId="19377" xr:uid="{00000000-0005-0000-0000-0000E9500000}"/>
    <cellStyle name="Normal 32 2 4 5 4" xfId="25459" xr:uid="{00000000-0005-0000-0000-0000EA500000}"/>
    <cellStyle name="Normal 32 2 4 5 5" xfId="25460" xr:uid="{00000000-0005-0000-0000-0000EB500000}"/>
    <cellStyle name="Normal 32 2 4 6" xfId="25461" xr:uid="{00000000-0005-0000-0000-0000EC500000}"/>
    <cellStyle name="Normal 32 2 4 6 2" xfId="25462" xr:uid="{00000000-0005-0000-0000-0000ED500000}"/>
    <cellStyle name="Normal 32 2 4 6 2 2" xfId="3979" xr:uid="{00000000-0005-0000-0000-0000EE500000}"/>
    <cellStyle name="Normal 32 2 4 6 2 3" xfId="25463" xr:uid="{00000000-0005-0000-0000-0000EF500000}"/>
    <cellStyle name="Normal 32 2 4 6 3" xfId="25464" xr:uid="{00000000-0005-0000-0000-0000F0500000}"/>
    <cellStyle name="Normal 32 2 4 6 3 2" xfId="10652" xr:uid="{00000000-0005-0000-0000-0000F1500000}"/>
    <cellStyle name="Normal 32 2 4 6 3 3" xfId="19385" xr:uid="{00000000-0005-0000-0000-0000F2500000}"/>
    <cellStyle name="Normal 32 2 4 6 4" xfId="25465" xr:uid="{00000000-0005-0000-0000-0000F3500000}"/>
    <cellStyle name="Normal 32 2 4 6 5" xfId="25466" xr:uid="{00000000-0005-0000-0000-0000F4500000}"/>
    <cellStyle name="Normal 32 2 4 7" xfId="25467" xr:uid="{00000000-0005-0000-0000-0000F5500000}"/>
    <cellStyle name="Normal 32 2 4 7 2" xfId="25468" xr:uid="{00000000-0005-0000-0000-0000F6500000}"/>
    <cellStyle name="Normal 32 2 4 7 2 2" xfId="10663" xr:uid="{00000000-0005-0000-0000-0000F7500000}"/>
    <cellStyle name="Normal 32 2 4 7 2 3" xfId="25469" xr:uid="{00000000-0005-0000-0000-0000F8500000}"/>
    <cellStyle name="Normal 32 2 4 7 3" xfId="25470" xr:uid="{00000000-0005-0000-0000-0000F9500000}"/>
    <cellStyle name="Normal 32 2 4 7 4" xfId="25471" xr:uid="{00000000-0005-0000-0000-0000FA500000}"/>
    <cellStyle name="Normal 32 2 4 8" xfId="25472" xr:uid="{00000000-0005-0000-0000-0000FB500000}"/>
    <cellStyle name="Normal 32 2 4 8 2" xfId="25473" xr:uid="{00000000-0005-0000-0000-0000FC500000}"/>
    <cellStyle name="Normal 32 2 4 8 3" xfId="25474" xr:uid="{00000000-0005-0000-0000-0000FD500000}"/>
    <cellStyle name="Normal 32 2 4 9" xfId="25475" xr:uid="{00000000-0005-0000-0000-0000FE500000}"/>
    <cellStyle name="Normal 32 2 4 9 2" xfId="21091" xr:uid="{00000000-0005-0000-0000-0000FF500000}"/>
    <cellStyle name="Normal 32 2 4 9 3" xfId="25476" xr:uid="{00000000-0005-0000-0000-000000510000}"/>
    <cellStyle name="Normal 32 3" xfId="24329" xr:uid="{00000000-0005-0000-0000-000001510000}"/>
    <cellStyle name="Normal 32 3 2" xfId="24332" xr:uid="{00000000-0005-0000-0000-000002510000}"/>
    <cellStyle name="Normal 32 3 3" xfId="24335" xr:uid="{00000000-0005-0000-0000-000003510000}"/>
    <cellStyle name="Normal 32 4" xfId="24339" xr:uid="{00000000-0005-0000-0000-000004510000}"/>
    <cellStyle name="Normal 32 4 10" xfId="25478" xr:uid="{00000000-0005-0000-0000-000005510000}"/>
    <cellStyle name="Normal 32 4 11" xfId="25480" xr:uid="{00000000-0005-0000-0000-000006510000}"/>
    <cellStyle name="Normal 32 4 2" xfId="24340" xr:uid="{00000000-0005-0000-0000-000007510000}"/>
    <cellStyle name="Normal 32 4 2 2" xfId="12495" xr:uid="{00000000-0005-0000-0000-000008510000}"/>
    <cellStyle name="Normal 32 4 2 2 2" xfId="25481" xr:uid="{00000000-0005-0000-0000-000009510000}"/>
    <cellStyle name="Normal 32 4 2 2 2 2" xfId="25482" xr:uid="{00000000-0005-0000-0000-00000A510000}"/>
    <cellStyle name="Normal 32 4 2 2 2 3" xfId="8586" xr:uid="{00000000-0005-0000-0000-00000B510000}"/>
    <cellStyle name="Normal 32 4 2 2 3" xfId="25483" xr:uid="{00000000-0005-0000-0000-00000C510000}"/>
    <cellStyle name="Normal 32 4 2 2 4" xfId="25484" xr:uid="{00000000-0005-0000-0000-00000D510000}"/>
    <cellStyle name="Normal 32 4 2 3" xfId="6775" xr:uid="{00000000-0005-0000-0000-00000E510000}"/>
    <cellStyle name="Normal 32 4 2 3 2" xfId="25485" xr:uid="{00000000-0005-0000-0000-00000F510000}"/>
    <cellStyle name="Normal 32 4 2 3 3" xfId="25486" xr:uid="{00000000-0005-0000-0000-000010510000}"/>
    <cellStyle name="Normal 32 4 2 4" xfId="6316" xr:uid="{00000000-0005-0000-0000-000011510000}"/>
    <cellStyle name="Normal 32 4 2 4 2" xfId="25487" xr:uid="{00000000-0005-0000-0000-000012510000}"/>
    <cellStyle name="Normal 32 4 2 4 3" xfId="25488" xr:uid="{00000000-0005-0000-0000-000013510000}"/>
    <cellStyle name="Normal 32 4 2 5" xfId="8226" xr:uid="{00000000-0005-0000-0000-000014510000}"/>
    <cellStyle name="Normal 32 4 2 6" xfId="1950" xr:uid="{00000000-0005-0000-0000-000015510000}"/>
    <cellStyle name="Normal 32 4 3" xfId="24342" xr:uid="{00000000-0005-0000-0000-000016510000}"/>
    <cellStyle name="Normal 32 4 3 2" xfId="25489" xr:uid="{00000000-0005-0000-0000-000017510000}"/>
    <cellStyle name="Normal 32 4 3 2 2" xfId="25492" xr:uid="{00000000-0005-0000-0000-000018510000}"/>
    <cellStyle name="Normal 32 4 3 2 3" xfId="25495" xr:uid="{00000000-0005-0000-0000-000019510000}"/>
    <cellStyle name="Normal 32 4 3 3" xfId="25498" xr:uid="{00000000-0005-0000-0000-00001A510000}"/>
    <cellStyle name="Normal 32 4 3 3 2" xfId="25501" xr:uid="{00000000-0005-0000-0000-00001B510000}"/>
    <cellStyle name="Normal 32 4 3 3 3" xfId="25506" xr:uid="{00000000-0005-0000-0000-00001C510000}"/>
    <cellStyle name="Normal 32 4 3 4" xfId="25509" xr:uid="{00000000-0005-0000-0000-00001D510000}"/>
    <cellStyle name="Normal 32 4 3 5" xfId="25512" xr:uid="{00000000-0005-0000-0000-00001E510000}"/>
    <cellStyle name="Normal 32 4 4" xfId="25515" xr:uid="{00000000-0005-0000-0000-00001F510000}"/>
    <cellStyle name="Normal 32 4 4 2" xfId="25516" xr:uid="{00000000-0005-0000-0000-000020510000}"/>
    <cellStyle name="Normal 32 4 4 2 2" xfId="25517" xr:uid="{00000000-0005-0000-0000-000021510000}"/>
    <cellStyle name="Normal 32 4 4 2 3" xfId="25519" xr:uid="{00000000-0005-0000-0000-000022510000}"/>
    <cellStyle name="Normal 32 4 4 3" xfId="25520" xr:uid="{00000000-0005-0000-0000-000023510000}"/>
    <cellStyle name="Normal 32 4 4 3 2" xfId="25521" xr:uid="{00000000-0005-0000-0000-000024510000}"/>
    <cellStyle name="Normal 32 4 4 3 3" xfId="25522" xr:uid="{00000000-0005-0000-0000-000025510000}"/>
    <cellStyle name="Normal 32 4 4 4" xfId="25523" xr:uid="{00000000-0005-0000-0000-000026510000}"/>
    <cellStyle name="Normal 32 4 4 5" xfId="25524" xr:uid="{00000000-0005-0000-0000-000027510000}"/>
    <cellStyle name="Normal 32 4 5" xfId="25525" xr:uid="{00000000-0005-0000-0000-000028510000}"/>
    <cellStyle name="Normal 32 4 5 2" xfId="25526" xr:uid="{00000000-0005-0000-0000-000029510000}"/>
    <cellStyle name="Normal 32 4 5 2 2" xfId="3314" xr:uid="{00000000-0005-0000-0000-00002A510000}"/>
    <cellStyle name="Normal 32 4 5 2 3" xfId="12645" xr:uid="{00000000-0005-0000-0000-00002B510000}"/>
    <cellStyle name="Normal 32 4 5 3" xfId="25527" xr:uid="{00000000-0005-0000-0000-00002C510000}"/>
    <cellStyle name="Normal 32 4 5 3 2" xfId="12681" xr:uid="{00000000-0005-0000-0000-00002D510000}"/>
    <cellStyle name="Normal 32 4 5 3 3" xfId="12686" xr:uid="{00000000-0005-0000-0000-00002E510000}"/>
    <cellStyle name="Normal 32 4 5 4" xfId="25530" xr:uid="{00000000-0005-0000-0000-00002F510000}"/>
    <cellStyle name="Normal 32 4 5 5" xfId="25533" xr:uid="{00000000-0005-0000-0000-000030510000}"/>
    <cellStyle name="Normal 32 4 6" xfId="25536" xr:uid="{00000000-0005-0000-0000-000031510000}"/>
    <cellStyle name="Normal 32 4 6 2" xfId="25537" xr:uid="{00000000-0005-0000-0000-000032510000}"/>
    <cellStyle name="Normal 32 4 6 2 2" xfId="25538" xr:uid="{00000000-0005-0000-0000-000033510000}"/>
    <cellStyle name="Normal 32 4 6 2 3" xfId="25540" xr:uid="{00000000-0005-0000-0000-000034510000}"/>
    <cellStyle name="Normal 32 4 6 3" xfId="20512" xr:uid="{00000000-0005-0000-0000-000035510000}"/>
    <cellStyle name="Normal 32 4 6 3 2" xfId="20516" xr:uid="{00000000-0005-0000-0000-000036510000}"/>
    <cellStyle name="Normal 32 4 6 3 3" xfId="20519" xr:uid="{00000000-0005-0000-0000-000037510000}"/>
    <cellStyle name="Normal 32 4 6 4" xfId="25541" xr:uid="{00000000-0005-0000-0000-000038510000}"/>
    <cellStyle name="Normal 32 4 6 5" xfId="25544" xr:uid="{00000000-0005-0000-0000-000039510000}"/>
    <cellStyle name="Normal 32 4 7" xfId="22721" xr:uid="{00000000-0005-0000-0000-00003A510000}"/>
    <cellStyle name="Normal 32 4 7 2" xfId="22723" xr:uid="{00000000-0005-0000-0000-00003B510000}"/>
    <cellStyle name="Normal 32 4 7 2 2" xfId="1124" xr:uid="{00000000-0005-0000-0000-00003C510000}"/>
    <cellStyle name="Normal 32 4 7 2 3" xfId="25545" xr:uid="{00000000-0005-0000-0000-00003D510000}"/>
    <cellStyle name="Normal 32 4 7 3" xfId="22725" xr:uid="{00000000-0005-0000-0000-00003E510000}"/>
    <cellStyle name="Normal 32 4 7 4" xfId="25546" xr:uid="{00000000-0005-0000-0000-00003F510000}"/>
    <cellStyle name="Normal 32 4 8" xfId="22729" xr:uid="{00000000-0005-0000-0000-000040510000}"/>
    <cellStyle name="Normal 32 4 8 2" xfId="22731" xr:uid="{00000000-0005-0000-0000-000041510000}"/>
    <cellStyle name="Normal 32 4 8 3" xfId="22735" xr:uid="{00000000-0005-0000-0000-000042510000}"/>
    <cellStyle name="Normal 32 4 9" xfId="22739" xr:uid="{00000000-0005-0000-0000-000043510000}"/>
    <cellStyle name="Normal 32 4 9 2" xfId="25550" xr:uid="{00000000-0005-0000-0000-000044510000}"/>
    <cellStyle name="Normal 32 4 9 3" xfId="25551" xr:uid="{00000000-0005-0000-0000-000045510000}"/>
    <cellStyle name="Normal 32 5" xfId="24347" xr:uid="{00000000-0005-0000-0000-000046510000}"/>
    <cellStyle name="Normal 32 5 2" xfId="24749" xr:uid="{00000000-0005-0000-0000-000047510000}"/>
    <cellStyle name="Normal 32 6" xfId="24349" xr:uid="{00000000-0005-0000-0000-000048510000}"/>
    <cellStyle name="Normal 32 6 2" xfId="24751" xr:uid="{00000000-0005-0000-0000-000049510000}"/>
    <cellStyle name="Normal 33" xfId="24754" xr:uid="{00000000-0005-0000-0000-00004A510000}"/>
    <cellStyle name="Normal 33 2" xfId="24757" xr:uid="{00000000-0005-0000-0000-00004B510000}"/>
    <cellStyle name="Normal 33 2 2" xfId="24760" xr:uid="{00000000-0005-0000-0000-00004C510000}"/>
    <cellStyle name="Normal 33 2 3" xfId="25553" xr:uid="{00000000-0005-0000-0000-00004D510000}"/>
    <cellStyle name="Normal 33 2 4" xfId="25549" xr:uid="{00000000-0005-0000-0000-00004E510000}"/>
    <cellStyle name="Normal 33 2 4 10" xfId="1923" xr:uid="{00000000-0005-0000-0000-00004F510000}"/>
    <cellStyle name="Normal 33 2 4 11" xfId="6661" xr:uid="{00000000-0005-0000-0000-000050510000}"/>
    <cellStyle name="Normal 33 2 4 2" xfId="25554" xr:uid="{00000000-0005-0000-0000-000051510000}"/>
    <cellStyle name="Normal 33 2 4 2 2" xfId="25555" xr:uid="{00000000-0005-0000-0000-000052510000}"/>
    <cellStyle name="Normal 33 2 4 2 2 2" xfId="25556" xr:uid="{00000000-0005-0000-0000-000053510000}"/>
    <cellStyle name="Normal 33 2 4 2 2 2 2" xfId="18670" xr:uid="{00000000-0005-0000-0000-000054510000}"/>
    <cellStyle name="Normal 33 2 4 2 2 2 3" xfId="18676" xr:uid="{00000000-0005-0000-0000-000055510000}"/>
    <cellStyle name="Normal 33 2 4 2 2 3" xfId="10027" xr:uid="{00000000-0005-0000-0000-000056510000}"/>
    <cellStyle name="Normal 33 2 4 2 2 4" xfId="1034" xr:uid="{00000000-0005-0000-0000-000057510000}"/>
    <cellStyle name="Normal 33 2 4 2 3" xfId="20413" xr:uid="{00000000-0005-0000-0000-000058510000}"/>
    <cellStyle name="Normal 33 2 4 2 3 2" xfId="25558" xr:uid="{00000000-0005-0000-0000-000059510000}"/>
    <cellStyle name="Normal 33 2 4 2 3 3" xfId="214" xr:uid="{00000000-0005-0000-0000-00005A510000}"/>
    <cellStyle name="Normal 33 2 4 2 4" xfId="25560" xr:uid="{00000000-0005-0000-0000-00005B510000}"/>
    <cellStyle name="Normal 33 2 4 2 4 2" xfId="25561" xr:uid="{00000000-0005-0000-0000-00005C510000}"/>
    <cellStyle name="Normal 33 2 4 2 4 3" xfId="25563" xr:uid="{00000000-0005-0000-0000-00005D510000}"/>
    <cellStyle name="Normal 33 2 4 2 5" xfId="25565" xr:uid="{00000000-0005-0000-0000-00005E510000}"/>
    <cellStyle name="Normal 33 2 4 2 6" xfId="25566" xr:uid="{00000000-0005-0000-0000-00005F510000}"/>
    <cellStyle name="Normal 33 2 4 3" xfId="22672" xr:uid="{00000000-0005-0000-0000-000060510000}"/>
    <cellStyle name="Normal 33 2 4 3 2" xfId="25567" xr:uid="{00000000-0005-0000-0000-000061510000}"/>
    <cellStyle name="Normal 33 2 4 3 2 2" xfId="25568" xr:uid="{00000000-0005-0000-0000-000062510000}"/>
    <cellStyle name="Normal 33 2 4 3 2 3" xfId="25570" xr:uid="{00000000-0005-0000-0000-000063510000}"/>
    <cellStyle name="Normal 33 2 4 3 3" xfId="25572" xr:uid="{00000000-0005-0000-0000-000064510000}"/>
    <cellStyle name="Normal 33 2 4 3 3 2" xfId="25573" xr:uid="{00000000-0005-0000-0000-000065510000}"/>
    <cellStyle name="Normal 33 2 4 3 3 3" xfId="25575" xr:uid="{00000000-0005-0000-0000-000066510000}"/>
    <cellStyle name="Normal 33 2 4 3 4" xfId="25577" xr:uid="{00000000-0005-0000-0000-000067510000}"/>
    <cellStyle name="Normal 33 2 4 3 5" xfId="25578" xr:uid="{00000000-0005-0000-0000-000068510000}"/>
    <cellStyle name="Normal 33 2 4 4" xfId="22674" xr:uid="{00000000-0005-0000-0000-000069510000}"/>
    <cellStyle name="Normal 33 2 4 4 2" xfId="21653" xr:uid="{00000000-0005-0000-0000-00006A510000}"/>
    <cellStyle name="Normal 33 2 4 4 2 2" xfId="21663" xr:uid="{00000000-0005-0000-0000-00006B510000}"/>
    <cellStyle name="Normal 33 2 4 4 2 3" xfId="21672" xr:uid="{00000000-0005-0000-0000-00006C510000}"/>
    <cellStyle name="Normal 33 2 4 4 3" xfId="21682" xr:uid="{00000000-0005-0000-0000-00006D510000}"/>
    <cellStyle name="Normal 33 2 4 4 3 2" xfId="21689" xr:uid="{00000000-0005-0000-0000-00006E510000}"/>
    <cellStyle name="Normal 33 2 4 4 3 3" xfId="21701" xr:uid="{00000000-0005-0000-0000-00006F510000}"/>
    <cellStyle name="Normal 33 2 4 4 4" xfId="25579" xr:uid="{00000000-0005-0000-0000-000070510000}"/>
    <cellStyle name="Normal 33 2 4 4 5" xfId="25580" xr:uid="{00000000-0005-0000-0000-000071510000}"/>
    <cellStyle name="Normal 33 2 4 5" xfId="25581" xr:uid="{00000000-0005-0000-0000-000072510000}"/>
    <cellStyle name="Normal 33 2 4 5 2" xfId="25582" xr:uid="{00000000-0005-0000-0000-000073510000}"/>
    <cellStyle name="Normal 33 2 4 5 2 2" xfId="25583" xr:uid="{00000000-0005-0000-0000-000074510000}"/>
    <cellStyle name="Normal 33 2 4 5 2 3" xfId="25584" xr:uid="{00000000-0005-0000-0000-000075510000}"/>
    <cellStyle name="Normal 33 2 4 5 3" xfId="25585" xr:uid="{00000000-0005-0000-0000-000076510000}"/>
    <cellStyle name="Normal 33 2 4 5 3 2" xfId="25586" xr:uid="{00000000-0005-0000-0000-000077510000}"/>
    <cellStyle name="Normal 33 2 4 5 3 3" xfId="19231" xr:uid="{00000000-0005-0000-0000-000078510000}"/>
    <cellStyle name="Normal 33 2 4 5 4" xfId="21517" xr:uid="{00000000-0005-0000-0000-000079510000}"/>
    <cellStyle name="Normal 33 2 4 5 5" xfId="21519" xr:uid="{00000000-0005-0000-0000-00007A510000}"/>
    <cellStyle name="Normal 33 2 4 6" xfId="25587" xr:uid="{00000000-0005-0000-0000-00007B510000}"/>
    <cellStyle name="Normal 33 2 4 6 2" xfId="25588" xr:uid="{00000000-0005-0000-0000-00007C510000}"/>
    <cellStyle name="Normal 33 2 4 6 2 2" xfId="25589" xr:uid="{00000000-0005-0000-0000-00007D510000}"/>
    <cellStyle name="Normal 33 2 4 6 2 3" xfId="25590" xr:uid="{00000000-0005-0000-0000-00007E510000}"/>
    <cellStyle name="Normal 33 2 4 6 3" xfId="25591" xr:uid="{00000000-0005-0000-0000-00007F510000}"/>
    <cellStyle name="Normal 33 2 4 6 3 2" xfId="25592" xr:uid="{00000000-0005-0000-0000-000080510000}"/>
    <cellStyle name="Normal 33 2 4 6 3 3" xfId="25593" xr:uid="{00000000-0005-0000-0000-000081510000}"/>
    <cellStyle name="Normal 33 2 4 6 4" xfId="21521" xr:uid="{00000000-0005-0000-0000-000082510000}"/>
    <cellStyle name="Normal 33 2 4 6 5" xfId="21523" xr:uid="{00000000-0005-0000-0000-000083510000}"/>
    <cellStyle name="Normal 33 2 4 7" xfId="3726" xr:uid="{00000000-0005-0000-0000-000084510000}"/>
    <cellStyle name="Normal 33 2 4 7 2" xfId="25594" xr:uid="{00000000-0005-0000-0000-000085510000}"/>
    <cellStyle name="Normal 33 2 4 7 2 2" xfId="25595" xr:uid="{00000000-0005-0000-0000-000086510000}"/>
    <cellStyle name="Normal 33 2 4 7 2 3" xfId="25596" xr:uid="{00000000-0005-0000-0000-000087510000}"/>
    <cellStyle name="Normal 33 2 4 7 3" xfId="25597" xr:uid="{00000000-0005-0000-0000-000088510000}"/>
    <cellStyle name="Normal 33 2 4 7 4" xfId="7438" xr:uid="{00000000-0005-0000-0000-000089510000}"/>
    <cellStyle name="Normal 33 2 4 8" xfId="9448" xr:uid="{00000000-0005-0000-0000-00008A510000}"/>
    <cellStyle name="Normal 33 2 4 8 2" xfId="25598" xr:uid="{00000000-0005-0000-0000-00008B510000}"/>
    <cellStyle name="Normal 33 2 4 8 3" xfId="25599" xr:uid="{00000000-0005-0000-0000-00008C510000}"/>
    <cellStyle name="Normal 33 2 4 9" xfId="25600" xr:uid="{00000000-0005-0000-0000-00008D510000}"/>
    <cellStyle name="Normal 33 2 4 9 2" xfId="25601" xr:uid="{00000000-0005-0000-0000-00008E510000}"/>
    <cellStyle name="Normal 33 2 4 9 3" xfId="25602" xr:uid="{00000000-0005-0000-0000-00008F510000}"/>
    <cellStyle name="Normal 33 3" xfId="24357" xr:uid="{00000000-0005-0000-0000-000090510000}"/>
    <cellStyle name="Normal 33 3 2" xfId="24360" xr:uid="{00000000-0005-0000-0000-000091510000}"/>
    <cellStyle name="Normal 33 3 3" xfId="24363" xr:uid="{00000000-0005-0000-0000-000092510000}"/>
    <cellStyle name="Normal 33 4" xfId="24367" xr:uid="{00000000-0005-0000-0000-000093510000}"/>
    <cellStyle name="Normal 33 4 10" xfId="1393" xr:uid="{00000000-0005-0000-0000-000094510000}"/>
    <cellStyle name="Normal 33 4 11" xfId="17528" xr:uid="{00000000-0005-0000-0000-000095510000}"/>
    <cellStyle name="Normal 33 4 2" xfId="24368" xr:uid="{00000000-0005-0000-0000-000096510000}"/>
    <cellStyle name="Normal 33 4 2 2" xfId="25604" xr:uid="{00000000-0005-0000-0000-000097510000}"/>
    <cellStyle name="Normal 33 4 2 2 2" xfId="25606" xr:uid="{00000000-0005-0000-0000-000098510000}"/>
    <cellStyle name="Normal 33 4 2 2 2 2" xfId="6150" xr:uid="{00000000-0005-0000-0000-000099510000}"/>
    <cellStyle name="Normal 33 4 2 2 2 3" xfId="6159" xr:uid="{00000000-0005-0000-0000-00009A510000}"/>
    <cellStyle name="Normal 33 4 2 2 3" xfId="24104" xr:uid="{00000000-0005-0000-0000-00009B510000}"/>
    <cellStyle name="Normal 33 4 2 2 4" xfId="24105" xr:uid="{00000000-0005-0000-0000-00009C510000}"/>
    <cellStyle name="Normal 33 4 2 3" xfId="5332" xr:uid="{00000000-0005-0000-0000-00009D510000}"/>
    <cellStyle name="Normal 33 4 2 3 2" xfId="25607" xr:uid="{00000000-0005-0000-0000-00009E510000}"/>
    <cellStyle name="Normal 33 4 2 3 3" xfId="25608" xr:uid="{00000000-0005-0000-0000-00009F510000}"/>
    <cellStyle name="Normal 33 4 2 4" xfId="7616" xr:uid="{00000000-0005-0000-0000-0000A0510000}"/>
    <cellStyle name="Normal 33 4 2 4 2" xfId="25610" xr:uid="{00000000-0005-0000-0000-0000A1510000}"/>
    <cellStyle name="Normal 33 4 2 4 3" xfId="25611" xr:uid="{00000000-0005-0000-0000-0000A2510000}"/>
    <cellStyle name="Normal 33 4 2 5" xfId="25612" xr:uid="{00000000-0005-0000-0000-0000A3510000}"/>
    <cellStyle name="Normal 33 4 2 6" xfId="25613" xr:uid="{00000000-0005-0000-0000-0000A4510000}"/>
    <cellStyle name="Normal 33 4 3" xfId="24370" xr:uid="{00000000-0005-0000-0000-0000A5510000}"/>
    <cellStyle name="Normal 33 4 3 2" xfId="25617" xr:uid="{00000000-0005-0000-0000-0000A6510000}"/>
    <cellStyle name="Normal 33 4 3 2 2" xfId="25620" xr:uid="{00000000-0005-0000-0000-0000A7510000}"/>
    <cellStyle name="Normal 33 4 3 2 3" xfId="24119" xr:uid="{00000000-0005-0000-0000-0000A8510000}"/>
    <cellStyle name="Normal 33 4 3 3" xfId="25624" xr:uid="{00000000-0005-0000-0000-0000A9510000}"/>
    <cellStyle name="Normal 33 4 3 3 2" xfId="6156" xr:uid="{00000000-0005-0000-0000-0000AA510000}"/>
    <cellStyle name="Normal 33 4 3 3 3" xfId="25627" xr:uid="{00000000-0005-0000-0000-0000AB510000}"/>
    <cellStyle name="Normal 33 4 3 4" xfId="25628" xr:uid="{00000000-0005-0000-0000-0000AC510000}"/>
    <cellStyle name="Normal 33 4 3 5" xfId="25629" xr:uid="{00000000-0005-0000-0000-0000AD510000}"/>
    <cellStyle name="Normal 33 4 4" xfId="24563" xr:uid="{00000000-0005-0000-0000-0000AE510000}"/>
    <cellStyle name="Normal 33 4 4 2" xfId="25631" xr:uid="{00000000-0005-0000-0000-0000AF510000}"/>
    <cellStyle name="Normal 33 4 4 2 2" xfId="25632" xr:uid="{00000000-0005-0000-0000-0000B0510000}"/>
    <cellStyle name="Normal 33 4 4 2 3" xfId="24125" xr:uid="{00000000-0005-0000-0000-0000B1510000}"/>
    <cellStyle name="Normal 33 4 4 3" xfId="7659" xr:uid="{00000000-0005-0000-0000-0000B2510000}"/>
    <cellStyle name="Normal 33 4 4 3 2" xfId="17291" xr:uid="{00000000-0005-0000-0000-0000B3510000}"/>
    <cellStyle name="Normal 33 4 4 3 3" xfId="17307" xr:uid="{00000000-0005-0000-0000-0000B4510000}"/>
    <cellStyle name="Normal 33 4 4 4" xfId="25633" xr:uid="{00000000-0005-0000-0000-0000B5510000}"/>
    <cellStyle name="Normal 33 4 4 5" xfId="25634" xr:uid="{00000000-0005-0000-0000-0000B6510000}"/>
    <cellStyle name="Normal 33 4 5" xfId="24566" xr:uid="{00000000-0005-0000-0000-0000B7510000}"/>
    <cellStyle name="Normal 33 4 5 2" xfId="25636" xr:uid="{00000000-0005-0000-0000-0000B8510000}"/>
    <cellStyle name="Normal 33 4 5 2 2" xfId="25637" xr:uid="{00000000-0005-0000-0000-0000B9510000}"/>
    <cellStyle name="Normal 33 4 5 2 3" xfId="24134" xr:uid="{00000000-0005-0000-0000-0000BA510000}"/>
    <cellStyle name="Normal 33 4 5 3" xfId="25638" xr:uid="{00000000-0005-0000-0000-0000BB510000}"/>
    <cellStyle name="Normal 33 4 5 3 2" xfId="6376" xr:uid="{00000000-0005-0000-0000-0000BC510000}"/>
    <cellStyle name="Normal 33 4 5 3 3" xfId="25641" xr:uid="{00000000-0005-0000-0000-0000BD510000}"/>
    <cellStyle name="Normal 33 4 5 4" xfId="25644" xr:uid="{00000000-0005-0000-0000-0000BE510000}"/>
    <cellStyle name="Normal 33 4 5 5" xfId="25647" xr:uid="{00000000-0005-0000-0000-0000BF510000}"/>
    <cellStyle name="Normal 33 4 6" xfId="17252" xr:uid="{00000000-0005-0000-0000-0000C0510000}"/>
    <cellStyle name="Normal 33 4 6 2" xfId="25650" xr:uid="{00000000-0005-0000-0000-0000C1510000}"/>
    <cellStyle name="Normal 33 4 6 2 2" xfId="18406" xr:uid="{00000000-0005-0000-0000-0000C2510000}"/>
    <cellStyle name="Normal 33 4 6 2 3" xfId="25651" xr:uid="{00000000-0005-0000-0000-0000C3510000}"/>
    <cellStyle name="Normal 33 4 6 3" xfId="25652" xr:uid="{00000000-0005-0000-0000-0000C4510000}"/>
    <cellStyle name="Normal 33 4 6 3 2" xfId="25655" xr:uid="{00000000-0005-0000-0000-0000C5510000}"/>
    <cellStyle name="Normal 33 4 6 3 3" xfId="25656" xr:uid="{00000000-0005-0000-0000-0000C6510000}"/>
    <cellStyle name="Normal 33 4 6 4" xfId="4018" xr:uid="{00000000-0005-0000-0000-0000C7510000}"/>
    <cellStyle name="Normal 33 4 6 5" xfId="25657" xr:uid="{00000000-0005-0000-0000-0000C8510000}"/>
    <cellStyle name="Normal 33 4 7" xfId="17254" xr:uid="{00000000-0005-0000-0000-0000C9510000}"/>
    <cellStyle name="Normal 33 4 7 2" xfId="12050" xr:uid="{00000000-0005-0000-0000-0000CA510000}"/>
    <cellStyle name="Normal 33 4 7 2 2" xfId="25658" xr:uid="{00000000-0005-0000-0000-0000CB510000}"/>
    <cellStyle name="Normal 33 4 7 2 3" xfId="25659" xr:uid="{00000000-0005-0000-0000-0000CC510000}"/>
    <cellStyle name="Normal 33 4 7 3" xfId="12053" xr:uid="{00000000-0005-0000-0000-0000CD510000}"/>
    <cellStyle name="Normal 33 4 7 4" xfId="12730" xr:uid="{00000000-0005-0000-0000-0000CE510000}"/>
    <cellStyle name="Normal 33 4 8" xfId="25660" xr:uid="{00000000-0005-0000-0000-0000CF510000}"/>
    <cellStyle name="Normal 33 4 8 2" xfId="4872" xr:uid="{00000000-0005-0000-0000-0000D0510000}"/>
    <cellStyle name="Normal 33 4 8 3" xfId="4884" xr:uid="{00000000-0005-0000-0000-0000D1510000}"/>
    <cellStyle name="Normal 33 4 9" xfId="25661" xr:uid="{00000000-0005-0000-0000-0000D2510000}"/>
    <cellStyle name="Normal 33 4 9 2" xfId="20401" xr:uid="{00000000-0005-0000-0000-0000D3510000}"/>
    <cellStyle name="Normal 33 4 9 3" xfId="20404" xr:uid="{00000000-0005-0000-0000-0000D4510000}"/>
    <cellStyle name="Normal 33 5" xfId="24375" xr:uid="{00000000-0005-0000-0000-0000D5510000}"/>
    <cellStyle name="Normal 33 5 2" xfId="20802" xr:uid="{00000000-0005-0000-0000-0000D6510000}"/>
    <cellStyle name="Normal 33 6" xfId="24377" xr:uid="{00000000-0005-0000-0000-0000D7510000}"/>
    <cellStyle name="Normal 33 6 2" xfId="20816" xr:uid="{00000000-0005-0000-0000-0000D8510000}"/>
    <cellStyle name="Normal 34" xfId="24825" xr:uid="{00000000-0005-0000-0000-0000D9510000}"/>
    <cellStyle name="Normal 34 2" xfId="24828" xr:uid="{00000000-0005-0000-0000-0000DA510000}"/>
    <cellStyle name="Normal 34 2 2" xfId="24831" xr:uid="{00000000-0005-0000-0000-0000DB510000}"/>
    <cellStyle name="Normal 34 2 3" xfId="24834" xr:uid="{00000000-0005-0000-0000-0000DC510000}"/>
    <cellStyle name="Normal 34 2 4" xfId="24836" xr:uid="{00000000-0005-0000-0000-0000DD510000}"/>
    <cellStyle name="Normal 34 2 4 10" xfId="24838" xr:uid="{00000000-0005-0000-0000-0000DE510000}"/>
    <cellStyle name="Normal 34 2 4 11" xfId="19616" xr:uid="{00000000-0005-0000-0000-0000DF510000}"/>
    <cellStyle name="Normal 34 2 4 2" xfId="20378" xr:uid="{00000000-0005-0000-0000-0000E0510000}"/>
    <cellStyle name="Normal 34 2 4 2 2" xfId="24840" xr:uid="{00000000-0005-0000-0000-0000E1510000}"/>
    <cellStyle name="Normal 34 2 4 2 2 2" xfId="20899" xr:uid="{00000000-0005-0000-0000-0000E2510000}"/>
    <cellStyle name="Normal 34 2 4 2 2 2 2" xfId="12487" xr:uid="{00000000-0005-0000-0000-0000E3510000}"/>
    <cellStyle name="Normal 34 2 4 2 2 2 3" xfId="24842" xr:uid="{00000000-0005-0000-0000-0000E4510000}"/>
    <cellStyle name="Normal 34 2 4 2 2 3" xfId="24844" xr:uid="{00000000-0005-0000-0000-0000E5510000}"/>
    <cellStyle name="Normal 34 2 4 2 2 4" xfId="19479" xr:uid="{00000000-0005-0000-0000-0000E6510000}"/>
    <cellStyle name="Normal 34 2 4 2 3" xfId="24846" xr:uid="{00000000-0005-0000-0000-0000E7510000}"/>
    <cellStyle name="Normal 34 2 4 2 3 2" xfId="20911" xr:uid="{00000000-0005-0000-0000-0000E8510000}"/>
    <cellStyle name="Normal 34 2 4 2 3 3" xfId="24848" xr:uid="{00000000-0005-0000-0000-0000E9510000}"/>
    <cellStyle name="Normal 34 2 4 2 4" xfId="24850" xr:uid="{00000000-0005-0000-0000-0000EA510000}"/>
    <cellStyle name="Normal 34 2 4 2 4 2" xfId="20925" xr:uid="{00000000-0005-0000-0000-0000EB510000}"/>
    <cellStyle name="Normal 34 2 4 2 4 3" xfId="24853" xr:uid="{00000000-0005-0000-0000-0000EC510000}"/>
    <cellStyle name="Normal 34 2 4 2 5" xfId="24855" xr:uid="{00000000-0005-0000-0000-0000ED510000}"/>
    <cellStyle name="Normal 34 2 4 2 6" xfId="22246" xr:uid="{00000000-0005-0000-0000-0000EE510000}"/>
    <cellStyle name="Normal 34 2 4 3" xfId="24857" xr:uid="{00000000-0005-0000-0000-0000EF510000}"/>
    <cellStyle name="Normal 34 2 4 3 2" xfId="24859" xr:uid="{00000000-0005-0000-0000-0000F0510000}"/>
    <cellStyle name="Normal 34 2 4 3 2 2" xfId="24861" xr:uid="{00000000-0005-0000-0000-0000F1510000}"/>
    <cellStyle name="Normal 34 2 4 3 2 3" xfId="24863" xr:uid="{00000000-0005-0000-0000-0000F2510000}"/>
    <cellStyle name="Normal 34 2 4 3 3" xfId="24865" xr:uid="{00000000-0005-0000-0000-0000F3510000}"/>
    <cellStyle name="Normal 34 2 4 3 3 2" xfId="18949" xr:uid="{00000000-0005-0000-0000-0000F4510000}"/>
    <cellStyle name="Normal 34 2 4 3 3 3" xfId="17934" xr:uid="{00000000-0005-0000-0000-0000F5510000}"/>
    <cellStyle name="Normal 34 2 4 3 4" xfId="24867" xr:uid="{00000000-0005-0000-0000-0000F6510000}"/>
    <cellStyle name="Normal 34 2 4 3 5" xfId="24869" xr:uid="{00000000-0005-0000-0000-0000F7510000}"/>
    <cellStyle name="Normal 34 2 4 4" xfId="24871" xr:uid="{00000000-0005-0000-0000-0000F8510000}"/>
    <cellStyle name="Normal 34 2 4 4 2" xfId="24873" xr:uid="{00000000-0005-0000-0000-0000F9510000}"/>
    <cellStyle name="Normal 34 2 4 4 2 2" xfId="24876" xr:uid="{00000000-0005-0000-0000-0000FA510000}"/>
    <cellStyle name="Normal 34 2 4 4 2 3" xfId="3187" xr:uid="{00000000-0005-0000-0000-0000FB510000}"/>
    <cellStyle name="Normal 34 2 4 4 3" xfId="24878" xr:uid="{00000000-0005-0000-0000-0000FC510000}"/>
    <cellStyle name="Normal 34 2 4 4 3 2" xfId="24880" xr:uid="{00000000-0005-0000-0000-0000FD510000}"/>
    <cellStyle name="Normal 34 2 4 4 3 3" xfId="24882" xr:uid="{00000000-0005-0000-0000-0000FE510000}"/>
    <cellStyle name="Normal 34 2 4 4 4" xfId="24884" xr:uid="{00000000-0005-0000-0000-0000FF510000}"/>
    <cellStyle name="Normal 34 2 4 4 5" xfId="24886" xr:uid="{00000000-0005-0000-0000-000000520000}"/>
    <cellStyle name="Normal 34 2 4 5" xfId="24888" xr:uid="{00000000-0005-0000-0000-000001520000}"/>
    <cellStyle name="Normal 34 2 4 5 2" xfId="24890" xr:uid="{00000000-0005-0000-0000-000002520000}"/>
    <cellStyle name="Normal 34 2 4 5 2 2" xfId="24892" xr:uid="{00000000-0005-0000-0000-000003520000}"/>
    <cellStyle name="Normal 34 2 4 5 2 3" xfId="24894" xr:uid="{00000000-0005-0000-0000-000004520000}"/>
    <cellStyle name="Normal 34 2 4 5 3" xfId="2914" xr:uid="{00000000-0005-0000-0000-000005520000}"/>
    <cellStyle name="Normal 34 2 4 5 3 2" xfId="3633" xr:uid="{00000000-0005-0000-0000-000006520000}"/>
    <cellStyle name="Normal 34 2 4 5 3 3" xfId="3643" xr:uid="{00000000-0005-0000-0000-000007520000}"/>
    <cellStyle name="Normal 34 2 4 5 4" xfId="24896" xr:uid="{00000000-0005-0000-0000-000008520000}"/>
    <cellStyle name="Normal 34 2 4 5 5" xfId="24898" xr:uid="{00000000-0005-0000-0000-000009520000}"/>
    <cellStyle name="Normal 34 2 4 6" xfId="24900" xr:uid="{00000000-0005-0000-0000-00000A520000}"/>
    <cellStyle name="Normal 34 2 4 6 2" xfId="24902" xr:uid="{00000000-0005-0000-0000-00000B520000}"/>
    <cellStyle name="Normal 34 2 4 6 2 2" xfId="24904" xr:uid="{00000000-0005-0000-0000-00000C520000}"/>
    <cellStyle name="Normal 34 2 4 6 2 3" xfId="24906" xr:uid="{00000000-0005-0000-0000-00000D520000}"/>
    <cellStyle name="Normal 34 2 4 6 3" xfId="24908" xr:uid="{00000000-0005-0000-0000-00000E520000}"/>
    <cellStyle name="Normal 34 2 4 6 3 2" xfId="24910" xr:uid="{00000000-0005-0000-0000-00000F520000}"/>
    <cellStyle name="Normal 34 2 4 6 3 3" xfId="24912" xr:uid="{00000000-0005-0000-0000-000010520000}"/>
    <cellStyle name="Normal 34 2 4 6 4" xfId="24914" xr:uid="{00000000-0005-0000-0000-000011520000}"/>
    <cellStyle name="Normal 34 2 4 6 5" xfId="24918" xr:uid="{00000000-0005-0000-0000-000012520000}"/>
    <cellStyle name="Normal 34 2 4 7" xfId="24920" xr:uid="{00000000-0005-0000-0000-000013520000}"/>
    <cellStyle name="Normal 34 2 4 7 2" xfId="24922" xr:uid="{00000000-0005-0000-0000-000014520000}"/>
    <cellStyle name="Normal 34 2 4 7 2 2" xfId="24924" xr:uid="{00000000-0005-0000-0000-000015520000}"/>
    <cellStyle name="Normal 34 2 4 7 2 3" xfId="24926" xr:uid="{00000000-0005-0000-0000-000016520000}"/>
    <cellStyle name="Normal 34 2 4 7 3" xfId="24928" xr:uid="{00000000-0005-0000-0000-000017520000}"/>
    <cellStyle name="Normal 34 2 4 7 4" xfId="24930" xr:uid="{00000000-0005-0000-0000-000018520000}"/>
    <cellStyle name="Normal 34 2 4 8" xfId="24932" xr:uid="{00000000-0005-0000-0000-000019520000}"/>
    <cellStyle name="Normal 34 2 4 8 2" xfId="12041" xr:uid="{00000000-0005-0000-0000-00001A520000}"/>
    <cellStyle name="Normal 34 2 4 8 3" xfId="12046" xr:uid="{00000000-0005-0000-0000-00001B520000}"/>
    <cellStyle name="Normal 34 2 4 9" xfId="24934" xr:uid="{00000000-0005-0000-0000-00001C520000}"/>
    <cellStyle name="Normal 34 2 4 9 2" xfId="24936" xr:uid="{00000000-0005-0000-0000-00001D520000}"/>
    <cellStyle name="Normal 34 2 4 9 3" xfId="24938" xr:uid="{00000000-0005-0000-0000-00001E520000}"/>
    <cellStyle name="Normal 34 3" xfId="24385" xr:uid="{00000000-0005-0000-0000-00001F520000}"/>
    <cellStyle name="Normal 34 3 2" xfId="24389" xr:uid="{00000000-0005-0000-0000-000020520000}"/>
    <cellStyle name="Normal 34 3 3" xfId="24393" xr:uid="{00000000-0005-0000-0000-000021520000}"/>
    <cellStyle name="Normal 34 4" xfId="24397" xr:uid="{00000000-0005-0000-0000-000022520000}"/>
    <cellStyle name="Normal 34 4 10" xfId="18842" xr:uid="{00000000-0005-0000-0000-000023520000}"/>
    <cellStyle name="Normal 34 4 11" xfId="18846" xr:uid="{00000000-0005-0000-0000-000024520000}"/>
    <cellStyle name="Normal 34 4 2" xfId="24399" xr:uid="{00000000-0005-0000-0000-000025520000}"/>
    <cellStyle name="Normal 34 4 2 2" xfId="6947" xr:uid="{00000000-0005-0000-0000-000026520000}"/>
    <cellStyle name="Normal 34 4 2 2 2" xfId="8239" xr:uid="{00000000-0005-0000-0000-000027520000}"/>
    <cellStyle name="Normal 34 4 2 2 2 2" xfId="25663" xr:uid="{00000000-0005-0000-0000-000028520000}"/>
    <cellStyle name="Normal 34 4 2 2 2 3" xfId="25664" xr:uid="{00000000-0005-0000-0000-000029520000}"/>
    <cellStyle name="Normal 34 4 2 2 3" xfId="25666" xr:uid="{00000000-0005-0000-0000-00002A520000}"/>
    <cellStyle name="Normal 34 4 2 2 4" xfId="25667" xr:uid="{00000000-0005-0000-0000-00002B520000}"/>
    <cellStyle name="Normal 34 4 2 3" xfId="12759" xr:uid="{00000000-0005-0000-0000-00002C520000}"/>
    <cellStyle name="Normal 34 4 2 3 2" xfId="25668" xr:uid="{00000000-0005-0000-0000-00002D520000}"/>
    <cellStyle name="Normal 34 4 2 3 3" xfId="25669" xr:uid="{00000000-0005-0000-0000-00002E520000}"/>
    <cellStyle name="Normal 34 4 2 4" xfId="25671" xr:uid="{00000000-0005-0000-0000-00002F520000}"/>
    <cellStyle name="Normal 34 4 2 4 2" xfId="25672" xr:uid="{00000000-0005-0000-0000-000030520000}"/>
    <cellStyle name="Normal 34 4 2 4 3" xfId="17899" xr:uid="{00000000-0005-0000-0000-000031520000}"/>
    <cellStyle name="Normal 34 4 2 5" xfId="25673" xr:uid="{00000000-0005-0000-0000-000032520000}"/>
    <cellStyle name="Normal 34 4 2 6" xfId="25674" xr:uid="{00000000-0005-0000-0000-000033520000}"/>
    <cellStyle name="Normal 34 4 3" xfId="24401" xr:uid="{00000000-0005-0000-0000-000034520000}"/>
    <cellStyle name="Normal 34 4 3 2" xfId="25676" xr:uid="{00000000-0005-0000-0000-000035520000}"/>
    <cellStyle name="Normal 34 4 3 2 2" xfId="25094" xr:uid="{00000000-0005-0000-0000-000036520000}"/>
    <cellStyle name="Normal 34 4 3 2 3" xfId="25677" xr:uid="{00000000-0005-0000-0000-000037520000}"/>
    <cellStyle name="Normal 34 4 3 3" xfId="25679" xr:uid="{00000000-0005-0000-0000-000038520000}"/>
    <cellStyle name="Normal 34 4 3 3 2" xfId="25680" xr:uid="{00000000-0005-0000-0000-000039520000}"/>
    <cellStyle name="Normal 34 4 3 3 3" xfId="25681" xr:uid="{00000000-0005-0000-0000-00003A520000}"/>
    <cellStyle name="Normal 34 4 3 4" xfId="25682" xr:uid="{00000000-0005-0000-0000-00003B520000}"/>
    <cellStyle name="Normal 34 4 3 5" xfId="25683" xr:uid="{00000000-0005-0000-0000-00003C520000}"/>
    <cellStyle name="Normal 34 4 4" xfId="25684" xr:uid="{00000000-0005-0000-0000-00003D520000}"/>
    <cellStyle name="Normal 34 4 4 2" xfId="12787" xr:uid="{00000000-0005-0000-0000-00003E520000}"/>
    <cellStyle name="Normal 34 4 4 2 2" xfId="25685" xr:uid="{00000000-0005-0000-0000-00003F520000}"/>
    <cellStyle name="Normal 34 4 4 2 3" xfId="25686" xr:uid="{00000000-0005-0000-0000-000040520000}"/>
    <cellStyle name="Normal 34 4 4 3" xfId="25687" xr:uid="{00000000-0005-0000-0000-000041520000}"/>
    <cellStyle name="Normal 34 4 4 3 2" xfId="25688" xr:uid="{00000000-0005-0000-0000-000042520000}"/>
    <cellStyle name="Normal 34 4 4 3 3" xfId="25689" xr:uid="{00000000-0005-0000-0000-000043520000}"/>
    <cellStyle name="Normal 34 4 4 4" xfId="25690" xr:uid="{00000000-0005-0000-0000-000044520000}"/>
    <cellStyle name="Normal 34 4 4 5" xfId="25691" xr:uid="{00000000-0005-0000-0000-000045520000}"/>
    <cellStyle name="Normal 34 4 5" xfId="1091" xr:uid="{00000000-0005-0000-0000-000046520000}"/>
    <cellStyle name="Normal 34 4 5 2" xfId="1094" xr:uid="{00000000-0005-0000-0000-000047520000}"/>
    <cellStyle name="Normal 34 4 5 2 2" xfId="25692" xr:uid="{00000000-0005-0000-0000-000048520000}"/>
    <cellStyle name="Normal 34 4 5 2 3" xfId="25693" xr:uid="{00000000-0005-0000-0000-000049520000}"/>
    <cellStyle name="Normal 34 4 5 3" xfId="1098" xr:uid="{00000000-0005-0000-0000-00004A520000}"/>
    <cellStyle name="Normal 34 4 5 3 2" xfId="25694" xr:uid="{00000000-0005-0000-0000-00004B520000}"/>
    <cellStyle name="Normal 34 4 5 3 3" xfId="19423" xr:uid="{00000000-0005-0000-0000-00004C520000}"/>
    <cellStyle name="Normal 34 4 5 4" xfId="25696" xr:uid="{00000000-0005-0000-0000-00004D520000}"/>
    <cellStyle name="Normal 34 4 5 5" xfId="25698" xr:uid="{00000000-0005-0000-0000-00004E520000}"/>
    <cellStyle name="Normal 34 4 6" xfId="1112" xr:uid="{00000000-0005-0000-0000-00004F520000}"/>
    <cellStyle name="Normal 34 4 6 2" xfId="14187" xr:uid="{00000000-0005-0000-0000-000050520000}"/>
    <cellStyle name="Normal 34 4 6 2 2" xfId="18362" xr:uid="{00000000-0005-0000-0000-000051520000}"/>
    <cellStyle name="Normal 34 4 6 2 3" xfId="25700" xr:uid="{00000000-0005-0000-0000-000052520000}"/>
    <cellStyle name="Normal 34 4 6 3" xfId="21528" xr:uid="{00000000-0005-0000-0000-000053520000}"/>
    <cellStyle name="Normal 34 4 6 3 2" xfId="25701" xr:uid="{00000000-0005-0000-0000-000054520000}"/>
    <cellStyle name="Normal 34 4 6 3 3" xfId="25702" xr:uid="{00000000-0005-0000-0000-000055520000}"/>
    <cellStyle name="Normal 34 4 6 4" xfId="25703" xr:uid="{00000000-0005-0000-0000-000056520000}"/>
    <cellStyle name="Normal 34 4 6 5" xfId="25705" xr:uid="{00000000-0005-0000-0000-000057520000}"/>
    <cellStyle name="Normal 34 4 7" xfId="652" xr:uid="{00000000-0005-0000-0000-000058520000}"/>
    <cellStyle name="Normal 34 4 7 2" xfId="5482" xr:uid="{00000000-0005-0000-0000-000059520000}"/>
    <cellStyle name="Normal 34 4 7 2 2" xfId="25706" xr:uid="{00000000-0005-0000-0000-00005A520000}"/>
    <cellStyle name="Normal 34 4 7 2 3" xfId="25707" xr:uid="{00000000-0005-0000-0000-00005B520000}"/>
    <cellStyle name="Normal 34 4 7 3" xfId="25708" xr:uid="{00000000-0005-0000-0000-00005C520000}"/>
    <cellStyle name="Normal 34 4 7 4" xfId="25711" xr:uid="{00000000-0005-0000-0000-00005D520000}"/>
    <cellStyle name="Normal 34 4 8" xfId="25714" xr:uid="{00000000-0005-0000-0000-00005E520000}"/>
    <cellStyle name="Normal 34 4 8 2" xfId="25715" xr:uid="{00000000-0005-0000-0000-00005F520000}"/>
    <cellStyle name="Normal 34 4 8 3" xfId="25717" xr:uid="{00000000-0005-0000-0000-000060520000}"/>
    <cellStyle name="Normal 34 4 9" xfId="25718" xr:uid="{00000000-0005-0000-0000-000061520000}"/>
    <cellStyle name="Normal 34 4 9 2" xfId="25720" xr:uid="{00000000-0005-0000-0000-000062520000}"/>
    <cellStyle name="Normal 34 4 9 3" xfId="25722" xr:uid="{00000000-0005-0000-0000-000063520000}"/>
    <cellStyle name="Normal 34 5" xfId="8561" xr:uid="{00000000-0005-0000-0000-000064520000}"/>
    <cellStyle name="Normal 34 5 2" xfId="8564" xr:uid="{00000000-0005-0000-0000-000065520000}"/>
    <cellStyle name="Normal 34 6" xfId="8590" xr:uid="{00000000-0005-0000-0000-000066520000}"/>
    <cellStyle name="Normal 34 6 2" xfId="7071" xr:uid="{00000000-0005-0000-0000-000067520000}"/>
    <cellStyle name="Normal 35" xfId="25724" xr:uid="{00000000-0005-0000-0000-000068520000}"/>
    <cellStyle name="Normal 35 2" xfId="25727" xr:uid="{00000000-0005-0000-0000-000069520000}"/>
    <cellStyle name="Normal 35 2 2" xfId="25730" xr:uid="{00000000-0005-0000-0000-00006A520000}"/>
    <cellStyle name="Normal 35 2 3" xfId="12167" xr:uid="{00000000-0005-0000-0000-00006B520000}"/>
    <cellStyle name="Normal 35 2 4" xfId="12171" xr:uid="{00000000-0005-0000-0000-00006C520000}"/>
    <cellStyle name="Normal 35 2 4 10" xfId="8854" xr:uid="{00000000-0005-0000-0000-00006D520000}"/>
    <cellStyle name="Normal 35 2 4 11" xfId="2706" xr:uid="{00000000-0005-0000-0000-00006E520000}"/>
    <cellStyle name="Normal 35 2 4 2" xfId="25733" xr:uid="{00000000-0005-0000-0000-00006F520000}"/>
    <cellStyle name="Normal 35 2 4 2 2" xfId="18006" xr:uid="{00000000-0005-0000-0000-000070520000}"/>
    <cellStyle name="Normal 35 2 4 2 2 2" xfId="19623" xr:uid="{00000000-0005-0000-0000-000071520000}"/>
    <cellStyle name="Normal 35 2 4 2 2 2 2" xfId="25735" xr:uid="{00000000-0005-0000-0000-000072520000}"/>
    <cellStyle name="Normal 35 2 4 2 2 2 3" xfId="25737" xr:uid="{00000000-0005-0000-0000-000073520000}"/>
    <cellStyle name="Normal 35 2 4 2 2 3" xfId="19626" xr:uid="{00000000-0005-0000-0000-000074520000}"/>
    <cellStyle name="Normal 35 2 4 2 2 4" xfId="25739" xr:uid="{00000000-0005-0000-0000-000075520000}"/>
    <cellStyle name="Normal 35 2 4 2 3" xfId="19629" xr:uid="{00000000-0005-0000-0000-000076520000}"/>
    <cellStyle name="Normal 35 2 4 2 3 2" xfId="3731" xr:uid="{00000000-0005-0000-0000-000077520000}"/>
    <cellStyle name="Normal 35 2 4 2 3 3" xfId="25741" xr:uid="{00000000-0005-0000-0000-000078520000}"/>
    <cellStyle name="Normal 35 2 4 2 4" xfId="19632" xr:uid="{00000000-0005-0000-0000-000079520000}"/>
    <cellStyle name="Normal 35 2 4 2 4 2" xfId="25743" xr:uid="{00000000-0005-0000-0000-00007A520000}"/>
    <cellStyle name="Normal 35 2 4 2 4 3" xfId="25745" xr:uid="{00000000-0005-0000-0000-00007B520000}"/>
    <cellStyle name="Normal 35 2 4 2 5" xfId="25747" xr:uid="{00000000-0005-0000-0000-00007C520000}"/>
    <cellStyle name="Normal 35 2 4 2 6" xfId="25751" xr:uid="{00000000-0005-0000-0000-00007D520000}"/>
    <cellStyle name="Normal 35 2 4 3" xfId="16289" xr:uid="{00000000-0005-0000-0000-00007E520000}"/>
    <cellStyle name="Normal 35 2 4 3 2" xfId="16293" xr:uid="{00000000-0005-0000-0000-00007F520000}"/>
    <cellStyle name="Normal 35 2 4 3 2 2" xfId="19638" xr:uid="{00000000-0005-0000-0000-000080520000}"/>
    <cellStyle name="Normal 35 2 4 3 2 3" xfId="19641" xr:uid="{00000000-0005-0000-0000-000081520000}"/>
    <cellStyle name="Normal 35 2 4 3 3" xfId="16300" xr:uid="{00000000-0005-0000-0000-000082520000}"/>
    <cellStyle name="Normal 35 2 4 3 3 2" xfId="25756" xr:uid="{00000000-0005-0000-0000-000083520000}"/>
    <cellStyle name="Normal 35 2 4 3 3 3" xfId="25758" xr:uid="{00000000-0005-0000-0000-000084520000}"/>
    <cellStyle name="Normal 35 2 4 3 4" xfId="19644" xr:uid="{00000000-0005-0000-0000-000085520000}"/>
    <cellStyle name="Normal 35 2 4 3 5" xfId="25761" xr:uid="{00000000-0005-0000-0000-000086520000}"/>
    <cellStyle name="Normal 35 2 4 4" xfId="2815" xr:uid="{00000000-0005-0000-0000-000087520000}"/>
    <cellStyle name="Normal 35 2 4 4 2" xfId="16305" xr:uid="{00000000-0005-0000-0000-000088520000}"/>
    <cellStyle name="Normal 35 2 4 4 2 2" xfId="25765" xr:uid="{00000000-0005-0000-0000-000089520000}"/>
    <cellStyle name="Normal 35 2 4 4 2 3" xfId="25767" xr:uid="{00000000-0005-0000-0000-00008A520000}"/>
    <cellStyle name="Normal 35 2 4 4 3" xfId="16312" xr:uid="{00000000-0005-0000-0000-00008B520000}"/>
    <cellStyle name="Normal 35 2 4 4 3 2" xfId="20456" xr:uid="{00000000-0005-0000-0000-00008C520000}"/>
    <cellStyle name="Normal 35 2 4 4 3 3" xfId="9704" xr:uid="{00000000-0005-0000-0000-00008D520000}"/>
    <cellStyle name="Normal 35 2 4 4 4" xfId="25769" xr:uid="{00000000-0005-0000-0000-00008E520000}"/>
    <cellStyle name="Normal 35 2 4 4 5" xfId="25771" xr:uid="{00000000-0005-0000-0000-00008F520000}"/>
    <cellStyle name="Normal 35 2 4 5" xfId="2827" xr:uid="{00000000-0005-0000-0000-000090520000}"/>
    <cellStyle name="Normal 35 2 4 5 2" xfId="25773" xr:uid="{00000000-0005-0000-0000-000091520000}"/>
    <cellStyle name="Normal 35 2 4 5 2 2" xfId="25775" xr:uid="{00000000-0005-0000-0000-000092520000}"/>
    <cellStyle name="Normal 35 2 4 5 2 3" xfId="25777" xr:uid="{00000000-0005-0000-0000-000093520000}"/>
    <cellStyle name="Normal 35 2 4 5 3" xfId="25779" xr:uid="{00000000-0005-0000-0000-000094520000}"/>
    <cellStyle name="Normal 35 2 4 5 3 2" xfId="25781" xr:uid="{00000000-0005-0000-0000-000095520000}"/>
    <cellStyle name="Normal 35 2 4 5 3 3" xfId="25783" xr:uid="{00000000-0005-0000-0000-000096520000}"/>
    <cellStyle name="Normal 35 2 4 5 4" xfId="25785" xr:uid="{00000000-0005-0000-0000-000097520000}"/>
    <cellStyle name="Normal 35 2 4 5 5" xfId="25787" xr:uid="{00000000-0005-0000-0000-000098520000}"/>
    <cellStyle name="Normal 35 2 4 6" xfId="16317" xr:uid="{00000000-0005-0000-0000-000099520000}"/>
    <cellStyle name="Normal 35 2 4 6 2" xfId="25789" xr:uid="{00000000-0005-0000-0000-00009A520000}"/>
    <cellStyle name="Normal 35 2 4 6 2 2" xfId="25791" xr:uid="{00000000-0005-0000-0000-00009B520000}"/>
    <cellStyle name="Normal 35 2 4 6 2 3" xfId="25793" xr:uid="{00000000-0005-0000-0000-00009C520000}"/>
    <cellStyle name="Normal 35 2 4 6 3" xfId="25795" xr:uid="{00000000-0005-0000-0000-00009D520000}"/>
    <cellStyle name="Normal 35 2 4 6 3 2" xfId="25797" xr:uid="{00000000-0005-0000-0000-00009E520000}"/>
    <cellStyle name="Normal 35 2 4 6 3 3" xfId="25799" xr:uid="{00000000-0005-0000-0000-00009F520000}"/>
    <cellStyle name="Normal 35 2 4 6 4" xfId="25801" xr:uid="{00000000-0005-0000-0000-0000A0520000}"/>
    <cellStyle name="Normal 35 2 4 6 5" xfId="25803" xr:uid="{00000000-0005-0000-0000-0000A1520000}"/>
    <cellStyle name="Normal 35 2 4 7" xfId="23003" xr:uid="{00000000-0005-0000-0000-0000A2520000}"/>
    <cellStyle name="Normal 35 2 4 7 2" xfId="25805" xr:uid="{00000000-0005-0000-0000-0000A3520000}"/>
    <cellStyle name="Normal 35 2 4 7 2 2" xfId="25807" xr:uid="{00000000-0005-0000-0000-0000A4520000}"/>
    <cellStyle name="Normal 35 2 4 7 2 3" xfId="25809" xr:uid="{00000000-0005-0000-0000-0000A5520000}"/>
    <cellStyle name="Normal 35 2 4 7 3" xfId="25811" xr:uid="{00000000-0005-0000-0000-0000A6520000}"/>
    <cellStyle name="Normal 35 2 4 7 4" xfId="25814" xr:uid="{00000000-0005-0000-0000-0000A7520000}"/>
    <cellStyle name="Normal 35 2 4 8" xfId="25816" xr:uid="{00000000-0005-0000-0000-0000A8520000}"/>
    <cellStyle name="Normal 35 2 4 8 2" xfId="25818" xr:uid="{00000000-0005-0000-0000-0000A9520000}"/>
    <cellStyle name="Normal 35 2 4 8 3" xfId="25820" xr:uid="{00000000-0005-0000-0000-0000AA520000}"/>
    <cellStyle name="Normal 35 2 4 9" xfId="25822" xr:uid="{00000000-0005-0000-0000-0000AB520000}"/>
    <cellStyle name="Normal 35 2 4 9 2" xfId="25824" xr:uid="{00000000-0005-0000-0000-0000AC520000}"/>
    <cellStyle name="Normal 35 2 4 9 3" xfId="25826" xr:uid="{00000000-0005-0000-0000-0000AD520000}"/>
    <cellStyle name="Normal 35 3" xfId="24406" xr:uid="{00000000-0005-0000-0000-0000AE520000}"/>
    <cellStyle name="Normal 35 3 2" xfId="24410" xr:uid="{00000000-0005-0000-0000-0000AF520000}"/>
    <cellStyle name="Normal 35 3 3" xfId="24415" xr:uid="{00000000-0005-0000-0000-0000B0520000}"/>
    <cellStyle name="Normal 35 4" xfId="24419" xr:uid="{00000000-0005-0000-0000-0000B1520000}"/>
    <cellStyle name="Normal 35 4 10" xfId="25828" xr:uid="{00000000-0005-0000-0000-0000B2520000}"/>
    <cellStyle name="Normal 35 4 11" xfId="25829" xr:uid="{00000000-0005-0000-0000-0000B3520000}"/>
    <cellStyle name="Normal 35 4 2" xfId="25830" xr:uid="{00000000-0005-0000-0000-0000B4520000}"/>
    <cellStyle name="Normal 35 4 2 2" xfId="25833" xr:uid="{00000000-0005-0000-0000-0000B5520000}"/>
    <cellStyle name="Normal 35 4 2 2 2" xfId="23662" xr:uid="{00000000-0005-0000-0000-0000B6520000}"/>
    <cellStyle name="Normal 35 4 2 2 2 2" xfId="9225" xr:uid="{00000000-0005-0000-0000-0000B7520000}"/>
    <cellStyle name="Normal 35 4 2 2 2 3" xfId="25834" xr:uid="{00000000-0005-0000-0000-0000B8520000}"/>
    <cellStyle name="Normal 35 4 2 2 3" xfId="25836" xr:uid="{00000000-0005-0000-0000-0000B9520000}"/>
    <cellStyle name="Normal 35 4 2 2 4" xfId="25837" xr:uid="{00000000-0005-0000-0000-0000BA520000}"/>
    <cellStyle name="Normal 35 4 2 3" xfId="25839" xr:uid="{00000000-0005-0000-0000-0000BB520000}"/>
    <cellStyle name="Normal 35 4 2 3 2" xfId="23666" xr:uid="{00000000-0005-0000-0000-0000BC520000}"/>
    <cellStyle name="Normal 35 4 2 3 3" xfId="25840" xr:uid="{00000000-0005-0000-0000-0000BD520000}"/>
    <cellStyle name="Normal 35 4 2 4" xfId="25842" xr:uid="{00000000-0005-0000-0000-0000BE520000}"/>
    <cellStyle name="Normal 35 4 2 4 2" xfId="20689" xr:uid="{00000000-0005-0000-0000-0000BF520000}"/>
    <cellStyle name="Normal 35 4 2 4 3" xfId="20691" xr:uid="{00000000-0005-0000-0000-0000C0520000}"/>
    <cellStyle name="Normal 35 4 2 5" xfId="25843" xr:uid="{00000000-0005-0000-0000-0000C1520000}"/>
    <cellStyle name="Normal 35 4 2 6" xfId="25844" xr:uid="{00000000-0005-0000-0000-0000C2520000}"/>
    <cellStyle name="Normal 35 4 3" xfId="5386" xr:uid="{00000000-0005-0000-0000-0000C3520000}"/>
    <cellStyle name="Normal 35 4 3 2" xfId="25847" xr:uid="{00000000-0005-0000-0000-0000C4520000}"/>
    <cellStyle name="Normal 35 4 3 2 2" xfId="12840" xr:uid="{00000000-0005-0000-0000-0000C5520000}"/>
    <cellStyle name="Normal 35 4 3 2 3" xfId="25848" xr:uid="{00000000-0005-0000-0000-0000C6520000}"/>
    <cellStyle name="Normal 35 4 3 3" xfId="16921" xr:uid="{00000000-0005-0000-0000-0000C7520000}"/>
    <cellStyle name="Normal 35 4 3 3 2" xfId="16924" xr:uid="{00000000-0005-0000-0000-0000C8520000}"/>
    <cellStyle name="Normal 35 4 3 3 3" xfId="16932" xr:uid="{00000000-0005-0000-0000-0000C9520000}"/>
    <cellStyle name="Normal 35 4 3 4" xfId="16937" xr:uid="{00000000-0005-0000-0000-0000CA520000}"/>
    <cellStyle name="Normal 35 4 3 5" xfId="16946" xr:uid="{00000000-0005-0000-0000-0000CB520000}"/>
    <cellStyle name="Normal 35 4 4" xfId="5399" xr:uid="{00000000-0005-0000-0000-0000CC520000}"/>
    <cellStyle name="Normal 35 4 4 2" xfId="25851" xr:uid="{00000000-0005-0000-0000-0000CD520000}"/>
    <cellStyle name="Normal 35 4 4 2 2" xfId="25852" xr:uid="{00000000-0005-0000-0000-0000CE520000}"/>
    <cellStyle name="Normal 35 4 4 2 3" xfId="25853" xr:uid="{00000000-0005-0000-0000-0000CF520000}"/>
    <cellStyle name="Normal 35 4 4 3" xfId="16958" xr:uid="{00000000-0005-0000-0000-0000D0520000}"/>
    <cellStyle name="Normal 35 4 4 3 2" xfId="16961" xr:uid="{00000000-0005-0000-0000-0000D1520000}"/>
    <cellStyle name="Normal 35 4 4 3 3" xfId="16964" xr:uid="{00000000-0005-0000-0000-0000D2520000}"/>
    <cellStyle name="Normal 35 4 4 4" xfId="16967" xr:uid="{00000000-0005-0000-0000-0000D3520000}"/>
    <cellStyle name="Normal 35 4 4 5" xfId="16977" xr:uid="{00000000-0005-0000-0000-0000D4520000}"/>
    <cellStyle name="Normal 35 4 5" xfId="25855" xr:uid="{00000000-0005-0000-0000-0000D5520000}"/>
    <cellStyle name="Normal 35 4 5 2" xfId="25857" xr:uid="{00000000-0005-0000-0000-0000D6520000}"/>
    <cellStyle name="Normal 35 4 5 2 2" xfId="25858" xr:uid="{00000000-0005-0000-0000-0000D7520000}"/>
    <cellStyle name="Normal 35 4 5 2 3" xfId="25859" xr:uid="{00000000-0005-0000-0000-0000D8520000}"/>
    <cellStyle name="Normal 35 4 5 3" xfId="16986" xr:uid="{00000000-0005-0000-0000-0000D9520000}"/>
    <cellStyle name="Normal 35 4 5 3 2" xfId="16989" xr:uid="{00000000-0005-0000-0000-0000DA520000}"/>
    <cellStyle name="Normal 35 4 5 3 3" xfId="16992" xr:uid="{00000000-0005-0000-0000-0000DB520000}"/>
    <cellStyle name="Normal 35 4 5 4" xfId="16995" xr:uid="{00000000-0005-0000-0000-0000DC520000}"/>
    <cellStyle name="Normal 35 4 5 5" xfId="17005" xr:uid="{00000000-0005-0000-0000-0000DD520000}"/>
    <cellStyle name="Normal 35 4 6" xfId="25861" xr:uid="{00000000-0005-0000-0000-0000DE520000}"/>
    <cellStyle name="Normal 35 4 6 2" xfId="25862" xr:uid="{00000000-0005-0000-0000-0000DF520000}"/>
    <cellStyle name="Normal 35 4 6 2 2" xfId="18855" xr:uid="{00000000-0005-0000-0000-0000E0520000}"/>
    <cellStyle name="Normal 35 4 6 2 3" xfId="25863" xr:uid="{00000000-0005-0000-0000-0000E1520000}"/>
    <cellStyle name="Normal 35 4 6 3" xfId="17011" xr:uid="{00000000-0005-0000-0000-0000E2520000}"/>
    <cellStyle name="Normal 35 4 6 3 2" xfId="17014" xr:uid="{00000000-0005-0000-0000-0000E3520000}"/>
    <cellStyle name="Normal 35 4 6 3 3" xfId="17017" xr:uid="{00000000-0005-0000-0000-0000E4520000}"/>
    <cellStyle name="Normal 35 4 6 4" xfId="17020" xr:uid="{00000000-0005-0000-0000-0000E5520000}"/>
    <cellStyle name="Normal 35 4 6 5" xfId="17032" xr:uid="{00000000-0005-0000-0000-0000E6520000}"/>
    <cellStyle name="Normal 35 4 7" xfId="25864" xr:uid="{00000000-0005-0000-0000-0000E7520000}"/>
    <cellStyle name="Normal 35 4 7 2" xfId="1983" xr:uid="{00000000-0005-0000-0000-0000E8520000}"/>
    <cellStyle name="Normal 35 4 7 2 2" xfId="25867" xr:uid="{00000000-0005-0000-0000-0000E9520000}"/>
    <cellStyle name="Normal 35 4 7 2 3" xfId="25868" xr:uid="{00000000-0005-0000-0000-0000EA520000}"/>
    <cellStyle name="Normal 35 4 7 3" xfId="1990" xr:uid="{00000000-0005-0000-0000-0000EB520000}"/>
    <cellStyle name="Normal 35 4 7 4" xfId="17045" xr:uid="{00000000-0005-0000-0000-0000EC520000}"/>
    <cellStyle name="Normal 35 4 8" xfId="25869" xr:uid="{00000000-0005-0000-0000-0000ED520000}"/>
    <cellStyle name="Normal 35 4 8 2" xfId="25872" xr:uid="{00000000-0005-0000-0000-0000EE520000}"/>
    <cellStyle name="Normal 35 4 8 3" xfId="17057" xr:uid="{00000000-0005-0000-0000-0000EF520000}"/>
    <cellStyle name="Normal 35 4 9" xfId="25873" xr:uid="{00000000-0005-0000-0000-0000F0520000}"/>
    <cellStyle name="Normal 35 4 9 2" xfId="25874" xr:uid="{00000000-0005-0000-0000-0000F1520000}"/>
    <cellStyle name="Normal 35 4 9 3" xfId="25875" xr:uid="{00000000-0005-0000-0000-0000F2520000}"/>
    <cellStyle name="Normal 35 5" xfId="24423" xr:uid="{00000000-0005-0000-0000-0000F3520000}"/>
    <cellStyle name="Normal 35 5 2" xfId="25876" xr:uid="{00000000-0005-0000-0000-0000F4520000}"/>
    <cellStyle name="Normal 35 6" xfId="25878" xr:uid="{00000000-0005-0000-0000-0000F5520000}"/>
    <cellStyle name="Normal 35 6 2" xfId="25879" xr:uid="{00000000-0005-0000-0000-0000F6520000}"/>
    <cellStyle name="Normal 36" xfId="25881" xr:uid="{00000000-0005-0000-0000-0000F7520000}"/>
    <cellStyle name="Normal 36 2" xfId="25884" xr:uid="{00000000-0005-0000-0000-0000F8520000}"/>
    <cellStyle name="Normal 36 2 2" xfId="25887" xr:uid="{00000000-0005-0000-0000-0000F9520000}"/>
    <cellStyle name="Normal 36 2 3" xfId="25890" xr:uid="{00000000-0005-0000-0000-0000FA520000}"/>
    <cellStyle name="Normal 36 2 4" xfId="25892" xr:uid="{00000000-0005-0000-0000-0000FB520000}"/>
    <cellStyle name="Normal 36 2 4 10" xfId="25894" xr:uid="{00000000-0005-0000-0000-0000FC520000}"/>
    <cellStyle name="Normal 36 2 4 11" xfId="25896" xr:uid="{00000000-0005-0000-0000-0000FD520000}"/>
    <cellStyle name="Normal 36 2 4 2" xfId="25899" xr:uid="{00000000-0005-0000-0000-0000FE520000}"/>
    <cellStyle name="Normal 36 2 4 2 2" xfId="20702" xr:uid="{00000000-0005-0000-0000-0000FF520000}"/>
    <cellStyle name="Normal 36 2 4 2 2 2" xfId="25901" xr:uid="{00000000-0005-0000-0000-000000530000}"/>
    <cellStyle name="Normal 36 2 4 2 2 2 2" xfId="25904" xr:uid="{00000000-0005-0000-0000-000001530000}"/>
    <cellStyle name="Normal 36 2 4 2 2 2 3" xfId="25907" xr:uid="{00000000-0005-0000-0000-000002530000}"/>
    <cellStyle name="Normal 36 2 4 2 2 3" xfId="25909" xr:uid="{00000000-0005-0000-0000-000003530000}"/>
    <cellStyle name="Normal 36 2 4 2 2 4" xfId="6139" xr:uid="{00000000-0005-0000-0000-000004530000}"/>
    <cellStyle name="Normal 36 2 4 2 3" xfId="20706" xr:uid="{00000000-0005-0000-0000-000005530000}"/>
    <cellStyle name="Normal 36 2 4 2 3 2" xfId="25911" xr:uid="{00000000-0005-0000-0000-000006530000}"/>
    <cellStyle name="Normal 36 2 4 2 3 3" xfId="3165" xr:uid="{00000000-0005-0000-0000-000007530000}"/>
    <cellStyle name="Normal 36 2 4 2 4" xfId="25914" xr:uid="{00000000-0005-0000-0000-000008530000}"/>
    <cellStyle name="Normal 36 2 4 2 4 2" xfId="25916" xr:uid="{00000000-0005-0000-0000-000009530000}"/>
    <cellStyle name="Normal 36 2 4 2 4 3" xfId="25918" xr:uid="{00000000-0005-0000-0000-00000A530000}"/>
    <cellStyle name="Normal 36 2 4 2 5" xfId="25920" xr:uid="{00000000-0005-0000-0000-00000B530000}"/>
    <cellStyle name="Normal 36 2 4 2 6" xfId="25922" xr:uid="{00000000-0005-0000-0000-00000C530000}"/>
    <cellStyle name="Normal 36 2 4 3" xfId="25924" xr:uid="{00000000-0005-0000-0000-00000D530000}"/>
    <cellStyle name="Normal 36 2 4 3 2" xfId="25926" xr:uid="{00000000-0005-0000-0000-00000E530000}"/>
    <cellStyle name="Normal 36 2 4 3 2 2" xfId="25928" xr:uid="{00000000-0005-0000-0000-00000F530000}"/>
    <cellStyle name="Normal 36 2 4 3 2 3" xfId="22229" xr:uid="{00000000-0005-0000-0000-000010530000}"/>
    <cellStyle name="Normal 36 2 4 3 3" xfId="25930" xr:uid="{00000000-0005-0000-0000-000011530000}"/>
    <cellStyle name="Normal 36 2 4 3 3 2" xfId="21731" xr:uid="{00000000-0005-0000-0000-000012530000}"/>
    <cellStyle name="Normal 36 2 4 3 3 3" xfId="22233" xr:uid="{00000000-0005-0000-0000-000013530000}"/>
    <cellStyle name="Normal 36 2 4 3 4" xfId="25932" xr:uid="{00000000-0005-0000-0000-000014530000}"/>
    <cellStyle name="Normal 36 2 4 3 5" xfId="20492" xr:uid="{00000000-0005-0000-0000-000015530000}"/>
    <cellStyle name="Normal 36 2 4 4" xfId="25934" xr:uid="{00000000-0005-0000-0000-000016530000}"/>
    <cellStyle name="Normal 36 2 4 4 2" xfId="25936" xr:uid="{00000000-0005-0000-0000-000017530000}"/>
    <cellStyle name="Normal 36 2 4 4 2 2" xfId="25938" xr:uid="{00000000-0005-0000-0000-000018530000}"/>
    <cellStyle name="Normal 36 2 4 4 2 3" xfId="12435" xr:uid="{00000000-0005-0000-0000-000019530000}"/>
    <cellStyle name="Normal 36 2 4 4 3" xfId="25940" xr:uid="{00000000-0005-0000-0000-00001A530000}"/>
    <cellStyle name="Normal 36 2 4 4 3 2" xfId="25942" xr:uid="{00000000-0005-0000-0000-00001B530000}"/>
    <cellStyle name="Normal 36 2 4 4 3 3" xfId="12464" xr:uid="{00000000-0005-0000-0000-00001C530000}"/>
    <cellStyle name="Normal 36 2 4 4 4" xfId="25944" xr:uid="{00000000-0005-0000-0000-00001D530000}"/>
    <cellStyle name="Normal 36 2 4 4 5" xfId="25946" xr:uid="{00000000-0005-0000-0000-00001E530000}"/>
    <cellStyle name="Normal 36 2 4 5" xfId="25948" xr:uid="{00000000-0005-0000-0000-00001F530000}"/>
    <cellStyle name="Normal 36 2 4 5 2" xfId="25950" xr:uid="{00000000-0005-0000-0000-000020530000}"/>
    <cellStyle name="Normal 36 2 4 5 2 2" xfId="24915" xr:uid="{00000000-0005-0000-0000-000021530000}"/>
    <cellStyle name="Normal 36 2 4 5 2 3" xfId="22264" xr:uid="{00000000-0005-0000-0000-000022530000}"/>
    <cellStyle name="Normal 36 2 4 5 3" xfId="25952" xr:uid="{00000000-0005-0000-0000-000023530000}"/>
    <cellStyle name="Normal 36 2 4 5 3 2" xfId="25954" xr:uid="{00000000-0005-0000-0000-000024530000}"/>
    <cellStyle name="Normal 36 2 4 5 3 3" xfId="22267" xr:uid="{00000000-0005-0000-0000-000025530000}"/>
    <cellStyle name="Normal 36 2 4 5 4" xfId="25956" xr:uid="{00000000-0005-0000-0000-000026530000}"/>
    <cellStyle name="Normal 36 2 4 5 5" xfId="25958" xr:uid="{00000000-0005-0000-0000-000027530000}"/>
    <cellStyle name="Normal 36 2 4 6" xfId="25960" xr:uid="{00000000-0005-0000-0000-000028530000}"/>
    <cellStyle name="Normal 36 2 4 6 2" xfId="25962" xr:uid="{00000000-0005-0000-0000-000029530000}"/>
    <cellStyle name="Normal 36 2 4 6 2 2" xfId="7762" xr:uid="{00000000-0005-0000-0000-00002A530000}"/>
    <cellStyle name="Normal 36 2 4 6 2 3" xfId="25964" xr:uid="{00000000-0005-0000-0000-00002B530000}"/>
    <cellStyle name="Normal 36 2 4 6 3" xfId="25966" xr:uid="{00000000-0005-0000-0000-00002C530000}"/>
    <cellStyle name="Normal 36 2 4 6 3 2" xfId="25968" xr:uid="{00000000-0005-0000-0000-00002D530000}"/>
    <cellStyle name="Normal 36 2 4 6 3 3" xfId="25970" xr:uid="{00000000-0005-0000-0000-00002E530000}"/>
    <cellStyle name="Normal 36 2 4 6 4" xfId="25972" xr:uid="{00000000-0005-0000-0000-00002F530000}"/>
    <cellStyle name="Normal 36 2 4 6 5" xfId="4627" xr:uid="{00000000-0005-0000-0000-000030530000}"/>
    <cellStyle name="Normal 36 2 4 7" xfId="25974" xr:uid="{00000000-0005-0000-0000-000031530000}"/>
    <cellStyle name="Normal 36 2 4 7 2" xfId="20726" xr:uid="{00000000-0005-0000-0000-000032530000}"/>
    <cellStyle name="Normal 36 2 4 7 2 2" xfId="25976" xr:uid="{00000000-0005-0000-0000-000033530000}"/>
    <cellStyle name="Normal 36 2 4 7 2 3" xfId="25978" xr:uid="{00000000-0005-0000-0000-000034530000}"/>
    <cellStyle name="Normal 36 2 4 7 3" xfId="20729" xr:uid="{00000000-0005-0000-0000-000035530000}"/>
    <cellStyle name="Normal 36 2 4 7 4" xfId="25980" xr:uid="{00000000-0005-0000-0000-000036530000}"/>
    <cellStyle name="Normal 36 2 4 8" xfId="25982" xr:uid="{00000000-0005-0000-0000-000037530000}"/>
    <cellStyle name="Normal 36 2 4 8 2" xfId="25984" xr:uid="{00000000-0005-0000-0000-000038530000}"/>
    <cellStyle name="Normal 36 2 4 8 3" xfId="25986" xr:uid="{00000000-0005-0000-0000-000039530000}"/>
    <cellStyle name="Normal 36 2 4 9" xfId="23275" xr:uid="{00000000-0005-0000-0000-00003A530000}"/>
    <cellStyle name="Normal 36 2 4 9 2" xfId="25988" xr:uid="{00000000-0005-0000-0000-00003B530000}"/>
    <cellStyle name="Normal 36 2 4 9 3" xfId="25990" xr:uid="{00000000-0005-0000-0000-00003C530000}"/>
    <cellStyle name="Normal 36 3" xfId="24430" xr:uid="{00000000-0005-0000-0000-00003D530000}"/>
    <cellStyle name="Normal 36 3 2" xfId="25993" xr:uid="{00000000-0005-0000-0000-00003E530000}"/>
    <cellStyle name="Normal 36 3 3" xfId="25996" xr:uid="{00000000-0005-0000-0000-00003F530000}"/>
    <cellStyle name="Normal 36 4" xfId="24435" xr:uid="{00000000-0005-0000-0000-000040530000}"/>
    <cellStyle name="Normal 36 4 10" xfId="25998" xr:uid="{00000000-0005-0000-0000-000041530000}"/>
    <cellStyle name="Normal 36 4 11" xfId="25999" xr:uid="{00000000-0005-0000-0000-000042530000}"/>
    <cellStyle name="Normal 36 4 2" xfId="26000" xr:uid="{00000000-0005-0000-0000-000043530000}"/>
    <cellStyle name="Normal 36 4 2 2" xfId="26003" xr:uid="{00000000-0005-0000-0000-000044530000}"/>
    <cellStyle name="Normal 36 4 2 2 2" xfId="26005" xr:uid="{00000000-0005-0000-0000-000045530000}"/>
    <cellStyle name="Normal 36 4 2 2 2 2" xfId="8670" xr:uid="{00000000-0005-0000-0000-000046530000}"/>
    <cellStyle name="Normal 36 4 2 2 2 3" xfId="8681" xr:uid="{00000000-0005-0000-0000-000047530000}"/>
    <cellStyle name="Normal 36 4 2 2 3" xfId="26007" xr:uid="{00000000-0005-0000-0000-000048530000}"/>
    <cellStyle name="Normal 36 4 2 2 4" xfId="26008" xr:uid="{00000000-0005-0000-0000-000049530000}"/>
    <cellStyle name="Normal 36 4 2 3" xfId="26010" xr:uid="{00000000-0005-0000-0000-00004A530000}"/>
    <cellStyle name="Normal 36 4 2 3 2" xfId="26011" xr:uid="{00000000-0005-0000-0000-00004B530000}"/>
    <cellStyle name="Normal 36 4 2 3 3" xfId="26012" xr:uid="{00000000-0005-0000-0000-00004C530000}"/>
    <cellStyle name="Normal 36 4 2 4" xfId="26014" xr:uid="{00000000-0005-0000-0000-00004D530000}"/>
    <cellStyle name="Normal 36 4 2 4 2" xfId="26015" xr:uid="{00000000-0005-0000-0000-00004E530000}"/>
    <cellStyle name="Normal 36 4 2 4 3" xfId="26016" xr:uid="{00000000-0005-0000-0000-00004F530000}"/>
    <cellStyle name="Normal 36 4 2 5" xfId="26017" xr:uid="{00000000-0005-0000-0000-000050530000}"/>
    <cellStyle name="Normal 36 4 2 6" xfId="3117" xr:uid="{00000000-0005-0000-0000-000051530000}"/>
    <cellStyle name="Normal 36 4 3" xfId="3897" xr:uid="{00000000-0005-0000-0000-000052530000}"/>
    <cellStyle name="Normal 36 4 3 2" xfId="3902" xr:uid="{00000000-0005-0000-0000-000053530000}"/>
    <cellStyle name="Normal 36 4 3 2 2" xfId="3031" xr:uid="{00000000-0005-0000-0000-000054530000}"/>
    <cellStyle name="Normal 36 4 3 2 3" xfId="3037" xr:uid="{00000000-0005-0000-0000-000055530000}"/>
    <cellStyle name="Normal 36 4 3 3" xfId="3907" xr:uid="{00000000-0005-0000-0000-000056530000}"/>
    <cellStyle name="Normal 36 4 3 3 2" xfId="26018" xr:uid="{00000000-0005-0000-0000-000057530000}"/>
    <cellStyle name="Normal 36 4 3 3 3" xfId="26019" xr:uid="{00000000-0005-0000-0000-000058530000}"/>
    <cellStyle name="Normal 36 4 3 4" xfId="26020" xr:uid="{00000000-0005-0000-0000-000059530000}"/>
    <cellStyle name="Normal 36 4 3 5" xfId="26021" xr:uid="{00000000-0005-0000-0000-00005A530000}"/>
    <cellStyle name="Normal 36 4 4" xfId="26022" xr:uid="{00000000-0005-0000-0000-00005B530000}"/>
    <cellStyle name="Normal 36 4 4 2" xfId="26024" xr:uid="{00000000-0005-0000-0000-00005C530000}"/>
    <cellStyle name="Normal 36 4 4 2 2" xfId="26025" xr:uid="{00000000-0005-0000-0000-00005D530000}"/>
    <cellStyle name="Normal 36 4 4 2 3" xfId="26026" xr:uid="{00000000-0005-0000-0000-00005E530000}"/>
    <cellStyle name="Normal 36 4 4 3" xfId="26027" xr:uid="{00000000-0005-0000-0000-00005F530000}"/>
    <cellStyle name="Normal 36 4 4 3 2" xfId="26028" xr:uid="{00000000-0005-0000-0000-000060530000}"/>
    <cellStyle name="Normal 36 4 4 3 3" xfId="26029" xr:uid="{00000000-0005-0000-0000-000061530000}"/>
    <cellStyle name="Normal 36 4 4 4" xfId="25388" xr:uid="{00000000-0005-0000-0000-000062530000}"/>
    <cellStyle name="Normal 36 4 4 5" xfId="4625" xr:uid="{00000000-0005-0000-0000-000063530000}"/>
    <cellStyle name="Normal 36 4 5" xfId="26030" xr:uid="{00000000-0005-0000-0000-000064530000}"/>
    <cellStyle name="Normal 36 4 5 2" xfId="26032" xr:uid="{00000000-0005-0000-0000-000065530000}"/>
    <cellStyle name="Normal 36 4 5 2 2" xfId="26033" xr:uid="{00000000-0005-0000-0000-000066530000}"/>
    <cellStyle name="Normal 36 4 5 2 3" xfId="20549" xr:uid="{00000000-0005-0000-0000-000067530000}"/>
    <cellStyle name="Normal 36 4 5 3" xfId="26034" xr:uid="{00000000-0005-0000-0000-000068530000}"/>
    <cellStyle name="Normal 36 4 5 3 2" xfId="26035" xr:uid="{00000000-0005-0000-0000-000069530000}"/>
    <cellStyle name="Normal 36 4 5 3 3" xfId="20556" xr:uid="{00000000-0005-0000-0000-00006A530000}"/>
    <cellStyle name="Normal 36 4 5 4" xfId="9568" xr:uid="{00000000-0005-0000-0000-00006B530000}"/>
    <cellStyle name="Normal 36 4 5 5" xfId="9572" xr:uid="{00000000-0005-0000-0000-00006C530000}"/>
    <cellStyle name="Normal 36 4 6" xfId="26036" xr:uid="{00000000-0005-0000-0000-00006D530000}"/>
    <cellStyle name="Normal 36 4 6 2" xfId="5846" xr:uid="{00000000-0005-0000-0000-00006E530000}"/>
    <cellStyle name="Normal 36 4 6 2 2" xfId="5850" xr:uid="{00000000-0005-0000-0000-00006F530000}"/>
    <cellStyle name="Normal 36 4 6 2 3" xfId="5864" xr:uid="{00000000-0005-0000-0000-000070530000}"/>
    <cellStyle name="Normal 36 4 6 3" xfId="26037" xr:uid="{00000000-0005-0000-0000-000071530000}"/>
    <cellStyle name="Normal 36 4 6 3 2" xfId="12873" xr:uid="{00000000-0005-0000-0000-000072530000}"/>
    <cellStyle name="Normal 36 4 6 3 3" xfId="5436" xr:uid="{00000000-0005-0000-0000-000073530000}"/>
    <cellStyle name="Normal 36 4 6 4" xfId="4964" xr:uid="{00000000-0005-0000-0000-000074530000}"/>
    <cellStyle name="Normal 36 4 6 5" xfId="4972" xr:uid="{00000000-0005-0000-0000-000075530000}"/>
    <cellStyle name="Normal 36 4 7" xfId="19590" xr:uid="{00000000-0005-0000-0000-000076530000}"/>
    <cellStyle name="Normal 36 4 7 2" xfId="26038" xr:uid="{00000000-0005-0000-0000-000077530000}"/>
    <cellStyle name="Normal 36 4 7 2 2" xfId="26039" xr:uid="{00000000-0005-0000-0000-000078530000}"/>
    <cellStyle name="Normal 36 4 7 2 3" xfId="26040" xr:uid="{00000000-0005-0000-0000-000079530000}"/>
    <cellStyle name="Normal 36 4 7 3" xfId="26041" xr:uid="{00000000-0005-0000-0000-00007A530000}"/>
    <cellStyle name="Normal 36 4 7 4" xfId="6832" xr:uid="{00000000-0005-0000-0000-00007B530000}"/>
    <cellStyle name="Normal 36 4 8" xfId="19592" xr:uid="{00000000-0005-0000-0000-00007C530000}"/>
    <cellStyle name="Normal 36 4 8 2" xfId="26042" xr:uid="{00000000-0005-0000-0000-00007D530000}"/>
    <cellStyle name="Normal 36 4 8 3" xfId="26043" xr:uid="{00000000-0005-0000-0000-00007E530000}"/>
    <cellStyle name="Normal 36 4 9" xfId="24500" xr:uid="{00000000-0005-0000-0000-00007F530000}"/>
    <cellStyle name="Normal 36 4 9 2" xfId="26044" xr:uid="{00000000-0005-0000-0000-000080530000}"/>
    <cellStyle name="Normal 36 4 9 3" xfId="26046" xr:uid="{00000000-0005-0000-0000-000081530000}"/>
    <cellStyle name="Normal 36 5" xfId="26048" xr:uid="{00000000-0005-0000-0000-000082530000}"/>
    <cellStyle name="Normal 36 5 2" xfId="22399" xr:uid="{00000000-0005-0000-0000-000083530000}"/>
    <cellStyle name="Normal 36 6" xfId="26050" xr:uid="{00000000-0005-0000-0000-000084530000}"/>
    <cellStyle name="Normal 36 6 2" xfId="26051" xr:uid="{00000000-0005-0000-0000-000085530000}"/>
    <cellStyle name="Normal 37" xfId="26053" xr:uid="{00000000-0005-0000-0000-000086530000}"/>
    <cellStyle name="Normal 37 2" xfId="26056" xr:uid="{00000000-0005-0000-0000-000087530000}"/>
    <cellStyle name="Normal 37 2 2" xfId="3308" xr:uid="{00000000-0005-0000-0000-000088530000}"/>
    <cellStyle name="Normal 37 2 3" xfId="26058" xr:uid="{00000000-0005-0000-0000-000089530000}"/>
    <cellStyle name="Normal 37 2 4" xfId="26060" xr:uid="{00000000-0005-0000-0000-00008A530000}"/>
    <cellStyle name="Normal 37 2 4 10" xfId="26062" xr:uid="{00000000-0005-0000-0000-00008B530000}"/>
    <cellStyle name="Normal 37 2 4 11" xfId="26064" xr:uid="{00000000-0005-0000-0000-00008C530000}"/>
    <cellStyle name="Normal 37 2 4 2" xfId="26068" xr:uid="{00000000-0005-0000-0000-00008D530000}"/>
    <cellStyle name="Normal 37 2 4 2 2" xfId="26070" xr:uid="{00000000-0005-0000-0000-00008E530000}"/>
    <cellStyle name="Normal 37 2 4 2 2 2" xfId="26072" xr:uid="{00000000-0005-0000-0000-00008F530000}"/>
    <cellStyle name="Normal 37 2 4 2 2 2 2" xfId="26074" xr:uid="{00000000-0005-0000-0000-000090530000}"/>
    <cellStyle name="Normal 37 2 4 2 2 2 3" xfId="26076" xr:uid="{00000000-0005-0000-0000-000091530000}"/>
    <cellStyle name="Normal 37 2 4 2 2 3" xfId="26078" xr:uid="{00000000-0005-0000-0000-000092530000}"/>
    <cellStyle name="Normal 37 2 4 2 2 4" xfId="26080" xr:uid="{00000000-0005-0000-0000-000093530000}"/>
    <cellStyle name="Normal 37 2 4 2 3" xfId="1137" xr:uid="{00000000-0005-0000-0000-000094530000}"/>
    <cellStyle name="Normal 37 2 4 2 3 2" xfId="4337" xr:uid="{00000000-0005-0000-0000-000095530000}"/>
    <cellStyle name="Normal 37 2 4 2 3 3" xfId="1266" xr:uid="{00000000-0005-0000-0000-000096530000}"/>
    <cellStyle name="Normal 37 2 4 2 4" xfId="2396" xr:uid="{00000000-0005-0000-0000-000097530000}"/>
    <cellStyle name="Normal 37 2 4 2 4 2" xfId="26082" xr:uid="{00000000-0005-0000-0000-000098530000}"/>
    <cellStyle name="Normal 37 2 4 2 4 3" xfId="17695" xr:uid="{00000000-0005-0000-0000-000099530000}"/>
    <cellStyle name="Normal 37 2 4 2 5" xfId="1837" xr:uid="{00000000-0005-0000-0000-00009A530000}"/>
    <cellStyle name="Normal 37 2 4 2 6" xfId="26084" xr:uid="{00000000-0005-0000-0000-00009B530000}"/>
    <cellStyle name="Normal 37 2 4 3" xfId="26086" xr:uid="{00000000-0005-0000-0000-00009C530000}"/>
    <cellStyle name="Normal 37 2 4 3 2" xfId="26088" xr:uid="{00000000-0005-0000-0000-00009D530000}"/>
    <cellStyle name="Normal 37 2 4 3 2 2" xfId="26090" xr:uid="{00000000-0005-0000-0000-00009E530000}"/>
    <cellStyle name="Normal 37 2 4 3 2 3" xfId="26092" xr:uid="{00000000-0005-0000-0000-00009F530000}"/>
    <cellStyle name="Normal 37 2 4 3 3" xfId="262" xr:uid="{00000000-0005-0000-0000-0000A0530000}"/>
    <cellStyle name="Normal 37 2 4 3 3 2" xfId="26094" xr:uid="{00000000-0005-0000-0000-0000A1530000}"/>
    <cellStyle name="Normal 37 2 4 3 3 3" xfId="26096" xr:uid="{00000000-0005-0000-0000-0000A2530000}"/>
    <cellStyle name="Normal 37 2 4 3 4" xfId="385" xr:uid="{00000000-0005-0000-0000-0000A3530000}"/>
    <cellStyle name="Normal 37 2 4 3 5" xfId="26098" xr:uid="{00000000-0005-0000-0000-0000A4530000}"/>
    <cellStyle name="Normal 37 2 4 4" xfId="26100" xr:uid="{00000000-0005-0000-0000-0000A5530000}"/>
    <cellStyle name="Normal 37 2 4 4 2" xfId="20668" xr:uid="{00000000-0005-0000-0000-0000A6530000}"/>
    <cellStyle name="Normal 37 2 4 4 2 2" xfId="7058" xr:uid="{00000000-0005-0000-0000-0000A7530000}"/>
    <cellStyle name="Normal 37 2 4 4 2 3" xfId="6497" xr:uid="{00000000-0005-0000-0000-0000A8530000}"/>
    <cellStyle name="Normal 37 2 4 4 3" xfId="20461" xr:uid="{00000000-0005-0000-0000-0000A9530000}"/>
    <cellStyle name="Normal 37 2 4 4 3 2" xfId="1829" xr:uid="{00000000-0005-0000-0000-0000AA530000}"/>
    <cellStyle name="Normal 37 2 4 4 3 3" xfId="26102" xr:uid="{00000000-0005-0000-0000-0000AB530000}"/>
    <cellStyle name="Normal 37 2 4 4 4" xfId="20672" xr:uid="{00000000-0005-0000-0000-0000AC530000}"/>
    <cellStyle name="Normal 37 2 4 4 5" xfId="9030" xr:uid="{00000000-0005-0000-0000-0000AD530000}"/>
    <cellStyle name="Normal 37 2 4 5" xfId="26104" xr:uid="{00000000-0005-0000-0000-0000AE530000}"/>
    <cellStyle name="Normal 37 2 4 5 2" xfId="1399" xr:uid="{00000000-0005-0000-0000-0000AF530000}"/>
    <cellStyle name="Normal 37 2 4 5 2 2" xfId="26106" xr:uid="{00000000-0005-0000-0000-0000B0530000}"/>
    <cellStyle name="Normal 37 2 4 5 2 3" xfId="26108" xr:uid="{00000000-0005-0000-0000-0000B1530000}"/>
    <cellStyle name="Normal 37 2 4 5 3" xfId="26110" xr:uid="{00000000-0005-0000-0000-0000B2530000}"/>
    <cellStyle name="Normal 37 2 4 5 3 2" xfId="26112" xr:uid="{00000000-0005-0000-0000-0000B3530000}"/>
    <cellStyle name="Normal 37 2 4 5 3 3" xfId="26114" xr:uid="{00000000-0005-0000-0000-0000B4530000}"/>
    <cellStyle name="Normal 37 2 4 5 4" xfId="26116" xr:uid="{00000000-0005-0000-0000-0000B5530000}"/>
    <cellStyle name="Normal 37 2 4 5 5" xfId="26118" xr:uid="{00000000-0005-0000-0000-0000B6530000}"/>
    <cellStyle name="Normal 37 2 4 6" xfId="26120" xr:uid="{00000000-0005-0000-0000-0000B7530000}"/>
    <cellStyle name="Normal 37 2 4 6 2" xfId="26122" xr:uid="{00000000-0005-0000-0000-0000B8530000}"/>
    <cellStyle name="Normal 37 2 4 6 2 2" xfId="26124" xr:uid="{00000000-0005-0000-0000-0000B9530000}"/>
    <cellStyle name="Normal 37 2 4 6 2 3" xfId="26126" xr:uid="{00000000-0005-0000-0000-0000BA530000}"/>
    <cellStyle name="Normal 37 2 4 6 3" xfId="26128" xr:uid="{00000000-0005-0000-0000-0000BB530000}"/>
    <cellStyle name="Normal 37 2 4 6 3 2" xfId="26130" xr:uid="{00000000-0005-0000-0000-0000BC530000}"/>
    <cellStyle name="Normal 37 2 4 6 3 3" xfId="26132" xr:uid="{00000000-0005-0000-0000-0000BD530000}"/>
    <cellStyle name="Normal 37 2 4 6 4" xfId="26134" xr:uid="{00000000-0005-0000-0000-0000BE530000}"/>
    <cellStyle name="Normal 37 2 4 6 5" xfId="2587" xr:uid="{00000000-0005-0000-0000-0000BF530000}"/>
    <cellStyle name="Normal 37 2 4 7" xfId="26137" xr:uid="{00000000-0005-0000-0000-0000C0530000}"/>
    <cellStyle name="Normal 37 2 4 7 2" xfId="26140" xr:uid="{00000000-0005-0000-0000-0000C1530000}"/>
    <cellStyle name="Normal 37 2 4 7 2 2" xfId="26142" xr:uid="{00000000-0005-0000-0000-0000C2530000}"/>
    <cellStyle name="Normal 37 2 4 7 2 3" xfId="26144" xr:uid="{00000000-0005-0000-0000-0000C3530000}"/>
    <cellStyle name="Normal 37 2 4 7 3" xfId="22435" xr:uid="{00000000-0005-0000-0000-0000C4530000}"/>
    <cellStyle name="Normal 37 2 4 7 4" xfId="22438" xr:uid="{00000000-0005-0000-0000-0000C5530000}"/>
    <cellStyle name="Normal 37 2 4 8" xfId="26147" xr:uid="{00000000-0005-0000-0000-0000C6530000}"/>
    <cellStyle name="Normal 37 2 4 8 2" xfId="26150" xr:uid="{00000000-0005-0000-0000-0000C7530000}"/>
    <cellStyle name="Normal 37 2 4 8 3" xfId="22445" xr:uid="{00000000-0005-0000-0000-0000C8530000}"/>
    <cellStyle name="Normal 37 2 4 9" xfId="26153" xr:uid="{00000000-0005-0000-0000-0000C9530000}"/>
    <cellStyle name="Normal 37 2 4 9 2" xfId="3714" xr:uid="{00000000-0005-0000-0000-0000CA530000}"/>
    <cellStyle name="Normal 37 2 4 9 3" xfId="26155" xr:uid="{00000000-0005-0000-0000-0000CB530000}"/>
    <cellStyle name="Normal 37 3" xfId="24442" xr:uid="{00000000-0005-0000-0000-0000CC530000}"/>
    <cellStyle name="Normal 37 3 2" xfId="7412" xr:uid="{00000000-0005-0000-0000-0000CD530000}"/>
    <cellStyle name="Normal 37 3 3" xfId="26157" xr:uid="{00000000-0005-0000-0000-0000CE530000}"/>
    <cellStyle name="Normal 37 4" xfId="24446" xr:uid="{00000000-0005-0000-0000-0000CF530000}"/>
    <cellStyle name="Normal 37 4 10" xfId="26159" xr:uid="{00000000-0005-0000-0000-0000D0530000}"/>
    <cellStyle name="Normal 37 4 11" xfId="26160" xr:uid="{00000000-0005-0000-0000-0000D1530000}"/>
    <cellStyle name="Normal 37 4 2" xfId="7971" xr:uid="{00000000-0005-0000-0000-0000D2530000}"/>
    <cellStyle name="Normal 37 4 2 2" xfId="48" xr:uid="{00000000-0005-0000-0000-0000D3530000}"/>
    <cellStyle name="Normal 37 4 2 2 2" xfId="26163" xr:uid="{00000000-0005-0000-0000-0000D4530000}"/>
    <cellStyle name="Normal 37 4 2 2 2 2" xfId="13092" xr:uid="{00000000-0005-0000-0000-0000D5530000}"/>
    <cellStyle name="Normal 37 4 2 2 2 3" xfId="26164" xr:uid="{00000000-0005-0000-0000-0000D6530000}"/>
    <cellStyle name="Normal 37 4 2 2 3" xfId="26167" xr:uid="{00000000-0005-0000-0000-0000D7530000}"/>
    <cellStyle name="Normal 37 4 2 2 4" xfId="26168" xr:uid="{00000000-0005-0000-0000-0000D8530000}"/>
    <cellStyle name="Normal 37 4 2 3" xfId="26171" xr:uid="{00000000-0005-0000-0000-0000D9530000}"/>
    <cellStyle name="Normal 37 4 2 3 2" xfId="26172" xr:uid="{00000000-0005-0000-0000-0000DA530000}"/>
    <cellStyle name="Normal 37 4 2 3 3" xfId="26173" xr:uid="{00000000-0005-0000-0000-0000DB530000}"/>
    <cellStyle name="Normal 37 4 2 4" xfId="6392" xr:uid="{00000000-0005-0000-0000-0000DC530000}"/>
    <cellStyle name="Normal 37 4 2 4 2" xfId="26174" xr:uid="{00000000-0005-0000-0000-0000DD530000}"/>
    <cellStyle name="Normal 37 4 2 4 3" xfId="26175" xr:uid="{00000000-0005-0000-0000-0000DE530000}"/>
    <cellStyle name="Normal 37 4 2 5" xfId="8880" xr:uid="{00000000-0005-0000-0000-0000DF530000}"/>
    <cellStyle name="Normal 37 4 2 6" xfId="26176" xr:uid="{00000000-0005-0000-0000-0000E0530000}"/>
    <cellStyle name="Normal 37 4 3" xfId="26177" xr:uid="{00000000-0005-0000-0000-0000E1530000}"/>
    <cellStyle name="Normal 37 4 3 2" xfId="26180" xr:uid="{00000000-0005-0000-0000-0000E2530000}"/>
    <cellStyle name="Normal 37 4 3 2 2" xfId="4106" xr:uid="{00000000-0005-0000-0000-0000E3530000}"/>
    <cellStyle name="Normal 37 4 3 2 3" xfId="26181" xr:uid="{00000000-0005-0000-0000-0000E4530000}"/>
    <cellStyle name="Normal 37 4 3 3" xfId="26184" xr:uid="{00000000-0005-0000-0000-0000E5530000}"/>
    <cellStyle name="Normal 37 4 3 3 2" xfId="26185" xr:uid="{00000000-0005-0000-0000-0000E6530000}"/>
    <cellStyle name="Normal 37 4 3 3 3" xfId="26186" xr:uid="{00000000-0005-0000-0000-0000E7530000}"/>
    <cellStyle name="Normal 37 4 3 4" xfId="26187" xr:uid="{00000000-0005-0000-0000-0000E8530000}"/>
    <cellStyle name="Normal 37 4 3 5" xfId="26188" xr:uid="{00000000-0005-0000-0000-0000E9530000}"/>
    <cellStyle name="Normal 37 4 4" xfId="26189" xr:uid="{00000000-0005-0000-0000-0000EA530000}"/>
    <cellStyle name="Normal 37 4 4 2" xfId="26192" xr:uid="{00000000-0005-0000-0000-0000EB530000}"/>
    <cellStyle name="Normal 37 4 4 2 2" xfId="26193" xr:uid="{00000000-0005-0000-0000-0000EC530000}"/>
    <cellStyle name="Normal 37 4 4 2 3" xfId="3756" xr:uid="{00000000-0005-0000-0000-0000ED530000}"/>
    <cellStyle name="Normal 37 4 4 3" xfId="26194" xr:uid="{00000000-0005-0000-0000-0000EE530000}"/>
    <cellStyle name="Normal 37 4 4 3 2" xfId="26195" xr:uid="{00000000-0005-0000-0000-0000EF530000}"/>
    <cellStyle name="Normal 37 4 4 3 3" xfId="13172" xr:uid="{00000000-0005-0000-0000-0000F0530000}"/>
    <cellStyle name="Normal 37 4 4 4" xfId="26196" xr:uid="{00000000-0005-0000-0000-0000F1530000}"/>
    <cellStyle name="Normal 37 4 4 5" xfId="4826" xr:uid="{00000000-0005-0000-0000-0000F2530000}"/>
    <cellStyle name="Normal 37 4 5" xfId="26197" xr:uid="{00000000-0005-0000-0000-0000F3530000}"/>
    <cellStyle name="Normal 37 4 5 2" xfId="26200" xr:uid="{00000000-0005-0000-0000-0000F4530000}"/>
    <cellStyle name="Normal 37 4 5 2 2" xfId="26201" xr:uid="{00000000-0005-0000-0000-0000F5530000}"/>
    <cellStyle name="Normal 37 4 5 2 3" xfId="6462" xr:uid="{00000000-0005-0000-0000-0000F6530000}"/>
    <cellStyle name="Normal 37 4 5 3" xfId="26202" xr:uid="{00000000-0005-0000-0000-0000F7530000}"/>
    <cellStyle name="Normal 37 4 5 3 2" xfId="26203" xr:uid="{00000000-0005-0000-0000-0000F8530000}"/>
    <cellStyle name="Normal 37 4 5 3 3" xfId="26204" xr:uid="{00000000-0005-0000-0000-0000F9530000}"/>
    <cellStyle name="Normal 37 4 5 4" xfId="26205" xr:uid="{00000000-0005-0000-0000-0000FA530000}"/>
    <cellStyle name="Normal 37 4 5 5" xfId="26206" xr:uid="{00000000-0005-0000-0000-0000FB530000}"/>
    <cellStyle name="Normal 37 4 6" xfId="26207" xr:uid="{00000000-0005-0000-0000-0000FC530000}"/>
    <cellStyle name="Normal 37 4 6 2" xfId="6474" xr:uid="{00000000-0005-0000-0000-0000FD530000}"/>
    <cellStyle name="Normal 37 4 6 2 2" xfId="19225" xr:uid="{00000000-0005-0000-0000-0000FE530000}"/>
    <cellStyle name="Normal 37 4 6 2 3" xfId="26208" xr:uid="{00000000-0005-0000-0000-0000FF530000}"/>
    <cellStyle name="Normal 37 4 6 3" xfId="26209" xr:uid="{00000000-0005-0000-0000-000000540000}"/>
    <cellStyle name="Normal 37 4 6 3 2" xfId="26210" xr:uid="{00000000-0005-0000-0000-000001540000}"/>
    <cellStyle name="Normal 37 4 6 3 3" xfId="26211" xr:uid="{00000000-0005-0000-0000-000002540000}"/>
    <cellStyle name="Normal 37 4 6 4" xfId="26212" xr:uid="{00000000-0005-0000-0000-000003540000}"/>
    <cellStyle name="Normal 37 4 6 5" xfId="26213" xr:uid="{00000000-0005-0000-0000-000004540000}"/>
    <cellStyle name="Normal 37 4 7" xfId="9828" xr:uid="{00000000-0005-0000-0000-000005540000}"/>
    <cellStyle name="Normal 37 4 7 2" xfId="4364" xr:uid="{00000000-0005-0000-0000-000006540000}"/>
    <cellStyle name="Normal 37 4 7 2 2" xfId="26214" xr:uid="{00000000-0005-0000-0000-000007540000}"/>
    <cellStyle name="Normal 37 4 7 2 3" xfId="26215" xr:uid="{00000000-0005-0000-0000-000008540000}"/>
    <cellStyle name="Normal 37 4 7 3" xfId="9830" xr:uid="{00000000-0005-0000-0000-000009540000}"/>
    <cellStyle name="Normal 37 4 7 4" xfId="20804" xr:uid="{00000000-0005-0000-0000-00000A540000}"/>
    <cellStyle name="Normal 37 4 8" xfId="9833" xr:uid="{00000000-0005-0000-0000-00000B540000}"/>
    <cellStyle name="Normal 37 4 8 2" xfId="26216" xr:uid="{00000000-0005-0000-0000-00000C540000}"/>
    <cellStyle name="Normal 37 4 8 3" xfId="26217" xr:uid="{00000000-0005-0000-0000-00000D540000}"/>
    <cellStyle name="Normal 37 4 9" xfId="9835" xr:uid="{00000000-0005-0000-0000-00000E540000}"/>
    <cellStyle name="Normal 37 4 9 2" xfId="9357" xr:uid="{00000000-0005-0000-0000-00000F540000}"/>
    <cellStyle name="Normal 37 4 9 3" xfId="26218" xr:uid="{00000000-0005-0000-0000-000010540000}"/>
    <cellStyle name="Normal 37 5" xfId="26219" xr:uid="{00000000-0005-0000-0000-000011540000}"/>
    <cellStyle name="Normal 37 5 2" xfId="3459" xr:uid="{00000000-0005-0000-0000-000012540000}"/>
    <cellStyle name="Normal 37 6" xfId="26221" xr:uid="{00000000-0005-0000-0000-000013540000}"/>
    <cellStyle name="Normal 37 6 2" xfId="362" xr:uid="{00000000-0005-0000-0000-000014540000}"/>
    <cellStyle name="Normal 38" xfId="26223" xr:uid="{00000000-0005-0000-0000-000015540000}"/>
    <cellStyle name="Normal 38 2" xfId="26225" xr:uid="{00000000-0005-0000-0000-000016540000}"/>
    <cellStyle name="Normal 38 2 2" xfId="8461" xr:uid="{00000000-0005-0000-0000-000017540000}"/>
    <cellStyle name="Normal 38 2 3" xfId="26228" xr:uid="{00000000-0005-0000-0000-000018540000}"/>
    <cellStyle name="Normal 38 2 4" xfId="26230" xr:uid="{00000000-0005-0000-0000-000019540000}"/>
    <cellStyle name="Normal 38 2 4 10" xfId="22496" xr:uid="{00000000-0005-0000-0000-00001A540000}"/>
    <cellStyle name="Normal 38 2 4 11" xfId="22502" xr:uid="{00000000-0005-0000-0000-00001B540000}"/>
    <cellStyle name="Normal 38 2 4 2" xfId="26231" xr:uid="{00000000-0005-0000-0000-00001C540000}"/>
    <cellStyle name="Normal 38 2 4 2 2" xfId="26232" xr:uid="{00000000-0005-0000-0000-00001D540000}"/>
    <cellStyle name="Normal 38 2 4 2 2 2" xfId="3579" xr:uid="{00000000-0005-0000-0000-00001E540000}"/>
    <cellStyle name="Normal 38 2 4 2 2 2 2" xfId="26233" xr:uid="{00000000-0005-0000-0000-00001F540000}"/>
    <cellStyle name="Normal 38 2 4 2 2 2 3" xfId="26234" xr:uid="{00000000-0005-0000-0000-000020540000}"/>
    <cellStyle name="Normal 38 2 4 2 2 3" xfId="26235" xr:uid="{00000000-0005-0000-0000-000021540000}"/>
    <cellStyle name="Normal 38 2 4 2 2 4" xfId="26236" xr:uid="{00000000-0005-0000-0000-000022540000}"/>
    <cellStyle name="Normal 38 2 4 2 3" xfId="26237" xr:uid="{00000000-0005-0000-0000-000023540000}"/>
    <cellStyle name="Normal 38 2 4 2 3 2" xfId="26238" xr:uid="{00000000-0005-0000-0000-000024540000}"/>
    <cellStyle name="Normal 38 2 4 2 3 3" xfId="26239" xr:uid="{00000000-0005-0000-0000-000025540000}"/>
    <cellStyle name="Normal 38 2 4 2 4" xfId="26240" xr:uid="{00000000-0005-0000-0000-000026540000}"/>
    <cellStyle name="Normal 38 2 4 2 4 2" xfId="24099" xr:uid="{00000000-0005-0000-0000-000027540000}"/>
    <cellStyle name="Normal 38 2 4 2 4 3" xfId="26241" xr:uid="{00000000-0005-0000-0000-000028540000}"/>
    <cellStyle name="Normal 38 2 4 2 5" xfId="26242" xr:uid="{00000000-0005-0000-0000-000029540000}"/>
    <cellStyle name="Normal 38 2 4 2 6" xfId="26243" xr:uid="{00000000-0005-0000-0000-00002A540000}"/>
    <cellStyle name="Normal 38 2 4 3" xfId="18216" xr:uid="{00000000-0005-0000-0000-00002B540000}"/>
    <cellStyle name="Normal 38 2 4 3 2" xfId="26244" xr:uid="{00000000-0005-0000-0000-00002C540000}"/>
    <cellStyle name="Normal 38 2 4 3 2 2" xfId="21889" xr:uid="{00000000-0005-0000-0000-00002D540000}"/>
    <cellStyle name="Normal 38 2 4 3 2 3" xfId="26247" xr:uid="{00000000-0005-0000-0000-00002E540000}"/>
    <cellStyle name="Normal 38 2 4 3 3" xfId="26248" xr:uid="{00000000-0005-0000-0000-00002F540000}"/>
    <cellStyle name="Normal 38 2 4 3 3 2" xfId="21909" xr:uid="{00000000-0005-0000-0000-000030540000}"/>
    <cellStyle name="Normal 38 2 4 3 3 3" xfId="26251" xr:uid="{00000000-0005-0000-0000-000031540000}"/>
    <cellStyle name="Normal 38 2 4 3 4" xfId="26252" xr:uid="{00000000-0005-0000-0000-000032540000}"/>
    <cellStyle name="Normal 38 2 4 3 5" xfId="26253" xr:uid="{00000000-0005-0000-0000-000033540000}"/>
    <cellStyle name="Normal 38 2 4 4" xfId="18218" xr:uid="{00000000-0005-0000-0000-000034540000}"/>
    <cellStyle name="Normal 38 2 4 4 2" xfId="26254" xr:uid="{00000000-0005-0000-0000-000035540000}"/>
    <cellStyle name="Normal 38 2 4 4 2 2" xfId="26255" xr:uid="{00000000-0005-0000-0000-000036540000}"/>
    <cellStyle name="Normal 38 2 4 4 2 3" xfId="26256" xr:uid="{00000000-0005-0000-0000-000037540000}"/>
    <cellStyle name="Normal 38 2 4 4 3" xfId="26257" xr:uid="{00000000-0005-0000-0000-000038540000}"/>
    <cellStyle name="Normal 38 2 4 4 3 2" xfId="26258" xr:uid="{00000000-0005-0000-0000-000039540000}"/>
    <cellStyle name="Normal 38 2 4 4 3 3" xfId="26259" xr:uid="{00000000-0005-0000-0000-00003A540000}"/>
    <cellStyle name="Normal 38 2 4 4 4" xfId="26260" xr:uid="{00000000-0005-0000-0000-00003B540000}"/>
    <cellStyle name="Normal 38 2 4 4 5" xfId="26261" xr:uid="{00000000-0005-0000-0000-00003C540000}"/>
    <cellStyle name="Normal 38 2 4 5" xfId="18220" xr:uid="{00000000-0005-0000-0000-00003D540000}"/>
    <cellStyle name="Normal 38 2 4 5 2" xfId="26262" xr:uid="{00000000-0005-0000-0000-00003E540000}"/>
    <cellStyle name="Normal 38 2 4 5 2 2" xfId="26263" xr:uid="{00000000-0005-0000-0000-00003F540000}"/>
    <cellStyle name="Normal 38 2 4 5 2 3" xfId="20582" xr:uid="{00000000-0005-0000-0000-000040540000}"/>
    <cellStyle name="Normal 38 2 4 5 3" xfId="26264" xr:uid="{00000000-0005-0000-0000-000041540000}"/>
    <cellStyle name="Normal 38 2 4 5 3 2" xfId="26265" xr:uid="{00000000-0005-0000-0000-000042540000}"/>
    <cellStyle name="Normal 38 2 4 5 3 3" xfId="20585" xr:uid="{00000000-0005-0000-0000-000043540000}"/>
    <cellStyle name="Normal 38 2 4 5 4" xfId="26266" xr:uid="{00000000-0005-0000-0000-000044540000}"/>
    <cellStyle name="Normal 38 2 4 5 5" xfId="26267" xr:uid="{00000000-0005-0000-0000-000045540000}"/>
    <cellStyle name="Normal 38 2 4 6" xfId="26268" xr:uid="{00000000-0005-0000-0000-000046540000}"/>
    <cellStyle name="Normal 38 2 4 6 2" xfId="26269" xr:uid="{00000000-0005-0000-0000-000047540000}"/>
    <cellStyle name="Normal 38 2 4 6 2 2" xfId="26270" xr:uid="{00000000-0005-0000-0000-000048540000}"/>
    <cellStyle name="Normal 38 2 4 6 2 3" xfId="17974" xr:uid="{00000000-0005-0000-0000-000049540000}"/>
    <cellStyle name="Normal 38 2 4 6 3" xfId="26271" xr:uid="{00000000-0005-0000-0000-00004A540000}"/>
    <cellStyle name="Normal 38 2 4 6 3 2" xfId="26272" xr:uid="{00000000-0005-0000-0000-00004B540000}"/>
    <cellStyle name="Normal 38 2 4 6 3 3" xfId="26273" xr:uid="{00000000-0005-0000-0000-00004C540000}"/>
    <cellStyle name="Normal 38 2 4 6 4" xfId="26274" xr:uid="{00000000-0005-0000-0000-00004D540000}"/>
    <cellStyle name="Normal 38 2 4 6 5" xfId="26276" xr:uid="{00000000-0005-0000-0000-00004E540000}"/>
    <cellStyle name="Normal 38 2 4 7" xfId="26278" xr:uid="{00000000-0005-0000-0000-00004F540000}"/>
    <cellStyle name="Normal 38 2 4 7 2" xfId="26279" xr:uid="{00000000-0005-0000-0000-000050540000}"/>
    <cellStyle name="Normal 38 2 4 7 2 2" xfId="26280" xr:uid="{00000000-0005-0000-0000-000051540000}"/>
    <cellStyle name="Normal 38 2 4 7 2 3" xfId="26281" xr:uid="{00000000-0005-0000-0000-000052540000}"/>
    <cellStyle name="Normal 38 2 4 7 3" xfId="26282" xr:uid="{00000000-0005-0000-0000-000053540000}"/>
    <cellStyle name="Normal 38 2 4 7 4" xfId="26283" xr:uid="{00000000-0005-0000-0000-000054540000}"/>
    <cellStyle name="Normal 38 2 4 8" xfId="26285" xr:uid="{00000000-0005-0000-0000-000055540000}"/>
    <cellStyle name="Normal 38 2 4 8 2" xfId="26286" xr:uid="{00000000-0005-0000-0000-000056540000}"/>
    <cellStyle name="Normal 38 2 4 8 3" xfId="26287" xr:uid="{00000000-0005-0000-0000-000057540000}"/>
    <cellStyle name="Normal 38 2 4 9" xfId="26288" xr:uid="{00000000-0005-0000-0000-000058540000}"/>
    <cellStyle name="Normal 38 2 4 9 2" xfId="26289" xr:uid="{00000000-0005-0000-0000-000059540000}"/>
    <cellStyle name="Normal 38 2 4 9 3" xfId="26290" xr:uid="{00000000-0005-0000-0000-00005A540000}"/>
    <cellStyle name="Normal 38 3" xfId="26291" xr:uid="{00000000-0005-0000-0000-00005B540000}"/>
    <cellStyle name="Normal 38 3 10" xfId="26295" xr:uid="{00000000-0005-0000-0000-00005C540000}"/>
    <cellStyle name="Normal 38 3 11" xfId="26298" xr:uid="{00000000-0005-0000-0000-00005D540000}"/>
    <cellStyle name="Normal 38 3 2" xfId="26299" xr:uid="{00000000-0005-0000-0000-00005E540000}"/>
    <cellStyle name="Normal 38 3 2 2" xfId="5065" xr:uid="{00000000-0005-0000-0000-00005F540000}"/>
    <cellStyle name="Normal 38 3 2 2 2" xfId="26300" xr:uid="{00000000-0005-0000-0000-000060540000}"/>
    <cellStyle name="Normal 38 3 2 2 2 2" xfId="26301" xr:uid="{00000000-0005-0000-0000-000061540000}"/>
    <cellStyle name="Normal 38 3 2 2 2 3" xfId="26302" xr:uid="{00000000-0005-0000-0000-000062540000}"/>
    <cellStyle name="Normal 38 3 2 2 3" xfId="26303" xr:uid="{00000000-0005-0000-0000-000063540000}"/>
    <cellStyle name="Normal 38 3 2 2 4" xfId="1645" xr:uid="{00000000-0005-0000-0000-000064540000}"/>
    <cellStyle name="Normal 38 3 2 3" xfId="8480" xr:uid="{00000000-0005-0000-0000-000065540000}"/>
    <cellStyle name="Normal 38 3 2 3 2" xfId="26304" xr:uid="{00000000-0005-0000-0000-000066540000}"/>
    <cellStyle name="Normal 38 3 2 3 3" xfId="26305" xr:uid="{00000000-0005-0000-0000-000067540000}"/>
    <cellStyle name="Normal 38 3 2 4" xfId="26306" xr:uid="{00000000-0005-0000-0000-000068540000}"/>
    <cellStyle name="Normal 38 3 2 4 2" xfId="15380" xr:uid="{00000000-0005-0000-0000-000069540000}"/>
    <cellStyle name="Normal 38 3 2 4 3" xfId="15384" xr:uid="{00000000-0005-0000-0000-00006A540000}"/>
    <cellStyle name="Normal 38 3 2 5" xfId="26307" xr:uid="{00000000-0005-0000-0000-00006B540000}"/>
    <cellStyle name="Normal 38 3 2 6" xfId="26308" xr:uid="{00000000-0005-0000-0000-00006C540000}"/>
    <cellStyle name="Normal 38 3 3" xfId="5753" xr:uid="{00000000-0005-0000-0000-00006D540000}"/>
    <cellStyle name="Normal 38 3 3 2" xfId="26309" xr:uid="{00000000-0005-0000-0000-00006E540000}"/>
    <cellStyle name="Normal 38 3 3 2 2" xfId="26310" xr:uid="{00000000-0005-0000-0000-00006F540000}"/>
    <cellStyle name="Normal 38 3 3 2 3" xfId="26311" xr:uid="{00000000-0005-0000-0000-000070540000}"/>
    <cellStyle name="Normal 38 3 3 3" xfId="26312" xr:uid="{00000000-0005-0000-0000-000071540000}"/>
    <cellStyle name="Normal 38 3 3 3 2" xfId="26313" xr:uid="{00000000-0005-0000-0000-000072540000}"/>
    <cellStyle name="Normal 38 3 3 3 3" xfId="26314" xr:uid="{00000000-0005-0000-0000-000073540000}"/>
    <cellStyle name="Normal 38 3 3 4" xfId="26315" xr:uid="{00000000-0005-0000-0000-000074540000}"/>
    <cellStyle name="Normal 38 3 3 5" xfId="26316" xr:uid="{00000000-0005-0000-0000-000075540000}"/>
    <cellStyle name="Normal 38 3 4" xfId="26317" xr:uid="{00000000-0005-0000-0000-000076540000}"/>
    <cellStyle name="Normal 38 3 4 2" xfId="17568" xr:uid="{00000000-0005-0000-0000-000077540000}"/>
    <cellStyle name="Normal 38 3 4 2 2" xfId="21195" xr:uid="{00000000-0005-0000-0000-000078540000}"/>
    <cellStyle name="Normal 38 3 4 2 3" xfId="21197" xr:uid="{00000000-0005-0000-0000-000079540000}"/>
    <cellStyle name="Normal 38 3 4 3" xfId="17571" xr:uid="{00000000-0005-0000-0000-00007A540000}"/>
    <cellStyle name="Normal 38 3 4 3 2" xfId="21199" xr:uid="{00000000-0005-0000-0000-00007B540000}"/>
    <cellStyle name="Normal 38 3 4 3 3" xfId="21201" xr:uid="{00000000-0005-0000-0000-00007C540000}"/>
    <cellStyle name="Normal 38 3 4 4" xfId="19312" xr:uid="{00000000-0005-0000-0000-00007D540000}"/>
    <cellStyle name="Normal 38 3 4 5" xfId="19315" xr:uid="{00000000-0005-0000-0000-00007E540000}"/>
    <cellStyle name="Normal 38 3 5" xfId="26318" xr:uid="{00000000-0005-0000-0000-00007F540000}"/>
    <cellStyle name="Normal 38 3 5 2" xfId="17577" xr:uid="{00000000-0005-0000-0000-000080540000}"/>
    <cellStyle name="Normal 38 3 5 2 2" xfId="21216" xr:uid="{00000000-0005-0000-0000-000081540000}"/>
    <cellStyle name="Normal 38 3 5 2 3" xfId="21218" xr:uid="{00000000-0005-0000-0000-000082540000}"/>
    <cellStyle name="Normal 38 3 5 3" xfId="17581" xr:uid="{00000000-0005-0000-0000-000083540000}"/>
    <cellStyle name="Normal 38 3 5 3 2" xfId="19878" xr:uid="{00000000-0005-0000-0000-000084540000}"/>
    <cellStyle name="Normal 38 3 5 3 3" xfId="19884" xr:uid="{00000000-0005-0000-0000-000085540000}"/>
    <cellStyle name="Normal 38 3 5 4" xfId="21222" xr:uid="{00000000-0005-0000-0000-000086540000}"/>
    <cellStyle name="Normal 38 3 5 5" xfId="21226" xr:uid="{00000000-0005-0000-0000-000087540000}"/>
    <cellStyle name="Normal 38 3 6" xfId="26319" xr:uid="{00000000-0005-0000-0000-000088540000}"/>
    <cellStyle name="Normal 38 3 6 2" xfId="21239" xr:uid="{00000000-0005-0000-0000-000089540000}"/>
    <cellStyle name="Normal 38 3 6 2 2" xfId="21241" xr:uid="{00000000-0005-0000-0000-00008A540000}"/>
    <cellStyle name="Normal 38 3 6 2 3" xfId="21243" xr:uid="{00000000-0005-0000-0000-00008B540000}"/>
    <cellStyle name="Normal 38 3 6 3" xfId="21245" xr:uid="{00000000-0005-0000-0000-00008C540000}"/>
    <cellStyle name="Normal 38 3 6 3 2" xfId="21247" xr:uid="{00000000-0005-0000-0000-00008D540000}"/>
    <cellStyle name="Normal 38 3 6 3 3" xfId="21249" xr:uid="{00000000-0005-0000-0000-00008E540000}"/>
    <cellStyle name="Normal 38 3 6 4" xfId="21251" xr:uid="{00000000-0005-0000-0000-00008F540000}"/>
    <cellStyle name="Normal 38 3 6 5" xfId="21255" xr:uid="{00000000-0005-0000-0000-000090540000}"/>
    <cellStyle name="Normal 38 3 7" xfId="26320" xr:uid="{00000000-0005-0000-0000-000091540000}"/>
    <cellStyle name="Normal 38 3 7 2" xfId="26323" xr:uid="{00000000-0005-0000-0000-000092540000}"/>
    <cellStyle name="Normal 38 3 7 2 2" xfId="10877" xr:uid="{00000000-0005-0000-0000-000093540000}"/>
    <cellStyle name="Normal 38 3 7 2 3" xfId="1608" xr:uid="{00000000-0005-0000-0000-000094540000}"/>
    <cellStyle name="Normal 38 3 7 3" xfId="26324" xr:uid="{00000000-0005-0000-0000-000095540000}"/>
    <cellStyle name="Normal 38 3 7 4" xfId="26325" xr:uid="{00000000-0005-0000-0000-000096540000}"/>
    <cellStyle name="Normal 38 3 8" xfId="26326" xr:uid="{00000000-0005-0000-0000-000097540000}"/>
    <cellStyle name="Normal 38 3 8 2" xfId="26329" xr:uid="{00000000-0005-0000-0000-000098540000}"/>
    <cellStyle name="Normal 38 3 8 3" xfId="26330" xr:uid="{00000000-0005-0000-0000-000099540000}"/>
    <cellStyle name="Normal 38 3 9" xfId="24517" xr:uid="{00000000-0005-0000-0000-00009A540000}"/>
    <cellStyle name="Normal 38 3 9 2" xfId="26331" xr:uid="{00000000-0005-0000-0000-00009B540000}"/>
    <cellStyle name="Normal 38 3 9 3" xfId="26332" xr:uid="{00000000-0005-0000-0000-00009C540000}"/>
    <cellStyle name="Normal 38 4" xfId="26333" xr:uid="{00000000-0005-0000-0000-00009D540000}"/>
    <cellStyle name="Normal 38 4 2" xfId="26335" xr:uid="{00000000-0005-0000-0000-00009E540000}"/>
    <cellStyle name="Normal 38 5" xfId="26337" xr:uid="{00000000-0005-0000-0000-00009F540000}"/>
    <cellStyle name="Normal 38 5 2" xfId="26339" xr:uid="{00000000-0005-0000-0000-0000A0540000}"/>
    <cellStyle name="Normal 39" xfId="26341" xr:uid="{00000000-0005-0000-0000-0000A1540000}"/>
    <cellStyle name="Normal 39 2" xfId="26343" xr:uid="{00000000-0005-0000-0000-0000A2540000}"/>
    <cellStyle name="Normal 39 2 2" xfId="26346" xr:uid="{00000000-0005-0000-0000-0000A3540000}"/>
    <cellStyle name="Normal 39 2 3" xfId="26348" xr:uid="{00000000-0005-0000-0000-0000A4540000}"/>
    <cellStyle name="Normal 39 2 4" xfId="26350" xr:uid="{00000000-0005-0000-0000-0000A5540000}"/>
    <cellStyle name="Normal 39 2 4 10" xfId="26351" xr:uid="{00000000-0005-0000-0000-0000A6540000}"/>
    <cellStyle name="Normal 39 2 4 11" xfId="4940" xr:uid="{00000000-0005-0000-0000-0000A7540000}"/>
    <cellStyle name="Normal 39 2 4 2" xfId="26352" xr:uid="{00000000-0005-0000-0000-0000A8540000}"/>
    <cellStyle name="Normal 39 2 4 2 2" xfId="26353" xr:uid="{00000000-0005-0000-0000-0000A9540000}"/>
    <cellStyle name="Normal 39 2 4 2 2 2" xfId="26354" xr:uid="{00000000-0005-0000-0000-0000AA540000}"/>
    <cellStyle name="Normal 39 2 4 2 2 2 2" xfId="2872" xr:uid="{00000000-0005-0000-0000-0000AB540000}"/>
    <cellStyle name="Normal 39 2 4 2 2 2 3" xfId="2878" xr:uid="{00000000-0005-0000-0000-0000AC540000}"/>
    <cellStyle name="Normal 39 2 4 2 2 3" xfId="26355" xr:uid="{00000000-0005-0000-0000-0000AD540000}"/>
    <cellStyle name="Normal 39 2 4 2 2 4" xfId="26358" xr:uid="{00000000-0005-0000-0000-0000AE540000}"/>
    <cellStyle name="Normal 39 2 4 2 3" xfId="26361" xr:uid="{00000000-0005-0000-0000-0000AF540000}"/>
    <cellStyle name="Normal 39 2 4 2 3 2" xfId="26362" xr:uid="{00000000-0005-0000-0000-0000B0540000}"/>
    <cellStyle name="Normal 39 2 4 2 3 3" xfId="26363" xr:uid="{00000000-0005-0000-0000-0000B1540000}"/>
    <cellStyle name="Normal 39 2 4 2 4" xfId="26366" xr:uid="{00000000-0005-0000-0000-0000B2540000}"/>
    <cellStyle name="Normal 39 2 4 2 4 2" xfId="26367" xr:uid="{00000000-0005-0000-0000-0000B3540000}"/>
    <cellStyle name="Normal 39 2 4 2 4 3" xfId="26368" xr:uid="{00000000-0005-0000-0000-0000B4540000}"/>
    <cellStyle name="Normal 39 2 4 2 5" xfId="26371" xr:uid="{00000000-0005-0000-0000-0000B5540000}"/>
    <cellStyle name="Normal 39 2 4 2 6" xfId="26372" xr:uid="{00000000-0005-0000-0000-0000B6540000}"/>
    <cellStyle name="Normal 39 2 4 3" xfId="26373" xr:uid="{00000000-0005-0000-0000-0000B7540000}"/>
    <cellStyle name="Normal 39 2 4 3 2" xfId="26374" xr:uid="{00000000-0005-0000-0000-0000B8540000}"/>
    <cellStyle name="Normal 39 2 4 3 2 2" xfId="26375" xr:uid="{00000000-0005-0000-0000-0000B9540000}"/>
    <cellStyle name="Normal 39 2 4 3 2 3" xfId="26376" xr:uid="{00000000-0005-0000-0000-0000BA540000}"/>
    <cellStyle name="Normal 39 2 4 3 3" xfId="26377" xr:uid="{00000000-0005-0000-0000-0000BB540000}"/>
    <cellStyle name="Normal 39 2 4 3 3 2" xfId="26378" xr:uid="{00000000-0005-0000-0000-0000BC540000}"/>
    <cellStyle name="Normal 39 2 4 3 3 3" xfId="26379" xr:uid="{00000000-0005-0000-0000-0000BD540000}"/>
    <cellStyle name="Normal 39 2 4 3 4" xfId="26381" xr:uid="{00000000-0005-0000-0000-0000BE540000}"/>
    <cellStyle name="Normal 39 2 4 3 5" xfId="26382" xr:uid="{00000000-0005-0000-0000-0000BF540000}"/>
    <cellStyle name="Normal 39 2 4 4" xfId="26383" xr:uid="{00000000-0005-0000-0000-0000C0540000}"/>
    <cellStyle name="Normal 39 2 4 4 2" xfId="26385" xr:uid="{00000000-0005-0000-0000-0000C1540000}"/>
    <cellStyle name="Normal 39 2 4 4 2 2" xfId="5183" xr:uid="{00000000-0005-0000-0000-0000C2540000}"/>
    <cellStyle name="Normal 39 2 4 4 2 3" xfId="26386" xr:uid="{00000000-0005-0000-0000-0000C3540000}"/>
    <cellStyle name="Normal 39 2 4 4 3" xfId="26390" xr:uid="{00000000-0005-0000-0000-0000C4540000}"/>
    <cellStyle name="Normal 39 2 4 4 3 2" xfId="26391" xr:uid="{00000000-0005-0000-0000-0000C5540000}"/>
    <cellStyle name="Normal 39 2 4 4 3 3" xfId="26393" xr:uid="{00000000-0005-0000-0000-0000C6540000}"/>
    <cellStyle name="Normal 39 2 4 4 4" xfId="26394" xr:uid="{00000000-0005-0000-0000-0000C7540000}"/>
    <cellStyle name="Normal 39 2 4 4 5" xfId="26395" xr:uid="{00000000-0005-0000-0000-0000C8540000}"/>
    <cellStyle name="Normal 39 2 4 5" xfId="26396" xr:uid="{00000000-0005-0000-0000-0000C9540000}"/>
    <cellStyle name="Normal 39 2 4 5 2" xfId="26397" xr:uid="{00000000-0005-0000-0000-0000CA540000}"/>
    <cellStyle name="Normal 39 2 4 5 2 2" xfId="23310" xr:uid="{00000000-0005-0000-0000-0000CB540000}"/>
    <cellStyle name="Normal 39 2 4 5 2 3" xfId="26398" xr:uid="{00000000-0005-0000-0000-0000CC540000}"/>
    <cellStyle name="Normal 39 2 4 5 3" xfId="26401" xr:uid="{00000000-0005-0000-0000-0000CD540000}"/>
    <cellStyle name="Normal 39 2 4 5 3 2" xfId="26402" xr:uid="{00000000-0005-0000-0000-0000CE540000}"/>
    <cellStyle name="Normal 39 2 4 5 3 3" xfId="26403" xr:uid="{00000000-0005-0000-0000-0000CF540000}"/>
    <cellStyle name="Normal 39 2 4 5 4" xfId="6964" xr:uid="{00000000-0005-0000-0000-0000D0540000}"/>
    <cellStyle name="Normal 39 2 4 5 5" xfId="6983" xr:uid="{00000000-0005-0000-0000-0000D1540000}"/>
    <cellStyle name="Normal 39 2 4 6" xfId="26404" xr:uid="{00000000-0005-0000-0000-0000D2540000}"/>
    <cellStyle name="Normal 39 2 4 6 2" xfId="26405" xr:uid="{00000000-0005-0000-0000-0000D3540000}"/>
    <cellStyle name="Normal 39 2 4 6 2 2" xfId="26406" xr:uid="{00000000-0005-0000-0000-0000D4540000}"/>
    <cellStyle name="Normal 39 2 4 6 2 3" xfId="26408" xr:uid="{00000000-0005-0000-0000-0000D5540000}"/>
    <cellStyle name="Normal 39 2 4 6 3" xfId="26411" xr:uid="{00000000-0005-0000-0000-0000D6540000}"/>
    <cellStyle name="Normal 39 2 4 6 3 2" xfId="26412" xr:uid="{00000000-0005-0000-0000-0000D7540000}"/>
    <cellStyle name="Normal 39 2 4 6 3 3" xfId="26413" xr:uid="{00000000-0005-0000-0000-0000D8540000}"/>
    <cellStyle name="Normal 39 2 4 6 4" xfId="14481" xr:uid="{00000000-0005-0000-0000-0000D9540000}"/>
    <cellStyle name="Normal 39 2 4 6 5" xfId="14485" xr:uid="{00000000-0005-0000-0000-0000DA540000}"/>
    <cellStyle name="Normal 39 2 4 7" xfId="26414" xr:uid="{00000000-0005-0000-0000-0000DB540000}"/>
    <cellStyle name="Normal 39 2 4 7 2" xfId="26415" xr:uid="{00000000-0005-0000-0000-0000DC540000}"/>
    <cellStyle name="Normal 39 2 4 7 2 2" xfId="26416" xr:uid="{00000000-0005-0000-0000-0000DD540000}"/>
    <cellStyle name="Normal 39 2 4 7 2 3" xfId="26418" xr:uid="{00000000-0005-0000-0000-0000DE540000}"/>
    <cellStyle name="Normal 39 2 4 7 3" xfId="26421" xr:uid="{00000000-0005-0000-0000-0000DF540000}"/>
    <cellStyle name="Normal 39 2 4 7 4" xfId="21410" xr:uid="{00000000-0005-0000-0000-0000E0540000}"/>
    <cellStyle name="Normal 39 2 4 8" xfId="26422" xr:uid="{00000000-0005-0000-0000-0000E1540000}"/>
    <cellStyle name="Normal 39 2 4 8 2" xfId="26423" xr:uid="{00000000-0005-0000-0000-0000E2540000}"/>
    <cellStyle name="Normal 39 2 4 8 3" xfId="26424" xr:uid="{00000000-0005-0000-0000-0000E3540000}"/>
    <cellStyle name="Normal 39 2 4 9" xfId="20060" xr:uid="{00000000-0005-0000-0000-0000E4540000}"/>
    <cellStyle name="Normal 39 2 4 9 2" xfId="6617" xr:uid="{00000000-0005-0000-0000-0000E5540000}"/>
    <cellStyle name="Normal 39 2 4 9 3" xfId="20062" xr:uid="{00000000-0005-0000-0000-0000E6540000}"/>
    <cellStyle name="Normal 39 3" xfId="6185" xr:uid="{00000000-0005-0000-0000-0000E7540000}"/>
    <cellStyle name="Normal 39 3 10" xfId="18958" xr:uid="{00000000-0005-0000-0000-0000E8540000}"/>
    <cellStyle name="Normal 39 3 11" xfId="18961" xr:uid="{00000000-0005-0000-0000-0000E9540000}"/>
    <cellStyle name="Normal 39 3 2" xfId="26425" xr:uid="{00000000-0005-0000-0000-0000EA540000}"/>
    <cellStyle name="Normal 39 3 2 2" xfId="13514" xr:uid="{00000000-0005-0000-0000-0000EB540000}"/>
    <cellStyle name="Normal 39 3 2 2 2" xfId="13521" xr:uid="{00000000-0005-0000-0000-0000EC540000}"/>
    <cellStyle name="Normal 39 3 2 2 2 2" xfId="24187" xr:uid="{00000000-0005-0000-0000-0000ED540000}"/>
    <cellStyle name="Normal 39 3 2 2 2 3" xfId="24191" xr:uid="{00000000-0005-0000-0000-0000EE540000}"/>
    <cellStyle name="Normal 39 3 2 2 3" xfId="3223" xr:uid="{00000000-0005-0000-0000-0000EF540000}"/>
    <cellStyle name="Normal 39 3 2 2 4" xfId="3938" xr:uid="{00000000-0005-0000-0000-0000F0540000}"/>
    <cellStyle name="Normal 39 3 2 3" xfId="13525" xr:uid="{00000000-0005-0000-0000-0000F1540000}"/>
    <cellStyle name="Normal 39 3 2 3 2" xfId="23209" xr:uid="{00000000-0005-0000-0000-0000F2540000}"/>
    <cellStyle name="Normal 39 3 2 3 3" xfId="24263" xr:uid="{00000000-0005-0000-0000-0000F3540000}"/>
    <cellStyle name="Normal 39 3 2 4" xfId="13531" xr:uid="{00000000-0005-0000-0000-0000F4540000}"/>
    <cellStyle name="Normal 39 3 2 4 2" xfId="23400" xr:uid="{00000000-0005-0000-0000-0000F5540000}"/>
    <cellStyle name="Normal 39 3 2 4 3" xfId="26427" xr:uid="{00000000-0005-0000-0000-0000F6540000}"/>
    <cellStyle name="Normal 39 3 2 5" xfId="26428" xr:uid="{00000000-0005-0000-0000-0000F7540000}"/>
    <cellStyle name="Normal 39 3 2 6" xfId="26429" xr:uid="{00000000-0005-0000-0000-0000F8540000}"/>
    <cellStyle name="Normal 39 3 3" xfId="26430" xr:uid="{00000000-0005-0000-0000-0000F9540000}"/>
    <cellStyle name="Normal 39 3 3 2" xfId="26432" xr:uid="{00000000-0005-0000-0000-0000FA540000}"/>
    <cellStyle name="Normal 39 3 3 2 2" xfId="26433" xr:uid="{00000000-0005-0000-0000-0000FB540000}"/>
    <cellStyle name="Normal 39 3 3 2 3" xfId="24560" xr:uid="{00000000-0005-0000-0000-0000FC540000}"/>
    <cellStyle name="Normal 39 3 3 3" xfId="26434" xr:uid="{00000000-0005-0000-0000-0000FD540000}"/>
    <cellStyle name="Normal 39 3 3 3 2" xfId="26436" xr:uid="{00000000-0005-0000-0000-0000FE540000}"/>
    <cellStyle name="Normal 39 3 3 3 3" xfId="26437" xr:uid="{00000000-0005-0000-0000-0000FF540000}"/>
    <cellStyle name="Normal 39 3 3 4" xfId="26438" xr:uid="{00000000-0005-0000-0000-000000550000}"/>
    <cellStyle name="Normal 39 3 3 5" xfId="26440" xr:uid="{00000000-0005-0000-0000-000001550000}"/>
    <cellStyle name="Normal 39 3 4" xfId="26441" xr:uid="{00000000-0005-0000-0000-000002550000}"/>
    <cellStyle name="Normal 39 3 4 2" xfId="26442" xr:uid="{00000000-0005-0000-0000-000003550000}"/>
    <cellStyle name="Normal 39 3 4 2 2" xfId="26443" xr:uid="{00000000-0005-0000-0000-000004550000}"/>
    <cellStyle name="Normal 39 3 4 2 3" xfId="26444" xr:uid="{00000000-0005-0000-0000-000005550000}"/>
    <cellStyle name="Normal 39 3 4 3" xfId="26445" xr:uid="{00000000-0005-0000-0000-000006550000}"/>
    <cellStyle name="Normal 39 3 4 3 2" xfId="26446" xr:uid="{00000000-0005-0000-0000-000007550000}"/>
    <cellStyle name="Normal 39 3 4 3 3" xfId="26447" xr:uid="{00000000-0005-0000-0000-000008550000}"/>
    <cellStyle name="Normal 39 3 4 4" xfId="26448" xr:uid="{00000000-0005-0000-0000-000009550000}"/>
    <cellStyle name="Normal 39 3 4 5" xfId="26449" xr:uid="{00000000-0005-0000-0000-00000A550000}"/>
    <cellStyle name="Normal 39 3 5" xfId="26450" xr:uid="{00000000-0005-0000-0000-00000B550000}"/>
    <cellStyle name="Normal 39 3 5 2" xfId="21742" xr:uid="{00000000-0005-0000-0000-00000C550000}"/>
    <cellStyle name="Normal 39 3 5 2 2" xfId="26451" xr:uid="{00000000-0005-0000-0000-00000D550000}"/>
    <cellStyle name="Normal 39 3 5 2 3" xfId="168" xr:uid="{00000000-0005-0000-0000-00000E550000}"/>
    <cellStyle name="Normal 39 3 5 3" xfId="26452" xr:uid="{00000000-0005-0000-0000-00000F550000}"/>
    <cellStyle name="Normal 39 3 5 3 2" xfId="26453" xr:uid="{00000000-0005-0000-0000-000010550000}"/>
    <cellStyle name="Normal 39 3 5 3 3" xfId="26454" xr:uid="{00000000-0005-0000-0000-000011550000}"/>
    <cellStyle name="Normal 39 3 5 4" xfId="3524" xr:uid="{00000000-0005-0000-0000-000012550000}"/>
    <cellStyle name="Normal 39 3 5 5" xfId="5247" xr:uid="{00000000-0005-0000-0000-000013550000}"/>
    <cellStyle name="Normal 39 3 6" xfId="26455" xr:uid="{00000000-0005-0000-0000-000014550000}"/>
    <cellStyle name="Normal 39 3 6 2" xfId="26456" xr:uid="{00000000-0005-0000-0000-000015550000}"/>
    <cellStyle name="Normal 39 3 6 2 2" xfId="3886" xr:uid="{00000000-0005-0000-0000-000016550000}"/>
    <cellStyle name="Normal 39 3 6 2 3" xfId="26457" xr:uid="{00000000-0005-0000-0000-000017550000}"/>
    <cellStyle name="Normal 39 3 6 3" xfId="26458" xr:uid="{00000000-0005-0000-0000-000018550000}"/>
    <cellStyle name="Normal 39 3 6 3 2" xfId="26459" xr:uid="{00000000-0005-0000-0000-000019550000}"/>
    <cellStyle name="Normal 39 3 6 3 3" xfId="2488" xr:uid="{00000000-0005-0000-0000-00001A550000}"/>
    <cellStyle name="Normal 39 3 6 4" xfId="26460" xr:uid="{00000000-0005-0000-0000-00001B550000}"/>
    <cellStyle name="Normal 39 3 6 5" xfId="26461" xr:uid="{00000000-0005-0000-0000-00001C550000}"/>
    <cellStyle name="Normal 39 3 7" xfId="26462" xr:uid="{00000000-0005-0000-0000-00001D550000}"/>
    <cellStyle name="Normal 39 3 7 2" xfId="13738" xr:uid="{00000000-0005-0000-0000-00001E550000}"/>
    <cellStyle name="Normal 39 3 7 2 2" xfId="11514" xr:uid="{00000000-0005-0000-0000-00001F550000}"/>
    <cellStyle name="Normal 39 3 7 2 3" xfId="11534" xr:uid="{00000000-0005-0000-0000-000020550000}"/>
    <cellStyle name="Normal 39 3 7 3" xfId="13741" xr:uid="{00000000-0005-0000-0000-000021550000}"/>
    <cellStyle name="Normal 39 3 7 4" xfId="13744" xr:uid="{00000000-0005-0000-0000-000022550000}"/>
    <cellStyle name="Normal 39 3 8" xfId="23318" xr:uid="{00000000-0005-0000-0000-000023550000}"/>
    <cellStyle name="Normal 39 3 8 2" xfId="23323" xr:uid="{00000000-0005-0000-0000-000024550000}"/>
    <cellStyle name="Normal 39 3 8 3" xfId="23326" xr:uid="{00000000-0005-0000-0000-000025550000}"/>
    <cellStyle name="Normal 39 3 9" xfId="23329" xr:uid="{00000000-0005-0000-0000-000026550000}"/>
    <cellStyle name="Normal 39 3 9 2" xfId="23333" xr:uid="{00000000-0005-0000-0000-000027550000}"/>
    <cellStyle name="Normal 39 3 9 3" xfId="23336" xr:uid="{00000000-0005-0000-0000-000028550000}"/>
    <cellStyle name="Normal 39 4" xfId="3454" xr:uid="{00000000-0005-0000-0000-000029550000}"/>
    <cellStyle name="Normal 39 4 2" xfId="26465" xr:uid="{00000000-0005-0000-0000-00002A550000}"/>
    <cellStyle name="Normal 39 5" xfId="26466" xr:uid="{00000000-0005-0000-0000-00002B550000}"/>
    <cellStyle name="Normal 39 5 2" xfId="26468" xr:uid="{00000000-0005-0000-0000-00002C550000}"/>
    <cellStyle name="Normal 4" xfId="26470" xr:uid="{00000000-0005-0000-0000-00002D550000}"/>
    <cellStyle name="Normal 4 2" xfId="26471" xr:uid="{00000000-0005-0000-0000-00002E550000}"/>
    <cellStyle name="Normal 4 2 2" xfId="26473" xr:uid="{00000000-0005-0000-0000-00002F550000}"/>
    <cellStyle name="Normal 4 2 2 10" xfId="26474" xr:uid="{00000000-0005-0000-0000-000030550000}"/>
    <cellStyle name="Normal 4 2 2 10 2" xfId="26475" xr:uid="{00000000-0005-0000-0000-000031550000}"/>
    <cellStyle name="Normal 4 2 2 10 3" xfId="26477" xr:uid="{00000000-0005-0000-0000-000032550000}"/>
    <cellStyle name="Normal 4 2 2 11" xfId="24784" xr:uid="{00000000-0005-0000-0000-000033550000}"/>
    <cellStyle name="Normal 4 2 2 12" xfId="24786" xr:uid="{00000000-0005-0000-0000-000034550000}"/>
    <cellStyle name="Normal 4 2 2 2" xfId="8657" xr:uid="{00000000-0005-0000-0000-000035550000}"/>
    <cellStyle name="Normal 4 2 2 2 2" xfId="71" xr:uid="{00000000-0005-0000-0000-000036550000}"/>
    <cellStyle name="Normal 4 2 2 2 3" xfId="26478" xr:uid="{00000000-0005-0000-0000-000037550000}"/>
    <cellStyle name="Normal 4 2 2 3" xfId="26479" xr:uid="{00000000-0005-0000-0000-000038550000}"/>
    <cellStyle name="Normal 4 2 2 3 2" xfId="26480" xr:uid="{00000000-0005-0000-0000-000039550000}"/>
    <cellStyle name="Normal 4 2 2 3 2 2" xfId="22291" xr:uid="{00000000-0005-0000-0000-00003A550000}"/>
    <cellStyle name="Normal 4 2 2 3 2 2 2" xfId="26482" xr:uid="{00000000-0005-0000-0000-00003B550000}"/>
    <cellStyle name="Normal 4 2 2 3 2 2 3" xfId="22155" xr:uid="{00000000-0005-0000-0000-00003C550000}"/>
    <cellStyle name="Normal 4 2 2 3 2 3" xfId="26485" xr:uid="{00000000-0005-0000-0000-00003D550000}"/>
    <cellStyle name="Normal 4 2 2 3 2 4" xfId="5749" xr:uid="{00000000-0005-0000-0000-00003E550000}"/>
    <cellStyle name="Normal 4 2 2 3 3" xfId="26486" xr:uid="{00000000-0005-0000-0000-00003F550000}"/>
    <cellStyle name="Normal 4 2 2 3 3 2" xfId="22294" xr:uid="{00000000-0005-0000-0000-000040550000}"/>
    <cellStyle name="Normal 4 2 2 3 3 3" xfId="26487" xr:uid="{00000000-0005-0000-0000-000041550000}"/>
    <cellStyle name="Normal 4 2 2 3 4" xfId="26488" xr:uid="{00000000-0005-0000-0000-000042550000}"/>
    <cellStyle name="Normal 4 2 2 3 4 2" xfId="26489" xr:uid="{00000000-0005-0000-0000-000043550000}"/>
    <cellStyle name="Normal 4 2 2 3 4 3" xfId="63" xr:uid="{00000000-0005-0000-0000-000044550000}"/>
    <cellStyle name="Normal 4 2 2 3 5" xfId="26490" xr:uid="{00000000-0005-0000-0000-000045550000}"/>
    <cellStyle name="Normal 4 2 2 3 6" xfId="26493" xr:uid="{00000000-0005-0000-0000-000046550000}"/>
    <cellStyle name="Normal 4 2 2 4" xfId="26496" xr:uid="{00000000-0005-0000-0000-000047550000}"/>
    <cellStyle name="Normal 4 2 2 4 2" xfId="26497" xr:uid="{00000000-0005-0000-0000-000048550000}"/>
    <cellStyle name="Normal 4 2 2 4 2 2" xfId="22302" xr:uid="{00000000-0005-0000-0000-000049550000}"/>
    <cellStyle name="Normal 4 2 2 4 2 3" xfId="26498" xr:uid="{00000000-0005-0000-0000-00004A550000}"/>
    <cellStyle name="Normal 4 2 2 4 3" xfId="26499" xr:uid="{00000000-0005-0000-0000-00004B550000}"/>
    <cellStyle name="Normal 4 2 2 4 3 2" xfId="22306" xr:uid="{00000000-0005-0000-0000-00004C550000}"/>
    <cellStyle name="Normal 4 2 2 4 3 3" xfId="26500" xr:uid="{00000000-0005-0000-0000-00004D550000}"/>
    <cellStyle name="Normal 4 2 2 4 4" xfId="26501" xr:uid="{00000000-0005-0000-0000-00004E550000}"/>
    <cellStyle name="Normal 4 2 2 4 5" xfId="26502" xr:uid="{00000000-0005-0000-0000-00004F550000}"/>
    <cellStyle name="Normal 4 2 2 5" xfId="26505" xr:uid="{00000000-0005-0000-0000-000050550000}"/>
    <cellStyle name="Normal 4 2 2 5 2" xfId="8857" xr:uid="{00000000-0005-0000-0000-000051550000}"/>
    <cellStyle name="Normal 4 2 2 5 2 2" xfId="8860" xr:uid="{00000000-0005-0000-0000-000052550000}"/>
    <cellStyle name="Normal 4 2 2 5 2 3" xfId="8862" xr:uid="{00000000-0005-0000-0000-000053550000}"/>
    <cellStyle name="Normal 4 2 2 5 3" xfId="2709" xr:uid="{00000000-0005-0000-0000-000054550000}"/>
    <cellStyle name="Normal 4 2 2 5 3 2" xfId="2716" xr:uid="{00000000-0005-0000-0000-000055550000}"/>
    <cellStyle name="Normal 4 2 2 5 3 3" xfId="1539" xr:uid="{00000000-0005-0000-0000-000056550000}"/>
    <cellStyle name="Normal 4 2 2 5 4" xfId="2725" xr:uid="{00000000-0005-0000-0000-000057550000}"/>
    <cellStyle name="Normal 4 2 2 5 5" xfId="2735" xr:uid="{00000000-0005-0000-0000-000058550000}"/>
    <cellStyle name="Normal 4 2 2 6" xfId="26506" xr:uid="{00000000-0005-0000-0000-000059550000}"/>
    <cellStyle name="Normal 4 2 2 6 2" xfId="5357" xr:uid="{00000000-0005-0000-0000-00005A550000}"/>
    <cellStyle name="Normal 4 2 2 6 2 2" xfId="68" xr:uid="{00000000-0005-0000-0000-00005B550000}"/>
    <cellStyle name="Normal 4 2 2 6 2 3" xfId="8867" xr:uid="{00000000-0005-0000-0000-00005C550000}"/>
    <cellStyle name="Normal 4 2 2 6 3" xfId="5366" xr:uid="{00000000-0005-0000-0000-00005D550000}"/>
    <cellStyle name="Normal 4 2 2 6 3 2" xfId="25013" xr:uid="{00000000-0005-0000-0000-00005E550000}"/>
    <cellStyle name="Normal 4 2 2 6 3 3" xfId="26507" xr:uid="{00000000-0005-0000-0000-00005F550000}"/>
    <cellStyle name="Normal 4 2 2 6 4" xfId="8869" xr:uid="{00000000-0005-0000-0000-000060550000}"/>
    <cellStyle name="Normal 4 2 2 6 5" xfId="26508" xr:uid="{00000000-0005-0000-0000-000061550000}"/>
    <cellStyle name="Normal 4 2 2 7" xfId="26509" xr:uid="{00000000-0005-0000-0000-000062550000}"/>
    <cellStyle name="Normal 4 2 2 7 2" xfId="8875" xr:uid="{00000000-0005-0000-0000-000063550000}"/>
    <cellStyle name="Normal 4 2 2 7 2 2" xfId="5013" xr:uid="{00000000-0005-0000-0000-000064550000}"/>
    <cellStyle name="Normal 4 2 2 7 2 3" xfId="2514" xr:uid="{00000000-0005-0000-0000-000065550000}"/>
    <cellStyle name="Normal 4 2 2 7 3" xfId="2871" xr:uid="{00000000-0005-0000-0000-000066550000}"/>
    <cellStyle name="Normal 4 2 2 7 3 2" xfId="26511" xr:uid="{00000000-0005-0000-0000-000067550000}"/>
    <cellStyle name="Normal 4 2 2 7 3 3" xfId="26513" xr:uid="{00000000-0005-0000-0000-000068550000}"/>
    <cellStyle name="Normal 4 2 2 7 4" xfId="2877" xr:uid="{00000000-0005-0000-0000-000069550000}"/>
    <cellStyle name="Normal 4 2 2 7 5" xfId="26514" xr:uid="{00000000-0005-0000-0000-00006A550000}"/>
    <cellStyle name="Normal 4 2 2 8" xfId="26515" xr:uid="{00000000-0005-0000-0000-00006B550000}"/>
    <cellStyle name="Normal 4 2 2 8 2" xfId="8877" xr:uid="{00000000-0005-0000-0000-00006C550000}"/>
    <cellStyle name="Normal 4 2 2 8 2 2" xfId="6389" xr:uid="{00000000-0005-0000-0000-00006D550000}"/>
    <cellStyle name="Normal 4 2 2 8 2 3" xfId="8879" xr:uid="{00000000-0005-0000-0000-00006E550000}"/>
    <cellStyle name="Normal 4 2 2 8 3" xfId="8882" xr:uid="{00000000-0005-0000-0000-00006F550000}"/>
    <cellStyle name="Normal 4 2 2 8 4" xfId="8884" xr:uid="{00000000-0005-0000-0000-000070550000}"/>
    <cellStyle name="Normal 4 2 2 9" xfId="26483" xr:uid="{00000000-0005-0000-0000-000071550000}"/>
    <cellStyle name="Normal 4 2 2 9 2" xfId="5527" xr:uid="{00000000-0005-0000-0000-000072550000}"/>
    <cellStyle name="Normal 4 2 2 9 3" xfId="5612" xr:uid="{00000000-0005-0000-0000-000073550000}"/>
    <cellStyle name="Normal 4 2 3" xfId="26516" xr:uid="{00000000-0005-0000-0000-000074550000}"/>
    <cellStyle name="Normal 4 3" xfId="26517" xr:uid="{00000000-0005-0000-0000-000075550000}"/>
    <cellStyle name="Normal 4 3 10" xfId="26518" xr:uid="{00000000-0005-0000-0000-000076550000}"/>
    <cellStyle name="Normal 4 3 10 2" xfId="26519" xr:uid="{00000000-0005-0000-0000-000077550000}"/>
    <cellStyle name="Normal 4 3 10 2 2" xfId="7911" xr:uid="{00000000-0005-0000-0000-000078550000}"/>
    <cellStyle name="Normal 4 3 10 2 3" xfId="7913" xr:uid="{00000000-0005-0000-0000-000079550000}"/>
    <cellStyle name="Normal 4 3 10 3" xfId="26520" xr:uid="{00000000-0005-0000-0000-00007A550000}"/>
    <cellStyle name="Normal 4 3 10 4" xfId="5393" xr:uid="{00000000-0005-0000-0000-00007B550000}"/>
    <cellStyle name="Normal 4 3 11" xfId="26521" xr:uid="{00000000-0005-0000-0000-00007C550000}"/>
    <cellStyle name="Normal 4 3 11 2" xfId="26522" xr:uid="{00000000-0005-0000-0000-00007D550000}"/>
    <cellStyle name="Normal 4 3 11 3" xfId="2762" xr:uid="{00000000-0005-0000-0000-00007E550000}"/>
    <cellStyle name="Normal 4 3 12" xfId="26523" xr:uid="{00000000-0005-0000-0000-00007F550000}"/>
    <cellStyle name="Normal 4 3 12 2" xfId="14983" xr:uid="{00000000-0005-0000-0000-000080550000}"/>
    <cellStyle name="Normal 4 3 12 3" xfId="26524" xr:uid="{00000000-0005-0000-0000-000081550000}"/>
    <cellStyle name="Normal 4 3 13" xfId="26525" xr:uid="{00000000-0005-0000-0000-000082550000}"/>
    <cellStyle name="Normal 4 3 14" xfId="26526" xr:uid="{00000000-0005-0000-0000-000083550000}"/>
    <cellStyle name="Normal 4 3 2" xfId="26527" xr:uid="{00000000-0005-0000-0000-000084550000}"/>
    <cellStyle name="Normal 4 3 2 2" xfId="9952" xr:uid="{00000000-0005-0000-0000-000085550000}"/>
    <cellStyle name="Normal 4 3 2 3" xfId="26529" xr:uid="{00000000-0005-0000-0000-000086550000}"/>
    <cellStyle name="Normal 4 3 3" xfId="26530" xr:uid="{00000000-0005-0000-0000-000087550000}"/>
    <cellStyle name="Normal 4 3 4" xfId="26531" xr:uid="{00000000-0005-0000-0000-000088550000}"/>
    <cellStyle name="Normal 4 3 4 10" xfId="1274" xr:uid="{00000000-0005-0000-0000-000089550000}"/>
    <cellStyle name="Normal 4 3 4 11" xfId="1317" xr:uid="{00000000-0005-0000-0000-00008A550000}"/>
    <cellStyle name="Normal 4 3 4 2" xfId="26532" xr:uid="{00000000-0005-0000-0000-00008B550000}"/>
    <cellStyle name="Normal 4 3 4 2 2" xfId="26534" xr:uid="{00000000-0005-0000-0000-00008C550000}"/>
    <cellStyle name="Normal 4 3 4 2 2 2" xfId="21590" xr:uid="{00000000-0005-0000-0000-00008D550000}"/>
    <cellStyle name="Normal 4 3 4 2 2 2 2" xfId="11375" xr:uid="{00000000-0005-0000-0000-00008E550000}"/>
    <cellStyle name="Normal 4 3 4 2 2 2 3" xfId="11383" xr:uid="{00000000-0005-0000-0000-00008F550000}"/>
    <cellStyle name="Normal 4 3 4 2 2 3" xfId="17980" xr:uid="{00000000-0005-0000-0000-000090550000}"/>
    <cellStyle name="Normal 4 3 4 2 2 4" xfId="17985" xr:uid="{00000000-0005-0000-0000-000091550000}"/>
    <cellStyle name="Normal 4 3 4 2 3" xfId="26535" xr:uid="{00000000-0005-0000-0000-000092550000}"/>
    <cellStyle name="Normal 4 3 4 2 3 2" xfId="21603" xr:uid="{00000000-0005-0000-0000-000093550000}"/>
    <cellStyle name="Normal 4 3 4 2 3 3" xfId="13633" xr:uid="{00000000-0005-0000-0000-000094550000}"/>
    <cellStyle name="Normal 4 3 4 2 4" xfId="26536" xr:uid="{00000000-0005-0000-0000-000095550000}"/>
    <cellStyle name="Normal 4 3 4 2 4 2" xfId="21616" xr:uid="{00000000-0005-0000-0000-000096550000}"/>
    <cellStyle name="Normal 4 3 4 2 4 3" xfId="13668" xr:uid="{00000000-0005-0000-0000-000097550000}"/>
    <cellStyle name="Normal 4 3 4 2 5" xfId="26537" xr:uid="{00000000-0005-0000-0000-000098550000}"/>
    <cellStyle name="Normal 4 3 4 2 6" xfId="26538" xr:uid="{00000000-0005-0000-0000-000099550000}"/>
    <cellStyle name="Normal 4 3 4 3" xfId="26539" xr:uid="{00000000-0005-0000-0000-00009A550000}"/>
    <cellStyle name="Normal 4 3 4 3 2" xfId="18203" xr:uid="{00000000-0005-0000-0000-00009B550000}"/>
    <cellStyle name="Normal 4 3 4 3 2 2" xfId="26540" xr:uid="{00000000-0005-0000-0000-00009C550000}"/>
    <cellStyle name="Normal 4 3 4 3 2 3" xfId="26541" xr:uid="{00000000-0005-0000-0000-00009D550000}"/>
    <cellStyle name="Normal 4 3 4 3 3" xfId="26542" xr:uid="{00000000-0005-0000-0000-00009E550000}"/>
    <cellStyle name="Normal 4 3 4 3 3 2" xfId="26543" xr:uid="{00000000-0005-0000-0000-00009F550000}"/>
    <cellStyle name="Normal 4 3 4 3 3 3" xfId="1503" xr:uid="{00000000-0005-0000-0000-0000A0550000}"/>
    <cellStyle name="Normal 4 3 4 3 4" xfId="26544" xr:uid="{00000000-0005-0000-0000-0000A1550000}"/>
    <cellStyle name="Normal 4 3 4 3 5" xfId="26545" xr:uid="{00000000-0005-0000-0000-0000A2550000}"/>
    <cellStyle name="Normal 4 3 4 4" xfId="26546" xr:uid="{00000000-0005-0000-0000-0000A3550000}"/>
    <cellStyle name="Normal 4 3 4 4 2" xfId="26547" xr:uid="{00000000-0005-0000-0000-0000A4550000}"/>
    <cellStyle name="Normal 4 3 4 4 2 2" xfId="26548" xr:uid="{00000000-0005-0000-0000-0000A5550000}"/>
    <cellStyle name="Normal 4 3 4 4 2 3" xfId="26549" xr:uid="{00000000-0005-0000-0000-0000A6550000}"/>
    <cellStyle name="Normal 4 3 4 4 3" xfId="26550" xr:uid="{00000000-0005-0000-0000-0000A7550000}"/>
    <cellStyle name="Normal 4 3 4 4 3 2" xfId="1126" xr:uid="{00000000-0005-0000-0000-0000A8550000}"/>
    <cellStyle name="Normal 4 3 4 4 3 3" xfId="1139" xr:uid="{00000000-0005-0000-0000-0000A9550000}"/>
    <cellStyle name="Normal 4 3 4 4 4" xfId="26551" xr:uid="{00000000-0005-0000-0000-0000AA550000}"/>
    <cellStyle name="Normal 4 3 4 4 5" xfId="26554" xr:uid="{00000000-0005-0000-0000-0000AB550000}"/>
    <cellStyle name="Normal 4 3 4 5" xfId="26557" xr:uid="{00000000-0005-0000-0000-0000AC550000}"/>
    <cellStyle name="Normal 4 3 4 5 2" xfId="14008" xr:uid="{00000000-0005-0000-0000-0000AD550000}"/>
    <cellStyle name="Normal 4 3 4 5 2 2" xfId="18560" xr:uid="{00000000-0005-0000-0000-0000AE550000}"/>
    <cellStyle name="Normal 4 3 4 5 2 3" xfId="18565" xr:uid="{00000000-0005-0000-0000-0000AF550000}"/>
    <cellStyle name="Normal 4 3 4 5 3" xfId="18580" xr:uid="{00000000-0005-0000-0000-0000B0550000}"/>
    <cellStyle name="Normal 4 3 4 5 3 2" xfId="18583" xr:uid="{00000000-0005-0000-0000-0000B1550000}"/>
    <cellStyle name="Normal 4 3 4 5 3 3" xfId="14088" xr:uid="{00000000-0005-0000-0000-0000B2550000}"/>
    <cellStyle name="Normal 4 3 4 5 4" xfId="18591" xr:uid="{00000000-0005-0000-0000-0000B3550000}"/>
    <cellStyle name="Normal 4 3 4 5 5" xfId="18598" xr:uid="{00000000-0005-0000-0000-0000B4550000}"/>
    <cellStyle name="Normal 4 3 4 6" xfId="5283" xr:uid="{00000000-0005-0000-0000-0000B5550000}"/>
    <cellStyle name="Normal 4 3 4 6 2" xfId="26558" xr:uid="{00000000-0005-0000-0000-0000B6550000}"/>
    <cellStyle name="Normal 4 3 4 6 2 2" xfId="26560" xr:uid="{00000000-0005-0000-0000-0000B7550000}"/>
    <cellStyle name="Normal 4 3 4 6 2 3" xfId="26562" xr:uid="{00000000-0005-0000-0000-0000B8550000}"/>
    <cellStyle name="Normal 4 3 4 6 3" xfId="26563" xr:uid="{00000000-0005-0000-0000-0000B9550000}"/>
    <cellStyle name="Normal 4 3 4 6 3 2" xfId="26564" xr:uid="{00000000-0005-0000-0000-0000BA550000}"/>
    <cellStyle name="Normal 4 3 4 6 3 3" xfId="7170" xr:uid="{00000000-0005-0000-0000-0000BB550000}"/>
    <cellStyle name="Normal 4 3 4 6 4" xfId="26565" xr:uid="{00000000-0005-0000-0000-0000BC550000}"/>
    <cellStyle name="Normal 4 3 4 6 5" xfId="26566" xr:uid="{00000000-0005-0000-0000-0000BD550000}"/>
    <cellStyle name="Normal 4 3 4 7" xfId="3948" xr:uid="{00000000-0005-0000-0000-0000BE550000}"/>
    <cellStyle name="Normal 4 3 4 7 2" xfId="18636" xr:uid="{00000000-0005-0000-0000-0000BF550000}"/>
    <cellStyle name="Normal 4 3 4 7 2 2" xfId="26567" xr:uid="{00000000-0005-0000-0000-0000C0550000}"/>
    <cellStyle name="Normal 4 3 4 7 2 3" xfId="26568" xr:uid="{00000000-0005-0000-0000-0000C1550000}"/>
    <cellStyle name="Normal 4 3 4 7 3" xfId="26569" xr:uid="{00000000-0005-0000-0000-0000C2550000}"/>
    <cellStyle name="Normal 4 3 4 7 4" xfId="26570" xr:uid="{00000000-0005-0000-0000-0000C3550000}"/>
    <cellStyle name="Normal 4 3 4 8" xfId="26572" xr:uid="{00000000-0005-0000-0000-0000C4550000}"/>
    <cellStyle name="Normal 4 3 4 8 2" xfId="26573" xr:uid="{00000000-0005-0000-0000-0000C5550000}"/>
    <cellStyle name="Normal 4 3 4 8 3" xfId="26574" xr:uid="{00000000-0005-0000-0000-0000C6550000}"/>
    <cellStyle name="Normal 4 3 4 9" xfId="26576" xr:uid="{00000000-0005-0000-0000-0000C7550000}"/>
    <cellStyle name="Normal 4 3 4 9 2" xfId="26577" xr:uid="{00000000-0005-0000-0000-0000C8550000}"/>
    <cellStyle name="Normal 4 3 4 9 3" xfId="26578" xr:uid="{00000000-0005-0000-0000-0000C9550000}"/>
    <cellStyle name="Normal 4 3 5" xfId="26579" xr:uid="{00000000-0005-0000-0000-0000CA550000}"/>
    <cellStyle name="Normal 4 3 5 2" xfId="26580" xr:uid="{00000000-0005-0000-0000-0000CB550000}"/>
    <cellStyle name="Normal 4 3 5 2 2" xfId="25067" xr:uid="{00000000-0005-0000-0000-0000CC550000}"/>
    <cellStyle name="Normal 4 3 5 2 2 2" xfId="25069" xr:uid="{00000000-0005-0000-0000-0000CD550000}"/>
    <cellStyle name="Normal 4 3 5 2 2 3" xfId="17642" xr:uid="{00000000-0005-0000-0000-0000CE550000}"/>
    <cellStyle name="Normal 4 3 5 2 3" xfId="25071" xr:uid="{00000000-0005-0000-0000-0000CF550000}"/>
    <cellStyle name="Normal 4 3 5 2 4" xfId="26581" xr:uid="{00000000-0005-0000-0000-0000D0550000}"/>
    <cellStyle name="Normal 4 3 5 3" xfId="26582" xr:uid="{00000000-0005-0000-0000-0000D1550000}"/>
    <cellStyle name="Normal 4 3 5 3 2" xfId="26583" xr:uid="{00000000-0005-0000-0000-0000D2550000}"/>
    <cellStyle name="Normal 4 3 5 3 3" xfId="26584" xr:uid="{00000000-0005-0000-0000-0000D3550000}"/>
    <cellStyle name="Normal 4 3 5 4" xfId="26585" xr:uid="{00000000-0005-0000-0000-0000D4550000}"/>
    <cellStyle name="Normal 4 3 5 4 2" xfId="26586" xr:uid="{00000000-0005-0000-0000-0000D5550000}"/>
    <cellStyle name="Normal 4 3 5 4 3" xfId="26587" xr:uid="{00000000-0005-0000-0000-0000D6550000}"/>
    <cellStyle name="Normal 4 3 5 5" xfId="26588" xr:uid="{00000000-0005-0000-0000-0000D7550000}"/>
    <cellStyle name="Normal 4 3 5 6" xfId="26589" xr:uid="{00000000-0005-0000-0000-0000D8550000}"/>
    <cellStyle name="Normal 4 3 6" xfId="26590" xr:uid="{00000000-0005-0000-0000-0000D9550000}"/>
    <cellStyle name="Normal 4 3 6 2" xfId="810" xr:uid="{00000000-0005-0000-0000-0000DA550000}"/>
    <cellStyle name="Normal 4 3 6 2 2" xfId="3160" xr:uid="{00000000-0005-0000-0000-0000DB550000}"/>
    <cellStyle name="Normal 4 3 6 2 3" xfId="50" xr:uid="{00000000-0005-0000-0000-0000DC550000}"/>
    <cellStyle name="Normal 4 3 6 3" xfId="822" xr:uid="{00000000-0005-0000-0000-0000DD550000}"/>
    <cellStyle name="Normal 4 3 6 3 2" xfId="8950" xr:uid="{00000000-0005-0000-0000-0000DE550000}"/>
    <cellStyle name="Normal 4 3 6 3 3" xfId="4094" xr:uid="{00000000-0005-0000-0000-0000DF550000}"/>
    <cellStyle name="Normal 4 3 6 4" xfId="8953" xr:uid="{00000000-0005-0000-0000-0000E0550000}"/>
    <cellStyle name="Normal 4 3 6 5" xfId="8960" xr:uid="{00000000-0005-0000-0000-0000E1550000}"/>
    <cellStyle name="Normal 4 3 7" xfId="26591" xr:uid="{00000000-0005-0000-0000-0000E2550000}"/>
    <cellStyle name="Normal 4 3 7 2" xfId="10242" xr:uid="{00000000-0005-0000-0000-0000E3550000}"/>
    <cellStyle name="Normal 4 3 7 2 2" xfId="10245" xr:uid="{00000000-0005-0000-0000-0000E4550000}"/>
    <cellStyle name="Normal 4 3 7 2 3" xfId="10247" xr:uid="{00000000-0005-0000-0000-0000E5550000}"/>
    <cellStyle name="Normal 4 3 7 3" xfId="8965" xr:uid="{00000000-0005-0000-0000-0000E6550000}"/>
    <cellStyle name="Normal 4 3 7 3 2" xfId="26592" xr:uid="{00000000-0005-0000-0000-0000E7550000}"/>
    <cellStyle name="Normal 4 3 7 3 3" xfId="26593" xr:uid="{00000000-0005-0000-0000-0000E8550000}"/>
    <cellStyle name="Normal 4 3 7 4" xfId="8970" xr:uid="{00000000-0005-0000-0000-0000E9550000}"/>
    <cellStyle name="Normal 4 3 7 5" xfId="26594" xr:uid="{00000000-0005-0000-0000-0000EA550000}"/>
    <cellStyle name="Normal 4 3 8" xfId="26595" xr:uid="{00000000-0005-0000-0000-0000EB550000}"/>
    <cellStyle name="Normal 4 3 8 2" xfId="7881" xr:uid="{00000000-0005-0000-0000-0000EC550000}"/>
    <cellStyle name="Normal 4 3 8 2 2" xfId="10251" xr:uid="{00000000-0005-0000-0000-0000ED550000}"/>
    <cellStyle name="Normal 4 3 8 2 3" xfId="10254" xr:uid="{00000000-0005-0000-0000-0000EE550000}"/>
    <cellStyle name="Normal 4 3 8 3" xfId="8978" xr:uid="{00000000-0005-0000-0000-0000EF550000}"/>
    <cellStyle name="Normal 4 3 8 3 2" xfId="26596" xr:uid="{00000000-0005-0000-0000-0000F0550000}"/>
    <cellStyle name="Normal 4 3 8 3 3" xfId="26597" xr:uid="{00000000-0005-0000-0000-0000F1550000}"/>
    <cellStyle name="Normal 4 3 8 4" xfId="8982" xr:uid="{00000000-0005-0000-0000-0000F2550000}"/>
    <cellStyle name="Normal 4 3 8 5" xfId="26598" xr:uid="{00000000-0005-0000-0000-0000F3550000}"/>
    <cellStyle name="Normal 4 3 9" xfId="26599" xr:uid="{00000000-0005-0000-0000-0000F4550000}"/>
    <cellStyle name="Normal 4 3 9 2" xfId="10258" xr:uid="{00000000-0005-0000-0000-0000F5550000}"/>
    <cellStyle name="Normal 4 3 9 2 2" xfId="575" xr:uid="{00000000-0005-0000-0000-0000F6550000}"/>
    <cellStyle name="Normal 4 3 9 2 3" xfId="10261" xr:uid="{00000000-0005-0000-0000-0000F7550000}"/>
    <cellStyle name="Normal 4 3 9 3" xfId="8987" xr:uid="{00000000-0005-0000-0000-0000F8550000}"/>
    <cellStyle name="Normal 4 3 9 3 2" xfId="26600" xr:uid="{00000000-0005-0000-0000-0000F9550000}"/>
    <cellStyle name="Normal 4 3 9 3 3" xfId="26601" xr:uid="{00000000-0005-0000-0000-0000FA550000}"/>
    <cellStyle name="Normal 4 3 9 4" xfId="8992" xr:uid="{00000000-0005-0000-0000-0000FB550000}"/>
    <cellStyle name="Normal 4 3 9 5" xfId="26602" xr:uid="{00000000-0005-0000-0000-0000FC550000}"/>
    <cellStyle name="Normal 4 4" xfId="26603" xr:uid="{00000000-0005-0000-0000-0000FD550000}"/>
    <cellStyle name="Normal 4 4 10" xfId="26604" xr:uid="{00000000-0005-0000-0000-0000FE550000}"/>
    <cellStyle name="Normal 4 4 10 2" xfId="26605" xr:uid="{00000000-0005-0000-0000-0000FF550000}"/>
    <cellStyle name="Normal 4 4 10 2 2" xfId="22389" xr:uid="{00000000-0005-0000-0000-000000560000}"/>
    <cellStyle name="Normal 4 4 10 2 3" xfId="22393" xr:uid="{00000000-0005-0000-0000-000001560000}"/>
    <cellStyle name="Normal 4 4 11" xfId="26608" xr:uid="{00000000-0005-0000-0000-000002560000}"/>
    <cellStyle name="Normal 4 4 11 2" xfId="26609" xr:uid="{00000000-0005-0000-0000-000003560000}"/>
    <cellStyle name="Normal 4 4 11 3" xfId="26610" xr:uid="{00000000-0005-0000-0000-000004560000}"/>
    <cellStyle name="Normal 4 4 12" xfId="21379" xr:uid="{00000000-0005-0000-0000-000005560000}"/>
    <cellStyle name="Normal 4 4 13" xfId="21383" xr:uid="{00000000-0005-0000-0000-000006560000}"/>
    <cellStyle name="Normal 4 4 2" xfId="13803" xr:uid="{00000000-0005-0000-0000-000007560000}"/>
    <cellStyle name="Normal 4 4 2 10" xfId="26611" xr:uid="{00000000-0005-0000-0000-000008560000}"/>
    <cellStyle name="Normal 4 4 2 11" xfId="26612" xr:uid="{00000000-0005-0000-0000-000009560000}"/>
    <cellStyle name="Normal 4 4 2 2" xfId="1196" xr:uid="{00000000-0005-0000-0000-00000A560000}"/>
    <cellStyle name="Normal 4 4 2 2 2" xfId="26613" xr:uid="{00000000-0005-0000-0000-00000B560000}"/>
    <cellStyle name="Normal 4 4 2 2 2 2" xfId="26614" xr:uid="{00000000-0005-0000-0000-00000C560000}"/>
    <cellStyle name="Normal 4 4 2 2 2 2 2" xfId="16163" xr:uid="{00000000-0005-0000-0000-00000D560000}"/>
    <cellStyle name="Normal 4 4 2 2 2 2 3" xfId="16178" xr:uid="{00000000-0005-0000-0000-00000E560000}"/>
    <cellStyle name="Normal 4 4 2 2 2 3" xfId="26615" xr:uid="{00000000-0005-0000-0000-00000F560000}"/>
    <cellStyle name="Normal 4 4 2 2 2 4" xfId="26616" xr:uid="{00000000-0005-0000-0000-000010560000}"/>
    <cellStyle name="Normal 4 4 2 2 3" xfId="4013" xr:uid="{00000000-0005-0000-0000-000011560000}"/>
    <cellStyle name="Normal 4 4 2 2 3 2" xfId="26617" xr:uid="{00000000-0005-0000-0000-000012560000}"/>
    <cellStyle name="Normal 4 4 2 2 3 3" xfId="26618" xr:uid="{00000000-0005-0000-0000-000013560000}"/>
    <cellStyle name="Normal 4 4 2 2 4" xfId="11754" xr:uid="{00000000-0005-0000-0000-000014560000}"/>
    <cellStyle name="Normal 4 4 2 2 4 2" xfId="26619" xr:uid="{00000000-0005-0000-0000-000015560000}"/>
    <cellStyle name="Normal 4 4 2 2 4 3" xfId="26620" xr:uid="{00000000-0005-0000-0000-000016560000}"/>
    <cellStyle name="Normal 4 4 2 2 5" xfId="26621" xr:uid="{00000000-0005-0000-0000-000017560000}"/>
    <cellStyle name="Normal 4 4 2 2 6" xfId="26622" xr:uid="{00000000-0005-0000-0000-000018560000}"/>
    <cellStyle name="Normal 4 4 2 3" xfId="26623" xr:uid="{00000000-0005-0000-0000-000019560000}"/>
    <cellStyle name="Normal 4 4 2 3 2" xfId="20207" xr:uid="{00000000-0005-0000-0000-00001A560000}"/>
    <cellStyle name="Normal 4 4 2 3 2 2" xfId="20210" xr:uid="{00000000-0005-0000-0000-00001B560000}"/>
    <cellStyle name="Normal 4 4 2 3 2 3" xfId="17687" xr:uid="{00000000-0005-0000-0000-00001C560000}"/>
    <cellStyle name="Normal 4 4 2 3 3" xfId="20213" xr:uid="{00000000-0005-0000-0000-00001D560000}"/>
    <cellStyle name="Normal 4 4 2 3 3 2" xfId="20216" xr:uid="{00000000-0005-0000-0000-00001E560000}"/>
    <cellStyle name="Normal 4 4 2 3 3 3" xfId="20219" xr:uid="{00000000-0005-0000-0000-00001F560000}"/>
    <cellStyle name="Normal 4 4 2 3 4" xfId="20222" xr:uid="{00000000-0005-0000-0000-000020560000}"/>
    <cellStyle name="Normal 4 4 2 3 5" xfId="20225" xr:uid="{00000000-0005-0000-0000-000021560000}"/>
    <cellStyle name="Normal 4 4 2 4" xfId="26624" xr:uid="{00000000-0005-0000-0000-000022560000}"/>
    <cellStyle name="Normal 4 4 2 4 2" xfId="20379" xr:uid="{00000000-0005-0000-0000-000023560000}"/>
    <cellStyle name="Normal 4 4 2 4 2 2" xfId="26625" xr:uid="{00000000-0005-0000-0000-000024560000}"/>
    <cellStyle name="Normal 4 4 2 4 2 3" xfId="26476" xr:uid="{00000000-0005-0000-0000-000025560000}"/>
    <cellStyle name="Normal 4 4 2 4 3" xfId="20383" xr:uid="{00000000-0005-0000-0000-000026560000}"/>
    <cellStyle name="Normal 4 4 2 4 3 2" xfId="26627" xr:uid="{00000000-0005-0000-0000-000027560000}"/>
    <cellStyle name="Normal 4 4 2 4 3 3" xfId="26629" xr:uid="{00000000-0005-0000-0000-000028560000}"/>
    <cellStyle name="Normal 4 4 2 4 4" xfId="20386" xr:uid="{00000000-0005-0000-0000-000029560000}"/>
    <cellStyle name="Normal 4 4 2 4 5" xfId="20389" xr:uid="{00000000-0005-0000-0000-00002A560000}"/>
    <cellStyle name="Normal 4 4 2 5" xfId="26630" xr:uid="{00000000-0005-0000-0000-00002B560000}"/>
    <cellStyle name="Normal 4 4 2 5 2" xfId="26631" xr:uid="{00000000-0005-0000-0000-00002C560000}"/>
    <cellStyle name="Normal 4 4 2 5 2 2" xfId="26632" xr:uid="{00000000-0005-0000-0000-00002D560000}"/>
    <cellStyle name="Normal 4 4 2 5 2 3" xfId="26633" xr:uid="{00000000-0005-0000-0000-00002E560000}"/>
    <cellStyle name="Normal 4 4 2 5 3" xfId="26635" xr:uid="{00000000-0005-0000-0000-00002F560000}"/>
    <cellStyle name="Normal 4 4 2 5 3 2" xfId="26637" xr:uid="{00000000-0005-0000-0000-000030560000}"/>
    <cellStyle name="Normal 4 4 2 5 3 3" xfId="26639" xr:uid="{00000000-0005-0000-0000-000031560000}"/>
    <cellStyle name="Normal 4 4 2 5 4" xfId="26641" xr:uid="{00000000-0005-0000-0000-000032560000}"/>
    <cellStyle name="Normal 4 4 2 5 5" xfId="26643" xr:uid="{00000000-0005-0000-0000-000033560000}"/>
    <cellStyle name="Normal 4 4 2 6" xfId="26644" xr:uid="{00000000-0005-0000-0000-000034560000}"/>
    <cellStyle name="Normal 4 4 2 6 2" xfId="26645" xr:uid="{00000000-0005-0000-0000-000035560000}"/>
    <cellStyle name="Normal 4 4 2 6 2 2" xfId="26646" xr:uid="{00000000-0005-0000-0000-000036560000}"/>
    <cellStyle name="Normal 4 4 2 6 2 3" xfId="26647" xr:uid="{00000000-0005-0000-0000-000037560000}"/>
    <cellStyle name="Normal 4 4 2 6 3" xfId="26649" xr:uid="{00000000-0005-0000-0000-000038560000}"/>
    <cellStyle name="Normal 4 4 2 6 3 2" xfId="26651" xr:uid="{00000000-0005-0000-0000-000039560000}"/>
    <cellStyle name="Normal 4 4 2 6 3 3" xfId="26653" xr:uid="{00000000-0005-0000-0000-00003A560000}"/>
    <cellStyle name="Normal 4 4 2 6 4" xfId="26655" xr:uid="{00000000-0005-0000-0000-00003B560000}"/>
    <cellStyle name="Normal 4 4 2 6 5" xfId="26657" xr:uid="{00000000-0005-0000-0000-00003C560000}"/>
    <cellStyle name="Normal 4 4 2 7" xfId="26659" xr:uid="{00000000-0005-0000-0000-00003D560000}"/>
    <cellStyle name="Normal 4 4 2 7 2" xfId="26660" xr:uid="{00000000-0005-0000-0000-00003E560000}"/>
    <cellStyle name="Normal 4 4 2 7 2 2" xfId="26661" xr:uid="{00000000-0005-0000-0000-00003F560000}"/>
    <cellStyle name="Normal 4 4 2 7 2 3" xfId="26662" xr:uid="{00000000-0005-0000-0000-000040560000}"/>
    <cellStyle name="Normal 4 4 2 7 3" xfId="5190" xr:uid="{00000000-0005-0000-0000-000041560000}"/>
    <cellStyle name="Normal 4 4 2 7 4" xfId="5210" xr:uid="{00000000-0005-0000-0000-000042560000}"/>
    <cellStyle name="Normal 4 4 2 8" xfId="26663" xr:uid="{00000000-0005-0000-0000-000043560000}"/>
    <cellStyle name="Normal 4 4 2 8 2" xfId="26664" xr:uid="{00000000-0005-0000-0000-000044560000}"/>
    <cellStyle name="Normal 4 4 2 8 3" xfId="26666" xr:uid="{00000000-0005-0000-0000-000045560000}"/>
    <cellStyle name="Normal 4 4 2 9" xfId="26667" xr:uid="{00000000-0005-0000-0000-000046560000}"/>
    <cellStyle name="Normal 4 4 2 9 2" xfId="26670" xr:uid="{00000000-0005-0000-0000-000047560000}"/>
    <cellStyle name="Normal 4 4 2 9 3" xfId="26674" xr:uid="{00000000-0005-0000-0000-000048560000}"/>
    <cellStyle name="Normal 4 4 3" xfId="12828" xr:uid="{00000000-0005-0000-0000-000049560000}"/>
    <cellStyle name="Normal 4 4 3 10" xfId="26675" xr:uid="{00000000-0005-0000-0000-00004A560000}"/>
    <cellStyle name="Normal 4 4 3 11" xfId="26676" xr:uid="{00000000-0005-0000-0000-00004B560000}"/>
    <cellStyle name="Normal 4 4 3 2" xfId="9958" xr:uid="{00000000-0005-0000-0000-00004C560000}"/>
    <cellStyle name="Normal 4 4 3 2 2" xfId="26677" xr:uid="{00000000-0005-0000-0000-00004D560000}"/>
    <cellStyle name="Normal 4 4 3 2 2 2" xfId="26678" xr:uid="{00000000-0005-0000-0000-00004E560000}"/>
    <cellStyle name="Normal 4 4 3 2 2 2 2" xfId="26679" xr:uid="{00000000-0005-0000-0000-00004F560000}"/>
    <cellStyle name="Normal 4 4 3 2 2 2 3" xfId="8160" xr:uid="{00000000-0005-0000-0000-000050560000}"/>
    <cellStyle name="Normal 4 4 3 2 2 3" xfId="26680" xr:uid="{00000000-0005-0000-0000-000051560000}"/>
    <cellStyle name="Normal 4 4 3 2 2 4" xfId="26681" xr:uid="{00000000-0005-0000-0000-000052560000}"/>
    <cellStyle name="Normal 4 4 3 2 3" xfId="26682" xr:uid="{00000000-0005-0000-0000-000053560000}"/>
    <cellStyle name="Normal 4 4 3 2 3 2" xfId="26683" xr:uid="{00000000-0005-0000-0000-000054560000}"/>
    <cellStyle name="Normal 4 4 3 2 3 3" xfId="26684" xr:uid="{00000000-0005-0000-0000-000055560000}"/>
    <cellStyle name="Normal 4 4 3 2 4" xfId="26685" xr:uid="{00000000-0005-0000-0000-000056560000}"/>
    <cellStyle name="Normal 4 4 3 2 4 2" xfId="26686" xr:uid="{00000000-0005-0000-0000-000057560000}"/>
    <cellStyle name="Normal 4 4 3 2 4 3" xfId="26687" xr:uid="{00000000-0005-0000-0000-000058560000}"/>
    <cellStyle name="Normal 4 4 3 2 5" xfId="26688" xr:uid="{00000000-0005-0000-0000-000059560000}"/>
    <cellStyle name="Normal 4 4 3 2 6" xfId="11034" xr:uid="{00000000-0005-0000-0000-00005A560000}"/>
    <cellStyle name="Normal 4 4 3 3" xfId="26689" xr:uid="{00000000-0005-0000-0000-00005B560000}"/>
    <cellStyle name="Normal 4 4 3 3 2" xfId="26690" xr:uid="{00000000-0005-0000-0000-00005C560000}"/>
    <cellStyle name="Normal 4 4 3 3 2 2" xfId="26691" xr:uid="{00000000-0005-0000-0000-00005D560000}"/>
    <cellStyle name="Normal 4 4 3 3 2 3" xfId="9458" xr:uid="{00000000-0005-0000-0000-00005E560000}"/>
    <cellStyle name="Normal 4 4 3 3 3" xfId="26692" xr:uid="{00000000-0005-0000-0000-00005F560000}"/>
    <cellStyle name="Normal 4 4 3 3 3 2" xfId="26693" xr:uid="{00000000-0005-0000-0000-000060560000}"/>
    <cellStyle name="Normal 4 4 3 3 3 3" xfId="26694" xr:uid="{00000000-0005-0000-0000-000061560000}"/>
    <cellStyle name="Normal 4 4 3 3 4" xfId="26695" xr:uid="{00000000-0005-0000-0000-000062560000}"/>
    <cellStyle name="Normal 4 4 3 3 5" xfId="26696" xr:uid="{00000000-0005-0000-0000-000063560000}"/>
    <cellStyle name="Normal 4 4 3 4" xfId="26697" xr:uid="{00000000-0005-0000-0000-000064560000}"/>
    <cellStyle name="Normal 4 4 3 4 2" xfId="26698" xr:uid="{00000000-0005-0000-0000-000065560000}"/>
    <cellStyle name="Normal 4 4 3 4 2 2" xfId="26699" xr:uid="{00000000-0005-0000-0000-000066560000}"/>
    <cellStyle name="Normal 4 4 3 4 2 3" xfId="26700" xr:uid="{00000000-0005-0000-0000-000067560000}"/>
    <cellStyle name="Normal 4 4 3 4 3" xfId="26701" xr:uid="{00000000-0005-0000-0000-000068560000}"/>
    <cellStyle name="Normal 4 4 3 4 3 2" xfId="26702" xr:uid="{00000000-0005-0000-0000-000069560000}"/>
    <cellStyle name="Normal 4 4 3 4 3 3" xfId="26703" xr:uid="{00000000-0005-0000-0000-00006A560000}"/>
    <cellStyle name="Normal 4 4 3 4 4" xfId="26704" xr:uid="{00000000-0005-0000-0000-00006B560000}"/>
    <cellStyle name="Normal 4 4 3 4 5" xfId="26705" xr:uid="{00000000-0005-0000-0000-00006C560000}"/>
    <cellStyle name="Normal 4 4 3 5" xfId="26706" xr:uid="{00000000-0005-0000-0000-00006D560000}"/>
    <cellStyle name="Normal 4 4 3 5 2" xfId="26707" xr:uid="{00000000-0005-0000-0000-00006E560000}"/>
    <cellStyle name="Normal 4 4 3 5 2 2" xfId="26708" xr:uid="{00000000-0005-0000-0000-00006F560000}"/>
    <cellStyle name="Normal 4 4 3 5 2 3" xfId="26709" xr:uid="{00000000-0005-0000-0000-000070560000}"/>
    <cellStyle name="Normal 4 4 3 5 3" xfId="26710" xr:uid="{00000000-0005-0000-0000-000071560000}"/>
    <cellStyle name="Normal 4 4 3 5 3 2" xfId="26711" xr:uid="{00000000-0005-0000-0000-000072560000}"/>
    <cellStyle name="Normal 4 4 3 5 3 3" xfId="26712" xr:uid="{00000000-0005-0000-0000-000073560000}"/>
    <cellStyle name="Normal 4 4 3 5 4" xfId="12881" xr:uid="{00000000-0005-0000-0000-000074560000}"/>
    <cellStyle name="Normal 4 4 3 5 5" xfId="12889" xr:uid="{00000000-0005-0000-0000-000075560000}"/>
    <cellStyle name="Normal 4 4 3 6" xfId="5433" xr:uid="{00000000-0005-0000-0000-000076560000}"/>
    <cellStyle name="Normal 4 4 3 6 2" xfId="5029" xr:uid="{00000000-0005-0000-0000-000077560000}"/>
    <cellStyle name="Normal 4 4 3 6 2 2" xfId="26713" xr:uid="{00000000-0005-0000-0000-000078560000}"/>
    <cellStyle name="Normal 4 4 3 6 2 3" xfId="12279" xr:uid="{00000000-0005-0000-0000-000079560000}"/>
    <cellStyle name="Normal 4 4 3 6 3" xfId="3348" xr:uid="{00000000-0005-0000-0000-00007A560000}"/>
    <cellStyle name="Normal 4 4 3 6 3 2" xfId="26714" xr:uid="{00000000-0005-0000-0000-00007B560000}"/>
    <cellStyle name="Normal 4 4 3 6 3 3" xfId="26715" xr:uid="{00000000-0005-0000-0000-00007C560000}"/>
    <cellStyle name="Normal 4 4 3 6 4" xfId="12897" xr:uid="{00000000-0005-0000-0000-00007D560000}"/>
    <cellStyle name="Normal 4 4 3 6 5" xfId="12906" xr:uid="{00000000-0005-0000-0000-00007E560000}"/>
    <cellStyle name="Normal 4 4 3 7" xfId="26716" xr:uid="{00000000-0005-0000-0000-00007F560000}"/>
    <cellStyle name="Normal 4 4 3 7 2" xfId="26717" xr:uid="{00000000-0005-0000-0000-000080560000}"/>
    <cellStyle name="Normal 4 4 3 7 2 2" xfId="501" xr:uid="{00000000-0005-0000-0000-000081560000}"/>
    <cellStyle name="Normal 4 4 3 7 2 3" xfId="538" xr:uid="{00000000-0005-0000-0000-000082560000}"/>
    <cellStyle name="Normal 4 4 3 7 3" xfId="26718" xr:uid="{00000000-0005-0000-0000-000083560000}"/>
    <cellStyle name="Normal 4 4 3 7 4" xfId="26719" xr:uid="{00000000-0005-0000-0000-000084560000}"/>
    <cellStyle name="Normal 4 4 3 8" xfId="26721" xr:uid="{00000000-0005-0000-0000-000085560000}"/>
    <cellStyle name="Normal 4 4 3 8 2" xfId="26722" xr:uid="{00000000-0005-0000-0000-000086560000}"/>
    <cellStyle name="Normal 4 4 3 8 3" xfId="26723" xr:uid="{00000000-0005-0000-0000-000087560000}"/>
    <cellStyle name="Normal 4 4 3 9" xfId="613" xr:uid="{00000000-0005-0000-0000-000088560000}"/>
    <cellStyle name="Normal 4 4 3 9 2" xfId="260" xr:uid="{00000000-0005-0000-0000-000089560000}"/>
    <cellStyle name="Normal 4 4 3 9 3" xfId="383" xr:uid="{00000000-0005-0000-0000-00008A560000}"/>
    <cellStyle name="Normal 4 4 4" xfId="26724" xr:uid="{00000000-0005-0000-0000-00008B560000}"/>
    <cellStyle name="Normal 4 4 4 2" xfId="26725" xr:uid="{00000000-0005-0000-0000-00008C560000}"/>
    <cellStyle name="Normal 4 4 4 2 2" xfId="26727" xr:uid="{00000000-0005-0000-0000-00008D560000}"/>
    <cellStyle name="Normal 4 4 4 2 2 2" xfId="23472" xr:uid="{00000000-0005-0000-0000-00008E560000}"/>
    <cellStyle name="Normal 4 4 4 2 2 3" xfId="26728" xr:uid="{00000000-0005-0000-0000-00008F560000}"/>
    <cellStyle name="Normal 4 4 4 2 3" xfId="26729" xr:uid="{00000000-0005-0000-0000-000090560000}"/>
    <cellStyle name="Normal 4 4 4 2 4" xfId="26730" xr:uid="{00000000-0005-0000-0000-000091560000}"/>
    <cellStyle name="Normal 4 4 4 3" xfId="26731" xr:uid="{00000000-0005-0000-0000-000092560000}"/>
    <cellStyle name="Normal 4 4 4 3 2" xfId="26732" xr:uid="{00000000-0005-0000-0000-000093560000}"/>
    <cellStyle name="Normal 4 4 4 3 3" xfId="26733" xr:uid="{00000000-0005-0000-0000-000094560000}"/>
    <cellStyle name="Normal 4 4 4 4" xfId="26734" xr:uid="{00000000-0005-0000-0000-000095560000}"/>
    <cellStyle name="Normal 4 4 4 4 2" xfId="26735" xr:uid="{00000000-0005-0000-0000-000096560000}"/>
    <cellStyle name="Normal 4 4 4 4 3" xfId="26737" xr:uid="{00000000-0005-0000-0000-000097560000}"/>
    <cellStyle name="Normal 4 4 4 5" xfId="26738" xr:uid="{00000000-0005-0000-0000-000098560000}"/>
    <cellStyle name="Normal 4 4 4 6" xfId="26739" xr:uid="{00000000-0005-0000-0000-000099560000}"/>
    <cellStyle name="Normal 4 4 5" xfId="26740" xr:uid="{00000000-0005-0000-0000-00009A560000}"/>
    <cellStyle name="Normal 4 4 5 2" xfId="26741" xr:uid="{00000000-0005-0000-0000-00009B560000}"/>
    <cellStyle name="Normal 4 4 5 2 2" xfId="26742" xr:uid="{00000000-0005-0000-0000-00009C560000}"/>
    <cellStyle name="Normal 4 4 5 2 3" xfId="26743" xr:uid="{00000000-0005-0000-0000-00009D560000}"/>
    <cellStyle name="Normal 4 4 5 3" xfId="26744" xr:uid="{00000000-0005-0000-0000-00009E560000}"/>
    <cellStyle name="Normal 4 4 5 3 2" xfId="26745" xr:uid="{00000000-0005-0000-0000-00009F560000}"/>
    <cellStyle name="Normal 4 4 5 3 3" xfId="26746" xr:uid="{00000000-0005-0000-0000-0000A0560000}"/>
    <cellStyle name="Normal 4 4 5 4" xfId="26747" xr:uid="{00000000-0005-0000-0000-0000A1560000}"/>
    <cellStyle name="Normal 4 4 5 5" xfId="26748" xr:uid="{00000000-0005-0000-0000-0000A2560000}"/>
    <cellStyle name="Normal 4 4 6" xfId="26749" xr:uid="{00000000-0005-0000-0000-0000A3560000}"/>
    <cellStyle name="Normal 4 4 6 2" xfId="26750" xr:uid="{00000000-0005-0000-0000-0000A4560000}"/>
    <cellStyle name="Normal 4 4 6 2 2" xfId="26751" xr:uid="{00000000-0005-0000-0000-0000A5560000}"/>
    <cellStyle name="Normal 4 4 6 2 3" xfId="26752" xr:uid="{00000000-0005-0000-0000-0000A6560000}"/>
    <cellStyle name="Normal 4 4 6 3" xfId="26753" xr:uid="{00000000-0005-0000-0000-0000A7560000}"/>
    <cellStyle name="Normal 4 4 6 3 2" xfId="26571" xr:uid="{00000000-0005-0000-0000-0000A8560000}"/>
    <cellStyle name="Normal 4 4 6 3 3" xfId="26575" xr:uid="{00000000-0005-0000-0000-0000A9560000}"/>
    <cellStyle name="Normal 4 4 6 4" xfId="26754" xr:uid="{00000000-0005-0000-0000-0000AA560000}"/>
    <cellStyle name="Normal 4 4 6 5" xfId="26755" xr:uid="{00000000-0005-0000-0000-0000AB560000}"/>
    <cellStyle name="Normal 4 4 7" xfId="26756" xr:uid="{00000000-0005-0000-0000-0000AC560000}"/>
    <cellStyle name="Normal 4 4 7 2" xfId="26757" xr:uid="{00000000-0005-0000-0000-0000AD560000}"/>
    <cellStyle name="Normal 4 4 7 2 2" xfId="26720" xr:uid="{00000000-0005-0000-0000-0000AE560000}"/>
    <cellStyle name="Normal 4 4 7 2 3" xfId="612" xr:uid="{00000000-0005-0000-0000-0000AF560000}"/>
    <cellStyle name="Normal 4 4 7 3" xfId="26758" xr:uid="{00000000-0005-0000-0000-0000B0560000}"/>
    <cellStyle name="Normal 4 4 7 3 2" xfId="26759" xr:uid="{00000000-0005-0000-0000-0000B1560000}"/>
    <cellStyle name="Normal 4 4 7 3 3" xfId="26760" xr:uid="{00000000-0005-0000-0000-0000B2560000}"/>
    <cellStyle name="Normal 4 4 7 4" xfId="26761" xr:uid="{00000000-0005-0000-0000-0000B3560000}"/>
    <cellStyle name="Normal 4 4 7 5" xfId="26762" xr:uid="{00000000-0005-0000-0000-0000B4560000}"/>
    <cellStyle name="Normal 4 4 8" xfId="26763" xr:uid="{00000000-0005-0000-0000-0000B5560000}"/>
    <cellStyle name="Normal 4 4 8 2" xfId="26764" xr:uid="{00000000-0005-0000-0000-0000B6560000}"/>
    <cellStyle name="Normal 4 4 8 2 2" xfId="12946" xr:uid="{00000000-0005-0000-0000-0000B7560000}"/>
    <cellStyle name="Normal 4 4 8 2 3" xfId="26765" xr:uid="{00000000-0005-0000-0000-0000B8560000}"/>
    <cellStyle name="Normal 4 4 8 3" xfId="26766" xr:uid="{00000000-0005-0000-0000-0000B9560000}"/>
    <cellStyle name="Normal 4 4 8 3 2" xfId="26767" xr:uid="{00000000-0005-0000-0000-0000BA560000}"/>
    <cellStyle name="Normal 4 4 8 3 3" xfId="26768" xr:uid="{00000000-0005-0000-0000-0000BB560000}"/>
    <cellStyle name="Normal 4 4 8 4" xfId="26769" xr:uid="{00000000-0005-0000-0000-0000BC560000}"/>
    <cellStyle name="Normal 4 4 8 5" xfId="26770" xr:uid="{00000000-0005-0000-0000-0000BD560000}"/>
    <cellStyle name="Normal 4 4 9" xfId="26771" xr:uid="{00000000-0005-0000-0000-0000BE560000}"/>
    <cellStyle name="Normal 4 4 9 2" xfId="26772" xr:uid="{00000000-0005-0000-0000-0000BF560000}"/>
    <cellStyle name="Normal 4 4 9 2 2" xfId="12272" xr:uid="{00000000-0005-0000-0000-0000C0560000}"/>
    <cellStyle name="Normal 4 4 9 2 3" xfId="26773" xr:uid="{00000000-0005-0000-0000-0000C1560000}"/>
    <cellStyle name="Normal 4 4 9 3" xfId="26774" xr:uid="{00000000-0005-0000-0000-0000C2560000}"/>
    <cellStyle name="Normal 4 4 9 4" xfId="26775" xr:uid="{00000000-0005-0000-0000-0000C3560000}"/>
    <cellStyle name="Normal 4 5" xfId="11420" xr:uid="{00000000-0005-0000-0000-0000C4560000}"/>
    <cellStyle name="Normal 4 5 10" xfId="26776" xr:uid="{00000000-0005-0000-0000-0000C5560000}"/>
    <cellStyle name="Normal 4 5 11" xfId="26779" xr:uid="{00000000-0005-0000-0000-0000C6560000}"/>
    <cellStyle name="Normal 4 5 2" xfId="3710" xr:uid="{00000000-0005-0000-0000-0000C7560000}"/>
    <cellStyle name="Normal 4 5 2 2" xfId="6099" xr:uid="{00000000-0005-0000-0000-0000C8560000}"/>
    <cellStyle name="Normal 4 5 2 2 2" xfId="1851" xr:uid="{00000000-0005-0000-0000-0000C9560000}"/>
    <cellStyle name="Normal 4 5 2 2 2 2" xfId="1860" xr:uid="{00000000-0005-0000-0000-0000CA560000}"/>
    <cellStyle name="Normal 4 5 2 2 2 3" xfId="1904" xr:uid="{00000000-0005-0000-0000-0000CB560000}"/>
    <cellStyle name="Normal 4 5 2 2 3" xfId="17165" xr:uid="{00000000-0005-0000-0000-0000CC560000}"/>
    <cellStyle name="Normal 4 5 2 2 4" xfId="10295" xr:uid="{00000000-0005-0000-0000-0000CD560000}"/>
    <cellStyle name="Normal 4 5 2 3" xfId="26780" xr:uid="{00000000-0005-0000-0000-0000CE560000}"/>
    <cellStyle name="Normal 4 5 2 3 2" xfId="26781" xr:uid="{00000000-0005-0000-0000-0000CF560000}"/>
    <cellStyle name="Normal 4 5 2 3 3" xfId="26782" xr:uid="{00000000-0005-0000-0000-0000D0560000}"/>
    <cellStyle name="Normal 4 5 2 4" xfId="26783" xr:uid="{00000000-0005-0000-0000-0000D1560000}"/>
    <cellStyle name="Normal 4 5 2 4 2" xfId="3277" xr:uid="{00000000-0005-0000-0000-0000D2560000}"/>
    <cellStyle name="Normal 4 5 2 4 3" xfId="26785" xr:uid="{00000000-0005-0000-0000-0000D3560000}"/>
    <cellStyle name="Normal 4 5 2 5" xfId="26786" xr:uid="{00000000-0005-0000-0000-0000D4560000}"/>
    <cellStyle name="Normal 4 5 2 6" xfId="19464" xr:uid="{00000000-0005-0000-0000-0000D5560000}"/>
    <cellStyle name="Normal 4 5 3" xfId="11422" xr:uid="{00000000-0005-0000-0000-0000D6560000}"/>
    <cellStyle name="Normal 4 5 3 2" xfId="26787" xr:uid="{00000000-0005-0000-0000-0000D7560000}"/>
    <cellStyle name="Normal 4 5 3 2 2" xfId="25421" xr:uid="{00000000-0005-0000-0000-0000D8560000}"/>
    <cellStyle name="Normal 4 5 3 2 3" xfId="26789" xr:uid="{00000000-0005-0000-0000-0000D9560000}"/>
    <cellStyle name="Normal 4 5 3 3" xfId="5983" xr:uid="{00000000-0005-0000-0000-0000DA560000}"/>
    <cellStyle name="Normal 4 5 3 3 2" xfId="5987" xr:uid="{00000000-0005-0000-0000-0000DB560000}"/>
    <cellStyle name="Normal 4 5 3 3 3" xfId="5990" xr:uid="{00000000-0005-0000-0000-0000DC560000}"/>
    <cellStyle name="Normal 4 5 3 4" xfId="747" xr:uid="{00000000-0005-0000-0000-0000DD560000}"/>
    <cellStyle name="Normal 4 5 3 5" xfId="5274" xr:uid="{00000000-0005-0000-0000-0000DE560000}"/>
    <cellStyle name="Normal 4 5 4" xfId="26790" xr:uid="{00000000-0005-0000-0000-0000DF560000}"/>
    <cellStyle name="Normal 4 5 4 2" xfId="26791" xr:uid="{00000000-0005-0000-0000-0000E0560000}"/>
    <cellStyle name="Normal 4 5 4 2 2" xfId="22716" xr:uid="{00000000-0005-0000-0000-0000E1560000}"/>
    <cellStyle name="Normal 4 5 4 2 3" xfId="22718" xr:uid="{00000000-0005-0000-0000-0000E2560000}"/>
    <cellStyle name="Normal 4 5 4 3" xfId="26792" xr:uid="{00000000-0005-0000-0000-0000E3560000}"/>
    <cellStyle name="Normal 4 5 4 3 2" xfId="22740" xr:uid="{00000000-0005-0000-0000-0000E4560000}"/>
    <cellStyle name="Normal 4 5 4 3 3" xfId="22742" xr:uid="{00000000-0005-0000-0000-0000E5560000}"/>
    <cellStyle name="Normal 4 5 4 4" xfId="26793" xr:uid="{00000000-0005-0000-0000-0000E6560000}"/>
    <cellStyle name="Normal 4 5 4 5" xfId="26794" xr:uid="{00000000-0005-0000-0000-0000E7560000}"/>
    <cellStyle name="Normal 4 5 5" xfId="26795" xr:uid="{00000000-0005-0000-0000-0000E8560000}"/>
    <cellStyle name="Normal 4 5 5 2" xfId="26796" xr:uid="{00000000-0005-0000-0000-0000E9560000}"/>
    <cellStyle name="Normal 4 5 5 2 2" xfId="26797" xr:uid="{00000000-0005-0000-0000-0000EA560000}"/>
    <cellStyle name="Normal 4 5 5 2 3" xfId="26798" xr:uid="{00000000-0005-0000-0000-0000EB560000}"/>
    <cellStyle name="Normal 4 5 5 3" xfId="26799" xr:uid="{00000000-0005-0000-0000-0000EC560000}"/>
    <cellStyle name="Normal 4 5 5 3 2" xfId="25662" xr:uid="{00000000-0005-0000-0000-0000ED560000}"/>
    <cellStyle name="Normal 4 5 5 3 3" xfId="26800" xr:uid="{00000000-0005-0000-0000-0000EE560000}"/>
    <cellStyle name="Normal 4 5 5 4" xfId="26801" xr:uid="{00000000-0005-0000-0000-0000EF560000}"/>
    <cellStyle name="Normal 4 5 5 5" xfId="26802" xr:uid="{00000000-0005-0000-0000-0000F0560000}"/>
    <cellStyle name="Normal 4 5 6" xfId="26803" xr:uid="{00000000-0005-0000-0000-0000F1560000}"/>
    <cellStyle name="Normal 4 5 6 2" xfId="26804" xr:uid="{00000000-0005-0000-0000-0000F2560000}"/>
    <cellStyle name="Normal 4 5 6 2 2" xfId="25003" xr:uid="{00000000-0005-0000-0000-0000F3560000}"/>
    <cellStyle name="Normal 4 5 6 2 3" xfId="26805" xr:uid="{00000000-0005-0000-0000-0000F4560000}"/>
    <cellStyle name="Normal 4 5 6 3" xfId="26806" xr:uid="{00000000-0005-0000-0000-0000F5560000}"/>
    <cellStyle name="Normal 4 5 6 3 2" xfId="25719" xr:uid="{00000000-0005-0000-0000-0000F6560000}"/>
    <cellStyle name="Normal 4 5 6 3 3" xfId="26807" xr:uid="{00000000-0005-0000-0000-0000F7560000}"/>
    <cellStyle name="Normal 4 5 6 4" xfId="26808" xr:uid="{00000000-0005-0000-0000-0000F8560000}"/>
    <cellStyle name="Normal 4 5 6 5" xfId="26809" xr:uid="{00000000-0005-0000-0000-0000F9560000}"/>
    <cellStyle name="Normal 4 5 7" xfId="26810" xr:uid="{00000000-0005-0000-0000-0000FA560000}"/>
    <cellStyle name="Normal 4 5 7 2" xfId="26812" xr:uid="{00000000-0005-0000-0000-0000FB560000}"/>
    <cellStyle name="Normal 4 5 7 2 2" xfId="26813" xr:uid="{00000000-0005-0000-0000-0000FC560000}"/>
    <cellStyle name="Normal 4 5 7 2 3" xfId="26815" xr:uid="{00000000-0005-0000-0000-0000FD560000}"/>
    <cellStyle name="Normal 4 5 7 3" xfId="26816" xr:uid="{00000000-0005-0000-0000-0000FE560000}"/>
    <cellStyle name="Normal 4 5 7 4" xfId="26817" xr:uid="{00000000-0005-0000-0000-0000FF560000}"/>
    <cellStyle name="Normal 4 5 8" xfId="26819" xr:uid="{00000000-0005-0000-0000-000000570000}"/>
    <cellStyle name="Normal 4 5 8 2" xfId="24495" xr:uid="{00000000-0005-0000-0000-000001570000}"/>
    <cellStyle name="Normal 4 5 8 2 2" xfId="11837" xr:uid="{00000000-0005-0000-0000-000002570000}"/>
    <cellStyle name="Normal 4 5 8 2 3" xfId="24497" xr:uid="{00000000-0005-0000-0000-000003570000}"/>
    <cellStyle name="Normal 4 5 9" xfId="26820" xr:uid="{00000000-0005-0000-0000-000004570000}"/>
    <cellStyle name="Normal 4 5 9 2" xfId="24509" xr:uid="{00000000-0005-0000-0000-000005570000}"/>
    <cellStyle name="Normal 4 5 9 3" xfId="24512" xr:uid="{00000000-0005-0000-0000-000006570000}"/>
    <cellStyle name="Normal 4 6" xfId="3237" xr:uid="{00000000-0005-0000-0000-000007570000}"/>
    <cellStyle name="Normal 4 7" xfId="1187" xr:uid="{00000000-0005-0000-0000-000008570000}"/>
    <cellStyle name="Normal 4_bahan PL Gheothermalaaa." xfId="26472" xr:uid="{00000000-0005-0000-0000-000009570000}"/>
    <cellStyle name="Normal 40" xfId="25725" xr:uid="{00000000-0005-0000-0000-00000A570000}"/>
    <cellStyle name="Normal 40 2" xfId="25728" xr:uid="{00000000-0005-0000-0000-00000B570000}"/>
    <cellStyle name="Normal 40 2 2" xfId="25731" xr:uid="{00000000-0005-0000-0000-00000C570000}"/>
    <cellStyle name="Normal 40 2 3" xfId="12168" xr:uid="{00000000-0005-0000-0000-00000D570000}"/>
    <cellStyle name="Normal 40 2 4" xfId="12172" xr:uid="{00000000-0005-0000-0000-00000E570000}"/>
    <cellStyle name="Normal 40 2 4 10" xfId="8855" xr:uid="{00000000-0005-0000-0000-00000F570000}"/>
    <cellStyle name="Normal 40 2 4 11" xfId="2707" xr:uid="{00000000-0005-0000-0000-000010570000}"/>
    <cellStyle name="Normal 40 2 4 2" xfId="25734" xr:uid="{00000000-0005-0000-0000-000011570000}"/>
    <cellStyle name="Normal 40 2 4 2 2" xfId="18007" xr:uid="{00000000-0005-0000-0000-000012570000}"/>
    <cellStyle name="Normal 40 2 4 2 2 2" xfId="19624" xr:uid="{00000000-0005-0000-0000-000013570000}"/>
    <cellStyle name="Normal 40 2 4 2 2 2 2" xfId="25736" xr:uid="{00000000-0005-0000-0000-000014570000}"/>
    <cellStyle name="Normal 40 2 4 2 2 2 3" xfId="25738" xr:uid="{00000000-0005-0000-0000-000015570000}"/>
    <cellStyle name="Normal 40 2 4 2 2 3" xfId="19627" xr:uid="{00000000-0005-0000-0000-000016570000}"/>
    <cellStyle name="Normal 40 2 4 2 2 4" xfId="25740" xr:uid="{00000000-0005-0000-0000-000017570000}"/>
    <cellStyle name="Normal 40 2 4 2 3" xfId="19630" xr:uid="{00000000-0005-0000-0000-000018570000}"/>
    <cellStyle name="Normal 40 2 4 2 3 2" xfId="3732" xr:uid="{00000000-0005-0000-0000-000019570000}"/>
    <cellStyle name="Normal 40 2 4 2 3 3" xfId="25742" xr:uid="{00000000-0005-0000-0000-00001A570000}"/>
    <cellStyle name="Normal 40 2 4 2 4" xfId="19633" xr:uid="{00000000-0005-0000-0000-00001B570000}"/>
    <cellStyle name="Normal 40 2 4 2 4 2" xfId="25744" xr:uid="{00000000-0005-0000-0000-00001C570000}"/>
    <cellStyle name="Normal 40 2 4 2 4 3" xfId="25746" xr:uid="{00000000-0005-0000-0000-00001D570000}"/>
    <cellStyle name="Normal 40 2 4 2 5" xfId="25748" xr:uid="{00000000-0005-0000-0000-00001E570000}"/>
    <cellStyle name="Normal 40 2 4 2 6" xfId="25752" xr:uid="{00000000-0005-0000-0000-00001F570000}"/>
    <cellStyle name="Normal 40 2 4 3" xfId="16290" xr:uid="{00000000-0005-0000-0000-000020570000}"/>
    <cellStyle name="Normal 40 2 4 3 2" xfId="16294" xr:uid="{00000000-0005-0000-0000-000021570000}"/>
    <cellStyle name="Normal 40 2 4 3 2 2" xfId="19639" xr:uid="{00000000-0005-0000-0000-000022570000}"/>
    <cellStyle name="Normal 40 2 4 3 2 3" xfId="19642" xr:uid="{00000000-0005-0000-0000-000023570000}"/>
    <cellStyle name="Normal 40 2 4 3 3" xfId="16301" xr:uid="{00000000-0005-0000-0000-000024570000}"/>
    <cellStyle name="Normal 40 2 4 3 3 2" xfId="25757" xr:uid="{00000000-0005-0000-0000-000025570000}"/>
    <cellStyle name="Normal 40 2 4 3 3 3" xfId="25759" xr:uid="{00000000-0005-0000-0000-000026570000}"/>
    <cellStyle name="Normal 40 2 4 3 4" xfId="19645" xr:uid="{00000000-0005-0000-0000-000027570000}"/>
    <cellStyle name="Normal 40 2 4 3 5" xfId="25762" xr:uid="{00000000-0005-0000-0000-000028570000}"/>
    <cellStyle name="Normal 40 2 4 4" xfId="2816" xr:uid="{00000000-0005-0000-0000-000029570000}"/>
    <cellStyle name="Normal 40 2 4 4 2" xfId="16306" xr:uid="{00000000-0005-0000-0000-00002A570000}"/>
    <cellStyle name="Normal 40 2 4 4 2 2" xfId="25766" xr:uid="{00000000-0005-0000-0000-00002B570000}"/>
    <cellStyle name="Normal 40 2 4 4 2 3" xfId="25768" xr:uid="{00000000-0005-0000-0000-00002C570000}"/>
    <cellStyle name="Normal 40 2 4 4 3" xfId="16313" xr:uid="{00000000-0005-0000-0000-00002D570000}"/>
    <cellStyle name="Normal 40 2 4 4 3 2" xfId="20457" xr:uid="{00000000-0005-0000-0000-00002E570000}"/>
    <cellStyle name="Normal 40 2 4 4 3 3" xfId="9705" xr:uid="{00000000-0005-0000-0000-00002F570000}"/>
    <cellStyle name="Normal 40 2 4 4 4" xfId="25770" xr:uid="{00000000-0005-0000-0000-000030570000}"/>
    <cellStyle name="Normal 40 2 4 4 5" xfId="25772" xr:uid="{00000000-0005-0000-0000-000031570000}"/>
    <cellStyle name="Normal 40 2 4 5" xfId="2828" xr:uid="{00000000-0005-0000-0000-000032570000}"/>
    <cellStyle name="Normal 40 2 4 5 2" xfId="25774" xr:uid="{00000000-0005-0000-0000-000033570000}"/>
    <cellStyle name="Normal 40 2 4 5 2 2" xfId="25776" xr:uid="{00000000-0005-0000-0000-000034570000}"/>
    <cellStyle name="Normal 40 2 4 5 2 3" xfId="25778" xr:uid="{00000000-0005-0000-0000-000035570000}"/>
    <cellStyle name="Normal 40 2 4 5 3" xfId="25780" xr:uid="{00000000-0005-0000-0000-000036570000}"/>
    <cellStyle name="Normal 40 2 4 5 3 2" xfId="25782" xr:uid="{00000000-0005-0000-0000-000037570000}"/>
    <cellStyle name="Normal 40 2 4 5 3 3" xfId="25784" xr:uid="{00000000-0005-0000-0000-000038570000}"/>
    <cellStyle name="Normal 40 2 4 5 4" xfId="25786" xr:uid="{00000000-0005-0000-0000-000039570000}"/>
    <cellStyle name="Normal 40 2 4 5 5" xfId="25788" xr:uid="{00000000-0005-0000-0000-00003A570000}"/>
    <cellStyle name="Normal 40 2 4 6" xfId="16318" xr:uid="{00000000-0005-0000-0000-00003B570000}"/>
    <cellStyle name="Normal 40 2 4 6 2" xfId="25790" xr:uid="{00000000-0005-0000-0000-00003C570000}"/>
    <cellStyle name="Normal 40 2 4 6 2 2" xfId="25792" xr:uid="{00000000-0005-0000-0000-00003D570000}"/>
    <cellStyle name="Normal 40 2 4 6 2 3" xfId="25794" xr:uid="{00000000-0005-0000-0000-00003E570000}"/>
    <cellStyle name="Normal 40 2 4 6 3" xfId="25796" xr:uid="{00000000-0005-0000-0000-00003F570000}"/>
    <cellStyle name="Normal 40 2 4 6 3 2" xfId="25798" xr:uid="{00000000-0005-0000-0000-000040570000}"/>
    <cellStyle name="Normal 40 2 4 6 3 3" xfId="25800" xr:uid="{00000000-0005-0000-0000-000041570000}"/>
    <cellStyle name="Normal 40 2 4 6 4" xfId="25802" xr:uid="{00000000-0005-0000-0000-000042570000}"/>
    <cellStyle name="Normal 40 2 4 6 5" xfId="25804" xr:uid="{00000000-0005-0000-0000-000043570000}"/>
    <cellStyle name="Normal 40 2 4 7" xfId="23004" xr:uid="{00000000-0005-0000-0000-000044570000}"/>
    <cellStyle name="Normal 40 2 4 7 2" xfId="25806" xr:uid="{00000000-0005-0000-0000-000045570000}"/>
    <cellStyle name="Normal 40 2 4 7 2 2" xfId="25808" xr:uid="{00000000-0005-0000-0000-000046570000}"/>
    <cellStyle name="Normal 40 2 4 7 2 3" xfId="25810" xr:uid="{00000000-0005-0000-0000-000047570000}"/>
    <cellStyle name="Normal 40 2 4 7 3" xfId="25812" xr:uid="{00000000-0005-0000-0000-000048570000}"/>
    <cellStyle name="Normal 40 2 4 7 4" xfId="25815" xr:uid="{00000000-0005-0000-0000-000049570000}"/>
    <cellStyle name="Normal 40 2 4 8" xfId="25817" xr:uid="{00000000-0005-0000-0000-00004A570000}"/>
    <cellStyle name="Normal 40 2 4 8 2" xfId="25819" xr:uid="{00000000-0005-0000-0000-00004B570000}"/>
    <cellStyle name="Normal 40 2 4 8 3" xfId="25821" xr:uid="{00000000-0005-0000-0000-00004C570000}"/>
    <cellStyle name="Normal 40 2 4 9" xfId="25823" xr:uid="{00000000-0005-0000-0000-00004D570000}"/>
    <cellStyle name="Normal 40 2 4 9 2" xfId="25825" xr:uid="{00000000-0005-0000-0000-00004E570000}"/>
    <cellStyle name="Normal 40 2 4 9 3" xfId="25827" xr:uid="{00000000-0005-0000-0000-00004F570000}"/>
    <cellStyle name="Normal 40 3" xfId="24407" xr:uid="{00000000-0005-0000-0000-000050570000}"/>
    <cellStyle name="Normal 40 3 10" xfId="6688" xr:uid="{00000000-0005-0000-0000-000051570000}"/>
    <cellStyle name="Normal 40 3 11" xfId="20599" xr:uid="{00000000-0005-0000-0000-000052570000}"/>
    <cellStyle name="Normal 40 3 2" xfId="24411" xr:uid="{00000000-0005-0000-0000-000053570000}"/>
    <cellStyle name="Normal 40 3 2 2" xfId="26821" xr:uid="{00000000-0005-0000-0000-000054570000}"/>
    <cellStyle name="Normal 40 3 2 2 2" xfId="26822" xr:uid="{00000000-0005-0000-0000-000055570000}"/>
    <cellStyle name="Normal 40 3 2 2 2 2" xfId="23360" xr:uid="{00000000-0005-0000-0000-000056570000}"/>
    <cellStyle name="Normal 40 3 2 2 2 3" xfId="23363" xr:uid="{00000000-0005-0000-0000-000057570000}"/>
    <cellStyle name="Normal 40 3 2 2 3" xfId="26823" xr:uid="{00000000-0005-0000-0000-000058570000}"/>
    <cellStyle name="Normal 40 3 2 2 4" xfId="26824" xr:uid="{00000000-0005-0000-0000-000059570000}"/>
    <cellStyle name="Normal 40 3 2 3" xfId="26825" xr:uid="{00000000-0005-0000-0000-00005A570000}"/>
    <cellStyle name="Normal 40 3 2 3 2" xfId="26828" xr:uid="{00000000-0005-0000-0000-00005B570000}"/>
    <cellStyle name="Normal 40 3 2 3 3" xfId="26831" xr:uid="{00000000-0005-0000-0000-00005C570000}"/>
    <cellStyle name="Normal 40 3 2 4" xfId="26833" xr:uid="{00000000-0005-0000-0000-00005D570000}"/>
    <cellStyle name="Normal 40 3 2 4 2" xfId="8851" xr:uid="{00000000-0005-0000-0000-00005E570000}"/>
    <cellStyle name="Normal 40 3 2 4 3" xfId="8141" xr:uid="{00000000-0005-0000-0000-00005F570000}"/>
    <cellStyle name="Normal 40 3 2 5" xfId="26834" xr:uid="{00000000-0005-0000-0000-000060570000}"/>
    <cellStyle name="Normal 40 3 2 6" xfId="26835" xr:uid="{00000000-0005-0000-0000-000061570000}"/>
    <cellStyle name="Normal 40 3 3" xfId="24416" xr:uid="{00000000-0005-0000-0000-000062570000}"/>
    <cellStyle name="Normal 40 3 3 2" xfId="26837" xr:uid="{00000000-0005-0000-0000-000063570000}"/>
    <cellStyle name="Normal 40 3 3 2 2" xfId="3953" xr:uid="{00000000-0005-0000-0000-000064570000}"/>
    <cellStyle name="Normal 40 3 3 2 3" xfId="26838" xr:uid="{00000000-0005-0000-0000-000065570000}"/>
    <cellStyle name="Normal 40 3 3 3" xfId="16577" xr:uid="{00000000-0005-0000-0000-000066570000}"/>
    <cellStyle name="Normal 40 3 3 3 2" xfId="16582" xr:uid="{00000000-0005-0000-0000-000067570000}"/>
    <cellStyle name="Normal 40 3 3 3 3" xfId="16595" xr:uid="{00000000-0005-0000-0000-000068570000}"/>
    <cellStyle name="Normal 40 3 3 4" xfId="16603" xr:uid="{00000000-0005-0000-0000-000069570000}"/>
    <cellStyle name="Normal 40 3 3 5" xfId="16614" xr:uid="{00000000-0005-0000-0000-00006A570000}"/>
    <cellStyle name="Normal 40 3 4" xfId="26840" xr:uid="{00000000-0005-0000-0000-00006B570000}"/>
    <cellStyle name="Normal 40 3 4 2" xfId="26842" xr:uid="{00000000-0005-0000-0000-00006C570000}"/>
    <cellStyle name="Normal 40 3 4 2 2" xfId="26843" xr:uid="{00000000-0005-0000-0000-00006D570000}"/>
    <cellStyle name="Normal 40 3 4 2 3" xfId="9814" xr:uid="{00000000-0005-0000-0000-00006E570000}"/>
    <cellStyle name="Normal 40 3 4 3" xfId="16630" xr:uid="{00000000-0005-0000-0000-00006F570000}"/>
    <cellStyle name="Normal 40 3 4 3 2" xfId="16637" xr:uid="{00000000-0005-0000-0000-000070570000}"/>
    <cellStyle name="Normal 40 3 4 3 3" xfId="16642" xr:uid="{00000000-0005-0000-0000-000071570000}"/>
    <cellStyle name="Normal 40 3 4 4" xfId="16645" xr:uid="{00000000-0005-0000-0000-000072570000}"/>
    <cellStyle name="Normal 40 3 4 5" xfId="5624" xr:uid="{00000000-0005-0000-0000-000073570000}"/>
    <cellStyle name="Normal 40 3 5" xfId="26845" xr:uid="{00000000-0005-0000-0000-000074570000}"/>
    <cellStyle name="Normal 40 3 5 2" xfId="26846" xr:uid="{00000000-0005-0000-0000-000075570000}"/>
    <cellStyle name="Normal 40 3 5 2 2" xfId="26847" xr:uid="{00000000-0005-0000-0000-000076570000}"/>
    <cellStyle name="Normal 40 3 5 2 3" xfId="26849" xr:uid="{00000000-0005-0000-0000-000077570000}"/>
    <cellStyle name="Normal 40 3 5 3" xfId="16662" xr:uid="{00000000-0005-0000-0000-000078570000}"/>
    <cellStyle name="Normal 40 3 5 3 2" xfId="16667" xr:uid="{00000000-0005-0000-0000-000079570000}"/>
    <cellStyle name="Normal 40 3 5 3 3" xfId="16672" xr:uid="{00000000-0005-0000-0000-00007A570000}"/>
    <cellStyle name="Normal 40 3 5 4" xfId="16677" xr:uid="{00000000-0005-0000-0000-00007B570000}"/>
    <cellStyle name="Normal 40 3 5 5" xfId="16690" xr:uid="{00000000-0005-0000-0000-00007C570000}"/>
    <cellStyle name="Normal 40 3 6" xfId="26851" xr:uid="{00000000-0005-0000-0000-00007D570000}"/>
    <cellStyle name="Normal 40 3 6 2" xfId="26852" xr:uid="{00000000-0005-0000-0000-00007E570000}"/>
    <cellStyle name="Normal 40 3 6 2 2" xfId="26853" xr:uid="{00000000-0005-0000-0000-00007F570000}"/>
    <cellStyle name="Normal 40 3 6 2 3" xfId="26854" xr:uid="{00000000-0005-0000-0000-000080570000}"/>
    <cellStyle name="Normal 40 3 6 3" xfId="16695" xr:uid="{00000000-0005-0000-0000-000081570000}"/>
    <cellStyle name="Normal 40 3 6 3 2" xfId="16700" xr:uid="{00000000-0005-0000-0000-000082570000}"/>
    <cellStyle name="Normal 40 3 6 3 3" xfId="16705" xr:uid="{00000000-0005-0000-0000-000083570000}"/>
    <cellStyle name="Normal 40 3 6 4" xfId="16708" xr:uid="{00000000-0005-0000-0000-000084570000}"/>
    <cellStyle name="Normal 40 3 6 5" xfId="16721" xr:uid="{00000000-0005-0000-0000-000085570000}"/>
    <cellStyle name="Normal 40 3 7" xfId="26855" xr:uid="{00000000-0005-0000-0000-000086570000}"/>
    <cellStyle name="Normal 40 3 7 2" xfId="26858" xr:uid="{00000000-0005-0000-0000-000087570000}"/>
    <cellStyle name="Normal 40 3 7 2 2" xfId="7567" xr:uid="{00000000-0005-0000-0000-000088570000}"/>
    <cellStyle name="Normal 40 3 7 2 3" xfId="9611" xr:uid="{00000000-0005-0000-0000-000089570000}"/>
    <cellStyle name="Normal 40 3 7 3" xfId="16726" xr:uid="{00000000-0005-0000-0000-00008A570000}"/>
    <cellStyle name="Normal 40 3 7 4" xfId="16740" xr:uid="{00000000-0005-0000-0000-00008B570000}"/>
    <cellStyle name="Normal 40 3 8" xfId="26859" xr:uid="{00000000-0005-0000-0000-00008C570000}"/>
    <cellStyle name="Normal 40 3 8 2" xfId="26862" xr:uid="{00000000-0005-0000-0000-00008D570000}"/>
    <cellStyle name="Normal 40 3 8 3" xfId="16758" xr:uid="{00000000-0005-0000-0000-00008E570000}"/>
    <cellStyle name="Normal 40 3 9" xfId="26814" xr:uid="{00000000-0005-0000-0000-00008F570000}"/>
    <cellStyle name="Normal 40 3 9 2" xfId="26863" xr:uid="{00000000-0005-0000-0000-000090570000}"/>
    <cellStyle name="Normal 40 3 9 3" xfId="26864" xr:uid="{00000000-0005-0000-0000-000091570000}"/>
    <cellStyle name="Normal 40 4" xfId="24420" xr:uid="{00000000-0005-0000-0000-000092570000}"/>
    <cellStyle name="Normal 40 4 2" xfId="25831" xr:uid="{00000000-0005-0000-0000-000093570000}"/>
    <cellStyle name="Normal 40 5" xfId="24424" xr:uid="{00000000-0005-0000-0000-000094570000}"/>
    <cellStyle name="Normal 40 5 2" xfId="25877" xr:uid="{00000000-0005-0000-0000-000095570000}"/>
    <cellStyle name="Normal 41" xfId="25882" xr:uid="{00000000-0005-0000-0000-000096570000}"/>
    <cellStyle name="Normal 41 2" xfId="25885" xr:uid="{00000000-0005-0000-0000-000097570000}"/>
    <cellStyle name="Normal 41 2 2" xfId="25888" xr:uid="{00000000-0005-0000-0000-000098570000}"/>
    <cellStyle name="Normal 41 2 3" xfId="25891" xr:uid="{00000000-0005-0000-0000-000099570000}"/>
    <cellStyle name="Normal 41 2 4" xfId="25893" xr:uid="{00000000-0005-0000-0000-00009A570000}"/>
    <cellStyle name="Normal 41 2 4 10" xfId="25895" xr:uid="{00000000-0005-0000-0000-00009B570000}"/>
    <cellStyle name="Normal 41 2 4 11" xfId="25897" xr:uid="{00000000-0005-0000-0000-00009C570000}"/>
    <cellStyle name="Normal 41 2 4 2" xfId="25900" xr:uid="{00000000-0005-0000-0000-00009D570000}"/>
    <cellStyle name="Normal 41 2 4 2 2" xfId="20703" xr:uid="{00000000-0005-0000-0000-00009E570000}"/>
    <cellStyle name="Normal 41 2 4 2 2 2" xfId="25902" xr:uid="{00000000-0005-0000-0000-00009F570000}"/>
    <cellStyle name="Normal 41 2 4 2 2 2 2" xfId="25905" xr:uid="{00000000-0005-0000-0000-0000A0570000}"/>
    <cellStyle name="Normal 41 2 4 2 2 2 3" xfId="25908" xr:uid="{00000000-0005-0000-0000-0000A1570000}"/>
    <cellStyle name="Normal 41 2 4 2 2 3" xfId="25910" xr:uid="{00000000-0005-0000-0000-0000A2570000}"/>
    <cellStyle name="Normal 41 2 4 2 2 4" xfId="6140" xr:uid="{00000000-0005-0000-0000-0000A3570000}"/>
    <cellStyle name="Normal 41 2 4 2 3" xfId="20707" xr:uid="{00000000-0005-0000-0000-0000A4570000}"/>
    <cellStyle name="Normal 41 2 4 2 3 2" xfId="25912" xr:uid="{00000000-0005-0000-0000-0000A5570000}"/>
    <cellStyle name="Normal 41 2 4 2 3 3" xfId="3166" xr:uid="{00000000-0005-0000-0000-0000A6570000}"/>
    <cellStyle name="Normal 41 2 4 2 4" xfId="25915" xr:uid="{00000000-0005-0000-0000-0000A7570000}"/>
    <cellStyle name="Normal 41 2 4 2 4 2" xfId="25917" xr:uid="{00000000-0005-0000-0000-0000A8570000}"/>
    <cellStyle name="Normal 41 2 4 2 4 3" xfId="25919" xr:uid="{00000000-0005-0000-0000-0000A9570000}"/>
    <cellStyle name="Normal 41 2 4 2 5" xfId="25921" xr:uid="{00000000-0005-0000-0000-0000AA570000}"/>
    <cellStyle name="Normal 41 2 4 2 6" xfId="25923" xr:uid="{00000000-0005-0000-0000-0000AB570000}"/>
    <cellStyle name="Normal 41 2 4 3" xfId="25925" xr:uid="{00000000-0005-0000-0000-0000AC570000}"/>
    <cellStyle name="Normal 41 2 4 3 2" xfId="25927" xr:uid="{00000000-0005-0000-0000-0000AD570000}"/>
    <cellStyle name="Normal 41 2 4 3 2 2" xfId="25929" xr:uid="{00000000-0005-0000-0000-0000AE570000}"/>
    <cellStyle name="Normal 41 2 4 3 2 3" xfId="22230" xr:uid="{00000000-0005-0000-0000-0000AF570000}"/>
    <cellStyle name="Normal 41 2 4 3 3" xfId="25931" xr:uid="{00000000-0005-0000-0000-0000B0570000}"/>
    <cellStyle name="Normal 41 2 4 3 3 2" xfId="21732" xr:uid="{00000000-0005-0000-0000-0000B1570000}"/>
    <cellStyle name="Normal 41 2 4 3 3 3" xfId="22234" xr:uid="{00000000-0005-0000-0000-0000B2570000}"/>
    <cellStyle name="Normal 41 2 4 3 4" xfId="25933" xr:uid="{00000000-0005-0000-0000-0000B3570000}"/>
    <cellStyle name="Normal 41 2 4 3 5" xfId="20493" xr:uid="{00000000-0005-0000-0000-0000B4570000}"/>
    <cellStyle name="Normal 41 2 4 4" xfId="25935" xr:uid="{00000000-0005-0000-0000-0000B5570000}"/>
    <cellStyle name="Normal 41 2 4 4 2" xfId="25937" xr:uid="{00000000-0005-0000-0000-0000B6570000}"/>
    <cellStyle name="Normal 41 2 4 4 2 2" xfId="25939" xr:uid="{00000000-0005-0000-0000-0000B7570000}"/>
    <cellStyle name="Normal 41 2 4 4 2 3" xfId="12436" xr:uid="{00000000-0005-0000-0000-0000B8570000}"/>
    <cellStyle name="Normal 41 2 4 4 3" xfId="25941" xr:uid="{00000000-0005-0000-0000-0000B9570000}"/>
    <cellStyle name="Normal 41 2 4 4 3 2" xfId="25943" xr:uid="{00000000-0005-0000-0000-0000BA570000}"/>
    <cellStyle name="Normal 41 2 4 4 3 3" xfId="12465" xr:uid="{00000000-0005-0000-0000-0000BB570000}"/>
    <cellStyle name="Normal 41 2 4 4 4" xfId="25945" xr:uid="{00000000-0005-0000-0000-0000BC570000}"/>
    <cellStyle name="Normal 41 2 4 4 5" xfId="25947" xr:uid="{00000000-0005-0000-0000-0000BD570000}"/>
    <cellStyle name="Normal 41 2 4 5" xfId="25949" xr:uid="{00000000-0005-0000-0000-0000BE570000}"/>
    <cellStyle name="Normal 41 2 4 5 2" xfId="25951" xr:uid="{00000000-0005-0000-0000-0000BF570000}"/>
    <cellStyle name="Normal 41 2 4 5 2 2" xfId="24916" xr:uid="{00000000-0005-0000-0000-0000C0570000}"/>
    <cellStyle name="Normal 41 2 4 5 2 3" xfId="22265" xr:uid="{00000000-0005-0000-0000-0000C1570000}"/>
    <cellStyle name="Normal 41 2 4 5 3" xfId="25953" xr:uid="{00000000-0005-0000-0000-0000C2570000}"/>
    <cellStyle name="Normal 41 2 4 5 3 2" xfId="25955" xr:uid="{00000000-0005-0000-0000-0000C3570000}"/>
    <cellStyle name="Normal 41 2 4 5 3 3" xfId="22268" xr:uid="{00000000-0005-0000-0000-0000C4570000}"/>
    <cellStyle name="Normal 41 2 4 5 4" xfId="25957" xr:uid="{00000000-0005-0000-0000-0000C5570000}"/>
    <cellStyle name="Normal 41 2 4 5 5" xfId="25959" xr:uid="{00000000-0005-0000-0000-0000C6570000}"/>
    <cellStyle name="Normal 41 2 4 6" xfId="25961" xr:uid="{00000000-0005-0000-0000-0000C7570000}"/>
    <cellStyle name="Normal 41 2 4 6 2" xfId="25963" xr:uid="{00000000-0005-0000-0000-0000C8570000}"/>
    <cellStyle name="Normal 41 2 4 6 2 2" xfId="7763" xr:uid="{00000000-0005-0000-0000-0000C9570000}"/>
    <cellStyle name="Normal 41 2 4 6 2 3" xfId="25965" xr:uid="{00000000-0005-0000-0000-0000CA570000}"/>
    <cellStyle name="Normal 41 2 4 6 3" xfId="25967" xr:uid="{00000000-0005-0000-0000-0000CB570000}"/>
    <cellStyle name="Normal 41 2 4 6 3 2" xfId="25969" xr:uid="{00000000-0005-0000-0000-0000CC570000}"/>
    <cellStyle name="Normal 41 2 4 6 3 3" xfId="25971" xr:uid="{00000000-0005-0000-0000-0000CD570000}"/>
    <cellStyle name="Normal 41 2 4 6 4" xfId="25973" xr:uid="{00000000-0005-0000-0000-0000CE570000}"/>
    <cellStyle name="Normal 41 2 4 6 5" xfId="4628" xr:uid="{00000000-0005-0000-0000-0000CF570000}"/>
    <cellStyle name="Normal 41 2 4 7" xfId="25975" xr:uid="{00000000-0005-0000-0000-0000D0570000}"/>
    <cellStyle name="Normal 41 2 4 7 2" xfId="20727" xr:uid="{00000000-0005-0000-0000-0000D1570000}"/>
    <cellStyle name="Normal 41 2 4 7 2 2" xfId="25977" xr:uid="{00000000-0005-0000-0000-0000D2570000}"/>
    <cellStyle name="Normal 41 2 4 7 2 3" xfId="25979" xr:uid="{00000000-0005-0000-0000-0000D3570000}"/>
    <cellStyle name="Normal 41 2 4 7 3" xfId="20730" xr:uid="{00000000-0005-0000-0000-0000D4570000}"/>
    <cellStyle name="Normal 41 2 4 7 4" xfId="25981" xr:uid="{00000000-0005-0000-0000-0000D5570000}"/>
    <cellStyle name="Normal 41 2 4 8" xfId="25983" xr:uid="{00000000-0005-0000-0000-0000D6570000}"/>
    <cellStyle name="Normal 41 2 4 8 2" xfId="25985" xr:uid="{00000000-0005-0000-0000-0000D7570000}"/>
    <cellStyle name="Normal 41 2 4 8 3" xfId="25987" xr:uid="{00000000-0005-0000-0000-0000D8570000}"/>
    <cellStyle name="Normal 41 2 4 9" xfId="23276" xr:uid="{00000000-0005-0000-0000-0000D9570000}"/>
    <cellStyle name="Normal 41 2 4 9 2" xfId="25989" xr:uid="{00000000-0005-0000-0000-0000DA570000}"/>
    <cellStyle name="Normal 41 2 4 9 3" xfId="25991" xr:uid="{00000000-0005-0000-0000-0000DB570000}"/>
    <cellStyle name="Normal 41 3" xfId="24431" xr:uid="{00000000-0005-0000-0000-0000DC570000}"/>
    <cellStyle name="Normal 41 3 10" xfId="26865" xr:uid="{00000000-0005-0000-0000-0000DD570000}"/>
    <cellStyle name="Normal 41 3 11" xfId="26866" xr:uid="{00000000-0005-0000-0000-0000DE570000}"/>
    <cellStyle name="Normal 41 3 2" xfId="25994" xr:uid="{00000000-0005-0000-0000-0000DF570000}"/>
    <cellStyle name="Normal 41 3 2 2" xfId="12831" xr:uid="{00000000-0005-0000-0000-0000E0570000}"/>
    <cellStyle name="Normal 41 3 2 2 2" xfId="25099" xr:uid="{00000000-0005-0000-0000-0000E1570000}"/>
    <cellStyle name="Normal 41 3 2 2 2 2" xfId="8180" xr:uid="{00000000-0005-0000-0000-0000E2570000}"/>
    <cellStyle name="Normal 41 3 2 2 2 3" xfId="26867" xr:uid="{00000000-0005-0000-0000-0000E3570000}"/>
    <cellStyle name="Normal 41 3 2 2 3" xfId="26868" xr:uid="{00000000-0005-0000-0000-0000E4570000}"/>
    <cellStyle name="Normal 41 3 2 2 4" xfId="26870" xr:uid="{00000000-0005-0000-0000-0000E5570000}"/>
    <cellStyle name="Normal 41 3 2 3" xfId="12833" xr:uid="{00000000-0005-0000-0000-0000E6570000}"/>
    <cellStyle name="Normal 41 3 2 3 2" xfId="25103" xr:uid="{00000000-0005-0000-0000-0000E7570000}"/>
    <cellStyle name="Normal 41 3 2 3 3" xfId="26871" xr:uid="{00000000-0005-0000-0000-0000E8570000}"/>
    <cellStyle name="Normal 41 3 2 4" xfId="26872" xr:uid="{00000000-0005-0000-0000-0000E9570000}"/>
    <cellStyle name="Normal 41 3 2 4 2" xfId="26873" xr:uid="{00000000-0005-0000-0000-0000EA570000}"/>
    <cellStyle name="Normal 41 3 2 4 3" xfId="26874" xr:uid="{00000000-0005-0000-0000-0000EB570000}"/>
    <cellStyle name="Normal 41 3 2 5" xfId="26875" xr:uid="{00000000-0005-0000-0000-0000EC570000}"/>
    <cellStyle name="Normal 41 3 2 6" xfId="26876" xr:uid="{00000000-0005-0000-0000-0000ED570000}"/>
    <cellStyle name="Normal 41 3 3" xfId="25997" xr:uid="{00000000-0005-0000-0000-0000EE570000}"/>
    <cellStyle name="Normal 41 3 3 2" xfId="26877" xr:uid="{00000000-0005-0000-0000-0000EF570000}"/>
    <cellStyle name="Normal 41 3 3 2 2" xfId="25110" xr:uid="{00000000-0005-0000-0000-0000F0570000}"/>
    <cellStyle name="Normal 41 3 3 2 3" xfId="9966" xr:uid="{00000000-0005-0000-0000-0000F1570000}"/>
    <cellStyle name="Normal 41 3 3 3" xfId="26878" xr:uid="{00000000-0005-0000-0000-0000F2570000}"/>
    <cellStyle name="Normal 41 3 3 3 2" xfId="25113" xr:uid="{00000000-0005-0000-0000-0000F3570000}"/>
    <cellStyle name="Normal 41 3 3 3 3" xfId="26879" xr:uid="{00000000-0005-0000-0000-0000F4570000}"/>
    <cellStyle name="Normal 41 3 3 4" xfId="26880" xr:uid="{00000000-0005-0000-0000-0000F5570000}"/>
    <cellStyle name="Normal 41 3 3 5" xfId="26881" xr:uid="{00000000-0005-0000-0000-0000F6570000}"/>
    <cellStyle name="Normal 41 3 4" xfId="26882" xr:uid="{00000000-0005-0000-0000-0000F7570000}"/>
    <cellStyle name="Normal 41 3 4 2" xfId="26883" xr:uid="{00000000-0005-0000-0000-0000F8570000}"/>
    <cellStyle name="Normal 41 3 4 2 2" xfId="25120" xr:uid="{00000000-0005-0000-0000-0000F9570000}"/>
    <cellStyle name="Normal 41 3 4 2 3" xfId="26226" xr:uid="{00000000-0005-0000-0000-0000FA570000}"/>
    <cellStyle name="Normal 41 3 4 3" xfId="26884" xr:uid="{00000000-0005-0000-0000-0000FB570000}"/>
    <cellStyle name="Normal 41 3 4 3 2" xfId="25125" xr:uid="{00000000-0005-0000-0000-0000FC570000}"/>
    <cellStyle name="Normal 41 3 4 3 3" xfId="26344" xr:uid="{00000000-0005-0000-0000-0000FD570000}"/>
    <cellStyle name="Normal 41 3 4 4" xfId="26885" xr:uid="{00000000-0005-0000-0000-0000FE570000}"/>
    <cellStyle name="Normal 41 3 4 5" xfId="26886" xr:uid="{00000000-0005-0000-0000-0000FF570000}"/>
    <cellStyle name="Normal 41 3 5" xfId="26887" xr:uid="{00000000-0005-0000-0000-000000580000}"/>
    <cellStyle name="Normal 41 3 5 2" xfId="26888" xr:uid="{00000000-0005-0000-0000-000001580000}"/>
    <cellStyle name="Normal 41 3 5 2 2" xfId="25131" xr:uid="{00000000-0005-0000-0000-000002580000}"/>
    <cellStyle name="Normal 41 3 5 2 3" xfId="26889" xr:uid="{00000000-0005-0000-0000-000003580000}"/>
    <cellStyle name="Normal 41 3 5 3" xfId="26891" xr:uid="{00000000-0005-0000-0000-000004580000}"/>
    <cellStyle name="Normal 41 3 5 3 2" xfId="25135" xr:uid="{00000000-0005-0000-0000-000005580000}"/>
    <cellStyle name="Normal 41 3 5 3 3" xfId="26893" xr:uid="{00000000-0005-0000-0000-000006580000}"/>
    <cellStyle name="Normal 41 3 5 4" xfId="26895" xr:uid="{00000000-0005-0000-0000-000007580000}"/>
    <cellStyle name="Normal 41 3 5 5" xfId="26896" xr:uid="{00000000-0005-0000-0000-000008580000}"/>
    <cellStyle name="Normal 41 3 6" xfId="26897" xr:uid="{00000000-0005-0000-0000-000009580000}"/>
    <cellStyle name="Normal 41 3 6 2" xfId="5835" xr:uid="{00000000-0005-0000-0000-00000A580000}"/>
    <cellStyle name="Normal 41 3 6 2 2" xfId="5256" xr:uid="{00000000-0005-0000-0000-00000B580000}"/>
    <cellStyle name="Normal 41 3 6 2 3" xfId="5343" xr:uid="{00000000-0005-0000-0000-00000C580000}"/>
    <cellStyle name="Normal 41 3 6 3" xfId="26898" xr:uid="{00000000-0005-0000-0000-00000D580000}"/>
    <cellStyle name="Normal 41 3 6 3 2" xfId="26900" xr:uid="{00000000-0005-0000-0000-00000E580000}"/>
    <cellStyle name="Normal 41 3 6 3 3" xfId="26902" xr:uid="{00000000-0005-0000-0000-00000F580000}"/>
    <cellStyle name="Normal 41 3 6 4" xfId="26903" xr:uid="{00000000-0005-0000-0000-000010580000}"/>
    <cellStyle name="Normal 41 3 6 5" xfId="26904" xr:uid="{00000000-0005-0000-0000-000011580000}"/>
    <cellStyle name="Normal 41 3 7" xfId="10054" xr:uid="{00000000-0005-0000-0000-000012580000}"/>
    <cellStyle name="Normal 41 3 7 2" xfId="19584" xr:uid="{00000000-0005-0000-0000-000013580000}"/>
    <cellStyle name="Normal 41 3 7 2 2" xfId="1156" xr:uid="{00000000-0005-0000-0000-000014580000}"/>
    <cellStyle name="Normal 41 3 7 2 3" xfId="9525" xr:uid="{00000000-0005-0000-0000-000015580000}"/>
    <cellStyle name="Normal 41 3 7 3" xfId="19586" xr:uid="{00000000-0005-0000-0000-000016580000}"/>
    <cellStyle name="Normal 41 3 7 4" xfId="26905" xr:uid="{00000000-0005-0000-0000-000017580000}"/>
    <cellStyle name="Normal 41 3 8" xfId="10062" xr:uid="{00000000-0005-0000-0000-000018580000}"/>
    <cellStyle name="Normal 41 3 8 2" xfId="26908" xr:uid="{00000000-0005-0000-0000-000019580000}"/>
    <cellStyle name="Normal 41 3 8 3" xfId="26909" xr:uid="{00000000-0005-0000-0000-00001A580000}"/>
    <cellStyle name="Normal 41 3 9" xfId="11838" xr:uid="{00000000-0005-0000-0000-00001B580000}"/>
    <cellStyle name="Normal 41 3 9 2" xfId="26910" xr:uid="{00000000-0005-0000-0000-00001C580000}"/>
    <cellStyle name="Normal 41 3 9 3" xfId="26912" xr:uid="{00000000-0005-0000-0000-00001D580000}"/>
    <cellStyle name="Normal 41 4" xfId="24436" xr:uid="{00000000-0005-0000-0000-00001E580000}"/>
    <cellStyle name="Normal 41 4 2" xfId="26001" xr:uid="{00000000-0005-0000-0000-00001F580000}"/>
    <cellStyle name="Normal 41 5" xfId="26049" xr:uid="{00000000-0005-0000-0000-000020580000}"/>
    <cellStyle name="Normal 41 5 2" xfId="22400" xr:uid="{00000000-0005-0000-0000-000021580000}"/>
    <cellStyle name="Normal 41_tabel tarif lamp. BA (hasil koreksi pak Frans)" xfId="26913" xr:uid="{00000000-0005-0000-0000-000022580000}"/>
    <cellStyle name="Normal 42" xfId="26054" xr:uid="{00000000-0005-0000-0000-000023580000}"/>
    <cellStyle name="Normal 42 2" xfId="26057" xr:uid="{00000000-0005-0000-0000-000024580000}"/>
    <cellStyle name="Normal 42 2 2" xfId="3309" xr:uid="{00000000-0005-0000-0000-000025580000}"/>
    <cellStyle name="Normal 42 2 3" xfId="26059" xr:uid="{00000000-0005-0000-0000-000026580000}"/>
    <cellStyle name="Normal 42 2 4" xfId="26061" xr:uid="{00000000-0005-0000-0000-000027580000}"/>
    <cellStyle name="Normal 42 2 4 10" xfId="26063" xr:uid="{00000000-0005-0000-0000-000028580000}"/>
    <cellStyle name="Normal 42 2 4 11" xfId="26065" xr:uid="{00000000-0005-0000-0000-000029580000}"/>
    <cellStyle name="Normal 42 2 4 2" xfId="26069" xr:uid="{00000000-0005-0000-0000-00002A580000}"/>
    <cellStyle name="Normal 42 2 4 2 2" xfId="26071" xr:uid="{00000000-0005-0000-0000-00002B580000}"/>
    <cellStyle name="Normal 42 2 4 2 2 2" xfId="26073" xr:uid="{00000000-0005-0000-0000-00002C580000}"/>
    <cellStyle name="Normal 42 2 4 2 2 2 2" xfId="26075" xr:uid="{00000000-0005-0000-0000-00002D580000}"/>
    <cellStyle name="Normal 42 2 4 2 2 2 3" xfId="26077" xr:uid="{00000000-0005-0000-0000-00002E580000}"/>
    <cellStyle name="Normal 42 2 4 2 2 3" xfId="26079" xr:uid="{00000000-0005-0000-0000-00002F580000}"/>
    <cellStyle name="Normal 42 2 4 2 2 4" xfId="26081" xr:uid="{00000000-0005-0000-0000-000030580000}"/>
    <cellStyle name="Normal 42 2 4 2 3" xfId="1138" xr:uid="{00000000-0005-0000-0000-000031580000}"/>
    <cellStyle name="Normal 42 2 4 2 3 2" xfId="4338" xr:uid="{00000000-0005-0000-0000-000032580000}"/>
    <cellStyle name="Normal 42 2 4 2 3 3" xfId="1267" xr:uid="{00000000-0005-0000-0000-000033580000}"/>
    <cellStyle name="Normal 42 2 4 2 4" xfId="2397" xr:uid="{00000000-0005-0000-0000-000034580000}"/>
    <cellStyle name="Normal 42 2 4 2 4 2" xfId="26083" xr:uid="{00000000-0005-0000-0000-000035580000}"/>
    <cellStyle name="Normal 42 2 4 2 4 3" xfId="17696" xr:uid="{00000000-0005-0000-0000-000036580000}"/>
    <cellStyle name="Normal 42 2 4 2 5" xfId="1838" xr:uid="{00000000-0005-0000-0000-000037580000}"/>
    <cellStyle name="Normal 42 2 4 2 6" xfId="26085" xr:uid="{00000000-0005-0000-0000-000038580000}"/>
    <cellStyle name="Normal 42 2 4 3" xfId="26087" xr:uid="{00000000-0005-0000-0000-000039580000}"/>
    <cellStyle name="Normal 42 2 4 3 2" xfId="26089" xr:uid="{00000000-0005-0000-0000-00003A580000}"/>
    <cellStyle name="Normal 42 2 4 3 2 2" xfId="26091" xr:uid="{00000000-0005-0000-0000-00003B580000}"/>
    <cellStyle name="Normal 42 2 4 3 2 3" xfId="26093" xr:uid="{00000000-0005-0000-0000-00003C580000}"/>
    <cellStyle name="Normal 42 2 4 3 3" xfId="263" xr:uid="{00000000-0005-0000-0000-00003D580000}"/>
    <cellStyle name="Normal 42 2 4 3 3 2" xfId="26095" xr:uid="{00000000-0005-0000-0000-00003E580000}"/>
    <cellStyle name="Normal 42 2 4 3 3 3" xfId="26097" xr:uid="{00000000-0005-0000-0000-00003F580000}"/>
    <cellStyle name="Normal 42 2 4 3 4" xfId="386" xr:uid="{00000000-0005-0000-0000-000040580000}"/>
    <cellStyle name="Normal 42 2 4 3 5" xfId="26099" xr:uid="{00000000-0005-0000-0000-000041580000}"/>
    <cellStyle name="Normal 42 2 4 4" xfId="26101" xr:uid="{00000000-0005-0000-0000-000042580000}"/>
    <cellStyle name="Normal 42 2 4 4 2" xfId="20669" xr:uid="{00000000-0005-0000-0000-000043580000}"/>
    <cellStyle name="Normal 42 2 4 4 2 2" xfId="7059" xr:uid="{00000000-0005-0000-0000-000044580000}"/>
    <cellStyle name="Normal 42 2 4 4 2 3" xfId="6498" xr:uid="{00000000-0005-0000-0000-000045580000}"/>
    <cellStyle name="Normal 42 2 4 4 3" xfId="20462" xr:uid="{00000000-0005-0000-0000-000046580000}"/>
    <cellStyle name="Normal 42 2 4 4 3 2" xfId="1830" xr:uid="{00000000-0005-0000-0000-000047580000}"/>
    <cellStyle name="Normal 42 2 4 4 3 3" xfId="26103" xr:uid="{00000000-0005-0000-0000-000048580000}"/>
    <cellStyle name="Normal 42 2 4 4 4" xfId="20673" xr:uid="{00000000-0005-0000-0000-000049580000}"/>
    <cellStyle name="Normal 42 2 4 4 5" xfId="9031" xr:uid="{00000000-0005-0000-0000-00004A580000}"/>
    <cellStyle name="Normal 42 2 4 5" xfId="26105" xr:uid="{00000000-0005-0000-0000-00004B580000}"/>
    <cellStyle name="Normal 42 2 4 5 2" xfId="1400" xr:uid="{00000000-0005-0000-0000-00004C580000}"/>
    <cellStyle name="Normal 42 2 4 5 2 2" xfId="26107" xr:uid="{00000000-0005-0000-0000-00004D580000}"/>
    <cellStyle name="Normal 42 2 4 5 2 3" xfId="26109" xr:uid="{00000000-0005-0000-0000-00004E580000}"/>
    <cellStyle name="Normal 42 2 4 5 3" xfId="26111" xr:uid="{00000000-0005-0000-0000-00004F580000}"/>
    <cellStyle name="Normal 42 2 4 5 3 2" xfId="26113" xr:uid="{00000000-0005-0000-0000-000050580000}"/>
    <cellStyle name="Normal 42 2 4 5 3 3" xfId="26115" xr:uid="{00000000-0005-0000-0000-000051580000}"/>
    <cellStyle name="Normal 42 2 4 5 4" xfId="26117" xr:uid="{00000000-0005-0000-0000-000052580000}"/>
    <cellStyle name="Normal 42 2 4 5 5" xfId="26119" xr:uid="{00000000-0005-0000-0000-000053580000}"/>
    <cellStyle name="Normal 42 2 4 6" xfId="26121" xr:uid="{00000000-0005-0000-0000-000054580000}"/>
    <cellStyle name="Normal 42 2 4 6 2" xfId="26123" xr:uid="{00000000-0005-0000-0000-000055580000}"/>
    <cellStyle name="Normal 42 2 4 6 2 2" xfId="26125" xr:uid="{00000000-0005-0000-0000-000056580000}"/>
    <cellStyle name="Normal 42 2 4 6 2 3" xfId="26127" xr:uid="{00000000-0005-0000-0000-000057580000}"/>
    <cellStyle name="Normal 42 2 4 6 3" xfId="26129" xr:uid="{00000000-0005-0000-0000-000058580000}"/>
    <cellStyle name="Normal 42 2 4 6 3 2" xfId="26131" xr:uid="{00000000-0005-0000-0000-000059580000}"/>
    <cellStyle name="Normal 42 2 4 6 3 3" xfId="26133" xr:uid="{00000000-0005-0000-0000-00005A580000}"/>
    <cellStyle name="Normal 42 2 4 6 4" xfId="26135" xr:uid="{00000000-0005-0000-0000-00005B580000}"/>
    <cellStyle name="Normal 42 2 4 6 5" xfId="2588" xr:uid="{00000000-0005-0000-0000-00005C580000}"/>
    <cellStyle name="Normal 42 2 4 7" xfId="26138" xr:uid="{00000000-0005-0000-0000-00005D580000}"/>
    <cellStyle name="Normal 42 2 4 7 2" xfId="26141" xr:uid="{00000000-0005-0000-0000-00005E580000}"/>
    <cellStyle name="Normal 42 2 4 7 2 2" xfId="26143" xr:uid="{00000000-0005-0000-0000-00005F580000}"/>
    <cellStyle name="Normal 42 2 4 7 2 3" xfId="26145" xr:uid="{00000000-0005-0000-0000-000060580000}"/>
    <cellStyle name="Normal 42 2 4 7 3" xfId="22436" xr:uid="{00000000-0005-0000-0000-000061580000}"/>
    <cellStyle name="Normal 42 2 4 7 4" xfId="22439" xr:uid="{00000000-0005-0000-0000-000062580000}"/>
    <cellStyle name="Normal 42 2 4 8" xfId="26148" xr:uid="{00000000-0005-0000-0000-000063580000}"/>
    <cellStyle name="Normal 42 2 4 8 2" xfId="26151" xr:uid="{00000000-0005-0000-0000-000064580000}"/>
    <cellStyle name="Normal 42 2 4 8 3" xfId="22446" xr:uid="{00000000-0005-0000-0000-000065580000}"/>
    <cellStyle name="Normal 42 2 4 9" xfId="26154" xr:uid="{00000000-0005-0000-0000-000066580000}"/>
    <cellStyle name="Normal 42 2 4 9 2" xfId="3715" xr:uid="{00000000-0005-0000-0000-000067580000}"/>
    <cellStyle name="Normal 42 2 4 9 3" xfId="26156" xr:uid="{00000000-0005-0000-0000-000068580000}"/>
    <cellStyle name="Normal 42 3" xfId="24443" xr:uid="{00000000-0005-0000-0000-000069580000}"/>
    <cellStyle name="Normal 42 3 10" xfId="26914" xr:uid="{00000000-0005-0000-0000-00006A580000}"/>
    <cellStyle name="Normal 42 3 11" xfId="26915" xr:uid="{00000000-0005-0000-0000-00006B580000}"/>
    <cellStyle name="Normal 42 3 2" xfId="7413" xr:uid="{00000000-0005-0000-0000-00006C580000}"/>
    <cellStyle name="Normal 42 3 2 2" xfId="3468" xr:uid="{00000000-0005-0000-0000-00006D580000}"/>
    <cellStyle name="Normal 42 3 2 2 2" xfId="26916" xr:uid="{00000000-0005-0000-0000-00006E580000}"/>
    <cellStyle name="Normal 42 3 2 2 2 2" xfId="26917" xr:uid="{00000000-0005-0000-0000-00006F580000}"/>
    <cellStyle name="Normal 42 3 2 2 2 3" xfId="26918" xr:uid="{00000000-0005-0000-0000-000070580000}"/>
    <cellStyle name="Normal 42 3 2 2 3" xfId="26919" xr:uid="{00000000-0005-0000-0000-000071580000}"/>
    <cellStyle name="Normal 42 3 2 2 4" xfId="2052" xr:uid="{00000000-0005-0000-0000-000072580000}"/>
    <cellStyle name="Normal 42 3 2 3" xfId="6280" xr:uid="{00000000-0005-0000-0000-000073580000}"/>
    <cellStyle name="Normal 42 3 2 3 2" xfId="26920" xr:uid="{00000000-0005-0000-0000-000074580000}"/>
    <cellStyle name="Normal 42 3 2 3 3" xfId="26921" xr:uid="{00000000-0005-0000-0000-000075580000}"/>
    <cellStyle name="Normal 42 3 2 4" xfId="5011" xr:uid="{00000000-0005-0000-0000-000076580000}"/>
    <cellStyle name="Normal 42 3 2 4 2" xfId="26922" xr:uid="{00000000-0005-0000-0000-000077580000}"/>
    <cellStyle name="Normal 42 3 2 4 3" xfId="26923" xr:uid="{00000000-0005-0000-0000-000078580000}"/>
    <cellStyle name="Normal 42 3 2 5" xfId="2512" xr:uid="{00000000-0005-0000-0000-000079580000}"/>
    <cellStyle name="Normal 42 3 2 6" xfId="26924" xr:uid="{00000000-0005-0000-0000-00007A580000}"/>
    <cellStyle name="Normal 42 3 3" xfId="26158" xr:uid="{00000000-0005-0000-0000-00007B580000}"/>
    <cellStyle name="Normal 42 3 3 2" xfId="26925" xr:uid="{00000000-0005-0000-0000-00007C580000}"/>
    <cellStyle name="Normal 42 3 3 2 2" xfId="17467" xr:uid="{00000000-0005-0000-0000-00007D580000}"/>
    <cellStyle name="Normal 42 3 3 2 3" xfId="12745" xr:uid="{00000000-0005-0000-0000-00007E580000}"/>
    <cellStyle name="Normal 42 3 3 3" xfId="26926" xr:uid="{00000000-0005-0000-0000-00007F580000}"/>
    <cellStyle name="Normal 42 3 3 3 2" xfId="18113" xr:uid="{00000000-0005-0000-0000-000080580000}"/>
    <cellStyle name="Normal 42 3 3 3 3" xfId="12764" xr:uid="{00000000-0005-0000-0000-000081580000}"/>
    <cellStyle name="Normal 42 3 3 4" xfId="26510" xr:uid="{00000000-0005-0000-0000-000082580000}"/>
    <cellStyle name="Normal 42 3 3 5" xfId="26512" xr:uid="{00000000-0005-0000-0000-000083580000}"/>
    <cellStyle name="Normal 42 3 4" xfId="17475" xr:uid="{00000000-0005-0000-0000-000084580000}"/>
    <cellStyle name="Normal 42 3 4 2" xfId="26927" xr:uid="{00000000-0005-0000-0000-000085580000}"/>
    <cellStyle name="Normal 42 3 4 2 2" xfId="20169" xr:uid="{00000000-0005-0000-0000-000086580000}"/>
    <cellStyle name="Normal 42 3 4 2 3" xfId="13041" xr:uid="{00000000-0005-0000-0000-000087580000}"/>
    <cellStyle name="Normal 42 3 4 3" xfId="26928" xr:uid="{00000000-0005-0000-0000-000088580000}"/>
    <cellStyle name="Normal 42 3 4 3 2" xfId="4614" xr:uid="{00000000-0005-0000-0000-000089580000}"/>
    <cellStyle name="Normal 42 3 4 3 3" xfId="13045" xr:uid="{00000000-0005-0000-0000-00008A580000}"/>
    <cellStyle name="Normal 42 3 4 4" xfId="26929" xr:uid="{00000000-0005-0000-0000-00008B580000}"/>
    <cellStyle name="Normal 42 3 4 5" xfId="26930" xr:uid="{00000000-0005-0000-0000-00008C580000}"/>
    <cellStyle name="Normal 42 3 5" xfId="17480" xr:uid="{00000000-0005-0000-0000-00008D580000}"/>
    <cellStyle name="Normal 42 3 5 2" xfId="26931" xr:uid="{00000000-0005-0000-0000-00008E580000}"/>
    <cellStyle name="Normal 42 3 5 2 2" xfId="26932" xr:uid="{00000000-0005-0000-0000-00008F580000}"/>
    <cellStyle name="Normal 42 3 5 2 3" xfId="26933" xr:uid="{00000000-0005-0000-0000-000090580000}"/>
    <cellStyle name="Normal 42 3 5 3" xfId="26934" xr:uid="{00000000-0005-0000-0000-000091580000}"/>
    <cellStyle name="Normal 42 3 5 3 2" xfId="26935" xr:uid="{00000000-0005-0000-0000-000092580000}"/>
    <cellStyle name="Normal 42 3 5 3 3" xfId="26936" xr:uid="{00000000-0005-0000-0000-000093580000}"/>
    <cellStyle name="Normal 42 3 5 4" xfId="26937" xr:uid="{00000000-0005-0000-0000-000094580000}"/>
    <cellStyle name="Normal 42 3 5 5" xfId="26938" xr:uid="{00000000-0005-0000-0000-000095580000}"/>
    <cellStyle name="Normal 42 3 6" xfId="17485" xr:uid="{00000000-0005-0000-0000-000096580000}"/>
    <cellStyle name="Normal 42 3 6 2" xfId="17773" xr:uid="{00000000-0005-0000-0000-000097580000}"/>
    <cellStyle name="Normal 42 3 6 2 2" xfId="26939" xr:uid="{00000000-0005-0000-0000-000098580000}"/>
    <cellStyle name="Normal 42 3 6 2 3" xfId="26940" xr:uid="{00000000-0005-0000-0000-000099580000}"/>
    <cellStyle name="Normal 42 3 6 3" xfId="17775" xr:uid="{00000000-0005-0000-0000-00009A580000}"/>
    <cellStyle name="Normal 42 3 6 3 2" xfId="26942" xr:uid="{00000000-0005-0000-0000-00009B580000}"/>
    <cellStyle name="Normal 42 3 6 3 3" xfId="26944" xr:uid="{00000000-0005-0000-0000-00009C580000}"/>
    <cellStyle name="Normal 42 3 6 4" xfId="26945" xr:uid="{00000000-0005-0000-0000-00009D580000}"/>
    <cellStyle name="Normal 42 3 6 5" xfId="25426" xr:uid="{00000000-0005-0000-0000-00009E580000}"/>
    <cellStyle name="Normal 42 3 7" xfId="10080" xr:uid="{00000000-0005-0000-0000-00009F580000}"/>
    <cellStyle name="Normal 42 3 7 2" xfId="26946" xr:uid="{00000000-0005-0000-0000-0000A0580000}"/>
    <cellStyle name="Normal 42 3 7 2 2" xfId="7889" xr:uid="{00000000-0005-0000-0000-0000A1580000}"/>
    <cellStyle name="Normal 42 3 7 2 3" xfId="10276" xr:uid="{00000000-0005-0000-0000-0000A2580000}"/>
    <cellStyle name="Normal 42 3 7 3" xfId="26947" xr:uid="{00000000-0005-0000-0000-0000A3580000}"/>
    <cellStyle name="Normal 42 3 7 4" xfId="26948" xr:uid="{00000000-0005-0000-0000-0000A4580000}"/>
    <cellStyle name="Normal 42 3 8" xfId="10087" xr:uid="{00000000-0005-0000-0000-0000A5580000}"/>
    <cellStyle name="Normal 42 3 8 2" xfId="26949" xr:uid="{00000000-0005-0000-0000-0000A6580000}"/>
    <cellStyle name="Normal 42 3 8 3" xfId="26950" xr:uid="{00000000-0005-0000-0000-0000A7580000}"/>
    <cellStyle name="Normal 42 3 9" xfId="11858" xr:uid="{00000000-0005-0000-0000-0000A8580000}"/>
    <cellStyle name="Normal 42 3 9 2" xfId="26951" xr:uid="{00000000-0005-0000-0000-0000A9580000}"/>
    <cellStyle name="Normal 42 3 9 3" xfId="26952" xr:uid="{00000000-0005-0000-0000-0000AA580000}"/>
    <cellStyle name="Normal 42 4" xfId="24447" xr:uid="{00000000-0005-0000-0000-0000AB580000}"/>
    <cellStyle name="Normal 42 4 2" xfId="7972" xr:uid="{00000000-0005-0000-0000-0000AC580000}"/>
    <cellStyle name="Normal 42 5" xfId="26220" xr:uid="{00000000-0005-0000-0000-0000AD580000}"/>
    <cellStyle name="Normal 42 5 2" xfId="3460" xr:uid="{00000000-0005-0000-0000-0000AE580000}"/>
    <cellStyle name="Normal 42 6" xfId="26222" xr:uid="{00000000-0005-0000-0000-0000AF580000}"/>
    <cellStyle name="Normal 42_Hasil Nego per tgl 30 nov 2010" xfId="26953" xr:uid="{00000000-0005-0000-0000-0000B0580000}"/>
    <cellStyle name="Normal 43" xfId="26224" xr:uid="{00000000-0005-0000-0000-0000B1580000}"/>
    <cellStyle name="Normal 43 2" xfId="26227" xr:uid="{00000000-0005-0000-0000-0000B2580000}"/>
    <cellStyle name="Normal 43 2 2" xfId="8462" xr:uid="{00000000-0005-0000-0000-0000B3580000}"/>
    <cellStyle name="Normal 43 2 3" xfId="26229" xr:uid="{00000000-0005-0000-0000-0000B4580000}"/>
    <cellStyle name="Normal 43 2 3 10" xfId="26954" xr:uid="{00000000-0005-0000-0000-0000B5580000}"/>
    <cellStyle name="Normal 43 2 3 11" xfId="20636" xr:uid="{00000000-0005-0000-0000-0000B6580000}"/>
    <cellStyle name="Normal 43 2 3 2" xfId="26955" xr:uid="{00000000-0005-0000-0000-0000B7580000}"/>
    <cellStyle name="Normal 43 2 3 2 2" xfId="26956" xr:uid="{00000000-0005-0000-0000-0000B8580000}"/>
    <cellStyle name="Normal 43 2 3 2 2 2" xfId="26957" xr:uid="{00000000-0005-0000-0000-0000B9580000}"/>
    <cellStyle name="Normal 43 2 3 2 2 2 2" xfId="26958" xr:uid="{00000000-0005-0000-0000-0000BA580000}"/>
    <cellStyle name="Normal 43 2 3 2 2 2 3" xfId="26959" xr:uid="{00000000-0005-0000-0000-0000BB580000}"/>
    <cellStyle name="Normal 43 2 3 2 2 3" xfId="26960" xr:uid="{00000000-0005-0000-0000-0000BC580000}"/>
    <cellStyle name="Normal 43 2 3 2 2 4" xfId="26962" xr:uid="{00000000-0005-0000-0000-0000BD580000}"/>
    <cellStyle name="Normal 43 2 3 2 3" xfId="26963" xr:uid="{00000000-0005-0000-0000-0000BE580000}"/>
    <cellStyle name="Normal 43 2 3 2 3 2" xfId="26964" xr:uid="{00000000-0005-0000-0000-0000BF580000}"/>
    <cellStyle name="Normal 43 2 3 2 3 3" xfId="26965" xr:uid="{00000000-0005-0000-0000-0000C0580000}"/>
    <cellStyle name="Normal 43 2 3 2 4" xfId="26966" xr:uid="{00000000-0005-0000-0000-0000C1580000}"/>
    <cellStyle name="Normal 43 2 3 2 4 2" xfId="24035" xr:uid="{00000000-0005-0000-0000-0000C2580000}"/>
    <cellStyle name="Normal 43 2 3 2 4 3" xfId="26967" xr:uid="{00000000-0005-0000-0000-0000C3580000}"/>
    <cellStyle name="Normal 43 2 3 2 5" xfId="2653" xr:uid="{00000000-0005-0000-0000-0000C4580000}"/>
    <cellStyle name="Normal 43 2 3 2 6" xfId="2661" xr:uid="{00000000-0005-0000-0000-0000C5580000}"/>
    <cellStyle name="Normal 43 2 3 3" xfId="26968" xr:uid="{00000000-0005-0000-0000-0000C6580000}"/>
    <cellStyle name="Normal 43 2 3 3 2" xfId="26969" xr:uid="{00000000-0005-0000-0000-0000C7580000}"/>
    <cellStyle name="Normal 43 2 3 3 2 2" xfId="26972" xr:uid="{00000000-0005-0000-0000-0000C8580000}"/>
    <cellStyle name="Normal 43 2 3 3 2 3" xfId="26975" xr:uid="{00000000-0005-0000-0000-0000C9580000}"/>
    <cellStyle name="Normal 43 2 3 3 3" xfId="26976" xr:uid="{00000000-0005-0000-0000-0000CA580000}"/>
    <cellStyle name="Normal 43 2 3 3 3 2" xfId="26979" xr:uid="{00000000-0005-0000-0000-0000CB580000}"/>
    <cellStyle name="Normal 43 2 3 3 3 3" xfId="26982" xr:uid="{00000000-0005-0000-0000-0000CC580000}"/>
    <cellStyle name="Normal 43 2 3 3 4" xfId="26983" xr:uid="{00000000-0005-0000-0000-0000CD580000}"/>
    <cellStyle name="Normal 43 2 3 3 5" xfId="26984" xr:uid="{00000000-0005-0000-0000-0000CE580000}"/>
    <cellStyle name="Normal 43 2 3 4" xfId="26985" xr:uid="{00000000-0005-0000-0000-0000CF580000}"/>
    <cellStyle name="Normal 43 2 3 4 2" xfId="26986" xr:uid="{00000000-0005-0000-0000-0000D0580000}"/>
    <cellStyle name="Normal 43 2 3 4 2 2" xfId="26987" xr:uid="{00000000-0005-0000-0000-0000D1580000}"/>
    <cellStyle name="Normal 43 2 3 4 2 3" xfId="26988" xr:uid="{00000000-0005-0000-0000-0000D2580000}"/>
    <cellStyle name="Normal 43 2 3 4 3" xfId="26989" xr:uid="{00000000-0005-0000-0000-0000D3580000}"/>
    <cellStyle name="Normal 43 2 3 4 3 2" xfId="26990" xr:uid="{00000000-0005-0000-0000-0000D4580000}"/>
    <cellStyle name="Normal 43 2 3 4 3 3" xfId="26991" xr:uid="{00000000-0005-0000-0000-0000D5580000}"/>
    <cellStyle name="Normal 43 2 3 4 4" xfId="26992" xr:uid="{00000000-0005-0000-0000-0000D6580000}"/>
    <cellStyle name="Normal 43 2 3 4 5" xfId="26993" xr:uid="{00000000-0005-0000-0000-0000D7580000}"/>
    <cellStyle name="Normal 43 2 3 5" xfId="26994" xr:uid="{00000000-0005-0000-0000-0000D8580000}"/>
    <cellStyle name="Normal 43 2 3 5 2" xfId="26995" xr:uid="{00000000-0005-0000-0000-0000D9580000}"/>
    <cellStyle name="Normal 43 2 3 5 2 2" xfId="26996" xr:uid="{00000000-0005-0000-0000-0000DA580000}"/>
    <cellStyle name="Normal 43 2 3 5 2 3" xfId="26997" xr:uid="{00000000-0005-0000-0000-0000DB580000}"/>
    <cellStyle name="Normal 43 2 3 5 3" xfId="8265" xr:uid="{00000000-0005-0000-0000-0000DC580000}"/>
    <cellStyle name="Normal 43 2 3 5 3 2" xfId="26998" xr:uid="{00000000-0005-0000-0000-0000DD580000}"/>
    <cellStyle name="Normal 43 2 3 5 3 3" xfId="26999" xr:uid="{00000000-0005-0000-0000-0000DE580000}"/>
    <cellStyle name="Normal 43 2 3 5 4" xfId="8279" xr:uid="{00000000-0005-0000-0000-0000DF580000}"/>
    <cellStyle name="Normal 43 2 3 5 5" xfId="27000" xr:uid="{00000000-0005-0000-0000-0000E0580000}"/>
    <cellStyle name="Normal 43 2 3 6" xfId="12473" xr:uid="{00000000-0005-0000-0000-0000E1580000}"/>
    <cellStyle name="Normal 43 2 3 6 2" xfId="12476" xr:uid="{00000000-0005-0000-0000-0000E2580000}"/>
    <cellStyle name="Normal 43 2 3 6 2 2" xfId="12478" xr:uid="{00000000-0005-0000-0000-0000E3580000}"/>
    <cellStyle name="Normal 43 2 3 6 2 3" xfId="12480" xr:uid="{00000000-0005-0000-0000-0000E4580000}"/>
    <cellStyle name="Normal 43 2 3 6 3" xfId="8283" xr:uid="{00000000-0005-0000-0000-0000E5580000}"/>
    <cellStyle name="Normal 43 2 3 6 3 2" xfId="27001" xr:uid="{00000000-0005-0000-0000-0000E6580000}"/>
    <cellStyle name="Normal 43 2 3 6 3 3" xfId="27002" xr:uid="{00000000-0005-0000-0000-0000E7580000}"/>
    <cellStyle name="Normal 43 2 3 6 4" xfId="5657" xr:uid="{00000000-0005-0000-0000-0000E8580000}"/>
    <cellStyle name="Normal 43 2 3 6 5" xfId="27003" xr:uid="{00000000-0005-0000-0000-0000E9580000}"/>
    <cellStyle name="Normal 43 2 3 7" xfId="27005" xr:uid="{00000000-0005-0000-0000-0000EA580000}"/>
    <cellStyle name="Normal 43 2 3 7 2" xfId="27006" xr:uid="{00000000-0005-0000-0000-0000EB580000}"/>
    <cellStyle name="Normal 43 2 3 7 2 2" xfId="27007" xr:uid="{00000000-0005-0000-0000-0000EC580000}"/>
    <cellStyle name="Normal 43 2 3 7 2 3" xfId="27008" xr:uid="{00000000-0005-0000-0000-0000ED580000}"/>
    <cellStyle name="Normal 43 2 3 7 3" xfId="27009" xr:uid="{00000000-0005-0000-0000-0000EE580000}"/>
    <cellStyle name="Normal 43 2 3 7 4" xfId="27010" xr:uid="{00000000-0005-0000-0000-0000EF580000}"/>
    <cellStyle name="Normal 43 2 3 8" xfId="27011" xr:uid="{00000000-0005-0000-0000-0000F0580000}"/>
    <cellStyle name="Normal 43 2 3 8 2" xfId="27012" xr:uid="{00000000-0005-0000-0000-0000F1580000}"/>
    <cellStyle name="Normal 43 2 3 8 3" xfId="27013" xr:uid="{00000000-0005-0000-0000-0000F2580000}"/>
    <cellStyle name="Normal 43 2 3 9" xfId="27014" xr:uid="{00000000-0005-0000-0000-0000F3580000}"/>
    <cellStyle name="Normal 43 2 3 9 2" xfId="27015" xr:uid="{00000000-0005-0000-0000-0000F4580000}"/>
    <cellStyle name="Normal 43 2 3 9 3" xfId="27016" xr:uid="{00000000-0005-0000-0000-0000F5580000}"/>
    <cellStyle name="Normal 43 3" xfId="26292" xr:uid="{00000000-0005-0000-0000-0000F6580000}"/>
    <cellStyle name="Normal 43 4" xfId="26334" xr:uid="{00000000-0005-0000-0000-0000F7580000}"/>
    <cellStyle name="Normal 43 4 10" xfId="18283" xr:uid="{00000000-0005-0000-0000-0000F8580000}"/>
    <cellStyle name="Normal 43 4 11" xfId="27017" xr:uid="{00000000-0005-0000-0000-0000F9580000}"/>
    <cellStyle name="Normal 43 4 2" xfId="26336" xr:uid="{00000000-0005-0000-0000-0000FA580000}"/>
    <cellStyle name="Normal 43 4 2 2" xfId="27020" xr:uid="{00000000-0005-0000-0000-0000FB580000}"/>
    <cellStyle name="Normal 43 4 2 2 2" xfId="27023" xr:uid="{00000000-0005-0000-0000-0000FC580000}"/>
    <cellStyle name="Normal 43 4 2 2 2 2" xfId="7408" xr:uid="{00000000-0005-0000-0000-0000FD580000}"/>
    <cellStyle name="Normal 43 4 2 2 2 3" xfId="10924" xr:uid="{00000000-0005-0000-0000-0000FE580000}"/>
    <cellStyle name="Normal 43 4 2 2 3" xfId="27026" xr:uid="{00000000-0005-0000-0000-0000FF580000}"/>
    <cellStyle name="Normal 43 4 2 2 4" xfId="27027" xr:uid="{00000000-0005-0000-0000-000000590000}"/>
    <cellStyle name="Normal 43 4 2 3" xfId="27030" xr:uid="{00000000-0005-0000-0000-000001590000}"/>
    <cellStyle name="Normal 43 4 2 3 2" xfId="27031" xr:uid="{00000000-0005-0000-0000-000002590000}"/>
    <cellStyle name="Normal 43 4 2 3 3" xfId="27032" xr:uid="{00000000-0005-0000-0000-000003590000}"/>
    <cellStyle name="Normal 43 4 2 4" xfId="27035" xr:uid="{00000000-0005-0000-0000-000004590000}"/>
    <cellStyle name="Normal 43 4 2 4 2" xfId="4276" xr:uid="{00000000-0005-0000-0000-000005590000}"/>
    <cellStyle name="Normal 43 4 2 4 3" xfId="3441" xr:uid="{00000000-0005-0000-0000-000006590000}"/>
    <cellStyle name="Normal 43 4 2 5" xfId="4291" xr:uid="{00000000-0005-0000-0000-000007590000}"/>
    <cellStyle name="Normal 43 4 2 6" xfId="971" xr:uid="{00000000-0005-0000-0000-000008590000}"/>
    <cellStyle name="Normal 43 4 3" xfId="27036" xr:uid="{00000000-0005-0000-0000-000009590000}"/>
    <cellStyle name="Normal 43 4 3 2" xfId="7035" xr:uid="{00000000-0005-0000-0000-00000A590000}"/>
    <cellStyle name="Normal 43 4 3 2 2" xfId="13249" xr:uid="{00000000-0005-0000-0000-00000B590000}"/>
    <cellStyle name="Normal 43 4 3 2 3" xfId="27037" xr:uid="{00000000-0005-0000-0000-00000C590000}"/>
    <cellStyle name="Normal 43 4 3 3" xfId="7040" xr:uid="{00000000-0005-0000-0000-00000D590000}"/>
    <cellStyle name="Normal 43 4 3 3 2" xfId="27038" xr:uid="{00000000-0005-0000-0000-00000E590000}"/>
    <cellStyle name="Normal 43 4 3 3 3" xfId="27039" xr:uid="{00000000-0005-0000-0000-00000F590000}"/>
    <cellStyle name="Normal 43 4 3 4" xfId="27040" xr:uid="{00000000-0005-0000-0000-000010590000}"/>
    <cellStyle name="Normal 43 4 3 5" xfId="6469" xr:uid="{00000000-0005-0000-0000-000011590000}"/>
    <cellStyle name="Normal 43 4 4" xfId="27041" xr:uid="{00000000-0005-0000-0000-000012590000}"/>
    <cellStyle name="Normal 43 4 4 2" xfId="27044" xr:uid="{00000000-0005-0000-0000-000013590000}"/>
    <cellStyle name="Normal 43 4 4 2 2" xfId="27045" xr:uid="{00000000-0005-0000-0000-000014590000}"/>
    <cellStyle name="Normal 43 4 4 2 3" xfId="27046" xr:uid="{00000000-0005-0000-0000-000015590000}"/>
    <cellStyle name="Normal 43 4 4 3" xfId="27047" xr:uid="{00000000-0005-0000-0000-000016590000}"/>
    <cellStyle name="Normal 43 4 4 3 2" xfId="27048" xr:uid="{00000000-0005-0000-0000-000017590000}"/>
    <cellStyle name="Normal 43 4 4 3 3" xfId="27049" xr:uid="{00000000-0005-0000-0000-000018590000}"/>
    <cellStyle name="Normal 43 4 4 4" xfId="27050" xr:uid="{00000000-0005-0000-0000-000019590000}"/>
    <cellStyle name="Normal 43 4 4 5" xfId="7135" xr:uid="{00000000-0005-0000-0000-00001A590000}"/>
    <cellStyle name="Normal 43 4 5" xfId="27051" xr:uid="{00000000-0005-0000-0000-00001B590000}"/>
    <cellStyle name="Normal 43 4 5 2" xfId="1424" xr:uid="{00000000-0005-0000-0000-00001C590000}"/>
    <cellStyle name="Normal 43 4 5 2 2" xfId="27052" xr:uid="{00000000-0005-0000-0000-00001D590000}"/>
    <cellStyle name="Normal 43 4 5 2 3" xfId="27053" xr:uid="{00000000-0005-0000-0000-00001E590000}"/>
    <cellStyle name="Normal 43 4 5 3" xfId="27054" xr:uid="{00000000-0005-0000-0000-00001F590000}"/>
    <cellStyle name="Normal 43 4 5 3 2" xfId="27055" xr:uid="{00000000-0005-0000-0000-000020590000}"/>
    <cellStyle name="Normal 43 4 5 3 3" xfId="27056" xr:uid="{00000000-0005-0000-0000-000021590000}"/>
    <cellStyle name="Normal 43 4 5 4" xfId="27057" xr:uid="{00000000-0005-0000-0000-000022590000}"/>
    <cellStyle name="Normal 43 4 5 5" xfId="7148" xr:uid="{00000000-0005-0000-0000-000023590000}"/>
    <cellStyle name="Normal 43 4 6" xfId="27058" xr:uid="{00000000-0005-0000-0000-000024590000}"/>
    <cellStyle name="Normal 43 4 6 2" xfId="27059" xr:uid="{00000000-0005-0000-0000-000025590000}"/>
    <cellStyle name="Normal 43 4 6 2 2" xfId="19378" xr:uid="{00000000-0005-0000-0000-000026590000}"/>
    <cellStyle name="Normal 43 4 6 2 3" xfId="19081" xr:uid="{00000000-0005-0000-0000-000027590000}"/>
    <cellStyle name="Normal 43 4 6 3" xfId="27060" xr:uid="{00000000-0005-0000-0000-000028590000}"/>
    <cellStyle name="Normal 43 4 6 3 2" xfId="27061" xr:uid="{00000000-0005-0000-0000-000029590000}"/>
    <cellStyle name="Normal 43 4 6 3 3" xfId="27062" xr:uid="{00000000-0005-0000-0000-00002A590000}"/>
    <cellStyle name="Normal 43 4 6 4" xfId="27063" xr:uid="{00000000-0005-0000-0000-00002B590000}"/>
    <cellStyle name="Normal 43 4 6 5" xfId="190" xr:uid="{00000000-0005-0000-0000-00002C590000}"/>
    <cellStyle name="Normal 43 4 7" xfId="5047" xr:uid="{00000000-0005-0000-0000-00002D590000}"/>
    <cellStyle name="Normal 43 4 7 2" xfId="27064" xr:uid="{00000000-0005-0000-0000-00002E590000}"/>
    <cellStyle name="Normal 43 4 7 2 2" xfId="27065" xr:uid="{00000000-0005-0000-0000-00002F590000}"/>
    <cellStyle name="Normal 43 4 7 2 3" xfId="19685" xr:uid="{00000000-0005-0000-0000-000030590000}"/>
    <cellStyle name="Normal 43 4 7 3" xfId="27066" xr:uid="{00000000-0005-0000-0000-000031590000}"/>
    <cellStyle name="Normal 43 4 7 4" xfId="27067" xr:uid="{00000000-0005-0000-0000-000032590000}"/>
    <cellStyle name="Normal 43 4 8" xfId="9378" xr:uid="{00000000-0005-0000-0000-000033590000}"/>
    <cellStyle name="Normal 43 4 8 2" xfId="23219" xr:uid="{00000000-0005-0000-0000-000034590000}"/>
    <cellStyle name="Normal 43 4 8 3" xfId="23223" xr:uid="{00000000-0005-0000-0000-000035590000}"/>
    <cellStyle name="Normal 43 4 9" xfId="23228" xr:uid="{00000000-0005-0000-0000-000036590000}"/>
    <cellStyle name="Normal 43 4 9 2" xfId="23230" xr:uid="{00000000-0005-0000-0000-000037590000}"/>
    <cellStyle name="Normal 43 4 9 3" xfId="23236" xr:uid="{00000000-0005-0000-0000-000038590000}"/>
    <cellStyle name="Normal 43 5" xfId="26338" xr:uid="{00000000-0005-0000-0000-000039590000}"/>
    <cellStyle name="Normal 43 5 2" xfId="26340" xr:uid="{00000000-0005-0000-0000-00003A590000}"/>
    <cellStyle name="Normal 43 6" xfId="27068" xr:uid="{00000000-0005-0000-0000-00003B590000}"/>
    <cellStyle name="Normal 43 6 2" xfId="27069" xr:uid="{00000000-0005-0000-0000-00003C590000}"/>
    <cellStyle name="Normal 44" xfId="26342" xr:uid="{00000000-0005-0000-0000-00003D590000}"/>
    <cellStyle name="Normal 44 2" xfId="26345" xr:uid="{00000000-0005-0000-0000-00003E590000}"/>
    <cellStyle name="Normal 44 2 2" xfId="26347" xr:uid="{00000000-0005-0000-0000-00003F590000}"/>
    <cellStyle name="Normal 44 2 3" xfId="26349" xr:uid="{00000000-0005-0000-0000-000040590000}"/>
    <cellStyle name="Normal 44 3" xfId="6186" xr:uid="{00000000-0005-0000-0000-000041590000}"/>
    <cellStyle name="Normal 44 3 2" xfId="26426" xr:uid="{00000000-0005-0000-0000-000042590000}"/>
    <cellStyle name="Normal 44 3 3" xfId="26431" xr:uid="{00000000-0005-0000-0000-000043590000}"/>
    <cellStyle name="Normal 44 4" xfId="3455" xr:uid="{00000000-0005-0000-0000-000044590000}"/>
    <cellStyle name="Normal 44 5" xfId="26467" xr:uid="{00000000-0005-0000-0000-000045590000}"/>
    <cellStyle name="Normal 44 5 10" xfId="27071" xr:uid="{00000000-0005-0000-0000-000046590000}"/>
    <cellStyle name="Normal 44 5 11" xfId="27073" xr:uid="{00000000-0005-0000-0000-000047590000}"/>
    <cellStyle name="Normal 44 5 2" xfId="26469" xr:uid="{00000000-0005-0000-0000-000048590000}"/>
    <cellStyle name="Normal 44 5 2 2" xfId="15368" xr:uid="{00000000-0005-0000-0000-000049590000}"/>
    <cellStyle name="Normal 44 5 2 2 2" xfId="15371" xr:uid="{00000000-0005-0000-0000-00004A590000}"/>
    <cellStyle name="Normal 44 5 2 2 2 2" xfId="27074" xr:uid="{00000000-0005-0000-0000-00004B590000}"/>
    <cellStyle name="Normal 44 5 2 2 2 3" xfId="27075" xr:uid="{00000000-0005-0000-0000-00004C590000}"/>
    <cellStyle name="Normal 44 5 2 2 3" xfId="15374" xr:uid="{00000000-0005-0000-0000-00004D590000}"/>
    <cellStyle name="Normal 44 5 2 2 4" xfId="27076" xr:uid="{00000000-0005-0000-0000-00004E590000}"/>
    <cellStyle name="Normal 44 5 2 3" xfId="15377" xr:uid="{00000000-0005-0000-0000-00004F590000}"/>
    <cellStyle name="Normal 44 5 2 3 2" xfId="27077" xr:uid="{00000000-0005-0000-0000-000050590000}"/>
    <cellStyle name="Normal 44 5 2 3 3" xfId="27078" xr:uid="{00000000-0005-0000-0000-000051590000}"/>
    <cellStyle name="Normal 44 5 2 4" xfId="15381" xr:uid="{00000000-0005-0000-0000-000052590000}"/>
    <cellStyle name="Normal 44 5 2 4 2" xfId="3259" xr:uid="{00000000-0005-0000-0000-000053590000}"/>
    <cellStyle name="Normal 44 5 2 4 3" xfId="27079" xr:uid="{00000000-0005-0000-0000-000054590000}"/>
    <cellStyle name="Normal 44 5 2 5" xfId="27080" xr:uid="{00000000-0005-0000-0000-000055590000}"/>
    <cellStyle name="Normal 44 5 2 6" xfId="27081" xr:uid="{00000000-0005-0000-0000-000056590000}"/>
    <cellStyle name="Normal 44 5 3" xfId="27082" xr:uid="{00000000-0005-0000-0000-000057590000}"/>
    <cellStyle name="Normal 44 5 3 2" xfId="27083" xr:uid="{00000000-0005-0000-0000-000058590000}"/>
    <cellStyle name="Normal 44 5 3 2 2" xfId="22144" xr:uid="{00000000-0005-0000-0000-000059590000}"/>
    <cellStyle name="Normal 44 5 3 2 3" xfId="22148" xr:uid="{00000000-0005-0000-0000-00005A590000}"/>
    <cellStyle name="Normal 44 5 3 3" xfId="27084" xr:uid="{00000000-0005-0000-0000-00005B590000}"/>
    <cellStyle name="Normal 44 5 3 3 2" xfId="27085" xr:uid="{00000000-0005-0000-0000-00005C590000}"/>
    <cellStyle name="Normal 44 5 3 3 3" xfId="27086" xr:uid="{00000000-0005-0000-0000-00005D590000}"/>
    <cellStyle name="Normal 44 5 3 4" xfId="27087" xr:uid="{00000000-0005-0000-0000-00005E590000}"/>
    <cellStyle name="Normal 44 5 3 5" xfId="27088" xr:uid="{00000000-0005-0000-0000-00005F590000}"/>
    <cellStyle name="Normal 44 5 4" xfId="27089" xr:uid="{00000000-0005-0000-0000-000060590000}"/>
    <cellStyle name="Normal 44 5 4 2" xfId="27090" xr:uid="{00000000-0005-0000-0000-000061590000}"/>
    <cellStyle name="Normal 44 5 4 2 2" xfId="27091" xr:uid="{00000000-0005-0000-0000-000062590000}"/>
    <cellStyle name="Normal 44 5 4 2 3" xfId="27092" xr:uid="{00000000-0005-0000-0000-000063590000}"/>
    <cellStyle name="Normal 44 5 4 3" xfId="27093" xr:uid="{00000000-0005-0000-0000-000064590000}"/>
    <cellStyle name="Normal 44 5 4 3 2" xfId="27094" xr:uid="{00000000-0005-0000-0000-000065590000}"/>
    <cellStyle name="Normal 44 5 4 3 3" xfId="27095" xr:uid="{00000000-0005-0000-0000-000066590000}"/>
    <cellStyle name="Normal 44 5 4 4" xfId="27096" xr:uid="{00000000-0005-0000-0000-000067590000}"/>
    <cellStyle name="Normal 44 5 4 5" xfId="27097" xr:uid="{00000000-0005-0000-0000-000068590000}"/>
    <cellStyle name="Normal 44 5 5" xfId="27098" xr:uid="{00000000-0005-0000-0000-000069590000}"/>
    <cellStyle name="Normal 44 5 5 2" xfId="27099" xr:uid="{00000000-0005-0000-0000-00006A590000}"/>
    <cellStyle name="Normal 44 5 5 2 2" xfId="27100" xr:uid="{00000000-0005-0000-0000-00006B590000}"/>
    <cellStyle name="Normal 44 5 5 2 3" xfId="27101" xr:uid="{00000000-0005-0000-0000-00006C590000}"/>
    <cellStyle name="Normal 44 5 5 3" xfId="27102" xr:uid="{00000000-0005-0000-0000-00006D590000}"/>
    <cellStyle name="Normal 44 5 5 3 2" xfId="21154" xr:uid="{00000000-0005-0000-0000-00006E590000}"/>
    <cellStyle name="Normal 44 5 5 3 3" xfId="27103" xr:uid="{00000000-0005-0000-0000-00006F590000}"/>
    <cellStyle name="Normal 44 5 5 4" xfId="27104" xr:uid="{00000000-0005-0000-0000-000070590000}"/>
    <cellStyle name="Normal 44 5 5 5" xfId="27105" xr:uid="{00000000-0005-0000-0000-000071590000}"/>
    <cellStyle name="Normal 44 5 6" xfId="11683" xr:uid="{00000000-0005-0000-0000-000072590000}"/>
    <cellStyle name="Normal 44 5 6 2" xfId="12497" xr:uid="{00000000-0005-0000-0000-000073590000}"/>
    <cellStyle name="Normal 44 5 6 2 2" xfId="12499" xr:uid="{00000000-0005-0000-0000-000074590000}"/>
    <cellStyle name="Normal 44 5 6 2 3" xfId="12501" xr:uid="{00000000-0005-0000-0000-000075590000}"/>
    <cellStyle name="Normal 44 5 6 3" xfId="12503" xr:uid="{00000000-0005-0000-0000-000076590000}"/>
    <cellStyle name="Normal 44 5 6 3 2" xfId="27106" xr:uid="{00000000-0005-0000-0000-000077590000}"/>
    <cellStyle name="Normal 44 5 6 3 3" xfId="27107" xr:uid="{00000000-0005-0000-0000-000078590000}"/>
    <cellStyle name="Normal 44 5 6 4" xfId="12505" xr:uid="{00000000-0005-0000-0000-000079590000}"/>
    <cellStyle name="Normal 44 5 6 5" xfId="211" xr:uid="{00000000-0005-0000-0000-00007A590000}"/>
    <cellStyle name="Normal 44 5 7" xfId="9881" xr:uid="{00000000-0005-0000-0000-00007B590000}"/>
    <cellStyle name="Normal 44 5 7 2" xfId="12522" xr:uid="{00000000-0005-0000-0000-00007C590000}"/>
    <cellStyle name="Normal 44 5 7 2 2" xfId="10840" xr:uid="{00000000-0005-0000-0000-00007D590000}"/>
    <cellStyle name="Normal 44 5 7 2 3" xfId="4210" xr:uid="{00000000-0005-0000-0000-00007E590000}"/>
    <cellStyle name="Normal 44 5 7 3" xfId="12528" xr:uid="{00000000-0005-0000-0000-00007F590000}"/>
    <cellStyle name="Normal 44 5 7 4" xfId="12532" xr:uid="{00000000-0005-0000-0000-000080590000}"/>
    <cellStyle name="Normal 44 5 8" xfId="9889" xr:uid="{00000000-0005-0000-0000-000081590000}"/>
    <cellStyle name="Normal 44 5 8 2" xfId="12560" xr:uid="{00000000-0005-0000-0000-000082590000}"/>
    <cellStyle name="Normal 44 5 8 3" xfId="12570" xr:uid="{00000000-0005-0000-0000-000083590000}"/>
    <cellStyle name="Normal 44 5 9" xfId="12585" xr:uid="{00000000-0005-0000-0000-000084590000}"/>
    <cellStyle name="Normal 44 5 9 2" xfId="12591" xr:uid="{00000000-0005-0000-0000-000085590000}"/>
    <cellStyle name="Normal 44 5 9 3" xfId="6232" xr:uid="{00000000-0005-0000-0000-000086590000}"/>
    <cellStyle name="Normal 44 6" xfId="27108" xr:uid="{00000000-0005-0000-0000-000087590000}"/>
    <cellStyle name="Normal 44 6 2" xfId="27109" xr:uid="{00000000-0005-0000-0000-000088590000}"/>
    <cellStyle name="Normal 44 7" xfId="27110" xr:uid="{00000000-0005-0000-0000-000089590000}"/>
    <cellStyle name="Normal 44 7 2" xfId="27111" xr:uid="{00000000-0005-0000-0000-00008A590000}"/>
    <cellStyle name="Normal 45" xfId="27112" xr:uid="{00000000-0005-0000-0000-00008B590000}"/>
    <cellStyle name="Normal 45 2" xfId="27114" xr:uid="{00000000-0005-0000-0000-00008C590000}"/>
    <cellStyle name="Normal 45 2 2" xfId="27116" xr:uid="{00000000-0005-0000-0000-00008D590000}"/>
    <cellStyle name="Normal 45 2 3" xfId="27118" xr:uid="{00000000-0005-0000-0000-00008E590000}"/>
    <cellStyle name="Normal 45 3" xfId="27120" xr:uid="{00000000-0005-0000-0000-00008F590000}"/>
    <cellStyle name="Normal 45 3 2" xfId="27122" xr:uid="{00000000-0005-0000-0000-000090590000}"/>
    <cellStyle name="Normal 45 3 3" xfId="27123" xr:uid="{00000000-0005-0000-0000-000091590000}"/>
    <cellStyle name="Normal 45 4" xfId="8922" xr:uid="{00000000-0005-0000-0000-000092590000}"/>
    <cellStyle name="Normal 45 4 2" xfId="8925" xr:uid="{00000000-0005-0000-0000-000093590000}"/>
    <cellStyle name="Normal 45 5" xfId="368" xr:uid="{00000000-0005-0000-0000-000094590000}"/>
    <cellStyle name="Normal 45 5 2" xfId="12072" xr:uid="{00000000-0005-0000-0000-000095590000}"/>
    <cellStyle name="Normal 46" xfId="27124" xr:uid="{00000000-0005-0000-0000-000096590000}"/>
    <cellStyle name="Normal 46 2" xfId="27126" xr:uid="{00000000-0005-0000-0000-000097590000}"/>
    <cellStyle name="Normal 46 2 2" xfId="27128" xr:uid="{00000000-0005-0000-0000-000098590000}"/>
    <cellStyle name="Normal 46 2 3" xfId="27129" xr:uid="{00000000-0005-0000-0000-000099590000}"/>
    <cellStyle name="Normal 46 3" xfId="14033" xr:uid="{00000000-0005-0000-0000-00009A590000}"/>
    <cellStyle name="Normal 46 4" xfId="8930" xr:uid="{00000000-0005-0000-0000-00009B590000}"/>
    <cellStyle name="Normal 46 5" xfId="1395" xr:uid="{00000000-0005-0000-0000-00009C590000}"/>
    <cellStyle name="Normal 46 5 2" xfId="27130" xr:uid="{00000000-0005-0000-0000-00009D590000}"/>
    <cellStyle name="Normal 46 6" xfId="27132" xr:uid="{00000000-0005-0000-0000-00009E590000}"/>
    <cellStyle name="Normal 46 6 2" xfId="27133" xr:uid="{00000000-0005-0000-0000-00009F590000}"/>
    <cellStyle name="Normal 47" xfId="27134" xr:uid="{00000000-0005-0000-0000-0000A0590000}"/>
    <cellStyle name="Normal 47 2" xfId="27136" xr:uid="{00000000-0005-0000-0000-0000A1590000}"/>
    <cellStyle name="Normal 47 2 2" xfId="11794" xr:uid="{00000000-0005-0000-0000-0000A2590000}"/>
    <cellStyle name="Normal 47 2 3" xfId="24022" xr:uid="{00000000-0005-0000-0000-0000A3590000}"/>
    <cellStyle name="Normal 47 3" xfId="14042" xr:uid="{00000000-0005-0000-0000-0000A4590000}"/>
    <cellStyle name="Normal 47 4" xfId="711" xr:uid="{00000000-0005-0000-0000-0000A5590000}"/>
    <cellStyle name="Normal 47 5" xfId="8937" xr:uid="{00000000-0005-0000-0000-0000A6590000}"/>
    <cellStyle name="Normal 47 5 2" xfId="27138" xr:uid="{00000000-0005-0000-0000-0000A7590000}"/>
    <cellStyle name="Normal 47 6" xfId="27141" xr:uid="{00000000-0005-0000-0000-0000A8590000}"/>
    <cellStyle name="Normal 47 6 2" xfId="27142" xr:uid="{00000000-0005-0000-0000-0000A9590000}"/>
    <cellStyle name="Normal 47 7" xfId="27143" xr:uid="{00000000-0005-0000-0000-0000AA590000}"/>
    <cellStyle name="Normal 47 7 2" xfId="27144" xr:uid="{00000000-0005-0000-0000-0000AB590000}"/>
    <cellStyle name="Normal 47 7 2 2" xfId="27145" xr:uid="{00000000-0005-0000-0000-0000AC590000}"/>
    <cellStyle name="Normal 48" xfId="27146" xr:uid="{00000000-0005-0000-0000-0000AD590000}"/>
    <cellStyle name="Normal 48 2" xfId="27150" xr:uid="{00000000-0005-0000-0000-0000AE590000}"/>
    <cellStyle name="Normal 48 2 2" xfId="9209" xr:uid="{00000000-0005-0000-0000-0000AF590000}"/>
    <cellStyle name="Normal 48 2 3" xfId="24083" xr:uid="{00000000-0005-0000-0000-0000B0590000}"/>
    <cellStyle name="Normal 48 3" xfId="27152" xr:uid="{00000000-0005-0000-0000-0000B1590000}"/>
    <cellStyle name="Normal 48 4" xfId="20566" xr:uid="{00000000-0005-0000-0000-0000B2590000}"/>
    <cellStyle name="Normal 48 5" xfId="20529" xr:uid="{00000000-0005-0000-0000-0000B3590000}"/>
    <cellStyle name="Normal 48 5 2" xfId="4820" xr:uid="{00000000-0005-0000-0000-0000B4590000}"/>
    <cellStyle name="Normal 48 6" xfId="27154" xr:uid="{00000000-0005-0000-0000-0000B5590000}"/>
    <cellStyle name="Normal 48 6 2" xfId="27156" xr:uid="{00000000-0005-0000-0000-0000B6590000}"/>
    <cellStyle name="Normal 49" xfId="27157" xr:uid="{00000000-0005-0000-0000-0000B7590000}"/>
    <cellStyle name="Normal 49 2" xfId="27161" xr:uid="{00000000-0005-0000-0000-0000B8590000}"/>
    <cellStyle name="Normal 49 2 2" xfId="11826" xr:uid="{00000000-0005-0000-0000-0000B9590000}"/>
    <cellStyle name="Normal 49 2 3" xfId="6705" xr:uid="{00000000-0005-0000-0000-0000BA590000}"/>
    <cellStyle name="Normal 49 3" xfId="27163" xr:uid="{00000000-0005-0000-0000-0000BB590000}"/>
    <cellStyle name="Normal 49 4" xfId="18871" xr:uid="{00000000-0005-0000-0000-0000BC590000}"/>
    <cellStyle name="Normal 49 5" xfId="20569" xr:uid="{00000000-0005-0000-0000-0000BD590000}"/>
    <cellStyle name="Normal 49 5 2" xfId="27165" xr:uid="{00000000-0005-0000-0000-0000BE590000}"/>
    <cellStyle name="Normal 49 6" xfId="27168" xr:uid="{00000000-0005-0000-0000-0000BF590000}"/>
    <cellStyle name="Normal 49 6 2" xfId="27170" xr:uid="{00000000-0005-0000-0000-0000C0590000}"/>
    <cellStyle name="Normal 5" xfId="27172" xr:uid="{00000000-0005-0000-0000-0000C1590000}"/>
    <cellStyle name="Normal 5 2" xfId="22663" xr:uid="{00000000-0005-0000-0000-0000C2590000}"/>
    <cellStyle name="Normal 5 2 2" xfId="27173" xr:uid="{00000000-0005-0000-0000-0000C3590000}"/>
    <cellStyle name="Normal 5 2 3" xfId="27174" xr:uid="{00000000-0005-0000-0000-0000C4590000}"/>
    <cellStyle name="Normal 5 3" xfId="22666" xr:uid="{00000000-0005-0000-0000-0000C5590000}"/>
    <cellStyle name="Normal 5 3 2" xfId="27175" xr:uid="{00000000-0005-0000-0000-0000C6590000}"/>
    <cellStyle name="Normal 5 4" xfId="22669" xr:uid="{00000000-0005-0000-0000-0000C7590000}"/>
    <cellStyle name="Normal 5 4 10" xfId="7988" xr:uid="{00000000-0005-0000-0000-0000C8590000}"/>
    <cellStyle name="Normal 5 4 11" xfId="7980" xr:uid="{00000000-0005-0000-0000-0000C9590000}"/>
    <cellStyle name="Normal 5 4 2" xfId="5768" xr:uid="{00000000-0005-0000-0000-0000CA590000}"/>
    <cellStyle name="Normal 5 4 2 2" xfId="12164" xr:uid="{00000000-0005-0000-0000-0000CB590000}"/>
    <cellStyle name="Normal 5 4 2 2 2" xfId="27176" xr:uid="{00000000-0005-0000-0000-0000CC590000}"/>
    <cellStyle name="Normal 5 4 2 2 2 2" xfId="19527" xr:uid="{00000000-0005-0000-0000-0000CD590000}"/>
    <cellStyle name="Normal 5 4 2 2 2 3" xfId="19530" xr:uid="{00000000-0005-0000-0000-0000CE590000}"/>
    <cellStyle name="Normal 5 4 2 2 3" xfId="14832" xr:uid="{00000000-0005-0000-0000-0000CF590000}"/>
    <cellStyle name="Normal 5 4 2 2 4" xfId="1733" xr:uid="{00000000-0005-0000-0000-0000D0590000}"/>
    <cellStyle name="Normal 5 4 2 3" xfId="12169" xr:uid="{00000000-0005-0000-0000-0000D1590000}"/>
    <cellStyle name="Normal 5 4 2 3 2" xfId="25732" xr:uid="{00000000-0005-0000-0000-0000D2590000}"/>
    <cellStyle name="Normal 5 4 2 3 3" xfId="16286" xr:uid="{00000000-0005-0000-0000-0000D3590000}"/>
    <cellStyle name="Normal 5 4 2 4" xfId="12173" xr:uid="{00000000-0005-0000-0000-0000D4590000}"/>
    <cellStyle name="Normal 5 4 2 4 2" xfId="27177" xr:uid="{00000000-0005-0000-0000-0000D5590000}"/>
    <cellStyle name="Normal 5 4 2 4 3" xfId="16321" xr:uid="{00000000-0005-0000-0000-0000D6590000}"/>
    <cellStyle name="Normal 5 4 2 5" xfId="449" xr:uid="{00000000-0005-0000-0000-0000D7590000}"/>
    <cellStyle name="Normal 5 4 2 6" xfId="479" xr:uid="{00000000-0005-0000-0000-0000D8590000}"/>
    <cellStyle name="Normal 5 4 3" xfId="27178" xr:uid="{00000000-0005-0000-0000-0000D9590000}"/>
    <cellStyle name="Normal 5 4 3 2" xfId="24413" xr:uid="{00000000-0005-0000-0000-0000DA590000}"/>
    <cellStyle name="Normal 5 4 3 2 2" xfId="26836" xr:uid="{00000000-0005-0000-0000-0000DB590000}"/>
    <cellStyle name="Normal 5 4 3 2 3" xfId="16574" xr:uid="{00000000-0005-0000-0000-0000DC590000}"/>
    <cellStyle name="Normal 5 4 3 3" xfId="26839" xr:uid="{00000000-0005-0000-0000-0000DD590000}"/>
    <cellStyle name="Normal 5 4 3 3 2" xfId="26841" xr:uid="{00000000-0005-0000-0000-0000DE590000}"/>
    <cellStyle name="Normal 5 4 3 3 3" xfId="16627" xr:uid="{00000000-0005-0000-0000-0000DF590000}"/>
    <cellStyle name="Normal 5 4 3 4" xfId="26844" xr:uid="{00000000-0005-0000-0000-0000E0590000}"/>
    <cellStyle name="Normal 5 4 3 5" xfId="26850" xr:uid="{00000000-0005-0000-0000-0000E1590000}"/>
    <cellStyle name="Normal 5 4 4" xfId="5372" xr:uid="{00000000-0005-0000-0000-0000E2590000}"/>
    <cellStyle name="Normal 5 4 4 2" xfId="5384" xr:uid="{00000000-0005-0000-0000-0000E3590000}"/>
    <cellStyle name="Normal 5 4 4 2 2" xfId="25845" xr:uid="{00000000-0005-0000-0000-0000E4590000}"/>
    <cellStyle name="Normal 5 4 4 2 3" xfId="16917" xr:uid="{00000000-0005-0000-0000-0000E5590000}"/>
    <cellStyle name="Normal 5 4 4 3" xfId="5397" xr:uid="{00000000-0005-0000-0000-0000E6590000}"/>
    <cellStyle name="Normal 5 4 4 3 2" xfId="25849" xr:uid="{00000000-0005-0000-0000-0000E7590000}"/>
    <cellStyle name="Normal 5 4 4 3 3" xfId="16955" xr:uid="{00000000-0005-0000-0000-0000E8590000}"/>
    <cellStyle name="Normal 5 4 4 4" xfId="25854" xr:uid="{00000000-0005-0000-0000-0000E9590000}"/>
    <cellStyle name="Normal 5 4 4 5" xfId="25860" xr:uid="{00000000-0005-0000-0000-0000EA590000}"/>
    <cellStyle name="Normal 5 4 5" xfId="27179" xr:uid="{00000000-0005-0000-0000-0000EB590000}"/>
    <cellStyle name="Normal 5 4 5 2" xfId="27180" xr:uid="{00000000-0005-0000-0000-0000EC590000}"/>
    <cellStyle name="Normal 5 4 5 2 2" xfId="27181" xr:uid="{00000000-0005-0000-0000-0000ED590000}"/>
    <cellStyle name="Normal 5 4 5 2 3" xfId="17173" xr:uid="{00000000-0005-0000-0000-0000EE590000}"/>
    <cellStyle name="Normal 5 4 5 3" xfId="27182" xr:uid="{00000000-0005-0000-0000-0000EF590000}"/>
    <cellStyle name="Normal 5 4 5 3 2" xfId="27183" xr:uid="{00000000-0005-0000-0000-0000F0590000}"/>
    <cellStyle name="Normal 5 4 5 3 3" xfId="17183" xr:uid="{00000000-0005-0000-0000-0000F1590000}"/>
    <cellStyle name="Normal 5 4 5 4" xfId="27184" xr:uid="{00000000-0005-0000-0000-0000F2590000}"/>
    <cellStyle name="Normal 5 4 5 5" xfId="27185" xr:uid="{00000000-0005-0000-0000-0000F3590000}"/>
    <cellStyle name="Normal 5 4 6" xfId="27186" xr:uid="{00000000-0005-0000-0000-0000F4590000}"/>
    <cellStyle name="Normal 5 4 6 2" xfId="27187" xr:uid="{00000000-0005-0000-0000-0000F5590000}"/>
    <cellStyle name="Normal 5 4 6 2 2" xfId="27189" xr:uid="{00000000-0005-0000-0000-0000F6590000}"/>
    <cellStyle name="Normal 5 4 6 2 3" xfId="17276" xr:uid="{00000000-0005-0000-0000-0000F7590000}"/>
    <cellStyle name="Normal 5 4 6 3" xfId="27190" xr:uid="{00000000-0005-0000-0000-0000F8590000}"/>
    <cellStyle name="Normal 5 4 6 3 2" xfId="27192" xr:uid="{00000000-0005-0000-0000-0000F9590000}"/>
    <cellStyle name="Normal 5 4 6 3 3" xfId="17297" xr:uid="{00000000-0005-0000-0000-0000FA590000}"/>
    <cellStyle name="Normal 5 4 6 4" xfId="27193" xr:uid="{00000000-0005-0000-0000-0000FB590000}"/>
    <cellStyle name="Normal 5 4 6 5" xfId="27194" xr:uid="{00000000-0005-0000-0000-0000FC590000}"/>
    <cellStyle name="Normal 5 4 7" xfId="27195" xr:uid="{00000000-0005-0000-0000-0000FD590000}"/>
    <cellStyle name="Normal 5 4 7 2" xfId="27196" xr:uid="{00000000-0005-0000-0000-0000FE590000}"/>
    <cellStyle name="Normal 5 4 7 2 2" xfId="27198" xr:uid="{00000000-0005-0000-0000-0000FF590000}"/>
    <cellStyle name="Normal 5 4 7 2 3" xfId="20822" xr:uid="{00000000-0005-0000-0000-0000005A0000}"/>
    <cellStyle name="Normal 5 4 7 3" xfId="27199" xr:uid="{00000000-0005-0000-0000-0000015A0000}"/>
    <cellStyle name="Normal 5 4 7 4" xfId="27200" xr:uid="{00000000-0005-0000-0000-0000025A0000}"/>
    <cellStyle name="Normal 5 4 8" xfId="27201" xr:uid="{00000000-0005-0000-0000-0000035A0000}"/>
    <cellStyle name="Normal 5 4 8 2" xfId="27202" xr:uid="{00000000-0005-0000-0000-0000045A0000}"/>
    <cellStyle name="Normal 5 4 8 3" xfId="3333" xr:uid="{00000000-0005-0000-0000-0000055A0000}"/>
    <cellStyle name="Normal 5 4 9" xfId="27203" xr:uid="{00000000-0005-0000-0000-0000065A0000}"/>
    <cellStyle name="Normal 5 4 9 2" xfId="27204" xr:uid="{00000000-0005-0000-0000-0000075A0000}"/>
    <cellStyle name="Normal 5 4 9 3" xfId="27205" xr:uid="{00000000-0005-0000-0000-0000085A0000}"/>
    <cellStyle name="Normal 5 5" xfId="11440" xr:uid="{00000000-0005-0000-0000-0000095A0000}"/>
    <cellStyle name="Normal 5 6" xfId="11447" xr:uid="{00000000-0005-0000-0000-00000A5A0000}"/>
    <cellStyle name="Normal 5 6 2" xfId="9794" xr:uid="{00000000-0005-0000-0000-00000B5A0000}"/>
    <cellStyle name="Normal 50" xfId="27113" xr:uid="{00000000-0005-0000-0000-00000C5A0000}"/>
    <cellStyle name="Normal 50 2" xfId="27115" xr:uid="{00000000-0005-0000-0000-00000D5A0000}"/>
    <cellStyle name="Normal 50 2 2" xfId="27117" xr:uid="{00000000-0005-0000-0000-00000E5A0000}"/>
    <cellStyle name="Normal 50 2 3" xfId="27119" xr:uid="{00000000-0005-0000-0000-00000F5A0000}"/>
    <cellStyle name="Normal 50 3" xfId="27121" xr:uid="{00000000-0005-0000-0000-0000105A0000}"/>
    <cellStyle name="Normal 50 4" xfId="8923" xr:uid="{00000000-0005-0000-0000-0000115A0000}"/>
    <cellStyle name="Normal 50 5" xfId="369" xr:uid="{00000000-0005-0000-0000-0000125A0000}"/>
    <cellStyle name="Normal 50 5 2" xfId="12073" xr:uid="{00000000-0005-0000-0000-0000135A0000}"/>
    <cellStyle name="Normal 50 6" xfId="426" xr:uid="{00000000-0005-0000-0000-0000145A0000}"/>
    <cellStyle name="Normal 50 6 2" xfId="12085" xr:uid="{00000000-0005-0000-0000-0000155A0000}"/>
    <cellStyle name="Normal 51" xfId="27125" xr:uid="{00000000-0005-0000-0000-0000165A0000}"/>
    <cellStyle name="Normal 51 2" xfId="27127" xr:uid="{00000000-0005-0000-0000-0000175A0000}"/>
    <cellStyle name="Normal 51 3" xfId="14034" xr:uid="{00000000-0005-0000-0000-0000185A0000}"/>
    <cellStyle name="Normal 51 4" xfId="8931" xr:uid="{00000000-0005-0000-0000-0000195A0000}"/>
    <cellStyle name="Normal 51 4 2" xfId="3578" xr:uid="{00000000-0005-0000-0000-00001A5A0000}"/>
    <cellStyle name="Normal 51 5" xfId="1396" xr:uid="{00000000-0005-0000-0000-00001B5A0000}"/>
    <cellStyle name="Normal 51 5 2" xfId="27131" xr:uid="{00000000-0005-0000-0000-00001C5A0000}"/>
    <cellStyle name="Normal 52" xfId="27135" xr:uid="{00000000-0005-0000-0000-00001D5A0000}"/>
    <cellStyle name="Normal 52 2" xfId="27137" xr:uid="{00000000-0005-0000-0000-00001E5A0000}"/>
    <cellStyle name="Normal 52 3" xfId="14043" xr:uid="{00000000-0005-0000-0000-00001F5A0000}"/>
    <cellStyle name="Normal 52 4" xfId="712" xr:uid="{00000000-0005-0000-0000-0000205A0000}"/>
    <cellStyle name="Normal 52 4 2" xfId="27206" xr:uid="{00000000-0005-0000-0000-0000215A0000}"/>
    <cellStyle name="Normal 52 5" xfId="8938" xr:uid="{00000000-0005-0000-0000-0000225A0000}"/>
    <cellStyle name="Normal 52 5 2" xfId="27139" xr:uid="{00000000-0005-0000-0000-0000235A0000}"/>
    <cellStyle name="Normal 53" xfId="27147" xr:uid="{00000000-0005-0000-0000-0000245A0000}"/>
    <cellStyle name="Normal 53 2" xfId="27151" xr:uid="{00000000-0005-0000-0000-0000255A0000}"/>
    <cellStyle name="Normal 53 3" xfId="27153" xr:uid="{00000000-0005-0000-0000-0000265A0000}"/>
    <cellStyle name="Normal 53 4" xfId="20567" xr:uid="{00000000-0005-0000-0000-0000275A0000}"/>
    <cellStyle name="Normal 53 4 2" xfId="6546" xr:uid="{00000000-0005-0000-0000-0000285A0000}"/>
    <cellStyle name="Normal 53 5" xfId="20530" xr:uid="{00000000-0005-0000-0000-0000295A0000}"/>
    <cellStyle name="Normal 53 5 2" xfId="4821" xr:uid="{00000000-0005-0000-0000-00002A5A0000}"/>
    <cellStyle name="Normal 54" xfId="27158" xr:uid="{00000000-0005-0000-0000-00002B5A0000}"/>
    <cellStyle name="Normal 54 2" xfId="27162" xr:uid="{00000000-0005-0000-0000-00002C5A0000}"/>
    <cellStyle name="Normal 54 3" xfId="27164" xr:uid="{00000000-0005-0000-0000-00002D5A0000}"/>
    <cellStyle name="Normal 54 4" xfId="18872" xr:uid="{00000000-0005-0000-0000-00002E5A0000}"/>
    <cellStyle name="Normal 54 4 2" xfId="2198" xr:uid="{00000000-0005-0000-0000-00002F5A0000}"/>
    <cellStyle name="Normal 54 5" xfId="20570" xr:uid="{00000000-0005-0000-0000-0000305A0000}"/>
    <cellStyle name="Normal 54 5 2" xfId="27166" xr:uid="{00000000-0005-0000-0000-0000315A0000}"/>
    <cellStyle name="Normal 55" xfId="27207" xr:uid="{00000000-0005-0000-0000-0000325A0000}"/>
    <cellStyle name="Normal 55 2" xfId="27209" xr:uid="{00000000-0005-0000-0000-0000335A0000}"/>
    <cellStyle name="Normal 55 3" xfId="27213" xr:uid="{00000000-0005-0000-0000-0000345A0000}"/>
    <cellStyle name="Normal 55 4" xfId="27217" xr:uid="{00000000-0005-0000-0000-0000355A0000}"/>
    <cellStyle name="Normal 55 4 2" xfId="6572" xr:uid="{00000000-0005-0000-0000-0000365A0000}"/>
    <cellStyle name="Normal 55 5" xfId="27221" xr:uid="{00000000-0005-0000-0000-0000375A0000}"/>
    <cellStyle name="Normal 55 5 2" xfId="27225" xr:uid="{00000000-0005-0000-0000-0000385A0000}"/>
    <cellStyle name="Normal 56" xfId="27230" xr:uid="{00000000-0005-0000-0000-0000395A0000}"/>
    <cellStyle name="Normal 56 2" xfId="27232" xr:uid="{00000000-0005-0000-0000-00003A5A0000}"/>
    <cellStyle name="Normal 56 3" xfId="27236" xr:uid="{00000000-0005-0000-0000-00003B5A0000}"/>
    <cellStyle name="Normal 56 4" xfId="27240" xr:uid="{00000000-0005-0000-0000-00003C5A0000}"/>
    <cellStyle name="Normal 56 4 2" xfId="6172" xr:uid="{00000000-0005-0000-0000-00003D5A0000}"/>
    <cellStyle name="Normal 56 5" xfId="27244" xr:uid="{00000000-0005-0000-0000-00003E5A0000}"/>
    <cellStyle name="Normal 56 5 2" xfId="27248" xr:uid="{00000000-0005-0000-0000-00003F5A0000}"/>
    <cellStyle name="Normal 57" xfId="27253" xr:uid="{00000000-0005-0000-0000-0000405A0000}"/>
    <cellStyle name="Normal 57 2" xfId="27255" xr:uid="{00000000-0005-0000-0000-0000415A0000}"/>
    <cellStyle name="Normal 57 3" xfId="27257" xr:uid="{00000000-0005-0000-0000-0000425A0000}"/>
    <cellStyle name="Normal 57 4" xfId="27259" xr:uid="{00000000-0005-0000-0000-0000435A0000}"/>
    <cellStyle name="Normal 57 4 2" xfId="691" xr:uid="{00000000-0005-0000-0000-0000445A0000}"/>
    <cellStyle name="Normal 57 5" xfId="27261" xr:uid="{00000000-0005-0000-0000-0000455A0000}"/>
    <cellStyle name="Normal 57 5 2" xfId="27263" xr:uid="{00000000-0005-0000-0000-0000465A0000}"/>
    <cellStyle name="Normal 58" xfId="27266" xr:uid="{00000000-0005-0000-0000-0000475A0000}"/>
    <cellStyle name="Normal 58 2" xfId="27268" xr:uid="{00000000-0005-0000-0000-0000485A0000}"/>
    <cellStyle name="Normal 58 3" xfId="27270" xr:uid="{00000000-0005-0000-0000-0000495A0000}"/>
    <cellStyle name="Normal 58 3 2" xfId="6598" xr:uid="{00000000-0005-0000-0000-00004A5A0000}"/>
    <cellStyle name="Normal 58 4" xfId="27272" xr:uid="{00000000-0005-0000-0000-00004B5A0000}"/>
    <cellStyle name="Normal 58 4 2" xfId="27274" xr:uid="{00000000-0005-0000-0000-00004C5A0000}"/>
    <cellStyle name="Normal 59" xfId="27276" xr:uid="{00000000-0005-0000-0000-00004D5A0000}"/>
    <cellStyle name="Normal 59 2" xfId="27278" xr:uid="{00000000-0005-0000-0000-00004E5A0000}"/>
    <cellStyle name="Normal 59 3" xfId="27280" xr:uid="{00000000-0005-0000-0000-00004F5A0000}"/>
    <cellStyle name="Normal 59 4" xfId="27282" xr:uid="{00000000-0005-0000-0000-0000505A0000}"/>
    <cellStyle name="Normal 59 4 2" xfId="27284" xr:uid="{00000000-0005-0000-0000-0000515A0000}"/>
    <cellStyle name="Normal 59 5" xfId="27286" xr:uid="{00000000-0005-0000-0000-0000525A0000}"/>
    <cellStyle name="Normal 59 5 2" xfId="27288" xr:uid="{00000000-0005-0000-0000-0000535A0000}"/>
    <cellStyle name="Normal 6" xfId="5152" xr:uid="{00000000-0005-0000-0000-0000545A0000}"/>
    <cellStyle name="Normal 6 10" xfId="27291" xr:uid="{00000000-0005-0000-0000-0000555A0000}"/>
    <cellStyle name="Normal 6 10 2" xfId="27292" xr:uid="{00000000-0005-0000-0000-0000565A0000}"/>
    <cellStyle name="Normal 6 10 2 2" xfId="8870" xr:uid="{00000000-0005-0000-0000-0000575A0000}"/>
    <cellStyle name="Normal 6 10 2 3" xfId="11694" xr:uid="{00000000-0005-0000-0000-0000585A0000}"/>
    <cellStyle name="Normal 6 10 3" xfId="27293" xr:uid="{00000000-0005-0000-0000-0000595A0000}"/>
    <cellStyle name="Normal 6 10 3 2" xfId="2509" xr:uid="{00000000-0005-0000-0000-00005A5A0000}"/>
    <cellStyle name="Normal 6 10 3 3" xfId="6312" xr:uid="{00000000-0005-0000-0000-00005B5A0000}"/>
    <cellStyle name="Normal 6 10 4" xfId="27294" xr:uid="{00000000-0005-0000-0000-00005C5A0000}"/>
    <cellStyle name="Normal 6 10 5" xfId="27295" xr:uid="{00000000-0005-0000-0000-00005D5A0000}"/>
    <cellStyle name="Normal 6 11" xfId="27296" xr:uid="{00000000-0005-0000-0000-00005E5A0000}"/>
    <cellStyle name="Normal 6 11 2" xfId="27297" xr:uid="{00000000-0005-0000-0000-00005F5A0000}"/>
    <cellStyle name="Normal 6 11 2 2" xfId="21133" xr:uid="{00000000-0005-0000-0000-0000605A0000}"/>
    <cellStyle name="Normal 6 11 2 3" xfId="27298" xr:uid="{00000000-0005-0000-0000-0000615A0000}"/>
    <cellStyle name="Normal 6 11 3" xfId="27299" xr:uid="{00000000-0005-0000-0000-0000625A0000}"/>
    <cellStyle name="Normal 6 11 4" xfId="27302" xr:uid="{00000000-0005-0000-0000-0000635A0000}"/>
    <cellStyle name="Normal 6 12" xfId="27303" xr:uid="{00000000-0005-0000-0000-0000645A0000}"/>
    <cellStyle name="Normal 6 12 2" xfId="9119" xr:uid="{00000000-0005-0000-0000-0000655A0000}"/>
    <cellStyle name="Normal 6 12 3" xfId="520" xr:uid="{00000000-0005-0000-0000-0000665A0000}"/>
    <cellStyle name="Normal 6 13" xfId="9951" xr:uid="{00000000-0005-0000-0000-0000675A0000}"/>
    <cellStyle name="Normal 6 13 2" xfId="27304" xr:uid="{00000000-0005-0000-0000-0000685A0000}"/>
    <cellStyle name="Normal 6 13 3" xfId="27305" xr:uid="{00000000-0005-0000-0000-0000695A0000}"/>
    <cellStyle name="Normal 6 14" xfId="9955" xr:uid="{00000000-0005-0000-0000-00006A5A0000}"/>
    <cellStyle name="Normal 6 14 2" xfId="27306" xr:uid="{00000000-0005-0000-0000-00006B5A0000}"/>
    <cellStyle name="Normal 6 15" xfId="26528" xr:uid="{00000000-0005-0000-0000-00006C5A0000}"/>
    <cellStyle name="Normal 6 16" xfId="27307" xr:uid="{00000000-0005-0000-0000-00006D5A0000}"/>
    <cellStyle name="Normal 6 2" xfId="23789" xr:uid="{00000000-0005-0000-0000-00006E5A0000}"/>
    <cellStyle name="Normal 6 2 2" xfId="24456" xr:uid="{00000000-0005-0000-0000-00006F5A0000}"/>
    <cellStyle name="Normal 6 2 2 2" xfId="20397" xr:uid="{00000000-0005-0000-0000-0000705A0000}"/>
    <cellStyle name="Normal 6 2 2 3" xfId="20402" xr:uid="{00000000-0005-0000-0000-0000715A0000}"/>
    <cellStyle name="Normal 6 2 3" xfId="24458" xr:uid="{00000000-0005-0000-0000-0000725A0000}"/>
    <cellStyle name="Normal 6 2 4" xfId="24463" xr:uid="{00000000-0005-0000-0000-0000735A0000}"/>
    <cellStyle name="Normal 6 2 4 10" xfId="27308" xr:uid="{00000000-0005-0000-0000-0000745A0000}"/>
    <cellStyle name="Normal 6 2 4 11" xfId="27309" xr:uid="{00000000-0005-0000-0000-0000755A0000}"/>
    <cellStyle name="Normal 6 2 4 2" xfId="4041" xr:uid="{00000000-0005-0000-0000-0000765A0000}"/>
    <cellStyle name="Normal 6 2 4 2 2" xfId="27310" xr:uid="{00000000-0005-0000-0000-0000775A0000}"/>
    <cellStyle name="Normal 6 2 4 2 2 2" xfId="27311" xr:uid="{00000000-0005-0000-0000-0000785A0000}"/>
    <cellStyle name="Normal 6 2 4 2 2 2 2" xfId="8934" xr:uid="{00000000-0005-0000-0000-0000795A0000}"/>
    <cellStyle name="Normal 6 2 4 2 2 2 3" xfId="18825" xr:uid="{00000000-0005-0000-0000-00007A5A0000}"/>
    <cellStyle name="Normal 6 2 4 2 2 3" xfId="27312" xr:uid="{00000000-0005-0000-0000-00007B5A0000}"/>
    <cellStyle name="Normal 6 2 4 2 2 4" xfId="27313" xr:uid="{00000000-0005-0000-0000-00007C5A0000}"/>
    <cellStyle name="Normal 6 2 4 2 3" xfId="27314" xr:uid="{00000000-0005-0000-0000-00007D5A0000}"/>
    <cellStyle name="Normal 6 2 4 2 3 2" xfId="27315" xr:uid="{00000000-0005-0000-0000-00007E5A0000}"/>
    <cellStyle name="Normal 6 2 4 2 3 3" xfId="27316" xr:uid="{00000000-0005-0000-0000-00007F5A0000}"/>
    <cellStyle name="Normal 6 2 4 2 4" xfId="27317" xr:uid="{00000000-0005-0000-0000-0000805A0000}"/>
    <cellStyle name="Normal 6 2 4 2 4 2" xfId="27318" xr:uid="{00000000-0005-0000-0000-0000815A0000}"/>
    <cellStyle name="Normal 6 2 4 2 4 3" xfId="21096" xr:uid="{00000000-0005-0000-0000-0000825A0000}"/>
    <cellStyle name="Normal 6 2 4 2 5" xfId="27319" xr:uid="{00000000-0005-0000-0000-0000835A0000}"/>
    <cellStyle name="Normal 6 2 4 2 6" xfId="21834" xr:uid="{00000000-0005-0000-0000-0000845A0000}"/>
    <cellStyle name="Normal 6 2 4 3" xfId="27320" xr:uid="{00000000-0005-0000-0000-0000855A0000}"/>
    <cellStyle name="Normal 6 2 4 3 2" xfId="27321" xr:uid="{00000000-0005-0000-0000-0000865A0000}"/>
    <cellStyle name="Normal 6 2 4 3 2 2" xfId="27323" xr:uid="{00000000-0005-0000-0000-0000875A0000}"/>
    <cellStyle name="Normal 6 2 4 3 2 3" xfId="2989" xr:uid="{00000000-0005-0000-0000-0000885A0000}"/>
    <cellStyle name="Normal 6 2 4 3 3" xfId="27324" xr:uid="{00000000-0005-0000-0000-0000895A0000}"/>
    <cellStyle name="Normal 6 2 4 3 3 2" xfId="27326" xr:uid="{00000000-0005-0000-0000-00008A5A0000}"/>
    <cellStyle name="Normal 6 2 4 3 3 3" xfId="27328" xr:uid="{00000000-0005-0000-0000-00008B5A0000}"/>
    <cellStyle name="Normal 6 2 4 3 4" xfId="27329" xr:uid="{00000000-0005-0000-0000-00008C5A0000}"/>
    <cellStyle name="Normal 6 2 4 3 5" xfId="27330" xr:uid="{00000000-0005-0000-0000-00008D5A0000}"/>
    <cellStyle name="Normal 6 2 4 4" xfId="27331" xr:uid="{00000000-0005-0000-0000-00008E5A0000}"/>
    <cellStyle name="Normal 6 2 4 4 2" xfId="27332" xr:uid="{00000000-0005-0000-0000-00008F5A0000}"/>
    <cellStyle name="Normal 6 2 4 4 2 2" xfId="27335" xr:uid="{00000000-0005-0000-0000-0000905A0000}"/>
    <cellStyle name="Normal 6 2 4 4 2 3" xfId="20108" xr:uid="{00000000-0005-0000-0000-0000915A0000}"/>
    <cellStyle name="Normal 6 2 4 4 3" xfId="17698" xr:uid="{00000000-0005-0000-0000-0000925A0000}"/>
    <cellStyle name="Normal 6 2 4 4 3 2" xfId="17702" xr:uid="{00000000-0005-0000-0000-0000935A0000}"/>
    <cellStyle name="Normal 6 2 4 4 3 3" xfId="17705" xr:uid="{00000000-0005-0000-0000-0000945A0000}"/>
    <cellStyle name="Normal 6 2 4 4 4" xfId="17706" xr:uid="{00000000-0005-0000-0000-0000955A0000}"/>
    <cellStyle name="Normal 6 2 4 4 5" xfId="13569" xr:uid="{00000000-0005-0000-0000-0000965A0000}"/>
    <cellStyle name="Normal 6 2 4 5" xfId="27336" xr:uid="{00000000-0005-0000-0000-0000975A0000}"/>
    <cellStyle name="Normal 6 2 4 5 2" xfId="27337" xr:uid="{00000000-0005-0000-0000-0000985A0000}"/>
    <cellStyle name="Normal 6 2 4 5 2 2" xfId="27340" xr:uid="{00000000-0005-0000-0000-0000995A0000}"/>
    <cellStyle name="Normal 6 2 4 5 2 3" xfId="20119" xr:uid="{00000000-0005-0000-0000-00009A5A0000}"/>
    <cellStyle name="Normal 6 2 4 5 3" xfId="17709" xr:uid="{00000000-0005-0000-0000-00009B5A0000}"/>
    <cellStyle name="Normal 6 2 4 5 3 2" xfId="27342" xr:uid="{00000000-0005-0000-0000-00009C5A0000}"/>
    <cellStyle name="Normal 6 2 4 5 3 3" xfId="27344" xr:uid="{00000000-0005-0000-0000-00009D5A0000}"/>
    <cellStyle name="Normal 6 2 4 5 4" xfId="17711" xr:uid="{00000000-0005-0000-0000-00009E5A0000}"/>
    <cellStyle name="Normal 6 2 4 5 5" xfId="27345" xr:uid="{00000000-0005-0000-0000-00009F5A0000}"/>
    <cellStyle name="Normal 6 2 4 6" xfId="27346" xr:uid="{00000000-0005-0000-0000-0000A05A0000}"/>
    <cellStyle name="Normal 6 2 4 6 2" xfId="27347" xr:uid="{00000000-0005-0000-0000-0000A15A0000}"/>
    <cellStyle name="Normal 6 2 4 6 2 2" xfId="27350" xr:uid="{00000000-0005-0000-0000-0000A25A0000}"/>
    <cellStyle name="Normal 6 2 4 6 2 3" xfId="20131" xr:uid="{00000000-0005-0000-0000-0000A35A0000}"/>
    <cellStyle name="Normal 6 2 4 6 3" xfId="17715" xr:uid="{00000000-0005-0000-0000-0000A45A0000}"/>
    <cellStyle name="Normal 6 2 4 6 3 2" xfId="27352" xr:uid="{00000000-0005-0000-0000-0000A55A0000}"/>
    <cellStyle name="Normal 6 2 4 6 3 3" xfId="4068" xr:uid="{00000000-0005-0000-0000-0000A65A0000}"/>
    <cellStyle name="Normal 6 2 4 6 4" xfId="17717" xr:uid="{00000000-0005-0000-0000-0000A75A0000}"/>
    <cellStyle name="Normal 6 2 4 6 5" xfId="27353" xr:uid="{00000000-0005-0000-0000-0000A85A0000}"/>
    <cellStyle name="Normal 6 2 4 7" xfId="27354" xr:uid="{00000000-0005-0000-0000-0000A95A0000}"/>
    <cellStyle name="Normal 6 2 4 7 2" xfId="27355" xr:uid="{00000000-0005-0000-0000-0000AA5A0000}"/>
    <cellStyle name="Normal 6 2 4 7 2 2" xfId="27358" xr:uid="{00000000-0005-0000-0000-0000AB5A0000}"/>
    <cellStyle name="Normal 6 2 4 7 2 3" xfId="12702" xr:uid="{00000000-0005-0000-0000-0000AC5A0000}"/>
    <cellStyle name="Normal 6 2 4 7 3" xfId="27359" xr:uid="{00000000-0005-0000-0000-0000AD5A0000}"/>
    <cellStyle name="Normal 6 2 4 7 4" xfId="27360" xr:uid="{00000000-0005-0000-0000-0000AE5A0000}"/>
    <cellStyle name="Normal 6 2 4 8" xfId="5670" xr:uid="{00000000-0005-0000-0000-0000AF5A0000}"/>
    <cellStyle name="Normal 6 2 4 8 2" xfId="27361" xr:uid="{00000000-0005-0000-0000-0000B05A0000}"/>
    <cellStyle name="Normal 6 2 4 8 3" xfId="27362" xr:uid="{00000000-0005-0000-0000-0000B15A0000}"/>
    <cellStyle name="Normal 6 2 4 9" xfId="27363" xr:uid="{00000000-0005-0000-0000-0000B25A0000}"/>
    <cellStyle name="Normal 6 2 4 9 2" xfId="27365" xr:uid="{00000000-0005-0000-0000-0000B35A0000}"/>
    <cellStyle name="Normal 6 2 4 9 3" xfId="27367" xr:uid="{00000000-0005-0000-0000-0000B45A0000}"/>
    <cellStyle name="Normal 6 3" xfId="23795" xr:uid="{00000000-0005-0000-0000-0000B55A0000}"/>
    <cellStyle name="Normal 6 3 2" xfId="24466" xr:uid="{00000000-0005-0000-0000-0000B65A0000}"/>
    <cellStyle name="Normal 6 3 3" xfId="24471" xr:uid="{00000000-0005-0000-0000-0000B75A0000}"/>
    <cellStyle name="Normal 6 3 4" xfId="24476" xr:uid="{00000000-0005-0000-0000-0000B85A0000}"/>
    <cellStyle name="Normal 6 3 4 2" xfId="27368" xr:uid="{00000000-0005-0000-0000-0000B95A0000}"/>
    <cellStyle name="Normal 6 3 4 3" xfId="27369" xr:uid="{00000000-0005-0000-0000-0000BA5A0000}"/>
    <cellStyle name="Normal 6 3 5" xfId="24479" xr:uid="{00000000-0005-0000-0000-0000BB5A0000}"/>
    <cellStyle name="Normal 6 3 5 2" xfId="8067" xr:uid="{00000000-0005-0000-0000-0000BC5A0000}"/>
    <cellStyle name="Normal 6 3 5 3" xfId="27370" xr:uid="{00000000-0005-0000-0000-0000BD5A0000}"/>
    <cellStyle name="Normal 6 3 6" xfId="27372" xr:uid="{00000000-0005-0000-0000-0000BE5A0000}"/>
    <cellStyle name="Normal 6 3 6 2" xfId="3590" xr:uid="{00000000-0005-0000-0000-0000BF5A0000}"/>
    <cellStyle name="Normal 6 4" xfId="23800" xr:uid="{00000000-0005-0000-0000-0000C05A0000}"/>
    <cellStyle name="Normal 6 5" xfId="11479" xr:uid="{00000000-0005-0000-0000-0000C15A0000}"/>
    <cellStyle name="Normal 6 5 2" xfId="9809" xr:uid="{00000000-0005-0000-0000-0000C25A0000}"/>
    <cellStyle name="Normal 6 5 2 2" xfId="27373" xr:uid="{00000000-0005-0000-0000-0000C35A0000}"/>
    <cellStyle name="Normal 6 5 2 2 2" xfId="27375" xr:uid="{00000000-0005-0000-0000-0000C45A0000}"/>
    <cellStyle name="Normal 6 5 2 2 3" xfId="27376" xr:uid="{00000000-0005-0000-0000-0000C55A0000}"/>
    <cellStyle name="Normal 6 5 2 3" xfId="27377" xr:uid="{00000000-0005-0000-0000-0000C65A0000}"/>
    <cellStyle name="Normal 6 5 2 4" xfId="27378" xr:uid="{00000000-0005-0000-0000-0000C75A0000}"/>
    <cellStyle name="Normal 6 5 3" xfId="11484" xr:uid="{00000000-0005-0000-0000-0000C85A0000}"/>
    <cellStyle name="Normal 6 5 3 2" xfId="27379" xr:uid="{00000000-0005-0000-0000-0000C95A0000}"/>
    <cellStyle name="Normal 6 5 3 3" xfId="27383" xr:uid="{00000000-0005-0000-0000-0000CA5A0000}"/>
    <cellStyle name="Normal 6 5 4" xfId="27384" xr:uid="{00000000-0005-0000-0000-0000CB5A0000}"/>
    <cellStyle name="Normal 6 5 4 2" xfId="27385" xr:uid="{00000000-0005-0000-0000-0000CC5A0000}"/>
    <cellStyle name="Normal 6 5 4 3" xfId="27386" xr:uid="{00000000-0005-0000-0000-0000CD5A0000}"/>
    <cellStyle name="Normal 6 5 5" xfId="27387" xr:uid="{00000000-0005-0000-0000-0000CE5A0000}"/>
    <cellStyle name="Normal 6 5 6" xfId="27388" xr:uid="{00000000-0005-0000-0000-0000CF5A0000}"/>
    <cellStyle name="Normal 6 6" xfId="11491" xr:uid="{00000000-0005-0000-0000-0000D05A0000}"/>
    <cellStyle name="Normal 6 6 2" xfId="11496" xr:uid="{00000000-0005-0000-0000-0000D15A0000}"/>
    <cellStyle name="Normal 6 6 2 2" xfId="27389" xr:uid="{00000000-0005-0000-0000-0000D25A0000}"/>
    <cellStyle name="Normal 6 6 2 3" xfId="27390" xr:uid="{00000000-0005-0000-0000-0000D35A0000}"/>
    <cellStyle name="Normal 6 6 3" xfId="11499" xr:uid="{00000000-0005-0000-0000-0000D45A0000}"/>
    <cellStyle name="Normal 6 6 3 2" xfId="27392" xr:uid="{00000000-0005-0000-0000-0000D55A0000}"/>
    <cellStyle name="Normal 6 6 3 3" xfId="27394" xr:uid="{00000000-0005-0000-0000-0000D65A0000}"/>
    <cellStyle name="Normal 6 6 4" xfId="27395" xr:uid="{00000000-0005-0000-0000-0000D75A0000}"/>
    <cellStyle name="Normal 6 6 5" xfId="27396" xr:uid="{00000000-0005-0000-0000-0000D85A0000}"/>
    <cellStyle name="Normal 6 7" xfId="11506" xr:uid="{00000000-0005-0000-0000-0000D95A0000}"/>
    <cellStyle name="Normal 6 7 2" xfId="12007" xr:uid="{00000000-0005-0000-0000-0000DA5A0000}"/>
    <cellStyle name="Normal 6 7 2 2" xfId="12300" xr:uid="{00000000-0005-0000-0000-0000DB5A0000}"/>
    <cellStyle name="Normal 6 7 2 3" xfId="12302" xr:uid="{00000000-0005-0000-0000-0000DC5A0000}"/>
    <cellStyle name="Normal 6 7 3" xfId="12304" xr:uid="{00000000-0005-0000-0000-0000DD5A0000}"/>
    <cellStyle name="Normal 6 7 3 2" xfId="27397" xr:uid="{00000000-0005-0000-0000-0000DE5A0000}"/>
    <cellStyle name="Normal 6 7 3 3" xfId="27398" xr:uid="{00000000-0005-0000-0000-0000DF5A0000}"/>
    <cellStyle name="Normal 6 7 4" xfId="27399" xr:uid="{00000000-0005-0000-0000-0000E05A0000}"/>
    <cellStyle name="Normal 6 7 5" xfId="27400" xr:uid="{00000000-0005-0000-0000-0000E15A0000}"/>
    <cellStyle name="Normal 6 8" xfId="11512" xr:uid="{00000000-0005-0000-0000-0000E25A0000}"/>
    <cellStyle name="Normal 6 8 2" xfId="24637" xr:uid="{00000000-0005-0000-0000-0000E35A0000}"/>
    <cellStyle name="Normal 6 8 2 2" xfId="24639" xr:uid="{00000000-0005-0000-0000-0000E45A0000}"/>
    <cellStyle name="Normal 6 8 2 3" xfId="27404" xr:uid="{00000000-0005-0000-0000-0000E55A0000}"/>
    <cellStyle name="Normal 6 8 3" xfId="27405" xr:uid="{00000000-0005-0000-0000-0000E65A0000}"/>
    <cellStyle name="Normal 6 8 3 2" xfId="27406" xr:uid="{00000000-0005-0000-0000-0000E75A0000}"/>
    <cellStyle name="Normal 6 8 3 3" xfId="27409" xr:uid="{00000000-0005-0000-0000-0000E85A0000}"/>
    <cellStyle name="Normal 6 8 4" xfId="27410" xr:uid="{00000000-0005-0000-0000-0000E95A0000}"/>
    <cellStyle name="Normal 6 8 5" xfId="27411" xr:uid="{00000000-0005-0000-0000-0000EA5A0000}"/>
    <cellStyle name="Normal 6 9" xfId="23908" xr:uid="{00000000-0005-0000-0000-0000EB5A0000}"/>
    <cellStyle name="Normal 6 9 2" xfId="21686" xr:uid="{00000000-0005-0000-0000-0000EC5A0000}"/>
    <cellStyle name="Normal 6 9 2 2" xfId="27413" xr:uid="{00000000-0005-0000-0000-0000ED5A0000}"/>
    <cellStyle name="Normal 6 9 2 3" xfId="27414" xr:uid="{00000000-0005-0000-0000-0000EE5A0000}"/>
    <cellStyle name="Normal 6 9 3" xfId="27415" xr:uid="{00000000-0005-0000-0000-0000EF5A0000}"/>
    <cellStyle name="Normal 6 9 3 2" xfId="27417" xr:uid="{00000000-0005-0000-0000-0000F05A0000}"/>
    <cellStyle name="Normal 6 9 3 3" xfId="27418" xr:uid="{00000000-0005-0000-0000-0000F15A0000}"/>
    <cellStyle name="Normal 6 9 4" xfId="27419" xr:uid="{00000000-0005-0000-0000-0000F25A0000}"/>
    <cellStyle name="Normal 6 9 5" xfId="27420" xr:uid="{00000000-0005-0000-0000-0000F35A0000}"/>
    <cellStyle name="Normal 60" xfId="27208" xr:uid="{00000000-0005-0000-0000-0000F45A0000}"/>
    <cellStyle name="Normal 60 2" xfId="27210" xr:uid="{00000000-0005-0000-0000-0000F55A0000}"/>
    <cellStyle name="Normal 60 3" xfId="27214" xr:uid="{00000000-0005-0000-0000-0000F65A0000}"/>
    <cellStyle name="Normal 60 4" xfId="27218" xr:uid="{00000000-0005-0000-0000-0000F75A0000}"/>
    <cellStyle name="Normal 60 4 2" xfId="6573" xr:uid="{00000000-0005-0000-0000-0000F85A0000}"/>
    <cellStyle name="Normal 60 5" xfId="27222" xr:uid="{00000000-0005-0000-0000-0000F95A0000}"/>
    <cellStyle name="Normal 60 5 2" xfId="27226" xr:uid="{00000000-0005-0000-0000-0000FA5A0000}"/>
    <cellStyle name="Normal 61" xfId="27231" xr:uid="{00000000-0005-0000-0000-0000FB5A0000}"/>
    <cellStyle name="Normal 61 2" xfId="27233" xr:uid="{00000000-0005-0000-0000-0000FC5A0000}"/>
    <cellStyle name="Normal 61 3" xfId="27237" xr:uid="{00000000-0005-0000-0000-0000FD5A0000}"/>
    <cellStyle name="Normal 61 4" xfId="27241" xr:uid="{00000000-0005-0000-0000-0000FE5A0000}"/>
    <cellStyle name="Normal 61 4 2" xfId="6173" xr:uid="{00000000-0005-0000-0000-0000FF5A0000}"/>
    <cellStyle name="Normal 61 5" xfId="27245" xr:uid="{00000000-0005-0000-0000-0000005B0000}"/>
    <cellStyle name="Normal 61 5 2" xfId="27249" xr:uid="{00000000-0005-0000-0000-0000015B0000}"/>
    <cellStyle name="Normal 62" xfId="27254" xr:uid="{00000000-0005-0000-0000-0000025B0000}"/>
    <cellStyle name="Normal 62 2" xfId="27256" xr:uid="{00000000-0005-0000-0000-0000035B0000}"/>
    <cellStyle name="Normal 62 3" xfId="27258" xr:uid="{00000000-0005-0000-0000-0000045B0000}"/>
    <cellStyle name="Normal 62 4" xfId="27260" xr:uid="{00000000-0005-0000-0000-0000055B0000}"/>
    <cellStyle name="Normal 62 4 2" xfId="692" xr:uid="{00000000-0005-0000-0000-0000065B0000}"/>
    <cellStyle name="Normal 62 5" xfId="27262" xr:uid="{00000000-0005-0000-0000-0000075B0000}"/>
    <cellStyle name="Normal 62 5 2" xfId="27264" xr:uid="{00000000-0005-0000-0000-0000085B0000}"/>
    <cellStyle name="Normal 63" xfId="27267" xr:uid="{00000000-0005-0000-0000-0000095B0000}"/>
    <cellStyle name="Normal 63 2" xfId="27269" xr:uid="{00000000-0005-0000-0000-00000A5B0000}"/>
    <cellStyle name="Normal 63 3" xfId="27271" xr:uid="{00000000-0005-0000-0000-00000B5B0000}"/>
    <cellStyle name="Normal 63 4" xfId="27273" xr:uid="{00000000-0005-0000-0000-00000C5B0000}"/>
    <cellStyle name="Normal 63 4 2" xfId="27275" xr:uid="{00000000-0005-0000-0000-00000D5B0000}"/>
    <cellStyle name="Normal 63 5" xfId="27421" xr:uid="{00000000-0005-0000-0000-00000E5B0000}"/>
    <cellStyle name="Normal 63 5 2" xfId="4060" xr:uid="{00000000-0005-0000-0000-00000F5B0000}"/>
    <cellStyle name="Normal 64" xfId="27277" xr:uid="{00000000-0005-0000-0000-0000105B0000}"/>
    <cellStyle name="Normal 64 2" xfId="27279" xr:uid="{00000000-0005-0000-0000-0000115B0000}"/>
    <cellStyle name="Normal 64 3" xfId="27281" xr:uid="{00000000-0005-0000-0000-0000125B0000}"/>
    <cellStyle name="Normal 64 4" xfId="27283" xr:uid="{00000000-0005-0000-0000-0000135B0000}"/>
    <cellStyle name="Normal 64 4 2" xfId="27285" xr:uid="{00000000-0005-0000-0000-0000145B0000}"/>
    <cellStyle name="Normal 64 5" xfId="27287" xr:uid="{00000000-0005-0000-0000-0000155B0000}"/>
    <cellStyle name="Normal 64 5 2" xfId="27289" xr:uid="{00000000-0005-0000-0000-0000165B0000}"/>
    <cellStyle name="Normal 65" xfId="27422" xr:uid="{00000000-0005-0000-0000-0000175B0000}"/>
    <cellStyle name="Normal 65 2" xfId="27424" xr:uid="{00000000-0005-0000-0000-0000185B0000}"/>
    <cellStyle name="Normal 65 3" xfId="27426" xr:uid="{00000000-0005-0000-0000-0000195B0000}"/>
    <cellStyle name="Normal 65 3 2" xfId="5470" xr:uid="{00000000-0005-0000-0000-00001A5B0000}"/>
    <cellStyle name="Normal 65 4" xfId="27429" xr:uid="{00000000-0005-0000-0000-00001B5B0000}"/>
    <cellStyle name="Normal 65 4 2" xfId="27431" xr:uid="{00000000-0005-0000-0000-00001C5B0000}"/>
    <cellStyle name="Normal 66" xfId="27432" xr:uid="{00000000-0005-0000-0000-00001D5B0000}"/>
    <cellStyle name="Normal 66 2" xfId="27434" xr:uid="{00000000-0005-0000-0000-00001E5B0000}"/>
    <cellStyle name="Normal 67" xfId="27436" xr:uid="{00000000-0005-0000-0000-00001F5B0000}"/>
    <cellStyle name="Normal 67 2" xfId="27438" xr:uid="{00000000-0005-0000-0000-0000205B0000}"/>
    <cellStyle name="Normal 68" xfId="27440" xr:uid="{00000000-0005-0000-0000-0000215B0000}"/>
    <cellStyle name="Normal 68 2" xfId="27442" xr:uid="{00000000-0005-0000-0000-0000225B0000}"/>
    <cellStyle name="Normal 68 3" xfId="27444" xr:uid="{00000000-0005-0000-0000-0000235B0000}"/>
    <cellStyle name="Normal 69" xfId="27445" xr:uid="{00000000-0005-0000-0000-0000245B0000}"/>
    <cellStyle name="Normal 69 2" xfId="27447" xr:uid="{00000000-0005-0000-0000-0000255B0000}"/>
    <cellStyle name="Normal 69 3" xfId="27449" xr:uid="{00000000-0005-0000-0000-0000265B0000}"/>
    <cellStyle name="Normal 7" xfId="5166" xr:uid="{00000000-0005-0000-0000-0000275B0000}"/>
    <cellStyle name="Normal 7 10" xfId="23864" xr:uid="{00000000-0005-0000-0000-0000285B0000}"/>
    <cellStyle name="Normal 7 2" xfId="76" xr:uid="{00000000-0005-0000-0000-0000295B0000}"/>
    <cellStyle name="Normal 7 2 2" xfId="14193" xr:uid="{00000000-0005-0000-0000-00002A5B0000}"/>
    <cellStyle name="Normal 7 2 3" xfId="18093" xr:uid="{00000000-0005-0000-0000-00002B5B0000}"/>
    <cellStyle name="Normal 7 3" xfId="27451" xr:uid="{00000000-0005-0000-0000-00002C5B0000}"/>
    <cellStyle name="Normal 7 3 2" xfId="27452" xr:uid="{00000000-0005-0000-0000-00002D5B0000}"/>
    <cellStyle name="Normal 7 3 3" xfId="27453" xr:uid="{00000000-0005-0000-0000-00002E5B0000}"/>
    <cellStyle name="Normal 7 4" xfId="27454" xr:uid="{00000000-0005-0000-0000-00002F5B0000}"/>
    <cellStyle name="Normal 7 5" xfId="11518" xr:uid="{00000000-0005-0000-0000-0000305B0000}"/>
    <cellStyle name="Normal 7 6" xfId="11522" xr:uid="{00000000-0005-0000-0000-0000315B0000}"/>
    <cellStyle name="Normal 7 6 2" xfId="11525" xr:uid="{00000000-0005-0000-0000-0000325B0000}"/>
    <cellStyle name="Normal 7 6 3" xfId="11527" xr:uid="{00000000-0005-0000-0000-0000335B0000}"/>
    <cellStyle name="Normal 7 7" xfId="11529" xr:uid="{00000000-0005-0000-0000-0000345B0000}"/>
    <cellStyle name="Normal 7 7 2" xfId="27455" xr:uid="{00000000-0005-0000-0000-0000355B0000}"/>
    <cellStyle name="Normal 7 7 3" xfId="27456" xr:uid="{00000000-0005-0000-0000-0000365B0000}"/>
    <cellStyle name="Normal 7 8" xfId="11532" xr:uid="{00000000-0005-0000-0000-0000375B0000}"/>
    <cellStyle name="Normal 7 8 2" xfId="27457" xr:uid="{00000000-0005-0000-0000-0000385B0000}"/>
    <cellStyle name="Normal 7 9" xfId="27458" xr:uid="{00000000-0005-0000-0000-0000395B0000}"/>
    <cellStyle name="Normal 70" xfId="27423" xr:uid="{00000000-0005-0000-0000-00003A5B0000}"/>
    <cellStyle name="Normal 70 2" xfId="27425" xr:uid="{00000000-0005-0000-0000-00003B5B0000}"/>
    <cellStyle name="Normal 70 3" xfId="27427" xr:uid="{00000000-0005-0000-0000-00003C5B0000}"/>
    <cellStyle name="Normal 71" xfId="27433" xr:uid="{00000000-0005-0000-0000-00003D5B0000}"/>
    <cellStyle name="Normal 71 2" xfId="27435" xr:uid="{00000000-0005-0000-0000-00003E5B0000}"/>
    <cellStyle name="Normal 71 3" xfId="13988" xr:uid="{00000000-0005-0000-0000-00003F5B0000}"/>
    <cellStyle name="Normal 72" xfId="27437" xr:uid="{00000000-0005-0000-0000-0000405B0000}"/>
    <cellStyle name="Normal 72 2" xfId="27439" xr:uid="{00000000-0005-0000-0000-0000415B0000}"/>
    <cellStyle name="Normal 73" xfId="27441" xr:uid="{00000000-0005-0000-0000-0000425B0000}"/>
    <cellStyle name="Normal 73 2" xfId="27443" xr:uid="{00000000-0005-0000-0000-0000435B0000}"/>
    <cellStyle name="Normal 74" xfId="27446" xr:uid="{00000000-0005-0000-0000-0000445B0000}"/>
    <cellStyle name="Normal 74 2" xfId="27448" xr:uid="{00000000-0005-0000-0000-0000455B0000}"/>
    <cellStyle name="Normal 74 3" xfId="27450" xr:uid="{00000000-0005-0000-0000-0000465B0000}"/>
    <cellStyle name="Normal 75" xfId="27460" xr:uid="{00000000-0005-0000-0000-0000475B0000}"/>
    <cellStyle name="Normal 75 2" xfId="27463" xr:uid="{00000000-0005-0000-0000-0000485B0000}"/>
    <cellStyle name="Normal 76" xfId="27466" xr:uid="{00000000-0005-0000-0000-0000495B0000}"/>
    <cellStyle name="Normal 76 2" xfId="27469" xr:uid="{00000000-0005-0000-0000-00004A5B0000}"/>
    <cellStyle name="Normal 77" xfId="27472" xr:uid="{00000000-0005-0000-0000-00004B5B0000}"/>
    <cellStyle name="Normal 77 2" xfId="27475" xr:uid="{00000000-0005-0000-0000-00004C5B0000}"/>
    <cellStyle name="Normal 78" xfId="27478" xr:uid="{00000000-0005-0000-0000-00004D5B0000}"/>
    <cellStyle name="Normal 78 2" xfId="27481" xr:uid="{00000000-0005-0000-0000-00004E5B0000}"/>
    <cellStyle name="Normal 79" xfId="27484" xr:uid="{00000000-0005-0000-0000-00004F5B0000}"/>
    <cellStyle name="Normal 79 2" xfId="12973" xr:uid="{00000000-0005-0000-0000-0000505B0000}"/>
    <cellStyle name="Normal 8" xfId="27486" xr:uid="{00000000-0005-0000-0000-0000515B0000}"/>
    <cellStyle name="Normal 8 10" xfId="27487" xr:uid="{00000000-0005-0000-0000-0000525B0000}"/>
    <cellStyle name="Normal 8 10 2" xfId="2318" xr:uid="{00000000-0005-0000-0000-0000535B0000}"/>
    <cellStyle name="Normal 8 10 2 2" xfId="7775" xr:uid="{00000000-0005-0000-0000-0000545B0000}"/>
    <cellStyle name="Normal 8 10 2 3" xfId="7788" xr:uid="{00000000-0005-0000-0000-0000555B0000}"/>
    <cellStyle name="Normal 8 10 3" xfId="2356" xr:uid="{00000000-0005-0000-0000-0000565B0000}"/>
    <cellStyle name="Normal 8 10 3 2" xfId="3678" xr:uid="{00000000-0005-0000-0000-0000575B0000}"/>
    <cellStyle name="Normal 8 10 3 3" xfId="7807" xr:uid="{00000000-0005-0000-0000-0000585B0000}"/>
    <cellStyle name="Normal 8 10 4" xfId="2364" xr:uid="{00000000-0005-0000-0000-0000595B0000}"/>
    <cellStyle name="Normal 8 10 5" xfId="2369" xr:uid="{00000000-0005-0000-0000-00005A5B0000}"/>
    <cellStyle name="Normal 8 11" xfId="683" xr:uid="{00000000-0005-0000-0000-00005B5B0000}"/>
    <cellStyle name="Normal 8 11 2" xfId="433" xr:uid="{00000000-0005-0000-0000-00005C5B0000}"/>
    <cellStyle name="Normal 8 11 3" xfId="461" xr:uid="{00000000-0005-0000-0000-00005D5B0000}"/>
    <cellStyle name="Normal 8 12" xfId="6895" xr:uid="{00000000-0005-0000-0000-00005E5B0000}"/>
    <cellStyle name="Normal 8 12 2" xfId="2057" xr:uid="{00000000-0005-0000-0000-00005F5B0000}"/>
    <cellStyle name="Normal 8 12 3" xfId="1258" xr:uid="{00000000-0005-0000-0000-0000605B0000}"/>
    <cellStyle name="Normal 8 13" xfId="6901" xr:uid="{00000000-0005-0000-0000-0000615B0000}"/>
    <cellStyle name="Normal 8 14" xfId="6907" xr:uid="{00000000-0005-0000-0000-0000625B0000}"/>
    <cellStyle name="Normal 8 15" xfId="9023" xr:uid="{00000000-0005-0000-0000-0000635B0000}"/>
    <cellStyle name="Normal 8 2" xfId="27488" xr:uid="{00000000-0005-0000-0000-0000645B0000}"/>
    <cellStyle name="Normal 8 2 2" xfId="27489" xr:uid="{00000000-0005-0000-0000-0000655B0000}"/>
    <cellStyle name="Normal 8 2 3" xfId="27490" xr:uid="{00000000-0005-0000-0000-0000665B0000}"/>
    <cellStyle name="Normal 8 2 3 2" xfId="27491" xr:uid="{00000000-0005-0000-0000-0000675B0000}"/>
    <cellStyle name="Normal 8 2 3 3" xfId="3655" xr:uid="{00000000-0005-0000-0000-0000685B0000}"/>
    <cellStyle name="Normal 8 2 4" xfId="27493" xr:uid="{00000000-0005-0000-0000-0000695B0000}"/>
    <cellStyle name="Normal 8 2 4 2" xfId="27494" xr:uid="{00000000-0005-0000-0000-00006A5B0000}"/>
    <cellStyle name="Normal 8 2 4 3" xfId="27495" xr:uid="{00000000-0005-0000-0000-00006B5B0000}"/>
    <cellStyle name="Normal 8 3" xfId="27496" xr:uid="{00000000-0005-0000-0000-00006C5B0000}"/>
    <cellStyle name="Normal 8 3 2" xfId="27497" xr:uid="{00000000-0005-0000-0000-00006D5B0000}"/>
    <cellStyle name="Normal 8 3 3" xfId="27498" xr:uid="{00000000-0005-0000-0000-00006E5B0000}"/>
    <cellStyle name="Normal 8 4" xfId="10092" xr:uid="{00000000-0005-0000-0000-00006F5B0000}"/>
    <cellStyle name="Normal 8 5" xfId="10096" xr:uid="{00000000-0005-0000-0000-0000705B0000}"/>
    <cellStyle name="Normal 8 6" xfId="11542" xr:uid="{00000000-0005-0000-0000-0000715B0000}"/>
    <cellStyle name="Normal 8 6 2" xfId="27499" xr:uid="{00000000-0005-0000-0000-0000725B0000}"/>
    <cellStyle name="Normal 8 6 2 2" xfId="27500" xr:uid="{00000000-0005-0000-0000-0000735B0000}"/>
    <cellStyle name="Normal 8 6 2 2 2" xfId="27502" xr:uid="{00000000-0005-0000-0000-0000745B0000}"/>
    <cellStyle name="Normal 8 6 2 2 3" xfId="20142" xr:uid="{00000000-0005-0000-0000-0000755B0000}"/>
    <cellStyle name="Normal 8 6 2 3" xfId="27504" xr:uid="{00000000-0005-0000-0000-0000765B0000}"/>
    <cellStyle name="Normal 8 6 2 4" xfId="27506" xr:uid="{00000000-0005-0000-0000-0000775B0000}"/>
    <cellStyle name="Normal 8 6 3" xfId="27508" xr:uid="{00000000-0005-0000-0000-0000785B0000}"/>
    <cellStyle name="Normal 8 6 3 2" xfId="27509" xr:uid="{00000000-0005-0000-0000-0000795B0000}"/>
    <cellStyle name="Normal 8 6 3 3" xfId="27511" xr:uid="{00000000-0005-0000-0000-00007A5B0000}"/>
    <cellStyle name="Normal 8 6 4" xfId="27512" xr:uid="{00000000-0005-0000-0000-00007B5B0000}"/>
    <cellStyle name="Normal 8 6 4 2" xfId="26869" xr:uid="{00000000-0005-0000-0000-00007C5B0000}"/>
    <cellStyle name="Normal 8 6 4 3" xfId="27513" xr:uid="{00000000-0005-0000-0000-00007D5B0000}"/>
    <cellStyle name="Normal 8 6 5" xfId="27514" xr:uid="{00000000-0005-0000-0000-00007E5B0000}"/>
    <cellStyle name="Normal 8 6 6" xfId="27515" xr:uid="{00000000-0005-0000-0000-00007F5B0000}"/>
    <cellStyle name="Normal 8 7" xfId="11544" xr:uid="{00000000-0005-0000-0000-0000805B0000}"/>
    <cellStyle name="Normal 8 7 2" xfId="27516" xr:uid="{00000000-0005-0000-0000-0000815B0000}"/>
    <cellStyle name="Normal 8 7 2 2" xfId="3293" xr:uid="{00000000-0005-0000-0000-0000825B0000}"/>
    <cellStyle name="Normal 8 7 2 3" xfId="8642" xr:uid="{00000000-0005-0000-0000-0000835B0000}"/>
    <cellStyle name="Normal 8 7 3" xfId="21737" xr:uid="{00000000-0005-0000-0000-0000845B0000}"/>
    <cellStyle name="Normal 8 7 3 2" xfId="224" xr:uid="{00000000-0005-0000-0000-0000855B0000}"/>
    <cellStyle name="Normal 8 7 3 3" xfId="27517" xr:uid="{00000000-0005-0000-0000-0000865B0000}"/>
    <cellStyle name="Normal 8 7 4" xfId="27518" xr:uid="{00000000-0005-0000-0000-0000875B0000}"/>
    <cellStyle name="Normal 8 7 5" xfId="27519" xr:uid="{00000000-0005-0000-0000-0000885B0000}"/>
    <cellStyle name="Normal 8 8" xfId="27520" xr:uid="{00000000-0005-0000-0000-0000895B0000}"/>
    <cellStyle name="Normal 8 8 2" xfId="24426" xr:uid="{00000000-0005-0000-0000-00008A5B0000}"/>
    <cellStyle name="Normal 8 8 2 2" xfId="24428" xr:uid="{00000000-0005-0000-0000-00008B5B0000}"/>
    <cellStyle name="Normal 8 8 2 3" xfId="24433" xr:uid="{00000000-0005-0000-0000-00008C5B0000}"/>
    <cellStyle name="Normal 8 8 3" xfId="24438" xr:uid="{00000000-0005-0000-0000-00008D5B0000}"/>
    <cellStyle name="Normal 8 8 3 2" xfId="24440" xr:uid="{00000000-0005-0000-0000-00008E5B0000}"/>
    <cellStyle name="Normal 8 8 3 3" xfId="24445" xr:uid="{00000000-0005-0000-0000-00008F5B0000}"/>
    <cellStyle name="Normal 8 8 4" xfId="27521" xr:uid="{00000000-0005-0000-0000-0000905B0000}"/>
    <cellStyle name="Normal 8 8 5" xfId="550" xr:uid="{00000000-0005-0000-0000-0000915B0000}"/>
    <cellStyle name="Normal 8 9" xfId="27522" xr:uid="{00000000-0005-0000-0000-0000925B0000}"/>
    <cellStyle name="Normal 8 9 2" xfId="27523" xr:uid="{00000000-0005-0000-0000-0000935B0000}"/>
    <cellStyle name="Normal 8 9 2 2" xfId="27524" xr:uid="{00000000-0005-0000-0000-0000945B0000}"/>
    <cellStyle name="Normal 8 9 2 3" xfId="27527" xr:uid="{00000000-0005-0000-0000-0000955B0000}"/>
    <cellStyle name="Normal 8 9 3" xfId="14459" xr:uid="{00000000-0005-0000-0000-0000965B0000}"/>
    <cellStyle name="Normal 8 9 3 2" xfId="27530" xr:uid="{00000000-0005-0000-0000-0000975B0000}"/>
    <cellStyle name="Normal 8 9 3 3" xfId="27533" xr:uid="{00000000-0005-0000-0000-0000985B0000}"/>
    <cellStyle name="Normal 8 9 4" xfId="14462" xr:uid="{00000000-0005-0000-0000-0000995B0000}"/>
    <cellStyle name="Normal 8 9 5" xfId="27536" xr:uid="{00000000-0005-0000-0000-00009A5B0000}"/>
    <cellStyle name="Normal 8_layanan VSAT IP Patrakom" xfId="9161" xr:uid="{00000000-0005-0000-0000-00009B5B0000}"/>
    <cellStyle name="Normal 80" xfId="27461" xr:uid="{00000000-0005-0000-0000-00009C5B0000}"/>
    <cellStyle name="Normal 80 2" xfId="27464" xr:uid="{00000000-0005-0000-0000-00009D5B0000}"/>
    <cellStyle name="Normal 81" xfId="27467" xr:uid="{00000000-0005-0000-0000-00009E5B0000}"/>
    <cellStyle name="Normal 81 2" xfId="27470" xr:uid="{00000000-0005-0000-0000-00009F5B0000}"/>
    <cellStyle name="Normal 82" xfId="27473" xr:uid="{00000000-0005-0000-0000-0000A05B0000}"/>
    <cellStyle name="Normal 82 2" xfId="27476" xr:uid="{00000000-0005-0000-0000-0000A15B0000}"/>
    <cellStyle name="Normal 83" xfId="27479" xr:uid="{00000000-0005-0000-0000-0000A25B0000}"/>
    <cellStyle name="Normal 83 2" xfId="27482" xr:uid="{00000000-0005-0000-0000-0000A35B0000}"/>
    <cellStyle name="Normal 84" xfId="27485" xr:uid="{00000000-0005-0000-0000-0000A45B0000}"/>
    <cellStyle name="Normal 84 2" xfId="12974" xr:uid="{00000000-0005-0000-0000-0000A55B0000}"/>
    <cellStyle name="Normal 85" xfId="8030" xr:uid="{00000000-0005-0000-0000-0000A65B0000}"/>
    <cellStyle name="Normal 85 2" xfId="27538" xr:uid="{00000000-0005-0000-0000-0000A75B0000}"/>
    <cellStyle name="Normal 86" xfId="8038" xr:uid="{00000000-0005-0000-0000-0000A85B0000}"/>
    <cellStyle name="Normal 86 2" xfId="27541" xr:uid="{00000000-0005-0000-0000-0000A95B0000}"/>
    <cellStyle name="Normal 87" xfId="27544" xr:uid="{00000000-0005-0000-0000-0000AA5B0000}"/>
    <cellStyle name="Normal 87 2" xfId="27547" xr:uid="{00000000-0005-0000-0000-0000AB5B0000}"/>
    <cellStyle name="Normal 88" xfId="3325" xr:uid="{00000000-0005-0000-0000-0000AC5B0000}"/>
    <cellStyle name="Normal 88 2" xfId="26890" xr:uid="{00000000-0005-0000-0000-0000AD5B0000}"/>
    <cellStyle name="Normal 89" xfId="3335" xr:uid="{00000000-0005-0000-0000-0000AE5B0000}"/>
    <cellStyle name="Normal 89 2" xfId="26894" xr:uid="{00000000-0005-0000-0000-0000AF5B0000}"/>
    <cellStyle name="Normal 9" xfId="27549" xr:uid="{00000000-0005-0000-0000-0000B05B0000}"/>
    <cellStyle name="Normal 9 2" xfId="17574" xr:uid="{00000000-0005-0000-0000-0000B15B0000}"/>
    <cellStyle name="Normal 9 2 2" xfId="17578" xr:uid="{00000000-0005-0000-0000-0000B25B0000}"/>
    <cellStyle name="Normal 9 2 3" xfId="17582" xr:uid="{00000000-0005-0000-0000-0000B35B0000}"/>
    <cellStyle name="Normal 9 3" xfId="17584" xr:uid="{00000000-0005-0000-0000-0000B45B0000}"/>
    <cellStyle name="Normal 9 4" xfId="10100" xr:uid="{00000000-0005-0000-0000-0000B55B0000}"/>
    <cellStyle name="Normal 9 4 10" xfId="27550" xr:uid="{00000000-0005-0000-0000-0000B65B0000}"/>
    <cellStyle name="Normal 9 4 11" xfId="27552" xr:uid="{00000000-0005-0000-0000-0000B75B0000}"/>
    <cellStyle name="Normal 9 4 2" xfId="27553" xr:uid="{00000000-0005-0000-0000-0000B85B0000}"/>
    <cellStyle name="Normal 9 4 2 2" xfId="27554" xr:uid="{00000000-0005-0000-0000-0000B95B0000}"/>
    <cellStyle name="Normal 9 4 2 2 2" xfId="27555" xr:uid="{00000000-0005-0000-0000-0000BA5B0000}"/>
    <cellStyle name="Normal 9 4 2 2 2 2" xfId="24739" xr:uid="{00000000-0005-0000-0000-0000BB5B0000}"/>
    <cellStyle name="Normal 9 4 2 2 2 3" xfId="27556" xr:uid="{00000000-0005-0000-0000-0000BC5B0000}"/>
    <cellStyle name="Normal 9 4 2 2 3" xfId="10883" xr:uid="{00000000-0005-0000-0000-0000BD5B0000}"/>
    <cellStyle name="Normal 9 4 2 2 4" xfId="10893" xr:uid="{00000000-0005-0000-0000-0000BE5B0000}"/>
    <cellStyle name="Normal 9 4 2 3" xfId="1606" xr:uid="{00000000-0005-0000-0000-0000BF5B0000}"/>
    <cellStyle name="Normal 9 4 2 3 2" xfId="4074" xr:uid="{00000000-0005-0000-0000-0000C05B0000}"/>
    <cellStyle name="Normal 9 4 2 3 3" xfId="4079" xr:uid="{00000000-0005-0000-0000-0000C15B0000}"/>
    <cellStyle name="Normal 9 4 2 4" xfId="3922" xr:uid="{00000000-0005-0000-0000-0000C25B0000}"/>
    <cellStyle name="Normal 9 4 2 4 2" xfId="27557" xr:uid="{00000000-0005-0000-0000-0000C35B0000}"/>
    <cellStyle name="Normal 9 4 2 4 3" xfId="10909" xr:uid="{00000000-0005-0000-0000-0000C45B0000}"/>
    <cellStyle name="Normal 9 4 2 5" xfId="3930" xr:uid="{00000000-0005-0000-0000-0000C55B0000}"/>
    <cellStyle name="Normal 9 4 2 6" xfId="27558" xr:uid="{00000000-0005-0000-0000-0000C65B0000}"/>
    <cellStyle name="Normal 9 4 3" xfId="27559" xr:uid="{00000000-0005-0000-0000-0000C75B0000}"/>
    <cellStyle name="Normal 9 4 3 2" xfId="27560" xr:uid="{00000000-0005-0000-0000-0000C85B0000}"/>
    <cellStyle name="Normal 9 4 3 2 2" xfId="1078" xr:uid="{00000000-0005-0000-0000-0000C95B0000}"/>
    <cellStyle name="Normal 9 4 3 2 3" xfId="19267" xr:uid="{00000000-0005-0000-0000-0000CA5B0000}"/>
    <cellStyle name="Normal 9 4 3 3" xfId="27561" xr:uid="{00000000-0005-0000-0000-0000CB5B0000}"/>
    <cellStyle name="Normal 9 4 3 3 2" xfId="27562" xr:uid="{00000000-0005-0000-0000-0000CC5B0000}"/>
    <cellStyle name="Normal 9 4 3 3 3" xfId="19284" xr:uid="{00000000-0005-0000-0000-0000CD5B0000}"/>
    <cellStyle name="Normal 9 4 3 4" xfId="27563" xr:uid="{00000000-0005-0000-0000-0000CE5B0000}"/>
    <cellStyle name="Normal 9 4 3 5" xfId="27564" xr:uid="{00000000-0005-0000-0000-0000CF5B0000}"/>
    <cellStyle name="Normal 9 4 4" xfId="27565" xr:uid="{00000000-0005-0000-0000-0000D05B0000}"/>
    <cellStyle name="Normal 9 4 4 2" xfId="27566" xr:uid="{00000000-0005-0000-0000-0000D15B0000}"/>
    <cellStyle name="Normal 9 4 4 2 2" xfId="5763" xr:uid="{00000000-0005-0000-0000-0000D25B0000}"/>
    <cellStyle name="Normal 9 4 4 2 3" xfId="19389" xr:uid="{00000000-0005-0000-0000-0000D35B0000}"/>
    <cellStyle name="Normal 9 4 4 3" xfId="27567" xr:uid="{00000000-0005-0000-0000-0000D45B0000}"/>
    <cellStyle name="Normal 9 4 4 3 2" xfId="27568" xr:uid="{00000000-0005-0000-0000-0000D55B0000}"/>
    <cellStyle name="Normal 9 4 4 3 3" xfId="19392" xr:uid="{00000000-0005-0000-0000-0000D65B0000}"/>
    <cellStyle name="Normal 9 4 4 4" xfId="27569" xr:uid="{00000000-0005-0000-0000-0000D75B0000}"/>
    <cellStyle name="Normal 9 4 4 5" xfId="27570" xr:uid="{00000000-0005-0000-0000-0000D85B0000}"/>
    <cellStyle name="Normal 9 4 5" xfId="27571" xr:uid="{00000000-0005-0000-0000-0000D95B0000}"/>
    <cellStyle name="Normal 9 4 5 2" xfId="27572" xr:uid="{00000000-0005-0000-0000-0000DA5B0000}"/>
    <cellStyle name="Normal 9 4 5 2 2" xfId="24851" xr:uid="{00000000-0005-0000-0000-0000DB5B0000}"/>
    <cellStyle name="Normal 9 4 5 2 3" xfId="19510" xr:uid="{00000000-0005-0000-0000-0000DC5B0000}"/>
    <cellStyle name="Normal 9 4 5 3" xfId="27573" xr:uid="{00000000-0005-0000-0000-0000DD5B0000}"/>
    <cellStyle name="Normal 9 4 5 3 2" xfId="27574" xr:uid="{00000000-0005-0000-0000-0000DE5B0000}"/>
    <cellStyle name="Normal 9 4 5 3 3" xfId="19522" xr:uid="{00000000-0005-0000-0000-0000DF5B0000}"/>
    <cellStyle name="Normal 9 4 5 4" xfId="27575" xr:uid="{00000000-0005-0000-0000-0000E05B0000}"/>
    <cellStyle name="Normal 9 4 5 5" xfId="27576" xr:uid="{00000000-0005-0000-0000-0000E15B0000}"/>
    <cellStyle name="Normal 9 4 6" xfId="27577" xr:uid="{00000000-0005-0000-0000-0000E25B0000}"/>
    <cellStyle name="Normal 9 4 6 2" xfId="27578" xr:uid="{00000000-0005-0000-0000-0000E35B0000}"/>
    <cellStyle name="Normal 9 4 6 2 2" xfId="27580" xr:uid="{00000000-0005-0000-0000-0000E45B0000}"/>
    <cellStyle name="Normal 9 4 6 2 3" xfId="17992" xr:uid="{00000000-0005-0000-0000-0000E55B0000}"/>
    <cellStyle name="Normal 9 4 6 3" xfId="27581" xr:uid="{00000000-0005-0000-0000-0000E65B0000}"/>
    <cellStyle name="Normal 9 4 6 3 2" xfId="27582" xr:uid="{00000000-0005-0000-0000-0000E75B0000}"/>
    <cellStyle name="Normal 9 4 6 3 3" xfId="18001" xr:uid="{00000000-0005-0000-0000-0000E85B0000}"/>
    <cellStyle name="Normal 9 4 6 4" xfId="27583" xr:uid="{00000000-0005-0000-0000-0000E95B0000}"/>
    <cellStyle name="Normal 9 4 6 5" xfId="27584" xr:uid="{00000000-0005-0000-0000-0000EA5B0000}"/>
    <cellStyle name="Normal 9 4 7" xfId="27585" xr:uid="{00000000-0005-0000-0000-0000EB5B0000}"/>
    <cellStyle name="Normal 9 4 7 2" xfId="27586" xr:uid="{00000000-0005-0000-0000-0000EC5B0000}"/>
    <cellStyle name="Normal 9 4 7 2 2" xfId="27587" xr:uid="{00000000-0005-0000-0000-0000ED5B0000}"/>
    <cellStyle name="Normal 9 4 7 2 3" xfId="19369" xr:uid="{00000000-0005-0000-0000-0000EE5B0000}"/>
    <cellStyle name="Normal 9 4 7 3" xfId="27588" xr:uid="{00000000-0005-0000-0000-0000EF5B0000}"/>
    <cellStyle name="Normal 9 4 7 4" xfId="27589" xr:uid="{00000000-0005-0000-0000-0000F05B0000}"/>
    <cellStyle name="Normal 9 4 8" xfId="27591" xr:uid="{00000000-0005-0000-0000-0000F15B0000}"/>
    <cellStyle name="Normal 9 4 8 2" xfId="27592" xr:uid="{00000000-0005-0000-0000-0000F25B0000}"/>
    <cellStyle name="Normal 9 4 8 3" xfId="27593" xr:uid="{00000000-0005-0000-0000-0000F35B0000}"/>
    <cellStyle name="Normal 9 4 9" xfId="27595" xr:uid="{00000000-0005-0000-0000-0000F45B0000}"/>
    <cellStyle name="Normal 9 4 9 2" xfId="27596" xr:uid="{00000000-0005-0000-0000-0000F55B0000}"/>
    <cellStyle name="Normal 9 4 9 3" xfId="27597" xr:uid="{00000000-0005-0000-0000-0000F65B0000}"/>
    <cellStyle name="Normal 9 5" xfId="10106" xr:uid="{00000000-0005-0000-0000-0000F75B0000}"/>
    <cellStyle name="Normal 9_Sheet1" xfId="27598" xr:uid="{00000000-0005-0000-0000-0000F85B0000}"/>
    <cellStyle name="Normal 90" xfId="8031" xr:uid="{00000000-0005-0000-0000-0000F95B0000}"/>
    <cellStyle name="Normal 90 2" xfId="27539" xr:uid="{00000000-0005-0000-0000-0000FA5B0000}"/>
    <cellStyle name="Normal 91" xfId="8039" xr:uid="{00000000-0005-0000-0000-0000FB5B0000}"/>
    <cellStyle name="Normal 91 2" xfId="27542" xr:uid="{00000000-0005-0000-0000-0000FC5B0000}"/>
    <cellStyle name="Normal 91 3" xfId="27526" xr:uid="{00000000-0005-0000-0000-0000FD5B0000}"/>
    <cellStyle name="Normal 91 3 10" xfId="27599" xr:uid="{00000000-0005-0000-0000-0000FE5B0000}"/>
    <cellStyle name="Normal 91 3 11" xfId="27600" xr:uid="{00000000-0005-0000-0000-0000FF5B0000}"/>
    <cellStyle name="Normal 91 3 12" xfId="9768" xr:uid="{00000000-0005-0000-0000-0000005C0000}"/>
    <cellStyle name="Normal 91 3 2" xfId="27602" xr:uid="{00000000-0005-0000-0000-0000015C0000}"/>
    <cellStyle name="Normal 91 3 2 2" xfId="27603" xr:uid="{00000000-0005-0000-0000-0000025C0000}"/>
    <cellStyle name="Normal 91 3 2 2 2" xfId="20786" xr:uid="{00000000-0005-0000-0000-0000035C0000}"/>
    <cellStyle name="Normal 91 3 2 2 2 2" xfId="7612" xr:uid="{00000000-0005-0000-0000-0000045C0000}"/>
    <cellStyle name="Normal 91 3 2 2 2 3" xfId="1581" xr:uid="{00000000-0005-0000-0000-0000055C0000}"/>
    <cellStyle name="Normal 91 3 2 2 3" xfId="27605" xr:uid="{00000000-0005-0000-0000-0000065C0000}"/>
    <cellStyle name="Normal 91 3 2 2 4" xfId="27607" xr:uid="{00000000-0005-0000-0000-0000075C0000}"/>
    <cellStyle name="Normal 91 3 2 3" xfId="27608" xr:uid="{00000000-0005-0000-0000-0000085C0000}"/>
    <cellStyle name="Normal 91 3 2 3 2" xfId="27609" xr:uid="{00000000-0005-0000-0000-0000095C0000}"/>
    <cellStyle name="Normal 91 3 2 3 3" xfId="27610" xr:uid="{00000000-0005-0000-0000-00000A5C0000}"/>
    <cellStyle name="Normal 91 3 2 4" xfId="27611" xr:uid="{00000000-0005-0000-0000-00000B5C0000}"/>
    <cellStyle name="Normal 91 3 2 4 2" xfId="27612" xr:uid="{00000000-0005-0000-0000-00000C5C0000}"/>
    <cellStyle name="Normal 91 3 2 4 3" xfId="27613" xr:uid="{00000000-0005-0000-0000-00000D5C0000}"/>
    <cellStyle name="Normal 91 3 2 5" xfId="27614" xr:uid="{00000000-0005-0000-0000-00000E5C0000}"/>
    <cellStyle name="Normal 91 3 2 6" xfId="27615" xr:uid="{00000000-0005-0000-0000-00000F5C0000}"/>
    <cellStyle name="Normal 91 3 3" xfId="27381" xr:uid="{00000000-0005-0000-0000-0000105C0000}"/>
    <cellStyle name="Normal 91 3 3 2" xfId="27616" xr:uid="{00000000-0005-0000-0000-0000115C0000}"/>
    <cellStyle name="Normal 91 3 3 2 2" xfId="6933" xr:uid="{00000000-0005-0000-0000-0000125C0000}"/>
    <cellStyle name="Normal 91 3 3 2 3" xfId="6949" xr:uid="{00000000-0005-0000-0000-0000135C0000}"/>
    <cellStyle name="Normal 91 3 3 3" xfId="27617" xr:uid="{00000000-0005-0000-0000-0000145C0000}"/>
    <cellStyle name="Normal 91 3 3 3 2" xfId="25232" xr:uid="{00000000-0005-0000-0000-0000155C0000}"/>
    <cellStyle name="Normal 91 3 3 3 3" xfId="27618" xr:uid="{00000000-0005-0000-0000-0000165C0000}"/>
    <cellStyle name="Normal 91 3 3 4" xfId="27620" xr:uid="{00000000-0005-0000-0000-0000175C0000}"/>
    <cellStyle name="Normal 91 3 3 5" xfId="27621" xr:uid="{00000000-0005-0000-0000-0000185C0000}"/>
    <cellStyle name="Normal 91 3 4" xfId="27382" xr:uid="{00000000-0005-0000-0000-0000195C0000}"/>
    <cellStyle name="Normal 91 3 4 2" xfId="27622" xr:uid="{00000000-0005-0000-0000-00001A5C0000}"/>
    <cellStyle name="Normal 91 3 4 2 2" xfId="27623" xr:uid="{00000000-0005-0000-0000-00001B5C0000}"/>
    <cellStyle name="Normal 91 3 4 2 3" xfId="27624" xr:uid="{00000000-0005-0000-0000-00001C5C0000}"/>
    <cellStyle name="Normal 91 3 4 3" xfId="27625" xr:uid="{00000000-0005-0000-0000-00001D5C0000}"/>
    <cellStyle name="Normal 91 3 4 3 2" xfId="27626" xr:uid="{00000000-0005-0000-0000-00001E5C0000}"/>
    <cellStyle name="Normal 91 3 4 3 3" xfId="27627" xr:uid="{00000000-0005-0000-0000-00001F5C0000}"/>
    <cellStyle name="Normal 91 3 4 4" xfId="27628" xr:uid="{00000000-0005-0000-0000-0000205C0000}"/>
    <cellStyle name="Normal 91 3 4 5" xfId="2548" xr:uid="{00000000-0005-0000-0000-0000215C0000}"/>
    <cellStyle name="Normal 91 3 5" xfId="27629" xr:uid="{00000000-0005-0000-0000-0000225C0000}"/>
    <cellStyle name="Normal 91 3 5 2" xfId="27630" xr:uid="{00000000-0005-0000-0000-0000235C0000}"/>
    <cellStyle name="Normal 91 3 5 2 2" xfId="27631" xr:uid="{00000000-0005-0000-0000-0000245C0000}"/>
    <cellStyle name="Normal 91 3 5 2 3" xfId="24541" xr:uid="{00000000-0005-0000-0000-0000255C0000}"/>
    <cellStyle name="Normal 91 3 5 3" xfId="27632" xr:uid="{00000000-0005-0000-0000-0000265C0000}"/>
    <cellStyle name="Normal 91 3 5 3 2" xfId="27633" xr:uid="{00000000-0005-0000-0000-0000275C0000}"/>
    <cellStyle name="Normal 91 3 5 3 3" xfId="24548" xr:uid="{00000000-0005-0000-0000-0000285C0000}"/>
    <cellStyle name="Normal 91 3 5 4" xfId="7450" xr:uid="{00000000-0005-0000-0000-0000295C0000}"/>
    <cellStyle name="Normal 91 3 5 5" xfId="5638" xr:uid="{00000000-0005-0000-0000-00002A5C0000}"/>
    <cellStyle name="Normal 91 3 6" xfId="27634" xr:uid="{00000000-0005-0000-0000-00002B5C0000}"/>
    <cellStyle name="Normal 91 3 6 2" xfId="27635" xr:uid="{00000000-0005-0000-0000-00002C5C0000}"/>
    <cellStyle name="Normal 91 3 6 2 2" xfId="27636" xr:uid="{00000000-0005-0000-0000-00002D5C0000}"/>
    <cellStyle name="Normal 91 3 6 2 3" xfId="23917" xr:uid="{00000000-0005-0000-0000-00002E5C0000}"/>
    <cellStyle name="Normal 91 3 6 3" xfId="27637" xr:uid="{00000000-0005-0000-0000-00002F5C0000}"/>
    <cellStyle name="Normal 91 3 6 3 2" xfId="27638" xr:uid="{00000000-0005-0000-0000-0000305C0000}"/>
    <cellStyle name="Normal 91 3 6 3 3" xfId="23920" xr:uid="{00000000-0005-0000-0000-0000315C0000}"/>
    <cellStyle name="Normal 91 3 6 4" xfId="7467" xr:uid="{00000000-0005-0000-0000-0000325C0000}"/>
    <cellStyle name="Normal 91 3 6 5" xfId="7469" xr:uid="{00000000-0005-0000-0000-0000335C0000}"/>
    <cellStyle name="Normal 91 3 7" xfId="18691" xr:uid="{00000000-0005-0000-0000-0000345C0000}"/>
    <cellStyle name="Normal 91 3 7 2" xfId="18695" xr:uid="{00000000-0005-0000-0000-0000355C0000}"/>
    <cellStyle name="Normal 91 3 7 2 2" xfId="19190" xr:uid="{00000000-0005-0000-0000-0000365C0000}"/>
    <cellStyle name="Normal 91 3 7 2 3" xfId="19198" xr:uid="{00000000-0005-0000-0000-0000375C0000}"/>
    <cellStyle name="Normal 91 3 7 3" xfId="18699" xr:uid="{00000000-0005-0000-0000-0000385C0000}"/>
    <cellStyle name="Normal 91 3 7 4" xfId="5467" xr:uid="{00000000-0005-0000-0000-0000395C0000}"/>
    <cellStyle name="Normal 91 3 8" xfId="18704" xr:uid="{00000000-0005-0000-0000-00003A5C0000}"/>
    <cellStyle name="Normal 91 3 8 2" xfId="27639" xr:uid="{00000000-0005-0000-0000-00003B5C0000}"/>
    <cellStyle name="Normal 91 3 8 3" xfId="7301" xr:uid="{00000000-0005-0000-0000-00003C5C0000}"/>
    <cellStyle name="Normal 91 3 9" xfId="13210" xr:uid="{00000000-0005-0000-0000-00003D5C0000}"/>
    <cellStyle name="Normal 91 3 9 2" xfId="22378" xr:uid="{00000000-0005-0000-0000-00003E5C0000}"/>
    <cellStyle name="Normal 91 3 9 3" xfId="7310" xr:uid="{00000000-0005-0000-0000-00003F5C0000}"/>
    <cellStyle name="Normal 92" xfId="27545" xr:uid="{00000000-0005-0000-0000-0000405C0000}"/>
    <cellStyle name="Normal 92 10" xfId="12625" xr:uid="{00000000-0005-0000-0000-0000415C0000}"/>
    <cellStyle name="Normal 92 10 2" xfId="12627" xr:uid="{00000000-0005-0000-0000-0000425C0000}"/>
    <cellStyle name="Normal 92 10 3" xfId="11469" xr:uid="{00000000-0005-0000-0000-0000435C0000}"/>
    <cellStyle name="Normal 92 11" xfId="592" xr:uid="{00000000-0005-0000-0000-0000445C0000}"/>
    <cellStyle name="Normal 92 12" xfId="27640" xr:uid="{00000000-0005-0000-0000-0000455C0000}"/>
    <cellStyle name="Normal 92 2" xfId="27548" xr:uid="{00000000-0005-0000-0000-0000465C0000}"/>
    <cellStyle name="Normal 92 3" xfId="27532" xr:uid="{00000000-0005-0000-0000-0000475C0000}"/>
    <cellStyle name="Normal 92 3 2" xfId="27641" xr:uid="{00000000-0005-0000-0000-0000485C0000}"/>
    <cellStyle name="Normal 92 3 2 2" xfId="27642" xr:uid="{00000000-0005-0000-0000-0000495C0000}"/>
    <cellStyle name="Normal 92 3 2 2 2" xfId="27643" xr:uid="{00000000-0005-0000-0000-00004A5C0000}"/>
    <cellStyle name="Normal 92 3 2 2 3" xfId="27644" xr:uid="{00000000-0005-0000-0000-00004B5C0000}"/>
    <cellStyle name="Normal 92 3 2 3" xfId="27645" xr:uid="{00000000-0005-0000-0000-00004C5C0000}"/>
    <cellStyle name="Normal 92 3 2 4" xfId="27646" xr:uid="{00000000-0005-0000-0000-00004D5C0000}"/>
    <cellStyle name="Normal 92 3 3" xfId="27391" xr:uid="{00000000-0005-0000-0000-00004E5C0000}"/>
    <cellStyle name="Normal 92 3 3 2" xfId="26388" xr:uid="{00000000-0005-0000-0000-00004F5C0000}"/>
    <cellStyle name="Normal 92 3 3 3" xfId="27648" xr:uid="{00000000-0005-0000-0000-0000505C0000}"/>
    <cellStyle name="Normal 92 3 4" xfId="27393" xr:uid="{00000000-0005-0000-0000-0000515C0000}"/>
    <cellStyle name="Normal 92 3 4 2" xfId="26392" xr:uid="{00000000-0005-0000-0000-0000525C0000}"/>
    <cellStyle name="Normal 92 3 4 3" xfId="27649" xr:uid="{00000000-0005-0000-0000-0000535C0000}"/>
    <cellStyle name="Normal 92 3 5" xfId="27650" xr:uid="{00000000-0005-0000-0000-0000545C0000}"/>
    <cellStyle name="Normal 92 3 6" xfId="27651" xr:uid="{00000000-0005-0000-0000-0000555C0000}"/>
    <cellStyle name="Normal 92 4" xfId="27535" xr:uid="{00000000-0005-0000-0000-0000565C0000}"/>
    <cellStyle name="Normal 92 4 2" xfId="27653" xr:uid="{00000000-0005-0000-0000-0000575C0000}"/>
    <cellStyle name="Normal 92 4 2 2" xfId="27654" xr:uid="{00000000-0005-0000-0000-0000585C0000}"/>
    <cellStyle name="Normal 92 4 2 3" xfId="27655" xr:uid="{00000000-0005-0000-0000-0000595C0000}"/>
    <cellStyle name="Normal 92 4 3" xfId="27656" xr:uid="{00000000-0005-0000-0000-00005A5C0000}"/>
    <cellStyle name="Normal 92 4 3 2" xfId="26400" xr:uid="{00000000-0005-0000-0000-00005B5C0000}"/>
    <cellStyle name="Normal 92 4 3 3" xfId="27658" xr:uid="{00000000-0005-0000-0000-00005C5C0000}"/>
    <cellStyle name="Normal 92 4 4" xfId="27659" xr:uid="{00000000-0005-0000-0000-00005D5C0000}"/>
    <cellStyle name="Normal 92 4 5" xfId="5320" xr:uid="{00000000-0005-0000-0000-00005E5C0000}"/>
    <cellStyle name="Normal 92 5" xfId="8718" xr:uid="{00000000-0005-0000-0000-00005F5C0000}"/>
    <cellStyle name="Normal 92 5 2" xfId="4601" xr:uid="{00000000-0005-0000-0000-0000605C0000}"/>
    <cellStyle name="Normal 92 5 2 2" xfId="27660" xr:uid="{00000000-0005-0000-0000-0000615C0000}"/>
    <cellStyle name="Normal 92 5 2 3" xfId="27661" xr:uid="{00000000-0005-0000-0000-0000625C0000}"/>
    <cellStyle name="Normal 92 5 3" xfId="8720" xr:uid="{00000000-0005-0000-0000-0000635C0000}"/>
    <cellStyle name="Normal 92 5 3 2" xfId="26410" xr:uid="{00000000-0005-0000-0000-0000645C0000}"/>
    <cellStyle name="Normal 92 5 3 3" xfId="27663" xr:uid="{00000000-0005-0000-0000-0000655C0000}"/>
    <cellStyle name="Normal 92 5 4" xfId="27664" xr:uid="{00000000-0005-0000-0000-0000665C0000}"/>
    <cellStyle name="Normal 92 5 5" xfId="27665" xr:uid="{00000000-0005-0000-0000-0000675C0000}"/>
    <cellStyle name="Normal 92 6" xfId="8722" xr:uid="{00000000-0005-0000-0000-0000685C0000}"/>
    <cellStyle name="Normal 92 6 2" xfId="2592" xr:uid="{00000000-0005-0000-0000-0000695C0000}"/>
    <cellStyle name="Normal 92 6 2 2" xfId="27666" xr:uid="{00000000-0005-0000-0000-00006A5C0000}"/>
    <cellStyle name="Normal 92 6 2 3" xfId="27667" xr:uid="{00000000-0005-0000-0000-00006B5C0000}"/>
    <cellStyle name="Normal 92 6 3" xfId="5510" xr:uid="{00000000-0005-0000-0000-00006C5C0000}"/>
    <cellStyle name="Normal 92 6 3 2" xfId="26420" xr:uid="{00000000-0005-0000-0000-00006D5C0000}"/>
    <cellStyle name="Normal 92 6 3 3" xfId="27669" xr:uid="{00000000-0005-0000-0000-00006E5C0000}"/>
    <cellStyle name="Normal 92 6 4" xfId="27670" xr:uid="{00000000-0005-0000-0000-00006F5C0000}"/>
    <cellStyle name="Normal 92 6 5" xfId="27671" xr:uid="{00000000-0005-0000-0000-0000705C0000}"/>
    <cellStyle name="Normal 92 7" xfId="8725" xr:uid="{00000000-0005-0000-0000-0000715C0000}"/>
    <cellStyle name="Normal 92 7 2" xfId="27672" xr:uid="{00000000-0005-0000-0000-0000725C0000}"/>
    <cellStyle name="Normal 92 7 2 2" xfId="3435" xr:uid="{00000000-0005-0000-0000-0000735C0000}"/>
    <cellStyle name="Normal 92 7 2 3" xfId="12594" xr:uid="{00000000-0005-0000-0000-0000745C0000}"/>
    <cellStyle name="Normal 92 7 3" xfId="27673" xr:uid="{00000000-0005-0000-0000-0000755C0000}"/>
    <cellStyle name="Normal 92 7 3 2" xfId="806" xr:uid="{00000000-0005-0000-0000-0000765C0000}"/>
    <cellStyle name="Normal 92 7 3 3" xfId="820" xr:uid="{00000000-0005-0000-0000-0000775C0000}"/>
    <cellStyle name="Normal 92 7 4" xfId="27674" xr:uid="{00000000-0005-0000-0000-0000785C0000}"/>
    <cellStyle name="Normal 92 7 5" xfId="27675" xr:uid="{00000000-0005-0000-0000-0000795C0000}"/>
    <cellStyle name="Normal 92 8" xfId="8727" xr:uid="{00000000-0005-0000-0000-00007A5C0000}"/>
    <cellStyle name="Normal 92 8 2" xfId="27676" xr:uid="{00000000-0005-0000-0000-00007B5C0000}"/>
    <cellStyle name="Normal 92 8 2 2" xfId="12204" xr:uid="{00000000-0005-0000-0000-00007C5C0000}"/>
    <cellStyle name="Normal 92 8 2 3" xfId="12206" xr:uid="{00000000-0005-0000-0000-00007D5C0000}"/>
    <cellStyle name="Normal 92 8 3" xfId="27677" xr:uid="{00000000-0005-0000-0000-00007E5C0000}"/>
    <cellStyle name="Normal 92 8 4" xfId="27678" xr:uid="{00000000-0005-0000-0000-00007F5C0000}"/>
    <cellStyle name="Normal 92 9" xfId="27679" xr:uid="{00000000-0005-0000-0000-0000805C0000}"/>
    <cellStyle name="Normal 92 9 2" xfId="27680" xr:uid="{00000000-0005-0000-0000-0000815C0000}"/>
    <cellStyle name="Normal 92 9 3" xfId="27681" xr:uid="{00000000-0005-0000-0000-0000825C0000}"/>
    <cellStyle name="Normal 93" xfId="3326" xr:uid="{00000000-0005-0000-0000-0000835C0000}"/>
    <cellStyle name="Normal 94" xfId="3336" xr:uid="{00000000-0005-0000-0000-0000845C0000}"/>
    <cellStyle name="Normal 95" xfId="27682" xr:uid="{00000000-0005-0000-0000-0000855C0000}"/>
    <cellStyle name="Normal 95 2" xfId="27686" xr:uid="{00000000-0005-0000-0000-0000865C0000}"/>
    <cellStyle name="Normal 95 2 2" xfId="13904" xr:uid="{00000000-0005-0000-0000-0000875C0000}"/>
    <cellStyle name="Normal 95 2 3" xfId="27412" xr:uid="{00000000-0005-0000-0000-0000885C0000}"/>
    <cellStyle name="Normal 95 3" xfId="27688" xr:uid="{00000000-0005-0000-0000-0000895C0000}"/>
    <cellStyle name="Normal 95 3 2" xfId="27689" xr:uid="{00000000-0005-0000-0000-00008A5C0000}"/>
    <cellStyle name="Normal 95 3 3" xfId="27416" xr:uid="{00000000-0005-0000-0000-00008B5C0000}"/>
    <cellStyle name="Normal 96" xfId="27691" xr:uid="{00000000-0005-0000-0000-00008C5C0000}"/>
    <cellStyle name="Normal 97" xfId="27693" xr:uid="{00000000-0005-0000-0000-00008D5C0000}"/>
    <cellStyle name="Normal 98" xfId="27694" xr:uid="{00000000-0005-0000-0000-00008E5C0000}"/>
    <cellStyle name="Normal 98 2" xfId="10824" xr:uid="{00000000-0005-0000-0000-00008F5C0000}"/>
    <cellStyle name="Normal 98 2 2" xfId="27697" xr:uid="{00000000-0005-0000-0000-0000905C0000}"/>
    <cellStyle name="Normal 98 2 3" xfId="12309" xr:uid="{00000000-0005-0000-0000-0000915C0000}"/>
    <cellStyle name="Normal 98 3" xfId="27698" xr:uid="{00000000-0005-0000-0000-0000925C0000}"/>
    <cellStyle name="Normal 98 3 2" xfId="27699" xr:uid="{00000000-0005-0000-0000-0000935C0000}"/>
    <cellStyle name="Normal 98 3 3" xfId="27700" xr:uid="{00000000-0005-0000-0000-0000945C0000}"/>
    <cellStyle name="Normal 99" xfId="16395" xr:uid="{00000000-0005-0000-0000-0000955C0000}"/>
    <cellStyle name="Normal 99 2" xfId="10847" xr:uid="{00000000-0005-0000-0000-0000965C0000}"/>
    <cellStyle name="Normal 99 2 2" xfId="27701" xr:uid="{00000000-0005-0000-0000-0000975C0000}"/>
    <cellStyle name="Normal 99 2 3" xfId="27702" xr:uid="{00000000-0005-0000-0000-0000985C0000}"/>
    <cellStyle name="Normal 99 3" xfId="27703" xr:uid="{00000000-0005-0000-0000-0000995C0000}"/>
    <cellStyle name="Normal 99 3 2" xfId="27704" xr:uid="{00000000-0005-0000-0000-00009A5C0000}"/>
    <cellStyle name="Normal 99 3 3" xfId="27705" xr:uid="{00000000-0005-0000-0000-00009B5C0000}"/>
    <cellStyle name="Normal_1. AFE_SUMUR_TJS_B_2010_10500" xfId="27140" xr:uid="{00000000-0005-0000-0000-00009C5C0000}"/>
    <cellStyle name="Normal_AFE_Bor_RDL-05_CLOSE OUT" xfId="27706" xr:uid="{00000000-0005-0000-0000-00009D5C0000}"/>
    <cellStyle name="Normal_AFE-2005 PROYEK PDT 17DES2004" xfId="27708" xr:uid="{00000000-0005-0000-0000-00009E5C0000}"/>
    <cellStyle name="Normal_Sheet1" xfId="26658" xr:uid="{00000000-0005-0000-0000-00009F5C0000}"/>
    <cellStyle name="Normal1" xfId="27709" xr:uid="{00000000-0005-0000-0000-0000A05C0000}"/>
    <cellStyle name="Normal2" xfId="27710" xr:uid="{00000000-0005-0000-0000-0000A15C0000}"/>
    <cellStyle name="Normal3" xfId="27712" xr:uid="{00000000-0005-0000-0000-0000A25C0000}"/>
    <cellStyle name="Normal6" xfId="27714" xr:uid="{00000000-0005-0000-0000-0000A35C0000}"/>
    <cellStyle name="Normal6 2" xfId="27715" xr:uid="{00000000-0005-0000-0000-0000A45C0000}"/>
    <cellStyle name="Normal6Red" xfId="27716" xr:uid="{00000000-0005-0000-0000-0000A55C0000}"/>
    <cellStyle name="Normal6Red 2" xfId="27717" xr:uid="{00000000-0005-0000-0000-0000A65C0000}"/>
    <cellStyle name="Normale_CONTINGENCY_Oberan_Sai10k" xfId="27718" xr:uid="{00000000-0005-0000-0000-0000A75C0000}"/>
    <cellStyle name="Notas" xfId="27719" xr:uid="{00000000-0005-0000-0000-0000A85C0000}"/>
    <cellStyle name="Notas 2" xfId="8863" xr:uid="{00000000-0005-0000-0000-0000A95C0000}"/>
    <cellStyle name="Notas 2 2" xfId="27720" xr:uid="{00000000-0005-0000-0000-0000AA5C0000}"/>
    <cellStyle name="Notas 2 2 2" xfId="27721" xr:uid="{00000000-0005-0000-0000-0000AB5C0000}"/>
    <cellStyle name="Notas 2 3" xfId="27722" xr:uid="{00000000-0005-0000-0000-0000AC5C0000}"/>
    <cellStyle name="Notas 3" xfId="27723" xr:uid="{00000000-0005-0000-0000-0000AD5C0000}"/>
    <cellStyle name="Notas 3 2" xfId="27364" xr:uid="{00000000-0005-0000-0000-0000AE5C0000}"/>
    <cellStyle name="Notas 3 2 2" xfId="27366" xr:uid="{00000000-0005-0000-0000-0000AF5C0000}"/>
    <cellStyle name="Notas 3 3" xfId="27724" xr:uid="{00000000-0005-0000-0000-0000B05C0000}"/>
    <cellStyle name="Notas 4" xfId="27725" xr:uid="{00000000-0005-0000-0000-0000B15C0000}"/>
    <cellStyle name="Notas 4 2" xfId="27727" xr:uid="{00000000-0005-0000-0000-0000B25C0000}"/>
    <cellStyle name="Notas 5" xfId="27338" xr:uid="{00000000-0005-0000-0000-0000B35C0000}"/>
    <cellStyle name="Note 10" xfId="27729" xr:uid="{00000000-0005-0000-0000-0000B45C0000}"/>
    <cellStyle name="Note 10 2" xfId="27730" xr:uid="{00000000-0005-0000-0000-0000B55C0000}"/>
    <cellStyle name="Note 10 2 2" xfId="27731" xr:uid="{00000000-0005-0000-0000-0000B65C0000}"/>
    <cellStyle name="Note 10 3" xfId="25518" xr:uid="{00000000-0005-0000-0000-0000B75C0000}"/>
    <cellStyle name="Note 11" xfId="27732" xr:uid="{00000000-0005-0000-0000-0000B85C0000}"/>
    <cellStyle name="Note 11 2" xfId="27735" xr:uid="{00000000-0005-0000-0000-0000B95C0000}"/>
    <cellStyle name="Note 12" xfId="27736" xr:uid="{00000000-0005-0000-0000-0000BA5C0000}"/>
    <cellStyle name="Note 2" xfId="27740" xr:uid="{00000000-0005-0000-0000-0000BB5C0000}"/>
    <cellStyle name="Note 2 2" xfId="25710" xr:uid="{00000000-0005-0000-0000-0000BC5C0000}"/>
    <cellStyle name="Note 2 2 2" xfId="27741" xr:uid="{00000000-0005-0000-0000-0000BD5C0000}"/>
    <cellStyle name="Note 2 2 2 2" xfId="27743" xr:uid="{00000000-0005-0000-0000-0000BE5C0000}"/>
    <cellStyle name="Note 2 2 2 2 2" xfId="27745" xr:uid="{00000000-0005-0000-0000-0000BF5C0000}"/>
    <cellStyle name="Note 2 2 2 3" xfId="6213" xr:uid="{00000000-0005-0000-0000-0000C05C0000}"/>
    <cellStyle name="Note 2 2 3" xfId="27746" xr:uid="{00000000-0005-0000-0000-0000C15C0000}"/>
    <cellStyle name="Note 2 2 3 2" xfId="27748" xr:uid="{00000000-0005-0000-0000-0000C25C0000}"/>
    <cellStyle name="Note 2 2 3 2 2" xfId="27750" xr:uid="{00000000-0005-0000-0000-0000C35C0000}"/>
    <cellStyle name="Note 2 2 3 3" xfId="27752" xr:uid="{00000000-0005-0000-0000-0000C45C0000}"/>
    <cellStyle name="Note 2 2 4" xfId="27753" xr:uid="{00000000-0005-0000-0000-0000C55C0000}"/>
    <cellStyle name="Note 2 2 4 2" xfId="27755" xr:uid="{00000000-0005-0000-0000-0000C65C0000}"/>
    <cellStyle name="Note 2 2 5" xfId="27756" xr:uid="{00000000-0005-0000-0000-0000C75C0000}"/>
    <cellStyle name="Note 2 3" xfId="25713" xr:uid="{00000000-0005-0000-0000-0000C85C0000}"/>
    <cellStyle name="Note 2 3 2" xfId="27757" xr:uid="{00000000-0005-0000-0000-0000C95C0000}"/>
    <cellStyle name="Note 2 3 2 2" xfId="27758" xr:uid="{00000000-0005-0000-0000-0000CA5C0000}"/>
    <cellStyle name="Note 2 3 3" xfId="27759" xr:uid="{00000000-0005-0000-0000-0000CB5C0000}"/>
    <cellStyle name="Note 2 4" xfId="27760" xr:uid="{00000000-0005-0000-0000-0000CC5C0000}"/>
    <cellStyle name="Note 2 4 2" xfId="27761" xr:uid="{00000000-0005-0000-0000-0000CD5C0000}"/>
    <cellStyle name="Note 2 4 2 2" xfId="27762" xr:uid="{00000000-0005-0000-0000-0000CE5C0000}"/>
    <cellStyle name="Note 2 4 3" xfId="27763" xr:uid="{00000000-0005-0000-0000-0000CF5C0000}"/>
    <cellStyle name="Note 2 5" xfId="6303" xr:uid="{00000000-0005-0000-0000-0000D05C0000}"/>
    <cellStyle name="Note 2 5 2" xfId="27764" xr:uid="{00000000-0005-0000-0000-0000D15C0000}"/>
    <cellStyle name="Note 2 5 2 2" xfId="27765" xr:uid="{00000000-0005-0000-0000-0000D25C0000}"/>
    <cellStyle name="Note 2 5 3" xfId="27766" xr:uid="{00000000-0005-0000-0000-0000D35C0000}"/>
    <cellStyle name="Note 2 6" xfId="8358" xr:uid="{00000000-0005-0000-0000-0000D45C0000}"/>
    <cellStyle name="Note 2 6 2" xfId="11942" xr:uid="{00000000-0005-0000-0000-0000D55C0000}"/>
    <cellStyle name="Note 2 7" xfId="27767" xr:uid="{00000000-0005-0000-0000-0000D65C0000}"/>
    <cellStyle name="Note 3" xfId="27769" xr:uid="{00000000-0005-0000-0000-0000D75C0000}"/>
    <cellStyle name="Note 3 2" xfId="25716" xr:uid="{00000000-0005-0000-0000-0000D85C0000}"/>
    <cellStyle name="Note 3 2 2" xfId="27770" xr:uid="{00000000-0005-0000-0000-0000D95C0000}"/>
    <cellStyle name="Note 3 2 2 2" xfId="5658" xr:uid="{00000000-0005-0000-0000-0000DA5C0000}"/>
    <cellStyle name="Note 3 2 2 2 2" xfId="24068" xr:uid="{00000000-0005-0000-0000-0000DB5C0000}"/>
    <cellStyle name="Note 3 2 2 3" xfId="27004" xr:uid="{00000000-0005-0000-0000-0000DC5C0000}"/>
    <cellStyle name="Note 3 2 3" xfId="27771" xr:uid="{00000000-0005-0000-0000-0000DD5C0000}"/>
    <cellStyle name="Note 3 2 4" xfId="27772" xr:uid="{00000000-0005-0000-0000-0000DE5C0000}"/>
    <cellStyle name="Note 3 2 4 2" xfId="27773" xr:uid="{00000000-0005-0000-0000-0000DF5C0000}"/>
    <cellStyle name="Note 3 2 5" xfId="27774" xr:uid="{00000000-0005-0000-0000-0000E05C0000}"/>
    <cellStyle name="Note 3 3" xfId="27775" xr:uid="{00000000-0005-0000-0000-0000E15C0000}"/>
    <cellStyle name="Note 3 3 2" xfId="27776" xr:uid="{00000000-0005-0000-0000-0000E25C0000}"/>
    <cellStyle name="Note 3 3 2 2" xfId="26275" xr:uid="{00000000-0005-0000-0000-0000E35C0000}"/>
    <cellStyle name="Note 3 3 2 2 2" xfId="24146" xr:uid="{00000000-0005-0000-0000-0000E45C0000}"/>
    <cellStyle name="Note 3 3 2 3" xfId="26277" xr:uid="{00000000-0005-0000-0000-0000E55C0000}"/>
    <cellStyle name="Note 3 3 3" xfId="27777" xr:uid="{00000000-0005-0000-0000-0000E65C0000}"/>
    <cellStyle name="Note 3 3 3 2" xfId="26284" xr:uid="{00000000-0005-0000-0000-0000E75C0000}"/>
    <cellStyle name="Note 3 3 4" xfId="27778" xr:uid="{00000000-0005-0000-0000-0000E85C0000}"/>
    <cellStyle name="Note 3 4" xfId="27779" xr:uid="{00000000-0005-0000-0000-0000E95C0000}"/>
    <cellStyle name="Note 3 4 2" xfId="27780" xr:uid="{00000000-0005-0000-0000-0000EA5C0000}"/>
    <cellStyle name="Note 3 4 2 2" xfId="18147" xr:uid="{00000000-0005-0000-0000-0000EB5C0000}"/>
    <cellStyle name="Note 3 4 3" xfId="27781" xr:uid="{00000000-0005-0000-0000-0000EC5C0000}"/>
    <cellStyle name="Note 3 5" xfId="2722" xr:uid="{00000000-0005-0000-0000-0000ED5C0000}"/>
    <cellStyle name="Note 3 5 2" xfId="27782" xr:uid="{00000000-0005-0000-0000-0000EE5C0000}"/>
    <cellStyle name="Note 3 5 3" xfId="20324" xr:uid="{00000000-0005-0000-0000-0000EF5C0000}"/>
    <cellStyle name="Note 3 6" xfId="8361" xr:uid="{00000000-0005-0000-0000-0000F05C0000}"/>
    <cellStyle name="Note 3 6 2" xfId="27783" xr:uid="{00000000-0005-0000-0000-0000F15C0000}"/>
    <cellStyle name="Note 3 7" xfId="27784" xr:uid="{00000000-0005-0000-0000-0000F25C0000}"/>
    <cellStyle name="Note 3 7 2" xfId="27785" xr:uid="{00000000-0005-0000-0000-0000F35C0000}"/>
    <cellStyle name="Note 3 8" xfId="27786" xr:uid="{00000000-0005-0000-0000-0000F45C0000}"/>
    <cellStyle name="Note 3 8 2" xfId="27787" xr:uid="{00000000-0005-0000-0000-0000F55C0000}"/>
    <cellStyle name="Note 3 9" xfId="6782" xr:uid="{00000000-0005-0000-0000-0000F65C0000}"/>
    <cellStyle name="Note 4" xfId="27789" xr:uid="{00000000-0005-0000-0000-0000F75C0000}"/>
    <cellStyle name="Note 4 2" xfId="25721" xr:uid="{00000000-0005-0000-0000-0000F85C0000}"/>
    <cellStyle name="Note 4 2 2" xfId="14360" xr:uid="{00000000-0005-0000-0000-0000F95C0000}"/>
    <cellStyle name="Note 4 2 3" xfId="14365" xr:uid="{00000000-0005-0000-0000-0000FA5C0000}"/>
    <cellStyle name="Note 4 2 3 2" xfId="14368" xr:uid="{00000000-0005-0000-0000-0000FB5C0000}"/>
    <cellStyle name="Note 4 2 4" xfId="14371" xr:uid="{00000000-0005-0000-0000-0000FC5C0000}"/>
    <cellStyle name="Note 4 3" xfId="27790" xr:uid="{00000000-0005-0000-0000-0000FD5C0000}"/>
    <cellStyle name="Note 4 3 2" xfId="14383" xr:uid="{00000000-0005-0000-0000-0000FE5C0000}"/>
    <cellStyle name="Note 4 3 3" xfId="14386" xr:uid="{00000000-0005-0000-0000-0000FF5C0000}"/>
    <cellStyle name="Note 4 4" xfId="5358" xr:uid="{00000000-0005-0000-0000-0000005D0000}"/>
    <cellStyle name="Note 4 4 2" xfId="1522" xr:uid="{00000000-0005-0000-0000-0000015D0000}"/>
    <cellStyle name="Note 4 4 3" xfId="14393" xr:uid="{00000000-0005-0000-0000-0000025D0000}"/>
    <cellStyle name="Note 4 5" xfId="9661" xr:uid="{00000000-0005-0000-0000-0000035D0000}"/>
    <cellStyle name="Note 4 5 2" xfId="14399" xr:uid="{00000000-0005-0000-0000-0000045D0000}"/>
    <cellStyle name="Note 4 6" xfId="27791" xr:uid="{00000000-0005-0000-0000-0000055D0000}"/>
    <cellStyle name="Note 4 6 2" xfId="14414" xr:uid="{00000000-0005-0000-0000-0000065D0000}"/>
    <cellStyle name="Note 4 7" xfId="27792" xr:uid="{00000000-0005-0000-0000-0000075D0000}"/>
    <cellStyle name="Note 4 7 2" xfId="14432" xr:uid="{00000000-0005-0000-0000-0000085D0000}"/>
    <cellStyle name="Note 4 8" xfId="27793" xr:uid="{00000000-0005-0000-0000-0000095D0000}"/>
    <cellStyle name="Note 5" xfId="27794" xr:uid="{00000000-0005-0000-0000-00000A5D0000}"/>
    <cellStyle name="Note 5 2" xfId="27795" xr:uid="{00000000-0005-0000-0000-00000B5D0000}"/>
    <cellStyle name="Note 5 2 2" xfId="27796" xr:uid="{00000000-0005-0000-0000-00000C5D0000}"/>
    <cellStyle name="Note 5 3" xfId="27798" xr:uid="{00000000-0005-0000-0000-00000D5D0000}"/>
    <cellStyle name="Note 5 3 2" xfId="27800" xr:uid="{00000000-0005-0000-0000-00000E5D0000}"/>
    <cellStyle name="Note 5 3 3" xfId="27802" xr:uid="{00000000-0005-0000-0000-00000F5D0000}"/>
    <cellStyle name="Note 5 4" xfId="2855" xr:uid="{00000000-0005-0000-0000-0000105D0000}"/>
    <cellStyle name="Note 5 4 2" xfId="27804" xr:uid="{00000000-0005-0000-0000-0000115D0000}"/>
    <cellStyle name="Note 5 4 3" xfId="27806" xr:uid="{00000000-0005-0000-0000-0000125D0000}"/>
    <cellStyle name="Note 5 5" xfId="2881" xr:uid="{00000000-0005-0000-0000-0000135D0000}"/>
    <cellStyle name="Note 5 5 2" xfId="27808" xr:uid="{00000000-0005-0000-0000-0000145D0000}"/>
    <cellStyle name="Note 5 6" xfId="27809" xr:uid="{00000000-0005-0000-0000-0000155D0000}"/>
    <cellStyle name="Note 6" xfId="27810" xr:uid="{00000000-0005-0000-0000-0000165D0000}"/>
    <cellStyle name="Note 6 2" xfId="21557" xr:uid="{00000000-0005-0000-0000-0000175D0000}"/>
    <cellStyle name="Note 6 2 2" xfId="5803" xr:uid="{00000000-0005-0000-0000-0000185D0000}"/>
    <cellStyle name="Note 6 2 2 2" xfId="5813" xr:uid="{00000000-0005-0000-0000-0000195D0000}"/>
    <cellStyle name="Note 6 2 3" xfId="14468" xr:uid="{00000000-0005-0000-0000-00001A5D0000}"/>
    <cellStyle name="Note 6 3" xfId="27811" xr:uid="{00000000-0005-0000-0000-00001B5D0000}"/>
    <cellStyle name="Note 6 3 2" xfId="14475" xr:uid="{00000000-0005-0000-0000-00001C5D0000}"/>
    <cellStyle name="Note 6 4" xfId="27812" xr:uid="{00000000-0005-0000-0000-00001D5D0000}"/>
    <cellStyle name="Note 7" xfId="21321" xr:uid="{00000000-0005-0000-0000-00001E5D0000}"/>
    <cellStyle name="Note 7 2" xfId="27813" xr:uid="{00000000-0005-0000-0000-00001F5D0000}"/>
    <cellStyle name="Note 7 2 2" xfId="6987" xr:uid="{00000000-0005-0000-0000-0000205D0000}"/>
    <cellStyle name="Note 7 2 2 2" xfId="2370" xr:uid="{00000000-0005-0000-0000-0000215D0000}"/>
    <cellStyle name="Note 7 2 3" xfId="6999" xr:uid="{00000000-0005-0000-0000-0000225D0000}"/>
    <cellStyle name="Note 7 3" xfId="27814" xr:uid="{00000000-0005-0000-0000-0000235D0000}"/>
    <cellStyle name="Note 7 3 2" xfId="14489" xr:uid="{00000000-0005-0000-0000-0000245D0000}"/>
    <cellStyle name="Note 7 4" xfId="27815" xr:uid="{00000000-0005-0000-0000-0000255D0000}"/>
    <cellStyle name="Note 8" xfId="21323" xr:uid="{00000000-0005-0000-0000-0000265D0000}"/>
    <cellStyle name="Note 8 2" xfId="27816" xr:uid="{00000000-0005-0000-0000-0000275D0000}"/>
    <cellStyle name="Note 8 2 2" xfId="14497" xr:uid="{00000000-0005-0000-0000-0000285D0000}"/>
    <cellStyle name="Note 8 2 2 2" xfId="27817" xr:uid="{00000000-0005-0000-0000-0000295D0000}"/>
    <cellStyle name="Note 8 2 3" xfId="21870" xr:uid="{00000000-0005-0000-0000-00002A5D0000}"/>
    <cellStyle name="Note 8 3" xfId="27818" xr:uid="{00000000-0005-0000-0000-00002B5D0000}"/>
    <cellStyle name="Note 8 3 2" xfId="14511" xr:uid="{00000000-0005-0000-0000-00002C5D0000}"/>
    <cellStyle name="Note 8 4" xfId="27819" xr:uid="{00000000-0005-0000-0000-00002D5D0000}"/>
    <cellStyle name="Note 9" xfId="27820" xr:uid="{00000000-0005-0000-0000-00002E5D0000}"/>
    <cellStyle name="Note 9 2" xfId="27821" xr:uid="{00000000-0005-0000-0000-00002F5D0000}"/>
    <cellStyle name="Note 9 2 2" xfId="4765" xr:uid="{00000000-0005-0000-0000-0000305D0000}"/>
    <cellStyle name="Note 9 3" xfId="27822" xr:uid="{00000000-0005-0000-0000-0000315D0000}"/>
    <cellStyle name="Number9#" xfId="27823" xr:uid="{00000000-0005-0000-0000-0000325D0000}"/>
    <cellStyle name="Number9# 10" xfId="2500" xr:uid="{00000000-0005-0000-0000-0000335D0000}"/>
    <cellStyle name="Number9# 10 2" xfId="1446" xr:uid="{00000000-0005-0000-0000-0000345D0000}"/>
    <cellStyle name="Number9# 11" xfId="10887" xr:uid="{00000000-0005-0000-0000-0000355D0000}"/>
    <cellStyle name="Number9# 11 2" xfId="20591" xr:uid="{00000000-0005-0000-0000-0000365D0000}"/>
    <cellStyle name="Number9# 12" xfId="1449" xr:uid="{00000000-0005-0000-0000-0000375D0000}"/>
    <cellStyle name="Number9# 12 2" xfId="27824" xr:uid="{00000000-0005-0000-0000-0000385D0000}"/>
    <cellStyle name="Number9# 2" xfId="27825" xr:uid="{00000000-0005-0000-0000-0000395D0000}"/>
    <cellStyle name="Number9# 2 2" xfId="22610" xr:uid="{00000000-0005-0000-0000-00003A5D0000}"/>
    <cellStyle name="Number9# 3" xfId="27826" xr:uid="{00000000-0005-0000-0000-00003B5D0000}"/>
    <cellStyle name="Number9# 3 2" xfId="22623" xr:uid="{00000000-0005-0000-0000-00003C5D0000}"/>
    <cellStyle name="Number9# 4" xfId="27827" xr:uid="{00000000-0005-0000-0000-00003D5D0000}"/>
    <cellStyle name="Number9# 4 2" xfId="22627" xr:uid="{00000000-0005-0000-0000-00003E5D0000}"/>
    <cellStyle name="Number9# 5" xfId="27828" xr:uid="{00000000-0005-0000-0000-00003F5D0000}"/>
    <cellStyle name="Number9# 5 2" xfId="22630" xr:uid="{00000000-0005-0000-0000-0000405D0000}"/>
    <cellStyle name="Number9# 6" xfId="27831" xr:uid="{00000000-0005-0000-0000-0000415D0000}"/>
    <cellStyle name="Number9# 6 2" xfId="27834" xr:uid="{00000000-0005-0000-0000-0000425D0000}"/>
    <cellStyle name="Number9# 7" xfId="27835" xr:uid="{00000000-0005-0000-0000-0000435D0000}"/>
    <cellStyle name="Number9# 7 2" xfId="27836" xr:uid="{00000000-0005-0000-0000-0000445D0000}"/>
    <cellStyle name="Number9# 8" xfId="27837" xr:uid="{00000000-0005-0000-0000-0000455D0000}"/>
    <cellStyle name="Number9# 8 2" xfId="27838" xr:uid="{00000000-0005-0000-0000-0000465D0000}"/>
    <cellStyle name="Number9# 9" xfId="27839" xr:uid="{00000000-0005-0000-0000-0000475D0000}"/>
    <cellStyle name="Number9# 9 2" xfId="27840" xr:uid="{00000000-0005-0000-0000-0000485D0000}"/>
    <cellStyle name="Numbers to 0 decimal" xfId="27841" xr:uid="{00000000-0005-0000-0000-0000495D0000}"/>
    <cellStyle name="Numbers to 1 dec" xfId="4874" xr:uid="{00000000-0005-0000-0000-00004A5D0000}"/>
    <cellStyle name="Numbers to 1 decimal" xfId="27842" xr:uid="{00000000-0005-0000-0000-00004B5D0000}"/>
    <cellStyle name="Numbers to 2 dec" xfId="27843" xr:uid="{00000000-0005-0000-0000-00004C5D0000}"/>
    <cellStyle name="Numbers to 2 decimals" xfId="27844" xr:uid="{00000000-0005-0000-0000-00004D5D0000}"/>
    <cellStyle name="Œ…‹???‚è [0.00]_Sheet1" xfId="27845" xr:uid="{00000000-0005-0000-0000-00004E5D0000}"/>
    <cellStyle name="Œ…‹???‚è_Sheet1" xfId="27846" xr:uid="{00000000-0005-0000-0000-00004F5D0000}"/>
    <cellStyle name="Œ…‹??‚è [0.00]_Sheet1" xfId="25107" xr:uid="{00000000-0005-0000-0000-0000505D0000}"/>
    <cellStyle name="Œ…‹??‚è_Sheet1" xfId="27847" xr:uid="{00000000-0005-0000-0000-0000515D0000}"/>
    <cellStyle name="Œ…‹?گ?‚è [0.00]_Sheet1" xfId="27848" xr:uid="{00000000-0005-0000-0000-0000525D0000}"/>
    <cellStyle name="Œ…‹?گ?‚è_Sheet1" xfId="10468" xr:uid="{00000000-0005-0000-0000-0000535D0000}"/>
    <cellStyle name="Œ…‹æØ‚è [0.00]_20th" xfId="27849" xr:uid="{00000000-0005-0000-0000-0000545D0000}"/>
    <cellStyle name="Œ…‹æØ‚è_9.625" xfId="27850" xr:uid="{00000000-0005-0000-0000-0000555D0000}"/>
    <cellStyle name="Output 10" xfId="27851" xr:uid="{00000000-0005-0000-0000-0000565D0000}"/>
    <cellStyle name="Output 2" xfId="27852" xr:uid="{00000000-0005-0000-0000-0000575D0000}"/>
    <cellStyle name="Output 2 2" xfId="27853" xr:uid="{00000000-0005-0000-0000-0000585D0000}"/>
    <cellStyle name="Output 2 2 2" xfId="27854" xr:uid="{00000000-0005-0000-0000-0000595D0000}"/>
    <cellStyle name="Output 2 2 2 2" xfId="24206" xr:uid="{00000000-0005-0000-0000-00005A5D0000}"/>
    <cellStyle name="Output 2 2 3" xfId="27855" xr:uid="{00000000-0005-0000-0000-00005B5D0000}"/>
    <cellStyle name="Output 2 3" xfId="25411" xr:uid="{00000000-0005-0000-0000-00005C5D0000}"/>
    <cellStyle name="Output 2 3 2" xfId="27856" xr:uid="{00000000-0005-0000-0000-00005D5D0000}"/>
    <cellStyle name="Output 2 3 2 2" xfId="24213" xr:uid="{00000000-0005-0000-0000-00005E5D0000}"/>
    <cellStyle name="Output 2 3 3" xfId="27857" xr:uid="{00000000-0005-0000-0000-00005F5D0000}"/>
    <cellStyle name="Output 2 4" xfId="25413" xr:uid="{00000000-0005-0000-0000-0000605D0000}"/>
    <cellStyle name="Output 2 4 2" xfId="27858" xr:uid="{00000000-0005-0000-0000-0000615D0000}"/>
    <cellStyle name="Output 2 4 2 2" xfId="24222" xr:uid="{00000000-0005-0000-0000-0000625D0000}"/>
    <cellStyle name="Output 2 4 3" xfId="27859" xr:uid="{00000000-0005-0000-0000-0000635D0000}"/>
    <cellStyle name="Output 2 5" xfId="27860" xr:uid="{00000000-0005-0000-0000-0000645D0000}"/>
    <cellStyle name="Output 2 5 2" xfId="27861" xr:uid="{00000000-0005-0000-0000-0000655D0000}"/>
    <cellStyle name="Output 2 6" xfId="27862" xr:uid="{00000000-0005-0000-0000-0000665D0000}"/>
    <cellStyle name="Output 3" xfId="27863" xr:uid="{00000000-0005-0000-0000-0000675D0000}"/>
    <cellStyle name="Output 3 2" xfId="27864" xr:uid="{00000000-0005-0000-0000-0000685D0000}"/>
    <cellStyle name="Output 3 2 2" xfId="27865" xr:uid="{00000000-0005-0000-0000-0000695D0000}"/>
    <cellStyle name="Output 3 2 2 2" xfId="24278" xr:uid="{00000000-0005-0000-0000-00006A5D0000}"/>
    <cellStyle name="Output 3 2 3" xfId="27866" xr:uid="{00000000-0005-0000-0000-00006B5D0000}"/>
    <cellStyle name="Output 3 3" xfId="9603" xr:uid="{00000000-0005-0000-0000-00006C5D0000}"/>
    <cellStyle name="Output 3 3 2" xfId="27867" xr:uid="{00000000-0005-0000-0000-00006D5D0000}"/>
    <cellStyle name="Output 3 4" xfId="490" xr:uid="{00000000-0005-0000-0000-00006E5D0000}"/>
    <cellStyle name="Output 4" xfId="27868" xr:uid="{00000000-0005-0000-0000-00006F5D0000}"/>
    <cellStyle name="Output 4 2" xfId="27869" xr:uid="{00000000-0005-0000-0000-0000705D0000}"/>
    <cellStyle name="Output 4 2 2" xfId="10680" xr:uid="{00000000-0005-0000-0000-0000715D0000}"/>
    <cellStyle name="Output 4 3" xfId="9609" xr:uid="{00000000-0005-0000-0000-0000725D0000}"/>
    <cellStyle name="Output 5" xfId="27870" xr:uid="{00000000-0005-0000-0000-0000735D0000}"/>
    <cellStyle name="Output 5 2" xfId="27871" xr:uid="{00000000-0005-0000-0000-0000745D0000}"/>
    <cellStyle name="Output 5 2 2" xfId="5965" xr:uid="{00000000-0005-0000-0000-0000755D0000}"/>
    <cellStyle name="Output 5 3" xfId="27874" xr:uid="{00000000-0005-0000-0000-0000765D0000}"/>
    <cellStyle name="Output 6" xfId="27877" xr:uid="{00000000-0005-0000-0000-0000775D0000}"/>
    <cellStyle name="Output 6 2" xfId="27878" xr:uid="{00000000-0005-0000-0000-0000785D0000}"/>
    <cellStyle name="Output 6 2 2" xfId="27879" xr:uid="{00000000-0005-0000-0000-0000795D0000}"/>
    <cellStyle name="Output 6 3" xfId="27880" xr:uid="{00000000-0005-0000-0000-00007A5D0000}"/>
    <cellStyle name="Output 7" xfId="23431" xr:uid="{00000000-0005-0000-0000-00007B5D0000}"/>
    <cellStyle name="Output 7 2" xfId="23433" xr:uid="{00000000-0005-0000-0000-00007C5D0000}"/>
    <cellStyle name="Output 7 2 2" xfId="10022" xr:uid="{00000000-0005-0000-0000-00007D5D0000}"/>
    <cellStyle name="Output 7 3" xfId="23435" xr:uid="{00000000-0005-0000-0000-00007E5D0000}"/>
    <cellStyle name="Output 8" xfId="23437" xr:uid="{00000000-0005-0000-0000-00007F5D0000}"/>
    <cellStyle name="Output 8 2" xfId="23439" xr:uid="{00000000-0005-0000-0000-0000805D0000}"/>
    <cellStyle name="Output 8 2 2" xfId="27881" xr:uid="{00000000-0005-0000-0000-0000815D0000}"/>
    <cellStyle name="Output 8 3" xfId="23441" xr:uid="{00000000-0005-0000-0000-0000825D0000}"/>
    <cellStyle name="Output 9" xfId="23443" xr:uid="{00000000-0005-0000-0000-0000835D0000}"/>
    <cellStyle name="Output 9 2" xfId="27882" xr:uid="{00000000-0005-0000-0000-0000845D0000}"/>
    <cellStyle name="OUTPUT COLUMN HEADINGS" xfId="27652" xr:uid="{00000000-0005-0000-0000-0000855D0000}"/>
    <cellStyle name="OUTPUT LINE ITEMS" xfId="27883" xr:uid="{00000000-0005-0000-0000-0000865D0000}"/>
    <cellStyle name="Page_No" xfId="27884" xr:uid="{00000000-0005-0000-0000-0000875D0000}"/>
    <cellStyle name="per.style" xfId="86" xr:uid="{00000000-0005-0000-0000-0000885D0000}"/>
    <cellStyle name="per.style 2" xfId="724" xr:uid="{00000000-0005-0000-0000-0000895D0000}"/>
    <cellStyle name="per.style 2 2" xfId="22386" xr:uid="{00000000-0005-0000-0000-00008A5D0000}"/>
    <cellStyle name="Percent" xfId="75" builtinId="5"/>
    <cellStyle name="Percent (0%)" xfId="27885" xr:uid="{00000000-0005-0000-0000-00008C5D0000}"/>
    <cellStyle name="Percent (0)" xfId="27886" xr:uid="{00000000-0005-0000-0000-00008D5D0000}"/>
    <cellStyle name="Percent (0) 2" xfId="27887" xr:uid="{00000000-0005-0000-0000-00008E5D0000}"/>
    <cellStyle name="Percent (0) 2 2" xfId="27888" xr:uid="{00000000-0005-0000-0000-00008F5D0000}"/>
    <cellStyle name="Percent (0) 2 3" xfId="27889" xr:uid="{00000000-0005-0000-0000-0000905D0000}"/>
    <cellStyle name="Percent (0) 3" xfId="27890" xr:uid="{00000000-0005-0000-0000-0000915D0000}"/>
    <cellStyle name="Percent (0) 4" xfId="27891" xr:uid="{00000000-0005-0000-0000-0000925D0000}"/>
    <cellStyle name="Percent [0.00]" xfId="27893" xr:uid="{00000000-0005-0000-0000-0000935D0000}"/>
    <cellStyle name="Percent [0]" xfId="12603" xr:uid="{00000000-0005-0000-0000-0000945D0000}"/>
    <cellStyle name="Percent [0] 2" xfId="27894" xr:uid="{00000000-0005-0000-0000-0000955D0000}"/>
    <cellStyle name="Percent [0] 3" xfId="27895" xr:uid="{00000000-0005-0000-0000-0000965D0000}"/>
    <cellStyle name="Percent [0] 4" xfId="6993" xr:uid="{00000000-0005-0000-0000-0000975D0000}"/>
    <cellStyle name="Percent [00]" xfId="27896" xr:uid="{00000000-0005-0000-0000-0000985D0000}"/>
    <cellStyle name="Percent [00] 2" xfId="854" xr:uid="{00000000-0005-0000-0000-0000995D0000}"/>
    <cellStyle name="Percent [00] 3" xfId="9487" xr:uid="{00000000-0005-0000-0000-00009A5D0000}"/>
    <cellStyle name="Percent [00] 4" xfId="19350" xr:uid="{00000000-0005-0000-0000-00009B5D0000}"/>
    <cellStyle name="Percent [2]" xfId="16086" xr:uid="{00000000-0005-0000-0000-00009C5D0000}"/>
    <cellStyle name="Percent [2] 2" xfId="27899" xr:uid="{00000000-0005-0000-0000-00009D5D0000}"/>
    <cellStyle name="Percent [2] 2 2" xfId="27900" xr:uid="{00000000-0005-0000-0000-00009E5D0000}"/>
    <cellStyle name="Percent [2] 2 3" xfId="27901" xr:uid="{00000000-0005-0000-0000-00009F5D0000}"/>
    <cellStyle name="Percent [2] 3" xfId="25210" xr:uid="{00000000-0005-0000-0000-0000A05D0000}"/>
    <cellStyle name="Percent [2] 4" xfId="25212" xr:uid="{00000000-0005-0000-0000-0000A15D0000}"/>
    <cellStyle name="Percent 10" xfId="25233" xr:uid="{00000000-0005-0000-0000-0000A25D0000}"/>
    <cellStyle name="Percent 10 2" xfId="27902" xr:uid="{00000000-0005-0000-0000-0000A35D0000}"/>
    <cellStyle name="Percent 10 3" xfId="27903" xr:uid="{00000000-0005-0000-0000-0000A45D0000}"/>
    <cellStyle name="Percent 100" xfId="27904" xr:uid="{00000000-0005-0000-0000-0000A55D0000}"/>
    <cellStyle name="Percent 100 2" xfId="19676" xr:uid="{00000000-0005-0000-0000-0000A65D0000}"/>
    <cellStyle name="Percent 100 3" xfId="19679" xr:uid="{00000000-0005-0000-0000-0000A75D0000}"/>
    <cellStyle name="Percent 101" xfId="27906" xr:uid="{00000000-0005-0000-0000-0000A85D0000}"/>
    <cellStyle name="Percent 101 2" xfId="19783" xr:uid="{00000000-0005-0000-0000-0000A95D0000}"/>
    <cellStyle name="Percent 101 3" xfId="18738" xr:uid="{00000000-0005-0000-0000-0000AA5D0000}"/>
    <cellStyle name="Percent 102" xfId="9851" xr:uid="{00000000-0005-0000-0000-0000AB5D0000}"/>
    <cellStyle name="Percent 102 2" xfId="27907" xr:uid="{00000000-0005-0000-0000-0000AC5D0000}"/>
    <cellStyle name="Percent 102 3" xfId="11776" xr:uid="{00000000-0005-0000-0000-0000AD5D0000}"/>
    <cellStyle name="Percent 103" xfId="9857" xr:uid="{00000000-0005-0000-0000-0000AE5D0000}"/>
    <cellStyle name="Percent 103 2" xfId="27912" xr:uid="{00000000-0005-0000-0000-0000AF5D0000}"/>
    <cellStyle name="Percent 103 3" xfId="11789" xr:uid="{00000000-0005-0000-0000-0000B05D0000}"/>
    <cellStyle name="Percent 104" xfId="11797" xr:uid="{00000000-0005-0000-0000-0000B15D0000}"/>
    <cellStyle name="Percent 104 2" xfId="5016" xr:uid="{00000000-0005-0000-0000-0000B25D0000}"/>
    <cellStyle name="Percent 104 3" xfId="11802" xr:uid="{00000000-0005-0000-0000-0000B35D0000}"/>
    <cellStyle name="Percent 105" xfId="2862" xr:uid="{00000000-0005-0000-0000-0000B45D0000}"/>
    <cellStyle name="Percent 105 2" xfId="27915" xr:uid="{00000000-0005-0000-0000-0000B55D0000}"/>
    <cellStyle name="Percent 105 3" xfId="18797" xr:uid="{00000000-0005-0000-0000-0000B65D0000}"/>
    <cellStyle name="Percent 106" xfId="2886" xr:uid="{00000000-0005-0000-0000-0000B75D0000}"/>
    <cellStyle name="Percent 106 2" xfId="27917" xr:uid="{00000000-0005-0000-0000-0000B85D0000}"/>
    <cellStyle name="Percent 106 3" xfId="18810" xr:uid="{00000000-0005-0000-0000-0000B95D0000}"/>
    <cellStyle name="Percent 107" xfId="27919" xr:uid="{00000000-0005-0000-0000-0000BA5D0000}"/>
    <cellStyle name="Percent 107 2" xfId="27921" xr:uid="{00000000-0005-0000-0000-0000BB5D0000}"/>
    <cellStyle name="Percent 107 3" xfId="18830" xr:uid="{00000000-0005-0000-0000-0000BC5D0000}"/>
    <cellStyle name="Percent 108" xfId="27923" xr:uid="{00000000-0005-0000-0000-0000BD5D0000}"/>
    <cellStyle name="Percent 108 2" xfId="27925" xr:uid="{00000000-0005-0000-0000-0000BE5D0000}"/>
    <cellStyle name="Percent 108 3" xfId="18840" xr:uid="{00000000-0005-0000-0000-0000BF5D0000}"/>
    <cellStyle name="Percent 109" xfId="27927" xr:uid="{00000000-0005-0000-0000-0000C05D0000}"/>
    <cellStyle name="Percent 109 2" xfId="27929" xr:uid="{00000000-0005-0000-0000-0000C15D0000}"/>
    <cellStyle name="Percent 109 3" xfId="16893" xr:uid="{00000000-0005-0000-0000-0000C25D0000}"/>
    <cellStyle name="Percent 11" xfId="27619" xr:uid="{00000000-0005-0000-0000-0000C35D0000}"/>
    <cellStyle name="Percent 11 2" xfId="22949" xr:uid="{00000000-0005-0000-0000-0000C45D0000}"/>
    <cellStyle name="Percent 11 3" xfId="22952" xr:uid="{00000000-0005-0000-0000-0000C55D0000}"/>
    <cellStyle name="Percent 110" xfId="2863" xr:uid="{00000000-0005-0000-0000-0000C65D0000}"/>
    <cellStyle name="Percent 110 2" xfId="27916" xr:uid="{00000000-0005-0000-0000-0000C75D0000}"/>
    <cellStyle name="Percent 110 3" xfId="18798" xr:uid="{00000000-0005-0000-0000-0000C85D0000}"/>
    <cellStyle name="Percent 111" xfId="2887" xr:uid="{00000000-0005-0000-0000-0000C95D0000}"/>
    <cellStyle name="Percent 111 10" xfId="11000" xr:uid="{00000000-0005-0000-0000-0000CA5D0000}"/>
    <cellStyle name="Percent 111 10 2" xfId="11009" xr:uid="{00000000-0005-0000-0000-0000CB5D0000}"/>
    <cellStyle name="Percent 111 10 3" xfId="11017" xr:uid="{00000000-0005-0000-0000-0000CC5D0000}"/>
    <cellStyle name="Percent 111 11" xfId="11023" xr:uid="{00000000-0005-0000-0000-0000CD5D0000}"/>
    <cellStyle name="Percent 111 11 2" xfId="11031" xr:uid="{00000000-0005-0000-0000-0000CE5D0000}"/>
    <cellStyle name="Percent 111 11 3" xfId="3557" xr:uid="{00000000-0005-0000-0000-0000CF5D0000}"/>
    <cellStyle name="Percent 111 12" xfId="11036" xr:uid="{00000000-0005-0000-0000-0000D05D0000}"/>
    <cellStyle name="Percent 111 13" xfId="4100" xr:uid="{00000000-0005-0000-0000-0000D15D0000}"/>
    <cellStyle name="Percent 111 2" xfId="27918" xr:uid="{00000000-0005-0000-0000-0000D25D0000}"/>
    <cellStyle name="Percent 111 2 10" xfId="7538" xr:uid="{00000000-0005-0000-0000-0000D35D0000}"/>
    <cellStyle name="Percent 111 2 11" xfId="7540" xr:uid="{00000000-0005-0000-0000-0000D45D0000}"/>
    <cellStyle name="Percent 111 2 2" xfId="14433" xr:uid="{00000000-0005-0000-0000-0000D55D0000}"/>
    <cellStyle name="Percent 111 2 2 2" xfId="20382" xr:uid="{00000000-0005-0000-0000-0000D65D0000}"/>
    <cellStyle name="Percent 111 2 2 2 2" xfId="26626" xr:uid="{00000000-0005-0000-0000-0000D75D0000}"/>
    <cellStyle name="Percent 111 2 2 2 2 2" xfId="20692" xr:uid="{00000000-0005-0000-0000-0000D85D0000}"/>
    <cellStyle name="Percent 111 2 2 2 2 3" xfId="8322" xr:uid="{00000000-0005-0000-0000-0000D95D0000}"/>
    <cellStyle name="Percent 111 2 2 2 3" xfId="26628" xr:uid="{00000000-0005-0000-0000-0000DA5D0000}"/>
    <cellStyle name="Percent 111 2 2 2 4" xfId="27931" xr:uid="{00000000-0005-0000-0000-0000DB5D0000}"/>
    <cellStyle name="Percent 111 2 2 3" xfId="20385" xr:uid="{00000000-0005-0000-0000-0000DC5D0000}"/>
    <cellStyle name="Percent 111 2 2 3 2" xfId="27932" xr:uid="{00000000-0005-0000-0000-0000DD5D0000}"/>
    <cellStyle name="Percent 111 2 2 3 3" xfId="27933" xr:uid="{00000000-0005-0000-0000-0000DE5D0000}"/>
    <cellStyle name="Percent 111 2 2 4" xfId="20388" xr:uid="{00000000-0005-0000-0000-0000DF5D0000}"/>
    <cellStyle name="Percent 111 2 2 4 2" xfId="27934" xr:uid="{00000000-0005-0000-0000-0000E05D0000}"/>
    <cellStyle name="Percent 111 2 2 4 3" xfId="27935" xr:uid="{00000000-0005-0000-0000-0000E15D0000}"/>
    <cellStyle name="Percent 111 2 2 5" xfId="19847" xr:uid="{00000000-0005-0000-0000-0000E25D0000}"/>
    <cellStyle name="Percent 111 2 2 6" xfId="27936" xr:uid="{00000000-0005-0000-0000-0000E35D0000}"/>
    <cellStyle name="Percent 111 2 3" xfId="27937" xr:uid="{00000000-0005-0000-0000-0000E45D0000}"/>
    <cellStyle name="Percent 111 2 3 2" xfId="26634" xr:uid="{00000000-0005-0000-0000-0000E55D0000}"/>
    <cellStyle name="Percent 111 2 3 2 2" xfId="26636" xr:uid="{00000000-0005-0000-0000-0000E65D0000}"/>
    <cellStyle name="Percent 111 2 3 2 3" xfId="26638" xr:uid="{00000000-0005-0000-0000-0000E75D0000}"/>
    <cellStyle name="Percent 111 2 3 3" xfId="26640" xr:uid="{00000000-0005-0000-0000-0000E85D0000}"/>
    <cellStyle name="Percent 111 2 3 3 2" xfId="27938" xr:uid="{00000000-0005-0000-0000-0000E95D0000}"/>
    <cellStyle name="Percent 111 2 3 3 3" xfId="20450" xr:uid="{00000000-0005-0000-0000-0000EA5D0000}"/>
    <cellStyle name="Percent 111 2 3 4" xfId="26642" xr:uid="{00000000-0005-0000-0000-0000EB5D0000}"/>
    <cellStyle name="Percent 111 2 3 5" xfId="27939" xr:uid="{00000000-0005-0000-0000-0000EC5D0000}"/>
    <cellStyle name="Percent 111 2 4" xfId="27940" xr:uid="{00000000-0005-0000-0000-0000ED5D0000}"/>
    <cellStyle name="Percent 111 2 4 2" xfId="26648" xr:uid="{00000000-0005-0000-0000-0000EE5D0000}"/>
    <cellStyle name="Percent 111 2 4 2 2" xfId="26650" xr:uid="{00000000-0005-0000-0000-0000EF5D0000}"/>
    <cellStyle name="Percent 111 2 4 2 3" xfId="26652" xr:uid="{00000000-0005-0000-0000-0000F05D0000}"/>
    <cellStyle name="Percent 111 2 4 3" xfId="26654" xr:uid="{00000000-0005-0000-0000-0000F15D0000}"/>
    <cellStyle name="Percent 111 2 4 3 2" xfId="27941" xr:uid="{00000000-0005-0000-0000-0000F25D0000}"/>
    <cellStyle name="Percent 111 2 4 3 3" xfId="27942" xr:uid="{00000000-0005-0000-0000-0000F35D0000}"/>
    <cellStyle name="Percent 111 2 4 4" xfId="26656" xr:uid="{00000000-0005-0000-0000-0000F45D0000}"/>
    <cellStyle name="Percent 111 2 4 5" xfId="27943" xr:uid="{00000000-0005-0000-0000-0000F55D0000}"/>
    <cellStyle name="Percent 111 2 5" xfId="5184" xr:uid="{00000000-0005-0000-0000-0000F65D0000}"/>
    <cellStyle name="Percent 111 2 5 2" xfId="5189" xr:uid="{00000000-0005-0000-0000-0000F75D0000}"/>
    <cellStyle name="Percent 111 2 5 2 2" xfId="5198" xr:uid="{00000000-0005-0000-0000-0000F85D0000}"/>
    <cellStyle name="Percent 111 2 5 2 3" xfId="5207" xr:uid="{00000000-0005-0000-0000-0000F95D0000}"/>
    <cellStyle name="Percent 111 2 5 3" xfId="5209" xr:uid="{00000000-0005-0000-0000-0000FA5D0000}"/>
    <cellStyle name="Percent 111 2 5 3 2" xfId="27944" xr:uid="{00000000-0005-0000-0000-0000FB5D0000}"/>
    <cellStyle name="Percent 111 2 5 3 3" xfId="24092" xr:uid="{00000000-0005-0000-0000-0000FC5D0000}"/>
    <cellStyle name="Percent 111 2 5 4" xfId="2963" xr:uid="{00000000-0005-0000-0000-0000FD5D0000}"/>
    <cellStyle name="Percent 111 2 5 5" xfId="7609" xr:uid="{00000000-0005-0000-0000-0000FE5D0000}"/>
    <cellStyle name="Percent 111 2 6" xfId="26387" xr:uid="{00000000-0005-0000-0000-0000FF5D0000}"/>
    <cellStyle name="Percent 111 2 6 2" xfId="26665" xr:uid="{00000000-0005-0000-0000-0000005E0000}"/>
    <cellStyle name="Percent 111 2 6 2 2" xfId="5334" xr:uid="{00000000-0005-0000-0000-0000015E0000}"/>
    <cellStyle name="Percent 111 2 6 2 3" xfId="24098" xr:uid="{00000000-0005-0000-0000-0000025E0000}"/>
    <cellStyle name="Percent 111 2 6 3" xfId="25603" xr:uid="{00000000-0005-0000-0000-0000035E0000}"/>
    <cellStyle name="Percent 111 2 6 3 2" xfId="25605" xr:uid="{00000000-0005-0000-0000-0000045E0000}"/>
    <cellStyle name="Percent 111 2 6 3 3" xfId="24103" xr:uid="{00000000-0005-0000-0000-0000055E0000}"/>
    <cellStyle name="Percent 111 2 6 4" xfId="5331" xr:uid="{00000000-0005-0000-0000-0000065E0000}"/>
    <cellStyle name="Percent 111 2 6 5" xfId="7615" xr:uid="{00000000-0005-0000-0000-0000075E0000}"/>
    <cellStyle name="Percent 111 2 7" xfId="27647" xr:uid="{00000000-0005-0000-0000-0000085E0000}"/>
    <cellStyle name="Percent 111 2 7 2" xfId="26671" xr:uid="{00000000-0005-0000-0000-0000095E0000}"/>
    <cellStyle name="Percent 111 2 7 2 2" xfId="27945" xr:uid="{00000000-0005-0000-0000-00000A5E0000}"/>
    <cellStyle name="Percent 111 2 7 2 3" xfId="24109" xr:uid="{00000000-0005-0000-0000-00000B5E0000}"/>
    <cellStyle name="Percent 111 2 7 3" xfId="25614" xr:uid="{00000000-0005-0000-0000-00000C5E0000}"/>
    <cellStyle name="Percent 111 2 7 4" xfId="25621" xr:uid="{00000000-0005-0000-0000-00000D5E0000}"/>
    <cellStyle name="Percent 111 2 8" xfId="27948" xr:uid="{00000000-0005-0000-0000-00000E5E0000}"/>
    <cellStyle name="Percent 111 2 8 2" xfId="27949" xr:uid="{00000000-0005-0000-0000-00000F5E0000}"/>
    <cellStyle name="Percent 111 2 8 3" xfId="25630" xr:uid="{00000000-0005-0000-0000-0000105E0000}"/>
    <cellStyle name="Percent 111 2 9" xfId="27950" xr:uid="{00000000-0005-0000-0000-0000115E0000}"/>
    <cellStyle name="Percent 111 2 9 2" xfId="27951" xr:uid="{00000000-0005-0000-0000-0000125E0000}"/>
    <cellStyle name="Percent 111 2 9 3" xfId="25635" xr:uid="{00000000-0005-0000-0000-0000135E0000}"/>
    <cellStyle name="Percent 111 3" xfId="18811" xr:uid="{00000000-0005-0000-0000-0000145E0000}"/>
    <cellStyle name="Percent 111 4" xfId="18820" xr:uid="{00000000-0005-0000-0000-0000155E0000}"/>
    <cellStyle name="Percent 111 4 2" xfId="6798" xr:uid="{00000000-0005-0000-0000-0000165E0000}"/>
    <cellStyle name="Percent 111 4 2 2" xfId="26736" xr:uid="{00000000-0005-0000-0000-0000175E0000}"/>
    <cellStyle name="Percent 111 4 2 2 2" xfId="27952" xr:uid="{00000000-0005-0000-0000-0000185E0000}"/>
    <cellStyle name="Percent 111 4 2 2 3" xfId="27953" xr:uid="{00000000-0005-0000-0000-0000195E0000}"/>
    <cellStyle name="Percent 111 4 2 3" xfId="27954" xr:uid="{00000000-0005-0000-0000-00001A5E0000}"/>
    <cellStyle name="Percent 111 4 2 4" xfId="27955" xr:uid="{00000000-0005-0000-0000-00001B5E0000}"/>
    <cellStyle name="Percent 111 4 3" xfId="27957" xr:uid="{00000000-0005-0000-0000-00001C5E0000}"/>
    <cellStyle name="Percent 111 4 3 2" xfId="27958" xr:uid="{00000000-0005-0000-0000-00001D5E0000}"/>
    <cellStyle name="Percent 111 4 3 3" xfId="20808" xr:uid="{00000000-0005-0000-0000-00001E5E0000}"/>
    <cellStyle name="Percent 111 4 4" xfId="27959" xr:uid="{00000000-0005-0000-0000-00001F5E0000}"/>
    <cellStyle name="Percent 111 4 4 2" xfId="20877" xr:uid="{00000000-0005-0000-0000-0000205E0000}"/>
    <cellStyle name="Percent 111 4 4 3" xfId="20812" xr:uid="{00000000-0005-0000-0000-0000215E0000}"/>
    <cellStyle name="Percent 111 4 5" xfId="27960" xr:uid="{00000000-0005-0000-0000-0000225E0000}"/>
    <cellStyle name="Percent 111 4 6" xfId="27961" xr:uid="{00000000-0005-0000-0000-0000235E0000}"/>
    <cellStyle name="Percent 111 5" xfId="18824" xr:uid="{00000000-0005-0000-0000-0000245E0000}"/>
    <cellStyle name="Percent 111 5 2" xfId="6803" xr:uid="{00000000-0005-0000-0000-0000255E0000}"/>
    <cellStyle name="Percent 111 5 2 2" xfId="27962" xr:uid="{00000000-0005-0000-0000-0000265E0000}"/>
    <cellStyle name="Percent 111 5 2 3" xfId="10486" xr:uid="{00000000-0005-0000-0000-0000275E0000}"/>
    <cellStyle name="Percent 111 5 3" xfId="27322" xr:uid="{00000000-0005-0000-0000-0000285E0000}"/>
    <cellStyle name="Percent 111 5 3 2" xfId="27963" xr:uid="{00000000-0005-0000-0000-0000295E0000}"/>
    <cellStyle name="Percent 111 5 3 3" xfId="27964" xr:uid="{00000000-0005-0000-0000-00002A5E0000}"/>
    <cellStyle name="Percent 111 5 4" xfId="2987" xr:uid="{00000000-0005-0000-0000-00002B5E0000}"/>
    <cellStyle name="Percent 111 5 5" xfId="27965" xr:uid="{00000000-0005-0000-0000-00002C5E0000}"/>
    <cellStyle name="Percent 111 6" xfId="27967" xr:uid="{00000000-0005-0000-0000-00002D5E0000}"/>
    <cellStyle name="Percent 111 6 2" xfId="27968" xr:uid="{00000000-0005-0000-0000-00002E5E0000}"/>
    <cellStyle name="Percent 111 6 2 2" xfId="27969" xr:uid="{00000000-0005-0000-0000-00002F5E0000}"/>
    <cellStyle name="Percent 111 6 2 3" xfId="25307" xr:uid="{00000000-0005-0000-0000-0000305E0000}"/>
    <cellStyle name="Percent 111 6 3" xfId="27325" xr:uid="{00000000-0005-0000-0000-0000315E0000}"/>
    <cellStyle name="Percent 111 6 3 2" xfId="27970" xr:uid="{00000000-0005-0000-0000-0000325E0000}"/>
    <cellStyle name="Percent 111 6 3 3" xfId="25317" xr:uid="{00000000-0005-0000-0000-0000335E0000}"/>
    <cellStyle name="Percent 111 6 4" xfId="27327" xr:uid="{00000000-0005-0000-0000-0000345E0000}"/>
    <cellStyle name="Percent 111 6 5" xfId="27971" xr:uid="{00000000-0005-0000-0000-0000355E0000}"/>
    <cellStyle name="Percent 111 7" xfId="27973" xr:uid="{00000000-0005-0000-0000-0000365E0000}"/>
    <cellStyle name="Percent 111 7 2" xfId="27974" xr:uid="{00000000-0005-0000-0000-0000375E0000}"/>
    <cellStyle name="Percent 111 7 2 2" xfId="27975" xr:uid="{00000000-0005-0000-0000-0000385E0000}"/>
    <cellStyle name="Percent 111 7 2 3" xfId="27978" xr:uid="{00000000-0005-0000-0000-0000395E0000}"/>
    <cellStyle name="Percent 111 7 3" xfId="27979" xr:uid="{00000000-0005-0000-0000-00003A5E0000}"/>
    <cellStyle name="Percent 111 7 3 2" xfId="27980" xr:uid="{00000000-0005-0000-0000-00003B5E0000}"/>
    <cellStyle name="Percent 111 7 3 3" xfId="27983" xr:uid="{00000000-0005-0000-0000-00003C5E0000}"/>
    <cellStyle name="Percent 111 7 4" xfId="27984" xr:uid="{00000000-0005-0000-0000-00003D5E0000}"/>
    <cellStyle name="Percent 111 7 5" xfId="3386" xr:uid="{00000000-0005-0000-0000-00003E5E0000}"/>
    <cellStyle name="Percent 111 8" xfId="27985" xr:uid="{00000000-0005-0000-0000-00003F5E0000}"/>
    <cellStyle name="Percent 111 8 2" xfId="27986" xr:uid="{00000000-0005-0000-0000-0000405E0000}"/>
    <cellStyle name="Percent 111 8 2 2" xfId="27987" xr:uid="{00000000-0005-0000-0000-0000415E0000}"/>
    <cellStyle name="Percent 111 8 2 3" xfId="27990" xr:uid="{00000000-0005-0000-0000-0000425E0000}"/>
    <cellStyle name="Percent 111 8 3" xfId="27991" xr:uid="{00000000-0005-0000-0000-0000435E0000}"/>
    <cellStyle name="Percent 111 8 3 2" xfId="27992" xr:uid="{00000000-0005-0000-0000-0000445E0000}"/>
    <cellStyle name="Percent 111 8 3 3" xfId="27995" xr:uid="{00000000-0005-0000-0000-0000455E0000}"/>
    <cellStyle name="Percent 111 8 4" xfId="27996" xr:uid="{00000000-0005-0000-0000-0000465E0000}"/>
    <cellStyle name="Percent 111 8 5" xfId="6696" xr:uid="{00000000-0005-0000-0000-0000475E0000}"/>
    <cellStyle name="Percent 111 9" xfId="27997" xr:uid="{00000000-0005-0000-0000-0000485E0000}"/>
    <cellStyle name="Percent 111 9 2" xfId="27998" xr:uid="{00000000-0005-0000-0000-0000495E0000}"/>
    <cellStyle name="Percent 111 9 2 2" xfId="28000" xr:uid="{00000000-0005-0000-0000-00004A5E0000}"/>
    <cellStyle name="Percent 111 9 2 3" xfId="28002" xr:uid="{00000000-0005-0000-0000-00004B5E0000}"/>
    <cellStyle name="Percent 111 9 3" xfId="28006" xr:uid="{00000000-0005-0000-0000-00004C5E0000}"/>
    <cellStyle name="Percent 111 9 4" xfId="28008" xr:uid="{00000000-0005-0000-0000-00004D5E0000}"/>
    <cellStyle name="Percent 112" xfId="27920" xr:uid="{00000000-0005-0000-0000-00004E5E0000}"/>
    <cellStyle name="Percent 112 10" xfId="11154" xr:uid="{00000000-0005-0000-0000-00004F5E0000}"/>
    <cellStyle name="Percent 112 10 2" xfId="28010" xr:uid="{00000000-0005-0000-0000-0000505E0000}"/>
    <cellStyle name="Percent 112 10 3" xfId="28011" xr:uid="{00000000-0005-0000-0000-0000515E0000}"/>
    <cellStyle name="Percent 112 11" xfId="11157" xr:uid="{00000000-0005-0000-0000-0000525E0000}"/>
    <cellStyle name="Percent 112 11 2" xfId="28012" xr:uid="{00000000-0005-0000-0000-0000535E0000}"/>
    <cellStyle name="Percent 112 11 3" xfId="28015" xr:uid="{00000000-0005-0000-0000-0000545E0000}"/>
    <cellStyle name="Percent 112 12" xfId="28016" xr:uid="{00000000-0005-0000-0000-0000555E0000}"/>
    <cellStyle name="Percent 112 13" xfId="28017" xr:uid="{00000000-0005-0000-0000-0000565E0000}"/>
    <cellStyle name="Percent 112 2" xfId="27922" xr:uid="{00000000-0005-0000-0000-0000575E0000}"/>
    <cellStyle name="Percent 112 2 10" xfId="28018" xr:uid="{00000000-0005-0000-0000-0000585E0000}"/>
    <cellStyle name="Percent 112 2 11" xfId="28019" xr:uid="{00000000-0005-0000-0000-0000595E0000}"/>
    <cellStyle name="Percent 112 2 2" xfId="28020" xr:uid="{00000000-0005-0000-0000-00005A5E0000}"/>
    <cellStyle name="Percent 112 2 2 2" xfId="26784" xr:uid="{00000000-0005-0000-0000-00005B5E0000}"/>
    <cellStyle name="Percent 112 2 2 2 2" xfId="28021" xr:uid="{00000000-0005-0000-0000-00005C5E0000}"/>
    <cellStyle name="Percent 112 2 2 2 2 2" xfId="5454" xr:uid="{00000000-0005-0000-0000-00005D5E0000}"/>
    <cellStyle name="Percent 112 2 2 2 2 3" xfId="12011" xr:uid="{00000000-0005-0000-0000-00005E5E0000}"/>
    <cellStyle name="Percent 112 2 2 2 3" xfId="28022" xr:uid="{00000000-0005-0000-0000-00005F5E0000}"/>
    <cellStyle name="Percent 112 2 2 2 4" xfId="28023" xr:uid="{00000000-0005-0000-0000-0000605E0000}"/>
    <cellStyle name="Percent 112 2 2 3" xfId="28024" xr:uid="{00000000-0005-0000-0000-0000615E0000}"/>
    <cellStyle name="Percent 112 2 2 3 2" xfId="28025" xr:uid="{00000000-0005-0000-0000-0000625E0000}"/>
    <cellStyle name="Percent 112 2 2 3 3" xfId="28026" xr:uid="{00000000-0005-0000-0000-0000635E0000}"/>
    <cellStyle name="Percent 112 2 2 4" xfId="28027" xr:uid="{00000000-0005-0000-0000-0000645E0000}"/>
    <cellStyle name="Percent 112 2 2 4 2" xfId="28028" xr:uid="{00000000-0005-0000-0000-0000655E0000}"/>
    <cellStyle name="Percent 112 2 2 4 3" xfId="28029" xr:uid="{00000000-0005-0000-0000-0000665E0000}"/>
    <cellStyle name="Percent 112 2 2 5" xfId="28030" xr:uid="{00000000-0005-0000-0000-0000675E0000}"/>
    <cellStyle name="Percent 112 2 2 6" xfId="28031" xr:uid="{00000000-0005-0000-0000-0000685E0000}"/>
    <cellStyle name="Percent 112 2 3" xfId="28032" xr:uid="{00000000-0005-0000-0000-0000695E0000}"/>
    <cellStyle name="Percent 112 2 3 2" xfId="28033" xr:uid="{00000000-0005-0000-0000-00006A5E0000}"/>
    <cellStyle name="Percent 112 2 3 2 2" xfId="25241" xr:uid="{00000000-0005-0000-0000-00006B5E0000}"/>
    <cellStyle name="Percent 112 2 3 2 3" xfId="25245" xr:uid="{00000000-0005-0000-0000-00006C5E0000}"/>
    <cellStyle name="Percent 112 2 3 3" xfId="28034" xr:uid="{00000000-0005-0000-0000-00006D5E0000}"/>
    <cellStyle name="Percent 112 2 3 3 2" xfId="25254" xr:uid="{00000000-0005-0000-0000-00006E5E0000}"/>
    <cellStyle name="Percent 112 2 3 3 3" xfId="25259" xr:uid="{00000000-0005-0000-0000-00006F5E0000}"/>
    <cellStyle name="Percent 112 2 3 4" xfId="28035" xr:uid="{00000000-0005-0000-0000-0000705E0000}"/>
    <cellStyle name="Percent 112 2 3 5" xfId="28036" xr:uid="{00000000-0005-0000-0000-0000715E0000}"/>
    <cellStyle name="Percent 112 2 4" xfId="23307" xr:uid="{00000000-0005-0000-0000-0000725E0000}"/>
    <cellStyle name="Percent 112 2 4 2" xfId="19466" xr:uid="{00000000-0005-0000-0000-0000735E0000}"/>
    <cellStyle name="Percent 112 2 4 2 2" xfId="20146" xr:uid="{00000000-0005-0000-0000-0000745E0000}"/>
    <cellStyle name="Percent 112 2 4 2 3" xfId="20148" xr:uid="{00000000-0005-0000-0000-0000755E0000}"/>
    <cellStyle name="Percent 112 2 4 3" xfId="28037" xr:uid="{00000000-0005-0000-0000-0000765E0000}"/>
    <cellStyle name="Percent 112 2 4 3 2" xfId="28038" xr:uid="{00000000-0005-0000-0000-0000775E0000}"/>
    <cellStyle name="Percent 112 2 4 3 3" xfId="28039" xr:uid="{00000000-0005-0000-0000-0000785E0000}"/>
    <cellStyle name="Percent 112 2 4 4" xfId="28040" xr:uid="{00000000-0005-0000-0000-0000795E0000}"/>
    <cellStyle name="Percent 112 2 4 5" xfId="28041" xr:uid="{00000000-0005-0000-0000-00007A5E0000}"/>
    <cellStyle name="Percent 112 2 5" xfId="23311" xr:uid="{00000000-0005-0000-0000-00007B5E0000}"/>
    <cellStyle name="Percent 112 2 5 2" xfId="6927" xr:uid="{00000000-0005-0000-0000-00007C5E0000}"/>
    <cellStyle name="Percent 112 2 5 2 2" xfId="3861" xr:uid="{00000000-0005-0000-0000-00007D5E0000}"/>
    <cellStyle name="Percent 112 2 5 2 3" xfId="28042" xr:uid="{00000000-0005-0000-0000-00007E5E0000}"/>
    <cellStyle name="Percent 112 2 5 3" xfId="4327" xr:uid="{00000000-0005-0000-0000-00007F5E0000}"/>
    <cellStyle name="Percent 112 2 5 3 2" xfId="28043" xr:uid="{00000000-0005-0000-0000-0000805E0000}"/>
    <cellStyle name="Percent 112 2 5 3 3" xfId="28044" xr:uid="{00000000-0005-0000-0000-0000815E0000}"/>
    <cellStyle name="Percent 112 2 5 4" xfId="4333" xr:uid="{00000000-0005-0000-0000-0000825E0000}"/>
    <cellStyle name="Percent 112 2 5 5" xfId="1263" xr:uid="{00000000-0005-0000-0000-0000835E0000}"/>
    <cellStyle name="Percent 112 2 6" xfId="26399" xr:uid="{00000000-0005-0000-0000-0000845E0000}"/>
    <cellStyle name="Percent 112 2 6 2" xfId="6941" xr:uid="{00000000-0005-0000-0000-0000855E0000}"/>
    <cellStyle name="Percent 112 2 6 2 2" xfId="2660" xr:uid="{00000000-0005-0000-0000-0000865E0000}"/>
    <cellStyle name="Percent 112 2 6 2 3" xfId="28045" xr:uid="{00000000-0005-0000-0000-0000875E0000}"/>
    <cellStyle name="Percent 112 2 6 3" xfId="6946" xr:uid="{00000000-0005-0000-0000-0000885E0000}"/>
    <cellStyle name="Percent 112 2 6 3 2" xfId="8238" xr:uid="{00000000-0005-0000-0000-0000895E0000}"/>
    <cellStyle name="Percent 112 2 6 3 3" xfId="25665" xr:uid="{00000000-0005-0000-0000-00008A5E0000}"/>
    <cellStyle name="Percent 112 2 6 4" xfId="12758" xr:uid="{00000000-0005-0000-0000-00008B5E0000}"/>
    <cellStyle name="Percent 112 2 6 5" xfId="25670" xr:uid="{00000000-0005-0000-0000-00008C5E0000}"/>
    <cellStyle name="Percent 112 2 7" xfId="27657" xr:uid="{00000000-0005-0000-0000-00008D5E0000}"/>
    <cellStyle name="Percent 112 2 7 2" xfId="28046" xr:uid="{00000000-0005-0000-0000-00008E5E0000}"/>
    <cellStyle name="Percent 112 2 7 2 2" xfId="28047" xr:uid="{00000000-0005-0000-0000-00008F5E0000}"/>
    <cellStyle name="Percent 112 2 7 2 3" xfId="28048" xr:uid="{00000000-0005-0000-0000-0000905E0000}"/>
    <cellStyle name="Percent 112 2 7 3" xfId="25675" xr:uid="{00000000-0005-0000-0000-0000915E0000}"/>
    <cellStyle name="Percent 112 2 7 4" xfId="25678" xr:uid="{00000000-0005-0000-0000-0000925E0000}"/>
    <cellStyle name="Percent 112 2 8" xfId="6953" xr:uid="{00000000-0005-0000-0000-0000935E0000}"/>
    <cellStyle name="Percent 112 2 8 2" xfId="12784" xr:uid="{00000000-0005-0000-0000-0000945E0000}"/>
    <cellStyle name="Percent 112 2 8 3" xfId="12786" xr:uid="{00000000-0005-0000-0000-0000955E0000}"/>
    <cellStyle name="Percent 112 2 9" xfId="28049" xr:uid="{00000000-0005-0000-0000-0000965E0000}"/>
    <cellStyle name="Percent 112 2 9 2" xfId="28050" xr:uid="{00000000-0005-0000-0000-0000975E0000}"/>
    <cellStyle name="Percent 112 2 9 3" xfId="1092" xr:uid="{00000000-0005-0000-0000-0000985E0000}"/>
    <cellStyle name="Percent 112 3" xfId="18831" xr:uid="{00000000-0005-0000-0000-0000995E0000}"/>
    <cellStyle name="Percent 112 4" xfId="18835" xr:uid="{00000000-0005-0000-0000-00009A5E0000}"/>
    <cellStyle name="Percent 112 4 2" xfId="645" xr:uid="{00000000-0005-0000-0000-00009B5E0000}"/>
    <cellStyle name="Percent 112 4 2 2" xfId="22754" xr:uid="{00000000-0005-0000-0000-00009C5E0000}"/>
    <cellStyle name="Percent 112 4 2 2 2" xfId="24966" xr:uid="{00000000-0005-0000-0000-00009D5E0000}"/>
    <cellStyle name="Percent 112 4 2 2 3" xfId="24975" xr:uid="{00000000-0005-0000-0000-00009E5E0000}"/>
    <cellStyle name="Percent 112 4 2 3" xfId="24569" xr:uid="{00000000-0005-0000-0000-00009F5E0000}"/>
    <cellStyle name="Percent 112 4 2 4" xfId="4735" xr:uid="{00000000-0005-0000-0000-0000A05E0000}"/>
    <cellStyle name="Percent 112 4 3" xfId="659" xr:uid="{00000000-0005-0000-0000-0000A15E0000}"/>
    <cellStyle name="Percent 112 4 3 2" xfId="12977" xr:uid="{00000000-0005-0000-0000-0000A25E0000}"/>
    <cellStyle name="Percent 112 4 3 3" xfId="12984" xr:uid="{00000000-0005-0000-0000-0000A35E0000}"/>
    <cellStyle name="Percent 112 4 4" xfId="4915" xr:uid="{00000000-0005-0000-0000-0000A45E0000}"/>
    <cellStyle name="Percent 112 4 4 2" xfId="12988" xr:uid="{00000000-0005-0000-0000-0000A55E0000}"/>
    <cellStyle name="Percent 112 4 4 3" xfId="6341" xr:uid="{00000000-0005-0000-0000-0000A65E0000}"/>
    <cellStyle name="Percent 112 4 5" xfId="858" xr:uid="{00000000-0005-0000-0000-0000A75E0000}"/>
    <cellStyle name="Percent 112 4 6" xfId="6973" xr:uid="{00000000-0005-0000-0000-0000A85E0000}"/>
    <cellStyle name="Percent 112 5" xfId="28052" xr:uid="{00000000-0005-0000-0000-0000A95E0000}"/>
    <cellStyle name="Percent 112 5 2" xfId="2311" xr:uid="{00000000-0005-0000-0000-0000AA5E0000}"/>
    <cellStyle name="Percent 112 5 2 2" xfId="28053" xr:uid="{00000000-0005-0000-0000-0000AB5E0000}"/>
    <cellStyle name="Percent 112 5 2 3" xfId="24584" xr:uid="{00000000-0005-0000-0000-0000AC5E0000}"/>
    <cellStyle name="Percent 112 5 3" xfId="27333" xr:uid="{00000000-0005-0000-0000-0000AD5E0000}"/>
    <cellStyle name="Percent 112 5 3 2" xfId="3681" xr:uid="{00000000-0005-0000-0000-0000AE5E0000}"/>
    <cellStyle name="Percent 112 5 3 3" xfId="28054" xr:uid="{00000000-0005-0000-0000-0000AF5E0000}"/>
    <cellStyle name="Percent 112 5 4" xfId="20106" xr:uid="{00000000-0005-0000-0000-0000B05E0000}"/>
    <cellStyle name="Percent 112 5 5" xfId="28055" xr:uid="{00000000-0005-0000-0000-0000B15E0000}"/>
    <cellStyle name="Percent 112 6" xfId="28057" xr:uid="{00000000-0005-0000-0000-0000B25E0000}"/>
    <cellStyle name="Percent 112 6 2" xfId="28058" xr:uid="{00000000-0005-0000-0000-0000B35E0000}"/>
    <cellStyle name="Percent 112 6 2 2" xfId="28059" xr:uid="{00000000-0005-0000-0000-0000B45E0000}"/>
    <cellStyle name="Percent 112 6 2 3" xfId="24597" xr:uid="{00000000-0005-0000-0000-0000B55E0000}"/>
    <cellStyle name="Percent 112 6 3" xfId="17701" xr:uid="{00000000-0005-0000-0000-0000B65E0000}"/>
    <cellStyle name="Percent 112 6 3 2" xfId="28060" xr:uid="{00000000-0005-0000-0000-0000B75E0000}"/>
    <cellStyle name="Percent 112 6 3 3" xfId="28061" xr:uid="{00000000-0005-0000-0000-0000B85E0000}"/>
    <cellStyle name="Percent 112 6 4" xfId="17704" xr:uid="{00000000-0005-0000-0000-0000B95E0000}"/>
    <cellStyle name="Percent 112 6 5" xfId="28062" xr:uid="{00000000-0005-0000-0000-0000BA5E0000}"/>
    <cellStyle name="Percent 112 7" xfId="28064" xr:uid="{00000000-0005-0000-0000-0000BB5E0000}"/>
    <cellStyle name="Percent 112 7 2" xfId="28065" xr:uid="{00000000-0005-0000-0000-0000BC5E0000}"/>
    <cellStyle name="Percent 112 7 2 2" xfId="28067" xr:uid="{00000000-0005-0000-0000-0000BD5E0000}"/>
    <cellStyle name="Percent 112 7 2 3" xfId="24608" xr:uid="{00000000-0005-0000-0000-0000BE5E0000}"/>
    <cellStyle name="Percent 112 7 3" xfId="28068" xr:uid="{00000000-0005-0000-0000-0000BF5E0000}"/>
    <cellStyle name="Percent 112 7 3 2" xfId="28070" xr:uid="{00000000-0005-0000-0000-0000C05E0000}"/>
    <cellStyle name="Percent 112 7 3 3" xfId="28071" xr:uid="{00000000-0005-0000-0000-0000C15E0000}"/>
    <cellStyle name="Percent 112 7 4" xfId="28072" xr:uid="{00000000-0005-0000-0000-0000C25E0000}"/>
    <cellStyle name="Percent 112 7 5" xfId="6718" xr:uid="{00000000-0005-0000-0000-0000C35E0000}"/>
    <cellStyle name="Percent 112 8" xfId="20411" xr:uid="{00000000-0005-0000-0000-0000C45E0000}"/>
    <cellStyle name="Percent 112 8 2" xfId="28073" xr:uid="{00000000-0005-0000-0000-0000C55E0000}"/>
    <cellStyle name="Percent 112 8 2 2" xfId="28074" xr:uid="{00000000-0005-0000-0000-0000C65E0000}"/>
    <cellStyle name="Percent 112 8 2 3" xfId="24621" xr:uid="{00000000-0005-0000-0000-0000C75E0000}"/>
    <cellStyle name="Percent 112 8 3" xfId="28075" xr:uid="{00000000-0005-0000-0000-0000C85E0000}"/>
    <cellStyle name="Percent 112 8 3 2" xfId="28076" xr:uid="{00000000-0005-0000-0000-0000C95E0000}"/>
    <cellStyle name="Percent 112 8 3 3" xfId="28077" xr:uid="{00000000-0005-0000-0000-0000CA5E0000}"/>
    <cellStyle name="Percent 112 8 4" xfId="28078" xr:uid="{00000000-0005-0000-0000-0000CB5E0000}"/>
    <cellStyle name="Percent 112 8 5" xfId="2225" xr:uid="{00000000-0005-0000-0000-0000CC5E0000}"/>
    <cellStyle name="Percent 112 9" xfId="28079" xr:uid="{00000000-0005-0000-0000-0000CD5E0000}"/>
    <cellStyle name="Percent 112 9 2" xfId="28080" xr:uid="{00000000-0005-0000-0000-0000CE5E0000}"/>
    <cellStyle name="Percent 112 9 2 2" xfId="28081" xr:uid="{00000000-0005-0000-0000-0000CF5E0000}"/>
    <cellStyle name="Percent 112 9 2 3" xfId="28082" xr:uid="{00000000-0005-0000-0000-0000D05E0000}"/>
    <cellStyle name="Percent 112 9 3" xfId="2847" xr:uid="{00000000-0005-0000-0000-0000D15E0000}"/>
    <cellStyle name="Percent 112 9 4" xfId="2895" xr:uid="{00000000-0005-0000-0000-0000D25E0000}"/>
    <cellStyle name="Percent 113" xfId="27924" xr:uid="{00000000-0005-0000-0000-0000D35E0000}"/>
    <cellStyle name="Percent 113 10" xfId="28083" xr:uid="{00000000-0005-0000-0000-0000D45E0000}"/>
    <cellStyle name="Percent 113 10 2" xfId="24260" xr:uid="{00000000-0005-0000-0000-0000D55E0000}"/>
    <cellStyle name="Percent 113 10 3" xfId="10662" xr:uid="{00000000-0005-0000-0000-0000D65E0000}"/>
    <cellStyle name="Percent 113 11" xfId="28084" xr:uid="{00000000-0005-0000-0000-0000D75E0000}"/>
    <cellStyle name="Percent 113 11 2" xfId="28085" xr:uid="{00000000-0005-0000-0000-0000D85E0000}"/>
    <cellStyle name="Percent 113 11 3" xfId="10670" xr:uid="{00000000-0005-0000-0000-0000D95E0000}"/>
    <cellStyle name="Percent 113 12" xfId="28086" xr:uid="{00000000-0005-0000-0000-0000DA5E0000}"/>
    <cellStyle name="Percent 113 13" xfId="18137" xr:uid="{00000000-0005-0000-0000-0000DB5E0000}"/>
    <cellStyle name="Percent 113 2" xfId="27926" xr:uid="{00000000-0005-0000-0000-0000DC5E0000}"/>
    <cellStyle name="Percent 113 2 10" xfId="28087" xr:uid="{00000000-0005-0000-0000-0000DD5E0000}"/>
    <cellStyle name="Percent 113 2 11" xfId="28088" xr:uid="{00000000-0005-0000-0000-0000DE5E0000}"/>
    <cellStyle name="Percent 113 2 2" xfId="28089" xr:uid="{00000000-0005-0000-0000-0000DF5E0000}"/>
    <cellStyle name="Percent 113 2 2 2" xfId="28090" xr:uid="{00000000-0005-0000-0000-0000E05E0000}"/>
    <cellStyle name="Percent 113 2 2 2 2" xfId="28091" xr:uid="{00000000-0005-0000-0000-0000E15E0000}"/>
    <cellStyle name="Percent 113 2 2 2 2 2" xfId="4399" xr:uid="{00000000-0005-0000-0000-0000E25E0000}"/>
    <cellStyle name="Percent 113 2 2 2 2 3" xfId="28092" xr:uid="{00000000-0005-0000-0000-0000E35E0000}"/>
    <cellStyle name="Percent 113 2 2 2 3" xfId="21666" xr:uid="{00000000-0005-0000-0000-0000E45E0000}"/>
    <cellStyle name="Percent 113 2 2 2 4" xfId="21669" xr:uid="{00000000-0005-0000-0000-0000E55E0000}"/>
    <cellStyle name="Percent 113 2 2 3" xfId="28093" xr:uid="{00000000-0005-0000-0000-0000E65E0000}"/>
    <cellStyle name="Percent 113 2 2 3 2" xfId="23610" xr:uid="{00000000-0005-0000-0000-0000E75E0000}"/>
    <cellStyle name="Percent 113 2 2 3 3" xfId="21675" xr:uid="{00000000-0005-0000-0000-0000E85E0000}"/>
    <cellStyle name="Percent 113 2 2 4" xfId="28094" xr:uid="{00000000-0005-0000-0000-0000E95E0000}"/>
    <cellStyle name="Percent 113 2 2 4 2" xfId="9924" xr:uid="{00000000-0005-0000-0000-0000EA5E0000}"/>
    <cellStyle name="Percent 113 2 2 4 3" xfId="9931" xr:uid="{00000000-0005-0000-0000-0000EB5E0000}"/>
    <cellStyle name="Percent 113 2 2 5" xfId="28095" xr:uid="{00000000-0005-0000-0000-0000EC5E0000}"/>
    <cellStyle name="Percent 113 2 2 6" xfId="28096" xr:uid="{00000000-0005-0000-0000-0000ED5E0000}"/>
    <cellStyle name="Percent 113 2 3" xfId="28097" xr:uid="{00000000-0005-0000-0000-0000EE5E0000}"/>
    <cellStyle name="Percent 113 2 3 2" xfId="28098" xr:uid="{00000000-0005-0000-0000-0000EF5E0000}"/>
    <cellStyle name="Percent 113 2 3 2 2" xfId="28099" xr:uid="{00000000-0005-0000-0000-0000F05E0000}"/>
    <cellStyle name="Percent 113 2 3 2 3" xfId="21692" xr:uid="{00000000-0005-0000-0000-0000F15E0000}"/>
    <cellStyle name="Percent 113 2 3 3" xfId="28102" xr:uid="{00000000-0005-0000-0000-0000F25E0000}"/>
    <cellStyle name="Percent 113 2 3 3 2" xfId="23622" xr:uid="{00000000-0005-0000-0000-0000F35E0000}"/>
    <cellStyle name="Percent 113 2 3 3 3" xfId="21704" xr:uid="{00000000-0005-0000-0000-0000F45E0000}"/>
    <cellStyle name="Percent 113 2 3 4" xfId="28103" xr:uid="{00000000-0005-0000-0000-0000F55E0000}"/>
    <cellStyle name="Percent 113 2 3 5" xfId="28104" xr:uid="{00000000-0005-0000-0000-0000F65E0000}"/>
    <cellStyle name="Percent 113 2 4" xfId="28105" xr:uid="{00000000-0005-0000-0000-0000F75E0000}"/>
    <cellStyle name="Percent 113 2 4 2" xfId="28106" xr:uid="{00000000-0005-0000-0000-0000F85E0000}"/>
    <cellStyle name="Percent 113 2 4 2 2" xfId="28107" xr:uid="{00000000-0005-0000-0000-0000F95E0000}"/>
    <cellStyle name="Percent 113 2 4 2 3" xfId="28109" xr:uid="{00000000-0005-0000-0000-0000FA5E0000}"/>
    <cellStyle name="Percent 113 2 4 3" xfId="28111" xr:uid="{00000000-0005-0000-0000-0000FB5E0000}"/>
    <cellStyle name="Percent 113 2 4 3 2" xfId="23639" xr:uid="{00000000-0005-0000-0000-0000FC5E0000}"/>
    <cellStyle name="Percent 113 2 4 3 3" xfId="28112" xr:uid="{00000000-0005-0000-0000-0000FD5E0000}"/>
    <cellStyle name="Percent 113 2 4 4" xfId="28115" xr:uid="{00000000-0005-0000-0000-0000FE5E0000}"/>
    <cellStyle name="Percent 113 2 4 5" xfId="28116" xr:uid="{00000000-0005-0000-0000-0000FF5E0000}"/>
    <cellStyle name="Percent 113 2 5" xfId="26407" xr:uid="{00000000-0005-0000-0000-0000005F0000}"/>
    <cellStyle name="Percent 113 2 5 2" xfId="28117" xr:uid="{00000000-0005-0000-0000-0000015F0000}"/>
    <cellStyle name="Percent 113 2 5 2 2" xfId="28118" xr:uid="{00000000-0005-0000-0000-0000025F0000}"/>
    <cellStyle name="Percent 113 2 5 2 3" xfId="28119" xr:uid="{00000000-0005-0000-0000-0000035F0000}"/>
    <cellStyle name="Percent 113 2 5 3" xfId="28121" xr:uid="{00000000-0005-0000-0000-0000045F0000}"/>
    <cellStyle name="Percent 113 2 5 3 2" xfId="23652" xr:uid="{00000000-0005-0000-0000-0000055F0000}"/>
    <cellStyle name="Percent 113 2 5 3 3" xfId="28122" xr:uid="{00000000-0005-0000-0000-0000065F0000}"/>
    <cellStyle name="Percent 113 2 5 4" xfId="16801" xr:uid="{00000000-0005-0000-0000-0000075F0000}"/>
    <cellStyle name="Percent 113 2 5 5" xfId="16828" xr:uid="{00000000-0005-0000-0000-0000085F0000}"/>
    <cellStyle name="Percent 113 2 6" xfId="26409" xr:uid="{00000000-0005-0000-0000-0000095F0000}"/>
    <cellStyle name="Percent 113 2 6 2" xfId="28123" xr:uid="{00000000-0005-0000-0000-00000A5F0000}"/>
    <cellStyle name="Percent 113 2 6 2 2" xfId="28124" xr:uid="{00000000-0005-0000-0000-00000B5F0000}"/>
    <cellStyle name="Percent 113 2 6 2 3" xfId="2636" xr:uid="{00000000-0005-0000-0000-00000C5F0000}"/>
    <cellStyle name="Percent 113 2 6 3" xfId="25832" xr:uid="{00000000-0005-0000-0000-00000D5F0000}"/>
    <cellStyle name="Percent 113 2 6 3 2" xfId="23660" xr:uid="{00000000-0005-0000-0000-00000E5F0000}"/>
    <cellStyle name="Percent 113 2 6 3 3" xfId="25835" xr:uid="{00000000-0005-0000-0000-00000F5F0000}"/>
    <cellStyle name="Percent 113 2 6 4" xfId="25838" xr:uid="{00000000-0005-0000-0000-0000105F0000}"/>
    <cellStyle name="Percent 113 2 6 5" xfId="25841" xr:uid="{00000000-0005-0000-0000-0000115F0000}"/>
    <cellStyle name="Percent 113 2 7" xfId="27662" xr:uid="{00000000-0005-0000-0000-0000125F0000}"/>
    <cellStyle name="Percent 113 2 7 2" xfId="28125" xr:uid="{00000000-0005-0000-0000-0000135F0000}"/>
    <cellStyle name="Percent 113 2 7 2 2" xfId="28126" xr:uid="{00000000-0005-0000-0000-0000145F0000}"/>
    <cellStyle name="Percent 113 2 7 2 3" xfId="28127" xr:uid="{00000000-0005-0000-0000-0000155F0000}"/>
    <cellStyle name="Percent 113 2 7 3" xfId="25846" xr:uid="{00000000-0005-0000-0000-0000165F0000}"/>
    <cellStyle name="Percent 113 2 7 4" xfId="16918" xr:uid="{00000000-0005-0000-0000-0000175F0000}"/>
    <cellStyle name="Percent 113 2 8" xfId="28128" xr:uid="{00000000-0005-0000-0000-0000185F0000}"/>
    <cellStyle name="Percent 113 2 8 2" xfId="28129" xr:uid="{00000000-0005-0000-0000-0000195F0000}"/>
    <cellStyle name="Percent 113 2 8 3" xfId="25850" xr:uid="{00000000-0005-0000-0000-00001A5F0000}"/>
    <cellStyle name="Percent 113 2 9" xfId="28130" xr:uid="{00000000-0005-0000-0000-00001B5F0000}"/>
    <cellStyle name="Percent 113 2 9 2" xfId="28131" xr:uid="{00000000-0005-0000-0000-00001C5F0000}"/>
    <cellStyle name="Percent 113 2 9 3" xfId="25856" xr:uid="{00000000-0005-0000-0000-00001D5F0000}"/>
    <cellStyle name="Percent 113 3" xfId="18841" xr:uid="{00000000-0005-0000-0000-00001E5F0000}"/>
    <cellStyle name="Percent 113 4" xfId="18845" xr:uid="{00000000-0005-0000-0000-00001F5F0000}"/>
    <cellStyle name="Percent 113 4 2" xfId="6821" xr:uid="{00000000-0005-0000-0000-0000205F0000}"/>
    <cellStyle name="Percent 113 4 2 2" xfId="1985" xr:uid="{00000000-0005-0000-0000-0000215F0000}"/>
    <cellStyle name="Percent 113 4 2 2 2" xfId="28132" xr:uid="{00000000-0005-0000-0000-0000225F0000}"/>
    <cellStyle name="Percent 113 4 2 2 3" xfId="28133" xr:uid="{00000000-0005-0000-0000-0000235F0000}"/>
    <cellStyle name="Percent 113 4 2 3" xfId="1996" xr:uid="{00000000-0005-0000-0000-0000245F0000}"/>
    <cellStyle name="Percent 113 4 2 4" xfId="2005" xr:uid="{00000000-0005-0000-0000-0000255F0000}"/>
    <cellStyle name="Percent 113 4 3" xfId="8806" xr:uid="{00000000-0005-0000-0000-0000265F0000}"/>
    <cellStyle name="Percent 113 4 3 2" xfId="2128" xr:uid="{00000000-0005-0000-0000-0000275F0000}"/>
    <cellStyle name="Percent 113 4 3 3" xfId="2139" xr:uid="{00000000-0005-0000-0000-0000285F0000}"/>
    <cellStyle name="Percent 113 4 4" xfId="13880" xr:uid="{00000000-0005-0000-0000-0000295F0000}"/>
    <cellStyle name="Percent 113 4 4 2" xfId="4875" xr:uid="{00000000-0005-0000-0000-00002A5F0000}"/>
    <cellStyle name="Percent 113 4 4 3" xfId="12438" xr:uid="{00000000-0005-0000-0000-00002B5F0000}"/>
    <cellStyle name="Percent 113 4 5" xfId="13883" xr:uid="{00000000-0005-0000-0000-00002C5F0000}"/>
    <cellStyle name="Percent 113 4 6" xfId="13886" xr:uid="{00000000-0005-0000-0000-00002D5F0000}"/>
    <cellStyle name="Percent 113 5" xfId="28134" xr:uid="{00000000-0005-0000-0000-00002E5F0000}"/>
    <cellStyle name="Percent 113 5 2" xfId="27726" xr:uid="{00000000-0005-0000-0000-00002F5F0000}"/>
    <cellStyle name="Percent 113 5 2 2" xfId="27728" xr:uid="{00000000-0005-0000-0000-0000305F0000}"/>
    <cellStyle name="Percent 113 5 2 3" xfId="28135" xr:uid="{00000000-0005-0000-0000-0000315F0000}"/>
    <cellStyle name="Percent 113 5 3" xfId="27339" xr:uid="{00000000-0005-0000-0000-0000325F0000}"/>
    <cellStyle name="Percent 113 5 3 2" xfId="28136" xr:uid="{00000000-0005-0000-0000-0000335F0000}"/>
    <cellStyle name="Percent 113 5 3 3" xfId="28137" xr:uid="{00000000-0005-0000-0000-0000345F0000}"/>
    <cellStyle name="Percent 113 5 4" xfId="20117" xr:uid="{00000000-0005-0000-0000-0000355F0000}"/>
    <cellStyle name="Percent 113 5 5" xfId="28138" xr:uid="{00000000-0005-0000-0000-0000365F0000}"/>
    <cellStyle name="Percent 113 6" xfId="28139" xr:uid="{00000000-0005-0000-0000-0000375F0000}"/>
    <cellStyle name="Percent 113 6 2" xfId="28140" xr:uid="{00000000-0005-0000-0000-0000385F0000}"/>
    <cellStyle name="Percent 113 6 2 2" xfId="28141" xr:uid="{00000000-0005-0000-0000-0000395F0000}"/>
    <cellStyle name="Percent 113 6 2 3" xfId="28142" xr:uid="{00000000-0005-0000-0000-00003A5F0000}"/>
    <cellStyle name="Percent 113 6 3" xfId="27341" xr:uid="{00000000-0005-0000-0000-00003B5F0000}"/>
    <cellStyle name="Percent 113 6 3 2" xfId="28143" xr:uid="{00000000-0005-0000-0000-00003C5F0000}"/>
    <cellStyle name="Percent 113 6 3 3" xfId="3912" xr:uid="{00000000-0005-0000-0000-00003D5F0000}"/>
    <cellStyle name="Percent 113 6 4" xfId="27343" xr:uid="{00000000-0005-0000-0000-00003E5F0000}"/>
    <cellStyle name="Percent 113 6 5" xfId="28144" xr:uid="{00000000-0005-0000-0000-00003F5F0000}"/>
    <cellStyle name="Percent 113 7" xfId="28145" xr:uid="{00000000-0005-0000-0000-0000405F0000}"/>
    <cellStyle name="Percent 113 7 2" xfId="28146" xr:uid="{00000000-0005-0000-0000-0000415F0000}"/>
    <cellStyle name="Percent 113 7 2 2" xfId="28147" xr:uid="{00000000-0005-0000-0000-0000425F0000}"/>
    <cellStyle name="Percent 113 7 2 3" xfId="28150" xr:uid="{00000000-0005-0000-0000-0000435F0000}"/>
    <cellStyle name="Percent 113 7 3" xfId="28151" xr:uid="{00000000-0005-0000-0000-0000445F0000}"/>
    <cellStyle name="Percent 113 7 3 2" xfId="28152" xr:uid="{00000000-0005-0000-0000-0000455F0000}"/>
    <cellStyle name="Percent 113 7 3 3" xfId="28153" xr:uid="{00000000-0005-0000-0000-0000465F0000}"/>
    <cellStyle name="Percent 113 7 4" xfId="28154" xr:uid="{00000000-0005-0000-0000-0000475F0000}"/>
    <cellStyle name="Percent 113 7 5" xfId="5675" xr:uid="{00000000-0005-0000-0000-0000485F0000}"/>
    <cellStyle name="Percent 113 8" xfId="28155" xr:uid="{00000000-0005-0000-0000-0000495F0000}"/>
    <cellStyle name="Percent 113 8 2" xfId="28156" xr:uid="{00000000-0005-0000-0000-00004A5F0000}"/>
    <cellStyle name="Percent 113 8 2 2" xfId="23101" xr:uid="{00000000-0005-0000-0000-00004B5F0000}"/>
    <cellStyle name="Percent 113 8 2 3" xfId="23192" xr:uid="{00000000-0005-0000-0000-00004C5F0000}"/>
    <cellStyle name="Percent 113 8 3" xfId="28157" xr:uid="{00000000-0005-0000-0000-00004D5F0000}"/>
    <cellStyle name="Percent 113 8 3 2" xfId="23281" xr:uid="{00000000-0005-0000-0000-00004E5F0000}"/>
    <cellStyle name="Percent 113 8 3 3" xfId="23388" xr:uid="{00000000-0005-0000-0000-00004F5F0000}"/>
    <cellStyle name="Percent 113 8 4" xfId="28158" xr:uid="{00000000-0005-0000-0000-0000505F0000}"/>
    <cellStyle name="Percent 113 8 5" xfId="28159" xr:uid="{00000000-0005-0000-0000-0000515F0000}"/>
    <cellStyle name="Percent 113 9" xfId="28160" xr:uid="{00000000-0005-0000-0000-0000525F0000}"/>
    <cellStyle name="Percent 113 9 2" xfId="28161" xr:uid="{00000000-0005-0000-0000-0000535F0000}"/>
    <cellStyle name="Percent 113 9 2 2" xfId="27428" xr:uid="{00000000-0005-0000-0000-0000545F0000}"/>
    <cellStyle name="Percent 113 9 2 3" xfId="27430" xr:uid="{00000000-0005-0000-0000-0000555F0000}"/>
    <cellStyle name="Percent 113 9 3" xfId="13590" xr:uid="{00000000-0005-0000-0000-0000565F0000}"/>
    <cellStyle name="Percent 113 9 4" xfId="13594" xr:uid="{00000000-0005-0000-0000-0000575F0000}"/>
    <cellStyle name="Percent 114" xfId="27928" xr:uid="{00000000-0005-0000-0000-0000585F0000}"/>
    <cellStyle name="Percent 114 10" xfId="4285" xr:uid="{00000000-0005-0000-0000-0000595F0000}"/>
    <cellStyle name="Percent 114 10 2" xfId="588" xr:uid="{00000000-0005-0000-0000-00005A5F0000}"/>
    <cellStyle name="Percent 114 10 3" xfId="2259" xr:uid="{00000000-0005-0000-0000-00005B5F0000}"/>
    <cellStyle name="Percent 114 11" xfId="3448" xr:uid="{00000000-0005-0000-0000-00005C5F0000}"/>
    <cellStyle name="Percent 114 11 2" xfId="28162" xr:uid="{00000000-0005-0000-0000-00005D5F0000}"/>
    <cellStyle name="Percent 114 11 3" xfId="28163" xr:uid="{00000000-0005-0000-0000-00005E5F0000}"/>
    <cellStyle name="Percent 114 12" xfId="3467" xr:uid="{00000000-0005-0000-0000-00005F5F0000}"/>
    <cellStyle name="Percent 114 13" xfId="21628" xr:uid="{00000000-0005-0000-0000-0000605F0000}"/>
    <cellStyle name="Percent 114 2" xfId="27930" xr:uid="{00000000-0005-0000-0000-0000615F0000}"/>
    <cellStyle name="Percent 114 2 10" xfId="28164" xr:uid="{00000000-0005-0000-0000-0000625F0000}"/>
    <cellStyle name="Percent 114 2 11" xfId="28165" xr:uid="{00000000-0005-0000-0000-0000635F0000}"/>
    <cellStyle name="Percent 114 2 2" xfId="28166" xr:uid="{00000000-0005-0000-0000-0000645F0000}"/>
    <cellStyle name="Percent 114 2 2 2" xfId="28167" xr:uid="{00000000-0005-0000-0000-0000655F0000}"/>
    <cellStyle name="Percent 114 2 2 2 2" xfId="19872" xr:uid="{00000000-0005-0000-0000-0000665F0000}"/>
    <cellStyle name="Percent 114 2 2 2 2 2" xfId="20294" xr:uid="{00000000-0005-0000-0000-0000675F0000}"/>
    <cellStyle name="Percent 114 2 2 2 2 3" xfId="28168" xr:uid="{00000000-0005-0000-0000-0000685F0000}"/>
    <cellStyle name="Percent 114 2 2 2 3" xfId="19875" xr:uid="{00000000-0005-0000-0000-0000695F0000}"/>
    <cellStyle name="Percent 114 2 2 2 4" xfId="19880" xr:uid="{00000000-0005-0000-0000-00006A5F0000}"/>
    <cellStyle name="Percent 114 2 2 3" xfId="28169" xr:uid="{00000000-0005-0000-0000-00006B5F0000}"/>
    <cellStyle name="Percent 114 2 2 3 2" xfId="17625" xr:uid="{00000000-0005-0000-0000-00006C5F0000}"/>
    <cellStyle name="Percent 114 2 2 3 3" xfId="15886" xr:uid="{00000000-0005-0000-0000-00006D5F0000}"/>
    <cellStyle name="Percent 114 2 2 4" xfId="28170" xr:uid="{00000000-0005-0000-0000-00006E5F0000}"/>
    <cellStyle name="Percent 114 2 2 4 2" xfId="28171" xr:uid="{00000000-0005-0000-0000-00006F5F0000}"/>
    <cellStyle name="Percent 114 2 2 4 3" xfId="17672" xr:uid="{00000000-0005-0000-0000-0000705F0000}"/>
    <cellStyle name="Percent 114 2 2 5" xfId="28172" xr:uid="{00000000-0005-0000-0000-0000715F0000}"/>
    <cellStyle name="Percent 114 2 2 6" xfId="28173" xr:uid="{00000000-0005-0000-0000-0000725F0000}"/>
    <cellStyle name="Percent 114 2 3" xfId="28174" xr:uid="{00000000-0005-0000-0000-0000735F0000}"/>
    <cellStyle name="Percent 114 2 3 2" xfId="25898" xr:uid="{00000000-0005-0000-0000-0000745F0000}"/>
    <cellStyle name="Percent 114 2 3 2 2" xfId="28175" xr:uid="{00000000-0005-0000-0000-0000755F0000}"/>
    <cellStyle name="Percent 114 2 3 2 3" xfId="28176" xr:uid="{00000000-0005-0000-0000-0000765F0000}"/>
    <cellStyle name="Percent 114 2 3 3" xfId="28177" xr:uid="{00000000-0005-0000-0000-0000775F0000}"/>
    <cellStyle name="Percent 114 2 3 3 2" xfId="28178" xr:uid="{00000000-0005-0000-0000-0000785F0000}"/>
    <cellStyle name="Percent 114 2 3 3 3" xfId="28179" xr:uid="{00000000-0005-0000-0000-0000795F0000}"/>
    <cellStyle name="Percent 114 2 3 4" xfId="28180" xr:uid="{00000000-0005-0000-0000-00007A5F0000}"/>
    <cellStyle name="Percent 114 2 3 5" xfId="28181" xr:uid="{00000000-0005-0000-0000-00007B5F0000}"/>
    <cellStyle name="Percent 114 2 4" xfId="28183" xr:uid="{00000000-0005-0000-0000-00007C5F0000}"/>
    <cellStyle name="Percent 114 2 4 2" xfId="28184" xr:uid="{00000000-0005-0000-0000-00007D5F0000}"/>
    <cellStyle name="Percent 114 2 4 2 2" xfId="28185" xr:uid="{00000000-0005-0000-0000-00007E5F0000}"/>
    <cellStyle name="Percent 114 2 4 2 3" xfId="28186" xr:uid="{00000000-0005-0000-0000-00007F5F0000}"/>
    <cellStyle name="Percent 114 2 4 3" xfId="28187" xr:uid="{00000000-0005-0000-0000-0000805F0000}"/>
    <cellStyle name="Percent 114 2 4 3 2" xfId="28188" xr:uid="{00000000-0005-0000-0000-0000815F0000}"/>
    <cellStyle name="Percent 114 2 4 3 3" xfId="28189" xr:uid="{00000000-0005-0000-0000-0000825F0000}"/>
    <cellStyle name="Percent 114 2 4 4" xfId="28190" xr:uid="{00000000-0005-0000-0000-0000835F0000}"/>
    <cellStyle name="Percent 114 2 4 5" xfId="28191" xr:uid="{00000000-0005-0000-0000-0000845F0000}"/>
    <cellStyle name="Percent 114 2 5" xfId="26417" xr:uid="{00000000-0005-0000-0000-0000855F0000}"/>
    <cellStyle name="Percent 114 2 5 2" xfId="28193" xr:uid="{00000000-0005-0000-0000-0000865F0000}"/>
    <cellStyle name="Percent 114 2 5 2 2" xfId="28194" xr:uid="{00000000-0005-0000-0000-0000875F0000}"/>
    <cellStyle name="Percent 114 2 5 2 3" xfId="28195" xr:uid="{00000000-0005-0000-0000-0000885F0000}"/>
    <cellStyle name="Percent 114 2 5 3" xfId="28196" xr:uid="{00000000-0005-0000-0000-0000895F0000}"/>
    <cellStyle name="Percent 114 2 5 3 2" xfId="25151" xr:uid="{00000000-0005-0000-0000-00008A5F0000}"/>
    <cellStyle name="Percent 114 2 5 3 3" xfId="28197" xr:uid="{00000000-0005-0000-0000-00008B5F0000}"/>
    <cellStyle name="Percent 114 2 5 4" xfId="28198" xr:uid="{00000000-0005-0000-0000-00008C5F0000}"/>
    <cellStyle name="Percent 114 2 5 5" xfId="28199" xr:uid="{00000000-0005-0000-0000-00008D5F0000}"/>
    <cellStyle name="Percent 114 2 6" xfId="26419" xr:uid="{00000000-0005-0000-0000-00008E5F0000}"/>
    <cellStyle name="Percent 114 2 6 2" xfId="3319" xr:uid="{00000000-0005-0000-0000-00008F5F0000}"/>
    <cellStyle name="Percent 114 2 6 2 2" xfId="2729" xr:uid="{00000000-0005-0000-0000-0000905F0000}"/>
    <cellStyle name="Percent 114 2 6 2 3" xfId="3341" xr:uid="{00000000-0005-0000-0000-0000915F0000}"/>
    <cellStyle name="Percent 114 2 6 3" xfId="26002" xr:uid="{00000000-0005-0000-0000-0000925F0000}"/>
    <cellStyle name="Percent 114 2 6 3 2" xfId="26004" xr:uid="{00000000-0005-0000-0000-0000935F0000}"/>
    <cellStyle name="Percent 114 2 6 3 3" xfId="26006" xr:uid="{00000000-0005-0000-0000-0000945F0000}"/>
    <cellStyle name="Percent 114 2 6 4" xfId="26009" xr:uid="{00000000-0005-0000-0000-0000955F0000}"/>
    <cellStyle name="Percent 114 2 6 5" xfId="26013" xr:uid="{00000000-0005-0000-0000-0000965F0000}"/>
    <cellStyle name="Percent 114 2 7" xfId="27668" xr:uid="{00000000-0005-0000-0000-0000975F0000}"/>
    <cellStyle name="Percent 114 2 7 2" xfId="11892" xr:uid="{00000000-0005-0000-0000-0000985F0000}"/>
    <cellStyle name="Percent 114 2 7 2 2" xfId="9640" xr:uid="{00000000-0005-0000-0000-0000995F0000}"/>
    <cellStyle name="Percent 114 2 7 2 3" xfId="7224" xr:uid="{00000000-0005-0000-0000-00009A5F0000}"/>
    <cellStyle name="Percent 114 2 7 3" xfId="3900" xr:uid="{00000000-0005-0000-0000-00009B5F0000}"/>
    <cellStyle name="Percent 114 2 7 4" xfId="3905" xr:uid="{00000000-0005-0000-0000-00009C5F0000}"/>
    <cellStyle name="Percent 114 2 8" xfId="28200" xr:uid="{00000000-0005-0000-0000-00009D5F0000}"/>
    <cellStyle name="Percent 114 2 8 2" xfId="22376" xr:uid="{00000000-0005-0000-0000-00009E5F0000}"/>
    <cellStyle name="Percent 114 2 8 3" xfId="26023" xr:uid="{00000000-0005-0000-0000-00009F5F0000}"/>
    <cellStyle name="Percent 114 2 9" xfId="28201" xr:uid="{00000000-0005-0000-0000-0000A05F0000}"/>
    <cellStyle name="Percent 114 2 9 2" xfId="28202" xr:uid="{00000000-0005-0000-0000-0000A15F0000}"/>
    <cellStyle name="Percent 114 2 9 3" xfId="26031" xr:uid="{00000000-0005-0000-0000-0000A25F0000}"/>
    <cellStyle name="Percent 114 3" xfId="16894" xr:uid="{00000000-0005-0000-0000-0000A35F0000}"/>
    <cellStyle name="Percent 114 4" xfId="16897" xr:uid="{00000000-0005-0000-0000-0000A45F0000}"/>
    <cellStyle name="Percent 114 4 2" xfId="28203" xr:uid="{00000000-0005-0000-0000-0000A55F0000}"/>
    <cellStyle name="Percent 114 4 2 2" xfId="28204" xr:uid="{00000000-0005-0000-0000-0000A65F0000}"/>
    <cellStyle name="Percent 114 4 2 2 2" xfId="28205" xr:uid="{00000000-0005-0000-0000-0000A75F0000}"/>
    <cellStyle name="Percent 114 4 2 2 3" xfId="28206" xr:uid="{00000000-0005-0000-0000-0000A85F0000}"/>
    <cellStyle name="Percent 114 4 2 3" xfId="22402" xr:uid="{00000000-0005-0000-0000-0000A95F0000}"/>
    <cellStyle name="Percent 114 4 2 4" xfId="22404" xr:uid="{00000000-0005-0000-0000-0000AA5F0000}"/>
    <cellStyle name="Percent 114 4 3" xfId="8814" xr:uid="{00000000-0005-0000-0000-0000AB5F0000}"/>
    <cellStyle name="Percent 114 4 3 2" xfId="13768" xr:uid="{00000000-0005-0000-0000-0000AC5F0000}"/>
    <cellStyle name="Percent 114 4 3 3" xfId="13773" xr:uid="{00000000-0005-0000-0000-0000AD5F0000}"/>
    <cellStyle name="Percent 114 4 4" xfId="9938" xr:uid="{00000000-0005-0000-0000-0000AE5F0000}"/>
    <cellStyle name="Percent 114 4 4 2" xfId="9692" xr:uid="{00000000-0005-0000-0000-0000AF5F0000}"/>
    <cellStyle name="Percent 114 4 4 3" xfId="5955" xr:uid="{00000000-0005-0000-0000-0000B05F0000}"/>
    <cellStyle name="Percent 114 4 5" xfId="9942" xr:uid="{00000000-0005-0000-0000-0000B15F0000}"/>
    <cellStyle name="Percent 114 4 6" xfId="7452" xr:uid="{00000000-0005-0000-0000-0000B25F0000}"/>
    <cellStyle name="Percent 114 5" xfId="28207" xr:uid="{00000000-0005-0000-0000-0000B35F0000}"/>
    <cellStyle name="Percent 114 5 2" xfId="28208" xr:uid="{00000000-0005-0000-0000-0000B45F0000}"/>
    <cellStyle name="Percent 114 5 2 2" xfId="28209" xr:uid="{00000000-0005-0000-0000-0000B55F0000}"/>
    <cellStyle name="Percent 114 5 2 3" xfId="22412" xr:uid="{00000000-0005-0000-0000-0000B65F0000}"/>
    <cellStyle name="Percent 114 5 3" xfId="27348" xr:uid="{00000000-0005-0000-0000-0000B75F0000}"/>
    <cellStyle name="Percent 114 5 3 2" xfId="28210" xr:uid="{00000000-0005-0000-0000-0000B85F0000}"/>
    <cellStyle name="Percent 114 5 3 3" xfId="22415" xr:uid="{00000000-0005-0000-0000-0000B95F0000}"/>
    <cellStyle name="Percent 114 5 4" xfId="20129" xr:uid="{00000000-0005-0000-0000-0000BA5F0000}"/>
    <cellStyle name="Percent 114 5 5" xfId="28211" xr:uid="{00000000-0005-0000-0000-0000BB5F0000}"/>
    <cellStyle name="Percent 114 6" xfId="28212" xr:uid="{00000000-0005-0000-0000-0000BC5F0000}"/>
    <cellStyle name="Percent 114 6 2" xfId="28213" xr:uid="{00000000-0005-0000-0000-0000BD5F0000}"/>
    <cellStyle name="Percent 114 6 2 2" xfId="18214" xr:uid="{00000000-0005-0000-0000-0000BE5F0000}"/>
    <cellStyle name="Percent 114 6 2 3" xfId="7717" xr:uid="{00000000-0005-0000-0000-0000BF5F0000}"/>
    <cellStyle name="Percent 114 6 3" xfId="27351" xr:uid="{00000000-0005-0000-0000-0000C05F0000}"/>
    <cellStyle name="Percent 114 6 3 2" xfId="28214" xr:uid="{00000000-0005-0000-0000-0000C15F0000}"/>
    <cellStyle name="Percent 114 6 3 3" xfId="22422" xr:uid="{00000000-0005-0000-0000-0000C25F0000}"/>
    <cellStyle name="Percent 114 6 4" xfId="4067" xr:uid="{00000000-0005-0000-0000-0000C35F0000}"/>
    <cellStyle name="Percent 114 6 5" xfId="4343" xr:uid="{00000000-0005-0000-0000-0000C45F0000}"/>
    <cellStyle name="Percent 114 7" xfId="28215" xr:uid="{00000000-0005-0000-0000-0000C55F0000}"/>
    <cellStyle name="Percent 114 7 2" xfId="26136" xr:uid="{00000000-0005-0000-0000-0000C65F0000}"/>
    <cellStyle name="Percent 114 7 2 2" xfId="26139" xr:uid="{00000000-0005-0000-0000-0000C75F0000}"/>
    <cellStyle name="Percent 114 7 2 3" xfId="22433" xr:uid="{00000000-0005-0000-0000-0000C85F0000}"/>
    <cellStyle name="Percent 114 7 3" xfId="26146" xr:uid="{00000000-0005-0000-0000-0000C95F0000}"/>
    <cellStyle name="Percent 114 7 3 2" xfId="26149" xr:uid="{00000000-0005-0000-0000-0000CA5F0000}"/>
    <cellStyle name="Percent 114 7 3 3" xfId="22443" xr:uid="{00000000-0005-0000-0000-0000CB5F0000}"/>
    <cellStyle name="Percent 114 7 4" xfId="26152" xr:uid="{00000000-0005-0000-0000-0000CC5F0000}"/>
    <cellStyle name="Percent 114 7 5" xfId="28216" xr:uid="{00000000-0005-0000-0000-0000CD5F0000}"/>
    <cellStyle name="Percent 114 8" xfId="28217" xr:uid="{00000000-0005-0000-0000-0000CE5F0000}"/>
    <cellStyle name="Percent 114 8 2" xfId="28218" xr:uid="{00000000-0005-0000-0000-0000CF5F0000}"/>
    <cellStyle name="Percent 114 8 2 2" xfId="28219" xr:uid="{00000000-0005-0000-0000-0000D05F0000}"/>
    <cellStyle name="Percent 114 8 2 3" xfId="22454" xr:uid="{00000000-0005-0000-0000-0000D15F0000}"/>
    <cellStyle name="Percent 114 8 3" xfId="28220" xr:uid="{00000000-0005-0000-0000-0000D25F0000}"/>
    <cellStyle name="Percent 114 8 3 2" xfId="28221" xr:uid="{00000000-0005-0000-0000-0000D35F0000}"/>
    <cellStyle name="Percent 114 8 3 3" xfId="28222" xr:uid="{00000000-0005-0000-0000-0000D45F0000}"/>
    <cellStyle name="Percent 114 8 4" xfId="28223" xr:uid="{00000000-0005-0000-0000-0000D55F0000}"/>
    <cellStyle name="Percent 114 8 5" xfId="28224" xr:uid="{00000000-0005-0000-0000-0000D65F0000}"/>
    <cellStyle name="Percent 114 9" xfId="28225" xr:uid="{00000000-0005-0000-0000-0000D75F0000}"/>
    <cellStyle name="Percent 114 9 2" xfId="28226" xr:uid="{00000000-0005-0000-0000-0000D85F0000}"/>
    <cellStyle name="Percent 114 9 2 2" xfId="28227" xr:uid="{00000000-0005-0000-0000-0000D95F0000}"/>
    <cellStyle name="Percent 114 9 2 3" xfId="28228" xr:uid="{00000000-0005-0000-0000-0000DA5F0000}"/>
    <cellStyle name="Percent 114 9 3" xfId="12628" xr:uid="{00000000-0005-0000-0000-0000DB5F0000}"/>
    <cellStyle name="Percent 114 9 4" xfId="11470" xr:uid="{00000000-0005-0000-0000-0000DC5F0000}"/>
    <cellStyle name="Percent 115" xfId="28229" xr:uid="{00000000-0005-0000-0000-0000DD5F0000}"/>
    <cellStyle name="Percent 115 10" xfId="28231" xr:uid="{00000000-0005-0000-0000-0000DE5F0000}"/>
    <cellStyle name="Percent 115 10 2" xfId="28233" xr:uid="{00000000-0005-0000-0000-0000DF5F0000}"/>
    <cellStyle name="Percent 115 10 3" xfId="28235" xr:uid="{00000000-0005-0000-0000-0000E05F0000}"/>
    <cellStyle name="Percent 115 11" xfId="28237" xr:uid="{00000000-0005-0000-0000-0000E15F0000}"/>
    <cellStyle name="Percent 115 11 2" xfId="21991" xr:uid="{00000000-0005-0000-0000-0000E25F0000}"/>
    <cellStyle name="Percent 115 11 3" xfId="28239" xr:uid="{00000000-0005-0000-0000-0000E35F0000}"/>
    <cellStyle name="Percent 115 12" xfId="28241" xr:uid="{00000000-0005-0000-0000-0000E45F0000}"/>
    <cellStyle name="Percent 115 13" xfId="5561" xr:uid="{00000000-0005-0000-0000-0000E55F0000}"/>
    <cellStyle name="Percent 115 2" xfId="28244" xr:uid="{00000000-0005-0000-0000-0000E65F0000}"/>
    <cellStyle name="Percent 115 2 10" xfId="20017" xr:uid="{00000000-0005-0000-0000-0000E75F0000}"/>
    <cellStyle name="Percent 115 2 11" xfId="28246" xr:uid="{00000000-0005-0000-0000-0000E85F0000}"/>
    <cellStyle name="Percent 115 2 2" xfId="28248" xr:uid="{00000000-0005-0000-0000-0000E95F0000}"/>
    <cellStyle name="Percent 115 2 2 2" xfId="28250" xr:uid="{00000000-0005-0000-0000-0000EA5F0000}"/>
    <cellStyle name="Percent 115 2 2 2 2" xfId="28252" xr:uid="{00000000-0005-0000-0000-0000EB5F0000}"/>
    <cellStyle name="Percent 115 2 2 2 2 2" xfId="11192" xr:uid="{00000000-0005-0000-0000-0000EC5F0000}"/>
    <cellStyle name="Percent 115 2 2 2 2 3" xfId="11203" xr:uid="{00000000-0005-0000-0000-0000ED5F0000}"/>
    <cellStyle name="Percent 115 2 2 2 3" xfId="28254" xr:uid="{00000000-0005-0000-0000-0000EE5F0000}"/>
    <cellStyle name="Percent 115 2 2 2 4" xfId="28256" xr:uid="{00000000-0005-0000-0000-0000EF5F0000}"/>
    <cellStyle name="Percent 115 2 2 3" xfId="7750" xr:uid="{00000000-0005-0000-0000-0000F05F0000}"/>
    <cellStyle name="Percent 115 2 2 3 2" xfId="6810" xr:uid="{00000000-0005-0000-0000-0000F15F0000}"/>
    <cellStyle name="Percent 115 2 2 3 3" xfId="28258" xr:uid="{00000000-0005-0000-0000-0000F25F0000}"/>
    <cellStyle name="Percent 115 2 2 4" xfId="7857" xr:uid="{00000000-0005-0000-0000-0000F35F0000}"/>
    <cellStyle name="Percent 115 2 2 4 2" xfId="28260" xr:uid="{00000000-0005-0000-0000-0000F45F0000}"/>
    <cellStyle name="Percent 115 2 2 4 3" xfId="28262" xr:uid="{00000000-0005-0000-0000-0000F55F0000}"/>
    <cellStyle name="Percent 115 2 2 5" xfId="28265" xr:uid="{00000000-0005-0000-0000-0000F65F0000}"/>
    <cellStyle name="Percent 115 2 2 6" xfId="28267" xr:uid="{00000000-0005-0000-0000-0000F75F0000}"/>
    <cellStyle name="Percent 115 2 3" xfId="28269" xr:uid="{00000000-0005-0000-0000-0000F85F0000}"/>
    <cellStyle name="Percent 115 2 3 2" xfId="28271" xr:uid="{00000000-0005-0000-0000-0000F95F0000}"/>
    <cellStyle name="Percent 115 2 3 2 2" xfId="28273" xr:uid="{00000000-0005-0000-0000-0000FA5F0000}"/>
    <cellStyle name="Percent 115 2 3 2 3" xfId="19837" xr:uid="{00000000-0005-0000-0000-0000FB5F0000}"/>
    <cellStyle name="Percent 115 2 3 3" xfId="7865" xr:uid="{00000000-0005-0000-0000-0000FC5F0000}"/>
    <cellStyle name="Percent 115 2 3 3 2" xfId="28275" xr:uid="{00000000-0005-0000-0000-0000FD5F0000}"/>
    <cellStyle name="Percent 115 2 3 3 3" xfId="28277" xr:uid="{00000000-0005-0000-0000-0000FE5F0000}"/>
    <cellStyle name="Percent 115 2 3 4" xfId="7871" xr:uid="{00000000-0005-0000-0000-0000FF5F0000}"/>
    <cellStyle name="Percent 115 2 3 5" xfId="28279" xr:uid="{00000000-0005-0000-0000-000000600000}"/>
    <cellStyle name="Percent 115 2 4" xfId="902" xr:uid="{00000000-0005-0000-0000-000001600000}"/>
    <cellStyle name="Percent 115 2 4 2" xfId="6016" xr:uid="{00000000-0005-0000-0000-000002600000}"/>
    <cellStyle name="Percent 115 2 4 2 2" xfId="12607" xr:uid="{00000000-0005-0000-0000-000003600000}"/>
    <cellStyle name="Percent 115 2 4 2 3" xfId="12612" xr:uid="{00000000-0005-0000-0000-000004600000}"/>
    <cellStyle name="Percent 115 2 4 3" xfId="6030" xr:uid="{00000000-0005-0000-0000-000005600000}"/>
    <cellStyle name="Percent 115 2 4 3 2" xfId="28281" xr:uid="{00000000-0005-0000-0000-000006600000}"/>
    <cellStyle name="Percent 115 2 4 3 3" xfId="28283" xr:uid="{00000000-0005-0000-0000-000007600000}"/>
    <cellStyle name="Percent 115 2 4 4" xfId="28285" xr:uid="{00000000-0005-0000-0000-000008600000}"/>
    <cellStyle name="Percent 115 2 4 5" xfId="28287" xr:uid="{00000000-0005-0000-0000-000009600000}"/>
    <cellStyle name="Percent 115 2 5" xfId="296" xr:uid="{00000000-0005-0000-0000-00000A600000}"/>
    <cellStyle name="Percent 115 2 5 2" xfId="21811" xr:uid="{00000000-0005-0000-0000-00000B600000}"/>
    <cellStyle name="Percent 115 2 5 2 2" xfId="28289" xr:uid="{00000000-0005-0000-0000-00000C600000}"/>
    <cellStyle name="Percent 115 2 5 2 3" xfId="28291" xr:uid="{00000000-0005-0000-0000-00000D600000}"/>
    <cellStyle name="Percent 115 2 5 3" xfId="785" xr:uid="{00000000-0005-0000-0000-00000E600000}"/>
    <cellStyle name="Percent 115 2 5 3 2" xfId="28293" xr:uid="{00000000-0005-0000-0000-00000F600000}"/>
    <cellStyle name="Percent 115 2 5 3 3" xfId="28295" xr:uid="{00000000-0005-0000-0000-000010600000}"/>
    <cellStyle name="Percent 115 2 5 4" xfId="28297" xr:uid="{00000000-0005-0000-0000-000011600000}"/>
    <cellStyle name="Percent 115 2 5 5" xfId="5790" xr:uid="{00000000-0005-0000-0000-000012600000}"/>
    <cellStyle name="Percent 115 2 6" xfId="803" xr:uid="{00000000-0005-0000-0000-000013600000}"/>
    <cellStyle name="Percent 115 2 6 2" xfId="3157" xr:uid="{00000000-0005-0000-0000-000014600000}"/>
    <cellStyle name="Percent 115 2 6 2 2" xfId="28299" xr:uid="{00000000-0005-0000-0000-000015600000}"/>
    <cellStyle name="Percent 115 2 6 2 3" xfId="6381" xr:uid="{00000000-0005-0000-0000-000016600000}"/>
    <cellStyle name="Percent 115 2 6 3" xfId="46" xr:uid="{00000000-0005-0000-0000-000017600000}"/>
    <cellStyle name="Percent 115 2 6 3 2" xfId="26161" xr:uid="{00000000-0005-0000-0000-000018600000}"/>
    <cellStyle name="Percent 115 2 6 3 3" xfId="26165" xr:uid="{00000000-0005-0000-0000-000019600000}"/>
    <cellStyle name="Percent 115 2 6 4" xfId="26169" xr:uid="{00000000-0005-0000-0000-00001A600000}"/>
    <cellStyle name="Percent 115 2 6 5" xfId="6390" xr:uid="{00000000-0005-0000-0000-00001B600000}"/>
    <cellStyle name="Percent 115 2 7" xfId="817" xr:uid="{00000000-0005-0000-0000-00001C600000}"/>
    <cellStyle name="Percent 115 2 7 2" xfId="6398" xr:uid="{00000000-0005-0000-0000-00001D600000}"/>
    <cellStyle name="Percent 115 2 7 2 2" xfId="28301" xr:uid="{00000000-0005-0000-0000-00001E600000}"/>
    <cellStyle name="Percent 115 2 7 2 3" xfId="28303" xr:uid="{00000000-0005-0000-0000-00001F600000}"/>
    <cellStyle name="Percent 115 2 7 3" xfId="26178" xr:uid="{00000000-0005-0000-0000-000020600000}"/>
    <cellStyle name="Percent 115 2 7 4" xfId="26182" xr:uid="{00000000-0005-0000-0000-000021600000}"/>
    <cellStyle name="Percent 115 2 8" xfId="6419" xr:uid="{00000000-0005-0000-0000-000022600000}"/>
    <cellStyle name="Percent 115 2 8 2" xfId="6426" xr:uid="{00000000-0005-0000-0000-000023600000}"/>
    <cellStyle name="Percent 115 2 8 3" xfId="26190" xr:uid="{00000000-0005-0000-0000-000024600000}"/>
    <cellStyle name="Percent 115 2 9" xfId="6450" xr:uid="{00000000-0005-0000-0000-000025600000}"/>
    <cellStyle name="Percent 115 2 9 2" xfId="28305" xr:uid="{00000000-0005-0000-0000-000026600000}"/>
    <cellStyle name="Percent 115 2 9 3" xfId="26198" xr:uid="{00000000-0005-0000-0000-000027600000}"/>
    <cellStyle name="Percent 115 3" xfId="28307" xr:uid="{00000000-0005-0000-0000-000028600000}"/>
    <cellStyle name="Percent 115 4" xfId="28309" xr:uid="{00000000-0005-0000-0000-000029600000}"/>
    <cellStyle name="Percent 115 4 2" xfId="28311" xr:uid="{00000000-0005-0000-0000-00002A600000}"/>
    <cellStyle name="Percent 115 4 2 2" xfId="28313" xr:uid="{00000000-0005-0000-0000-00002B600000}"/>
    <cellStyle name="Percent 115 4 2 2 2" xfId="3605" xr:uid="{00000000-0005-0000-0000-00002C600000}"/>
    <cellStyle name="Percent 115 4 2 2 3" xfId="28315" xr:uid="{00000000-0005-0000-0000-00002D600000}"/>
    <cellStyle name="Percent 115 4 2 3" xfId="8774" xr:uid="{00000000-0005-0000-0000-00002E600000}"/>
    <cellStyle name="Percent 115 4 2 4" xfId="8828" xr:uid="{00000000-0005-0000-0000-00002F600000}"/>
    <cellStyle name="Percent 115 4 3" xfId="15871" xr:uid="{00000000-0005-0000-0000-000030600000}"/>
    <cellStyle name="Percent 115 4 3 2" xfId="15877" xr:uid="{00000000-0005-0000-0000-000031600000}"/>
    <cellStyle name="Percent 115 4 3 3" xfId="8838" xr:uid="{00000000-0005-0000-0000-000032600000}"/>
    <cellStyle name="Percent 115 4 4" xfId="12658" xr:uid="{00000000-0005-0000-0000-000033600000}"/>
    <cellStyle name="Percent 115 4 4 2" xfId="12664" xr:uid="{00000000-0005-0000-0000-000034600000}"/>
    <cellStyle name="Percent 115 4 4 3" xfId="4313" xr:uid="{00000000-0005-0000-0000-000035600000}"/>
    <cellStyle name="Percent 115 4 5" xfId="6485" xr:uid="{00000000-0005-0000-0000-000036600000}"/>
    <cellStyle name="Percent 115 4 6" xfId="12670" xr:uid="{00000000-0005-0000-0000-000037600000}"/>
    <cellStyle name="Percent 115 5" xfId="28317" xr:uid="{00000000-0005-0000-0000-000038600000}"/>
    <cellStyle name="Percent 115 5 2" xfId="28319" xr:uid="{00000000-0005-0000-0000-000039600000}"/>
    <cellStyle name="Percent 115 5 2 2" xfId="28321" xr:uid="{00000000-0005-0000-0000-00003A600000}"/>
    <cellStyle name="Percent 115 5 2 3" xfId="108" xr:uid="{00000000-0005-0000-0000-00003B600000}"/>
    <cellStyle name="Percent 115 5 3" xfId="27356" xr:uid="{00000000-0005-0000-0000-00003C600000}"/>
    <cellStyle name="Percent 115 5 3 2" xfId="28323" xr:uid="{00000000-0005-0000-0000-00003D600000}"/>
    <cellStyle name="Percent 115 5 3 3" xfId="6356" xr:uid="{00000000-0005-0000-0000-00003E600000}"/>
    <cellStyle name="Percent 115 5 4" xfId="12699" xr:uid="{00000000-0005-0000-0000-00003F600000}"/>
    <cellStyle name="Percent 115 5 5" xfId="6502" xr:uid="{00000000-0005-0000-0000-000040600000}"/>
    <cellStyle name="Percent 115 6" xfId="28325" xr:uid="{00000000-0005-0000-0000-000041600000}"/>
    <cellStyle name="Percent 115 6 2" xfId="28327" xr:uid="{00000000-0005-0000-0000-000042600000}"/>
    <cellStyle name="Percent 115 6 2 2" xfId="28330" xr:uid="{00000000-0005-0000-0000-000043600000}"/>
    <cellStyle name="Percent 115 6 2 3" xfId="28332" xr:uid="{00000000-0005-0000-0000-000044600000}"/>
    <cellStyle name="Percent 115 6 3" xfId="28334" xr:uid="{00000000-0005-0000-0000-000045600000}"/>
    <cellStyle name="Percent 115 6 3 2" xfId="28336" xr:uid="{00000000-0005-0000-0000-000046600000}"/>
    <cellStyle name="Percent 115 6 3 3" xfId="25431" xr:uid="{00000000-0005-0000-0000-000047600000}"/>
    <cellStyle name="Percent 115 6 4" xfId="28338" xr:uid="{00000000-0005-0000-0000-000048600000}"/>
    <cellStyle name="Percent 115 6 5" xfId="28340" xr:uid="{00000000-0005-0000-0000-000049600000}"/>
    <cellStyle name="Percent 115 7" xfId="28342" xr:uid="{00000000-0005-0000-0000-00004A600000}"/>
    <cellStyle name="Percent 115 7 2" xfId="28344" xr:uid="{00000000-0005-0000-0000-00004B600000}"/>
    <cellStyle name="Percent 115 7 2 2" xfId="28346" xr:uid="{00000000-0005-0000-0000-00004C600000}"/>
    <cellStyle name="Percent 115 7 2 3" xfId="28348" xr:uid="{00000000-0005-0000-0000-00004D600000}"/>
    <cellStyle name="Percent 115 7 3" xfId="28350" xr:uid="{00000000-0005-0000-0000-00004E600000}"/>
    <cellStyle name="Percent 115 7 3 2" xfId="28352" xr:uid="{00000000-0005-0000-0000-00004F600000}"/>
    <cellStyle name="Percent 115 7 3 3" xfId="28354" xr:uid="{00000000-0005-0000-0000-000050600000}"/>
    <cellStyle name="Percent 115 7 4" xfId="28356" xr:uid="{00000000-0005-0000-0000-000051600000}"/>
    <cellStyle name="Percent 115 7 5" xfId="28358" xr:uid="{00000000-0005-0000-0000-000052600000}"/>
    <cellStyle name="Percent 115 8" xfId="28360" xr:uid="{00000000-0005-0000-0000-000053600000}"/>
    <cellStyle name="Percent 115 8 2" xfId="28362" xr:uid="{00000000-0005-0000-0000-000054600000}"/>
    <cellStyle name="Percent 115 8 2 2" xfId="28364" xr:uid="{00000000-0005-0000-0000-000055600000}"/>
    <cellStyle name="Percent 115 8 2 3" xfId="28366" xr:uid="{00000000-0005-0000-0000-000056600000}"/>
    <cellStyle name="Percent 115 8 3" xfId="28368" xr:uid="{00000000-0005-0000-0000-000057600000}"/>
    <cellStyle name="Percent 115 8 3 2" xfId="28370" xr:uid="{00000000-0005-0000-0000-000058600000}"/>
    <cellStyle name="Percent 115 8 3 3" xfId="28372" xr:uid="{00000000-0005-0000-0000-000059600000}"/>
    <cellStyle name="Percent 115 8 4" xfId="28374" xr:uid="{00000000-0005-0000-0000-00005A600000}"/>
    <cellStyle name="Percent 115 8 5" xfId="28376" xr:uid="{00000000-0005-0000-0000-00005B600000}"/>
    <cellStyle name="Percent 115 9" xfId="28378" xr:uid="{00000000-0005-0000-0000-00005C600000}"/>
    <cellStyle name="Percent 115 9 2" xfId="28380" xr:uid="{00000000-0005-0000-0000-00005D600000}"/>
    <cellStyle name="Percent 115 9 2 2" xfId="28382" xr:uid="{00000000-0005-0000-0000-00005E600000}"/>
    <cellStyle name="Percent 115 9 2 3" xfId="1232" xr:uid="{00000000-0005-0000-0000-00005F600000}"/>
    <cellStyle name="Percent 115 9 3" xfId="5020" xr:uid="{00000000-0005-0000-0000-000060600000}"/>
    <cellStyle name="Percent 115 9 4" xfId="11612" xr:uid="{00000000-0005-0000-0000-000061600000}"/>
    <cellStyle name="Percent 116" xfId="6807" xr:uid="{00000000-0005-0000-0000-000062600000}"/>
    <cellStyle name="Percent 116 10" xfId="2173" xr:uid="{00000000-0005-0000-0000-000063600000}"/>
    <cellStyle name="Percent 116 10 2" xfId="28384" xr:uid="{00000000-0005-0000-0000-000064600000}"/>
    <cellStyle name="Percent 116 10 3" xfId="28386" xr:uid="{00000000-0005-0000-0000-000065600000}"/>
    <cellStyle name="Percent 116 11" xfId="22704" xr:uid="{00000000-0005-0000-0000-000066600000}"/>
    <cellStyle name="Percent 116 11 2" xfId="13009" xr:uid="{00000000-0005-0000-0000-000067600000}"/>
    <cellStyle name="Percent 116 11 3" xfId="28389" xr:uid="{00000000-0005-0000-0000-000068600000}"/>
    <cellStyle name="Percent 116 12" xfId="28393" xr:uid="{00000000-0005-0000-0000-000069600000}"/>
    <cellStyle name="Percent 116 13" xfId="28397" xr:uid="{00000000-0005-0000-0000-00006A600000}"/>
    <cellStyle name="Percent 116 2" xfId="28401" xr:uid="{00000000-0005-0000-0000-00006B600000}"/>
    <cellStyle name="Percent 116 2 10" xfId="28403" xr:uid="{00000000-0005-0000-0000-00006C600000}"/>
    <cellStyle name="Percent 116 2 11" xfId="28405" xr:uid="{00000000-0005-0000-0000-00006D600000}"/>
    <cellStyle name="Percent 116 2 2" xfId="28409" xr:uid="{00000000-0005-0000-0000-00006E600000}"/>
    <cellStyle name="Percent 116 2 2 2" xfId="28411" xr:uid="{00000000-0005-0000-0000-00006F600000}"/>
    <cellStyle name="Percent 116 2 2 2 2" xfId="7759" xr:uid="{00000000-0005-0000-0000-000070600000}"/>
    <cellStyle name="Percent 116 2 2 2 2 2" xfId="13980" xr:uid="{00000000-0005-0000-0000-000071600000}"/>
    <cellStyle name="Percent 116 2 2 2 2 3" xfId="13986" xr:uid="{00000000-0005-0000-0000-000072600000}"/>
    <cellStyle name="Percent 116 2 2 2 3" xfId="28413" xr:uid="{00000000-0005-0000-0000-000073600000}"/>
    <cellStyle name="Percent 116 2 2 2 4" xfId="17950" xr:uid="{00000000-0005-0000-0000-000074600000}"/>
    <cellStyle name="Percent 116 2 2 3" xfId="28415" xr:uid="{00000000-0005-0000-0000-000075600000}"/>
    <cellStyle name="Percent 116 2 2 3 2" xfId="14152" xr:uid="{00000000-0005-0000-0000-000076600000}"/>
    <cellStyle name="Percent 116 2 2 3 3" xfId="1289" xr:uid="{00000000-0005-0000-0000-000077600000}"/>
    <cellStyle name="Percent 116 2 2 4" xfId="28417" xr:uid="{00000000-0005-0000-0000-000078600000}"/>
    <cellStyle name="Percent 116 2 2 4 2" xfId="14339" xr:uid="{00000000-0005-0000-0000-000079600000}"/>
    <cellStyle name="Percent 116 2 2 4 3" xfId="28419" xr:uid="{00000000-0005-0000-0000-00007A600000}"/>
    <cellStyle name="Percent 116 2 2 5" xfId="28421" xr:uid="{00000000-0005-0000-0000-00007B600000}"/>
    <cellStyle name="Percent 116 2 2 6" xfId="28423" xr:uid="{00000000-0005-0000-0000-00007C600000}"/>
    <cellStyle name="Percent 116 2 3" xfId="28425" xr:uid="{00000000-0005-0000-0000-00007D600000}"/>
    <cellStyle name="Percent 116 2 3 2" xfId="28427" xr:uid="{00000000-0005-0000-0000-00007E600000}"/>
    <cellStyle name="Percent 116 2 3 2 2" xfId="28429" xr:uid="{00000000-0005-0000-0000-00007F600000}"/>
    <cellStyle name="Percent 116 2 3 2 3" xfId="28431" xr:uid="{00000000-0005-0000-0000-000080600000}"/>
    <cellStyle name="Percent 116 2 3 3" xfId="28433" xr:uid="{00000000-0005-0000-0000-000081600000}"/>
    <cellStyle name="Percent 116 2 3 3 2" xfId="28435" xr:uid="{00000000-0005-0000-0000-000082600000}"/>
    <cellStyle name="Percent 116 2 3 3 3" xfId="28437" xr:uid="{00000000-0005-0000-0000-000083600000}"/>
    <cellStyle name="Percent 116 2 3 4" xfId="28439" xr:uid="{00000000-0005-0000-0000-000084600000}"/>
    <cellStyle name="Percent 116 2 3 5" xfId="28441" xr:uid="{00000000-0005-0000-0000-000085600000}"/>
    <cellStyle name="Percent 116 2 4" xfId="7771" xr:uid="{00000000-0005-0000-0000-000086600000}"/>
    <cellStyle name="Percent 116 2 4 2" xfId="3206" xr:uid="{00000000-0005-0000-0000-000087600000}"/>
    <cellStyle name="Percent 116 2 4 2 2" xfId="21004" xr:uid="{00000000-0005-0000-0000-000088600000}"/>
    <cellStyle name="Percent 116 2 4 2 3" xfId="21009" xr:uid="{00000000-0005-0000-0000-000089600000}"/>
    <cellStyle name="Percent 116 2 4 3" xfId="28443" xr:uid="{00000000-0005-0000-0000-00008A600000}"/>
    <cellStyle name="Percent 116 2 4 3 2" xfId="28445" xr:uid="{00000000-0005-0000-0000-00008B600000}"/>
    <cellStyle name="Percent 116 2 4 3 3" xfId="28447" xr:uid="{00000000-0005-0000-0000-00008C600000}"/>
    <cellStyle name="Percent 116 2 4 4" xfId="28449" xr:uid="{00000000-0005-0000-0000-00008D600000}"/>
    <cellStyle name="Percent 116 2 4 5" xfId="28451" xr:uid="{00000000-0005-0000-0000-00008E600000}"/>
    <cellStyle name="Percent 116 2 5" xfId="6513" xr:uid="{00000000-0005-0000-0000-00008F600000}"/>
    <cellStyle name="Percent 116 2 5 2" xfId="28453" xr:uid="{00000000-0005-0000-0000-000090600000}"/>
    <cellStyle name="Percent 116 2 5 2 2" xfId="28457" xr:uid="{00000000-0005-0000-0000-000091600000}"/>
    <cellStyle name="Percent 116 2 5 2 3" xfId="28461" xr:uid="{00000000-0005-0000-0000-000092600000}"/>
    <cellStyle name="Percent 116 2 5 3" xfId="28463" xr:uid="{00000000-0005-0000-0000-000093600000}"/>
    <cellStyle name="Percent 116 2 5 3 2" xfId="28467" xr:uid="{00000000-0005-0000-0000-000094600000}"/>
    <cellStyle name="Percent 116 2 5 3 3" xfId="28471" xr:uid="{00000000-0005-0000-0000-000095600000}"/>
    <cellStyle name="Percent 116 2 5 4" xfId="28473" xr:uid="{00000000-0005-0000-0000-000096600000}"/>
    <cellStyle name="Percent 116 2 5 5" xfId="28475" xr:uid="{00000000-0005-0000-0000-000097600000}"/>
    <cellStyle name="Percent 116 2 6" xfId="6525" xr:uid="{00000000-0005-0000-0000-000098600000}"/>
    <cellStyle name="Percent 116 2 6 2" xfId="28477" xr:uid="{00000000-0005-0000-0000-000099600000}"/>
    <cellStyle name="Percent 116 2 6 2 2" xfId="23597" xr:uid="{00000000-0005-0000-0000-00009A600000}"/>
    <cellStyle name="Percent 116 2 6 2 3" xfId="23600" xr:uid="{00000000-0005-0000-0000-00009B600000}"/>
    <cellStyle name="Percent 116 2 6 3" xfId="27018" xr:uid="{00000000-0005-0000-0000-00009C600000}"/>
    <cellStyle name="Percent 116 2 6 3 2" xfId="27021" xr:uid="{00000000-0005-0000-0000-00009D600000}"/>
    <cellStyle name="Percent 116 2 6 3 3" xfId="27024" xr:uid="{00000000-0005-0000-0000-00009E600000}"/>
    <cellStyle name="Percent 116 2 6 4" xfId="27028" xr:uid="{00000000-0005-0000-0000-00009F600000}"/>
    <cellStyle name="Percent 116 2 6 5" xfId="27033" xr:uid="{00000000-0005-0000-0000-0000A0600000}"/>
    <cellStyle name="Percent 116 2 7" xfId="12209" xr:uid="{00000000-0005-0000-0000-0000A1600000}"/>
    <cellStyle name="Percent 116 2 7 2" xfId="28479" xr:uid="{00000000-0005-0000-0000-0000A2600000}"/>
    <cellStyle name="Percent 116 2 7 2 2" xfId="28481" xr:uid="{00000000-0005-0000-0000-0000A3600000}"/>
    <cellStyle name="Percent 116 2 7 2 3" xfId="28483" xr:uid="{00000000-0005-0000-0000-0000A4600000}"/>
    <cellStyle name="Percent 116 2 7 3" xfId="7033" xr:uid="{00000000-0005-0000-0000-0000A5600000}"/>
    <cellStyle name="Percent 116 2 7 4" xfId="7038" xr:uid="{00000000-0005-0000-0000-0000A6600000}"/>
    <cellStyle name="Percent 116 2 8" xfId="28485" xr:uid="{00000000-0005-0000-0000-0000A7600000}"/>
    <cellStyle name="Percent 116 2 8 2" xfId="28487" xr:uid="{00000000-0005-0000-0000-0000A8600000}"/>
    <cellStyle name="Percent 116 2 8 3" xfId="27042" xr:uid="{00000000-0005-0000-0000-0000A9600000}"/>
    <cellStyle name="Percent 116 2 9" xfId="28489" xr:uid="{00000000-0005-0000-0000-0000AA600000}"/>
    <cellStyle name="Percent 116 2 9 2" xfId="4368" xr:uid="{00000000-0005-0000-0000-0000AB600000}"/>
    <cellStyle name="Percent 116 2 9 3" xfId="1422" xr:uid="{00000000-0005-0000-0000-0000AC600000}"/>
    <cellStyle name="Percent 116 3" xfId="28491" xr:uid="{00000000-0005-0000-0000-0000AD600000}"/>
    <cellStyle name="Percent 116 4" xfId="28493" xr:uid="{00000000-0005-0000-0000-0000AE600000}"/>
    <cellStyle name="Percent 116 4 2" xfId="28495" xr:uid="{00000000-0005-0000-0000-0000AF600000}"/>
    <cellStyle name="Percent 116 4 2 2" xfId="28497" xr:uid="{00000000-0005-0000-0000-0000B0600000}"/>
    <cellStyle name="Percent 116 4 2 2 2" xfId="28499" xr:uid="{00000000-0005-0000-0000-0000B1600000}"/>
    <cellStyle name="Percent 116 4 2 2 3" xfId="28501" xr:uid="{00000000-0005-0000-0000-0000B2600000}"/>
    <cellStyle name="Percent 116 4 2 3" xfId="28504" xr:uid="{00000000-0005-0000-0000-0000B3600000}"/>
    <cellStyle name="Percent 116 4 2 4" xfId="28506" xr:uid="{00000000-0005-0000-0000-0000B4600000}"/>
    <cellStyle name="Percent 116 4 3" xfId="7802" xr:uid="{00000000-0005-0000-0000-0000B5600000}"/>
    <cellStyle name="Percent 116 4 3 2" xfId="3799" xr:uid="{00000000-0005-0000-0000-0000B6600000}"/>
    <cellStyle name="Percent 116 4 3 3" xfId="7808" xr:uid="{00000000-0005-0000-0000-0000B7600000}"/>
    <cellStyle name="Percent 116 4 4" xfId="3526" xr:uid="{00000000-0005-0000-0000-0000B8600000}"/>
    <cellStyle name="Percent 116 4 4 2" xfId="17242" xr:uid="{00000000-0005-0000-0000-0000B9600000}"/>
    <cellStyle name="Percent 116 4 4 3" xfId="17245" xr:uid="{00000000-0005-0000-0000-0000BA600000}"/>
    <cellStyle name="Percent 116 4 5" xfId="7813" xr:uid="{00000000-0005-0000-0000-0000BB600000}"/>
    <cellStyle name="Percent 116 4 6" xfId="11705" xr:uid="{00000000-0005-0000-0000-0000BC600000}"/>
    <cellStyle name="Percent 116 5" xfId="28508" xr:uid="{00000000-0005-0000-0000-0000BD600000}"/>
    <cellStyle name="Percent 116 5 2" xfId="28510" xr:uid="{00000000-0005-0000-0000-0000BE600000}"/>
    <cellStyle name="Percent 116 5 2 2" xfId="28512" xr:uid="{00000000-0005-0000-0000-0000BF600000}"/>
    <cellStyle name="Percent 116 5 2 3" xfId="28514" xr:uid="{00000000-0005-0000-0000-0000C0600000}"/>
    <cellStyle name="Percent 116 5 3" xfId="28516" xr:uid="{00000000-0005-0000-0000-0000C1600000}"/>
    <cellStyle name="Percent 116 5 3 2" xfId="28518" xr:uid="{00000000-0005-0000-0000-0000C2600000}"/>
    <cellStyle name="Percent 116 5 3 3" xfId="2491" xr:uid="{00000000-0005-0000-0000-0000C3600000}"/>
    <cellStyle name="Percent 116 5 4" xfId="28520" xr:uid="{00000000-0005-0000-0000-0000C4600000}"/>
    <cellStyle name="Percent 116 5 5" xfId="28522" xr:uid="{00000000-0005-0000-0000-0000C5600000}"/>
    <cellStyle name="Percent 116 6" xfId="28524" xr:uid="{00000000-0005-0000-0000-0000C6600000}"/>
    <cellStyle name="Percent 116 6 2" xfId="28526" xr:uid="{00000000-0005-0000-0000-0000C7600000}"/>
    <cellStyle name="Percent 116 6 2 2" xfId="28528" xr:uid="{00000000-0005-0000-0000-0000C8600000}"/>
    <cellStyle name="Percent 116 6 2 3" xfId="405" xr:uid="{00000000-0005-0000-0000-0000C9600000}"/>
    <cellStyle name="Percent 116 6 3" xfId="28530" xr:uid="{00000000-0005-0000-0000-0000CA600000}"/>
    <cellStyle name="Percent 116 6 3 2" xfId="28532" xr:uid="{00000000-0005-0000-0000-0000CB600000}"/>
    <cellStyle name="Percent 116 6 3 3" xfId="28534" xr:uid="{00000000-0005-0000-0000-0000CC600000}"/>
    <cellStyle name="Percent 116 6 4" xfId="28536" xr:uid="{00000000-0005-0000-0000-0000CD600000}"/>
    <cellStyle name="Percent 116 6 5" xfId="28538" xr:uid="{00000000-0005-0000-0000-0000CE600000}"/>
    <cellStyle name="Percent 116 7" xfId="28540" xr:uid="{00000000-0005-0000-0000-0000CF600000}"/>
    <cellStyle name="Percent 116 7 2" xfId="28542" xr:uid="{00000000-0005-0000-0000-0000D0600000}"/>
    <cellStyle name="Percent 116 7 2 2" xfId="7836" xr:uid="{00000000-0005-0000-0000-0000D1600000}"/>
    <cellStyle name="Percent 116 7 2 3" xfId="7841" xr:uid="{00000000-0005-0000-0000-0000D2600000}"/>
    <cellStyle name="Percent 116 7 3" xfId="28544" xr:uid="{00000000-0005-0000-0000-0000D3600000}"/>
    <cellStyle name="Percent 116 7 3 2" xfId="9183" xr:uid="{00000000-0005-0000-0000-0000D4600000}"/>
    <cellStyle name="Percent 116 7 3 3" xfId="9189" xr:uid="{00000000-0005-0000-0000-0000D5600000}"/>
    <cellStyle name="Percent 116 7 4" xfId="28546" xr:uid="{00000000-0005-0000-0000-0000D6600000}"/>
    <cellStyle name="Percent 116 7 5" xfId="28548" xr:uid="{00000000-0005-0000-0000-0000D7600000}"/>
    <cellStyle name="Percent 116 8" xfId="28550" xr:uid="{00000000-0005-0000-0000-0000D8600000}"/>
    <cellStyle name="Percent 116 8 2" xfId="28552" xr:uid="{00000000-0005-0000-0000-0000D9600000}"/>
    <cellStyle name="Percent 116 8 2 2" xfId="28554" xr:uid="{00000000-0005-0000-0000-0000DA600000}"/>
    <cellStyle name="Percent 116 8 2 3" xfId="28556" xr:uid="{00000000-0005-0000-0000-0000DB600000}"/>
    <cellStyle name="Percent 116 8 3" xfId="28558" xr:uid="{00000000-0005-0000-0000-0000DC600000}"/>
    <cellStyle name="Percent 116 8 3 2" xfId="28560" xr:uid="{00000000-0005-0000-0000-0000DD600000}"/>
    <cellStyle name="Percent 116 8 3 3" xfId="28562" xr:uid="{00000000-0005-0000-0000-0000DE600000}"/>
    <cellStyle name="Percent 116 8 4" xfId="27897" xr:uid="{00000000-0005-0000-0000-0000DF600000}"/>
    <cellStyle name="Percent 116 8 5" xfId="28564" xr:uid="{00000000-0005-0000-0000-0000E0600000}"/>
    <cellStyle name="Percent 116 9" xfId="28566" xr:uid="{00000000-0005-0000-0000-0000E1600000}"/>
    <cellStyle name="Percent 116 9 2" xfId="28568" xr:uid="{00000000-0005-0000-0000-0000E2600000}"/>
    <cellStyle name="Percent 116 9 2 2" xfId="28570" xr:uid="{00000000-0005-0000-0000-0000E3600000}"/>
    <cellStyle name="Percent 116 9 2 3" xfId="28572" xr:uid="{00000000-0005-0000-0000-0000E4600000}"/>
    <cellStyle name="Percent 116 9 3" xfId="28574" xr:uid="{00000000-0005-0000-0000-0000E5600000}"/>
    <cellStyle name="Percent 116 9 4" xfId="28576" xr:uid="{00000000-0005-0000-0000-0000E6600000}"/>
    <cellStyle name="Percent 117" xfId="21537" xr:uid="{00000000-0005-0000-0000-0000E7600000}"/>
    <cellStyle name="Percent 117 10" xfId="28578" xr:uid="{00000000-0005-0000-0000-0000E8600000}"/>
    <cellStyle name="Percent 117 10 2" xfId="28580" xr:uid="{00000000-0005-0000-0000-0000E9600000}"/>
    <cellStyle name="Percent 117 10 3" xfId="28582" xr:uid="{00000000-0005-0000-0000-0000EA600000}"/>
    <cellStyle name="Percent 117 11" xfId="28584" xr:uid="{00000000-0005-0000-0000-0000EB600000}"/>
    <cellStyle name="Percent 117 11 2" xfId="28586" xr:uid="{00000000-0005-0000-0000-0000EC600000}"/>
    <cellStyle name="Percent 117 11 3" xfId="28590" xr:uid="{00000000-0005-0000-0000-0000ED600000}"/>
    <cellStyle name="Percent 117 12" xfId="28592" xr:uid="{00000000-0005-0000-0000-0000EE600000}"/>
    <cellStyle name="Percent 117 13" xfId="28594" xr:uid="{00000000-0005-0000-0000-0000EF600000}"/>
    <cellStyle name="Percent 117 2" xfId="372" xr:uid="{00000000-0005-0000-0000-0000F0600000}"/>
    <cellStyle name="Percent 117 2 10" xfId="28596" xr:uid="{00000000-0005-0000-0000-0000F1600000}"/>
    <cellStyle name="Percent 117 2 11" xfId="28600" xr:uid="{00000000-0005-0000-0000-0000F2600000}"/>
    <cellStyle name="Percent 117 2 2" xfId="5313" xr:uid="{00000000-0005-0000-0000-0000F3600000}"/>
    <cellStyle name="Percent 117 2 2 2" xfId="9852" xr:uid="{00000000-0005-0000-0000-0000F4600000}"/>
    <cellStyle name="Percent 117 2 2 2 2" xfId="27908" xr:uid="{00000000-0005-0000-0000-0000F5600000}"/>
    <cellStyle name="Percent 117 2 2 2 2 2" xfId="28604" xr:uid="{00000000-0005-0000-0000-0000F6600000}"/>
    <cellStyle name="Percent 117 2 2 2 2 3" xfId="28606" xr:uid="{00000000-0005-0000-0000-0000F7600000}"/>
    <cellStyle name="Percent 117 2 2 2 3" xfId="11777" xr:uid="{00000000-0005-0000-0000-0000F8600000}"/>
    <cellStyle name="Percent 117 2 2 2 4" xfId="11783" xr:uid="{00000000-0005-0000-0000-0000F9600000}"/>
    <cellStyle name="Percent 117 2 2 3" xfId="9858" xr:uid="{00000000-0005-0000-0000-0000FA600000}"/>
    <cellStyle name="Percent 117 2 2 3 2" xfId="27913" xr:uid="{00000000-0005-0000-0000-0000FB600000}"/>
    <cellStyle name="Percent 117 2 2 3 3" xfId="11790" xr:uid="{00000000-0005-0000-0000-0000FC600000}"/>
    <cellStyle name="Percent 117 2 2 4" xfId="11798" xr:uid="{00000000-0005-0000-0000-0000FD600000}"/>
    <cellStyle name="Percent 117 2 2 4 2" xfId="5017" xr:uid="{00000000-0005-0000-0000-0000FE600000}"/>
    <cellStyle name="Percent 117 2 2 4 3" xfId="11803" xr:uid="{00000000-0005-0000-0000-0000FF600000}"/>
    <cellStyle name="Percent 117 2 2 5" xfId="2864" xr:uid="{00000000-0005-0000-0000-000000610000}"/>
    <cellStyle name="Percent 117 2 2 6" xfId="2888" xr:uid="{00000000-0005-0000-0000-000001610000}"/>
    <cellStyle name="Percent 117 2 3" xfId="6256" xr:uid="{00000000-0005-0000-0000-000002610000}"/>
    <cellStyle name="Percent 117 2 3 2" xfId="11808" xr:uid="{00000000-0005-0000-0000-000003610000}"/>
    <cellStyle name="Percent 117 2 3 2 2" xfId="11227" xr:uid="{00000000-0005-0000-0000-000004610000}"/>
    <cellStyle name="Percent 117 2 3 2 3" xfId="11243" xr:uid="{00000000-0005-0000-0000-000005610000}"/>
    <cellStyle name="Percent 117 2 3 3" xfId="28608" xr:uid="{00000000-0005-0000-0000-000006610000}"/>
    <cellStyle name="Percent 117 2 3 3 2" xfId="5792" xr:uid="{00000000-0005-0000-0000-000007610000}"/>
    <cellStyle name="Percent 117 2 3 3 3" xfId="9203" xr:uid="{00000000-0005-0000-0000-000008610000}"/>
    <cellStyle name="Percent 117 2 3 4" xfId="28613" xr:uid="{00000000-0005-0000-0000-000009610000}"/>
    <cellStyle name="Percent 117 2 3 5" xfId="28618" xr:uid="{00000000-0005-0000-0000-00000A610000}"/>
    <cellStyle name="Percent 117 2 4" xfId="9311" xr:uid="{00000000-0005-0000-0000-00000B610000}"/>
    <cellStyle name="Percent 117 2 4 2" xfId="674" xr:uid="{00000000-0005-0000-0000-00000C610000}"/>
    <cellStyle name="Percent 117 2 4 2 2" xfId="28624" xr:uid="{00000000-0005-0000-0000-00000D610000}"/>
    <cellStyle name="Percent 117 2 4 2 3" xfId="11816" xr:uid="{00000000-0005-0000-0000-00000E610000}"/>
    <cellStyle name="Percent 117 2 4 3" xfId="696" xr:uid="{00000000-0005-0000-0000-00000F610000}"/>
    <cellStyle name="Percent 117 2 4 3 2" xfId="28626" xr:uid="{00000000-0005-0000-0000-000010610000}"/>
    <cellStyle name="Percent 117 2 4 3 3" xfId="11823" xr:uid="{00000000-0005-0000-0000-000011610000}"/>
    <cellStyle name="Percent 117 2 4 4" xfId="28628" xr:uid="{00000000-0005-0000-0000-000012610000}"/>
    <cellStyle name="Percent 117 2 4 5" xfId="28631" xr:uid="{00000000-0005-0000-0000-000013610000}"/>
    <cellStyle name="Percent 117 2 5" xfId="6594" xr:uid="{00000000-0005-0000-0000-000014610000}"/>
    <cellStyle name="Percent 117 2 5 2" xfId="6626" xr:uid="{00000000-0005-0000-0000-000015610000}"/>
    <cellStyle name="Percent 117 2 5 2 2" xfId="28633" xr:uid="{00000000-0005-0000-0000-000016610000}"/>
    <cellStyle name="Percent 117 2 5 2 3" xfId="6638" xr:uid="{00000000-0005-0000-0000-000017610000}"/>
    <cellStyle name="Percent 117 2 5 3" xfId="5101" xr:uid="{00000000-0005-0000-0000-000018610000}"/>
    <cellStyle name="Percent 117 2 5 3 2" xfId="1559" xr:uid="{00000000-0005-0000-0000-000019610000}"/>
    <cellStyle name="Percent 117 2 5 3 3" xfId="5106" xr:uid="{00000000-0005-0000-0000-00001A610000}"/>
    <cellStyle name="Percent 117 2 5 4" xfId="28635" xr:uid="{00000000-0005-0000-0000-00001B610000}"/>
    <cellStyle name="Percent 117 2 5 5" xfId="28637" xr:uid="{00000000-0005-0000-0000-00001C610000}"/>
    <cellStyle name="Percent 117 2 6" xfId="2340" xr:uid="{00000000-0005-0000-0000-00001D610000}"/>
    <cellStyle name="Percent 117 2 6 2" xfId="6652" xr:uid="{00000000-0005-0000-0000-00001E610000}"/>
    <cellStyle name="Percent 117 2 6 2 2" xfId="1924" xr:uid="{00000000-0005-0000-0000-00001F610000}"/>
    <cellStyle name="Percent 117 2 6 2 3" xfId="6662" xr:uid="{00000000-0005-0000-0000-000020610000}"/>
    <cellStyle name="Percent 117 2 6 3" xfId="4751" xr:uid="{00000000-0005-0000-0000-000021610000}"/>
    <cellStyle name="Percent 117 2 6 3 2" xfId="4772" xr:uid="{00000000-0005-0000-0000-000022610000}"/>
    <cellStyle name="Percent 117 2 6 3 3" xfId="4790" xr:uid="{00000000-0005-0000-0000-000023610000}"/>
    <cellStyle name="Percent 117 2 6 4" xfId="4804" xr:uid="{00000000-0005-0000-0000-000024610000}"/>
    <cellStyle name="Percent 117 2 6 5" xfId="3414" xr:uid="{00000000-0005-0000-0000-000025610000}"/>
    <cellStyle name="Percent 117 2 7" xfId="1711" xr:uid="{00000000-0005-0000-0000-000026610000}"/>
    <cellStyle name="Percent 117 2 7 2" xfId="28639" xr:uid="{00000000-0005-0000-0000-000027610000}"/>
    <cellStyle name="Percent 117 2 7 2 2" xfId="28641" xr:uid="{00000000-0005-0000-0000-000028610000}"/>
    <cellStyle name="Percent 117 2 7 2 3" xfId="6679" xr:uid="{00000000-0005-0000-0000-000029610000}"/>
    <cellStyle name="Percent 117 2 7 3" xfId="5308" xr:uid="{00000000-0005-0000-0000-00002A610000}"/>
    <cellStyle name="Percent 117 2 7 4" xfId="28643" xr:uid="{00000000-0005-0000-0000-00002B610000}"/>
    <cellStyle name="Percent 117 2 8" xfId="6693" xr:uid="{00000000-0005-0000-0000-00002C610000}"/>
    <cellStyle name="Percent 117 2 8 2" xfId="28645" xr:uid="{00000000-0005-0000-0000-00002D610000}"/>
    <cellStyle name="Percent 117 2 8 3" xfId="28647" xr:uid="{00000000-0005-0000-0000-00002E610000}"/>
    <cellStyle name="Percent 117 2 9" xfId="28649" xr:uid="{00000000-0005-0000-0000-00002F610000}"/>
    <cellStyle name="Percent 117 2 9 2" xfId="6708" xr:uid="{00000000-0005-0000-0000-000030610000}"/>
    <cellStyle name="Percent 117 2 9 3" xfId="28651" xr:uid="{00000000-0005-0000-0000-000031610000}"/>
    <cellStyle name="Percent 117 3" xfId="434" xr:uid="{00000000-0005-0000-0000-000032610000}"/>
    <cellStyle name="Percent 117 4" xfId="462" xr:uid="{00000000-0005-0000-0000-000033610000}"/>
    <cellStyle name="Percent 117 4 2" xfId="9645" xr:uid="{00000000-0005-0000-0000-000034610000}"/>
    <cellStyle name="Percent 117 4 2 2" xfId="2228" xr:uid="{00000000-0005-0000-0000-000035610000}"/>
    <cellStyle name="Percent 117 4 2 2 2" xfId="28653" xr:uid="{00000000-0005-0000-0000-000036610000}"/>
    <cellStyle name="Percent 117 4 2 2 3" xfId="19140" xr:uid="{00000000-0005-0000-0000-000037610000}"/>
    <cellStyle name="Percent 117 4 2 3" xfId="5177" xr:uid="{00000000-0005-0000-0000-000038610000}"/>
    <cellStyle name="Percent 117 4 2 4" xfId="12222" xr:uid="{00000000-0005-0000-0000-000039610000}"/>
    <cellStyle name="Percent 117 4 3" xfId="9301" xr:uid="{00000000-0005-0000-0000-00003A610000}"/>
    <cellStyle name="Percent 117 4 3 2" xfId="12225" xr:uid="{00000000-0005-0000-0000-00003B610000}"/>
    <cellStyle name="Percent 117 4 3 3" xfId="28657" xr:uid="{00000000-0005-0000-0000-00003C610000}"/>
    <cellStyle name="Percent 117 4 4" xfId="12228" xr:uid="{00000000-0005-0000-0000-00003D610000}"/>
    <cellStyle name="Percent 117 4 4 2" xfId="28659" xr:uid="{00000000-0005-0000-0000-00003E610000}"/>
    <cellStyle name="Percent 117 4 4 3" xfId="28661" xr:uid="{00000000-0005-0000-0000-00003F610000}"/>
    <cellStyle name="Percent 117 4 5" xfId="12232" xr:uid="{00000000-0005-0000-0000-000040610000}"/>
    <cellStyle name="Percent 117 4 6" xfId="12235" xr:uid="{00000000-0005-0000-0000-000041610000}"/>
    <cellStyle name="Percent 117 5" xfId="502" xr:uid="{00000000-0005-0000-0000-000042610000}"/>
    <cellStyle name="Percent 117 5 2" xfId="9651" xr:uid="{00000000-0005-0000-0000-000043610000}"/>
    <cellStyle name="Percent 117 5 2 2" xfId="4717" xr:uid="{00000000-0005-0000-0000-000044610000}"/>
    <cellStyle name="Percent 117 5 2 3" xfId="12100" xr:uid="{00000000-0005-0000-0000-000045610000}"/>
    <cellStyle name="Percent 117 5 3" xfId="8653" xr:uid="{00000000-0005-0000-0000-000046610000}"/>
    <cellStyle name="Percent 117 5 3 2" xfId="12112" xr:uid="{00000000-0005-0000-0000-000047610000}"/>
    <cellStyle name="Percent 117 5 3 3" xfId="25453" xr:uid="{00000000-0005-0000-0000-000048610000}"/>
    <cellStyle name="Percent 117 5 4" xfId="8662" xr:uid="{00000000-0005-0000-0000-000049610000}"/>
    <cellStyle name="Percent 117 5 5" xfId="12240" xr:uid="{00000000-0005-0000-0000-00004A610000}"/>
    <cellStyle name="Percent 117 6" xfId="539" xr:uid="{00000000-0005-0000-0000-00004B610000}"/>
    <cellStyle name="Percent 117 6 2" xfId="9914" xr:uid="{00000000-0005-0000-0000-00004C610000}"/>
    <cellStyle name="Percent 117 6 2 2" xfId="12246" xr:uid="{00000000-0005-0000-0000-00004D610000}"/>
    <cellStyle name="Percent 117 6 2 3" xfId="12251" xr:uid="{00000000-0005-0000-0000-00004E610000}"/>
    <cellStyle name="Percent 117 6 3" xfId="2240" xr:uid="{00000000-0005-0000-0000-00004F610000}"/>
    <cellStyle name="Percent 117 6 3 2" xfId="4696" xr:uid="{00000000-0005-0000-0000-000050610000}"/>
    <cellStyle name="Percent 117 6 3 3" xfId="28663" xr:uid="{00000000-0005-0000-0000-000051610000}"/>
    <cellStyle name="Percent 117 6 4" xfId="2295" xr:uid="{00000000-0005-0000-0000-000052610000}"/>
    <cellStyle name="Percent 117 6 5" xfId="2299" xr:uid="{00000000-0005-0000-0000-000053610000}"/>
    <cellStyle name="Percent 117 7" xfId="28665" xr:uid="{00000000-0005-0000-0000-000054610000}"/>
    <cellStyle name="Percent 117 7 2" xfId="28667" xr:uid="{00000000-0005-0000-0000-000055610000}"/>
    <cellStyle name="Percent 117 7 2 2" xfId="28669" xr:uid="{00000000-0005-0000-0000-000056610000}"/>
    <cellStyle name="Percent 117 7 2 3" xfId="28671" xr:uid="{00000000-0005-0000-0000-000057610000}"/>
    <cellStyle name="Percent 117 7 3" xfId="28673" xr:uid="{00000000-0005-0000-0000-000058610000}"/>
    <cellStyle name="Percent 117 7 3 2" xfId="28675" xr:uid="{00000000-0005-0000-0000-000059610000}"/>
    <cellStyle name="Percent 117 7 3 3" xfId="28677" xr:uid="{00000000-0005-0000-0000-00005A610000}"/>
    <cellStyle name="Percent 117 7 4" xfId="28679" xr:uid="{00000000-0005-0000-0000-00005B610000}"/>
    <cellStyle name="Percent 117 7 5" xfId="28681" xr:uid="{00000000-0005-0000-0000-00005C610000}"/>
    <cellStyle name="Percent 117 8" xfId="28683" xr:uid="{00000000-0005-0000-0000-00005D610000}"/>
    <cellStyle name="Percent 117 8 2" xfId="28685" xr:uid="{00000000-0005-0000-0000-00005E610000}"/>
    <cellStyle name="Percent 117 8 2 2" xfId="11216" xr:uid="{00000000-0005-0000-0000-00005F610000}"/>
    <cellStyle name="Percent 117 8 2 3" xfId="28687" xr:uid="{00000000-0005-0000-0000-000060610000}"/>
    <cellStyle name="Percent 117 8 3" xfId="28689" xr:uid="{00000000-0005-0000-0000-000061610000}"/>
    <cellStyle name="Percent 117 8 3 2" xfId="28691" xr:uid="{00000000-0005-0000-0000-000062610000}"/>
    <cellStyle name="Percent 117 8 3 3" xfId="28693" xr:uid="{00000000-0005-0000-0000-000063610000}"/>
    <cellStyle name="Percent 117 8 4" xfId="28695" xr:uid="{00000000-0005-0000-0000-000064610000}"/>
    <cellStyle name="Percent 117 8 5" xfId="28697" xr:uid="{00000000-0005-0000-0000-000065610000}"/>
    <cellStyle name="Percent 117 9" xfId="28699" xr:uid="{00000000-0005-0000-0000-000066610000}"/>
    <cellStyle name="Percent 117 9 2" xfId="28701" xr:uid="{00000000-0005-0000-0000-000067610000}"/>
    <cellStyle name="Percent 117 9 2 2" xfId="28703" xr:uid="{00000000-0005-0000-0000-000068610000}"/>
    <cellStyle name="Percent 117 9 2 3" xfId="1164" xr:uid="{00000000-0005-0000-0000-000069610000}"/>
    <cellStyle name="Percent 117 9 3" xfId="17457" xr:uid="{00000000-0005-0000-0000-00006A610000}"/>
    <cellStyle name="Percent 117 9 4" xfId="17460" xr:uid="{00000000-0005-0000-0000-00006B610000}"/>
    <cellStyle name="Percent 118" xfId="28705" xr:uid="{00000000-0005-0000-0000-00006C610000}"/>
    <cellStyle name="Percent 118 10" xfId="28707" xr:uid="{00000000-0005-0000-0000-00006D610000}"/>
    <cellStyle name="Percent 118 10 2" xfId="28709" xr:uid="{00000000-0005-0000-0000-00006E610000}"/>
    <cellStyle name="Percent 118 10 3" xfId="28711" xr:uid="{00000000-0005-0000-0000-00006F610000}"/>
    <cellStyle name="Percent 118 11" xfId="28713" xr:uid="{00000000-0005-0000-0000-000070610000}"/>
    <cellStyle name="Percent 118 11 2" xfId="28715" xr:uid="{00000000-0005-0000-0000-000071610000}"/>
    <cellStyle name="Percent 118 11 3" xfId="28717" xr:uid="{00000000-0005-0000-0000-000072610000}"/>
    <cellStyle name="Percent 118 12" xfId="28719" xr:uid="{00000000-0005-0000-0000-000073610000}"/>
    <cellStyle name="Percent 118 13" xfId="21632" xr:uid="{00000000-0005-0000-0000-000074610000}"/>
    <cellStyle name="Percent 118 2" xfId="28721" xr:uid="{00000000-0005-0000-0000-000075610000}"/>
    <cellStyle name="Percent 118 2 10" xfId="28723" xr:uid="{00000000-0005-0000-0000-000076610000}"/>
    <cellStyle name="Percent 118 2 11" xfId="17937" xr:uid="{00000000-0005-0000-0000-000077610000}"/>
    <cellStyle name="Percent 118 2 2" xfId="28725" xr:uid="{00000000-0005-0000-0000-000078610000}"/>
    <cellStyle name="Percent 118 2 2 2" xfId="3651" xr:uid="{00000000-0005-0000-0000-000079610000}"/>
    <cellStyle name="Percent 118 2 2 2 2" xfId="3657" xr:uid="{00000000-0005-0000-0000-00007A610000}"/>
    <cellStyle name="Percent 118 2 2 2 2 2" xfId="3667" xr:uid="{00000000-0005-0000-0000-00007B610000}"/>
    <cellStyle name="Percent 118 2 2 2 2 3" xfId="2643" xr:uid="{00000000-0005-0000-0000-00007C610000}"/>
    <cellStyle name="Percent 118 2 2 2 3" xfId="11410" xr:uid="{00000000-0005-0000-0000-00007D610000}"/>
    <cellStyle name="Percent 118 2 2 2 4" xfId="11413" xr:uid="{00000000-0005-0000-0000-00007E610000}"/>
    <cellStyle name="Percent 118 2 2 3" xfId="28727" xr:uid="{00000000-0005-0000-0000-00007F610000}"/>
    <cellStyle name="Percent 118 2 2 3 2" xfId="1183" xr:uid="{00000000-0005-0000-0000-000080610000}"/>
    <cellStyle name="Percent 118 2 2 3 3" xfId="11427" xr:uid="{00000000-0005-0000-0000-000081610000}"/>
    <cellStyle name="Percent 118 2 2 4" xfId="28729" xr:uid="{00000000-0005-0000-0000-000082610000}"/>
    <cellStyle name="Percent 118 2 2 4 2" xfId="11453" xr:uid="{00000000-0005-0000-0000-000083610000}"/>
    <cellStyle name="Percent 118 2 2 4 3" xfId="11459" xr:uid="{00000000-0005-0000-0000-000084610000}"/>
    <cellStyle name="Percent 118 2 2 5" xfId="28731" xr:uid="{00000000-0005-0000-0000-000085610000}"/>
    <cellStyle name="Percent 118 2 2 6" xfId="28733" xr:uid="{00000000-0005-0000-0000-000086610000}"/>
    <cellStyle name="Percent 118 2 3" xfId="28735" xr:uid="{00000000-0005-0000-0000-000087610000}"/>
    <cellStyle name="Percent 118 2 3 2" xfId="28737" xr:uid="{00000000-0005-0000-0000-000088610000}"/>
    <cellStyle name="Percent 118 2 3 2 2" xfId="28740" xr:uid="{00000000-0005-0000-0000-000089610000}"/>
    <cellStyle name="Percent 118 2 3 2 3" xfId="28742" xr:uid="{00000000-0005-0000-0000-00008A610000}"/>
    <cellStyle name="Percent 118 2 3 3" xfId="28744" xr:uid="{00000000-0005-0000-0000-00008B610000}"/>
    <cellStyle name="Percent 118 2 3 3 2" xfId="28746" xr:uid="{00000000-0005-0000-0000-00008C610000}"/>
    <cellStyle name="Percent 118 2 3 3 3" xfId="28748" xr:uid="{00000000-0005-0000-0000-00008D610000}"/>
    <cellStyle name="Percent 118 2 3 4" xfId="28455" xr:uid="{00000000-0005-0000-0000-00008E610000}"/>
    <cellStyle name="Percent 118 2 3 5" xfId="28459" xr:uid="{00000000-0005-0000-0000-00008F610000}"/>
    <cellStyle name="Percent 118 2 4" xfId="28750" xr:uid="{00000000-0005-0000-0000-000090610000}"/>
    <cellStyle name="Percent 118 2 4 2" xfId="28752" xr:uid="{00000000-0005-0000-0000-000091610000}"/>
    <cellStyle name="Percent 118 2 4 2 2" xfId="28754" xr:uid="{00000000-0005-0000-0000-000092610000}"/>
    <cellStyle name="Percent 118 2 4 2 3" xfId="28756" xr:uid="{00000000-0005-0000-0000-000093610000}"/>
    <cellStyle name="Percent 118 2 4 3" xfId="28758" xr:uid="{00000000-0005-0000-0000-000094610000}"/>
    <cellStyle name="Percent 118 2 4 3 2" xfId="21724" xr:uid="{00000000-0005-0000-0000-000095610000}"/>
    <cellStyle name="Percent 118 2 4 3 3" xfId="28760" xr:uid="{00000000-0005-0000-0000-000096610000}"/>
    <cellStyle name="Percent 118 2 4 4" xfId="28465" xr:uid="{00000000-0005-0000-0000-000097610000}"/>
    <cellStyle name="Percent 118 2 4 5" xfId="28469" xr:uid="{00000000-0005-0000-0000-000098610000}"/>
    <cellStyle name="Percent 118 2 5" xfId="28762" xr:uid="{00000000-0005-0000-0000-000099610000}"/>
    <cellStyle name="Percent 118 2 5 2" xfId="28764" xr:uid="{00000000-0005-0000-0000-00009A610000}"/>
    <cellStyle name="Percent 118 2 5 2 2" xfId="28766" xr:uid="{00000000-0005-0000-0000-00009B610000}"/>
    <cellStyle name="Percent 118 2 5 2 3" xfId="28768" xr:uid="{00000000-0005-0000-0000-00009C610000}"/>
    <cellStyle name="Percent 118 2 5 3" xfId="28770" xr:uid="{00000000-0005-0000-0000-00009D610000}"/>
    <cellStyle name="Percent 118 2 5 3 2" xfId="28772" xr:uid="{00000000-0005-0000-0000-00009E610000}"/>
    <cellStyle name="Percent 118 2 5 3 3" xfId="28774" xr:uid="{00000000-0005-0000-0000-00009F610000}"/>
    <cellStyle name="Percent 118 2 5 4" xfId="28776" xr:uid="{00000000-0005-0000-0000-0000A0610000}"/>
    <cellStyle name="Percent 118 2 5 5" xfId="28778" xr:uid="{00000000-0005-0000-0000-0000A1610000}"/>
    <cellStyle name="Percent 118 2 6" xfId="28780" xr:uid="{00000000-0005-0000-0000-0000A2610000}"/>
    <cellStyle name="Percent 118 2 6 2" xfId="22493" xr:uid="{00000000-0005-0000-0000-0000A3610000}"/>
    <cellStyle name="Percent 118 2 6 2 2" xfId="22497" xr:uid="{00000000-0005-0000-0000-0000A4610000}"/>
    <cellStyle name="Percent 118 2 6 2 3" xfId="22503" xr:uid="{00000000-0005-0000-0000-0000A5610000}"/>
    <cellStyle name="Percent 118 2 6 3" xfId="22517" xr:uid="{00000000-0005-0000-0000-0000A6610000}"/>
    <cellStyle name="Percent 118 2 6 3 2" xfId="22520" xr:uid="{00000000-0005-0000-0000-0000A7610000}"/>
    <cellStyle name="Percent 118 2 6 3 3" xfId="22524" xr:uid="{00000000-0005-0000-0000-0000A8610000}"/>
    <cellStyle name="Percent 118 2 6 4" xfId="22538" xr:uid="{00000000-0005-0000-0000-0000A9610000}"/>
    <cellStyle name="Percent 118 2 6 5" xfId="22550" xr:uid="{00000000-0005-0000-0000-0000AA610000}"/>
    <cellStyle name="Percent 118 2 7" xfId="28782" xr:uid="{00000000-0005-0000-0000-0000AB610000}"/>
    <cellStyle name="Percent 118 2 7 2" xfId="22602" xr:uid="{00000000-0005-0000-0000-0000AC610000}"/>
    <cellStyle name="Percent 118 2 7 2 2" xfId="22605" xr:uid="{00000000-0005-0000-0000-0000AD610000}"/>
    <cellStyle name="Percent 118 2 7 2 3" xfId="22611" xr:uid="{00000000-0005-0000-0000-0000AE610000}"/>
    <cellStyle name="Percent 118 2 7 3" xfId="22618" xr:uid="{00000000-0005-0000-0000-0000AF610000}"/>
    <cellStyle name="Percent 118 2 7 4" xfId="3629" xr:uid="{00000000-0005-0000-0000-0000B0610000}"/>
    <cellStyle name="Percent 118 2 8" xfId="28784" xr:uid="{00000000-0005-0000-0000-0000B1610000}"/>
    <cellStyle name="Percent 118 2 8 2" xfId="17831" xr:uid="{00000000-0005-0000-0000-0000B2610000}"/>
    <cellStyle name="Percent 118 2 8 3" xfId="17836" xr:uid="{00000000-0005-0000-0000-0000B3610000}"/>
    <cellStyle name="Percent 118 2 9" xfId="28786" xr:uid="{00000000-0005-0000-0000-0000B4610000}"/>
    <cellStyle name="Percent 118 2 9 2" xfId="7708" xr:uid="{00000000-0005-0000-0000-0000B5610000}"/>
    <cellStyle name="Percent 118 2 9 3" xfId="15236" xr:uid="{00000000-0005-0000-0000-0000B6610000}"/>
    <cellStyle name="Percent 118 3" xfId="28788" xr:uid="{00000000-0005-0000-0000-0000B7610000}"/>
    <cellStyle name="Percent 118 4" xfId="28791" xr:uid="{00000000-0005-0000-0000-0000B8610000}"/>
    <cellStyle name="Percent 118 4 2" xfId="1271" xr:uid="{00000000-0005-0000-0000-0000B9610000}"/>
    <cellStyle name="Percent 118 4 2 2" xfId="1277" xr:uid="{00000000-0005-0000-0000-0000BA610000}"/>
    <cellStyle name="Percent 118 4 2 2 2" xfId="4361" xr:uid="{00000000-0005-0000-0000-0000BB610000}"/>
    <cellStyle name="Percent 118 4 2 2 3" xfId="4379" xr:uid="{00000000-0005-0000-0000-0000BC610000}"/>
    <cellStyle name="Percent 118 4 2 3" xfId="1302" xr:uid="{00000000-0005-0000-0000-0000BD610000}"/>
    <cellStyle name="Percent 118 4 2 4" xfId="3956" xr:uid="{00000000-0005-0000-0000-0000BE610000}"/>
    <cellStyle name="Percent 118 4 3" xfId="28794" xr:uid="{00000000-0005-0000-0000-0000BF610000}"/>
    <cellStyle name="Percent 118 4 3 2" xfId="28796" xr:uid="{00000000-0005-0000-0000-0000C0610000}"/>
    <cellStyle name="Percent 118 4 3 3" xfId="28798" xr:uid="{00000000-0005-0000-0000-0000C1610000}"/>
    <cellStyle name="Percent 118 4 4" xfId="13244" xr:uid="{00000000-0005-0000-0000-0000C2610000}"/>
    <cellStyle name="Percent 118 4 4 2" xfId="514" xr:uid="{00000000-0005-0000-0000-0000C3610000}"/>
    <cellStyle name="Percent 118 4 4 3" xfId="5494" xr:uid="{00000000-0005-0000-0000-0000C4610000}"/>
    <cellStyle name="Percent 118 4 5" xfId="13251" xr:uid="{00000000-0005-0000-0000-0000C5610000}"/>
    <cellStyle name="Percent 118 4 6" xfId="13255" xr:uid="{00000000-0005-0000-0000-0000C6610000}"/>
    <cellStyle name="Percent 118 5" xfId="28800" xr:uid="{00000000-0005-0000-0000-0000C7610000}"/>
    <cellStyle name="Percent 118 5 2" xfId="28802" xr:uid="{00000000-0005-0000-0000-0000C8610000}"/>
    <cellStyle name="Percent 118 5 2 2" xfId="28804" xr:uid="{00000000-0005-0000-0000-0000C9610000}"/>
    <cellStyle name="Percent 118 5 2 3" xfId="28806" xr:uid="{00000000-0005-0000-0000-0000CA610000}"/>
    <cellStyle name="Percent 118 5 3" xfId="28808" xr:uid="{00000000-0005-0000-0000-0000CB610000}"/>
    <cellStyle name="Percent 118 5 3 2" xfId="28810" xr:uid="{00000000-0005-0000-0000-0000CC610000}"/>
    <cellStyle name="Percent 118 5 3 3" xfId="28812" xr:uid="{00000000-0005-0000-0000-0000CD610000}"/>
    <cellStyle name="Percent 118 5 4" xfId="13268" xr:uid="{00000000-0005-0000-0000-0000CE610000}"/>
    <cellStyle name="Percent 118 5 5" xfId="13272" xr:uid="{00000000-0005-0000-0000-0000CF610000}"/>
    <cellStyle name="Percent 118 6" xfId="24156" xr:uid="{00000000-0005-0000-0000-0000D0610000}"/>
    <cellStyle name="Percent 118 6 2" xfId="24161" xr:uid="{00000000-0005-0000-0000-0000D1610000}"/>
    <cellStyle name="Percent 118 6 2 2" xfId="28814" xr:uid="{00000000-0005-0000-0000-0000D2610000}"/>
    <cellStyle name="Percent 118 6 2 3" xfId="28816" xr:uid="{00000000-0005-0000-0000-0000D3610000}"/>
    <cellStyle name="Percent 118 6 3" xfId="24165" xr:uid="{00000000-0005-0000-0000-0000D4610000}"/>
    <cellStyle name="Percent 118 6 3 2" xfId="28818" xr:uid="{00000000-0005-0000-0000-0000D5610000}"/>
    <cellStyle name="Percent 118 6 3 3" xfId="28820" xr:uid="{00000000-0005-0000-0000-0000D6610000}"/>
    <cellStyle name="Percent 118 6 4" xfId="13281" xr:uid="{00000000-0005-0000-0000-0000D7610000}"/>
    <cellStyle name="Percent 118 6 5" xfId="13286" xr:uid="{00000000-0005-0000-0000-0000D8610000}"/>
    <cellStyle name="Percent 118 7" xfId="24167" xr:uid="{00000000-0005-0000-0000-0000D9610000}"/>
    <cellStyle name="Percent 118 7 2" xfId="28823" xr:uid="{00000000-0005-0000-0000-0000DA610000}"/>
    <cellStyle name="Percent 118 7 2 2" xfId="28825" xr:uid="{00000000-0005-0000-0000-0000DB610000}"/>
    <cellStyle name="Percent 118 7 2 3" xfId="28827" xr:uid="{00000000-0005-0000-0000-0000DC610000}"/>
    <cellStyle name="Percent 118 7 3" xfId="28829" xr:uid="{00000000-0005-0000-0000-0000DD610000}"/>
    <cellStyle name="Percent 118 7 3 2" xfId="28831" xr:uid="{00000000-0005-0000-0000-0000DE610000}"/>
    <cellStyle name="Percent 118 7 3 3" xfId="3684" xr:uid="{00000000-0005-0000-0000-0000DF610000}"/>
    <cellStyle name="Percent 118 7 4" xfId="13297" xr:uid="{00000000-0005-0000-0000-0000E0610000}"/>
    <cellStyle name="Percent 118 7 5" xfId="13303" xr:uid="{00000000-0005-0000-0000-0000E1610000}"/>
    <cellStyle name="Percent 118 8" xfId="24170" xr:uid="{00000000-0005-0000-0000-0000E2610000}"/>
    <cellStyle name="Percent 118 8 2" xfId="28834" xr:uid="{00000000-0005-0000-0000-0000E3610000}"/>
    <cellStyle name="Percent 118 8 2 2" xfId="28836" xr:uid="{00000000-0005-0000-0000-0000E4610000}"/>
    <cellStyle name="Percent 118 8 2 3" xfId="28838" xr:uid="{00000000-0005-0000-0000-0000E5610000}"/>
    <cellStyle name="Percent 118 8 3" xfId="28840" xr:uid="{00000000-0005-0000-0000-0000E6610000}"/>
    <cellStyle name="Percent 118 8 3 2" xfId="28842" xr:uid="{00000000-0005-0000-0000-0000E7610000}"/>
    <cellStyle name="Percent 118 8 3 3" xfId="28844" xr:uid="{00000000-0005-0000-0000-0000E8610000}"/>
    <cellStyle name="Percent 118 8 4" xfId="13313" xr:uid="{00000000-0005-0000-0000-0000E9610000}"/>
    <cellStyle name="Percent 118 8 5" xfId="13317" xr:uid="{00000000-0005-0000-0000-0000EA610000}"/>
    <cellStyle name="Percent 118 9" xfId="28846" xr:uid="{00000000-0005-0000-0000-0000EB610000}"/>
    <cellStyle name="Percent 118 9 2" xfId="911" xr:uid="{00000000-0005-0000-0000-0000EC610000}"/>
    <cellStyle name="Percent 118 9 2 2" xfId="28848" xr:uid="{00000000-0005-0000-0000-0000ED610000}"/>
    <cellStyle name="Percent 118 9 2 3" xfId="28850" xr:uid="{00000000-0005-0000-0000-0000EE610000}"/>
    <cellStyle name="Percent 118 9 3" xfId="28852" xr:uid="{00000000-0005-0000-0000-0000EF610000}"/>
    <cellStyle name="Percent 118 9 4" xfId="13326" xr:uid="{00000000-0005-0000-0000-0000F0610000}"/>
    <cellStyle name="Percent 119" xfId="28854" xr:uid="{00000000-0005-0000-0000-0000F1610000}"/>
    <cellStyle name="Percent 119 10" xfId="28856" xr:uid="{00000000-0005-0000-0000-0000F2610000}"/>
    <cellStyle name="Percent 119 10 2" xfId="13659" xr:uid="{00000000-0005-0000-0000-0000F3610000}"/>
    <cellStyle name="Percent 119 10 3" xfId="13685" xr:uid="{00000000-0005-0000-0000-0000F4610000}"/>
    <cellStyle name="Percent 119 11" xfId="28858" xr:uid="{00000000-0005-0000-0000-0000F5610000}"/>
    <cellStyle name="Percent 119 11 2" xfId="4645" xr:uid="{00000000-0005-0000-0000-0000F6610000}"/>
    <cellStyle name="Percent 119 11 3" xfId="5080" xr:uid="{00000000-0005-0000-0000-0000F7610000}"/>
    <cellStyle name="Percent 119 12" xfId="28860" xr:uid="{00000000-0005-0000-0000-0000F8610000}"/>
    <cellStyle name="Percent 119 13" xfId="21649" xr:uid="{00000000-0005-0000-0000-0000F9610000}"/>
    <cellStyle name="Percent 119 2" xfId="28862" xr:uid="{00000000-0005-0000-0000-0000FA610000}"/>
    <cellStyle name="Percent 119 2 10" xfId="11935" xr:uid="{00000000-0005-0000-0000-0000FB610000}"/>
    <cellStyle name="Percent 119 2 11" xfId="11939" xr:uid="{00000000-0005-0000-0000-0000FC610000}"/>
    <cellStyle name="Percent 119 2 2" xfId="28864" xr:uid="{00000000-0005-0000-0000-0000FD610000}"/>
    <cellStyle name="Percent 119 2 2 2" xfId="28866" xr:uid="{00000000-0005-0000-0000-0000FE610000}"/>
    <cellStyle name="Percent 119 2 2 2 2" xfId="11944" xr:uid="{00000000-0005-0000-0000-0000FF610000}"/>
    <cellStyle name="Percent 119 2 2 2 2 2" xfId="22686" xr:uid="{00000000-0005-0000-0000-000000620000}"/>
    <cellStyle name="Percent 119 2 2 2 2 3" xfId="11950" xr:uid="{00000000-0005-0000-0000-000001620000}"/>
    <cellStyle name="Percent 119 2 2 2 3" xfId="11957" xr:uid="{00000000-0005-0000-0000-000002620000}"/>
    <cellStyle name="Percent 119 2 2 2 4" xfId="28870" xr:uid="{00000000-0005-0000-0000-000003620000}"/>
    <cellStyle name="Percent 119 2 2 3" xfId="28872" xr:uid="{00000000-0005-0000-0000-000004620000}"/>
    <cellStyle name="Percent 119 2 2 3 2" xfId="4204" xr:uid="{00000000-0005-0000-0000-000005620000}"/>
    <cellStyle name="Percent 119 2 2 3 3" xfId="22158" xr:uid="{00000000-0005-0000-0000-000006620000}"/>
    <cellStyle name="Percent 119 2 2 4" xfId="21655" xr:uid="{00000000-0005-0000-0000-000007620000}"/>
    <cellStyle name="Percent 119 2 2 4 2" xfId="28874" xr:uid="{00000000-0005-0000-0000-000008620000}"/>
    <cellStyle name="Percent 119 2 2 4 3" xfId="1434" xr:uid="{00000000-0005-0000-0000-000009620000}"/>
    <cellStyle name="Percent 119 2 2 5" xfId="21658" xr:uid="{00000000-0005-0000-0000-00000A620000}"/>
    <cellStyle name="Percent 119 2 2 6" xfId="24483" xr:uid="{00000000-0005-0000-0000-00000B620000}"/>
    <cellStyle name="Percent 119 2 3" xfId="28876" xr:uid="{00000000-0005-0000-0000-00000C620000}"/>
    <cellStyle name="Percent 119 2 3 2" xfId="26066" xr:uid="{00000000-0005-0000-0000-00000D620000}"/>
    <cellStyle name="Percent 119 2 3 2 2" xfId="28878" xr:uid="{00000000-0005-0000-0000-00000E620000}"/>
    <cellStyle name="Percent 119 2 3 2 3" xfId="28880" xr:uid="{00000000-0005-0000-0000-00000F620000}"/>
    <cellStyle name="Percent 119 2 3 3" xfId="28882" xr:uid="{00000000-0005-0000-0000-000010620000}"/>
    <cellStyle name="Percent 119 2 3 3 2" xfId="28884" xr:uid="{00000000-0005-0000-0000-000011620000}"/>
    <cellStyle name="Percent 119 2 3 3 3" xfId="28886" xr:uid="{00000000-0005-0000-0000-000012620000}"/>
    <cellStyle name="Percent 119 2 3 4" xfId="28888" xr:uid="{00000000-0005-0000-0000-000013620000}"/>
    <cellStyle name="Percent 119 2 3 5" xfId="9806" xr:uid="{00000000-0005-0000-0000-000014620000}"/>
    <cellStyle name="Percent 119 2 4" xfId="28890" xr:uid="{00000000-0005-0000-0000-000015620000}"/>
    <cellStyle name="Percent 119 2 4 2" xfId="28892" xr:uid="{00000000-0005-0000-0000-000016620000}"/>
    <cellStyle name="Percent 119 2 4 2 2" xfId="28894" xr:uid="{00000000-0005-0000-0000-000017620000}"/>
    <cellStyle name="Percent 119 2 4 2 3" xfId="28896" xr:uid="{00000000-0005-0000-0000-000018620000}"/>
    <cellStyle name="Percent 119 2 4 3" xfId="28898" xr:uid="{00000000-0005-0000-0000-000019620000}"/>
    <cellStyle name="Percent 119 2 4 3 2" xfId="28902" xr:uid="{00000000-0005-0000-0000-00001A620000}"/>
    <cellStyle name="Percent 119 2 4 3 3" xfId="28906" xr:uid="{00000000-0005-0000-0000-00001B620000}"/>
    <cellStyle name="Percent 119 2 4 4" xfId="28908" xr:uid="{00000000-0005-0000-0000-00001C620000}"/>
    <cellStyle name="Percent 119 2 4 5" xfId="11493" xr:uid="{00000000-0005-0000-0000-00001D620000}"/>
    <cellStyle name="Percent 119 2 5" xfId="28910" xr:uid="{00000000-0005-0000-0000-00001E620000}"/>
    <cellStyle name="Percent 119 2 5 2" xfId="28912" xr:uid="{00000000-0005-0000-0000-00001F620000}"/>
    <cellStyle name="Percent 119 2 5 2 2" xfId="28914" xr:uid="{00000000-0005-0000-0000-000020620000}"/>
    <cellStyle name="Percent 119 2 5 2 3" xfId="28916" xr:uid="{00000000-0005-0000-0000-000021620000}"/>
    <cellStyle name="Percent 119 2 5 3" xfId="5926" xr:uid="{00000000-0005-0000-0000-000022620000}"/>
    <cellStyle name="Percent 119 2 5 3 2" xfId="28918" xr:uid="{00000000-0005-0000-0000-000023620000}"/>
    <cellStyle name="Percent 119 2 5 3 3" xfId="28920" xr:uid="{00000000-0005-0000-0000-000024620000}"/>
    <cellStyle name="Percent 119 2 5 4" xfId="5093" xr:uid="{00000000-0005-0000-0000-000025620000}"/>
    <cellStyle name="Percent 119 2 5 5" xfId="12003" xr:uid="{00000000-0005-0000-0000-000026620000}"/>
    <cellStyle name="Percent 119 2 6" xfId="28922" xr:uid="{00000000-0005-0000-0000-000027620000}"/>
    <cellStyle name="Percent 119 2 6 2" xfId="28924" xr:uid="{00000000-0005-0000-0000-000028620000}"/>
    <cellStyle name="Percent 119 2 6 2 2" xfId="28926" xr:uid="{00000000-0005-0000-0000-000029620000}"/>
    <cellStyle name="Percent 119 2 6 2 3" xfId="28928" xr:uid="{00000000-0005-0000-0000-00002A620000}"/>
    <cellStyle name="Percent 119 2 6 3" xfId="28932" xr:uid="{00000000-0005-0000-0000-00002B620000}"/>
    <cellStyle name="Percent 119 2 6 3 2" xfId="28934" xr:uid="{00000000-0005-0000-0000-00002C620000}"/>
    <cellStyle name="Percent 119 2 6 3 3" xfId="28936" xr:uid="{00000000-0005-0000-0000-00002D620000}"/>
    <cellStyle name="Percent 119 2 6 4" xfId="28940" xr:uid="{00000000-0005-0000-0000-00002E620000}"/>
    <cellStyle name="Percent 119 2 6 5" xfId="24634" xr:uid="{00000000-0005-0000-0000-00002F620000}"/>
    <cellStyle name="Percent 119 2 7" xfId="28942" xr:uid="{00000000-0005-0000-0000-000030620000}"/>
    <cellStyle name="Percent 119 2 7 2" xfId="28944" xr:uid="{00000000-0005-0000-0000-000031620000}"/>
    <cellStyle name="Percent 119 2 7 2 2" xfId="28946" xr:uid="{00000000-0005-0000-0000-000032620000}"/>
    <cellStyle name="Percent 119 2 7 2 3" xfId="28948" xr:uid="{00000000-0005-0000-0000-000033620000}"/>
    <cellStyle name="Percent 119 2 7 3" xfId="28950" xr:uid="{00000000-0005-0000-0000-000034620000}"/>
    <cellStyle name="Percent 119 2 7 4" xfId="21684" xr:uid="{00000000-0005-0000-0000-000035620000}"/>
    <cellStyle name="Percent 119 2 8" xfId="28952" xr:uid="{00000000-0005-0000-0000-000036620000}"/>
    <cellStyle name="Percent 119 2 8 2" xfId="22692" xr:uid="{00000000-0005-0000-0000-000037620000}"/>
    <cellStyle name="Percent 119 2 8 3" xfId="28954" xr:uid="{00000000-0005-0000-0000-000038620000}"/>
    <cellStyle name="Percent 119 2 9" xfId="7587" xr:uid="{00000000-0005-0000-0000-000039620000}"/>
    <cellStyle name="Percent 119 2 9 2" xfId="8285" xr:uid="{00000000-0005-0000-0000-00003A620000}"/>
    <cellStyle name="Percent 119 2 9 3" xfId="28956" xr:uid="{00000000-0005-0000-0000-00003B620000}"/>
    <cellStyle name="Percent 119 3" xfId="28958" xr:uid="{00000000-0005-0000-0000-00003C620000}"/>
    <cellStyle name="Percent 119 4" xfId="28960" xr:uid="{00000000-0005-0000-0000-00003D620000}"/>
    <cellStyle name="Percent 119 4 2" xfId="28962" xr:uid="{00000000-0005-0000-0000-00003E620000}"/>
    <cellStyle name="Percent 119 4 2 2" xfId="28964" xr:uid="{00000000-0005-0000-0000-00003F620000}"/>
    <cellStyle name="Percent 119 4 2 2 2" xfId="28967" xr:uid="{00000000-0005-0000-0000-000040620000}"/>
    <cellStyle name="Percent 119 4 2 2 3" xfId="28970" xr:uid="{00000000-0005-0000-0000-000041620000}"/>
    <cellStyle name="Percent 119 4 2 3" xfId="28972" xr:uid="{00000000-0005-0000-0000-000042620000}"/>
    <cellStyle name="Percent 119 4 2 4" xfId="28974" xr:uid="{00000000-0005-0000-0000-000043620000}"/>
    <cellStyle name="Percent 119 4 3" xfId="28976" xr:uid="{00000000-0005-0000-0000-000044620000}"/>
    <cellStyle name="Percent 119 4 3 2" xfId="28978" xr:uid="{00000000-0005-0000-0000-000045620000}"/>
    <cellStyle name="Percent 119 4 3 3" xfId="28980" xr:uid="{00000000-0005-0000-0000-000046620000}"/>
    <cellStyle name="Percent 119 4 4" xfId="28982" xr:uid="{00000000-0005-0000-0000-000047620000}"/>
    <cellStyle name="Percent 119 4 4 2" xfId="28984" xr:uid="{00000000-0005-0000-0000-000048620000}"/>
    <cellStyle name="Percent 119 4 4 3" xfId="28986" xr:uid="{00000000-0005-0000-0000-000049620000}"/>
    <cellStyle name="Percent 119 4 5" xfId="28988" xr:uid="{00000000-0005-0000-0000-00004A620000}"/>
    <cellStyle name="Percent 119 4 6" xfId="28990" xr:uid="{00000000-0005-0000-0000-00004B620000}"/>
    <cellStyle name="Percent 119 5" xfId="28992" xr:uid="{00000000-0005-0000-0000-00004C620000}"/>
    <cellStyle name="Percent 119 5 2" xfId="28994" xr:uid="{00000000-0005-0000-0000-00004D620000}"/>
    <cellStyle name="Percent 119 5 2 2" xfId="28996" xr:uid="{00000000-0005-0000-0000-00004E620000}"/>
    <cellStyle name="Percent 119 5 2 3" xfId="28998" xr:uid="{00000000-0005-0000-0000-00004F620000}"/>
    <cellStyle name="Percent 119 5 3" xfId="29000" xr:uid="{00000000-0005-0000-0000-000050620000}"/>
    <cellStyle name="Percent 119 5 3 2" xfId="29002" xr:uid="{00000000-0005-0000-0000-000051620000}"/>
    <cellStyle name="Percent 119 5 3 3" xfId="29004" xr:uid="{00000000-0005-0000-0000-000052620000}"/>
    <cellStyle name="Percent 119 5 4" xfId="1199" xr:uid="{00000000-0005-0000-0000-000053620000}"/>
    <cellStyle name="Percent 119 5 5" xfId="7160" xr:uid="{00000000-0005-0000-0000-000054620000}"/>
    <cellStyle name="Percent 119 6" xfId="24173" xr:uid="{00000000-0005-0000-0000-000055620000}"/>
    <cellStyle name="Percent 119 6 2" xfId="29006" xr:uid="{00000000-0005-0000-0000-000056620000}"/>
    <cellStyle name="Percent 119 6 2 2" xfId="12690" xr:uid="{00000000-0005-0000-0000-000057620000}"/>
    <cellStyle name="Percent 119 6 2 3" xfId="3760" xr:uid="{00000000-0005-0000-0000-000058620000}"/>
    <cellStyle name="Percent 119 6 3" xfId="29008" xr:uid="{00000000-0005-0000-0000-000059620000}"/>
    <cellStyle name="Percent 119 6 3 2" xfId="6122" xr:uid="{00000000-0005-0000-0000-00005A620000}"/>
    <cellStyle name="Percent 119 6 3 3" xfId="12716" xr:uid="{00000000-0005-0000-0000-00005B620000}"/>
    <cellStyle name="Percent 119 6 4" xfId="29010" xr:uid="{00000000-0005-0000-0000-00005C620000}"/>
    <cellStyle name="Percent 119 6 5" xfId="29012" xr:uid="{00000000-0005-0000-0000-00005D620000}"/>
    <cellStyle name="Percent 119 7" xfId="24176" xr:uid="{00000000-0005-0000-0000-00005E620000}"/>
    <cellStyle name="Percent 119 7 2" xfId="29014" xr:uid="{00000000-0005-0000-0000-00005F620000}"/>
    <cellStyle name="Percent 119 7 2 2" xfId="20521" xr:uid="{00000000-0005-0000-0000-000060620000}"/>
    <cellStyle name="Percent 119 7 2 3" xfId="29016" xr:uid="{00000000-0005-0000-0000-000061620000}"/>
    <cellStyle name="Percent 119 7 3" xfId="29018" xr:uid="{00000000-0005-0000-0000-000062620000}"/>
    <cellStyle name="Percent 119 7 3 2" xfId="29020" xr:uid="{00000000-0005-0000-0000-000063620000}"/>
    <cellStyle name="Percent 119 7 3 3" xfId="29022" xr:uid="{00000000-0005-0000-0000-000064620000}"/>
    <cellStyle name="Percent 119 7 4" xfId="29024" xr:uid="{00000000-0005-0000-0000-000065620000}"/>
    <cellStyle name="Percent 119 7 5" xfId="29026" xr:uid="{00000000-0005-0000-0000-000066620000}"/>
    <cellStyle name="Percent 119 8" xfId="29028" xr:uid="{00000000-0005-0000-0000-000067620000}"/>
    <cellStyle name="Percent 119 8 2" xfId="29030" xr:uid="{00000000-0005-0000-0000-000068620000}"/>
    <cellStyle name="Percent 119 8 2 2" xfId="29032" xr:uid="{00000000-0005-0000-0000-000069620000}"/>
    <cellStyle name="Percent 119 8 2 3" xfId="29034" xr:uid="{00000000-0005-0000-0000-00006A620000}"/>
    <cellStyle name="Percent 119 8 3" xfId="29036" xr:uid="{00000000-0005-0000-0000-00006B620000}"/>
    <cellStyle name="Percent 119 8 3 2" xfId="29038" xr:uid="{00000000-0005-0000-0000-00006C620000}"/>
    <cellStyle name="Percent 119 8 3 3" xfId="29040" xr:uid="{00000000-0005-0000-0000-00006D620000}"/>
    <cellStyle name="Percent 119 8 4" xfId="29042" xr:uid="{00000000-0005-0000-0000-00006E620000}"/>
    <cellStyle name="Percent 119 8 5" xfId="29044" xr:uid="{00000000-0005-0000-0000-00006F620000}"/>
    <cellStyle name="Percent 119 9" xfId="29046" xr:uid="{00000000-0005-0000-0000-000070620000}"/>
    <cellStyle name="Percent 119 9 2" xfId="29048" xr:uid="{00000000-0005-0000-0000-000071620000}"/>
    <cellStyle name="Percent 119 9 2 2" xfId="29050" xr:uid="{00000000-0005-0000-0000-000072620000}"/>
    <cellStyle name="Percent 119 9 2 3" xfId="29052" xr:uid="{00000000-0005-0000-0000-000073620000}"/>
    <cellStyle name="Percent 119 9 3" xfId="29054" xr:uid="{00000000-0005-0000-0000-000074620000}"/>
    <cellStyle name="Percent 119 9 4" xfId="29056" xr:uid="{00000000-0005-0000-0000-000075620000}"/>
    <cellStyle name="Percent 12" xfId="29058" xr:uid="{00000000-0005-0000-0000-000076620000}"/>
    <cellStyle name="Percent 12 2" xfId="22956" xr:uid="{00000000-0005-0000-0000-000077620000}"/>
    <cellStyle name="Percent 12 3" xfId="29059" xr:uid="{00000000-0005-0000-0000-000078620000}"/>
    <cellStyle name="Percent 120" xfId="28230" xr:uid="{00000000-0005-0000-0000-000079620000}"/>
    <cellStyle name="Percent 120 10" xfId="28232" xr:uid="{00000000-0005-0000-0000-00007A620000}"/>
    <cellStyle name="Percent 120 10 2" xfId="28234" xr:uid="{00000000-0005-0000-0000-00007B620000}"/>
    <cellStyle name="Percent 120 10 3" xfId="28236" xr:uid="{00000000-0005-0000-0000-00007C620000}"/>
    <cellStyle name="Percent 120 11" xfId="28238" xr:uid="{00000000-0005-0000-0000-00007D620000}"/>
    <cellStyle name="Percent 120 11 2" xfId="21992" xr:uid="{00000000-0005-0000-0000-00007E620000}"/>
    <cellStyle name="Percent 120 11 3" xfId="28240" xr:uid="{00000000-0005-0000-0000-00007F620000}"/>
    <cellStyle name="Percent 120 12" xfId="28242" xr:uid="{00000000-0005-0000-0000-000080620000}"/>
    <cellStyle name="Percent 120 13" xfId="5562" xr:uid="{00000000-0005-0000-0000-000081620000}"/>
    <cellStyle name="Percent 120 2" xfId="28245" xr:uid="{00000000-0005-0000-0000-000082620000}"/>
    <cellStyle name="Percent 120 2 10" xfId="20018" xr:uid="{00000000-0005-0000-0000-000083620000}"/>
    <cellStyle name="Percent 120 2 11" xfId="28247" xr:uid="{00000000-0005-0000-0000-000084620000}"/>
    <cellStyle name="Percent 120 2 2" xfId="28249" xr:uid="{00000000-0005-0000-0000-000085620000}"/>
    <cellStyle name="Percent 120 2 2 2" xfId="28251" xr:uid="{00000000-0005-0000-0000-000086620000}"/>
    <cellStyle name="Percent 120 2 2 2 2" xfId="28253" xr:uid="{00000000-0005-0000-0000-000087620000}"/>
    <cellStyle name="Percent 120 2 2 2 2 2" xfId="11193" xr:uid="{00000000-0005-0000-0000-000088620000}"/>
    <cellStyle name="Percent 120 2 2 2 2 3" xfId="11204" xr:uid="{00000000-0005-0000-0000-000089620000}"/>
    <cellStyle name="Percent 120 2 2 2 3" xfId="28255" xr:uid="{00000000-0005-0000-0000-00008A620000}"/>
    <cellStyle name="Percent 120 2 2 2 4" xfId="28257" xr:uid="{00000000-0005-0000-0000-00008B620000}"/>
    <cellStyle name="Percent 120 2 2 3" xfId="7751" xr:uid="{00000000-0005-0000-0000-00008C620000}"/>
    <cellStyle name="Percent 120 2 2 3 2" xfId="6811" xr:uid="{00000000-0005-0000-0000-00008D620000}"/>
    <cellStyle name="Percent 120 2 2 3 3" xfId="28259" xr:uid="{00000000-0005-0000-0000-00008E620000}"/>
    <cellStyle name="Percent 120 2 2 4" xfId="7858" xr:uid="{00000000-0005-0000-0000-00008F620000}"/>
    <cellStyle name="Percent 120 2 2 4 2" xfId="28261" xr:uid="{00000000-0005-0000-0000-000090620000}"/>
    <cellStyle name="Percent 120 2 2 4 3" xfId="28263" xr:uid="{00000000-0005-0000-0000-000091620000}"/>
    <cellStyle name="Percent 120 2 2 5" xfId="28266" xr:uid="{00000000-0005-0000-0000-000092620000}"/>
    <cellStyle name="Percent 120 2 2 6" xfId="28268" xr:uid="{00000000-0005-0000-0000-000093620000}"/>
    <cellStyle name="Percent 120 2 3" xfId="28270" xr:uid="{00000000-0005-0000-0000-000094620000}"/>
    <cellStyle name="Percent 120 2 3 2" xfId="28272" xr:uid="{00000000-0005-0000-0000-000095620000}"/>
    <cellStyle name="Percent 120 2 3 2 2" xfId="28274" xr:uid="{00000000-0005-0000-0000-000096620000}"/>
    <cellStyle name="Percent 120 2 3 2 3" xfId="19838" xr:uid="{00000000-0005-0000-0000-000097620000}"/>
    <cellStyle name="Percent 120 2 3 3" xfId="7866" xr:uid="{00000000-0005-0000-0000-000098620000}"/>
    <cellStyle name="Percent 120 2 3 3 2" xfId="28276" xr:uid="{00000000-0005-0000-0000-000099620000}"/>
    <cellStyle name="Percent 120 2 3 3 3" xfId="28278" xr:uid="{00000000-0005-0000-0000-00009A620000}"/>
    <cellStyle name="Percent 120 2 3 4" xfId="7872" xr:uid="{00000000-0005-0000-0000-00009B620000}"/>
    <cellStyle name="Percent 120 2 3 5" xfId="28280" xr:uid="{00000000-0005-0000-0000-00009C620000}"/>
    <cellStyle name="Percent 120 2 4" xfId="903" xr:uid="{00000000-0005-0000-0000-00009D620000}"/>
    <cellStyle name="Percent 120 2 4 2" xfId="6017" xr:uid="{00000000-0005-0000-0000-00009E620000}"/>
    <cellStyle name="Percent 120 2 4 2 2" xfId="12608" xr:uid="{00000000-0005-0000-0000-00009F620000}"/>
    <cellStyle name="Percent 120 2 4 2 3" xfId="12613" xr:uid="{00000000-0005-0000-0000-0000A0620000}"/>
    <cellStyle name="Percent 120 2 4 3" xfId="6031" xr:uid="{00000000-0005-0000-0000-0000A1620000}"/>
    <cellStyle name="Percent 120 2 4 3 2" xfId="28282" xr:uid="{00000000-0005-0000-0000-0000A2620000}"/>
    <cellStyle name="Percent 120 2 4 3 3" xfId="28284" xr:uid="{00000000-0005-0000-0000-0000A3620000}"/>
    <cellStyle name="Percent 120 2 4 4" xfId="28286" xr:uid="{00000000-0005-0000-0000-0000A4620000}"/>
    <cellStyle name="Percent 120 2 4 5" xfId="28288" xr:uid="{00000000-0005-0000-0000-0000A5620000}"/>
    <cellStyle name="Percent 120 2 5" xfId="297" xr:uid="{00000000-0005-0000-0000-0000A6620000}"/>
    <cellStyle name="Percent 120 2 5 2" xfId="21812" xr:uid="{00000000-0005-0000-0000-0000A7620000}"/>
    <cellStyle name="Percent 120 2 5 2 2" xfId="28290" xr:uid="{00000000-0005-0000-0000-0000A8620000}"/>
    <cellStyle name="Percent 120 2 5 2 3" xfId="28292" xr:uid="{00000000-0005-0000-0000-0000A9620000}"/>
    <cellStyle name="Percent 120 2 5 3" xfId="786" xr:uid="{00000000-0005-0000-0000-0000AA620000}"/>
    <cellStyle name="Percent 120 2 5 3 2" xfId="28294" xr:uid="{00000000-0005-0000-0000-0000AB620000}"/>
    <cellStyle name="Percent 120 2 5 3 3" xfId="28296" xr:uid="{00000000-0005-0000-0000-0000AC620000}"/>
    <cellStyle name="Percent 120 2 5 4" xfId="28298" xr:uid="{00000000-0005-0000-0000-0000AD620000}"/>
    <cellStyle name="Percent 120 2 5 5" xfId="5791" xr:uid="{00000000-0005-0000-0000-0000AE620000}"/>
    <cellStyle name="Percent 120 2 6" xfId="804" xr:uid="{00000000-0005-0000-0000-0000AF620000}"/>
    <cellStyle name="Percent 120 2 6 2" xfId="3158" xr:uid="{00000000-0005-0000-0000-0000B0620000}"/>
    <cellStyle name="Percent 120 2 6 2 2" xfId="28300" xr:uid="{00000000-0005-0000-0000-0000B1620000}"/>
    <cellStyle name="Percent 120 2 6 2 3" xfId="6382" xr:uid="{00000000-0005-0000-0000-0000B2620000}"/>
    <cellStyle name="Percent 120 2 6 3" xfId="47" xr:uid="{00000000-0005-0000-0000-0000B3620000}"/>
    <cellStyle name="Percent 120 2 6 3 2" xfId="26162" xr:uid="{00000000-0005-0000-0000-0000B4620000}"/>
    <cellStyle name="Percent 120 2 6 3 3" xfId="26166" xr:uid="{00000000-0005-0000-0000-0000B5620000}"/>
    <cellStyle name="Percent 120 2 6 4" xfId="26170" xr:uid="{00000000-0005-0000-0000-0000B6620000}"/>
    <cellStyle name="Percent 120 2 6 5" xfId="6391" xr:uid="{00000000-0005-0000-0000-0000B7620000}"/>
    <cellStyle name="Percent 120 2 7" xfId="818" xr:uid="{00000000-0005-0000-0000-0000B8620000}"/>
    <cellStyle name="Percent 120 2 7 2" xfId="6399" xr:uid="{00000000-0005-0000-0000-0000B9620000}"/>
    <cellStyle name="Percent 120 2 7 2 2" xfId="28302" xr:uid="{00000000-0005-0000-0000-0000BA620000}"/>
    <cellStyle name="Percent 120 2 7 2 3" xfId="28304" xr:uid="{00000000-0005-0000-0000-0000BB620000}"/>
    <cellStyle name="Percent 120 2 7 3" xfId="26179" xr:uid="{00000000-0005-0000-0000-0000BC620000}"/>
    <cellStyle name="Percent 120 2 7 4" xfId="26183" xr:uid="{00000000-0005-0000-0000-0000BD620000}"/>
    <cellStyle name="Percent 120 2 8" xfId="6420" xr:uid="{00000000-0005-0000-0000-0000BE620000}"/>
    <cellStyle name="Percent 120 2 8 2" xfId="6427" xr:uid="{00000000-0005-0000-0000-0000BF620000}"/>
    <cellStyle name="Percent 120 2 8 3" xfId="26191" xr:uid="{00000000-0005-0000-0000-0000C0620000}"/>
    <cellStyle name="Percent 120 2 9" xfId="6451" xr:uid="{00000000-0005-0000-0000-0000C1620000}"/>
    <cellStyle name="Percent 120 2 9 2" xfId="28306" xr:uid="{00000000-0005-0000-0000-0000C2620000}"/>
    <cellStyle name="Percent 120 2 9 3" xfId="26199" xr:uid="{00000000-0005-0000-0000-0000C3620000}"/>
    <cellStyle name="Percent 120 3" xfId="28308" xr:uid="{00000000-0005-0000-0000-0000C4620000}"/>
    <cellStyle name="Percent 120 4" xfId="28310" xr:uid="{00000000-0005-0000-0000-0000C5620000}"/>
    <cellStyle name="Percent 120 4 2" xfId="28312" xr:uid="{00000000-0005-0000-0000-0000C6620000}"/>
    <cellStyle name="Percent 120 4 2 2" xfId="28314" xr:uid="{00000000-0005-0000-0000-0000C7620000}"/>
    <cellStyle name="Percent 120 4 2 2 2" xfId="3606" xr:uid="{00000000-0005-0000-0000-0000C8620000}"/>
    <cellStyle name="Percent 120 4 2 2 3" xfId="28316" xr:uid="{00000000-0005-0000-0000-0000C9620000}"/>
    <cellStyle name="Percent 120 4 2 3" xfId="8775" xr:uid="{00000000-0005-0000-0000-0000CA620000}"/>
    <cellStyle name="Percent 120 4 2 4" xfId="8829" xr:uid="{00000000-0005-0000-0000-0000CB620000}"/>
    <cellStyle name="Percent 120 4 3" xfId="15872" xr:uid="{00000000-0005-0000-0000-0000CC620000}"/>
    <cellStyle name="Percent 120 4 3 2" xfId="15878" xr:uid="{00000000-0005-0000-0000-0000CD620000}"/>
    <cellStyle name="Percent 120 4 3 3" xfId="8839" xr:uid="{00000000-0005-0000-0000-0000CE620000}"/>
    <cellStyle name="Percent 120 4 4" xfId="12659" xr:uid="{00000000-0005-0000-0000-0000CF620000}"/>
    <cellStyle name="Percent 120 4 4 2" xfId="12665" xr:uid="{00000000-0005-0000-0000-0000D0620000}"/>
    <cellStyle name="Percent 120 4 4 3" xfId="4314" xr:uid="{00000000-0005-0000-0000-0000D1620000}"/>
    <cellStyle name="Percent 120 4 5" xfId="6486" xr:uid="{00000000-0005-0000-0000-0000D2620000}"/>
    <cellStyle name="Percent 120 4 6" xfId="12671" xr:uid="{00000000-0005-0000-0000-0000D3620000}"/>
    <cellStyle name="Percent 120 5" xfId="28318" xr:uid="{00000000-0005-0000-0000-0000D4620000}"/>
    <cellStyle name="Percent 120 5 2" xfId="28320" xr:uid="{00000000-0005-0000-0000-0000D5620000}"/>
    <cellStyle name="Percent 120 5 2 2" xfId="28322" xr:uid="{00000000-0005-0000-0000-0000D6620000}"/>
    <cellStyle name="Percent 120 5 2 3" xfId="109" xr:uid="{00000000-0005-0000-0000-0000D7620000}"/>
    <cellStyle name="Percent 120 5 3" xfId="27357" xr:uid="{00000000-0005-0000-0000-0000D8620000}"/>
    <cellStyle name="Percent 120 5 3 2" xfId="28324" xr:uid="{00000000-0005-0000-0000-0000D9620000}"/>
    <cellStyle name="Percent 120 5 3 3" xfId="6357" xr:uid="{00000000-0005-0000-0000-0000DA620000}"/>
    <cellStyle name="Percent 120 5 4" xfId="12700" xr:uid="{00000000-0005-0000-0000-0000DB620000}"/>
    <cellStyle name="Percent 120 5 5" xfId="6503" xr:uid="{00000000-0005-0000-0000-0000DC620000}"/>
    <cellStyle name="Percent 120 6" xfId="28326" xr:uid="{00000000-0005-0000-0000-0000DD620000}"/>
    <cellStyle name="Percent 120 6 2" xfId="28328" xr:uid="{00000000-0005-0000-0000-0000DE620000}"/>
    <cellStyle name="Percent 120 6 2 2" xfId="28331" xr:uid="{00000000-0005-0000-0000-0000DF620000}"/>
    <cellStyle name="Percent 120 6 2 3" xfId="28333" xr:uid="{00000000-0005-0000-0000-0000E0620000}"/>
    <cellStyle name="Percent 120 6 3" xfId="28335" xr:uid="{00000000-0005-0000-0000-0000E1620000}"/>
    <cellStyle name="Percent 120 6 3 2" xfId="28337" xr:uid="{00000000-0005-0000-0000-0000E2620000}"/>
    <cellStyle name="Percent 120 6 3 3" xfId="25432" xr:uid="{00000000-0005-0000-0000-0000E3620000}"/>
    <cellStyle name="Percent 120 6 4" xfId="28339" xr:uid="{00000000-0005-0000-0000-0000E4620000}"/>
    <cellStyle name="Percent 120 6 5" xfId="28341" xr:uid="{00000000-0005-0000-0000-0000E5620000}"/>
    <cellStyle name="Percent 120 7" xfId="28343" xr:uid="{00000000-0005-0000-0000-0000E6620000}"/>
    <cellStyle name="Percent 120 7 2" xfId="28345" xr:uid="{00000000-0005-0000-0000-0000E7620000}"/>
    <cellStyle name="Percent 120 7 2 2" xfId="28347" xr:uid="{00000000-0005-0000-0000-0000E8620000}"/>
    <cellStyle name="Percent 120 7 2 3" xfId="28349" xr:uid="{00000000-0005-0000-0000-0000E9620000}"/>
    <cellStyle name="Percent 120 7 3" xfId="28351" xr:uid="{00000000-0005-0000-0000-0000EA620000}"/>
    <cellStyle name="Percent 120 7 3 2" xfId="28353" xr:uid="{00000000-0005-0000-0000-0000EB620000}"/>
    <cellStyle name="Percent 120 7 3 3" xfId="28355" xr:uid="{00000000-0005-0000-0000-0000EC620000}"/>
    <cellStyle name="Percent 120 7 4" xfId="28357" xr:uid="{00000000-0005-0000-0000-0000ED620000}"/>
    <cellStyle name="Percent 120 7 5" xfId="28359" xr:uid="{00000000-0005-0000-0000-0000EE620000}"/>
    <cellStyle name="Percent 120 8" xfId="28361" xr:uid="{00000000-0005-0000-0000-0000EF620000}"/>
    <cellStyle name="Percent 120 8 2" xfId="28363" xr:uid="{00000000-0005-0000-0000-0000F0620000}"/>
    <cellStyle name="Percent 120 8 2 2" xfId="28365" xr:uid="{00000000-0005-0000-0000-0000F1620000}"/>
    <cellStyle name="Percent 120 8 2 3" xfId="28367" xr:uid="{00000000-0005-0000-0000-0000F2620000}"/>
    <cellStyle name="Percent 120 8 3" xfId="28369" xr:uid="{00000000-0005-0000-0000-0000F3620000}"/>
    <cellStyle name="Percent 120 8 3 2" xfId="28371" xr:uid="{00000000-0005-0000-0000-0000F4620000}"/>
    <cellStyle name="Percent 120 8 3 3" xfId="28373" xr:uid="{00000000-0005-0000-0000-0000F5620000}"/>
    <cellStyle name="Percent 120 8 4" xfId="28375" xr:uid="{00000000-0005-0000-0000-0000F6620000}"/>
    <cellStyle name="Percent 120 8 5" xfId="28377" xr:uid="{00000000-0005-0000-0000-0000F7620000}"/>
    <cellStyle name="Percent 120 9" xfId="28379" xr:uid="{00000000-0005-0000-0000-0000F8620000}"/>
    <cellStyle name="Percent 120 9 2" xfId="28381" xr:uid="{00000000-0005-0000-0000-0000F9620000}"/>
    <cellStyle name="Percent 120 9 2 2" xfId="28383" xr:uid="{00000000-0005-0000-0000-0000FA620000}"/>
    <cellStyle name="Percent 120 9 2 3" xfId="1233" xr:uid="{00000000-0005-0000-0000-0000FB620000}"/>
    <cellStyle name="Percent 120 9 3" xfId="5021" xr:uid="{00000000-0005-0000-0000-0000FC620000}"/>
    <cellStyle name="Percent 120 9 4" xfId="11613" xr:uid="{00000000-0005-0000-0000-0000FD620000}"/>
    <cellStyle name="Percent 121" xfId="6808" xr:uid="{00000000-0005-0000-0000-0000FE620000}"/>
    <cellStyle name="Percent 121 10" xfId="2174" xr:uid="{00000000-0005-0000-0000-0000FF620000}"/>
    <cellStyle name="Percent 121 10 2" xfId="28385" xr:uid="{00000000-0005-0000-0000-000000630000}"/>
    <cellStyle name="Percent 121 10 3" xfId="28387" xr:uid="{00000000-0005-0000-0000-000001630000}"/>
    <cellStyle name="Percent 121 11" xfId="22705" xr:uid="{00000000-0005-0000-0000-000002630000}"/>
    <cellStyle name="Percent 121 11 2" xfId="13010" xr:uid="{00000000-0005-0000-0000-000003630000}"/>
    <cellStyle name="Percent 121 11 3" xfId="28390" xr:uid="{00000000-0005-0000-0000-000004630000}"/>
    <cellStyle name="Percent 121 12" xfId="28394" xr:uid="{00000000-0005-0000-0000-000005630000}"/>
    <cellStyle name="Percent 121 13" xfId="28398" xr:uid="{00000000-0005-0000-0000-000006630000}"/>
    <cellStyle name="Percent 121 2" xfId="28402" xr:uid="{00000000-0005-0000-0000-000007630000}"/>
    <cellStyle name="Percent 121 2 10" xfId="28404" xr:uid="{00000000-0005-0000-0000-000008630000}"/>
    <cellStyle name="Percent 121 2 11" xfId="28406" xr:uid="{00000000-0005-0000-0000-000009630000}"/>
    <cellStyle name="Percent 121 2 2" xfId="28410" xr:uid="{00000000-0005-0000-0000-00000A630000}"/>
    <cellStyle name="Percent 121 2 2 2" xfId="28412" xr:uid="{00000000-0005-0000-0000-00000B630000}"/>
    <cellStyle name="Percent 121 2 2 2 2" xfId="7760" xr:uid="{00000000-0005-0000-0000-00000C630000}"/>
    <cellStyle name="Percent 121 2 2 2 2 2" xfId="13981" xr:uid="{00000000-0005-0000-0000-00000D630000}"/>
    <cellStyle name="Percent 121 2 2 2 2 3" xfId="13987" xr:uid="{00000000-0005-0000-0000-00000E630000}"/>
    <cellStyle name="Percent 121 2 2 2 3" xfId="28414" xr:uid="{00000000-0005-0000-0000-00000F630000}"/>
    <cellStyle name="Percent 121 2 2 2 4" xfId="17951" xr:uid="{00000000-0005-0000-0000-000010630000}"/>
    <cellStyle name="Percent 121 2 2 3" xfId="28416" xr:uid="{00000000-0005-0000-0000-000011630000}"/>
    <cellStyle name="Percent 121 2 2 3 2" xfId="14153" xr:uid="{00000000-0005-0000-0000-000012630000}"/>
    <cellStyle name="Percent 121 2 2 3 3" xfId="1290" xr:uid="{00000000-0005-0000-0000-000013630000}"/>
    <cellStyle name="Percent 121 2 2 4" xfId="28418" xr:uid="{00000000-0005-0000-0000-000014630000}"/>
    <cellStyle name="Percent 121 2 2 4 2" xfId="14340" xr:uid="{00000000-0005-0000-0000-000015630000}"/>
    <cellStyle name="Percent 121 2 2 4 3" xfId="28420" xr:uid="{00000000-0005-0000-0000-000016630000}"/>
    <cellStyle name="Percent 121 2 2 5" xfId="28422" xr:uid="{00000000-0005-0000-0000-000017630000}"/>
    <cellStyle name="Percent 121 2 2 6" xfId="28424" xr:uid="{00000000-0005-0000-0000-000018630000}"/>
    <cellStyle name="Percent 121 2 3" xfId="28426" xr:uid="{00000000-0005-0000-0000-000019630000}"/>
    <cellStyle name="Percent 121 2 3 2" xfId="28428" xr:uid="{00000000-0005-0000-0000-00001A630000}"/>
    <cellStyle name="Percent 121 2 3 2 2" xfId="28430" xr:uid="{00000000-0005-0000-0000-00001B630000}"/>
    <cellStyle name="Percent 121 2 3 2 3" xfId="28432" xr:uid="{00000000-0005-0000-0000-00001C630000}"/>
    <cellStyle name="Percent 121 2 3 3" xfId="28434" xr:uid="{00000000-0005-0000-0000-00001D630000}"/>
    <cellStyle name="Percent 121 2 3 3 2" xfId="28436" xr:uid="{00000000-0005-0000-0000-00001E630000}"/>
    <cellStyle name="Percent 121 2 3 3 3" xfId="28438" xr:uid="{00000000-0005-0000-0000-00001F630000}"/>
    <cellStyle name="Percent 121 2 3 4" xfId="28440" xr:uid="{00000000-0005-0000-0000-000020630000}"/>
    <cellStyle name="Percent 121 2 3 5" xfId="28442" xr:uid="{00000000-0005-0000-0000-000021630000}"/>
    <cellStyle name="Percent 121 2 4" xfId="7772" xr:uid="{00000000-0005-0000-0000-000022630000}"/>
    <cellStyle name="Percent 121 2 4 2" xfId="3207" xr:uid="{00000000-0005-0000-0000-000023630000}"/>
    <cellStyle name="Percent 121 2 4 2 2" xfId="21005" xr:uid="{00000000-0005-0000-0000-000024630000}"/>
    <cellStyle name="Percent 121 2 4 2 3" xfId="21010" xr:uid="{00000000-0005-0000-0000-000025630000}"/>
    <cellStyle name="Percent 121 2 4 3" xfId="28444" xr:uid="{00000000-0005-0000-0000-000026630000}"/>
    <cellStyle name="Percent 121 2 4 3 2" xfId="28446" xr:uid="{00000000-0005-0000-0000-000027630000}"/>
    <cellStyle name="Percent 121 2 4 3 3" xfId="28448" xr:uid="{00000000-0005-0000-0000-000028630000}"/>
    <cellStyle name="Percent 121 2 4 4" xfId="28450" xr:uid="{00000000-0005-0000-0000-000029630000}"/>
    <cellStyle name="Percent 121 2 4 5" xfId="28452" xr:uid="{00000000-0005-0000-0000-00002A630000}"/>
    <cellStyle name="Percent 121 2 5" xfId="6514" xr:uid="{00000000-0005-0000-0000-00002B630000}"/>
    <cellStyle name="Percent 121 2 5 2" xfId="28454" xr:uid="{00000000-0005-0000-0000-00002C630000}"/>
    <cellStyle name="Percent 121 2 5 2 2" xfId="28458" xr:uid="{00000000-0005-0000-0000-00002D630000}"/>
    <cellStyle name="Percent 121 2 5 2 3" xfId="28462" xr:uid="{00000000-0005-0000-0000-00002E630000}"/>
    <cellStyle name="Percent 121 2 5 3" xfId="28464" xr:uid="{00000000-0005-0000-0000-00002F630000}"/>
    <cellStyle name="Percent 121 2 5 3 2" xfId="28468" xr:uid="{00000000-0005-0000-0000-000030630000}"/>
    <cellStyle name="Percent 121 2 5 3 3" xfId="28472" xr:uid="{00000000-0005-0000-0000-000031630000}"/>
    <cellStyle name="Percent 121 2 5 4" xfId="28474" xr:uid="{00000000-0005-0000-0000-000032630000}"/>
    <cellStyle name="Percent 121 2 5 5" xfId="28476" xr:uid="{00000000-0005-0000-0000-000033630000}"/>
    <cellStyle name="Percent 121 2 6" xfId="6526" xr:uid="{00000000-0005-0000-0000-000034630000}"/>
    <cellStyle name="Percent 121 2 6 2" xfId="28478" xr:uid="{00000000-0005-0000-0000-000035630000}"/>
    <cellStyle name="Percent 121 2 6 2 2" xfId="23598" xr:uid="{00000000-0005-0000-0000-000036630000}"/>
    <cellStyle name="Percent 121 2 6 2 3" xfId="23601" xr:uid="{00000000-0005-0000-0000-000037630000}"/>
    <cellStyle name="Percent 121 2 6 3" xfId="27019" xr:uid="{00000000-0005-0000-0000-000038630000}"/>
    <cellStyle name="Percent 121 2 6 3 2" xfId="27022" xr:uid="{00000000-0005-0000-0000-000039630000}"/>
    <cellStyle name="Percent 121 2 6 3 3" xfId="27025" xr:uid="{00000000-0005-0000-0000-00003A630000}"/>
    <cellStyle name="Percent 121 2 6 4" xfId="27029" xr:uid="{00000000-0005-0000-0000-00003B630000}"/>
    <cellStyle name="Percent 121 2 6 5" xfId="27034" xr:uid="{00000000-0005-0000-0000-00003C630000}"/>
    <cellStyle name="Percent 121 2 7" xfId="12210" xr:uid="{00000000-0005-0000-0000-00003D630000}"/>
    <cellStyle name="Percent 121 2 7 2" xfId="28480" xr:uid="{00000000-0005-0000-0000-00003E630000}"/>
    <cellStyle name="Percent 121 2 7 2 2" xfId="28482" xr:uid="{00000000-0005-0000-0000-00003F630000}"/>
    <cellStyle name="Percent 121 2 7 2 3" xfId="28484" xr:uid="{00000000-0005-0000-0000-000040630000}"/>
    <cellStyle name="Percent 121 2 7 3" xfId="7034" xr:uid="{00000000-0005-0000-0000-000041630000}"/>
    <cellStyle name="Percent 121 2 7 4" xfId="7039" xr:uid="{00000000-0005-0000-0000-000042630000}"/>
    <cellStyle name="Percent 121 2 8" xfId="28486" xr:uid="{00000000-0005-0000-0000-000043630000}"/>
    <cellStyle name="Percent 121 2 8 2" xfId="28488" xr:uid="{00000000-0005-0000-0000-000044630000}"/>
    <cellStyle name="Percent 121 2 8 3" xfId="27043" xr:uid="{00000000-0005-0000-0000-000045630000}"/>
    <cellStyle name="Percent 121 2 9" xfId="28490" xr:uid="{00000000-0005-0000-0000-000046630000}"/>
    <cellStyle name="Percent 121 2 9 2" xfId="4369" xr:uid="{00000000-0005-0000-0000-000047630000}"/>
    <cellStyle name="Percent 121 2 9 3" xfId="1423" xr:uid="{00000000-0005-0000-0000-000048630000}"/>
    <cellStyle name="Percent 121 3" xfId="28492" xr:uid="{00000000-0005-0000-0000-000049630000}"/>
    <cellStyle name="Percent 121 4" xfId="28494" xr:uid="{00000000-0005-0000-0000-00004A630000}"/>
    <cellStyle name="Percent 121 4 2" xfId="28496" xr:uid="{00000000-0005-0000-0000-00004B630000}"/>
    <cellStyle name="Percent 121 4 2 2" xfId="28498" xr:uid="{00000000-0005-0000-0000-00004C630000}"/>
    <cellStyle name="Percent 121 4 2 2 2" xfId="28500" xr:uid="{00000000-0005-0000-0000-00004D630000}"/>
    <cellStyle name="Percent 121 4 2 2 3" xfId="28502" xr:uid="{00000000-0005-0000-0000-00004E630000}"/>
    <cellStyle name="Percent 121 4 2 3" xfId="28505" xr:uid="{00000000-0005-0000-0000-00004F630000}"/>
    <cellStyle name="Percent 121 4 2 4" xfId="28507" xr:uid="{00000000-0005-0000-0000-000050630000}"/>
    <cellStyle name="Percent 121 4 3" xfId="7803" xr:uid="{00000000-0005-0000-0000-000051630000}"/>
    <cellStyle name="Percent 121 4 3 2" xfId="3800" xr:uid="{00000000-0005-0000-0000-000052630000}"/>
    <cellStyle name="Percent 121 4 3 3" xfId="7809" xr:uid="{00000000-0005-0000-0000-000053630000}"/>
    <cellStyle name="Percent 121 4 4" xfId="3527" xr:uid="{00000000-0005-0000-0000-000054630000}"/>
    <cellStyle name="Percent 121 4 4 2" xfId="17243" xr:uid="{00000000-0005-0000-0000-000055630000}"/>
    <cellStyle name="Percent 121 4 4 3" xfId="17246" xr:uid="{00000000-0005-0000-0000-000056630000}"/>
    <cellStyle name="Percent 121 4 5" xfId="7814" xr:uid="{00000000-0005-0000-0000-000057630000}"/>
    <cellStyle name="Percent 121 4 6" xfId="11706" xr:uid="{00000000-0005-0000-0000-000058630000}"/>
    <cellStyle name="Percent 121 5" xfId="28509" xr:uid="{00000000-0005-0000-0000-000059630000}"/>
    <cellStyle name="Percent 121 5 2" xfId="28511" xr:uid="{00000000-0005-0000-0000-00005A630000}"/>
    <cellStyle name="Percent 121 5 2 2" xfId="28513" xr:uid="{00000000-0005-0000-0000-00005B630000}"/>
    <cellStyle name="Percent 121 5 2 3" xfId="28515" xr:uid="{00000000-0005-0000-0000-00005C630000}"/>
    <cellStyle name="Percent 121 5 3" xfId="28517" xr:uid="{00000000-0005-0000-0000-00005D630000}"/>
    <cellStyle name="Percent 121 5 3 2" xfId="28519" xr:uid="{00000000-0005-0000-0000-00005E630000}"/>
    <cellStyle name="Percent 121 5 3 3" xfId="2492" xr:uid="{00000000-0005-0000-0000-00005F630000}"/>
    <cellStyle name="Percent 121 5 4" xfId="28521" xr:uid="{00000000-0005-0000-0000-000060630000}"/>
    <cellStyle name="Percent 121 5 5" xfId="28523" xr:uid="{00000000-0005-0000-0000-000061630000}"/>
    <cellStyle name="Percent 121 6" xfId="28525" xr:uid="{00000000-0005-0000-0000-000062630000}"/>
    <cellStyle name="Percent 121 6 2" xfId="28527" xr:uid="{00000000-0005-0000-0000-000063630000}"/>
    <cellStyle name="Percent 121 6 2 2" xfId="28529" xr:uid="{00000000-0005-0000-0000-000064630000}"/>
    <cellStyle name="Percent 121 6 2 3" xfId="406" xr:uid="{00000000-0005-0000-0000-000065630000}"/>
    <cellStyle name="Percent 121 6 3" xfId="28531" xr:uid="{00000000-0005-0000-0000-000066630000}"/>
    <cellStyle name="Percent 121 6 3 2" xfId="28533" xr:uid="{00000000-0005-0000-0000-000067630000}"/>
    <cellStyle name="Percent 121 6 3 3" xfId="28535" xr:uid="{00000000-0005-0000-0000-000068630000}"/>
    <cellStyle name="Percent 121 6 4" xfId="28537" xr:uid="{00000000-0005-0000-0000-000069630000}"/>
    <cellStyle name="Percent 121 6 5" xfId="28539" xr:uid="{00000000-0005-0000-0000-00006A630000}"/>
    <cellStyle name="Percent 121 7" xfId="28541" xr:uid="{00000000-0005-0000-0000-00006B630000}"/>
    <cellStyle name="Percent 121 7 2" xfId="28543" xr:uid="{00000000-0005-0000-0000-00006C630000}"/>
    <cellStyle name="Percent 121 7 2 2" xfId="7837" xr:uid="{00000000-0005-0000-0000-00006D630000}"/>
    <cellStyle name="Percent 121 7 2 3" xfId="7842" xr:uid="{00000000-0005-0000-0000-00006E630000}"/>
    <cellStyle name="Percent 121 7 3" xfId="28545" xr:uid="{00000000-0005-0000-0000-00006F630000}"/>
    <cellStyle name="Percent 121 7 3 2" xfId="9184" xr:uid="{00000000-0005-0000-0000-000070630000}"/>
    <cellStyle name="Percent 121 7 3 3" xfId="9190" xr:uid="{00000000-0005-0000-0000-000071630000}"/>
    <cellStyle name="Percent 121 7 4" xfId="28547" xr:uid="{00000000-0005-0000-0000-000072630000}"/>
    <cellStyle name="Percent 121 7 5" xfId="28549" xr:uid="{00000000-0005-0000-0000-000073630000}"/>
    <cellStyle name="Percent 121 8" xfId="28551" xr:uid="{00000000-0005-0000-0000-000074630000}"/>
    <cellStyle name="Percent 121 8 2" xfId="28553" xr:uid="{00000000-0005-0000-0000-000075630000}"/>
    <cellStyle name="Percent 121 8 2 2" xfId="28555" xr:uid="{00000000-0005-0000-0000-000076630000}"/>
    <cellStyle name="Percent 121 8 2 3" xfId="28557" xr:uid="{00000000-0005-0000-0000-000077630000}"/>
    <cellStyle name="Percent 121 8 3" xfId="28559" xr:uid="{00000000-0005-0000-0000-000078630000}"/>
    <cellStyle name="Percent 121 8 3 2" xfId="28561" xr:uid="{00000000-0005-0000-0000-000079630000}"/>
    <cellStyle name="Percent 121 8 3 3" xfId="28563" xr:uid="{00000000-0005-0000-0000-00007A630000}"/>
    <cellStyle name="Percent 121 8 4" xfId="27898" xr:uid="{00000000-0005-0000-0000-00007B630000}"/>
    <cellStyle name="Percent 121 8 5" xfId="28565" xr:uid="{00000000-0005-0000-0000-00007C630000}"/>
    <cellStyle name="Percent 121 9" xfId="28567" xr:uid="{00000000-0005-0000-0000-00007D630000}"/>
    <cellStyle name="Percent 121 9 2" xfId="28569" xr:uid="{00000000-0005-0000-0000-00007E630000}"/>
    <cellStyle name="Percent 121 9 2 2" xfId="28571" xr:uid="{00000000-0005-0000-0000-00007F630000}"/>
    <cellStyle name="Percent 121 9 2 3" xfId="28573" xr:uid="{00000000-0005-0000-0000-000080630000}"/>
    <cellStyle name="Percent 121 9 3" xfId="28575" xr:uid="{00000000-0005-0000-0000-000081630000}"/>
    <cellStyle name="Percent 121 9 4" xfId="28577" xr:uid="{00000000-0005-0000-0000-000082630000}"/>
    <cellStyle name="Percent 122" xfId="21538" xr:uid="{00000000-0005-0000-0000-000083630000}"/>
    <cellStyle name="Percent 122 10" xfId="28579" xr:uid="{00000000-0005-0000-0000-000084630000}"/>
    <cellStyle name="Percent 122 10 2" xfId="28581" xr:uid="{00000000-0005-0000-0000-000085630000}"/>
    <cellStyle name="Percent 122 10 3" xfId="28583" xr:uid="{00000000-0005-0000-0000-000086630000}"/>
    <cellStyle name="Percent 122 11" xfId="28585" xr:uid="{00000000-0005-0000-0000-000087630000}"/>
    <cellStyle name="Percent 122 11 2" xfId="28587" xr:uid="{00000000-0005-0000-0000-000088630000}"/>
    <cellStyle name="Percent 122 11 3" xfId="28591" xr:uid="{00000000-0005-0000-0000-000089630000}"/>
    <cellStyle name="Percent 122 12" xfId="28593" xr:uid="{00000000-0005-0000-0000-00008A630000}"/>
    <cellStyle name="Percent 122 13" xfId="28595" xr:uid="{00000000-0005-0000-0000-00008B630000}"/>
    <cellStyle name="Percent 122 2" xfId="373" xr:uid="{00000000-0005-0000-0000-00008C630000}"/>
    <cellStyle name="Percent 122 2 10" xfId="28597" xr:uid="{00000000-0005-0000-0000-00008D630000}"/>
    <cellStyle name="Percent 122 2 11" xfId="28601" xr:uid="{00000000-0005-0000-0000-00008E630000}"/>
    <cellStyle name="Percent 122 2 2" xfId="5314" xr:uid="{00000000-0005-0000-0000-00008F630000}"/>
    <cellStyle name="Percent 122 2 2 2" xfId="9853" xr:uid="{00000000-0005-0000-0000-000090630000}"/>
    <cellStyle name="Percent 122 2 2 2 2" xfId="27909" xr:uid="{00000000-0005-0000-0000-000091630000}"/>
    <cellStyle name="Percent 122 2 2 2 2 2" xfId="28605" xr:uid="{00000000-0005-0000-0000-000092630000}"/>
    <cellStyle name="Percent 122 2 2 2 2 3" xfId="28607" xr:uid="{00000000-0005-0000-0000-000093630000}"/>
    <cellStyle name="Percent 122 2 2 2 3" xfId="11778" xr:uid="{00000000-0005-0000-0000-000094630000}"/>
    <cellStyle name="Percent 122 2 2 2 4" xfId="11784" xr:uid="{00000000-0005-0000-0000-000095630000}"/>
    <cellStyle name="Percent 122 2 2 3" xfId="9859" xr:uid="{00000000-0005-0000-0000-000096630000}"/>
    <cellStyle name="Percent 122 2 2 3 2" xfId="27914" xr:uid="{00000000-0005-0000-0000-000097630000}"/>
    <cellStyle name="Percent 122 2 2 3 3" xfId="11791" xr:uid="{00000000-0005-0000-0000-000098630000}"/>
    <cellStyle name="Percent 122 2 2 4" xfId="11799" xr:uid="{00000000-0005-0000-0000-000099630000}"/>
    <cellStyle name="Percent 122 2 2 4 2" xfId="5018" xr:uid="{00000000-0005-0000-0000-00009A630000}"/>
    <cellStyle name="Percent 122 2 2 4 3" xfId="11804" xr:uid="{00000000-0005-0000-0000-00009B630000}"/>
    <cellStyle name="Percent 122 2 2 5" xfId="2865" xr:uid="{00000000-0005-0000-0000-00009C630000}"/>
    <cellStyle name="Percent 122 2 2 6" xfId="2889" xr:uid="{00000000-0005-0000-0000-00009D630000}"/>
    <cellStyle name="Percent 122 2 3" xfId="6257" xr:uid="{00000000-0005-0000-0000-00009E630000}"/>
    <cellStyle name="Percent 122 2 3 2" xfId="11809" xr:uid="{00000000-0005-0000-0000-00009F630000}"/>
    <cellStyle name="Percent 122 2 3 2 2" xfId="11228" xr:uid="{00000000-0005-0000-0000-0000A0630000}"/>
    <cellStyle name="Percent 122 2 3 2 3" xfId="11244" xr:uid="{00000000-0005-0000-0000-0000A1630000}"/>
    <cellStyle name="Percent 122 2 3 3" xfId="28609" xr:uid="{00000000-0005-0000-0000-0000A2630000}"/>
    <cellStyle name="Percent 122 2 3 3 2" xfId="5793" xr:uid="{00000000-0005-0000-0000-0000A3630000}"/>
    <cellStyle name="Percent 122 2 3 3 3" xfId="9204" xr:uid="{00000000-0005-0000-0000-0000A4630000}"/>
    <cellStyle name="Percent 122 2 3 4" xfId="28614" xr:uid="{00000000-0005-0000-0000-0000A5630000}"/>
    <cellStyle name="Percent 122 2 3 5" xfId="28619" xr:uid="{00000000-0005-0000-0000-0000A6630000}"/>
    <cellStyle name="Percent 122 2 4" xfId="9312" xr:uid="{00000000-0005-0000-0000-0000A7630000}"/>
    <cellStyle name="Percent 122 2 4 2" xfId="675" xr:uid="{00000000-0005-0000-0000-0000A8630000}"/>
    <cellStyle name="Percent 122 2 4 2 2" xfId="28625" xr:uid="{00000000-0005-0000-0000-0000A9630000}"/>
    <cellStyle name="Percent 122 2 4 2 3" xfId="11817" xr:uid="{00000000-0005-0000-0000-0000AA630000}"/>
    <cellStyle name="Percent 122 2 4 3" xfId="697" xr:uid="{00000000-0005-0000-0000-0000AB630000}"/>
    <cellStyle name="Percent 122 2 4 3 2" xfId="28627" xr:uid="{00000000-0005-0000-0000-0000AC630000}"/>
    <cellStyle name="Percent 122 2 4 3 3" xfId="11824" xr:uid="{00000000-0005-0000-0000-0000AD630000}"/>
    <cellStyle name="Percent 122 2 4 4" xfId="28629" xr:uid="{00000000-0005-0000-0000-0000AE630000}"/>
    <cellStyle name="Percent 122 2 4 5" xfId="28632" xr:uid="{00000000-0005-0000-0000-0000AF630000}"/>
    <cellStyle name="Percent 122 2 5" xfId="6595" xr:uid="{00000000-0005-0000-0000-0000B0630000}"/>
    <cellStyle name="Percent 122 2 5 2" xfId="6627" xr:uid="{00000000-0005-0000-0000-0000B1630000}"/>
    <cellStyle name="Percent 122 2 5 2 2" xfId="28634" xr:uid="{00000000-0005-0000-0000-0000B2630000}"/>
    <cellStyle name="Percent 122 2 5 2 3" xfId="6639" xr:uid="{00000000-0005-0000-0000-0000B3630000}"/>
    <cellStyle name="Percent 122 2 5 3" xfId="5102" xr:uid="{00000000-0005-0000-0000-0000B4630000}"/>
    <cellStyle name="Percent 122 2 5 3 2" xfId="1560" xr:uid="{00000000-0005-0000-0000-0000B5630000}"/>
    <cellStyle name="Percent 122 2 5 3 3" xfId="5107" xr:uid="{00000000-0005-0000-0000-0000B6630000}"/>
    <cellStyle name="Percent 122 2 5 4" xfId="28636" xr:uid="{00000000-0005-0000-0000-0000B7630000}"/>
    <cellStyle name="Percent 122 2 5 5" xfId="28638" xr:uid="{00000000-0005-0000-0000-0000B8630000}"/>
    <cellStyle name="Percent 122 2 6" xfId="2341" xr:uid="{00000000-0005-0000-0000-0000B9630000}"/>
    <cellStyle name="Percent 122 2 6 2" xfId="6653" xr:uid="{00000000-0005-0000-0000-0000BA630000}"/>
    <cellStyle name="Percent 122 2 6 2 2" xfId="1925" xr:uid="{00000000-0005-0000-0000-0000BB630000}"/>
    <cellStyle name="Percent 122 2 6 2 3" xfId="6663" xr:uid="{00000000-0005-0000-0000-0000BC630000}"/>
    <cellStyle name="Percent 122 2 6 3" xfId="4752" xr:uid="{00000000-0005-0000-0000-0000BD630000}"/>
    <cellStyle name="Percent 122 2 6 3 2" xfId="4773" xr:uid="{00000000-0005-0000-0000-0000BE630000}"/>
    <cellStyle name="Percent 122 2 6 3 3" xfId="4791" xr:uid="{00000000-0005-0000-0000-0000BF630000}"/>
    <cellStyle name="Percent 122 2 6 4" xfId="4805" xr:uid="{00000000-0005-0000-0000-0000C0630000}"/>
    <cellStyle name="Percent 122 2 6 5" xfId="3415" xr:uid="{00000000-0005-0000-0000-0000C1630000}"/>
    <cellStyle name="Percent 122 2 7" xfId="1712" xr:uid="{00000000-0005-0000-0000-0000C2630000}"/>
    <cellStyle name="Percent 122 2 7 2" xfId="28640" xr:uid="{00000000-0005-0000-0000-0000C3630000}"/>
    <cellStyle name="Percent 122 2 7 2 2" xfId="28642" xr:uid="{00000000-0005-0000-0000-0000C4630000}"/>
    <cellStyle name="Percent 122 2 7 2 3" xfId="6680" xr:uid="{00000000-0005-0000-0000-0000C5630000}"/>
    <cellStyle name="Percent 122 2 7 3" xfId="5309" xr:uid="{00000000-0005-0000-0000-0000C6630000}"/>
    <cellStyle name="Percent 122 2 7 4" xfId="28644" xr:uid="{00000000-0005-0000-0000-0000C7630000}"/>
    <cellStyle name="Percent 122 2 8" xfId="6694" xr:uid="{00000000-0005-0000-0000-0000C8630000}"/>
    <cellStyle name="Percent 122 2 8 2" xfId="28646" xr:uid="{00000000-0005-0000-0000-0000C9630000}"/>
    <cellStyle name="Percent 122 2 8 3" xfId="28648" xr:uid="{00000000-0005-0000-0000-0000CA630000}"/>
    <cellStyle name="Percent 122 2 9" xfId="28650" xr:uid="{00000000-0005-0000-0000-0000CB630000}"/>
    <cellStyle name="Percent 122 2 9 2" xfId="6709" xr:uid="{00000000-0005-0000-0000-0000CC630000}"/>
    <cellStyle name="Percent 122 2 9 3" xfId="28652" xr:uid="{00000000-0005-0000-0000-0000CD630000}"/>
    <cellStyle name="Percent 122 3" xfId="435" xr:uid="{00000000-0005-0000-0000-0000CE630000}"/>
    <cellStyle name="Percent 122 4" xfId="463" xr:uid="{00000000-0005-0000-0000-0000CF630000}"/>
    <cellStyle name="Percent 122 4 2" xfId="9646" xr:uid="{00000000-0005-0000-0000-0000D0630000}"/>
    <cellStyle name="Percent 122 4 2 2" xfId="2229" xr:uid="{00000000-0005-0000-0000-0000D1630000}"/>
    <cellStyle name="Percent 122 4 2 2 2" xfId="28654" xr:uid="{00000000-0005-0000-0000-0000D2630000}"/>
    <cellStyle name="Percent 122 4 2 2 3" xfId="19141" xr:uid="{00000000-0005-0000-0000-0000D3630000}"/>
    <cellStyle name="Percent 122 4 2 3" xfId="5178" xr:uid="{00000000-0005-0000-0000-0000D4630000}"/>
    <cellStyle name="Percent 122 4 2 4" xfId="12223" xr:uid="{00000000-0005-0000-0000-0000D5630000}"/>
    <cellStyle name="Percent 122 4 3" xfId="9302" xr:uid="{00000000-0005-0000-0000-0000D6630000}"/>
    <cellStyle name="Percent 122 4 3 2" xfId="12226" xr:uid="{00000000-0005-0000-0000-0000D7630000}"/>
    <cellStyle name="Percent 122 4 3 3" xfId="28658" xr:uid="{00000000-0005-0000-0000-0000D8630000}"/>
    <cellStyle name="Percent 122 4 4" xfId="12229" xr:uid="{00000000-0005-0000-0000-0000D9630000}"/>
    <cellStyle name="Percent 122 4 4 2" xfId="28660" xr:uid="{00000000-0005-0000-0000-0000DA630000}"/>
    <cellStyle name="Percent 122 4 4 3" xfId="28662" xr:uid="{00000000-0005-0000-0000-0000DB630000}"/>
    <cellStyle name="Percent 122 4 5" xfId="12233" xr:uid="{00000000-0005-0000-0000-0000DC630000}"/>
    <cellStyle name="Percent 122 4 6" xfId="12236" xr:uid="{00000000-0005-0000-0000-0000DD630000}"/>
    <cellStyle name="Percent 122 5" xfId="503" xr:uid="{00000000-0005-0000-0000-0000DE630000}"/>
    <cellStyle name="Percent 122 5 2" xfId="9652" xr:uid="{00000000-0005-0000-0000-0000DF630000}"/>
    <cellStyle name="Percent 122 5 2 2" xfId="4718" xr:uid="{00000000-0005-0000-0000-0000E0630000}"/>
    <cellStyle name="Percent 122 5 2 3" xfId="12101" xr:uid="{00000000-0005-0000-0000-0000E1630000}"/>
    <cellStyle name="Percent 122 5 3" xfId="8654" xr:uid="{00000000-0005-0000-0000-0000E2630000}"/>
    <cellStyle name="Percent 122 5 3 2" xfId="12113" xr:uid="{00000000-0005-0000-0000-0000E3630000}"/>
    <cellStyle name="Percent 122 5 3 3" xfId="25454" xr:uid="{00000000-0005-0000-0000-0000E4630000}"/>
    <cellStyle name="Percent 122 5 4" xfId="8663" xr:uid="{00000000-0005-0000-0000-0000E5630000}"/>
    <cellStyle name="Percent 122 5 5" xfId="12241" xr:uid="{00000000-0005-0000-0000-0000E6630000}"/>
    <cellStyle name="Percent 122 6" xfId="540" xr:uid="{00000000-0005-0000-0000-0000E7630000}"/>
    <cellStyle name="Percent 122 6 2" xfId="9915" xr:uid="{00000000-0005-0000-0000-0000E8630000}"/>
    <cellStyle name="Percent 122 6 2 2" xfId="12247" xr:uid="{00000000-0005-0000-0000-0000E9630000}"/>
    <cellStyle name="Percent 122 6 2 3" xfId="12252" xr:uid="{00000000-0005-0000-0000-0000EA630000}"/>
    <cellStyle name="Percent 122 6 3" xfId="2241" xr:uid="{00000000-0005-0000-0000-0000EB630000}"/>
    <cellStyle name="Percent 122 6 3 2" xfId="4697" xr:uid="{00000000-0005-0000-0000-0000EC630000}"/>
    <cellStyle name="Percent 122 6 3 3" xfId="28664" xr:uid="{00000000-0005-0000-0000-0000ED630000}"/>
    <cellStyle name="Percent 122 6 4" xfId="2296" xr:uid="{00000000-0005-0000-0000-0000EE630000}"/>
    <cellStyle name="Percent 122 6 5" xfId="2300" xr:uid="{00000000-0005-0000-0000-0000EF630000}"/>
    <cellStyle name="Percent 122 7" xfId="28666" xr:uid="{00000000-0005-0000-0000-0000F0630000}"/>
    <cellStyle name="Percent 122 7 2" xfId="28668" xr:uid="{00000000-0005-0000-0000-0000F1630000}"/>
    <cellStyle name="Percent 122 7 2 2" xfId="28670" xr:uid="{00000000-0005-0000-0000-0000F2630000}"/>
    <cellStyle name="Percent 122 7 2 3" xfId="28672" xr:uid="{00000000-0005-0000-0000-0000F3630000}"/>
    <cellStyle name="Percent 122 7 3" xfId="28674" xr:uid="{00000000-0005-0000-0000-0000F4630000}"/>
    <cellStyle name="Percent 122 7 3 2" xfId="28676" xr:uid="{00000000-0005-0000-0000-0000F5630000}"/>
    <cellStyle name="Percent 122 7 3 3" xfId="28678" xr:uid="{00000000-0005-0000-0000-0000F6630000}"/>
    <cellStyle name="Percent 122 7 4" xfId="28680" xr:uid="{00000000-0005-0000-0000-0000F7630000}"/>
    <cellStyle name="Percent 122 7 5" xfId="28682" xr:uid="{00000000-0005-0000-0000-0000F8630000}"/>
    <cellStyle name="Percent 122 8" xfId="28684" xr:uid="{00000000-0005-0000-0000-0000F9630000}"/>
    <cellStyle name="Percent 122 8 2" xfId="28686" xr:uid="{00000000-0005-0000-0000-0000FA630000}"/>
    <cellStyle name="Percent 122 8 2 2" xfId="11217" xr:uid="{00000000-0005-0000-0000-0000FB630000}"/>
    <cellStyle name="Percent 122 8 2 3" xfId="28688" xr:uid="{00000000-0005-0000-0000-0000FC630000}"/>
    <cellStyle name="Percent 122 8 3" xfId="28690" xr:uid="{00000000-0005-0000-0000-0000FD630000}"/>
    <cellStyle name="Percent 122 8 3 2" xfId="28692" xr:uid="{00000000-0005-0000-0000-0000FE630000}"/>
    <cellStyle name="Percent 122 8 3 3" xfId="28694" xr:uid="{00000000-0005-0000-0000-0000FF630000}"/>
    <cellStyle name="Percent 122 8 4" xfId="28696" xr:uid="{00000000-0005-0000-0000-000000640000}"/>
    <cellStyle name="Percent 122 8 5" xfId="28698" xr:uid="{00000000-0005-0000-0000-000001640000}"/>
    <cellStyle name="Percent 122 9" xfId="28700" xr:uid="{00000000-0005-0000-0000-000002640000}"/>
    <cellStyle name="Percent 122 9 2" xfId="28702" xr:uid="{00000000-0005-0000-0000-000003640000}"/>
    <cellStyle name="Percent 122 9 2 2" xfId="28704" xr:uid="{00000000-0005-0000-0000-000004640000}"/>
    <cellStyle name="Percent 122 9 2 3" xfId="1165" xr:uid="{00000000-0005-0000-0000-000005640000}"/>
    <cellStyle name="Percent 122 9 3" xfId="17458" xr:uid="{00000000-0005-0000-0000-000006640000}"/>
    <cellStyle name="Percent 122 9 4" xfId="17461" xr:uid="{00000000-0005-0000-0000-000007640000}"/>
    <cellStyle name="Percent 123" xfId="28706" xr:uid="{00000000-0005-0000-0000-000008640000}"/>
    <cellStyle name="Percent 123 10" xfId="28708" xr:uid="{00000000-0005-0000-0000-000009640000}"/>
    <cellStyle name="Percent 123 10 2" xfId="28710" xr:uid="{00000000-0005-0000-0000-00000A640000}"/>
    <cellStyle name="Percent 123 10 3" xfId="28712" xr:uid="{00000000-0005-0000-0000-00000B640000}"/>
    <cellStyle name="Percent 123 11" xfId="28714" xr:uid="{00000000-0005-0000-0000-00000C640000}"/>
    <cellStyle name="Percent 123 11 2" xfId="28716" xr:uid="{00000000-0005-0000-0000-00000D640000}"/>
    <cellStyle name="Percent 123 11 3" xfId="28718" xr:uid="{00000000-0005-0000-0000-00000E640000}"/>
    <cellStyle name="Percent 123 12" xfId="28720" xr:uid="{00000000-0005-0000-0000-00000F640000}"/>
    <cellStyle name="Percent 123 13" xfId="21633" xr:uid="{00000000-0005-0000-0000-000010640000}"/>
    <cellStyle name="Percent 123 2" xfId="28722" xr:uid="{00000000-0005-0000-0000-000011640000}"/>
    <cellStyle name="Percent 123 2 10" xfId="28724" xr:uid="{00000000-0005-0000-0000-000012640000}"/>
    <cellStyle name="Percent 123 2 11" xfId="17938" xr:uid="{00000000-0005-0000-0000-000013640000}"/>
    <cellStyle name="Percent 123 2 2" xfId="28726" xr:uid="{00000000-0005-0000-0000-000014640000}"/>
    <cellStyle name="Percent 123 2 2 2" xfId="3652" xr:uid="{00000000-0005-0000-0000-000015640000}"/>
    <cellStyle name="Percent 123 2 2 2 2" xfId="3658" xr:uid="{00000000-0005-0000-0000-000016640000}"/>
    <cellStyle name="Percent 123 2 2 2 2 2" xfId="3668" xr:uid="{00000000-0005-0000-0000-000017640000}"/>
    <cellStyle name="Percent 123 2 2 2 2 3" xfId="2644" xr:uid="{00000000-0005-0000-0000-000018640000}"/>
    <cellStyle name="Percent 123 2 2 2 3" xfId="11411" xr:uid="{00000000-0005-0000-0000-000019640000}"/>
    <cellStyle name="Percent 123 2 2 2 4" xfId="11414" xr:uid="{00000000-0005-0000-0000-00001A640000}"/>
    <cellStyle name="Percent 123 2 2 3" xfId="28728" xr:uid="{00000000-0005-0000-0000-00001B640000}"/>
    <cellStyle name="Percent 123 2 2 3 2" xfId="1184" xr:uid="{00000000-0005-0000-0000-00001C640000}"/>
    <cellStyle name="Percent 123 2 2 3 3" xfId="11428" xr:uid="{00000000-0005-0000-0000-00001D640000}"/>
    <cellStyle name="Percent 123 2 2 4" xfId="28730" xr:uid="{00000000-0005-0000-0000-00001E640000}"/>
    <cellStyle name="Percent 123 2 2 4 2" xfId="11454" xr:uid="{00000000-0005-0000-0000-00001F640000}"/>
    <cellStyle name="Percent 123 2 2 4 3" xfId="11460" xr:uid="{00000000-0005-0000-0000-000020640000}"/>
    <cellStyle name="Percent 123 2 2 5" xfId="28732" xr:uid="{00000000-0005-0000-0000-000021640000}"/>
    <cellStyle name="Percent 123 2 2 6" xfId="28734" xr:uid="{00000000-0005-0000-0000-000022640000}"/>
    <cellStyle name="Percent 123 2 3" xfId="28736" xr:uid="{00000000-0005-0000-0000-000023640000}"/>
    <cellStyle name="Percent 123 2 3 2" xfId="28738" xr:uid="{00000000-0005-0000-0000-000024640000}"/>
    <cellStyle name="Percent 123 2 3 2 2" xfId="28741" xr:uid="{00000000-0005-0000-0000-000025640000}"/>
    <cellStyle name="Percent 123 2 3 2 3" xfId="28743" xr:uid="{00000000-0005-0000-0000-000026640000}"/>
    <cellStyle name="Percent 123 2 3 3" xfId="28745" xr:uid="{00000000-0005-0000-0000-000027640000}"/>
    <cellStyle name="Percent 123 2 3 3 2" xfId="28747" xr:uid="{00000000-0005-0000-0000-000028640000}"/>
    <cellStyle name="Percent 123 2 3 3 3" xfId="28749" xr:uid="{00000000-0005-0000-0000-000029640000}"/>
    <cellStyle name="Percent 123 2 3 4" xfId="28456" xr:uid="{00000000-0005-0000-0000-00002A640000}"/>
    <cellStyle name="Percent 123 2 3 5" xfId="28460" xr:uid="{00000000-0005-0000-0000-00002B640000}"/>
    <cellStyle name="Percent 123 2 4" xfId="28751" xr:uid="{00000000-0005-0000-0000-00002C640000}"/>
    <cellStyle name="Percent 123 2 4 2" xfId="28753" xr:uid="{00000000-0005-0000-0000-00002D640000}"/>
    <cellStyle name="Percent 123 2 4 2 2" xfId="28755" xr:uid="{00000000-0005-0000-0000-00002E640000}"/>
    <cellStyle name="Percent 123 2 4 2 3" xfId="28757" xr:uid="{00000000-0005-0000-0000-00002F640000}"/>
    <cellStyle name="Percent 123 2 4 3" xfId="28759" xr:uid="{00000000-0005-0000-0000-000030640000}"/>
    <cellStyle name="Percent 123 2 4 3 2" xfId="21725" xr:uid="{00000000-0005-0000-0000-000031640000}"/>
    <cellStyle name="Percent 123 2 4 3 3" xfId="28761" xr:uid="{00000000-0005-0000-0000-000032640000}"/>
    <cellStyle name="Percent 123 2 4 4" xfId="28466" xr:uid="{00000000-0005-0000-0000-000033640000}"/>
    <cellStyle name="Percent 123 2 4 5" xfId="28470" xr:uid="{00000000-0005-0000-0000-000034640000}"/>
    <cellStyle name="Percent 123 2 5" xfId="28763" xr:uid="{00000000-0005-0000-0000-000035640000}"/>
    <cellStyle name="Percent 123 2 5 2" xfId="28765" xr:uid="{00000000-0005-0000-0000-000036640000}"/>
    <cellStyle name="Percent 123 2 5 2 2" xfId="28767" xr:uid="{00000000-0005-0000-0000-000037640000}"/>
    <cellStyle name="Percent 123 2 5 2 3" xfId="28769" xr:uid="{00000000-0005-0000-0000-000038640000}"/>
    <cellStyle name="Percent 123 2 5 3" xfId="28771" xr:uid="{00000000-0005-0000-0000-000039640000}"/>
    <cellStyle name="Percent 123 2 5 3 2" xfId="28773" xr:uid="{00000000-0005-0000-0000-00003A640000}"/>
    <cellStyle name="Percent 123 2 5 3 3" xfId="28775" xr:uid="{00000000-0005-0000-0000-00003B640000}"/>
    <cellStyle name="Percent 123 2 5 4" xfId="28777" xr:uid="{00000000-0005-0000-0000-00003C640000}"/>
    <cellStyle name="Percent 123 2 5 5" xfId="28779" xr:uid="{00000000-0005-0000-0000-00003D640000}"/>
    <cellStyle name="Percent 123 2 6" xfId="28781" xr:uid="{00000000-0005-0000-0000-00003E640000}"/>
    <cellStyle name="Percent 123 2 6 2" xfId="22494" xr:uid="{00000000-0005-0000-0000-00003F640000}"/>
    <cellStyle name="Percent 123 2 6 2 2" xfId="22498" xr:uid="{00000000-0005-0000-0000-000040640000}"/>
    <cellStyle name="Percent 123 2 6 2 3" xfId="22504" xr:uid="{00000000-0005-0000-0000-000041640000}"/>
    <cellStyle name="Percent 123 2 6 3" xfId="22518" xr:uid="{00000000-0005-0000-0000-000042640000}"/>
    <cellStyle name="Percent 123 2 6 3 2" xfId="22521" xr:uid="{00000000-0005-0000-0000-000043640000}"/>
    <cellStyle name="Percent 123 2 6 3 3" xfId="22525" xr:uid="{00000000-0005-0000-0000-000044640000}"/>
    <cellStyle name="Percent 123 2 6 4" xfId="22539" xr:uid="{00000000-0005-0000-0000-000045640000}"/>
    <cellStyle name="Percent 123 2 6 5" xfId="22551" xr:uid="{00000000-0005-0000-0000-000046640000}"/>
    <cellStyle name="Percent 123 2 7" xfId="28783" xr:uid="{00000000-0005-0000-0000-000047640000}"/>
    <cellStyle name="Percent 123 2 7 2" xfId="22603" xr:uid="{00000000-0005-0000-0000-000048640000}"/>
    <cellStyle name="Percent 123 2 7 2 2" xfId="22606" xr:uid="{00000000-0005-0000-0000-000049640000}"/>
    <cellStyle name="Percent 123 2 7 2 3" xfId="22612" xr:uid="{00000000-0005-0000-0000-00004A640000}"/>
    <cellStyle name="Percent 123 2 7 3" xfId="22619" xr:uid="{00000000-0005-0000-0000-00004B640000}"/>
    <cellStyle name="Percent 123 2 7 4" xfId="3630" xr:uid="{00000000-0005-0000-0000-00004C640000}"/>
    <cellStyle name="Percent 123 2 8" xfId="28785" xr:uid="{00000000-0005-0000-0000-00004D640000}"/>
    <cellStyle name="Percent 123 2 8 2" xfId="17832" xr:uid="{00000000-0005-0000-0000-00004E640000}"/>
    <cellStyle name="Percent 123 2 8 3" xfId="17837" xr:uid="{00000000-0005-0000-0000-00004F640000}"/>
    <cellStyle name="Percent 123 2 9" xfId="28787" xr:uid="{00000000-0005-0000-0000-000050640000}"/>
    <cellStyle name="Percent 123 2 9 2" xfId="7709" xr:uid="{00000000-0005-0000-0000-000051640000}"/>
    <cellStyle name="Percent 123 2 9 3" xfId="15237" xr:uid="{00000000-0005-0000-0000-000052640000}"/>
    <cellStyle name="Percent 123 3" xfId="28789" xr:uid="{00000000-0005-0000-0000-000053640000}"/>
    <cellStyle name="Percent 123 4" xfId="28792" xr:uid="{00000000-0005-0000-0000-000054640000}"/>
    <cellStyle name="Percent 123 4 2" xfId="1272" xr:uid="{00000000-0005-0000-0000-000055640000}"/>
    <cellStyle name="Percent 123 4 2 2" xfId="1278" xr:uid="{00000000-0005-0000-0000-000056640000}"/>
    <cellStyle name="Percent 123 4 2 2 2" xfId="4362" xr:uid="{00000000-0005-0000-0000-000057640000}"/>
    <cellStyle name="Percent 123 4 2 2 3" xfId="4380" xr:uid="{00000000-0005-0000-0000-000058640000}"/>
    <cellStyle name="Percent 123 4 2 3" xfId="1303" xr:uid="{00000000-0005-0000-0000-000059640000}"/>
    <cellStyle name="Percent 123 4 2 4" xfId="3957" xr:uid="{00000000-0005-0000-0000-00005A640000}"/>
    <cellStyle name="Percent 123 4 3" xfId="28795" xr:uid="{00000000-0005-0000-0000-00005B640000}"/>
    <cellStyle name="Percent 123 4 3 2" xfId="28797" xr:uid="{00000000-0005-0000-0000-00005C640000}"/>
    <cellStyle name="Percent 123 4 3 3" xfId="28799" xr:uid="{00000000-0005-0000-0000-00005D640000}"/>
    <cellStyle name="Percent 123 4 4" xfId="13245" xr:uid="{00000000-0005-0000-0000-00005E640000}"/>
    <cellStyle name="Percent 123 4 4 2" xfId="515" xr:uid="{00000000-0005-0000-0000-00005F640000}"/>
    <cellStyle name="Percent 123 4 4 3" xfId="5495" xr:uid="{00000000-0005-0000-0000-000060640000}"/>
    <cellStyle name="Percent 123 4 5" xfId="13252" xr:uid="{00000000-0005-0000-0000-000061640000}"/>
    <cellStyle name="Percent 123 4 6" xfId="13256" xr:uid="{00000000-0005-0000-0000-000062640000}"/>
    <cellStyle name="Percent 123 5" xfId="28801" xr:uid="{00000000-0005-0000-0000-000063640000}"/>
    <cellStyle name="Percent 123 5 2" xfId="28803" xr:uid="{00000000-0005-0000-0000-000064640000}"/>
    <cellStyle name="Percent 123 5 2 2" xfId="28805" xr:uid="{00000000-0005-0000-0000-000065640000}"/>
    <cellStyle name="Percent 123 5 2 3" xfId="28807" xr:uid="{00000000-0005-0000-0000-000066640000}"/>
    <cellStyle name="Percent 123 5 3" xfId="28809" xr:uid="{00000000-0005-0000-0000-000067640000}"/>
    <cellStyle name="Percent 123 5 3 2" xfId="28811" xr:uid="{00000000-0005-0000-0000-000068640000}"/>
    <cellStyle name="Percent 123 5 3 3" xfId="28813" xr:uid="{00000000-0005-0000-0000-000069640000}"/>
    <cellStyle name="Percent 123 5 4" xfId="13269" xr:uid="{00000000-0005-0000-0000-00006A640000}"/>
    <cellStyle name="Percent 123 5 5" xfId="13273" xr:uid="{00000000-0005-0000-0000-00006B640000}"/>
    <cellStyle name="Percent 123 6" xfId="24157" xr:uid="{00000000-0005-0000-0000-00006C640000}"/>
    <cellStyle name="Percent 123 6 2" xfId="24162" xr:uid="{00000000-0005-0000-0000-00006D640000}"/>
    <cellStyle name="Percent 123 6 2 2" xfId="28815" xr:uid="{00000000-0005-0000-0000-00006E640000}"/>
    <cellStyle name="Percent 123 6 2 3" xfId="28817" xr:uid="{00000000-0005-0000-0000-00006F640000}"/>
    <cellStyle name="Percent 123 6 3" xfId="24166" xr:uid="{00000000-0005-0000-0000-000070640000}"/>
    <cellStyle name="Percent 123 6 3 2" xfId="28819" xr:uid="{00000000-0005-0000-0000-000071640000}"/>
    <cellStyle name="Percent 123 6 3 3" xfId="28821" xr:uid="{00000000-0005-0000-0000-000072640000}"/>
    <cellStyle name="Percent 123 6 4" xfId="13282" xr:uid="{00000000-0005-0000-0000-000073640000}"/>
    <cellStyle name="Percent 123 6 5" xfId="13287" xr:uid="{00000000-0005-0000-0000-000074640000}"/>
    <cellStyle name="Percent 123 7" xfId="24168" xr:uid="{00000000-0005-0000-0000-000075640000}"/>
    <cellStyle name="Percent 123 7 2" xfId="28824" xr:uid="{00000000-0005-0000-0000-000076640000}"/>
    <cellStyle name="Percent 123 7 2 2" xfId="28826" xr:uid="{00000000-0005-0000-0000-000077640000}"/>
    <cellStyle name="Percent 123 7 2 3" xfId="28828" xr:uid="{00000000-0005-0000-0000-000078640000}"/>
    <cellStyle name="Percent 123 7 3" xfId="28830" xr:uid="{00000000-0005-0000-0000-000079640000}"/>
    <cellStyle name="Percent 123 7 3 2" xfId="28832" xr:uid="{00000000-0005-0000-0000-00007A640000}"/>
    <cellStyle name="Percent 123 7 3 3" xfId="3685" xr:uid="{00000000-0005-0000-0000-00007B640000}"/>
    <cellStyle name="Percent 123 7 4" xfId="13298" xr:uid="{00000000-0005-0000-0000-00007C640000}"/>
    <cellStyle name="Percent 123 7 5" xfId="13304" xr:uid="{00000000-0005-0000-0000-00007D640000}"/>
    <cellStyle name="Percent 123 8" xfId="24171" xr:uid="{00000000-0005-0000-0000-00007E640000}"/>
    <cellStyle name="Percent 123 8 2" xfId="28835" xr:uid="{00000000-0005-0000-0000-00007F640000}"/>
    <cellStyle name="Percent 123 8 2 2" xfId="28837" xr:uid="{00000000-0005-0000-0000-000080640000}"/>
    <cellStyle name="Percent 123 8 2 3" xfId="28839" xr:uid="{00000000-0005-0000-0000-000081640000}"/>
    <cellStyle name="Percent 123 8 3" xfId="28841" xr:uid="{00000000-0005-0000-0000-000082640000}"/>
    <cellStyle name="Percent 123 8 3 2" xfId="28843" xr:uid="{00000000-0005-0000-0000-000083640000}"/>
    <cellStyle name="Percent 123 8 3 3" xfId="28845" xr:uid="{00000000-0005-0000-0000-000084640000}"/>
    <cellStyle name="Percent 123 8 4" xfId="13314" xr:uid="{00000000-0005-0000-0000-000085640000}"/>
    <cellStyle name="Percent 123 8 5" xfId="13318" xr:uid="{00000000-0005-0000-0000-000086640000}"/>
    <cellStyle name="Percent 123 9" xfId="28847" xr:uid="{00000000-0005-0000-0000-000087640000}"/>
    <cellStyle name="Percent 123 9 2" xfId="912" xr:uid="{00000000-0005-0000-0000-000088640000}"/>
    <cellStyle name="Percent 123 9 2 2" xfId="28849" xr:uid="{00000000-0005-0000-0000-000089640000}"/>
    <cellStyle name="Percent 123 9 2 3" xfId="28851" xr:uid="{00000000-0005-0000-0000-00008A640000}"/>
    <cellStyle name="Percent 123 9 3" xfId="28853" xr:uid="{00000000-0005-0000-0000-00008B640000}"/>
    <cellStyle name="Percent 123 9 4" xfId="13327" xr:uid="{00000000-0005-0000-0000-00008C640000}"/>
    <cellStyle name="Percent 124" xfId="28855" xr:uid="{00000000-0005-0000-0000-00008D640000}"/>
    <cellStyle name="Percent 124 10" xfId="28857" xr:uid="{00000000-0005-0000-0000-00008E640000}"/>
    <cellStyle name="Percent 124 10 2" xfId="13660" xr:uid="{00000000-0005-0000-0000-00008F640000}"/>
    <cellStyle name="Percent 124 10 3" xfId="13686" xr:uid="{00000000-0005-0000-0000-000090640000}"/>
    <cellStyle name="Percent 124 11" xfId="28859" xr:uid="{00000000-0005-0000-0000-000091640000}"/>
    <cellStyle name="Percent 124 11 2" xfId="4646" xr:uid="{00000000-0005-0000-0000-000092640000}"/>
    <cellStyle name="Percent 124 11 3" xfId="5081" xr:uid="{00000000-0005-0000-0000-000093640000}"/>
    <cellStyle name="Percent 124 12" xfId="28861" xr:uid="{00000000-0005-0000-0000-000094640000}"/>
    <cellStyle name="Percent 124 13" xfId="21650" xr:uid="{00000000-0005-0000-0000-000095640000}"/>
    <cellStyle name="Percent 124 2" xfId="28863" xr:uid="{00000000-0005-0000-0000-000096640000}"/>
    <cellStyle name="Percent 124 2 10" xfId="11936" xr:uid="{00000000-0005-0000-0000-000097640000}"/>
    <cellStyle name="Percent 124 2 11" xfId="11940" xr:uid="{00000000-0005-0000-0000-000098640000}"/>
    <cellStyle name="Percent 124 2 2" xfId="28865" xr:uid="{00000000-0005-0000-0000-000099640000}"/>
    <cellStyle name="Percent 124 2 2 2" xfId="28867" xr:uid="{00000000-0005-0000-0000-00009A640000}"/>
    <cellStyle name="Percent 124 2 2 2 2" xfId="11945" xr:uid="{00000000-0005-0000-0000-00009B640000}"/>
    <cellStyle name="Percent 124 2 2 2 2 2" xfId="22687" xr:uid="{00000000-0005-0000-0000-00009C640000}"/>
    <cellStyle name="Percent 124 2 2 2 2 3" xfId="11951" xr:uid="{00000000-0005-0000-0000-00009D640000}"/>
    <cellStyle name="Percent 124 2 2 2 3" xfId="11958" xr:uid="{00000000-0005-0000-0000-00009E640000}"/>
    <cellStyle name="Percent 124 2 2 2 4" xfId="28871" xr:uid="{00000000-0005-0000-0000-00009F640000}"/>
    <cellStyle name="Percent 124 2 2 3" xfId="28873" xr:uid="{00000000-0005-0000-0000-0000A0640000}"/>
    <cellStyle name="Percent 124 2 2 3 2" xfId="4205" xr:uid="{00000000-0005-0000-0000-0000A1640000}"/>
    <cellStyle name="Percent 124 2 2 3 3" xfId="22159" xr:uid="{00000000-0005-0000-0000-0000A2640000}"/>
    <cellStyle name="Percent 124 2 2 4" xfId="21656" xr:uid="{00000000-0005-0000-0000-0000A3640000}"/>
    <cellStyle name="Percent 124 2 2 4 2" xfId="28875" xr:uid="{00000000-0005-0000-0000-0000A4640000}"/>
    <cellStyle name="Percent 124 2 2 4 3" xfId="1435" xr:uid="{00000000-0005-0000-0000-0000A5640000}"/>
    <cellStyle name="Percent 124 2 2 5" xfId="21659" xr:uid="{00000000-0005-0000-0000-0000A6640000}"/>
    <cellStyle name="Percent 124 2 2 6" xfId="24484" xr:uid="{00000000-0005-0000-0000-0000A7640000}"/>
    <cellStyle name="Percent 124 2 3" xfId="28877" xr:uid="{00000000-0005-0000-0000-0000A8640000}"/>
    <cellStyle name="Percent 124 2 3 2" xfId="26067" xr:uid="{00000000-0005-0000-0000-0000A9640000}"/>
    <cellStyle name="Percent 124 2 3 2 2" xfId="28879" xr:uid="{00000000-0005-0000-0000-0000AA640000}"/>
    <cellStyle name="Percent 124 2 3 2 3" xfId="28881" xr:uid="{00000000-0005-0000-0000-0000AB640000}"/>
    <cellStyle name="Percent 124 2 3 3" xfId="28883" xr:uid="{00000000-0005-0000-0000-0000AC640000}"/>
    <cellStyle name="Percent 124 2 3 3 2" xfId="28885" xr:uid="{00000000-0005-0000-0000-0000AD640000}"/>
    <cellStyle name="Percent 124 2 3 3 3" xfId="28887" xr:uid="{00000000-0005-0000-0000-0000AE640000}"/>
    <cellStyle name="Percent 124 2 3 4" xfId="28889" xr:uid="{00000000-0005-0000-0000-0000AF640000}"/>
    <cellStyle name="Percent 124 2 3 5" xfId="9807" xr:uid="{00000000-0005-0000-0000-0000B0640000}"/>
    <cellStyle name="Percent 124 2 4" xfId="28891" xr:uid="{00000000-0005-0000-0000-0000B1640000}"/>
    <cellStyle name="Percent 124 2 4 2" xfId="28893" xr:uid="{00000000-0005-0000-0000-0000B2640000}"/>
    <cellStyle name="Percent 124 2 4 2 2" xfId="28895" xr:uid="{00000000-0005-0000-0000-0000B3640000}"/>
    <cellStyle name="Percent 124 2 4 2 3" xfId="28897" xr:uid="{00000000-0005-0000-0000-0000B4640000}"/>
    <cellStyle name="Percent 124 2 4 3" xfId="28899" xr:uid="{00000000-0005-0000-0000-0000B5640000}"/>
    <cellStyle name="Percent 124 2 4 3 2" xfId="28903" xr:uid="{00000000-0005-0000-0000-0000B6640000}"/>
    <cellStyle name="Percent 124 2 4 3 3" xfId="28907" xr:uid="{00000000-0005-0000-0000-0000B7640000}"/>
    <cellStyle name="Percent 124 2 4 4" xfId="28909" xr:uid="{00000000-0005-0000-0000-0000B8640000}"/>
    <cellStyle name="Percent 124 2 4 5" xfId="11494" xr:uid="{00000000-0005-0000-0000-0000B9640000}"/>
    <cellStyle name="Percent 124 2 5" xfId="28911" xr:uid="{00000000-0005-0000-0000-0000BA640000}"/>
    <cellStyle name="Percent 124 2 5 2" xfId="28913" xr:uid="{00000000-0005-0000-0000-0000BB640000}"/>
    <cellStyle name="Percent 124 2 5 2 2" xfId="28915" xr:uid="{00000000-0005-0000-0000-0000BC640000}"/>
    <cellStyle name="Percent 124 2 5 2 3" xfId="28917" xr:uid="{00000000-0005-0000-0000-0000BD640000}"/>
    <cellStyle name="Percent 124 2 5 3" xfId="5927" xr:uid="{00000000-0005-0000-0000-0000BE640000}"/>
    <cellStyle name="Percent 124 2 5 3 2" xfId="28919" xr:uid="{00000000-0005-0000-0000-0000BF640000}"/>
    <cellStyle name="Percent 124 2 5 3 3" xfId="28921" xr:uid="{00000000-0005-0000-0000-0000C0640000}"/>
    <cellStyle name="Percent 124 2 5 4" xfId="5094" xr:uid="{00000000-0005-0000-0000-0000C1640000}"/>
    <cellStyle name="Percent 124 2 5 5" xfId="12004" xr:uid="{00000000-0005-0000-0000-0000C2640000}"/>
    <cellStyle name="Percent 124 2 6" xfId="28923" xr:uid="{00000000-0005-0000-0000-0000C3640000}"/>
    <cellStyle name="Percent 124 2 6 2" xfId="28925" xr:uid="{00000000-0005-0000-0000-0000C4640000}"/>
    <cellStyle name="Percent 124 2 6 2 2" xfId="28927" xr:uid="{00000000-0005-0000-0000-0000C5640000}"/>
    <cellStyle name="Percent 124 2 6 2 3" xfId="28929" xr:uid="{00000000-0005-0000-0000-0000C6640000}"/>
    <cellStyle name="Percent 124 2 6 3" xfId="28933" xr:uid="{00000000-0005-0000-0000-0000C7640000}"/>
    <cellStyle name="Percent 124 2 6 3 2" xfId="28935" xr:uid="{00000000-0005-0000-0000-0000C8640000}"/>
    <cellStyle name="Percent 124 2 6 3 3" xfId="28937" xr:uid="{00000000-0005-0000-0000-0000C9640000}"/>
    <cellStyle name="Percent 124 2 6 4" xfId="28941" xr:uid="{00000000-0005-0000-0000-0000CA640000}"/>
    <cellStyle name="Percent 124 2 6 5" xfId="24635" xr:uid="{00000000-0005-0000-0000-0000CB640000}"/>
    <cellStyle name="Percent 124 2 7" xfId="28943" xr:uid="{00000000-0005-0000-0000-0000CC640000}"/>
    <cellStyle name="Percent 124 2 7 2" xfId="28945" xr:uid="{00000000-0005-0000-0000-0000CD640000}"/>
    <cellStyle name="Percent 124 2 7 2 2" xfId="28947" xr:uid="{00000000-0005-0000-0000-0000CE640000}"/>
    <cellStyle name="Percent 124 2 7 2 3" xfId="28949" xr:uid="{00000000-0005-0000-0000-0000CF640000}"/>
    <cellStyle name="Percent 124 2 7 3" xfId="28951" xr:uid="{00000000-0005-0000-0000-0000D0640000}"/>
    <cellStyle name="Percent 124 2 7 4" xfId="21685" xr:uid="{00000000-0005-0000-0000-0000D1640000}"/>
    <cellStyle name="Percent 124 2 8" xfId="28953" xr:uid="{00000000-0005-0000-0000-0000D2640000}"/>
    <cellStyle name="Percent 124 2 8 2" xfId="22693" xr:uid="{00000000-0005-0000-0000-0000D3640000}"/>
    <cellStyle name="Percent 124 2 8 3" xfId="28955" xr:uid="{00000000-0005-0000-0000-0000D4640000}"/>
    <cellStyle name="Percent 124 2 9" xfId="7588" xr:uid="{00000000-0005-0000-0000-0000D5640000}"/>
    <cellStyle name="Percent 124 2 9 2" xfId="8286" xr:uid="{00000000-0005-0000-0000-0000D6640000}"/>
    <cellStyle name="Percent 124 2 9 3" xfId="28957" xr:uid="{00000000-0005-0000-0000-0000D7640000}"/>
    <cellStyle name="Percent 124 3" xfId="28959" xr:uid="{00000000-0005-0000-0000-0000D8640000}"/>
    <cellStyle name="Percent 124 4" xfId="28961" xr:uid="{00000000-0005-0000-0000-0000D9640000}"/>
    <cellStyle name="Percent 124 4 2" xfId="28963" xr:uid="{00000000-0005-0000-0000-0000DA640000}"/>
    <cellStyle name="Percent 124 4 2 2" xfId="28965" xr:uid="{00000000-0005-0000-0000-0000DB640000}"/>
    <cellStyle name="Percent 124 4 2 2 2" xfId="28968" xr:uid="{00000000-0005-0000-0000-0000DC640000}"/>
    <cellStyle name="Percent 124 4 2 2 3" xfId="28971" xr:uid="{00000000-0005-0000-0000-0000DD640000}"/>
    <cellStyle name="Percent 124 4 2 3" xfId="28973" xr:uid="{00000000-0005-0000-0000-0000DE640000}"/>
    <cellStyle name="Percent 124 4 2 4" xfId="28975" xr:uid="{00000000-0005-0000-0000-0000DF640000}"/>
    <cellStyle name="Percent 124 4 3" xfId="28977" xr:uid="{00000000-0005-0000-0000-0000E0640000}"/>
    <cellStyle name="Percent 124 4 3 2" xfId="28979" xr:uid="{00000000-0005-0000-0000-0000E1640000}"/>
    <cellStyle name="Percent 124 4 3 3" xfId="28981" xr:uid="{00000000-0005-0000-0000-0000E2640000}"/>
    <cellStyle name="Percent 124 4 4" xfId="28983" xr:uid="{00000000-0005-0000-0000-0000E3640000}"/>
    <cellStyle name="Percent 124 4 4 2" xfId="28985" xr:uid="{00000000-0005-0000-0000-0000E4640000}"/>
    <cellStyle name="Percent 124 4 4 3" xfId="28987" xr:uid="{00000000-0005-0000-0000-0000E5640000}"/>
    <cellStyle name="Percent 124 4 5" xfId="28989" xr:uid="{00000000-0005-0000-0000-0000E6640000}"/>
    <cellStyle name="Percent 124 4 6" xfId="28991" xr:uid="{00000000-0005-0000-0000-0000E7640000}"/>
    <cellStyle name="Percent 124 5" xfId="28993" xr:uid="{00000000-0005-0000-0000-0000E8640000}"/>
    <cellStyle name="Percent 124 5 2" xfId="28995" xr:uid="{00000000-0005-0000-0000-0000E9640000}"/>
    <cellStyle name="Percent 124 5 2 2" xfId="28997" xr:uid="{00000000-0005-0000-0000-0000EA640000}"/>
    <cellStyle name="Percent 124 5 2 3" xfId="28999" xr:uid="{00000000-0005-0000-0000-0000EB640000}"/>
    <cellStyle name="Percent 124 5 3" xfId="29001" xr:uid="{00000000-0005-0000-0000-0000EC640000}"/>
    <cellStyle name="Percent 124 5 3 2" xfId="29003" xr:uid="{00000000-0005-0000-0000-0000ED640000}"/>
    <cellStyle name="Percent 124 5 3 3" xfId="29005" xr:uid="{00000000-0005-0000-0000-0000EE640000}"/>
    <cellStyle name="Percent 124 5 4" xfId="1200" xr:uid="{00000000-0005-0000-0000-0000EF640000}"/>
    <cellStyle name="Percent 124 5 5" xfId="7161" xr:uid="{00000000-0005-0000-0000-0000F0640000}"/>
    <cellStyle name="Percent 124 6" xfId="24174" xr:uid="{00000000-0005-0000-0000-0000F1640000}"/>
    <cellStyle name="Percent 124 6 2" xfId="29007" xr:uid="{00000000-0005-0000-0000-0000F2640000}"/>
    <cellStyle name="Percent 124 6 2 2" xfId="12691" xr:uid="{00000000-0005-0000-0000-0000F3640000}"/>
    <cellStyle name="Percent 124 6 2 3" xfId="3761" xr:uid="{00000000-0005-0000-0000-0000F4640000}"/>
    <cellStyle name="Percent 124 6 3" xfId="29009" xr:uid="{00000000-0005-0000-0000-0000F5640000}"/>
    <cellStyle name="Percent 124 6 3 2" xfId="6123" xr:uid="{00000000-0005-0000-0000-0000F6640000}"/>
    <cellStyle name="Percent 124 6 3 3" xfId="12717" xr:uid="{00000000-0005-0000-0000-0000F7640000}"/>
    <cellStyle name="Percent 124 6 4" xfId="29011" xr:uid="{00000000-0005-0000-0000-0000F8640000}"/>
    <cellStyle name="Percent 124 6 5" xfId="29013" xr:uid="{00000000-0005-0000-0000-0000F9640000}"/>
    <cellStyle name="Percent 124 7" xfId="24177" xr:uid="{00000000-0005-0000-0000-0000FA640000}"/>
    <cellStyle name="Percent 124 7 2" xfId="29015" xr:uid="{00000000-0005-0000-0000-0000FB640000}"/>
    <cellStyle name="Percent 124 7 2 2" xfId="20522" xr:uid="{00000000-0005-0000-0000-0000FC640000}"/>
    <cellStyle name="Percent 124 7 2 3" xfId="29017" xr:uid="{00000000-0005-0000-0000-0000FD640000}"/>
    <cellStyle name="Percent 124 7 3" xfId="29019" xr:uid="{00000000-0005-0000-0000-0000FE640000}"/>
    <cellStyle name="Percent 124 7 3 2" xfId="29021" xr:uid="{00000000-0005-0000-0000-0000FF640000}"/>
    <cellStyle name="Percent 124 7 3 3" xfId="29023" xr:uid="{00000000-0005-0000-0000-000000650000}"/>
    <cellStyle name="Percent 124 7 4" xfId="29025" xr:uid="{00000000-0005-0000-0000-000001650000}"/>
    <cellStyle name="Percent 124 7 5" xfId="29027" xr:uid="{00000000-0005-0000-0000-000002650000}"/>
    <cellStyle name="Percent 124 8" xfId="29029" xr:uid="{00000000-0005-0000-0000-000003650000}"/>
    <cellStyle name="Percent 124 8 2" xfId="29031" xr:uid="{00000000-0005-0000-0000-000004650000}"/>
    <cellStyle name="Percent 124 8 2 2" xfId="29033" xr:uid="{00000000-0005-0000-0000-000005650000}"/>
    <cellStyle name="Percent 124 8 2 3" xfId="29035" xr:uid="{00000000-0005-0000-0000-000006650000}"/>
    <cellStyle name="Percent 124 8 3" xfId="29037" xr:uid="{00000000-0005-0000-0000-000007650000}"/>
    <cellStyle name="Percent 124 8 3 2" xfId="29039" xr:uid="{00000000-0005-0000-0000-000008650000}"/>
    <cellStyle name="Percent 124 8 3 3" xfId="29041" xr:uid="{00000000-0005-0000-0000-000009650000}"/>
    <cellStyle name="Percent 124 8 4" xfId="29043" xr:uid="{00000000-0005-0000-0000-00000A650000}"/>
    <cellStyle name="Percent 124 8 5" xfId="29045" xr:uid="{00000000-0005-0000-0000-00000B650000}"/>
    <cellStyle name="Percent 124 9" xfId="29047" xr:uid="{00000000-0005-0000-0000-00000C650000}"/>
    <cellStyle name="Percent 124 9 2" xfId="29049" xr:uid="{00000000-0005-0000-0000-00000D650000}"/>
    <cellStyle name="Percent 124 9 2 2" xfId="29051" xr:uid="{00000000-0005-0000-0000-00000E650000}"/>
    <cellStyle name="Percent 124 9 2 3" xfId="29053" xr:uid="{00000000-0005-0000-0000-00000F650000}"/>
    <cellStyle name="Percent 124 9 3" xfId="29055" xr:uid="{00000000-0005-0000-0000-000010650000}"/>
    <cellStyle name="Percent 124 9 4" xfId="29057" xr:uid="{00000000-0005-0000-0000-000011650000}"/>
    <cellStyle name="Percent 125" xfId="29060" xr:uid="{00000000-0005-0000-0000-000012650000}"/>
    <cellStyle name="Percent 125 10" xfId="29062" xr:uid="{00000000-0005-0000-0000-000013650000}"/>
    <cellStyle name="Percent 125 10 2" xfId="29064" xr:uid="{00000000-0005-0000-0000-000014650000}"/>
    <cellStyle name="Percent 125 10 3" xfId="21450" xr:uid="{00000000-0005-0000-0000-000015650000}"/>
    <cellStyle name="Percent 125 11" xfId="6093" xr:uid="{00000000-0005-0000-0000-000016650000}"/>
    <cellStyle name="Percent 125 11 2" xfId="4684" xr:uid="{00000000-0005-0000-0000-000017650000}"/>
    <cellStyle name="Percent 125 11 3" xfId="3062" xr:uid="{00000000-0005-0000-0000-000018650000}"/>
    <cellStyle name="Percent 125 12" xfId="6769" xr:uid="{00000000-0005-0000-0000-000019650000}"/>
    <cellStyle name="Percent 125 13" xfId="631" xr:uid="{00000000-0005-0000-0000-00001A650000}"/>
    <cellStyle name="Percent 125 2" xfId="29066" xr:uid="{00000000-0005-0000-0000-00001B650000}"/>
    <cellStyle name="Percent 125 2 10" xfId="20064" xr:uid="{00000000-0005-0000-0000-00001C650000}"/>
    <cellStyle name="Percent 125 2 11" xfId="21417" xr:uid="{00000000-0005-0000-0000-00001D650000}"/>
    <cellStyle name="Percent 125 2 2" xfId="29068" xr:uid="{00000000-0005-0000-0000-00001E650000}"/>
    <cellStyle name="Percent 125 2 2 2" xfId="21344" xr:uid="{00000000-0005-0000-0000-00001F650000}"/>
    <cellStyle name="Percent 125 2 2 2 2" xfId="29070" xr:uid="{00000000-0005-0000-0000-000020650000}"/>
    <cellStyle name="Percent 125 2 2 2 2 2" xfId="29072" xr:uid="{00000000-0005-0000-0000-000021650000}"/>
    <cellStyle name="Percent 125 2 2 2 2 3" xfId="29074" xr:uid="{00000000-0005-0000-0000-000022650000}"/>
    <cellStyle name="Percent 125 2 2 2 3" xfId="29076" xr:uid="{00000000-0005-0000-0000-000023650000}"/>
    <cellStyle name="Percent 125 2 2 2 4" xfId="17737" xr:uid="{00000000-0005-0000-0000-000024650000}"/>
    <cellStyle name="Percent 125 2 2 3" xfId="29078" xr:uid="{00000000-0005-0000-0000-000025650000}"/>
    <cellStyle name="Percent 125 2 2 3 2" xfId="29080" xr:uid="{00000000-0005-0000-0000-000026650000}"/>
    <cellStyle name="Percent 125 2 2 3 3" xfId="29082" xr:uid="{00000000-0005-0000-0000-000027650000}"/>
    <cellStyle name="Percent 125 2 2 4" xfId="29084" xr:uid="{00000000-0005-0000-0000-000028650000}"/>
    <cellStyle name="Percent 125 2 2 4 2" xfId="29086" xr:uid="{00000000-0005-0000-0000-000029650000}"/>
    <cellStyle name="Percent 125 2 2 4 3" xfId="29088" xr:uid="{00000000-0005-0000-0000-00002A650000}"/>
    <cellStyle name="Percent 125 2 2 5" xfId="29090" xr:uid="{00000000-0005-0000-0000-00002B650000}"/>
    <cellStyle name="Percent 125 2 2 6" xfId="29092" xr:uid="{00000000-0005-0000-0000-00002C650000}"/>
    <cellStyle name="Percent 125 2 3" xfId="29094" xr:uid="{00000000-0005-0000-0000-00002D650000}"/>
    <cellStyle name="Percent 125 2 3 2" xfId="21349" xr:uid="{00000000-0005-0000-0000-00002E650000}"/>
    <cellStyle name="Percent 125 2 3 2 2" xfId="29097" xr:uid="{00000000-0005-0000-0000-00002F650000}"/>
    <cellStyle name="Percent 125 2 3 2 3" xfId="29100" xr:uid="{00000000-0005-0000-0000-000030650000}"/>
    <cellStyle name="Percent 125 2 3 3" xfId="29102" xr:uid="{00000000-0005-0000-0000-000031650000}"/>
    <cellStyle name="Percent 125 2 3 3 2" xfId="29105" xr:uid="{00000000-0005-0000-0000-000032650000}"/>
    <cellStyle name="Percent 125 2 3 3 3" xfId="29108" xr:uid="{00000000-0005-0000-0000-000033650000}"/>
    <cellStyle name="Percent 125 2 3 4" xfId="29110" xr:uid="{00000000-0005-0000-0000-000034650000}"/>
    <cellStyle name="Percent 125 2 3 5" xfId="29112" xr:uid="{00000000-0005-0000-0000-000035650000}"/>
    <cellStyle name="Percent 125 2 4" xfId="29114" xr:uid="{00000000-0005-0000-0000-000036650000}"/>
    <cellStyle name="Percent 125 2 4 2" xfId="21353" xr:uid="{00000000-0005-0000-0000-000037650000}"/>
    <cellStyle name="Percent 125 2 4 2 2" xfId="29116" xr:uid="{00000000-0005-0000-0000-000038650000}"/>
    <cellStyle name="Percent 125 2 4 2 3" xfId="29118" xr:uid="{00000000-0005-0000-0000-000039650000}"/>
    <cellStyle name="Percent 125 2 4 3" xfId="29120" xr:uid="{00000000-0005-0000-0000-00003A650000}"/>
    <cellStyle name="Percent 125 2 4 3 2" xfId="29122" xr:uid="{00000000-0005-0000-0000-00003B650000}"/>
    <cellStyle name="Percent 125 2 4 3 3" xfId="29124" xr:uid="{00000000-0005-0000-0000-00003C650000}"/>
    <cellStyle name="Percent 125 2 4 4" xfId="29126" xr:uid="{00000000-0005-0000-0000-00003D650000}"/>
    <cellStyle name="Percent 125 2 4 5" xfId="29128" xr:uid="{00000000-0005-0000-0000-00003E650000}"/>
    <cellStyle name="Percent 125 2 5" xfId="29130" xr:uid="{00000000-0005-0000-0000-00003F650000}"/>
    <cellStyle name="Percent 125 2 5 2" xfId="21358" xr:uid="{00000000-0005-0000-0000-000040650000}"/>
    <cellStyle name="Percent 125 2 5 2 2" xfId="29132" xr:uid="{00000000-0005-0000-0000-000041650000}"/>
    <cellStyle name="Percent 125 2 5 2 3" xfId="29134" xr:uid="{00000000-0005-0000-0000-000042650000}"/>
    <cellStyle name="Percent 125 2 5 3" xfId="29136" xr:uid="{00000000-0005-0000-0000-000043650000}"/>
    <cellStyle name="Percent 125 2 5 3 2" xfId="29138" xr:uid="{00000000-0005-0000-0000-000044650000}"/>
    <cellStyle name="Percent 125 2 5 3 3" xfId="29140" xr:uid="{00000000-0005-0000-0000-000045650000}"/>
    <cellStyle name="Percent 125 2 5 4" xfId="26970" xr:uid="{00000000-0005-0000-0000-000046650000}"/>
    <cellStyle name="Percent 125 2 5 5" xfId="26973" xr:uid="{00000000-0005-0000-0000-000047650000}"/>
    <cellStyle name="Percent 125 2 6" xfId="29142" xr:uid="{00000000-0005-0000-0000-000048650000}"/>
    <cellStyle name="Percent 125 2 6 2" xfId="21362" xr:uid="{00000000-0005-0000-0000-000049650000}"/>
    <cellStyle name="Percent 125 2 6 2 2" xfId="29144" xr:uid="{00000000-0005-0000-0000-00004A650000}"/>
    <cellStyle name="Percent 125 2 6 2 3" xfId="29146" xr:uid="{00000000-0005-0000-0000-00004B650000}"/>
    <cellStyle name="Percent 125 2 6 3" xfId="29148" xr:uid="{00000000-0005-0000-0000-00004C650000}"/>
    <cellStyle name="Percent 125 2 6 3 2" xfId="29150" xr:uid="{00000000-0005-0000-0000-00004D650000}"/>
    <cellStyle name="Percent 125 2 6 3 3" xfId="29152" xr:uid="{00000000-0005-0000-0000-00004E650000}"/>
    <cellStyle name="Percent 125 2 6 4" xfId="26977" xr:uid="{00000000-0005-0000-0000-00004F650000}"/>
    <cellStyle name="Percent 125 2 6 5" xfId="26980" xr:uid="{00000000-0005-0000-0000-000050650000}"/>
    <cellStyle name="Percent 125 2 7" xfId="29154" xr:uid="{00000000-0005-0000-0000-000051650000}"/>
    <cellStyle name="Percent 125 2 7 2" xfId="29156" xr:uid="{00000000-0005-0000-0000-000052650000}"/>
    <cellStyle name="Percent 125 2 7 2 2" xfId="29158" xr:uid="{00000000-0005-0000-0000-000053650000}"/>
    <cellStyle name="Percent 125 2 7 2 3" xfId="20617" xr:uid="{00000000-0005-0000-0000-000054650000}"/>
    <cellStyle name="Percent 125 2 7 3" xfId="24041" xr:uid="{00000000-0005-0000-0000-000055650000}"/>
    <cellStyle name="Percent 125 2 7 4" xfId="24044" xr:uid="{00000000-0005-0000-0000-000056650000}"/>
    <cellStyle name="Percent 125 2 8" xfId="29160" xr:uid="{00000000-0005-0000-0000-000057650000}"/>
    <cellStyle name="Percent 125 2 8 2" xfId="29162" xr:uid="{00000000-0005-0000-0000-000058650000}"/>
    <cellStyle name="Percent 125 2 8 3" xfId="1784" xr:uid="{00000000-0005-0000-0000-000059650000}"/>
    <cellStyle name="Percent 125 2 9" xfId="22679" xr:uid="{00000000-0005-0000-0000-00005A650000}"/>
    <cellStyle name="Percent 125 2 9 2" xfId="8759" xr:uid="{00000000-0005-0000-0000-00005B650000}"/>
    <cellStyle name="Percent 125 2 9 3" xfId="29164" xr:uid="{00000000-0005-0000-0000-00005C650000}"/>
    <cellStyle name="Percent 125 3" xfId="29166" xr:uid="{00000000-0005-0000-0000-00005D650000}"/>
    <cellStyle name="Percent 125 4" xfId="2844" xr:uid="{00000000-0005-0000-0000-00005E650000}"/>
    <cellStyle name="Percent 125 4 2" xfId="2856" xr:uid="{00000000-0005-0000-0000-00005F650000}"/>
    <cellStyle name="Percent 125 4 2 2" xfId="21380" xr:uid="{00000000-0005-0000-0000-000060650000}"/>
    <cellStyle name="Percent 125 4 2 2 2" xfId="29168" xr:uid="{00000000-0005-0000-0000-000061650000}"/>
    <cellStyle name="Percent 125 4 2 2 3" xfId="29170" xr:uid="{00000000-0005-0000-0000-000062650000}"/>
    <cellStyle name="Percent 125 4 2 3" xfId="29172" xr:uid="{00000000-0005-0000-0000-000063650000}"/>
    <cellStyle name="Percent 125 4 2 4" xfId="29174" xr:uid="{00000000-0005-0000-0000-000064650000}"/>
    <cellStyle name="Percent 125 4 3" xfId="29176" xr:uid="{00000000-0005-0000-0000-000065650000}"/>
    <cellStyle name="Percent 125 4 3 2" xfId="21386" xr:uid="{00000000-0005-0000-0000-000066650000}"/>
    <cellStyle name="Percent 125 4 3 3" xfId="29178" xr:uid="{00000000-0005-0000-0000-000067650000}"/>
    <cellStyle name="Percent 125 4 4" xfId="13347" xr:uid="{00000000-0005-0000-0000-000068650000}"/>
    <cellStyle name="Percent 125 4 4 2" xfId="13350" xr:uid="{00000000-0005-0000-0000-000069650000}"/>
    <cellStyle name="Percent 125 4 4 3" xfId="13354" xr:uid="{00000000-0005-0000-0000-00006A650000}"/>
    <cellStyle name="Percent 125 4 5" xfId="13357" xr:uid="{00000000-0005-0000-0000-00006B650000}"/>
    <cellStyle name="Percent 125 4 6" xfId="8401" xr:uid="{00000000-0005-0000-0000-00006C650000}"/>
    <cellStyle name="Percent 125 5" xfId="2892" xr:uid="{00000000-0005-0000-0000-00006D650000}"/>
    <cellStyle name="Percent 125 5 2" xfId="29180" xr:uid="{00000000-0005-0000-0000-00006E650000}"/>
    <cellStyle name="Percent 125 5 2 2" xfId="14476" xr:uid="{00000000-0005-0000-0000-00006F650000}"/>
    <cellStyle name="Percent 125 5 2 3" xfId="29182" xr:uid="{00000000-0005-0000-0000-000070650000}"/>
    <cellStyle name="Percent 125 5 3" xfId="29184" xr:uid="{00000000-0005-0000-0000-000071650000}"/>
    <cellStyle name="Percent 125 5 3 2" xfId="21395" xr:uid="{00000000-0005-0000-0000-000072650000}"/>
    <cellStyle name="Percent 125 5 3 3" xfId="29186" xr:uid="{00000000-0005-0000-0000-000073650000}"/>
    <cellStyle name="Percent 125 5 4" xfId="13363" xr:uid="{00000000-0005-0000-0000-000074650000}"/>
    <cellStyle name="Percent 125 5 5" xfId="13366" xr:uid="{00000000-0005-0000-0000-000075650000}"/>
    <cellStyle name="Percent 125 6" xfId="24179" xr:uid="{00000000-0005-0000-0000-000076650000}"/>
    <cellStyle name="Percent 125 6 2" xfId="29188" xr:uid="{00000000-0005-0000-0000-000077650000}"/>
    <cellStyle name="Percent 125 6 2 2" xfId="21412" xr:uid="{00000000-0005-0000-0000-000078650000}"/>
    <cellStyle name="Percent 125 6 2 3" xfId="29190" xr:uid="{00000000-0005-0000-0000-000079650000}"/>
    <cellStyle name="Percent 125 6 3" xfId="29192" xr:uid="{00000000-0005-0000-0000-00007A650000}"/>
    <cellStyle name="Percent 125 6 3 2" xfId="6491" xr:uid="{00000000-0005-0000-0000-00007B650000}"/>
    <cellStyle name="Percent 125 6 3 3" xfId="29194" xr:uid="{00000000-0005-0000-0000-00007C650000}"/>
    <cellStyle name="Percent 125 6 4" xfId="13372" xr:uid="{00000000-0005-0000-0000-00007D650000}"/>
    <cellStyle name="Percent 125 6 5" xfId="13375" xr:uid="{00000000-0005-0000-0000-00007E650000}"/>
    <cellStyle name="Percent 125 7" xfId="24182" xr:uid="{00000000-0005-0000-0000-00007F650000}"/>
    <cellStyle name="Percent 125 7 2" xfId="29196" xr:uid="{00000000-0005-0000-0000-000080650000}"/>
    <cellStyle name="Percent 125 7 2 2" xfId="21425" xr:uid="{00000000-0005-0000-0000-000081650000}"/>
    <cellStyle name="Percent 125 7 2 3" xfId="29198" xr:uid="{00000000-0005-0000-0000-000082650000}"/>
    <cellStyle name="Percent 125 7 3" xfId="29200" xr:uid="{00000000-0005-0000-0000-000083650000}"/>
    <cellStyle name="Percent 125 7 3 2" xfId="7010" xr:uid="{00000000-0005-0000-0000-000084650000}"/>
    <cellStyle name="Percent 125 7 3 3" xfId="29202" xr:uid="{00000000-0005-0000-0000-000085650000}"/>
    <cellStyle name="Percent 125 7 4" xfId="29205" xr:uid="{00000000-0005-0000-0000-000086650000}"/>
    <cellStyle name="Percent 125 7 5" xfId="29207" xr:uid="{00000000-0005-0000-0000-000087650000}"/>
    <cellStyle name="Percent 125 8" xfId="19794" xr:uid="{00000000-0005-0000-0000-000088650000}"/>
    <cellStyle name="Percent 125 8 2" xfId="19797" xr:uid="{00000000-0005-0000-0000-000089650000}"/>
    <cellStyle name="Percent 125 8 2 2" xfId="4132" xr:uid="{00000000-0005-0000-0000-00008A650000}"/>
    <cellStyle name="Percent 125 8 2 3" xfId="6169" xr:uid="{00000000-0005-0000-0000-00008B650000}"/>
    <cellStyle name="Percent 125 8 3" xfId="19806" xr:uid="{00000000-0005-0000-0000-00008C650000}"/>
    <cellStyle name="Percent 125 8 3 2" xfId="161" xr:uid="{00000000-0005-0000-0000-00008D650000}"/>
    <cellStyle name="Percent 125 8 3 3" xfId="19811" xr:uid="{00000000-0005-0000-0000-00008E650000}"/>
    <cellStyle name="Percent 125 8 4" xfId="1474" xr:uid="{00000000-0005-0000-0000-00008F650000}"/>
    <cellStyle name="Percent 125 8 5" xfId="9746" xr:uid="{00000000-0005-0000-0000-000090650000}"/>
    <cellStyle name="Percent 125 9" xfId="29209" xr:uid="{00000000-0005-0000-0000-000091650000}"/>
    <cellStyle name="Percent 125 9 2" xfId="29211" xr:uid="{00000000-0005-0000-0000-000092650000}"/>
    <cellStyle name="Percent 125 9 2 2" xfId="29213" xr:uid="{00000000-0005-0000-0000-000093650000}"/>
    <cellStyle name="Percent 125 9 2 3" xfId="29215" xr:uid="{00000000-0005-0000-0000-000094650000}"/>
    <cellStyle name="Percent 125 9 3" xfId="29217" xr:uid="{00000000-0005-0000-0000-000095650000}"/>
    <cellStyle name="Percent 125 9 4" xfId="2344" xr:uid="{00000000-0005-0000-0000-000096650000}"/>
    <cellStyle name="Percent 126" xfId="29219" xr:uid="{00000000-0005-0000-0000-000097650000}"/>
    <cellStyle name="Percent 126 10" xfId="22713" xr:uid="{00000000-0005-0000-0000-000098650000}"/>
    <cellStyle name="Percent 126 10 2" xfId="29221" xr:uid="{00000000-0005-0000-0000-000099650000}"/>
    <cellStyle name="Percent 126 10 3" xfId="29223" xr:uid="{00000000-0005-0000-0000-00009A650000}"/>
    <cellStyle name="Percent 126 11" xfId="3501" xr:uid="{00000000-0005-0000-0000-00009B650000}"/>
    <cellStyle name="Percent 126 11 2" xfId="4701" xr:uid="{00000000-0005-0000-0000-00009C650000}"/>
    <cellStyle name="Percent 126 11 3" xfId="29225" xr:uid="{00000000-0005-0000-0000-00009D650000}"/>
    <cellStyle name="Percent 126 12" xfId="3328" xr:uid="{00000000-0005-0000-0000-00009E650000}"/>
    <cellStyle name="Percent 126 13" xfId="10940" xr:uid="{00000000-0005-0000-0000-00009F650000}"/>
    <cellStyle name="Percent 126 2" xfId="29227" xr:uid="{00000000-0005-0000-0000-0000A0650000}"/>
    <cellStyle name="Percent 126 2 10" xfId="24994" xr:uid="{00000000-0005-0000-0000-0000A1650000}"/>
    <cellStyle name="Percent 126 2 11" xfId="24997" xr:uid="{00000000-0005-0000-0000-0000A2650000}"/>
    <cellStyle name="Percent 126 2 2" xfId="29229" xr:uid="{00000000-0005-0000-0000-0000A3650000}"/>
    <cellStyle name="Percent 126 2 2 2" xfId="2693" xr:uid="{00000000-0005-0000-0000-0000A4650000}"/>
    <cellStyle name="Percent 126 2 2 2 2" xfId="14501" xr:uid="{00000000-0005-0000-0000-0000A5650000}"/>
    <cellStyle name="Percent 126 2 2 2 2 2" xfId="29231" xr:uid="{00000000-0005-0000-0000-0000A6650000}"/>
    <cellStyle name="Percent 126 2 2 2 2 3" xfId="5650" xr:uid="{00000000-0005-0000-0000-0000A7650000}"/>
    <cellStyle name="Percent 126 2 2 2 3" xfId="14507" xr:uid="{00000000-0005-0000-0000-0000A8650000}"/>
    <cellStyle name="Percent 126 2 2 2 4" xfId="29233" xr:uid="{00000000-0005-0000-0000-0000A9650000}"/>
    <cellStyle name="Percent 126 2 2 3" xfId="14515" xr:uid="{00000000-0005-0000-0000-0000AA650000}"/>
    <cellStyle name="Percent 126 2 2 3 2" xfId="21874" xr:uid="{00000000-0005-0000-0000-0000AB650000}"/>
    <cellStyle name="Percent 126 2 2 3 3" xfId="21878" xr:uid="{00000000-0005-0000-0000-0000AC650000}"/>
    <cellStyle name="Percent 126 2 2 4" xfId="14522" xr:uid="{00000000-0005-0000-0000-0000AD650000}"/>
    <cellStyle name="Percent 126 2 2 4 2" xfId="7007" xr:uid="{00000000-0005-0000-0000-0000AE650000}"/>
    <cellStyle name="Percent 126 2 2 4 3" xfId="7014" xr:uid="{00000000-0005-0000-0000-0000AF650000}"/>
    <cellStyle name="Percent 126 2 2 5" xfId="21881" xr:uid="{00000000-0005-0000-0000-0000B0650000}"/>
    <cellStyle name="Percent 126 2 2 6" xfId="29235" xr:uid="{00000000-0005-0000-0000-0000B1650000}"/>
    <cellStyle name="Percent 126 2 3" xfId="29237" xr:uid="{00000000-0005-0000-0000-0000B2650000}"/>
    <cellStyle name="Percent 126 2 3 2" xfId="12867" xr:uid="{00000000-0005-0000-0000-0000B3650000}"/>
    <cellStyle name="Percent 126 2 3 2 2" xfId="14529" xr:uid="{00000000-0005-0000-0000-0000B4650000}"/>
    <cellStyle name="Percent 126 2 3 2 3" xfId="14536" xr:uid="{00000000-0005-0000-0000-0000B5650000}"/>
    <cellStyle name="Percent 126 2 3 3" xfId="4110" xr:uid="{00000000-0005-0000-0000-0000B6650000}"/>
    <cellStyle name="Percent 126 2 3 3 2" xfId="4124" xr:uid="{00000000-0005-0000-0000-0000B7650000}"/>
    <cellStyle name="Percent 126 2 3 3 3" xfId="4135" xr:uid="{00000000-0005-0000-0000-0000B8650000}"/>
    <cellStyle name="Percent 126 2 3 4" xfId="3740" xr:uid="{00000000-0005-0000-0000-0000B9650000}"/>
    <cellStyle name="Percent 126 2 3 5" xfId="29239" xr:uid="{00000000-0005-0000-0000-0000BA650000}"/>
    <cellStyle name="Percent 126 2 4" xfId="29241" xr:uid="{00000000-0005-0000-0000-0000BB650000}"/>
    <cellStyle name="Percent 126 2 4 2" xfId="12885" xr:uid="{00000000-0005-0000-0000-0000BC650000}"/>
    <cellStyle name="Percent 126 2 4 2 2" xfId="14552" xr:uid="{00000000-0005-0000-0000-0000BD650000}"/>
    <cellStyle name="Percent 126 2 4 2 3" xfId="14557" xr:uid="{00000000-0005-0000-0000-0000BE650000}"/>
    <cellStyle name="Percent 126 2 4 3" xfId="10703" xr:uid="{00000000-0005-0000-0000-0000BF650000}"/>
    <cellStyle name="Percent 126 2 4 3 2" xfId="29244" xr:uid="{00000000-0005-0000-0000-0000C0650000}"/>
    <cellStyle name="Percent 126 2 4 3 3" xfId="29246" xr:uid="{00000000-0005-0000-0000-0000C1650000}"/>
    <cellStyle name="Percent 126 2 4 4" xfId="10711" xr:uid="{00000000-0005-0000-0000-0000C2650000}"/>
    <cellStyle name="Percent 126 2 4 5" xfId="29248" xr:uid="{00000000-0005-0000-0000-0000C3650000}"/>
    <cellStyle name="Percent 126 2 5" xfId="29250" xr:uid="{00000000-0005-0000-0000-0000C4650000}"/>
    <cellStyle name="Percent 126 2 5 2" xfId="12902" xr:uid="{00000000-0005-0000-0000-0000C5650000}"/>
    <cellStyle name="Percent 126 2 5 2 2" xfId="21884" xr:uid="{00000000-0005-0000-0000-0000C6650000}"/>
    <cellStyle name="Percent 126 2 5 2 3" xfId="4993" xr:uid="{00000000-0005-0000-0000-0000C7650000}"/>
    <cellStyle name="Percent 126 2 5 3" xfId="10719" xr:uid="{00000000-0005-0000-0000-0000C8650000}"/>
    <cellStyle name="Percent 126 2 5 3 2" xfId="29253" xr:uid="{00000000-0005-0000-0000-0000C9650000}"/>
    <cellStyle name="Percent 126 2 5 3 3" xfId="29255" xr:uid="{00000000-0005-0000-0000-0000CA650000}"/>
    <cellStyle name="Percent 126 2 5 4" xfId="21887" xr:uid="{00000000-0005-0000-0000-0000CB650000}"/>
    <cellStyle name="Percent 126 2 5 5" xfId="26245" xr:uid="{00000000-0005-0000-0000-0000CC650000}"/>
    <cellStyle name="Percent 126 2 6" xfId="26668" xr:uid="{00000000-0005-0000-0000-0000CD650000}"/>
    <cellStyle name="Percent 126 2 6 2" xfId="21895" xr:uid="{00000000-0005-0000-0000-0000CE650000}"/>
    <cellStyle name="Percent 126 2 6 2 2" xfId="21898" xr:uid="{00000000-0005-0000-0000-0000CF650000}"/>
    <cellStyle name="Percent 126 2 6 2 3" xfId="21901" xr:uid="{00000000-0005-0000-0000-0000D0650000}"/>
    <cellStyle name="Percent 126 2 6 3" xfId="21904" xr:uid="{00000000-0005-0000-0000-0000D1650000}"/>
    <cellStyle name="Percent 126 2 6 3 2" xfId="29257" xr:uid="{00000000-0005-0000-0000-0000D2650000}"/>
    <cellStyle name="Percent 126 2 6 3 3" xfId="29259" xr:uid="{00000000-0005-0000-0000-0000D3650000}"/>
    <cellStyle name="Percent 126 2 6 4" xfId="21907" xr:uid="{00000000-0005-0000-0000-0000D4650000}"/>
    <cellStyle name="Percent 126 2 6 5" xfId="26249" xr:uid="{00000000-0005-0000-0000-0000D5650000}"/>
    <cellStyle name="Percent 126 2 7" xfId="26672" xr:uid="{00000000-0005-0000-0000-0000D6650000}"/>
    <cellStyle name="Percent 126 2 7 2" xfId="27946" xr:uid="{00000000-0005-0000-0000-0000D7650000}"/>
    <cellStyle name="Percent 126 2 7 2 2" xfId="29261" xr:uid="{00000000-0005-0000-0000-0000D8650000}"/>
    <cellStyle name="Percent 126 2 7 2 3" xfId="29263" xr:uid="{00000000-0005-0000-0000-0000D9650000}"/>
    <cellStyle name="Percent 126 2 7 3" xfId="24110" xr:uid="{00000000-0005-0000-0000-0000DA650000}"/>
    <cellStyle name="Percent 126 2 7 4" xfId="24113" xr:uid="{00000000-0005-0000-0000-0000DB650000}"/>
    <cellStyle name="Percent 126 2 8" xfId="25615" xr:uid="{00000000-0005-0000-0000-0000DC650000}"/>
    <cellStyle name="Percent 126 2 8 2" xfId="25618" xr:uid="{00000000-0005-0000-0000-0000DD650000}"/>
    <cellStyle name="Percent 126 2 8 3" xfId="24117" xr:uid="{00000000-0005-0000-0000-0000DE650000}"/>
    <cellStyle name="Percent 126 2 9" xfId="25622" xr:uid="{00000000-0005-0000-0000-0000DF650000}"/>
    <cellStyle name="Percent 126 2 9 2" xfId="6153" xr:uid="{00000000-0005-0000-0000-0000E0650000}"/>
    <cellStyle name="Percent 126 2 9 3" xfId="25625" xr:uid="{00000000-0005-0000-0000-0000E1650000}"/>
    <cellStyle name="Percent 126 3" xfId="29265" xr:uid="{00000000-0005-0000-0000-0000E2650000}"/>
    <cellStyle name="Percent 126 4" xfId="29268" xr:uid="{00000000-0005-0000-0000-0000E3650000}"/>
    <cellStyle name="Percent 126 4 2" xfId="29270" xr:uid="{00000000-0005-0000-0000-0000E4650000}"/>
    <cellStyle name="Percent 126 4 2 2" xfId="10464" xr:uid="{00000000-0005-0000-0000-0000E5650000}"/>
    <cellStyle name="Percent 126 4 2 2 2" xfId="5743" xr:uid="{00000000-0005-0000-0000-0000E6650000}"/>
    <cellStyle name="Percent 126 4 2 2 3" xfId="14929" xr:uid="{00000000-0005-0000-0000-0000E7650000}"/>
    <cellStyle name="Percent 126 4 2 3" xfId="14933" xr:uid="{00000000-0005-0000-0000-0000E8650000}"/>
    <cellStyle name="Percent 126 4 2 4" xfId="14937" xr:uid="{00000000-0005-0000-0000-0000E9650000}"/>
    <cellStyle name="Percent 126 4 3" xfId="29272" xr:uid="{00000000-0005-0000-0000-0000EA650000}"/>
    <cellStyle name="Percent 126 4 3 2" xfId="10487" xr:uid="{00000000-0005-0000-0000-0000EB650000}"/>
    <cellStyle name="Percent 126 4 3 3" xfId="11293" xr:uid="{00000000-0005-0000-0000-0000EC650000}"/>
    <cellStyle name="Percent 126 4 4" xfId="13389" xr:uid="{00000000-0005-0000-0000-0000ED650000}"/>
    <cellStyle name="Percent 126 4 4 2" xfId="14951" xr:uid="{00000000-0005-0000-0000-0000EE650000}"/>
    <cellStyle name="Percent 126 4 4 3" xfId="14958" xr:uid="{00000000-0005-0000-0000-0000EF650000}"/>
    <cellStyle name="Percent 126 4 5" xfId="13392" xr:uid="{00000000-0005-0000-0000-0000F0650000}"/>
    <cellStyle name="Percent 126 4 6" xfId="29274" xr:uid="{00000000-0005-0000-0000-0000F1650000}"/>
    <cellStyle name="Percent 126 5" xfId="29277" xr:uid="{00000000-0005-0000-0000-0000F2650000}"/>
    <cellStyle name="Percent 126 5 2" xfId="29279" xr:uid="{00000000-0005-0000-0000-0000F3650000}"/>
    <cellStyle name="Percent 126 5 2 2" xfId="14672" xr:uid="{00000000-0005-0000-0000-0000F4650000}"/>
    <cellStyle name="Percent 126 5 2 3" xfId="15026" xr:uid="{00000000-0005-0000-0000-0000F5650000}"/>
    <cellStyle name="Percent 126 5 3" xfId="29281" xr:uid="{00000000-0005-0000-0000-0000F6650000}"/>
    <cellStyle name="Percent 126 5 3 2" xfId="15037" xr:uid="{00000000-0005-0000-0000-0000F7650000}"/>
    <cellStyle name="Percent 126 5 3 3" xfId="15048" xr:uid="{00000000-0005-0000-0000-0000F8650000}"/>
    <cellStyle name="Percent 126 5 4" xfId="13400" xr:uid="{00000000-0005-0000-0000-0000F9650000}"/>
    <cellStyle name="Percent 126 5 5" xfId="13403" xr:uid="{00000000-0005-0000-0000-0000FA650000}"/>
    <cellStyle name="Percent 126 6" xfId="29283" xr:uid="{00000000-0005-0000-0000-0000FB650000}"/>
    <cellStyle name="Percent 126 6 2" xfId="29285" xr:uid="{00000000-0005-0000-0000-0000FC650000}"/>
    <cellStyle name="Percent 126 6 2 2" xfId="15276" xr:uid="{00000000-0005-0000-0000-0000FD650000}"/>
    <cellStyle name="Percent 126 6 2 3" xfId="15290" xr:uid="{00000000-0005-0000-0000-0000FE650000}"/>
    <cellStyle name="Percent 126 6 3" xfId="29287" xr:uid="{00000000-0005-0000-0000-0000FF650000}"/>
    <cellStyle name="Percent 126 6 3 2" xfId="15298" xr:uid="{00000000-0005-0000-0000-000000660000}"/>
    <cellStyle name="Percent 126 6 3 3" xfId="15311" xr:uid="{00000000-0005-0000-0000-000001660000}"/>
    <cellStyle name="Percent 126 6 4" xfId="29289" xr:uid="{00000000-0005-0000-0000-000002660000}"/>
    <cellStyle name="Percent 126 6 5" xfId="29291" xr:uid="{00000000-0005-0000-0000-000003660000}"/>
    <cellStyle name="Percent 126 7" xfId="29293" xr:uid="{00000000-0005-0000-0000-000004660000}"/>
    <cellStyle name="Percent 126 7 2" xfId="29295" xr:uid="{00000000-0005-0000-0000-000005660000}"/>
    <cellStyle name="Percent 126 7 2 2" xfId="15654" xr:uid="{00000000-0005-0000-0000-000006660000}"/>
    <cellStyle name="Percent 126 7 2 3" xfId="15660" xr:uid="{00000000-0005-0000-0000-000007660000}"/>
    <cellStyle name="Percent 126 7 3" xfId="29297" xr:uid="{00000000-0005-0000-0000-000008660000}"/>
    <cellStyle name="Percent 126 7 3 2" xfId="15671" xr:uid="{00000000-0005-0000-0000-000009660000}"/>
    <cellStyle name="Percent 126 7 3 3" xfId="15679" xr:uid="{00000000-0005-0000-0000-00000A660000}"/>
    <cellStyle name="Percent 126 7 4" xfId="29299" xr:uid="{00000000-0005-0000-0000-00000B660000}"/>
    <cellStyle name="Percent 126 7 5" xfId="29301" xr:uid="{00000000-0005-0000-0000-00000C660000}"/>
    <cellStyle name="Percent 126 8" xfId="29303" xr:uid="{00000000-0005-0000-0000-00000D660000}"/>
    <cellStyle name="Percent 126 8 2" xfId="3250" xr:uid="{00000000-0005-0000-0000-00000E660000}"/>
    <cellStyle name="Percent 126 8 2 2" xfId="3254" xr:uid="{00000000-0005-0000-0000-00000F660000}"/>
    <cellStyle name="Percent 126 8 2 3" xfId="3264" xr:uid="{00000000-0005-0000-0000-000010660000}"/>
    <cellStyle name="Percent 126 8 3" xfId="4549" xr:uid="{00000000-0005-0000-0000-000011660000}"/>
    <cellStyle name="Percent 126 8 3 2" xfId="15834" xr:uid="{00000000-0005-0000-0000-000012660000}"/>
    <cellStyle name="Percent 126 8 3 3" xfId="15847" xr:uid="{00000000-0005-0000-0000-000013660000}"/>
    <cellStyle name="Percent 126 8 4" xfId="9755" xr:uid="{00000000-0005-0000-0000-000014660000}"/>
    <cellStyle name="Percent 126 8 5" xfId="1598" xr:uid="{00000000-0005-0000-0000-000015660000}"/>
    <cellStyle name="Percent 126 9" xfId="29305" xr:uid="{00000000-0005-0000-0000-000016660000}"/>
    <cellStyle name="Percent 126 9 2" xfId="4494" xr:uid="{00000000-0005-0000-0000-000017660000}"/>
    <cellStyle name="Percent 126 9 2 2" xfId="16021" xr:uid="{00000000-0005-0000-0000-000018660000}"/>
    <cellStyle name="Percent 126 9 2 3" xfId="16030" xr:uid="{00000000-0005-0000-0000-000019660000}"/>
    <cellStyle name="Percent 126 9 3" xfId="4500" xr:uid="{00000000-0005-0000-0000-00001A660000}"/>
    <cellStyle name="Percent 126 9 4" xfId="29307" xr:uid="{00000000-0005-0000-0000-00001B660000}"/>
    <cellStyle name="Percent 127" xfId="29309" xr:uid="{00000000-0005-0000-0000-00001C660000}"/>
    <cellStyle name="Percent 127 10" xfId="29311" xr:uid="{00000000-0005-0000-0000-00001D660000}"/>
    <cellStyle name="Percent 127 10 2" xfId="25295" xr:uid="{00000000-0005-0000-0000-00001E660000}"/>
    <cellStyle name="Percent 127 10 3" xfId="29313" xr:uid="{00000000-0005-0000-0000-00001F660000}"/>
    <cellStyle name="Percent 127 11" xfId="29315" xr:uid="{00000000-0005-0000-0000-000020660000}"/>
    <cellStyle name="Percent 127 11 2" xfId="29317" xr:uid="{00000000-0005-0000-0000-000021660000}"/>
    <cellStyle name="Percent 127 11 3" xfId="29321" xr:uid="{00000000-0005-0000-0000-000022660000}"/>
    <cellStyle name="Percent 127 12" xfId="29323" xr:uid="{00000000-0005-0000-0000-000023660000}"/>
    <cellStyle name="Percent 127 13" xfId="22756" xr:uid="{00000000-0005-0000-0000-000024660000}"/>
    <cellStyle name="Percent 127 2" xfId="29325" xr:uid="{00000000-0005-0000-0000-000025660000}"/>
    <cellStyle name="Percent 127 2 10" xfId="29327" xr:uid="{00000000-0005-0000-0000-000026660000}"/>
    <cellStyle name="Percent 127 2 11" xfId="29329" xr:uid="{00000000-0005-0000-0000-000027660000}"/>
    <cellStyle name="Percent 127 2 2" xfId="29331" xr:uid="{00000000-0005-0000-0000-000028660000}"/>
    <cellStyle name="Percent 127 2 2 2" xfId="29333" xr:uid="{00000000-0005-0000-0000-000029660000}"/>
    <cellStyle name="Percent 127 2 2 2 2" xfId="29335" xr:uid="{00000000-0005-0000-0000-00002A660000}"/>
    <cellStyle name="Percent 127 2 2 2 2 2" xfId="29337" xr:uid="{00000000-0005-0000-0000-00002B660000}"/>
    <cellStyle name="Percent 127 2 2 2 2 3" xfId="25502" xr:uid="{00000000-0005-0000-0000-00002C660000}"/>
    <cellStyle name="Percent 127 2 2 2 3" xfId="29339" xr:uid="{00000000-0005-0000-0000-00002D660000}"/>
    <cellStyle name="Percent 127 2 2 2 4" xfId="29341" xr:uid="{00000000-0005-0000-0000-00002E660000}"/>
    <cellStyle name="Percent 127 2 2 3" xfId="29343" xr:uid="{00000000-0005-0000-0000-00002F660000}"/>
    <cellStyle name="Percent 127 2 2 3 2" xfId="27733" xr:uid="{00000000-0005-0000-0000-000030660000}"/>
    <cellStyle name="Percent 127 2 2 3 3" xfId="27737" xr:uid="{00000000-0005-0000-0000-000031660000}"/>
    <cellStyle name="Percent 127 2 2 4" xfId="5515" xr:uid="{00000000-0005-0000-0000-000032660000}"/>
    <cellStyle name="Percent 127 2 2 4 2" xfId="3321" xr:uid="{00000000-0005-0000-0000-000033660000}"/>
    <cellStyle name="Percent 127 2 2 4 3" xfId="5518" xr:uid="{00000000-0005-0000-0000-000034660000}"/>
    <cellStyle name="Percent 127 2 2 5" xfId="5521" xr:uid="{00000000-0005-0000-0000-000035660000}"/>
    <cellStyle name="Percent 127 2 2 6" xfId="2467" xr:uid="{00000000-0005-0000-0000-000036660000}"/>
    <cellStyle name="Percent 127 2 3" xfId="29345" xr:uid="{00000000-0005-0000-0000-000037660000}"/>
    <cellStyle name="Percent 127 2 3 2" xfId="29347" xr:uid="{00000000-0005-0000-0000-000038660000}"/>
    <cellStyle name="Percent 127 2 3 2 2" xfId="29349" xr:uid="{00000000-0005-0000-0000-000039660000}"/>
    <cellStyle name="Percent 127 2 3 2 3" xfId="29351" xr:uid="{00000000-0005-0000-0000-00003A660000}"/>
    <cellStyle name="Percent 127 2 3 3" xfId="29353" xr:uid="{00000000-0005-0000-0000-00003B660000}"/>
    <cellStyle name="Percent 127 2 3 3 2" xfId="29355" xr:uid="{00000000-0005-0000-0000-00003C660000}"/>
    <cellStyle name="Percent 127 2 3 3 3" xfId="29357" xr:uid="{00000000-0005-0000-0000-00003D660000}"/>
    <cellStyle name="Percent 127 2 3 4" xfId="29359" xr:uid="{00000000-0005-0000-0000-00003E660000}"/>
    <cellStyle name="Percent 127 2 3 5" xfId="29361" xr:uid="{00000000-0005-0000-0000-00003F660000}"/>
    <cellStyle name="Percent 127 2 4" xfId="29363" xr:uid="{00000000-0005-0000-0000-000040660000}"/>
    <cellStyle name="Percent 127 2 4 2" xfId="29366" xr:uid="{00000000-0005-0000-0000-000041660000}"/>
    <cellStyle name="Percent 127 2 4 2 2" xfId="29368" xr:uid="{00000000-0005-0000-0000-000042660000}"/>
    <cellStyle name="Percent 127 2 4 2 3" xfId="29370" xr:uid="{00000000-0005-0000-0000-000043660000}"/>
    <cellStyle name="Percent 127 2 4 3" xfId="29372" xr:uid="{00000000-0005-0000-0000-000044660000}"/>
    <cellStyle name="Percent 127 2 4 3 2" xfId="29374" xr:uid="{00000000-0005-0000-0000-000045660000}"/>
    <cellStyle name="Percent 127 2 4 3 3" xfId="29376" xr:uid="{00000000-0005-0000-0000-000046660000}"/>
    <cellStyle name="Percent 127 2 4 4" xfId="29378" xr:uid="{00000000-0005-0000-0000-000047660000}"/>
    <cellStyle name="Percent 127 2 4 5" xfId="29380" xr:uid="{00000000-0005-0000-0000-000048660000}"/>
    <cellStyle name="Percent 127 2 5" xfId="29382" xr:uid="{00000000-0005-0000-0000-000049660000}"/>
    <cellStyle name="Percent 127 2 5 2" xfId="29385" xr:uid="{00000000-0005-0000-0000-00004A660000}"/>
    <cellStyle name="Percent 127 2 5 2 2" xfId="21858" xr:uid="{00000000-0005-0000-0000-00004B660000}"/>
    <cellStyle name="Percent 127 2 5 2 3" xfId="21863" xr:uid="{00000000-0005-0000-0000-00004C660000}"/>
    <cellStyle name="Percent 127 2 5 3" xfId="29387" xr:uid="{00000000-0005-0000-0000-00004D660000}"/>
    <cellStyle name="Percent 127 2 5 3 2" xfId="29389" xr:uid="{00000000-0005-0000-0000-00004E660000}"/>
    <cellStyle name="Percent 127 2 5 3 3" xfId="29391" xr:uid="{00000000-0005-0000-0000-00004F660000}"/>
    <cellStyle name="Percent 127 2 5 4" xfId="29393" xr:uid="{00000000-0005-0000-0000-000050660000}"/>
    <cellStyle name="Percent 127 2 5 5" xfId="29395" xr:uid="{00000000-0005-0000-0000-000051660000}"/>
    <cellStyle name="Percent 127 2 6" xfId="258" xr:uid="{00000000-0005-0000-0000-000052660000}"/>
    <cellStyle name="Percent 127 2 6 2" xfId="29397" xr:uid="{00000000-0005-0000-0000-000053660000}"/>
    <cellStyle name="Percent 127 2 6 2 2" xfId="29399" xr:uid="{00000000-0005-0000-0000-000054660000}"/>
    <cellStyle name="Percent 127 2 6 2 3" xfId="29401" xr:uid="{00000000-0005-0000-0000-000055660000}"/>
    <cellStyle name="Percent 127 2 6 3" xfId="29403" xr:uid="{00000000-0005-0000-0000-000056660000}"/>
    <cellStyle name="Percent 127 2 6 3 2" xfId="29405" xr:uid="{00000000-0005-0000-0000-000057660000}"/>
    <cellStyle name="Percent 127 2 6 3 3" xfId="29407" xr:uid="{00000000-0005-0000-0000-000058660000}"/>
    <cellStyle name="Percent 127 2 6 4" xfId="29409" xr:uid="{00000000-0005-0000-0000-000059660000}"/>
    <cellStyle name="Percent 127 2 6 5" xfId="29411" xr:uid="{00000000-0005-0000-0000-00005A660000}"/>
    <cellStyle name="Percent 127 2 7" xfId="381" xr:uid="{00000000-0005-0000-0000-00005B660000}"/>
    <cellStyle name="Percent 127 2 7 2" xfId="29413" xr:uid="{00000000-0005-0000-0000-00005C660000}"/>
    <cellStyle name="Percent 127 2 7 2 2" xfId="29415" xr:uid="{00000000-0005-0000-0000-00005D660000}"/>
    <cellStyle name="Percent 127 2 7 2 3" xfId="29417" xr:uid="{00000000-0005-0000-0000-00005E660000}"/>
    <cellStyle name="Percent 127 2 7 3" xfId="24196" xr:uid="{00000000-0005-0000-0000-00005F660000}"/>
    <cellStyle name="Percent 127 2 7 4" xfId="24199" xr:uid="{00000000-0005-0000-0000-000060660000}"/>
    <cellStyle name="Percent 127 2 8" xfId="29419" xr:uid="{00000000-0005-0000-0000-000061660000}"/>
    <cellStyle name="Percent 127 2 8 2" xfId="29421" xr:uid="{00000000-0005-0000-0000-000062660000}"/>
    <cellStyle name="Percent 127 2 8 3" xfId="24203" xr:uid="{00000000-0005-0000-0000-000063660000}"/>
    <cellStyle name="Percent 127 2 9" xfId="29423" xr:uid="{00000000-0005-0000-0000-000064660000}"/>
    <cellStyle name="Percent 127 2 9 2" xfId="20415" xr:uid="{00000000-0005-0000-0000-000065660000}"/>
    <cellStyle name="Percent 127 2 9 3" xfId="29425" xr:uid="{00000000-0005-0000-0000-000066660000}"/>
    <cellStyle name="Percent 127 3" xfId="29427" xr:uid="{00000000-0005-0000-0000-000067660000}"/>
    <cellStyle name="Percent 127 4" xfId="29430" xr:uid="{00000000-0005-0000-0000-000068660000}"/>
    <cellStyle name="Percent 127 4 2" xfId="29432" xr:uid="{00000000-0005-0000-0000-000069660000}"/>
    <cellStyle name="Percent 127 4 2 2" xfId="29434" xr:uid="{00000000-0005-0000-0000-00006A660000}"/>
    <cellStyle name="Percent 127 4 2 2 2" xfId="3201" xr:uid="{00000000-0005-0000-0000-00006B660000}"/>
    <cellStyle name="Percent 127 4 2 2 3" xfId="12070" xr:uid="{00000000-0005-0000-0000-00006C660000}"/>
    <cellStyle name="Percent 127 4 2 3" xfId="29436" xr:uid="{00000000-0005-0000-0000-00006D660000}"/>
    <cellStyle name="Percent 127 4 2 4" xfId="29438" xr:uid="{00000000-0005-0000-0000-00006E660000}"/>
    <cellStyle name="Percent 127 4 3" xfId="29440" xr:uid="{00000000-0005-0000-0000-00006F660000}"/>
    <cellStyle name="Percent 127 4 3 2" xfId="29442" xr:uid="{00000000-0005-0000-0000-000070660000}"/>
    <cellStyle name="Percent 127 4 3 3" xfId="29444" xr:uid="{00000000-0005-0000-0000-000071660000}"/>
    <cellStyle name="Percent 127 4 4" xfId="5236" xr:uid="{00000000-0005-0000-0000-000072660000}"/>
    <cellStyle name="Percent 127 4 4 2" xfId="29446" xr:uid="{00000000-0005-0000-0000-000073660000}"/>
    <cellStyle name="Percent 127 4 4 3" xfId="29448" xr:uid="{00000000-0005-0000-0000-000074660000}"/>
    <cellStyle name="Percent 127 4 5" xfId="1403" xr:uid="{00000000-0005-0000-0000-000075660000}"/>
    <cellStyle name="Percent 127 4 6" xfId="29450" xr:uid="{00000000-0005-0000-0000-000076660000}"/>
    <cellStyle name="Percent 127 5" xfId="29453" xr:uid="{00000000-0005-0000-0000-000077660000}"/>
    <cellStyle name="Percent 127 5 2" xfId="3424" xr:uid="{00000000-0005-0000-0000-000078660000}"/>
    <cellStyle name="Percent 127 5 2 2" xfId="9318" xr:uid="{00000000-0005-0000-0000-000079660000}"/>
    <cellStyle name="Percent 127 5 2 3" xfId="29455" xr:uid="{00000000-0005-0000-0000-00007A660000}"/>
    <cellStyle name="Percent 127 5 3" xfId="2435" xr:uid="{00000000-0005-0000-0000-00007B660000}"/>
    <cellStyle name="Percent 127 5 3 2" xfId="13" xr:uid="{00000000-0005-0000-0000-00007C660000}"/>
    <cellStyle name="Percent 127 5 3 3" xfId="29457" xr:uid="{00000000-0005-0000-0000-00007D660000}"/>
    <cellStyle name="Percent 127 5 4" xfId="9322" xr:uid="{00000000-0005-0000-0000-00007E660000}"/>
    <cellStyle name="Percent 127 5 5" xfId="9327" xr:uid="{00000000-0005-0000-0000-00007F660000}"/>
    <cellStyle name="Percent 127 6" xfId="29459" xr:uid="{00000000-0005-0000-0000-000080660000}"/>
    <cellStyle name="Percent 127 6 2" xfId="29461" xr:uid="{00000000-0005-0000-0000-000081660000}"/>
    <cellStyle name="Percent 127 6 2 2" xfId="29463" xr:uid="{00000000-0005-0000-0000-000082660000}"/>
    <cellStyle name="Percent 127 6 2 3" xfId="29465" xr:uid="{00000000-0005-0000-0000-000083660000}"/>
    <cellStyle name="Percent 127 6 3" xfId="29467" xr:uid="{00000000-0005-0000-0000-000084660000}"/>
    <cellStyle name="Percent 127 6 3 2" xfId="29469" xr:uid="{00000000-0005-0000-0000-000085660000}"/>
    <cellStyle name="Percent 127 6 3 3" xfId="29471" xr:uid="{00000000-0005-0000-0000-000086660000}"/>
    <cellStyle name="Percent 127 6 4" xfId="29473" xr:uid="{00000000-0005-0000-0000-000087660000}"/>
    <cellStyle name="Percent 127 6 5" xfId="29475" xr:uid="{00000000-0005-0000-0000-000088660000}"/>
    <cellStyle name="Percent 127 7" xfId="29477" xr:uid="{00000000-0005-0000-0000-000089660000}"/>
    <cellStyle name="Percent 127 7 2" xfId="29479" xr:uid="{00000000-0005-0000-0000-00008A660000}"/>
    <cellStyle name="Percent 127 7 2 2" xfId="29481" xr:uid="{00000000-0005-0000-0000-00008B660000}"/>
    <cellStyle name="Percent 127 7 2 3" xfId="29483" xr:uid="{00000000-0005-0000-0000-00008C660000}"/>
    <cellStyle name="Percent 127 7 3" xfId="29485" xr:uid="{00000000-0005-0000-0000-00008D660000}"/>
    <cellStyle name="Percent 127 7 3 2" xfId="29487" xr:uid="{00000000-0005-0000-0000-00008E660000}"/>
    <cellStyle name="Percent 127 7 3 3" xfId="29489" xr:uid="{00000000-0005-0000-0000-00008F660000}"/>
    <cellStyle name="Percent 127 7 4" xfId="29492" xr:uid="{00000000-0005-0000-0000-000090660000}"/>
    <cellStyle name="Percent 127 7 5" xfId="29494" xr:uid="{00000000-0005-0000-0000-000091660000}"/>
    <cellStyle name="Percent 127 8" xfId="29496" xr:uid="{00000000-0005-0000-0000-000092660000}"/>
    <cellStyle name="Percent 127 8 2" xfId="29499" xr:uid="{00000000-0005-0000-0000-000093660000}"/>
    <cellStyle name="Percent 127 8 2 2" xfId="21792" xr:uid="{00000000-0005-0000-0000-000094660000}"/>
    <cellStyle name="Percent 127 8 2 3" xfId="21797" xr:uid="{00000000-0005-0000-0000-000095660000}"/>
    <cellStyle name="Percent 127 8 3" xfId="29501" xr:uid="{00000000-0005-0000-0000-000096660000}"/>
    <cellStyle name="Percent 127 8 3 2" xfId="29503" xr:uid="{00000000-0005-0000-0000-000097660000}"/>
    <cellStyle name="Percent 127 8 3 3" xfId="29505" xr:uid="{00000000-0005-0000-0000-000098660000}"/>
    <cellStyle name="Percent 127 8 4" xfId="29507" xr:uid="{00000000-0005-0000-0000-000099660000}"/>
    <cellStyle name="Percent 127 8 5" xfId="29509" xr:uid="{00000000-0005-0000-0000-00009A660000}"/>
    <cellStyle name="Percent 127 9" xfId="29511" xr:uid="{00000000-0005-0000-0000-00009B660000}"/>
    <cellStyle name="Percent 127 9 2" xfId="29513" xr:uid="{00000000-0005-0000-0000-00009C660000}"/>
    <cellStyle name="Percent 127 9 2 2" xfId="29515" xr:uid="{00000000-0005-0000-0000-00009D660000}"/>
    <cellStyle name="Percent 127 9 2 3" xfId="29517" xr:uid="{00000000-0005-0000-0000-00009E660000}"/>
    <cellStyle name="Percent 127 9 3" xfId="29519" xr:uid="{00000000-0005-0000-0000-00009F660000}"/>
    <cellStyle name="Percent 127 9 4" xfId="29521" xr:uid="{00000000-0005-0000-0000-0000A0660000}"/>
    <cellStyle name="Percent 128" xfId="29523" xr:uid="{00000000-0005-0000-0000-0000A1660000}"/>
    <cellStyle name="Percent 128 10" xfId="27300" xr:uid="{00000000-0005-0000-0000-0000A2660000}"/>
    <cellStyle name="Percent 128 10 2" xfId="21142" xr:uid="{00000000-0005-0000-0000-0000A3660000}"/>
    <cellStyle name="Percent 128 10 3" xfId="29525" xr:uid="{00000000-0005-0000-0000-0000A4660000}"/>
    <cellStyle name="Percent 128 11" xfId="23604" xr:uid="{00000000-0005-0000-0000-0000A5660000}"/>
    <cellStyle name="Percent 128 11 2" xfId="21147" xr:uid="{00000000-0005-0000-0000-0000A6660000}"/>
    <cellStyle name="Percent 128 11 3" xfId="23607" xr:uid="{00000000-0005-0000-0000-0000A7660000}"/>
    <cellStyle name="Percent 128 12" xfId="23611" xr:uid="{00000000-0005-0000-0000-0000A8660000}"/>
    <cellStyle name="Percent 128 13" xfId="21676" xr:uid="{00000000-0005-0000-0000-0000A9660000}"/>
    <cellStyle name="Percent 128 2" xfId="29527" xr:uid="{00000000-0005-0000-0000-0000AA660000}"/>
    <cellStyle name="Percent 128 2 10" xfId="13468" xr:uid="{00000000-0005-0000-0000-0000AB660000}"/>
    <cellStyle name="Percent 128 2 11" xfId="13475" xr:uid="{00000000-0005-0000-0000-0000AC660000}"/>
    <cellStyle name="Percent 128 2 2" xfId="29529" xr:uid="{00000000-0005-0000-0000-0000AD660000}"/>
    <cellStyle name="Percent 128 2 2 2" xfId="22181" xr:uid="{00000000-0005-0000-0000-0000AE660000}"/>
    <cellStyle name="Percent 128 2 2 2 2" xfId="18578" xr:uid="{00000000-0005-0000-0000-0000AF660000}"/>
    <cellStyle name="Percent 128 2 2 2 2 2" xfId="29531" xr:uid="{00000000-0005-0000-0000-0000B0660000}"/>
    <cellStyle name="Percent 128 2 2 2 2 3" xfId="29533" xr:uid="{00000000-0005-0000-0000-0000B1660000}"/>
    <cellStyle name="Percent 128 2 2 2 3" xfId="22185" xr:uid="{00000000-0005-0000-0000-0000B2660000}"/>
    <cellStyle name="Percent 128 2 2 2 4" xfId="29536" xr:uid="{00000000-0005-0000-0000-0000B3660000}"/>
    <cellStyle name="Percent 128 2 2 3" xfId="22188" xr:uid="{00000000-0005-0000-0000-0000B4660000}"/>
    <cellStyle name="Percent 128 2 2 3 2" xfId="9115" xr:uid="{00000000-0005-0000-0000-0000B5660000}"/>
    <cellStyle name="Percent 128 2 2 3 3" xfId="9126" xr:uid="{00000000-0005-0000-0000-0000B6660000}"/>
    <cellStyle name="Percent 128 2 2 4" xfId="22191" xr:uid="{00000000-0005-0000-0000-0000B7660000}"/>
    <cellStyle name="Percent 128 2 2 4 2" xfId="9144" xr:uid="{00000000-0005-0000-0000-0000B8660000}"/>
    <cellStyle name="Percent 128 2 2 4 3" xfId="9155" xr:uid="{00000000-0005-0000-0000-0000B9660000}"/>
    <cellStyle name="Percent 128 2 2 5" xfId="29538" xr:uid="{00000000-0005-0000-0000-0000BA660000}"/>
    <cellStyle name="Percent 128 2 2 6" xfId="29540" xr:uid="{00000000-0005-0000-0000-0000BB660000}"/>
    <cellStyle name="Percent 128 2 3" xfId="29542" xr:uid="{00000000-0005-0000-0000-0000BC660000}"/>
    <cellStyle name="Percent 128 2 3 2" xfId="22196" xr:uid="{00000000-0005-0000-0000-0000BD660000}"/>
    <cellStyle name="Percent 128 2 3 2 2" xfId="22199" xr:uid="{00000000-0005-0000-0000-0000BE660000}"/>
    <cellStyle name="Percent 128 2 3 2 3" xfId="22203" xr:uid="{00000000-0005-0000-0000-0000BF660000}"/>
    <cellStyle name="Percent 128 2 3 3" xfId="22206" xr:uid="{00000000-0005-0000-0000-0000C0660000}"/>
    <cellStyle name="Percent 128 2 3 3 2" xfId="10948" xr:uid="{00000000-0005-0000-0000-0000C1660000}"/>
    <cellStyle name="Percent 128 2 3 3 3" xfId="10963" xr:uid="{00000000-0005-0000-0000-0000C2660000}"/>
    <cellStyle name="Percent 128 2 3 4" xfId="22209" xr:uid="{00000000-0005-0000-0000-0000C3660000}"/>
    <cellStyle name="Percent 128 2 3 5" xfId="29544" xr:uid="{00000000-0005-0000-0000-0000C4660000}"/>
    <cellStyle name="Percent 128 2 4" xfId="29546" xr:uid="{00000000-0005-0000-0000-0000C5660000}"/>
    <cellStyle name="Percent 128 2 4 2" xfId="22213" xr:uid="{00000000-0005-0000-0000-0000C6660000}"/>
    <cellStyle name="Percent 128 2 4 2 2" xfId="22216" xr:uid="{00000000-0005-0000-0000-0000C7660000}"/>
    <cellStyle name="Percent 128 2 4 2 3" xfId="22220" xr:uid="{00000000-0005-0000-0000-0000C8660000}"/>
    <cellStyle name="Percent 128 2 4 3" xfId="22223" xr:uid="{00000000-0005-0000-0000-0000C9660000}"/>
    <cellStyle name="Percent 128 2 4 3 2" xfId="11007" xr:uid="{00000000-0005-0000-0000-0000CA660000}"/>
    <cellStyle name="Percent 128 2 4 3 3" xfId="11015" xr:uid="{00000000-0005-0000-0000-0000CB660000}"/>
    <cellStyle name="Percent 128 2 4 4" xfId="22226" xr:uid="{00000000-0005-0000-0000-0000CC660000}"/>
    <cellStyle name="Percent 128 2 4 5" xfId="29549" xr:uid="{00000000-0005-0000-0000-0000CD660000}"/>
    <cellStyle name="Percent 128 2 5" xfId="19754" xr:uid="{00000000-0005-0000-0000-0000CE660000}"/>
    <cellStyle name="Percent 128 2 5 2" xfId="21017" xr:uid="{00000000-0005-0000-0000-0000CF660000}"/>
    <cellStyle name="Percent 128 2 5 2 2" xfId="10445" xr:uid="{00000000-0005-0000-0000-0000D0660000}"/>
    <cellStyle name="Percent 128 2 5 2 3" xfId="10470" xr:uid="{00000000-0005-0000-0000-0000D1660000}"/>
    <cellStyle name="Percent 128 2 5 3" xfId="21021" xr:uid="{00000000-0005-0000-0000-0000D2660000}"/>
    <cellStyle name="Percent 128 2 5 3 2" xfId="11045" xr:uid="{00000000-0005-0000-0000-0000D3660000}"/>
    <cellStyle name="Percent 128 2 5 3 3" xfId="11059" xr:uid="{00000000-0005-0000-0000-0000D4660000}"/>
    <cellStyle name="Percent 128 2 5 4" xfId="21024" xr:uid="{00000000-0005-0000-0000-0000D5660000}"/>
    <cellStyle name="Percent 128 2 5 5" xfId="22554" xr:uid="{00000000-0005-0000-0000-0000D6660000}"/>
    <cellStyle name="Percent 128 2 6" xfId="21027" xr:uid="{00000000-0005-0000-0000-0000D7660000}"/>
    <cellStyle name="Percent 128 2 6 2" xfId="21030" xr:uid="{00000000-0005-0000-0000-0000D8660000}"/>
    <cellStyle name="Percent 128 2 6 2 2" xfId="29551" xr:uid="{00000000-0005-0000-0000-0000D9660000}"/>
    <cellStyle name="Percent 128 2 6 2 3" xfId="29553" xr:uid="{00000000-0005-0000-0000-0000DA660000}"/>
    <cellStyle name="Percent 128 2 6 3" xfId="21033" xr:uid="{00000000-0005-0000-0000-0000DB660000}"/>
    <cellStyle name="Percent 128 2 6 3 2" xfId="10398" xr:uid="{00000000-0005-0000-0000-0000DC660000}"/>
    <cellStyle name="Percent 128 2 6 3 3" xfId="10409" xr:uid="{00000000-0005-0000-0000-0000DD660000}"/>
    <cellStyle name="Percent 128 2 6 4" xfId="29555" xr:uid="{00000000-0005-0000-0000-0000DE660000}"/>
    <cellStyle name="Percent 128 2 6 5" xfId="29557" xr:uid="{00000000-0005-0000-0000-0000DF660000}"/>
    <cellStyle name="Percent 128 2 7" xfId="21036" xr:uid="{00000000-0005-0000-0000-0000E0660000}"/>
    <cellStyle name="Percent 128 2 7 2" xfId="29561" xr:uid="{00000000-0005-0000-0000-0000E1660000}"/>
    <cellStyle name="Percent 128 2 7 2 2" xfId="21934" xr:uid="{00000000-0005-0000-0000-0000E2660000}"/>
    <cellStyle name="Percent 128 2 7 2 3" xfId="21938" xr:uid="{00000000-0005-0000-0000-0000E3660000}"/>
    <cellStyle name="Percent 128 2 7 3" xfId="24268" xr:uid="{00000000-0005-0000-0000-0000E4660000}"/>
    <cellStyle name="Percent 128 2 7 4" xfId="24271" xr:uid="{00000000-0005-0000-0000-0000E5660000}"/>
    <cellStyle name="Percent 128 2 8" xfId="20497" xr:uid="{00000000-0005-0000-0000-0000E6660000}"/>
    <cellStyle name="Percent 128 2 8 2" xfId="20501" xr:uid="{00000000-0005-0000-0000-0000E7660000}"/>
    <cellStyle name="Percent 128 2 8 3" xfId="24275" xr:uid="{00000000-0005-0000-0000-0000E8660000}"/>
    <cellStyle name="Percent 128 2 9" xfId="29563" xr:uid="{00000000-0005-0000-0000-0000E9660000}"/>
    <cellStyle name="Percent 128 2 9 2" xfId="29565" xr:uid="{00000000-0005-0000-0000-0000EA660000}"/>
    <cellStyle name="Percent 128 2 9 3" xfId="29567" xr:uid="{00000000-0005-0000-0000-0000EB660000}"/>
    <cellStyle name="Percent 128 3" xfId="29569" xr:uid="{00000000-0005-0000-0000-0000EC660000}"/>
    <cellStyle name="Percent 128 4" xfId="29571" xr:uid="{00000000-0005-0000-0000-0000ED660000}"/>
    <cellStyle name="Percent 128 4 2" xfId="1386" xr:uid="{00000000-0005-0000-0000-0000EE660000}"/>
    <cellStyle name="Percent 128 4 2 2" xfId="1160" xr:uid="{00000000-0005-0000-0000-0000EF660000}"/>
    <cellStyle name="Percent 128 4 2 2 2" xfId="1177" xr:uid="{00000000-0005-0000-0000-0000F0660000}"/>
    <cellStyle name="Percent 128 4 2 2 3" xfId="1215" xr:uid="{00000000-0005-0000-0000-0000F1660000}"/>
    <cellStyle name="Percent 128 4 2 3" xfId="9529" xr:uid="{00000000-0005-0000-0000-0000F2660000}"/>
    <cellStyle name="Percent 128 4 2 4" xfId="7523" xr:uid="{00000000-0005-0000-0000-0000F3660000}"/>
    <cellStyle name="Percent 128 4 3" xfId="9533" xr:uid="{00000000-0005-0000-0000-0000F4660000}"/>
    <cellStyle name="Percent 128 4 3 2" xfId="9537" xr:uid="{00000000-0005-0000-0000-0000F5660000}"/>
    <cellStyle name="Percent 128 4 3 3" xfId="9543" xr:uid="{00000000-0005-0000-0000-0000F6660000}"/>
    <cellStyle name="Percent 128 4 4" xfId="8020" xr:uid="{00000000-0005-0000-0000-0000F7660000}"/>
    <cellStyle name="Percent 128 4 4 2" xfId="8025" xr:uid="{00000000-0005-0000-0000-0000F8660000}"/>
    <cellStyle name="Percent 128 4 4 3" xfId="8041" xr:uid="{00000000-0005-0000-0000-0000F9660000}"/>
    <cellStyle name="Percent 128 4 5" xfId="13439" xr:uid="{00000000-0005-0000-0000-0000FA660000}"/>
    <cellStyle name="Percent 128 4 6" xfId="21062" xr:uid="{00000000-0005-0000-0000-0000FB660000}"/>
    <cellStyle name="Percent 128 5" xfId="29573" xr:uid="{00000000-0005-0000-0000-0000FC660000}"/>
    <cellStyle name="Percent 128 5 2" xfId="29575" xr:uid="{00000000-0005-0000-0000-0000FD660000}"/>
    <cellStyle name="Percent 128 5 2 2" xfId="22364" xr:uid="{00000000-0005-0000-0000-0000FE660000}"/>
    <cellStyle name="Percent 128 5 2 3" xfId="22369" xr:uid="{00000000-0005-0000-0000-0000FF660000}"/>
    <cellStyle name="Percent 128 5 3" xfId="29577" xr:uid="{00000000-0005-0000-0000-000000670000}"/>
    <cellStyle name="Percent 128 5 3 2" xfId="29579" xr:uid="{00000000-0005-0000-0000-000001670000}"/>
    <cellStyle name="Percent 128 5 3 3" xfId="29581" xr:uid="{00000000-0005-0000-0000-000002670000}"/>
    <cellStyle name="Percent 128 5 4" xfId="13446" xr:uid="{00000000-0005-0000-0000-000003670000}"/>
    <cellStyle name="Percent 128 5 5" xfId="13449" xr:uid="{00000000-0005-0000-0000-000004670000}"/>
    <cellStyle name="Percent 128 6" xfId="29583" xr:uid="{00000000-0005-0000-0000-000005670000}"/>
    <cellStyle name="Percent 128 6 2" xfId="3480" xr:uid="{00000000-0005-0000-0000-000006670000}"/>
    <cellStyle name="Percent 128 6 2 2" xfId="29585" xr:uid="{00000000-0005-0000-0000-000007670000}"/>
    <cellStyle name="Percent 128 6 2 3" xfId="29587" xr:uid="{00000000-0005-0000-0000-000008670000}"/>
    <cellStyle name="Percent 128 6 3" xfId="29589" xr:uid="{00000000-0005-0000-0000-000009670000}"/>
    <cellStyle name="Percent 128 6 3 2" xfId="29591" xr:uid="{00000000-0005-0000-0000-00000A670000}"/>
    <cellStyle name="Percent 128 6 3 3" xfId="29594" xr:uid="{00000000-0005-0000-0000-00000B670000}"/>
    <cellStyle name="Percent 128 6 4" xfId="29596" xr:uid="{00000000-0005-0000-0000-00000C670000}"/>
    <cellStyle name="Percent 128 6 5" xfId="21086" xr:uid="{00000000-0005-0000-0000-00000D670000}"/>
    <cellStyle name="Percent 128 7" xfId="6287" xr:uid="{00000000-0005-0000-0000-00000E670000}"/>
    <cellStyle name="Percent 128 7 2" xfId="26491" xr:uid="{00000000-0005-0000-0000-00000F670000}"/>
    <cellStyle name="Percent 128 7 2 2" xfId="29598" xr:uid="{00000000-0005-0000-0000-000010670000}"/>
    <cellStyle name="Percent 128 7 2 3" xfId="29600" xr:uid="{00000000-0005-0000-0000-000011670000}"/>
    <cellStyle name="Percent 128 7 3" xfId="26494" xr:uid="{00000000-0005-0000-0000-000012670000}"/>
    <cellStyle name="Percent 128 7 3 2" xfId="29602" xr:uid="{00000000-0005-0000-0000-000013670000}"/>
    <cellStyle name="Percent 128 7 3 3" xfId="29604" xr:uid="{00000000-0005-0000-0000-000014670000}"/>
    <cellStyle name="Percent 128 7 4" xfId="29606" xr:uid="{00000000-0005-0000-0000-000015670000}"/>
    <cellStyle name="Percent 128 7 5" xfId="5774" xr:uid="{00000000-0005-0000-0000-000016670000}"/>
    <cellStyle name="Percent 128 8" xfId="5738" xr:uid="{00000000-0005-0000-0000-000017670000}"/>
    <cellStyle name="Percent 128 8 2" xfId="26503" xr:uid="{00000000-0005-0000-0000-000018670000}"/>
    <cellStyle name="Percent 128 8 2 2" xfId="29608" xr:uid="{00000000-0005-0000-0000-000019670000}"/>
    <cellStyle name="Percent 128 8 2 3" xfId="29610" xr:uid="{00000000-0005-0000-0000-00001A670000}"/>
    <cellStyle name="Percent 128 8 3" xfId="29612" xr:uid="{00000000-0005-0000-0000-00001B670000}"/>
    <cellStyle name="Percent 128 8 3 2" xfId="29614" xr:uid="{00000000-0005-0000-0000-00001C670000}"/>
    <cellStyle name="Percent 128 8 3 3" xfId="29616" xr:uid="{00000000-0005-0000-0000-00001D670000}"/>
    <cellStyle name="Percent 128 8 4" xfId="29618" xr:uid="{00000000-0005-0000-0000-00001E670000}"/>
    <cellStyle name="Percent 128 8 5" xfId="9784" xr:uid="{00000000-0005-0000-0000-00001F670000}"/>
    <cellStyle name="Percent 128 9" xfId="29620" xr:uid="{00000000-0005-0000-0000-000020670000}"/>
    <cellStyle name="Percent 128 9 2" xfId="2736" xr:uid="{00000000-0005-0000-0000-000021670000}"/>
    <cellStyle name="Percent 128 9 2 2" xfId="29622" xr:uid="{00000000-0005-0000-0000-000022670000}"/>
    <cellStyle name="Percent 128 9 2 3" xfId="29624" xr:uid="{00000000-0005-0000-0000-000023670000}"/>
    <cellStyle name="Percent 128 9 3" xfId="29626" xr:uid="{00000000-0005-0000-0000-000024670000}"/>
    <cellStyle name="Percent 128 9 4" xfId="29628" xr:uid="{00000000-0005-0000-0000-000025670000}"/>
    <cellStyle name="Percent 129" xfId="29630" xr:uid="{00000000-0005-0000-0000-000026670000}"/>
    <cellStyle name="Percent 129 10" xfId="29632" xr:uid="{00000000-0005-0000-0000-000027670000}"/>
    <cellStyle name="Percent 129 10 2" xfId="29634" xr:uid="{00000000-0005-0000-0000-000028670000}"/>
    <cellStyle name="Percent 129 10 3" xfId="29636" xr:uid="{00000000-0005-0000-0000-000029670000}"/>
    <cellStyle name="Percent 129 11" xfId="29638" xr:uid="{00000000-0005-0000-0000-00002A670000}"/>
    <cellStyle name="Percent 129 11 2" xfId="29640" xr:uid="{00000000-0005-0000-0000-00002B670000}"/>
    <cellStyle name="Percent 129 11 3" xfId="29642" xr:uid="{00000000-0005-0000-0000-00002C670000}"/>
    <cellStyle name="Percent 129 12" xfId="17808" xr:uid="{00000000-0005-0000-0000-00002D670000}"/>
    <cellStyle name="Percent 129 13" xfId="2048" xr:uid="{00000000-0005-0000-0000-00002E670000}"/>
    <cellStyle name="Percent 129 2" xfId="29644" xr:uid="{00000000-0005-0000-0000-00002F670000}"/>
    <cellStyle name="Percent 129 2 10" xfId="14323" xr:uid="{00000000-0005-0000-0000-000030670000}"/>
    <cellStyle name="Percent 129 2 11" xfId="14331" xr:uid="{00000000-0005-0000-0000-000031670000}"/>
    <cellStyle name="Percent 129 2 2" xfId="29646" xr:uid="{00000000-0005-0000-0000-000032670000}"/>
    <cellStyle name="Percent 129 2 2 2" xfId="22484" xr:uid="{00000000-0005-0000-0000-000033670000}"/>
    <cellStyle name="Percent 129 2 2 2 2" xfId="21751" xr:uid="{00000000-0005-0000-0000-000034670000}"/>
    <cellStyle name="Percent 129 2 2 2 2 2" xfId="5174" xr:uid="{00000000-0005-0000-0000-000035670000}"/>
    <cellStyle name="Percent 129 2 2 2 2 3" xfId="12219" xr:uid="{00000000-0005-0000-0000-000036670000}"/>
    <cellStyle name="Percent 129 2 2 2 3" xfId="22487" xr:uid="{00000000-0005-0000-0000-000037670000}"/>
    <cellStyle name="Percent 129 2 2 2 4" xfId="29648" xr:uid="{00000000-0005-0000-0000-000038670000}"/>
    <cellStyle name="Percent 129 2 2 3" xfId="22490" xr:uid="{00000000-0005-0000-0000-000039670000}"/>
    <cellStyle name="Percent 129 2 2 3 2" xfId="29650" xr:uid="{00000000-0005-0000-0000-00003A670000}"/>
    <cellStyle name="Percent 129 2 2 3 3" xfId="29652" xr:uid="{00000000-0005-0000-0000-00003B670000}"/>
    <cellStyle name="Percent 129 2 2 4" xfId="10577" xr:uid="{00000000-0005-0000-0000-00003C670000}"/>
    <cellStyle name="Percent 129 2 2 4 2" xfId="5532" xr:uid="{00000000-0005-0000-0000-00003D670000}"/>
    <cellStyle name="Percent 129 2 2 4 3" xfId="10581" xr:uid="{00000000-0005-0000-0000-00003E670000}"/>
    <cellStyle name="Percent 129 2 2 5" xfId="10585" xr:uid="{00000000-0005-0000-0000-00003F670000}"/>
    <cellStyle name="Percent 129 2 2 6" xfId="10597" xr:uid="{00000000-0005-0000-0000-000040670000}"/>
    <cellStyle name="Percent 129 2 3" xfId="29654" xr:uid="{00000000-0005-0000-0000-000041670000}"/>
    <cellStyle name="Percent 129 2 3 2" xfId="22505" xr:uid="{00000000-0005-0000-0000-000042670000}"/>
    <cellStyle name="Percent 129 2 3 2 2" xfId="22508" xr:uid="{00000000-0005-0000-0000-000043670000}"/>
    <cellStyle name="Percent 129 2 3 2 3" xfId="22511" xr:uid="{00000000-0005-0000-0000-000044670000}"/>
    <cellStyle name="Percent 129 2 3 3" xfId="22514" xr:uid="{00000000-0005-0000-0000-000045670000}"/>
    <cellStyle name="Percent 129 2 3 3 2" xfId="29656" xr:uid="{00000000-0005-0000-0000-000046670000}"/>
    <cellStyle name="Percent 129 2 3 3 3" xfId="29658" xr:uid="{00000000-0005-0000-0000-000047670000}"/>
    <cellStyle name="Percent 129 2 3 4" xfId="10610" xr:uid="{00000000-0005-0000-0000-000048670000}"/>
    <cellStyle name="Percent 129 2 3 5" xfId="10618" xr:uid="{00000000-0005-0000-0000-000049670000}"/>
    <cellStyle name="Percent 129 2 4" xfId="29660" xr:uid="{00000000-0005-0000-0000-00004A670000}"/>
    <cellStyle name="Percent 129 2 4 2" xfId="22526" xr:uid="{00000000-0005-0000-0000-00004B670000}"/>
    <cellStyle name="Percent 129 2 4 2 2" xfId="22529" xr:uid="{00000000-0005-0000-0000-00004C670000}"/>
    <cellStyle name="Percent 129 2 4 2 3" xfId="22532" xr:uid="{00000000-0005-0000-0000-00004D670000}"/>
    <cellStyle name="Percent 129 2 4 3" xfId="22535" xr:uid="{00000000-0005-0000-0000-00004E670000}"/>
    <cellStyle name="Percent 129 2 4 3 2" xfId="24245" xr:uid="{00000000-0005-0000-0000-00004F670000}"/>
    <cellStyle name="Percent 129 2 4 3 3" xfId="29663" xr:uid="{00000000-0005-0000-0000-000050670000}"/>
    <cellStyle name="Percent 129 2 4 4" xfId="3943" xr:uid="{00000000-0005-0000-0000-000051670000}"/>
    <cellStyle name="Percent 129 2 4 5" xfId="10644" xr:uid="{00000000-0005-0000-0000-000052670000}"/>
    <cellStyle name="Percent 129 2 5" xfId="29665" xr:uid="{00000000-0005-0000-0000-000053670000}"/>
    <cellStyle name="Percent 129 2 5 2" xfId="22544" xr:uid="{00000000-0005-0000-0000-000054670000}"/>
    <cellStyle name="Percent 129 2 5 2 2" xfId="29668" xr:uid="{00000000-0005-0000-0000-000055670000}"/>
    <cellStyle name="Percent 129 2 5 2 3" xfId="29670" xr:uid="{00000000-0005-0000-0000-000056670000}"/>
    <cellStyle name="Percent 129 2 5 3" xfId="22547" xr:uid="{00000000-0005-0000-0000-000057670000}"/>
    <cellStyle name="Percent 129 2 5 3 2" xfId="29672" xr:uid="{00000000-0005-0000-0000-000058670000}"/>
    <cellStyle name="Percent 129 2 5 3 3" xfId="29674" xr:uid="{00000000-0005-0000-0000-000059670000}"/>
    <cellStyle name="Percent 129 2 5 4" xfId="10658" xr:uid="{00000000-0005-0000-0000-00005A670000}"/>
    <cellStyle name="Percent 129 2 5 5" xfId="10666" xr:uid="{00000000-0005-0000-0000-00005B670000}"/>
    <cellStyle name="Percent 129 2 6" xfId="29676" xr:uid="{00000000-0005-0000-0000-00005C670000}"/>
    <cellStyle name="Percent 129 2 6 2" xfId="29678" xr:uid="{00000000-0005-0000-0000-00005D670000}"/>
    <cellStyle name="Percent 129 2 6 2 2" xfId="29558" xr:uid="{00000000-0005-0000-0000-00005E670000}"/>
    <cellStyle name="Percent 129 2 6 2 3" xfId="29680" xr:uid="{00000000-0005-0000-0000-00005F670000}"/>
    <cellStyle name="Percent 129 2 6 3" xfId="8779" xr:uid="{00000000-0005-0000-0000-000060670000}"/>
    <cellStyle name="Percent 129 2 6 3 2" xfId="29682" xr:uid="{00000000-0005-0000-0000-000061670000}"/>
    <cellStyle name="Percent 129 2 6 3 3" xfId="29684" xr:uid="{00000000-0005-0000-0000-000062670000}"/>
    <cellStyle name="Percent 129 2 6 4" xfId="4355" xr:uid="{00000000-0005-0000-0000-000063670000}"/>
    <cellStyle name="Percent 129 2 6 5" xfId="4373" xr:uid="{00000000-0005-0000-0000-000064670000}"/>
    <cellStyle name="Percent 129 2 7" xfId="21759" xr:uid="{00000000-0005-0000-0000-000065670000}"/>
    <cellStyle name="Percent 129 2 7 2" xfId="29686" xr:uid="{00000000-0005-0000-0000-000066670000}"/>
    <cellStyle name="Percent 129 2 7 2 2" xfId="29688" xr:uid="{00000000-0005-0000-0000-000067670000}"/>
    <cellStyle name="Percent 129 2 7 2 3" xfId="29690" xr:uid="{00000000-0005-0000-0000-000068670000}"/>
    <cellStyle name="Percent 129 2 7 3" xfId="29692" xr:uid="{00000000-0005-0000-0000-000069670000}"/>
    <cellStyle name="Percent 129 2 7 4" xfId="10677" xr:uid="{00000000-0005-0000-0000-00006A670000}"/>
    <cellStyle name="Percent 129 2 8" xfId="12315" xr:uid="{00000000-0005-0000-0000-00006B670000}"/>
    <cellStyle name="Percent 129 2 8 2" xfId="29694" xr:uid="{00000000-0005-0000-0000-00006C670000}"/>
    <cellStyle name="Percent 129 2 8 3" xfId="29696" xr:uid="{00000000-0005-0000-0000-00006D670000}"/>
    <cellStyle name="Percent 129 2 9" xfId="29698" xr:uid="{00000000-0005-0000-0000-00006E670000}"/>
    <cellStyle name="Percent 129 2 9 2" xfId="29700" xr:uid="{00000000-0005-0000-0000-00006F670000}"/>
    <cellStyle name="Percent 129 2 9 3" xfId="29702" xr:uid="{00000000-0005-0000-0000-000070670000}"/>
    <cellStyle name="Percent 129 3" xfId="29704" xr:uid="{00000000-0005-0000-0000-000071670000}"/>
    <cellStyle name="Percent 129 4" xfId="29706" xr:uid="{00000000-0005-0000-0000-000072670000}"/>
    <cellStyle name="Percent 129 4 2" xfId="29708" xr:uid="{00000000-0005-0000-0000-000073670000}"/>
    <cellStyle name="Percent 129 4 2 2" xfId="17825" xr:uid="{00000000-0005-0000-0000-000074670000}"/>
    <cellStyle name="Percent 129 4 2 2 2" xfId="29710" xr:uid="{00000000-0005-0000-0000-000075670000}"/>
    <cellStyle name="Percent 129 4 2 2 3" xfId="29712" xr:uid="{00000000-0005-0000-0000-000076670000}"/>
    <cellStyle name="Percent 129 4 2 3" xfId="17828" xr:uid="{00000000-0005-0000-0000-000077670000}"/>
    <cellStyle name="Percent 129 4 2 4" xfId="29714" xr:uid="{00000000-0005-0000-0000-000078670000}"/>
    <cellStyle name="Percent 129 4 3" xfId="29716" xr:uid="{00000000-0005-0000-0000-000079670000}"/>
    <cellStyle name="Percent 129 4 3 2" xfId="29718" xr:uid="{00000000-0005-0000-0000-00007A670000}"/>
    <cellStyle name="Percent 129 4 3 3" xfId="29720" xr:uid="{00000000-0005-0000-0000-00007B670000}"/>
    <cellStyle name="Percent 129 4 4" xfId="6835" xr:uid="{00000000-0005-0000-0000-00007C670000}"/>
    <cellStyle name="Percent 129 4 4 2" xfId="29722" xr:uid="{00000000-0005-0000-0000-00007D670000}"/>
    <cellStyle name="Percent 129 4 4 3" xfId="29724" xr:uid="{00000000-0005-0000-0000-00007E670000}"/>
    <cellStyle name="Percent 129 4 5" xfId="13472" xr:uid="{00000000-0005-0000-0000-00007F670000}"/>
    <cellStyle name="Percent 129 4 6" xfId="29726" xr:uid="{00000000-0005-0000-0000-000080670000}"/>
    <cellStyle name="Percent 129 5" xfId="29728" xr:uid="{00000000-0005-0000-0000-000081670000}"/>
    <cellStyle name="Percent 129 5 2" xfId="29730" xr:uid="{00000000-0005-0000-0000-000082670000}"/>
    <cellStyle name="Percent 129 5 2 2" xfId="7700" xr:uid="{00000000-0005-0000-0000-000083670000}"/>
    <cellStyle name="Percent 129 5 2 3" xfId="29732" xr:uid="{00000000-0005-0000-0000-000084670000}"/>
    <cellStyle name="Percent 129 5 3" xfId="29734" xr:uid="{00000000-0005-0000-0000-000085670000}"/>
    <cellStyle name="Percent 129 5 3 2" xfId="7725" xr:uid="{00000000-0005-0000-0000-000086670000}"/>
    <cellStyle name="Percent 129 5 3 3" xfId="29736" xr:uid="{00000000-0005-0000-0000-000087670000}"/>
    <cellStyle name="Percent 129 5 4" xfId="13483" xr:uid="{00000000-0005-0000-0000-000088670000}"/>
    <cellStyle name="Percent 129 5 5" xfId="13486" xr:uid="{00000000-0005-0000-0000-000089670000}"/>
    <cellStyle name="Percent 129 6" xfId="29738" xr:uid="{00000000-0005-0000-0000-00008A670000}"/>
    <cellStyle name="Percent 129 6 2" xfId="29740" xr:uid="{00000000-0005-0000-0000-00008B670000}"/>
    <cellStyle name="Percent 129 6 2 2" xfId="29742" xr:uid="{00000000-0005-0000-0000-00008C670000}"/>
    <cellStyle name="Percent 129 6 2 3" xfId="29744" xr:uid="{00000000-0005-0000-0000-00008D670000}"/>
    <cellStyle name="Percent 129 6 3" xfId="29746" xr:uid="{00000000-0005-0000-0000-00008E670000}"/>
    <cellStyle name="Percent 129 6 3 2" xfId="29748" xr:uid="{00000000-0005-0000-0000-00008F670000}"/>
    <cellStyle name="Percent 129 6 3 3" xfId="29750" xr:uid="{00000000-0005-0000-0000-000090670000}"/>
    <cellStyle name="Percent 129 6 4" xfId="29752" xr:uid="{00000000-0005-0000-0000-000091670000}"/>
    <cellStyle name="Percent 129 6 5" xfId="29754" xr:uid="{00000000-0005-0000-0000-000092670000}"/>
    <cellStyle name="Percent 129 7" xfId="6235" xr:uid="{00000000-0005-0000-0000-000093670000}"/>
    <cellStyle name="Percent 129 7 2" xfId="29756" xr:uid="{00000000-0005-0000-0000-000094670000}"/>
    <cellStyle name="Percent 129 7 2 2" xfId="18030" xr:uid="{00000000-0005-0000-0000-000095670000}"/>
    <cellStyle name="Percent 129 7 2 3" xfId="21813" xr:uid="{00000000-0005-0000-0000-000096670000}"/>
    <cellStyle name="Percent 129 7 3" xfId="29758" xr:uid="{00000000-0005-0000-0000-000097670000}"/>
    <cellStyle name="Percent 129 7 3 2" xfId="29760" xr:uid="{00000000-0005-0000-0000-000098670000}"/>
    <cellStyle name="Percent 129 7 3 3" xfId="29762" xr:uid="{00000000-0005-0000-0000-000099670000}"/>
    <cellStyle name="Percent 129 7 4" xfId="29764" xr:uid="{00000000-0005-0000-0000-00009A670000}"/>
    <cellStyle name="Percent 129 7 5" xfId="29766" xr:uid="{00000000-0005-0000-0000-00009B670000}"/>
    <cellStyle name="Percent 129 8" xfId="6245" xr:uid="{00000000-0005-0000-0000-00009C670000}"/>
    <cellStyle name="Percent 129 8 2" xfId="29768" xr:uid="{00000000-0005-0000-0000-00009D670000}"/>
    <cellStyle name="Percent 129 8 2 2" xfId="18062" xr:uid="{00000000-0005-0000-0000-00009E670000}"/>
    <cellStyle name="Percent 129 8 2 3" xfId="29770" xr:uid="{00000000-0005-0000-0000-00009F670000}"/>
    <cellStyle name="Percent 129 8 3" xfId="29772" xr:uid="{00000000-0005-0000-0000-0000A0670000}"/>
    <cellStyle name="Percent 129 8 3 2" xfId="29774" xr:uid="{00000000-0005-0000-0000-0000A1670000}"/>
    <cellStyle name="Percent 129 8 3 3" xfId="29776" xr:uid="{00000000-0005-0000-0000-0000A2670000}"/>
    <cellStyle name="Percent 129 8 4" xfId="29778" xr:uid="{00000000-0005-0000-0000-0000A3670000}"/>
    <cellStyle name="Percent 129 8 5" xfId="29780" xr:uid="{00000000-0005-0000-0000-0000A4670000}"/>
    <cellStyle name="Percent 129 9" xfId="29782" xr:uid="{00000000-0005-0000-0000-0000A5670000}"/>
    <cellStyle name="Percent 129 9 2" xfId="29784" xr:uid="{00000000-0005-0000-0000-0000A6670000}"/>
    <cellStyle name="Percent 129 9 2 2" xfId="18097" xr:uid="{00000000-0005-0000-0000-0000A7670000}"/>
    <cellStyle name="Percent 129 9 2 3" xfId="29786" xr:uid="{00000000-0005-0000-0000-0000A8670000}"/>
    <cellStyle name="Percent 129 9 3" xfId="29788" xr:uid="{00000000-0005-0000-0000-0000A9670000}"/>
    <cellStyle name="Percent 129 9 4" xfId="29790" xr:uid="{00000000-0005-0000-0000-0000AA670000}"/>
    <cellStyle name="Percent 13" xfId="29792" xr:uid="{00000000-0005-0000-0000-0000AB670000}"/>
    <cellStyle name="Percent 13 2" xfId="22960" xr:uid="{00000000-0005-0000-0000-0000AC670000}"/>
    <cellStyle name="Percent 13 3" xfId="29793" xr:uid="{00000000-0005-0000-0000-0000AD670000}"/>
    <cellStyle name="Percent 130" xfId="29061" xr:uid="{00000000-0005-0000-0000-0000AE670000}"/>
    <cellStyle name="Percent 130 10" xfId="29063" xr:uid="{00000000-0005-0000-0000-0000AF670000}"/>
    <cellStyle name="Percent 130 10 2" xfId="29065" xr:uid="{00000000-0005-0000-0000-0000B0670000}"/>
    <cellStyle name="Percent 130 10 3" xfId="21451" xr:uid="{00000000-0005-0000-0000-0000B1670000}"/>
    <cellStyle name="Percent 130 11" xfId="6094" xr:uid="{00000000-0005-0000-0000-0000B2670000}"/>
    <cellStyle name="Percent 130 11 2" xfId="4685" xr:uid="{00000000-0005-0000-0000-0000B3670000}"/>
    <cellStyle name="Percent 130 11 3" xfId="3063" xr:uid="{00000000-0005-0000-0000-0000B4670000}"/>
    <cellStyle name="Percent 130 12" xfId="6770" xr:uid="{00000000-0005-0000-0000-0000B5670000}"/>
    <cellStyle name="Percent 130 13" xfId="632" xr:uid="{00000000-0005-0000-0000-0000B6670000}"/>
    <cellStyle name="Percent 130 2" xfId="29067" xr:uid="{00000000-0005-0000-0000-0000B7670000}"/>
    <cellStyle name="Percent 130 2 10" xfId="20065" xr:uid="{00000000-0005-0000-0000-0000B8670000}"/>
    <cellStyle name="Percent 130 2 11" xfId="21418" xr:uid="{00000000-0005-0000-0000-0000B9670000}"/>
    <cellStyle name="Percent 130 2 2" xfId="29069" xr:uid="{00000000-0005-0000-0000-0000BA670000}"/>
    <cellStyle name="Percent 130 2 2 2" xfId="21345" xr:uid="{00000000-0005-0000-0000-0000BB670000}"/>
    <cellStyle name="Percent 130 2 2 2 2" xfId="29071" xr:uid="{00000000-0005-0000-0000-0000BC670000}"/>
    <cellStyle name="Percent 130 2 2 2 2 2" xfId="29073" xr:uid="{00000000-0005-0000-0000-0000BD670000}"/>
    <cellStyle name="Percent 130 2 2 2 2 3" xfId="29075" xr:uid="{00000000-0005-0000-0000-0000BE670000}"/>
    <cellStyle name="Percent 130 2 2 2 3" xfId="29077" xr:uid="{00000000-0005-0000-0000-0000BF670000}"/>
    <cellStyle name="Percent 130 2 2 2 4" xfId="17738" xr:uid="{00000000-0005-0000-0000-0000C0670000}"/>
    <cellStyle name="Percent 130 2 2 3" xfId="29079" xr:uid="{00000000-0005-0000-0000-0000C1670000}"/>
    <cellStyle name="Percent 130 2 2 3 2" xfId="29081" xr:uid="{00000000-0005-0000-0000-0000C2670000}"/>
    <cellStyle name="Percent 130 2 2 3 3" xfId="29083" xr:uid="{00000000-0005-0000-0000-0000C3670000}"/>
    <cellStyle name="Percent 130 2 2 4" xfId="29085" xr:uid="{00000000-0005-0000-0000-0000C4670000}"/>
    <cellStyle name="Percent 130 2 2 4 2" xfId="29087" xr:uid="{00000000-0005-0000-0000-0000C5670000}"/>
    <cellStyle name="Percent 130 2 2 4 3" xfId="29089" xr:uid="{00000000-0005-0000-0000-0000C6670000}"/>
    <cellStyle name="Percent 130 2 2 5" xfId="29091" xr:uid="{00000000-0005-0000-0000-0000C7670000}"/>
    <cellStyle name="Percent 130 2 2 6" xfId="29093" xr:uid="{00000000-0005-0000-0000-0000C8670000}"/>
    <cellStyle name="Percent 130 2 3" xfId="29095" xr:uid="{00000000-0005-0000-0000-0000C9670000}"/>
    <cellStyle name="Percent 130 2 3 2" xfId="21350" xr:uid="{00000000-0005-0000-0000-0000CA670000}"/>
    <cellStyle name="Percent 130 2 3 2 2" xfId="29098" xr:uid="{00000000-0005-0000-0000-0000CB670000}"/>
    <cellStyle name="Percent 130 2 3 2 3" xfId="29101" xr:uid="{00000000-0005-0000-0000-0000CC670000}"/>
    <cellStyle name="Percent 130 2 3 3" xfId="29103" xr:uid="{00000000-0005-0000-0000-0000CD670000}"/>
    <cellStyle name="Percent 130 2 3 3 2" xfId="29106" xr:uid="{00000000-0005-0000-0000-0000CE670000}"/>
    <cellStyle name="Percent 130 2 3 3 3" xfId="29109" xr:uid="{00000000-0005-0000-0000-0000CF670000}"/>
    <cellStyle name="Percent 130 2 3 4" xfId="29111" xr:uid="{00000000-0005-0000-0000-0000D0670000}"/>
    <cellStyle name="Percent 130 2 3 5" xfId="29113" xr:uid="{00000000-0005-0000-0000-0000D1670000}"/>
    <cellStyle name="Percent 130 2 4" xfId="29115" xr:uid="{00000000-0005-0000-0000-0000D2670000}"/>
    <cellStyle name="Percent 130 2 4 2" xfId="21354" xr:uid="{00000000-0005-0000-0000-0000D3670000}"/>
    <cellStyle name="Percent 130 2 4 2 2" xfId="29117" xr:uid="{00000000-0005-0000-0000-0000D4670000}"/>
    <cellStyle name="Percent 130 2 4 2 3" xfId="29119" xr:uid="{00000000-0005-0000-0000-0000D5670000}"/>
    <cellStyle name="Percent 130 2 4 3" xfId="29121" xr:uid="{00000000-0005-0000-0000-0000D6670000}"/>
    <cellStyle name="Percent 130 2 4 3 2" xfId="29123" xr:uid="{00000000-0005-0000-0000-0000D7670000}"/>
    <cellStyle name="Percent 130 2 4 3 3" xfId="29125" xr:uid="{00000000-0005-0000-0000-0000D8670000}"/>
    <cellStyle name="Percent 130 2 4 4" xfId="29127" xr:uid="{00000000-0005-0000-0000-0000D9670000}"/>
    <cellStyle name="Percent 130 2 4 5" xfId="29129" xr:uid="{00000000-0005-0000-0000-0000DA670000}"/>
    <cellStyle name="Percent 130 2 5" xfId="29131" xr:uid="{00000000-0005-0000-0000-0000DB670000}"/>
    <cellStyle name="Percent 130 2 5 2" xfId="21359" xr:uid="{00000000-0005-0000-0000-0000DC670000}"/>
    <cellStyle name="Percent 130 2 5 2 2" xfId="29133" xr:uid="{00000000-0005-0000-0000-0000DD670000}"/>
    <cellStyle name="Percent 130 2 5 2 3" xfId="29135" xr:uid="{00000000-0005-0000-0000-0000DE670000}"/>
    <cellStyle name="Percent 130 2 5 3" xfId="29137" xr:uid="{00000000-0005-0000-0000-0000DF670000}"/>
    <cellStyle name="Percent 130 2 5 3 2" xfId="29139" xr:uid="{00000000-0005-0000-0000-0000E0670000}"/>
    <cellStyle name="Percent 130 2 5 3 3" xfId="29141" xr:uid="{00000000-0005-0000-0000-0000E1670000}"/>
    <cellStyle name="Percent 130 2 5 4" xfId="26971" xr:uid="{00000000-0005-0000-0000-0000E2670000}"/>
    <cellStyle name="Percent 130 2 5 5" xfId="26974" xr:uid="{00000000-0005-0000-0000-0000E3670000}"/>
    <cellStyle name="Percent 130 2 6" xfId="29143" xr:uid="{00000000-0005-0000-0000-0000E4670000}"/>
    <cellStyle name="Percent 130 2 6 2" xfId="21363" xr:uid="{00000000-0005-0000-0000-0000E5670000}"/>
    <cellStyle name="Percent 130 2 6 2 2" xfId="29145" xr:uid="{00000000-0005-0000-0000-0000E6670000}"/>
    <cellStyle name="Percent 130 2 6 2 3" xfId="29147" xr:uid="{00000000-0005-0000-0000-0000E7670000}"/>
    <cellStyle name="Percent 130 2 6 3" xfId="29149" xr:uid="{00000000-0005-0000-0000-0000E8670000}"/>
    <cellStyle name="Percent 130 2 6 3 2" xfId="29151" xr:uid="{00000000-0005-0000-0000-0000E9670000}"/>
    <cellStyle name="Percent 130 2 6 3 3" xfId="29153" xr:uid="{00000000-0005-0000-0000-0000EA670000}"/>
    <cellStyle name="Percent 130 2 6 4" xfId="26978" xr:uid="{00000000-0005-0000-0000-0000EB670000}"/>
    <cellStyle name="Percent 130 2 6 5" xfId="26981" xr:uid="{00000000-0005-0000-0000-0000EC670000}"/>
    <cellStyle name="Percent 130 2 7" xfId="29155" xr:uid="{00000000-0005-0000-0000-0000ED670000}"/>
    <cellStyle name="Percent 130 2 7 2" xfId="29157" xr:uid="{00000000-0005-0000-0000-0000EE670000}"/>
    <cellStyle name="Percent 130 2 7 2 2" xfId="29159" xr:uid="{00000000-0005-0000-0000-0000EF670000}"/>
    <cellStyle name="Percent 130 2 7 2 3" xfId="20618" xr:uid="{00000000-0005-0000-0000-0000F0670000}"/>
    <cellStyle name="Percent 130 2 7 3" xfId="24042" xr:uid="{00000000-0005-0000-0000-0000F1670000}"/>
    <cellStyle name="Percent 130 2 7 4" xfId="24045" xr:uid="{00000000-0005-0000-0000-0000F2670000}"/>
    <cellStyle name="Percent 130 2 8" xfId="29161" xr:uid="{00000000-0005-0000-0000-0000F3670000}"/>
    <cellStyle name="Percent 130 2 8 2" xfId="29163" xr:uid="{00000000-0005-0000-0000-0000F4670000}"/>
    <cellStyle name="Percent 130 2 8 3" xfId="1785" xr:uid="{00000000-0005-0000-0000-0000F5670000}"/>
    <cellStyle name="Percent 130 2 9" xfId="22680" xr:uid="{00000000-0005-0000-0000-0000F6670000}"/>
    <cellStyle name="Percent 130 2 9 2" xfId="8760" xr:uid="{00000000-0005-0000-0000-0000F7670000}"/>
    <cellStyle name="Percent 130 2 9 3" xfId="29165" xr:uid="{00000000-0005-0000-0000-0000F8670000}"/>
    <cellStyle name="Percent 130 3" xfId="29167" xr:uid="{00000000-0005-0000-0000-0000F9670000}"/>
    <cellStyle name="Percent 130 4" xfId="2845" xr:uid="{00000000-0005-0000-0000-0000FA670000}"/>
    <cellStyle name="Percent 130 4 2" xfId="2857" xr:uid="{00000000-0005-0000-0000-0000FB670000}"/>
    <cellStyle name="Percent 130 4 2 2" xfId="21381" xr:uid="{00000000-0005-0000-0000-0000FC670000}"/>
    <cellStyle name="Percent 130 4 2 2 2" xfId="29169" xr:uid="{00000000-0005-0000-0000-0000FD670000}"/>
    <cellStyle name="Percent 130 4 2 2 3" xfId="29171" xr:uid="{00000000-0005-0000-0000-0000FE670000}"/>
    <cellStyle name="Percent 130 4 2 3" xfId="29173" xr:uid="{00000000-0005-0000-0000-0000FF670000}"/>
    <cellStyle name="Percent 130 4 2 4" xfId="29175" xr:uid="{00000000-0005-0000-0000-000000680000}"/>
    <cellStyle name="Percent 130 4 3" xfId="29177" xr:uid="{00000000-0005-0000-0000-000001680000}"/>
    <cellStyle name="Percent 130 4 3 2" xfId="21387" xr:uid="{00000000-0005-0000-0000-000002680000}"/>
    <cellStyle name="Percent 130 4 3 3" xfId="29179" xr:uid="{00000000-0005-0000-0000-000003680000}"/>
    <cellStyle name="Percent 130 4 4" xfId="13348" xr:uid="{00000000-0005-0000-0000-000004680000}"/>
    <cellStyle name="Percent 130 4 4 2" xfId="13351" xr:uid="{00000000-0005-0000-0000-000005680000}"/>
    <cellStyle name="Percent 130 4 4 3" xfId="13355" xr:uid="{00000000-0005-0000-0000-000006680000}"/>
    <cellStyle name="Percent 130 4 5" xfId="13358" xr:uid="{00000000-0005-0000-0000-000007680000}"/>
    <cellStyle name="Percent 130 4 6" xfId="8402" xr:uid="{00000000-0005-0000-0000-000008680000}"/>
    <cellStyle name="Percent 130 5" xfId="2893" xr:uid="{00000000-0005-0000-0000-000009680000}"/>
    <cellStyle name="Percent 130 5 2" xfId="29181" xr:uid="{00000000-0005-0000-0000-00000A680000}"/>
    <cellStyle name="Percent 130 5 2 2" xfId="14477" xr:uid="{00000000-0005-0000-0000-00000B680000}"/>
    <cellStyle name="Percent 130 5 2 3" xfId="29183" xr:uid="{00000000-0005-0000-0000-00000C680000}"/>
    <cellStyle name="Percent 130 5 3" xfId="29185" xr:uid="{00000000-0005-0000-0000-00000D680000}"/>
    <cellStyle name="Percent 130 5 3 2" xfId="21396" xr:uid="{00000000-0005-0000-0000-00000E680000}"/>
    <cellStyle name="Percent 130 5 3 3" xfId="29187" xr:uid="{00000000-0005-0000-0000-00000F680000}"/>
    <cellStyle name="Percent 130 5 4" xfId="13364" xr:uid="{00000000-0005-0000-0000-000010680000}"/>
    <cellStyle name="Percent 130 5 5" xfId="13367" xr:uid="{00000000-0005-0000-0000-000011680000}"/>
    <cellStyle name="Percent 130 6" xfId="24180" xr:uid="{00000000-0005-0000-0000-000012680000}"/>
    <cellStyle name="Percent 130 6 2" xfId="29189" xr:uid="{00000000-0005-0000-0000-000013680000}"/>
    <cellStyle name="Percent 130 6 2 2" xfId="21413" xr:uid="{00000000-0005-0000-0000-000014680000}"/>
    <cellStyle name="Percent 130 6 2 3" xfId="29191" xr:uid="{00000000-0005-0000-0000-000015680000}"/>
    <cellStyle name="Percent 130 6 3" xfId="29193" xr:uid="{00000000-0005-0000-0000-000016680000}"/>
    <cellStyle name="Percent 130 6 3 2" xfId="6492" xr:uid="{00000000-0005-0000-0000-000017680000}"/>
    <cellStyle name="Percent 130 6 3 3" xfId="29195" xr:uid="{00000000-0005-0000-0000-000018680000}"/>
    <cellStyle name="Percent 130 6 4" xfId="13373" xr:uid="{00000000-0005-0000-0000-000019680000}"/>
    <cellStyle name="Percent 130 6 5" xfId="13376" xr:uid="{00000000-0005-0000-0000-00001A680000}"/>
    <cellStyle name="Percent 130 7" xfId="24183" xr:uid="{00000000-0005-0000-0000-00001B680000}"/>
    <cellStyle name="Percent 130 7 2" xfId="29197" xr:uid="{00000000-0005-0000-0000-00001C680000}"/>
    <cellStyle name="Percent 130 7 2 2" xfId="21426" xr:uid="{00000000-0005-0000-0000-00001D680000}"/>
    <cellStyle name="Percent 130 7 2 3" xfId="29199" xr:uid="{00000000-0005-0000-0000-00001E680000}"/>
    <cellStyle name="Percent 130 7 3" xfId="29201" xr:uid="{00000000-0005-0000-0000-00001F680000}"/>
    <cellStyle name="Percent 130 7 3 2" xfId="7011" xr:uid="{00000000-0005-0000-0000-000020680000}"/>
    <cellStyle name="Percent 130 7 3 3" xfId="29203" xr:uid="{00000000-0005-0000-0000-000021680000}"/>
    <cellStyle name="Percent 130 7 4" xfId="29206" xr:uid="{00000000-0005-0000-0000-000022680000}"/>
    <cellStyle name="Percent 130 7 5" xfId="29208" xr:uid="{00000000-0005-0000-0000-000023680000}"/>
    <cellStyle name="Percent 130 8" xfId="19795" xr:uid="{00000000-0005-0000-0000-000024680000}"/>
    <cellStyle name="Percent 130 8 2" xfId="19798" xr:uid="{00000000-0005-0000-0000-000025680000}"/>
    <cellStyle name="Percent 130 8 2 2" xfId="4133" xr:uid="{00000000-0005-0000-0000-000026680000}"/>
    <cellStyle name="Percent 130 8 2 3" xfId="6170" xr:uid="{00000000-0005-0000-0000-000027680000}"/>
    <cellStyle name="Percent 130 8 3" xfId="19807" xr:uid="{00000000-0005-0000-0000-000028680000}"/>
    <cellStyle name="Percent 130 8 3 2" xfId="162" xr:uid="{00000000-0005-0000-0000-000029680000}"/>
    <cellStyle name="Percent 130 8 3 3" xfId="19812" xr:uid="{00000000-0005-0000-0000-00002A680000}"/>
    <cellStyle name="Percent 130 8 4" xfId="1475" xr:uid="{00000000-0005-0000-0000-00002B680000}"/>
    <cellStyle name="Percent 130 8 5" xfId="9747" xr:uid="{00000000-0005-0000-0000-00002C680000}"/>
    <cellStyle name="Percent 130 9" xfId="29210" xr:uid="{00000000-0005-0000-0000-00002D680000}"/>
    <cellStyle name="Percent 130 9 2" xfId="29212" xr:uid="{00000000-0005-0000-0000-00002E680000}"/>
    <cellStyle name="Percent 130 9 2 2" xfId="29214" xr:uid="{00000000-0005-0000-0000-00002F680000}"/>
    <cellStyle name="Percent 130 9 2 3" xfId="29216" xr:uid="{00000000-0005-0000-0000-000030680000}"/>
    <cellStyle name="Percent 130 9 3" xfId="29218" xr:uid="{00000000-0005-0000-0000-000031680000}"/>
    <cellStyle name="Percent 130 9 4" xfId="2345" xr:uid="{00000000-0005-0000-0000-000032680000}"/>
    <cellStyle name="Percent 131" xfId="29220" xr:uid="{00000000-0005-0000-0000-000033680000}"/>
    <cellStyle name="Percent 131 10" xfId="22714" xr:uid="{00000000-0005-0000-0000-000034680000}"/>
    <cellStyle name="Percent 131 10 2" xfId="29222" xr:uid="{00000000-0005-0000-0000-000035680000}"/>
    <cellStyle name="Percent 131 10 3" xfId="29224" xr:uid="{00000000-0005-0000-0000-000036680000}"/>
    <cellStyle name="Percent 131 11" xfId="3502" xr:uid="{00000000-0005-0000-0000-000037680000}"/>
    <cellStyle name="Percent 131 11 2" xfId="4702" xr:uid="{00000000-0005-0000-0000-000038680000}"/>
    <cellStyle name="Percent 131 11 3" xfId="29226" xr:uid="{00000000-0005-0000-0000-000039680000}"/>
    <cellStyle name="Percent 131 12" xfId="3329" xr:uid="{00000000-0005-0000-0000-00003A680000}"/>
    <cellStyle name="Percent 131 13" xfId="10941" xr:uid="{00000000-0005-0000-0000-00003B680000}"/>
    <cellStyle name="Percent 131 2" xfId="29228" xr:uid="{00000000-0005-0000-0000-00003C680000}"/>
    <cellStyle name="Percent 131 2 10" xfId="24995" xr:uid="{00000000-0005-0000-0000-00003D680000}"/>
    <cellStyle name="Percent 131 2 11" xfId="24998" xr:uid="{00000000-0005-0000-0000-00003E680000}"/>
    <cellStyle name="Percent 131 2 2" xfId="29230" xr:uid="{00000000-0005-0000-0000-00003F680000}"/>
    <cellStyle name="Percent 131 2 2 2" xfId="2694" xr:uid="{00000000-0005-0000-0000-000040680000}"/>
    <cellStyle name="Percent 131 2 2 2 2" xfId="14502" xr:uid="{00000000-0005-0000-0000-000041680000}"/>
    <cellStyle name="Percent 131 2 2 2 2 2" xfId="29232" xr:uid="{00000000-0005-0000-0000-000042680000}"/>
    <cellStyle name="Percent 131 2 2 2 2 3" xfId="5651" xr:uid="{00000000-0005-0000-0000-000043680000}"/>
    <cellStyle name="Percent 131 2 2 2 3" xfId="14508" xr:uid="{00000000-0005-0000-0000-000044680000}"/>
    <cellStyle name="Percent 131 2 2 2 4" xfId="29234" xr:uid="{00000000-0005-0000-0000-000045680000}"/>
    <cellStyle name="Percent 131 2 2 3" xfId="14516" xr:uid="{00000000-0005-0000-0000-000046680000}"/>
    <cellStyle name="Percent 131 2 2 3 2" xfId="21875" xr:uid="{00000000-0005-0000-0000-000047680000}"/>
    <cellStyle name="Percent 131 2 2 3 3" xfId="21879" xr:uid="{00000000-0005-0000-0000-000048680000}"/>
    <cellStyle name="Percent 131 2 2 4" xfId="14523" xr:uid="{00000000-0005-0000-0000-000049680000}"/>
    <cellStyle name="Percent 131 2 2 4 2" xfId="7008" xr:uid="{00000000-0005-0000-0000-00004A680000}"/>
    <cellStyle name="Percent 131 2 2 4 3" xfId="7015" xr:uid="{00000000-0005-0000-0000-00004B680000}"/>
    <cellStyle name="Percent 131 2 2 5" xfId="21882" xr:uid="{00000000-0005-0000-0000-00004C680000}"/>
    <cellStyle name="Percent 131 2 2 6" xfId="29236" xr:uid="{00000000-0005-0000-0000-00004D680000}"/>
    <cellStyle name="Percent 131 2 3" xfId="29238" xr:uid="{00000000-0005-0000-0000-00004E680000}"/>
    <cellStyle name="Percent 131 2 3 2" xfId="12868" xr:uid="{00000000-0005-0000-0000-00004F680000}"/>
    <cellStyle name="Percent 131 2 3 2 2" xfId="14530" xr:uid="{00000000-0005-0000-0000-000050680000}"/>
    <cellStyle name="Percent 131 2 3 2 3" xfId="14537" xr:uid="{00000000-0005-0000-0000-000051680000}"/>
    <cellStyle name="Percent 131 2 3 3" xfId="4111" xr:uid="{00000000-0005-0000-0000-000052680000}"/>
    <cellStyle name="Percent 131 2 3 3 2" xfId="4125" xr:uid="{00000000-0005-0000-0000-000053680000}"/>
    <cellStyle name="Percent 131 2 3 3 3" xfId="4136" xr:uid="{00000000-0005-0000-0000-000054680000}"/>
    <cellStyle name="Percent 131 2 3 4" xfId="3741" xr:uid="{00000000-0005-0000-0000-000055680000}"/>
    <cellStyle name="Percent 131 2 3 5" xfId="29240" xr:uid="{00000000-0005-0000-0000-000056680000}"/>
    <cellStyle name="Percent 131 2 4" xfId="29242" xr:uid="{00000000-0005-0000-0000-000057680000}"/>
    <cellStyle name="Percent 131 2 4 2" xfId="12886" xr:uid="{00000000-0005-0000-0000-000058680000}"/>
    <cellStyle name="Percent 131 2 4 2 2" xfId="14553" xr:uid="{00000000-0005-0000-0000-000059680000}"/>
    <cellStyle name="Percent 131 2 4 2 3" xfId="14558" xr:uid="{00000000-0005-0000-0000-00005A680000}"/>
    <cellStyle name="Percent 131 2 4 3" xfId="10704" xr:uid="{00000000-0005-0000-0000-00005B680000}"/>
    <cellStyle name="Percent 131 2 4 3 2" xfId="29245" xr:uid="{00000000-0005-0000-0000-00005C680000}"/>
    <cellStyle name="Percent 131 2 4 3 3" xfId="29247" xr:uid="{00000000-0005-0000-0000-00005D680000}"/>
    <cellStyle name="Percent 131 2 4 4" xfId="10712" xr:uid="{00000000-0005-0000-0000-00005E680000}"/>
    <cellStyle name="Percent 131 2 4 5" xfId="29249" xr:uid="{00000000-0005-0000-0000-00005F680000}"/>
    <cellStyle name="Percent 131 2 5" xfId="29251" xr:uid="{00000000-0005-0000-0000-000060680000}"/>
    <cellStyle name="Percent 131 2 5 2" xfId="12903" xr:uid="{00000000-0005-0000-0000-000061680000}"/>
    <cellStyle name="Percent 131 2 5 2 2" xfId="21885" xr:uid="{00000000-0005-0000-0000-000062680000}"/>
    <cellStyle name="Percent 131 2 5 2 3" xfId="4994" xr:uid="{00000000-0005-0000-0000-000063680000}"/>
    <cellStyle name="Percent 131 2 5 3" xfId="10720" xr:uid="{00000000-0005-0000-0000-000064680000}"/>
    <cellStyle name="Percent 131 2 5 3 2" xfId="29254" xr:uid="{00000000-0005-0000-0000-000065680000}"/>
    <cellStyle name="Percent 131 2 5 3 3" xfId="29256" xr:uid="{00000000-0005-0000-0000-000066680000}"/>
    <cellStyle name="Percent 131 2 5 4" xfId="21888" xr:uid="{00000000-0005-0000-0000-000067680000}"/>
    <cellStyle name="Percent 131 2 5 5" xfId="26246" xr:uid="{00000000-0005-0000-0000-000068680000}"/>
    <cellStyle name="Percent 131 2 6" xfId="26669" xr:uid="{00000000-0005-0000-0000-000069680000}"/>
    <cellStyle name="Percent 131 2 6 2" xfId="21896" xr:uid="{00000000-0005-0000-0000-00006A680000}"/>
    <cellStyle name="Percent 131 2 6 2 2" xfId="21899" xr:uid="{00000000-0005-0000-0000-00006B680000}"/>
    <cellStyle name="Percent 131 2 6 2 3" xfId="21902" xr:uid="{00000000-0005-0000-0000-00006C680000}"/>
    <cellStyle name="Percent 131 2 6 3" xfId="21905" xr:uid="{00000000-0005-0000-0000-00006D680000}"/>
    <cellStyle name="Percent 131 2 6 3 2" xfId="29258" xr:uid="{00000000-0005-0000-0000-00006E680000}"/>
    <cellStyle name="Percent 131 2 6 3 3" xfId="29260" xr:uid="{00000000-0005-0000-0000-00006F680000}"/>
    <cellStyle name="Percent 131 2 6 4" xfId="21908" xr:uid="{00000000-0005-0000-0000-000070680000}"/>
    <cellStyle name="Percent 131 2 6 5" xfId="26250" xr:uid="{00000000-0005-0000-0000-000071680000}"/>
    <cellStyle name="Percent 131 2 7" xfId="26673" xr:uid="{00000000-0005-0000-0000-000072680000}"/>
    <cellStyle name="Percent 131 2 7 2" xfId="27947" xr:uid="{00000000-0005-0000-0000-000073680000}"/>
    <cellStyle name="Percent 131 2 7 2 2" xfId="29262" xr:uid="{00000000-0005-0000-0000-000074680000}"/>
    <cellStyle name="Percent 131 2 7 2 3" xfId="29264" xr:uid="{00000000-0005-0000-0000-000075680000}"/>
    <cellStyle name="Percent 131 2 7 3" xfId="24111" xr:uid="{00000000-0005-0000-0000-000076680000}"/>
    <cellStyle name="Percent 131 2 7 4" xfId="24114" xr:uid="{00000000-0005-0000-0000-000077680000}"/>
    <cellStyle name="Percent 131 2 8" xfId="25616" xr:uid="{00000000-0005-0000-0000-000078680000}"/>
    <cellStyle name="Percent 131 2 8 2" xfId="25619" xr:uid="{00000000-0005-0000-0000-000079680000}"/>
    <cellStyle name="Percent 131 2 8 3" xfId="24118" xr:uid="{00000000-0005-0000-0000-00007A680000}"/>
    <cellStyle name="Percent 131 2 9" xfId="25623" xr:uid="{00000000-0005-0000-0000-00007B680000}"/>
    <cellStyle name="Percent 131 2 9 2" xfId="6154" xr:uid="{00000000-0005-0000-0000-00007C680000}"/>
    <cellStyle name="Percent 131 2 9 3" xfId="25626" xr:uid="{00000000-0005-0000-0000-00007D680000}"/>
    <cellStyle name="Percent 131 3" xfId="29266" xr:uid="{00000000-0005-0000-0000-00007E680000}"/>
    <cellStyle name="Percent 131 4" xfId="29269" xr:uid="{00000000-0005-0000-0000-00007F680000}"/>
    <cellStyle name="Percent 131 4 2" xfId="29271" xr:uid="{00000000-0005-0000-0000-000080680000}"/>
    <cellStyle name="Percent 131 4 2 2" xfId="10465" xr:uid="{00000000-0005-0000-0000-000081680000}"/>
    <cellStyle name="Percent 131 4 2 2 2" xfId="5744" xr:uid="{00000000-0005-0000-0000-000082680000}"/>
    <cellStyle name="Percent 131 4 2 2 3" xfId="14930" xr:uid="{00000000-0005-0000-0000-000083680000}"/>
    <cellStyle name="Percent 131 4 2 3" xfId="14934" xr:uid="{00000000-0005-0000-0000-000084680000}"/>
    <cellStyle name="Percent 131 4 2 4" xfId="14938" xr:uid="{00000000-0005-0000-0000-000085680000}"/>
    <cellStyle name="Percent 131 4 3" xfId="29273" xr:uid="{00000000-0005-0000-0000-000086680000}"/>
    <cellStyle name="Percent 131 4 3 2" xfId="10488" xr:uid="{00000000-0005-0000-0000-000087680000}"/>
    <cellStyle name="Percent 131 4 3 3" xfId="11294" xr:uid="{00000000-0005-0000-0000-000088680000}"/>
    <cellStyle name="Percent 131 4 4" xfId="13390" xr:uid="{00000000-0005-0000-0000-000089680000}"/>
    <cellStyle name="Percent 131 4 4 2" xfId="14952" xr:uid="{00000000-0005-0000-0000-00008A680000}"/>
    <cellStyle name="Percent 131 4 4 3" xfId="14959" xr:uid="{00000000-0005-0000-0000-00008B680000}"/>
    <cellStyle name="Percent 131 4 5" xfId="13393" xr:uid="{00000000-0005-0000-0000-00008C680000}"/>
    <cellStyle name="Percent 131 4 6" xfId="29275" xr:uid="{00000000-0005-0000-0000-00008D680000}"/>
    <cellStyle name="Percent 131 5" xfId="29278" xr:uid="{00000000-0005-0000-0000-00008E680000}"/>
    <cellStyle name="Percent 131 5 2" xfId="29280" xr:uid="{00000000-0005-0000-0000-00008F680000}"/>
    <cellStyle name="Percent 131 5 2 2" xfId="14673" xr:uid="{00000000-0005-0000-0000-000090680000}"/>
    <cellStyle name="Percent 131 5 2 3" xfId="15027" xr:uid="{00000000-0005-0000-0000-000091680000}"/>
    <cellStyle name="Percent 131 5 3" xfId="29282" xr:uid="{00000000-0005-0000-0000-000092680000}"/>
    <cellStyle name="Percent 131 5 3 2" xfId="15038" xr:uid="{00000000-0005-0000-0000-000093680000}"/>
    <cellStyle name="Percent 131 5 3 3" xfId="15049" xr:uid="{00000000-0005-0000-0000-000094680000}"/>
    <cellStyle name="Percent 131 5 4" xfId="13401" xr:uid="{00000000-0005-0000-0000-000095680000}"/>
    <cellStyle name="Percent 131 5 5" xfId="13404" xr:uid="{00000000-0005-0000-0000-000096680000}"/>
    <cellStyle name="Percent 131 6" xfId="29284" xr:uid="{00000000-0005-0000-0000-000097680000}"/>
    <cellStyle name="Percent 131 6 2" xfId="29286" xr:uid="{00000000-0005-0000-0000-000098680000}"/>
    <cellStyle name="Percent 131 6 2 2" xfId="15277" xr:uid="{00000000-0005-0000-0000-000099680000}"/>
    <cellStyle name="Percent 131 6 2 3" xfId="15291" xr:uid="{00000000-0005-0000-0000-00009A680000}"/>
    <cellStyle name="Percent 131 6 3" xfId="29288" xr:uid="{00000000-0005-0000-0000-00009B680000}"/>
    <cellStyle name="Percent 131 6 3 2" xfId="15299" xr:uid="{00000000-0005-0000-0000-00009C680000}"/>
    <cellStyle name="Percent 131 6 3 3" xfId="15312" xr:uid="{00000000-0005-0000-0000-00009D680000}"/>
    <cellStyle name="Percent 131 6 4" xfId="29290" xr:uid="{00000000-0005-0000-0000-00009E680000}"/>
    <cellStyle name="Percent 131 6 5" xfId="29292" xr:uid="{00000000-0005-0000-0000-00009F680000}"/>
    <cellStyle name="Percent 131 7" xfId="29294" xr:uid="{00000000-0005-0000-0000-0000A0680000}"/>
    <cellStyle name="Percent 131 7 2" xfId="29296" xr:uid="{00000000-0005-0000-0000-0000A1680000}"/>
    <cellStyle name="Percent 131 7 2 2" xfId="15655" xr:uid="{00000000-0005-0000-0000-0000A2680000}"/>
    <cellStyle name="Percent 131 7 2 3" xfId="15661" xr:uid="{00000000-0005-0000-0000-0000A3680000}"/>
    <cellStyle name="Percent 131 7 3" xfId="29298" xr:uid="{00000000-0005-0000-0000-0000A4680000}"/>
    <cellStyle name="Percent 131 7 3 2" xfId="15672" xr:uid="{00000000-0005-0000-0000-0000A5680000}"/>
    <cellStyle name="Percent 131 7 3 3" xfId="15680" xr:uid="{00000000-0005-0000-0000-0000A6680000}"/>
    <cellStyle name="Percent 131 7 4" xfId="29300" xr:uid="{00000000-0005-0000-0000-0000A7680000}"/>
    <cellStyle name="Percent 131 7 5" xfId="29302" xr:uid="{00000000-0005-0000-0000-0000A8680000}"/>
    <cellStyle name="Percent 131 8" xfId="29304" xr:uid="{00000000-0005-0000-0000-0000A9680000}"/>
    <cellStyle name="Percent 131 8 2" xfId="3251" xr:uid="{00000000-0005-0000-0000-0000AA680000}"/>
    <cellStyle name="Percent 131 8 2 2" xfId="3255" xr:uid="{00000000-0005-0000-0000-0000AB680000}"/>
    <cellStyle name="Percent 131 8 2 3" xfId="3265" xr:uid="{00000000-0005-0000-0000-0000AC680000}"/>
    <cellStyle name="Percent 131 8 3" xfId="4550" xr:uid="{00000000-0005-0000-0000-0000AD680000}"/>
    <cellStyle name="Percent 131 8 3 2" xfId="15835" xr:uid="{00000000-0005-0000-0000-0000AE680000}"/>
    <cellStyle name="Percent 131 8 3 3" xfId="15848" xr:uid="{00000000-0005-0000-0000-0000AF680000}"/>
    <cellStyle name="Percent 131 8 4" xfId="9756" xr:uid="{00000000-0005-0000-0000-0000B0680000}"/>
    <cellStyle name="Percent 131 8 5" xfId="1599" xr:uid="{00000000-0005-0000-0000-0000B1680000}"/>
    <cellStyle name="Percent 131 9" xfId="29306" xr:uid="{00000000-0005-0000-0000-0000B2680000}"/>
    <cellStyle name="Percent 131 9 2" xfId="4495" xr:uid="{00000000-0005-0000-0000-0000B3680000}"/>
    <cellStyle name="Percent 131 9 2 2" xfId="16022" xr:uid="{00000000-0005-0000-0000-0000B4680000}"/>
    <cellStyle name="Percent 131 9 2 3" xfId="16031" xr:uid="{00000000-0005-0000-0000-0000B5680000}"/>
    <cellStyle name="Percent 131 9 3" xfId="4501" xr:uid="{00000000-0005-0000-0000-0000B6680000}"/>
    <cellStyle name="Percent 131 9 4" xfId="29308" xr:uid="{00000000-0005-0000-0000-0000B7680000}"/>
    <cellStyle name="Percent 132" xfId="29310" xr:uid="{00000000-0005-0000-0000-0000B8680000}"/>
    <cellStyle name="Percent 132 10" xfId="29312" xr:uid="{00000000-0005-0000-0000-0000B9680000}"/>
    <cellStyle name="Percent 132 10 2" xfId="25296" xr:uid="{00000000-0005-0000-0000-0000BA680000}"/>
    <cellStyle name="Percent 132 10 3" xfId="29314" xr:uid="{00000000-0005-0000-0000-0000BB680000}"/>
    <cellStyle name="Percent 132 11" xfId="29316" xr:uid="{00000000-0005-0000-0000-0000BC680000}"/>
    <cellStyle name="Percent 132 11 2" xfId="29318" xr:uid="{00000000-0005-0000-0000-0000BD680000}"/>
    <cellStyle name="Percent 132 11 3" xfId="29322" xr:uid="{00000000-0005-0000-0000-0000BE680000}"/>
    <cellStyle name="Percent 132 12" xfId="29324" xr:uid="{00000000-0005-0000-0000-0000BF680000}"/>
    <cellStyle name="Percent 132 13" xfId="22757" xr:uid="{00000000-0005-0000-0000-0000C0680000}"/>
    <cellStyle name="Percent 132 2" xfId="29326" xr:uid="{00000000-0005-0000-0000-0000C1680000}"/>
    <cellStyle name="Percent 132 2 10" xfId="29328" xr:uid="{00000000-0005-0000-0000-0000C2680000}"/>
    <cellStyle name="Percent 132 2 11" xfId="29330" xr:uid="{00000000-0005-0000-0000-0000C3680000}"/>
    <cellStyle name="Percent 132 2 2" xfId="29332" xr:uid="{00000000-0005-0000-0000-0000C4680000}"/>
    <cellStyle name="Percent 132 2 2 2" xfId="29334" xr:uid="{00000000-0005-0000-0000-0000C5680000}"/>
    <cellStyle name="Percent 132 2 2 2 2" xfId="29336" xr:uid="{00000000-0005-0000-0000-0000C6680000}"/>
    <cellStyle name="Percent 132 2 2 2 2 2" xfId="29338" xr:uid="{00000000-0005-0000-0000-0000C7680000}"/>
    <cellStyle name="Percent 132 2 2 2 2 3" xfId="25503" xr:uid="{00000000-0005-0000-0000-0000C8680000}"/>
    <cellStyle name="Percent 132 2 2 2 3" xfId="29340" xr:uid="{00000000-0005-0000-0000-0000C9680000}"/>
    <cellStyle name="Percent 132 2 2 2 4" xfId="29342" xr:uid="{00000000-0005-0000-0000-0000CA680000}"/>
    <cellStyle name="Percent 132 2 2 3" xfId="29344" xr:uid="{00000000-0005-0000-0000-0000CB680000}"/>
    <cellStyle name="Percent 132 2 2 3 2" xfId="27734" xr:uid="{00000000-0005-0000-0000-0000CC680000}"/>
    <cellStyle name="Percent 132 2 2 3 3" xfId="27738" xr:uid="{00000000-0005-0000-0000-0000CD680000}"/>
    <cellStyle name="Percent 132 2 2 4" xfId="5516" xr:uid="{00000000-0005-0000-0000-0000CE680000}"/>
    <cellStyle name="Percent 132 2 2 4 2" xfId="3322" xr:uid="{00000000-0005-0000-0000-0000CF680000}"/>
    <cellStyle name="Percent 132 2 2 4 3" xfId="5519" xr:uid="{00000000-0005-0000-0000-0000D0680000}"/>
    <cellStyle name="Percent 132 2 2 5" xfId="5522" xr:uid="{00000000-0005-0000-0000-0000D1680000}"/>
    <cellStyle name="Percent 132 2 2 6" xfId="2468" xr:uid="{00000000-0005-0000-0000-0000D2680000}"/>
    <cellStyle name="Percent 132 2 3" xfId="29346" xr:uid="{00000000-0005-0000-0000-0000D3680000}"/>
    <cellStyle name="Percent 132 2 3 2" xfId="29348" xr:uid="{00000000-0005-0000-0000-0000D4680000}"/>
    <cellStyle name="Percent 132 2 3 2 2" xfId="29350" xr:uid="{00000000-0005-0000-0000-0000D5680000}"/>
    <cellStyle name="Percent 132 2 3 2 3" xfId="29352" xr:uid="{00000000-0005-0000-0000-0000D6680000}"/>
    <cellStyle name="Percent 132 2 3 3" xfId="29354" xr:uid="{00000000-0005-0000-0000-0000D7680000}"/>
    <cellStyle name="Percent 132 2 3 3 2" xfId="29356" xr:uid="{00000000-0005-0000-0000-0000D8680000}"/>
    <cellStyle name="Percent 132 2 3 3 3" xfId="29358" xr:uid="{00000000-0005-0000-0000-0000D9680000}"/>
    <cellStyle name="Percent 132 2 3 4" xfId="29360" xr:uid="{00000000-0005-0000-0000-0000DA680000}"/>
    <cellStyle name="Percent 132 2 3 5" xfId="29362" xr:uid="{00000000-0005-0000-0000-0000DB680000}"/>
    <cellStyle name="Percent 132 2 4" xfId="29364" xr:uid="{00000000-0005-0000-0000-0000DC680000}"/>
    <cellStyle name="Percent 132 2 4 2" xfId="29367" xr:uid="{00000000-0005-0000-0000-0000DD680000}"/>
    <cellStyle name="Percent 132 2 4 2 2" xfId="29369" xr:uid="{00000000-0005-0000-0000-0000DE680000}"/>
    <cellStyle name="Percent 132 2 4 2 3" xfId="29371" xr:uid="{00000000-0005-0000-0000-0000DF680000}"/>
    <cellStyle name="Percent 132 2 4 3" xfId="29373" xr:uid="{00000000-0005-0000-0000-0000E0680000}"/>
    <cellStyle name="Percent 132 2 4 3 2" xfId="29375" xr:uid="{00000000-0005-0000-0000-0000E1680000}"/>
    <cellStyle name="Percent 132 2 4 3 3" xfId="29377" xr:uid="{00000000-0005-0000-0000-0000E2680000}"/>
    <cellStyle name="Percent 132 2 4 4" xfId="29379" xr:uid="{00000000-0005-0000-0000-0000E3680000}"/>
    <cellStyle name="Percent 132 2 4 5" xfId="29381" xr:uid="{00000000-0005-0000-0000-0000E4680000}"/>
    <cellStyle name="Percent 132 2 5" xfId="29383" xr:uid="{00000000-0005-0000-0000-0000E5680000}"/>
    <cellStyle name="Percent 132 2 5 2" xfId="29386" xr:uid="{00000000-0005-0000-0000-0000E6680000}"/>
    <cellStyle name="Percent 132 2 5 2 2" xfId="21859" xr:uid="{00000000-0005-0000-0000-0000E7680000}"/>
    <cellStyle name="Percent 132 2 5 2 3" xfId="21864" xr:uid="{00000000-0005-0000-0000-0000E8680000}"/>
    <cellStyle name="Percent 132 2 5 3" xfId="29388" xr:uid="{00000000-0005-0000-0000-0000E9680000}"/>
    <cellStyle name="Percent 132 2 5 3 2" xfId="29390" xr:uid="{00000000-0005-0000-0000-0000EA680000}"/>
    <cellStyle name="Percent 132 2 5 3 3" xfId="29392" xr:uid="{00000000-0005-0000-0000-0000EB680000}"/>
    <cellStyle name="Percent 132 2 5 4" xfId="29394" xr:uid="{00000000-0005-0000-0000-0000EC680000}"/>
    <cellStyle name="Percent 132 2 5 5" xfId="29396" xr:uid="{00000000-0005-0000-0000-0000ED680000}"/>
    <cellStyle name="Percent 132 2 6" xfId="259" xr:uid="{00000000-0005-0000-0000-0000EE680000}"/>
    <cellStyle name="Percent 132 2 6 2" xfId="29398" xr:uid="{00000000-0005-0000-0000-0000EF680000}"/>
    <cellStyle name="Percent 132 2 6 2 2" xfId="29400" xr:uid="{00000000-0005-0000-0000-0000F0680000}"/>
    <cellStyle name="Percent 132 2 6 2 3" xfId="29402" xr:uid="{00000000-0005-0000-0000-0000F1680000}"/>
    <cellStyle name="Percent 132 2 6 3" xfId="29404" xr:uid="{00000000-0005-0000-0000-0000F2680000}"/>
    <cellStyle name="Percent 132 2 6 3 2" xfId="29406" xr:uid="{00000000-0005-0000-0000-0000F3680000}"/>
    <cellStyle name="Percent 132 2 6 3 3" xfId="29408" xr:uid="{00000000-0005-0000-0000-0000F4680000}"/>
    <cellStyle name="Percent 132 2 6 4" xfId="29410" xr:uid="{00000000-0005-0000-0000-0000F5680000}"/>
    <cellStyle name="Percent 132 2 6 5" xfId="29412" xr:uid="{00000000-0005-0000-0000-0000F6680000}"/>
    <cellStyle name="Percent 132 2 7" xfId="382" xr:uid="{00000000-0005-0000-0000-0000F7680000}"/>
    <cellStyle name="Percent 132 2 7 2" xfId="29414" xr:uid="{00000000-0005-0000-0000-0000F8680000}"/>
    <cellStyle name="Percent 132 2 7 2 2" xfId="29416" xr:uid="{00000000-0005-0000-0000-0000F9680000}"/>
    <cellStyle name="Percent 132 2 7 2 3" xfId="29418" xr:uid="{00000000-0005-0000-0000-0000FA680000}"/>
    <cellStyle name="Percent 132 2 7 3" xfId="24197" xr:uid="{00000000-0005-0000-0000-0000FB680000}"/>
    <cellStyle name="Percent 132 2 7 4" xfId="24200" xr:uid="{00000000-0005-0000-0000-0000FC680000}"/>
    <cellStyle name="Percent 132 2 8" xfId="29420" xr:uid="{00000000-0005-0000-0000-0000FD680000}"/>
    <cellStyle name="Percent 132 2 8 2" xfId="29422" xr:uid="{00000000-0005-0000-0000-0000FE680000}"/>
    <cellStyle name="Percent 132 2 8 3" xfId="24204" xr:uid="{00000000-0005-0000-0000-0000FF680000}"/>
    <cellStyle name="Percent 132 2 9" xfId="29424" xr:uid="{00000000-0005-0000-0000-000000690000}"/>
    <cellStyle name="Percent 132 2 9 2" xfId="20416" xr:uid="{00000000-0005-0000-0000-000001690000}"/>
    <cellStyle name="Percent 132 2 9 3" xfId="29426" xr:uid="{00000000-0005-0000-0000-000002690000}"/>
    <cellStyle name="Percent 132 3" xfId="29428" xr:uid="{00000000-0005-0000-0000-000003690000}"/>
    <cellStyle name="Percent 132 4" xfId="29431" xr:uid="{00000000-0005-0000-0000-000004690000}"/>
    <cellStyle name="Percent 132 4 2" xfId="29433" xr:uid="{00000000-0005-0000-0000-000005690000}"/>
    <cellStyle name="Percent 132 4 2 2" xfId="29435" xr:uid="{00000000-0005-0000-0000-000006690000}"/>
    <cellStyle name="Percent 132 4 2 2 2" xfId="3202" xr:uid="{00000000-0005-0000-0000-000007690000}"/>
    <cellStyle name="Percent 132 4 2 2 3" xfId="12071" xr:uid="{00000000-0005-0000-0000-000008690000}"/>
    <cellStyle name="Percent 132 4 2 3" xfId="29437" xr:uid="{00000000-0005-0000-0000-000009690000}"/>
    <cellStyle name="Percent 132 4 2 4" xfId="29439" xr:uid="{00000000-0005-0000-0000-00000A690000}"/>
    <cellStyle name="Percent 132 4 3" xfId="29441" xr:uid="{00000000-0005-0000-0000-00000B690000}"/>
    <cellStyle name="Percent 132 4 3 2" xfId="29443" xr:uid="{00000000-0005-0000-0000-00000C690000}"/>
    <cellStyle name="Percent 132 4 3 3" xfId="29445" xr:uid="{00000000-0005-0000-0000-00000D690000}"/>
    <cellStyle name="Percent 132 4 4" xfId="5237" xr:uid="{00000000-0005-0000-0000-00000E690000}"/>
    <cellStyle name="Percent 132 4 4 2" xfId="29447" xr:uid="{00000000-0005-0000-0000-00000F690000}"/>
    <cellStyle name="Percent 132 4 4 3" xfId="29449" xr:uid="{00000000-0005-0000-0000-000010690000}"/>
    <cellStyle name="Percent 132 4 5" xfId="1404" xr:uid="{00000000-0005-0000-0000-000011690000}"/>
    <cellStyle name="Percent 132 4 6" xfId="29451" xr:uid="{00000000-0005-0000-0000-000012690000}"/>
    <cellStyle name="Percent 132 5" xfId="29454" xr:uid="{00000000-0005-0000-0000-000013690000}"/>
    <cellStyle name="Percent 132 5 2" xfId="3425" xr:uid="{00000000-0005-0000-0000-000014690000}"/>
    <cellStyle name="Percent 132 5 2 2" xfId="9319" xr:uid="{00000000-0005-0000-0000-000015690000}"/>
    <cellStyle name="Percent 132 5 2 3" xfId="29456" xr:uid="{00000000-0005-0000-0000-000016690000}"/>
    <cellStyle name="Percent 132 5 3" xfId="2436" xr:uid="{00000000-0005-0000-0000-000017690000}"/>
    <cellStyle name="Percent 132 5 3 2" xfId="14" xr:uid="{00000000-0005-0000-0000-000018690000}"/>
    <cellStyle name="Percent 132 5 3 3" xfId="29458" xr:uid="{00000000-0005-0000-0000-000019690000}"/>
    <cellStyle name="Percent 132 5 4" xfId="9323" xr:uid="{00000000-0005-0000-0000-00001A690000}"/>
    <cellStyle name="Percent 132 5 5" xfId="9328" xr:uid="{00000000-0005-0000-0000-00001B690000}"/>
    <cellStyle name="Percent 132 6" xfId="29460" xr:uid="{00000000-0005-0000-0000-00001C690000}"/>
    <cellStyle name="Percent 132 6 2" xfId="29462" xr:uid="{00000000-0005-0000-0000-00001D690000}"/>
    <cellStyle name="Percent 132 6 2 2" xfId="29464" xr:uid="{00000000-0005-0000-0000-00001E690000}"/>
    <cellStyle name="Percent 132 6 2 3" xfId="29466" xr:uid="{00000000-0005-0000-0000-00001F690000}"/>
    <cellStyle name="Percent 132 6 3" xfId="29468" xr:uid="{00000000-0005-0000-0000-000020690000}"/>
    <cellStyle name="Percent 132 6 3 2" xfId="29470" xr:uid="{00000000-0005-0000-0000-000021690000}"/>
    <cellStyle name="Percent 132 6 3 3" xfId="29472" xr:uid="{00000000-0005-0000-0000-000022690000}"/>
    <cellStyle name="Percent 132 6 4" xfId="29474" xr:uid="{00000000-0005-0000-0000-000023690000}"/>
    <cellStyle name="Percent 132 6 5" xfId="29476" xr:uid="{00000000-0005-0000-0000-000024690000}"/>
    <cellStyle name="Percent 132 7" xfId="29478" xr:uid="{00000000-0005-0000-0000-000025690000}"/>
    <cellStyle name="Percent 132 7 2" xfId="29480" xr:uid="{00000000-0005-0000-0000-000026690000}"/>
    <cellStyle name="Percent 132 7 2 2" xfId="29482" xr:uid="{00000000-0005-0000-0000-000027690000}"/>
    <cellStyle name="Percent 132 7 2 3" xfId="29484" xr:uid="{00000000-0005-0000-0000-000028690000}"/>
    <cellStyle name="Percent 132 7 3" xfId="29486" xr:uid="{00000000-0005-0000-0000-000029690000}"/>
    <cellStyle name="Percent 132 7 3 2" xfId="29488" xr:uid="{00000000-0005-0000-0000-00002A690000}"/>
    <cellStyle name="Percent 132 7 3 3" xfId="29490" xr:uid="{00000000-0005-0000-0000-00002B690000}"/>
    <cellStyle name="Percent 132 7 4" xfId="29493" xr:uid="{00000000-0005-0000-0000-00002C690000}"/>
    <cellStyle name="Percent 132 7 5" xfId="29495" xr:uid="{00000000-0005-0000-0000-00002D690000}"/>
    <cellStyle name="Percent 132 8" xfId="29497" xr:uid="{00000000-0005-0000-0000-00002E690000}"/>
    <cellStyle name="Percent 132 8 2" xfId="29500" xr:uid="{00000000-0005-0000-0000-00002F690000}"/>
    <cellStyle name="Percent 132 8 2 2" xfId="21793" xr:uid="{00000000-0005-0000-0000-000030690000}"/>
    <cellStyle name="Percent 132 8 2 3" xfId="21798" xr:uid="{00000000-0005-0000-0000-000031690000}"/>
    <cellStyle name="Percent 132 8 3" xfId="29502" xr:uid="{00000000-0005-0000-0000-000032690000}"/>
    <cellStyle name="Percent 132 8 3 2" xfId="29504" xr:uid="{00000000-0005-0000-0000-000033690000}"/>
    <cellStyle name="Percent 132 8 3 3" xfId="29506" xr:uid="{00000000-0005-0000-0000-000034690000}"/>
    <cellStyle name="Percent 132 8 4" xfId="29508" xr:uid="{00000000-0005-0000-0000-000035690000}"/>
    <cellStyle name="Percent 132 8 5" xfId="29510" xr:uid="{00000000-0005-0000-0000-000036690000}"/>
    <cellStyle name="Percent 132 9" xfId="29512" xr:uid="{00000000-0005-0000-0000-000037690000}"/>
    <cellStyle name="Percent 132 9 2" xfId="29514" xr:uid="{00000000-0005-0000-0000-000038690000}"/>
    <cellStyle name="Percent 132 9 2 2" xfId="29516" xr:uid="{00000000-0005-0000-0000-000039690000}"/>
    <cellStyle name="Percent 132 9 2 3" xfId="29518" xr:uid="{00000000-0005-0000-0000-00003A690000}"/>
    <cellStyle name="Percent 132 9 3" xfId="29520" xr:uid="{00000000-0005-0000-0000-00003B690000}"/>
    <cellStyle name="Percent 132 9 4" xfId="29522" xr:uid="{00000000-0005-0000-0000-00003C690000}"/>
    <cellStyle name="Percent 133" xfId="29524" xr:uid="{00000000-0005-0000-0000-00003D690000}"/>
    <cellStyle name="Percent 133 10" xfId="27301" xr:uid="{00000000-0005-0000-0000-00003E690000}"/>
    <cellStyle name="Percent 133 10 2" xfId="21143" xr:uid="{00000000-0005-0000-0000-00003F690000}"/>
    <cellStyle name="Percent 133 10 3" xfId="29526" xr:uid="{00000000-0005-0000-0000-000040690000}"/>
    <cellStyle name="Percent 133 11" xfId="23605" xr:uid="{00000000-0005-0000-0000-000041690000}"/>
    <cellStyle name="Percent 133 11 2" xfId="21148" xr:uid="{00000000-0005-0000-0000-000042690000}"/>
    <cellStyle name="Percent 133 11 3" xfId="23608" xr:uid="{00000000-0005-0000-0000-000043690000}"/>
    <cellStyle name="Percent 133 12" xfId="23612" xr:uid="{00000000-0005-0000-0000-000044690000}"/>
    <cellStyle name="Percent 133 13" xfId="21677" xr:uid="{00000000-0005-0000-0000-000045690000}"/>
    <cellStyle name="Percent 133 2" xfId="29528" xr:uid="{00000000-0005-0000-0000-000046690000}"/>
    <cellStyle name="Percent 133 2 10" xfId="13469" xr:uid="{00000000-0005-0000-0000-000047690000}"/>
    <cellStyle name="Percent 133 2 11" xfId="13476" xr:uid="{00000000-0005-0000-0000-000048690000}"/>
    <cellStyle name="Percent 133 2 2" xfId="29530" xr:uid="{00000000-0005-0000-0000-000049690000}"/>
    <cellStyle name="Percent 133 2 2 2" xfId="22182" xr:uid="{00000000-0005-0000-0000-00004A690000}"/>
    <cellStyle name="Percent 133 2 2 2 2" xfId="18579" xr:uid="{00000000-0005-0000-0000-00004B690000}"/>
    <cellStyle name="Percent 133 2 2 2 2 2" xfId="29532" xr:uid="{00000000-0005-0000-0000-00004C690000}"/>
    <cellStyle name="Percent 133 2 2 2 2 3" xfId="29534" xr:uid="{00000000-0005-0000-0000-00004D690000}"/>
    <cellStyle name="Percent 133 2 2 2 3" xfId="22186" xr:uid="{00000000-0005-0000-0000-00004E690000}"/>
    <cellStyle name="Percent 133 2 2 2 4" xfId="29537" xr:uid="{00000000-0005-0000-0000-00004F690000}"/>
    <cellStyle name="Percent 133 2 2 3" xfId="22189" xr:uid="{00000000-0005-0000-0000-000050690000}"/>
    <cellStyle name="Percent 133 2 2 3 2" xfId="9116" xr:uid="{00000000-0005-0000-0000-000051690000}"/>
    <cellStyle name="Percent 133 2 2 3 3" xfId="9127" xr:uid="{00000000-0005-0000-0000-000052690000}"/>
    <cellStyle name="Percent 133 2 2 4" xfId="22192" xr:uid="{00000000-0005-0000-0000-000053690000}"/>
    <cellStyle name="Percent 133 2 2 4 2" xfId="9145" xr:uid="{00000000-0005-0000-0000-000054690000}"/>
    <cellStyle name="Percent 133 2 2 4 3" xfId="9156" xr:uid="{00000000-0005-0000-0000-000055690000}"/>
    <cellStyle name="Percent 133 2 2 5" xfId="29539" xr:uid="{00000000-0005-0000-0000-000056690000}"/>
    <cellStyle name="Percent 133 2 2 6" xfId="29541" xr:uid="{00000000-0005-0000-0000-000057690000}"/>
    <cellStyle name="Percent 133 2 3" xfId="29543" xr:uid="{00000000-0005-0000-0000-000058690000}"/>
    <cellStyle name="Percent 133 2 3 2" xfId="22197" xr:uid="{00000000-0005-0000-0000-000059690000}"/>
    <cellStyle name="Percent 133 2 3 2 2" xfId="22200" xr:uid="{00000000-0005-0000-0000-00005A690000}"/>
    <cellStyle name="Percent 133 2 3 2 3" xfId="22204" xr:uid="{00000000-0005-0000-0000-00005B690000}"/>
    <cellStyle name="Percent 133 2 3 3" xfId="22207" xr:uid="{00000000-0005-0000-0000-00005C690000}"/>
    <cellStyle name="Percent 133 2 3 3 2" xfId="10949" xr:uid="{00000000-0005-0000-0000-00005D690000}"/>
    <cellStyle name="Percent 133 2 3 3 3" xfId="10964" xr:uid="{00000000-0005-0000-0000-00005E690000}"/>
    <cellStyle name="Percent 133 2 3 4" xfId="22210" xr:uid="{00000000-0005-0000-0000-00005F690000}"/>
    <cellStyle name="Percent 133 2 3 5" xfId="29545" xr:uid="{00000000-0005-0000-0000-000060690000}"/>
    <cellStyle name="Percent 133 2 4" xfId="29547" xr:uid="{00000000-0005-0000-0000-000061690000}"/>
    <cellStyle name="Percent 133 2 4 2" xfId="22214" xr:uid="{00000000-0005-0000-0000-000062690000}"/>
    <cellStyle name="Percent 133 2 4 2 2" xfId="22217" xr:uid="{00000000-0005-0000-0000-000063690000}"/>
    <cellStyle name="Percent 133 2 4 2 3" xfId="22221" xr:uid="{00000000-0005-0000-0000-000064690000}"/>
    <cellStyle name="Percent 133 2 4 3" xfId="22224" xr:uid="{00000000-0005-0000-0000-000065690000}"/>
    <cellStyle name="Percent 133 2 4 3 2" xfId="11008" xr:uid="{00000000-0005-0000-0000-000066690000}"/>
    <cellStyle name="Percent 133 2 4 3 3" xfId="11016" xr:uid="{00000000-0005-0000-0000-000067690000}"/>
    <cellStyle name="Percent 133 2 4 4" xfId="22227" xr:uid="{00000000-0005-0000-0000-000068690000}"/>
    <cellStyle name="Percent 133 2 4 5" xfId="29550" xr:uid="{00000000-0005-0000-0000-000069690000}"/>
    <cellStyle name="Percent 133 2 5" xfId="19755" xr:uid="{00000000-0005-0000-0000-00006A690000}"/>
    <cellStyle name="Percent 133 2 5 2" xfId="21018" xr:uid="{00000000-0005-0000-0000-00006B690000}"/>
    <cellStyle name="Percent 133 2 5 2 2" xfId="10446" xr:uid="{00000000-0005-0000-0000-00006C690000}"/>
    <cellStyle name="Percent 133 2 5 2 3" xfId="10471" xr:uid="{00000000-0005-0000-0000-00006D690000}"/>
    <cellStyle name="Percent 133 2 5 3" xfId="21022" xr:uid="{00000000-0005-0000-0000-00006E690000}"/>
    <cellStyle name="Percent 133 2 5 3 2" xfId="11046" xr:uid="{00000000-0005-0000-0000-00006F690000}"/>
    <cellStyle name="Percent 133 2 5 3 3" xfId="11060" xr:uid="{00000000-0005-0000-0000-000070690000}"/>
    <cellStyle name="Percent 133 2 5 4" xfId="21025" xr:uid="{00000000-0005-0000-0000-000071690000}"/>
    <cellStyle name="Percent 133 2 5 5" xfId="22555" xr:uid="{00000000-0005-0000-0000-000072690000}"/>
    <cellStyle name="Percent 133 2 6" xfId="21028" xr:uid="{00000000-0005-0000-0000-000073690000}"/>
    <cellStyle name="Percent 133 2 6 2" xfId="21031" xr:uid="{00000000-0005-0000-0000-000074690000}"/>
    <cellStyle name="Percent 133 2 6 2 2" xfId="29552" xr:uid="{00000000-0005-0000-0000-000075690000}"/>
    <cellStyle name="Percent 133 2 6 2 3" xfId="29554" xr:uid="{00000000-0005-0000-0000-000076690000}"/>
    <cellStyle name="Percent 133 2 6 3" xfId="21034" xr:uid="{00000000-0005-0000-0000-000077690000}"/>
    <cellStyle name="Percent 133 2 6 3 2" xfId="10399" xr:uid="{00000000-0005-0000-0000-000078690000}"/>
    <cellStyle name="Percent 133 2 6 3 3" xfId="10410" xr:uid="{00000000-0005-0000-0000-000079690000}"/>
    <cellStyle name="Percent 133 2 6 4" xfId="29556" xr:uid="{00000000-0005-0000-0000-00007A690000}"/>
    <cellStyle name="Percent 133 2 6 5" xfId="29559" xr:uid="{00000000-0005-0000-0000-00007B690000}"/>
    <cellStyle name="Percent 133 2 7" xfId="21037" xr:uid="{00000000-0005-0000-0000-00007C690000}"/>
    <cellStyle name="Percent 133 2 7 2" xfId="29562" xr:uid="{00000000-0005-0000-0000-00007D690000}"/>
    <cellStyle name="Percent 133 2 7 2 2" xfId="21935" xr:uid="{00000000-0005-0000-0000-00007E690000}"/>
    <cellStyle name="Percent 133 2 7 2 3" xfId="21939" xr:uid="{00000000-0005-0000-0000-00007F690000}"/>
    <cellStyle name="Percent 133 2 7 3" xfId="24269" xr:uid="{00000000-0005-0000-0000-000080690000}"/>
    <cellStyle name="Percent 133 2 7 4" xfId="24272" xr:uid="{00000000-0005-0000-0000-000081690000}"/>
    <cellStyle name="Percent 133 2 8" xfId="20498" xr:uid="{00000000-0005-0000-0000-000082690000}"/>
    <cellStyle name="Percent 133 2 8 2" xfId="20502" xr:uid="{00000000-0005-0000-0000-000083690000}"/>
    <cellStyle name="Percent 133 2 8 3" xfId="24276" xr:uid="{00000000-0005-0000-0000-000084690000}"/>
    <cellStyle name="Percent 133 2 9" xfId="29564" xr:uid="{00000000-0005-0000-0000-000085690000}"/>
    <cellStyle name="Percent 133 2 9 2" xfId="29566" xr:uid="{00000000-0005-0000-0000-000086690000}"/>
    <cellStyle name="Percent 133 2 9 3" xfId="29568" xr:uid="{00000000-0005-0000-0000-000087690000}"/>
    <cellStyle name="Percent 133 3" xfId="29570" xr:uid="{00000000-0005-0000-0000-000088690000}"/>
    <cellStyle name="Percent 133 4" xfId="29572" xr:uid="{00000000-0005-0000-0000-000089690000}"/>
    <cellStyle name="Percent 133 4 2" xfId="1387" xr:uid="{00000000-0005-0000-0000-00008A690000}"/>
    <cellStyle name="Percent 133 4 2 2" xfId="1161" xr:uid="{00000000-0005-0000-0000-00008B690000}"/>
    <cellStyle name="Percent 133 4 2 2 2" xfId="1178" xr:uid="{00000000-0005-0000-0000-00008C690000}"/>
    <cellStyle name="Percent 133 4 2 2 3" xfId="1216" xr:uid="{00000000-0005-0000-0000-00008D690000}"/>
    <cellStyle name="Percent 133 4 2 3" xfId="9530" xr:uid="{00000000-0005-0000-0000-00008E690000}"/>
    <cellStyle name="Percent 133 4 2 4" xfId="7524" xr:uid="{00000000-0005-0000-0000-00008F690000}"/>
    <cellStyle name="Percent 133 4 3" xfId="9534" xr:uid="{00000000-0005-0000-0000-000090690000}"/>
    <cellStyle name="Percent 133 4 3 2" xfId="9538" xr:uid="{00000000-0005-0000-0000-000091690000}"/>
    <cellStyle name="Percent 133 4 3 3" xfId="9544" xr:uid="{00000000-0005-0000-0000-000092690000}"/>
    <cellStyle name="Percent 133 4 4" xfId="8021" xr:uid="{00000000-0005-0000-0000-000093690000}"/>
    <cellStyle name="Percent 133 4 4 2" xfId="8026" xr:uid="{00000000-0005-0000-0000-000094690000}"/>
    <cellStyle name="Percent 133 4 4 3" xfId="8042" xr:uid="{00000000-0005-0000-0000-000095690000}"/>
    <cellStyle name="Percent 133 4 5" xfId="13440" xr:uid="{00000000-0005-0000-0000-000096690000}"/>
    <cellStyle name="Percent 133 4 6" xfId="21063" xr:uid="{00000000-0005-0000-0000-000097690000}"/>
    <cellStyle name="Percent 133 5" xfId="29574" xr:uid="{00000000-0005-0000-0000-000098690000}"/>
    <cellStyle name="Percent 133 5 2" xfId="29576" xr:uid="{00000000-0005-0000-0000-000099690000}"/>
    <cellStyle name="Percent 133 5 2 2" xfId="22365" xr:uid="{00000000-0005-0000-0000-00009A690000}"/>
    <cellStyle name="Percent 133 5 2 3" xfId="22370" xr:uid="{00000000-0005-0000-0000-00009B690000}"/>
    <cellStyle name="Percent 133 5 3" xfId="29578" xr:uid="{00000000-0005-0000-0000-00009C690000}"/>
    <cellStyle name="Percent 133 5 3 2" xfId="29580" xr:uid="{00000000-0005-0000-0000-00009D690000}"/>
    <cellStyle name="Percent 133 5 3 3" xfId="29582" xr:uid="{00000000-0005-0000-0000-00009E690000}"/>
    <cellStyle name="Percent 133 5 4" xfId="13447" xr:uid="{00000000-0005-0000-0000-00009F690000}"/>
    <cellStyle name="Percent 133 5 5" xfId="13450" xr:uid="{00000000-0005-0000-0000-0000A0690000}"/>
    <cellStyle name="Percent 133 6" xfId="29584" xr:uid="{00000000-0005-0000-0000-0000A1690000}"/>
    <cellStyle name="Percent 133 6 2" xfId="3481" xr:uid="{00000000-0005-0000-0000-0000A2690000}"/>
    <cellStyle name="Percent 133 6 2 2" xfId="29586" xr:uid="{00000000-0005-0000-0000-0000A3690000}"/>
    <cellStyle name="Percent 133 6 2 3" xfId="29588" xr:uid="{00000000-0005-0000-0000-0000A4690000}"/>
    <cellStyle name="Percent 133 6 3" xfId="29590" xr:uid="{00000000-0005-0000-0000-0000A5690000}"/>
    <cellStyle name="Percent 133 6 3 2" xfId="29592" xr:uid="{00000000-0005-0000-0000-0000A6690000}"/>
    <cellStyle name="Percent 133 6 3 3" xfId="29595" xr:uid="{00000000-0005-0000-0000-0000A7690000}"/>
    <cellStyle name="Percent 133 6 4" xfId="29597" xr:uid="{00000000-0005-0000-0000-0000A8690000}"/>
    <cellStyle name="Percent 133 6 5" xfId="21087" xr:uid="{00000000-0005-0000-0000-0000A9690000}"/>
    <cellStyle name="Percent 133 7" xfId="6288" xr:uid="{00000000-0005-0000-0000-0000AA690000}"/>
    <cellStyle name="Percent 133 7 2" xfId="26492" xr:uid="{00000000-0005-0000-0000-0000AB690000}"/>
    <cellStyle name="Percent 133 7 2 2" xfId="29599" xr:uid="{00000000-0005-0000-0000-0000AC690000}"/>
    <cellStyle name="Percent 133 7 2 3" xfId="29601" xr:uid="{00000000-0005-0000-0000-0000AD690000}"/>
    <cellStyle name="Percent 133 7 3" xfId="26495" xr:uid="{00000000-0005-0000-0000-0000AE690000}"/>
    <cellStyle name="Percent 133 7 3 2" xfId="29603" xr:uid="{00000000-0005-0000-0000-0000AF690000}"/>
    <cellStyle name="Percent 133 7 3 3" xfId="29605" xr:uid="{00000000-0005-0000-0000-0000B0690000}"/>
    <cellStyle name="Percent 133 7 4" xfId="29607" xr:uid="{00000000-0005-0000-0000-0000B1690000}"/>
    <cellStyle name="Percent 133 7 5" xfId="5775" xr:uid="{00000000-0005-0000-0000-0000B2690000}"/>
    <cellStyle name="Percent 133 8" xfId="5739" xr:uid="{00000000-0005-0000-0000-0000B3690000}"/>
    <cellStyle name="Percent 133 8 2" xfId="26504" xr:uid="{00000000-0005-0000-0000-0000B4690000}"/>
    <cellStyle name="Percent 133 8 2 2" xfId="29609" xr:uid="{00000000-0005-0000-0000-0000B5690000}"/>
    <cellStyle name="Percent 133 8 2 3" xfId="29611" xr:uid="{00000000-0005-0000-0000-0000B6690000}"/>
    <cellStyle name="Percent 133 8 3" xfId="29613" xr:uid="{00000000-0005-0000-0000-0000B7690000}"/>
    <cellStyle name="Percent 133 8 3 2" xfId="29615" xr:uid="{00000000-0005-0000-0000-0000B8690000}"/>
    <cellStyle name="Percent 133 8 3 3" xfId="29617" xr:uid="{00000000-0005-0000-0000-0000B9690000}"/>
    <cellStyle name="Percent 133 8 4" xfId="29619" xr:uid="{00000000-0005-0000-0000-0000BA690000}"/>
    <cellStyle name="Percent 133 8 5" xfId="9785" xr:uid="{00000000-0005-0000-0000-0000BB690000}"/>
    <cellStyle name="Percent 133 9" xfId="29621" xr:uid="{00000000-0005-0000-0000-0000BC690000}"/>
    <cellStyle name="Percent 133 9 2" xfId="2737" xr:uid="{00000000-0005-0000-0000-0000BD690000}"/>
    <cellStyle name="Percent 133 9 2 2" xfId="29623" xr:uid="{00000000-0005-0000-0000-0000BE690000}"/>
    <cellStyle name="Percent 133 9 2 3" xfId="29625" xr:uid="{00000000-0005-0000-0000-0000BF690000}"/>
    <cellStyle name="Percent 133 9 3" xfId="29627" xr:uid="{00000000-0005-0000-0000-0000C0690000}"/>
    <cellStyle name="Percent 133 9 4" xfId="29629" xr:uid="{00000000-0005-0000-0000-0000C1690000}"/>
    <cellStyle name="Percent 134" xfId="29631" xr:uid="{00000000-0005-0000-0000-0000C2690000}"/>
    <cellStyle name="Percent 134 10" xfId="29633" xr:uid="{00000000-0005-0000-0000-0000C3690000}"/>
    <cellStyle name="Percent 134 10 2" xfId="29635" xr:uid="{00000000-0005-0000-0000-0000C4690000}"/>
    <cellStyle name="Percent 134 10 3" xfId="29637" xr:uid="{00000000-0005-0000-0000-0000C5690000}"/>
    <cellStyle name="Percent 134 11" xfId="29639" xr:uid="{00000000-0005-0000-0000-0000C6690000}"/>
    <cellStyle name="Percent 134 11 2" xfId="29641" xr:uid="{00000000-0005-0000-0000-0000C7690000}"/>
    <cellStyle name="Percent 134 11 3" xfId="29643" xr:uid="{00000000-0005-0000-0000-0000C8690000}"/>
    <cellStyle name="Percent 134 12" xfId="17809" xr:uid="{00000000-0005-0000-0000-0000C9690000}"/>
    <cellStyle name="Percent 134 13" xfId="2049" xr:uid="{00000000-0005-0000-0000-0000CA690000}"/>
    <cellStyle name="Percent 134 2" xfId="29645" xr:uid="{00000000-0005-0000-0000-0000CB690000}"/>
    <cellStyle name="Percent 134 2 10" xfId="14324" xr:uid="{00000000-0005-0000-0000-0000CC690000}"/>
    <cellStyle name="Percent 134 2 11" xfId="14332" xr:uid="{00000000-0005-0000-0000-0000CD690000}"/>
    <cellStyle name="Percent 134 2 2" xfId="29647" xr:uid="{00000000-0005-0000-0000-0000CE690000}"/>
    <cellStyle name="Percent 134 2 2 2" xfId="22485" xr:uid="{00000000-0005-0000-0000-0000CF690000}"/>
    <cellStyle name="Percent 134 2 2 2 2" xfId="21752" xr:uid="{00000000-0005-0000-0000-0000D0690000}"/>
    <cellStyle name="Percent 134 2 2 2 2 2" xfId="5175" xr:uid="{00000000-0005-0000-0000-0000D1690000}"/>
    <cellStyle name="Percent 134 2 2 2 2 3" xfId="12220" xr:uid="{00000000-0005-0000-0000-0000D2690000}"/>
    <cellStyle name="Percent 134 2 2 2 3" xfId="22488" xr:uid="{00000000-0005-0000-0000-0000D3690000}"/>
    <cellStyle name="Percent 134 2 2 2 4" xfId="29649" xr:uid="{00000000-0005-0000-0000-0000D4690000}"/>
    <cellStyle name="Percent 134 2 2 3" xfId="22491" xr:uid="{00000000-0005-0000-0000-0000D5690000}"/>
    <cellStyle name="Percent 134 2 2 3 2" xfId="29651" xr:uid="{00000000-0005-0000-0000-0000D6690000}"/>
    <cellStyle name="Percent 134 2 2 3 3" xfId="29653" xr:uid="{00000000-0005-0000-0000-0000D7690000}"/>
    <cellStyle name="Percent 134 2 2 4" xfId="10578" xr:uid="{00000000-0005-0000-0000-0000D8690000}"/>
    <cellStyle name="Percent 134 2 2 4 2" xfId="5533" xr:uid="{00000000-0005-0000-0000-0000D9690000}"/>
    <cellStyle name="Percent 134 2 2 4 3" xfId="10582" xr:uid="{00000000-0005-0000-0000-0000DA690000}"/>
    <cellStyle name="Percent 134 2 2 5" xfId="10586" xr:uid="{00000000-0005-0000-0000-0000DB690000}"/>
    <cellStyle name="Percent 134 2 2 6" xfId="10598" xr:uid="{00000000-0005-0000-0000-0000DC690000}"/>
    <cellStyle name="Percent 134 2 3" xfId="29655" xr:uid="{00000000-0005-0000-0000-0000DD690000}"/>
    <cellStyle name="Percent 134 2 3 2" xfId="22506" xr:uid="{00000000-0005-0000-0000-0000DE690000}"/>
    <cellStyle name="Percent 134 2 3 2 2" xfId="22509" xr:uid="{00000000-0005-0000-0000-0000DF690000}"/>
    <cellStyle name="Percent 134 2 3 2 3" xfId="22512" xr:uid="{00000000-0005-0000-0000-0000E0690000}"/>
    <cellStyle name="Percent 134 2 3 3" xfId="22515" xr:uid="{00000000-0005-0000-0000-0000E1690000}"/>
    <cellStyle name="Percent 134 2 3 3 2" xfId="29657" xr:uid="{00000000-0005-0000-0000-0000E2690000}"/>
    <cellStyle name="Percent 134 2 3 3 3" xfId="29659" xr:uid="{00000000-0005-0000-0000-0000E3690000}"/>
    <cellStyle name="Percent 134 2 3 4" xfId="10611" xr:uid="{00000000-0005-0000-0000-0000E4690000}"/>
    <cellStyle name="Percent 134 2 3 5" xfId="10619" xr:uid="{00000000-0005-0000-0000-0000E5690000}"/>
    <cellStyle name="Percent 134 2 4" xfId="29661" xr:uid="{00000000-0005-0000-0000-0000E6690000}"/>
    <cellStyle name="Percent 134 2 4 2" xfId="22527" xr:uid="{00000000-0005-0000-0000-0000E7690000}"/>
    <cellStyle name="Percent 134 2 4 2 2" xfId="22530" xr:uid="{00000000-0005-0000-0000-0000E8690000}"/>
    <cellStyle name="Percent 134 2 4 2 3" xfId="22533" xr:uid="{00000000-0005-0000-0000-0000E9690000}"/>
    <cellStyle name="Percent 134 2 4 3" xfId="22536" xr:uid="{00000000-0005-0000-0000-0000EA690000}"/>
    <cellStyle name="Percent 134 2 4 3 2" xfId="24246" xr:uid="{00000000-0005-0000-0000-0000EB690000}"/>
    <cellStyle name="Percent 134 2 4 3 3" xfId="29664" xr:uid="{00000000-0005-0000-0000-0000EC690000}"/>
    <cellStyle name="Percent 134 2 4 4" xfId="3944" xr:uid="{00000000-0005-0000-0000-0000ED690000}"/>
    <cellStyle name="Percent 134 2 4 5" xfId="10645" xr:uid="{00000000-0005-0000-0000-0000EE690000}"/>
    <cellStyle name="Percent 134 2 5" xfId="29666" xr:uid="{00000000-0005-0000-0000-0000EF690000}"/>
    <cellStyle name="Percent 134 2 5 2" xfId="22545" xr:uid="{00000000-0005-0000-0000-0000F0690000}"/>
    <cellStyle name="Percent 134 2 5 2 2" xfId="29669" xr:uid="{00000000-0005-0000-0000-0000F1690000}"/>
    <cellStyle name="Percent 134 2 5 2 3" xfId="29671" xr:uid="{00000000-0005-0000-0000-0000F2690000}"/>
    <cellStyle name="Percent 134 2 5 3" xfId="22548" xr:uid="{00000000-0005-0000-0000-0000F3690000}"/>
    <cellStyle name="Percent 134 2 5 3 2" xfId="29673" xr:uid="{00000000-0005-0000-0000-0000F4690000}"/>
    <cellStyle name="Percent 134 2 5 3 3" xfId="29675" xr:uid="{00000000-0005-0000-0000-0000F5690000}"/>
    <cellStyle name="Percent 134 2 5 4" xfId="10659" xr:uid="{00000000-0005-0000-0000-0000F6690000}"/>
    <cellStyle name="Percent 134 2 5 5" xfId="10667" xr:uid="{00000000-0005-0000-0000-0000F7690000}"/>
    <cellStyle name="Percent 134 2 6" xfId="29677" xr:uid="{00000000-0005-0000-0000-0000F8690000}"/>
    <cellStyle name="Percent 134 2 6 2" xfId="29679" xr:uid="{00000000-0005-0000-0000-0000F9690000}"/>
    <cellStyle name="Percent 134 2 6 2 2" xfId="29560" xr:uid="{00000000-0005-0000-0000-0000FA690000}"/>
    <cellStyle name="Percent 134 2 6 2 3" xfId="29681" xr:uid="{00000000-0005-0000-0000-0000FB690000}"/>
    <cellStyle name="Percent 134 2 6 3" xfId="8780" xr:uid="{00000000-0005-0000-0000-0000FC690000}"/>
    <cellStyle name="Percent 134 2 6 3 2" xfId="29683" xr:uid="{00000000-0005-0000-0000-0000FD690000}"/>
    <cellStyle name="Percent 134 2 6 3 3" xfId="29685" xr:uid="{00000000-0005-0000-0000-0000FE690000}"/>
    <cellStyle name="Percent 134 2 6 4" xfId="4356" xr:uid="{00000000-0005-0000-0000-0000FF690000}"/>
    <cellStyle name="Percent 134 2 6 5" xfId="4374" xr:uid="{00000000-0005-0000-0000-0000006A0000}"/>
    <cellStyle name="Percent 134 2 7" xfId="21760" xr:uid="{00000000-0005-0000-0000-0000016A0000}"/>
    <cellStyle name="Percent 134 2 7 2" xfId="29687" xr:uid="{00000000-0005-0000-0000-0000026A0000}"/>
    <cellStyle name="Percent 134 2 7 2 2" xfId="29689" xr:uid="{00000000-0005-0000-0000-0000036A0000}"/>
    <cellStyle name="Percent 134 2 7 2 3" xfId="29691" xr:uid="{00000000-0005-0000-0000-0000046A0000}"/>
    <cellStyle name="Percent 134 2 7 3" xfId="29693" xr:uid="{00000000-0005-0000-0000-0000056A0000}"/>
    <cellStyle name="Percent 134 2 7 4" xfId="10678" xr:uid="{00000000-0005-0000-0000-0000066A0000}"/>
    <cellStyle name="Percent 134 2 8" xfId="12316" xr:uid="{00000000-0005-0000-0000-0000076A0000}"/>
    <cellStyle name="Percent 134 2 8 2" xfId="29695" xr:uid="{00000000-0005-0000-0000-0000086A0000}"/>
    <cellStyle name="Percent 134 2 8 3" xfId="29697" xr:uid="{00000000-0005-0000-0000-0000096A0000}"/>
    <cellStyle name="Percent 134 2 9" xfId="29699" xr:uid="{00000000-0005-0000-0000-00000A6A0000}"/>
    <cellStyle name="Percent 134 2 9 2" xfId="29701" xr:uid="{00000000-0005-0000-0000-00000B6A0000}"/>
    <cellStyle name="Percent 134 2 9 3" xfId="29703" xr:uid="{00000000-0005-0000-0000-00000C6A0000}"/>
    <cellStyle name="Percent 134 3" xfId="29705" xr:uid="{00000000-0005-0000-0000-00000D6A0000}"/>
    <cellStyle name="Percent 134 4" xfId="29707" xr:uid="{00000000-0005-0000-0000-00000E6A0000}"/>
    <cellStyle name="Percent 134 4 2" xfId="29709" xr:uid="{00000000-0005-0000-0000-00000F6A0000}"/>
    <cellStyle name="Percent 134 4 2 2" xfId="17826" xr:uid="{00000000-0005-0000-0000-0000106A0000}"/>
    <cellStyle name="Percent 134 4 2 2 2" xfId="29711" xr:uid="{00000000-0005-0000-0000-0000116A0000}"/>
    <cellStyle name="Percent 134 4 2 2 3" xfId="29713" xr:uid="{00000000-0005-0000-0000-0000126A0000}"/>
    <cellStyle name="Percent 134 4 2 3" xfId="17829" xr:uid="{00000000-0005-0000-0000-0000136A0000}"/>
    <cellStyle name="Percent 134 4 2 4" xfId="29715" xr:uid="{00000000-0005-0000-0000-0000146A0000}"/>
    <cellStyle name="Percent 134 4 3" xfId="29717" xr:uid="{00000000-0005-0000-0000-0000156A0000}"/>
    <cellStyle name="Percent 134 4 3 2" xfId="29719" xr:uid="{00000000-0005-0000-0000-0000166A0000}"/>
    <cellStyle name="Percent 134 4 3 3" xfId="29721" xr:uid="{00000000-0005-0000-0000-0000176A0000}"/>
    <cellStyle name="Percent 134 4 4" xfId="6836" xr:uid="{00000000-0005-0000-0000-0000186A0000}"/>
    <cellStyle name="Percent 134 4 4 2" xfId="29723" xr:uid="{00000000-0005-0000-0000-0000196A0000}"/>
    <cellStyle name="Percent 134 4 4 3" xfId="29725" xr:uid="{00000000-0005-0000-0000-00001A6A0000}"/>
    <cellStyle name="Percent 134 4 5" xfId="13473" xr:uid="{00000000-0005-0000-0000-00001B6A0000}"/>
    <cellStyle name="Percent 134 4 6" xfId="29727" xr:uid="{00000000-0005-0000-0000-00001C6A0000}"/>
    <cellStyle name="Percent 134 5" xfId="29729" xr:uid="{00000000-0005-0000-0000-00001D6A0000}"/>
    <cellStyle name="Percent 134 5 2" xfId="29731" xr:uid="{00000000-0005-0000-0000-00001E6A0000}"/>
    <cellStyle name="Percent 134 5 2 2" xfId="7701" xr:uid="{00000000-0005-0000-0000-00001F6A0000}"/>
    <cellStyle name="Percent 134 5 2 3" xfId="29733" xr:uid="{00000000-0005-0000-0000-0000206A0000}"/>
    <cellStyle name="Percent 134 5 3" xfId="29735" xr:uid="{00000000-0005-0000-0000-0000216A0000}"/>
    <cellStyle name="Percent 134 5 3 2" xfId="7726" xr:uid="{00000000-0005-0000-0000-0000226A0000}"/>
    <cellStyle name="Percent 134 5 3 3" xfId="29737" xr:uid="{00000000-0005-0000-0000-0000236A0000}"/>
    <cellStyle name="Percent 134 5 4" xfId="13484" xr:uid="{00000000-0005-0000-0000-0000246A0000}"/>
    <cellStyle name="Percent 134 5 5" xfId="13487" xr:uid="{00000000-0005-0000-0000-0000256A0000}"/>
    <cellStyle name="Percent 134 6" xfId="29739" xr:uid="{00000000-0005-0000-0000-0000266A0000}"/>
    <cellStyle name="Percent 134 6 2" xfId="29741" xr:uid="{00000000-0005-0000-0000-0000276A0000}"/>
    <cellStyle name="Percent 134 6 2 2" xfId="29743" xr:uid="{00000000-0005-0000-0000-0000286A0000}"/>
    <cellStyle name="Percent 134 6 2 3" xfId="29745" xr:uid="{00000000-0005-0000-0000-0000296A0000}"/>
    <cellStyle name="Percent 134 6 3" xfId="29747" xr:uid="{00000000-0005-0000-0000-00002A6A0000}"/>
    <cellStyle name="Percent 134 6 3 2" xfId="29749" xr:uid="{00000000-0005-0000-0000-00002B6A0000}"/>
    <cellStyle name="Percent 134 6 3 3" xfId="29751" xr:uid="{00000000-0005-0000-0000-00002C6A0000}"/>
    <cellStyle name="Percent 134 6 4" xfId="29753" xr:uid="{00000000-0005-0000-0000-00002D6A0000}"/>
    <cellStyle name="Percent 134 6 5" xfId="29755" xr:uid="{00000000-0005-0000-0000-00002E6A0000}"/>
    <cellStyle name="Percent 134 7" xfId="6236" xr:uid="{00000000-0005-0000-0000-00002F6A0000}"/>
    <cellStyle name="Percent 134 7 2" xfId="29757" xr:uid="{00000000-0005-0000-0000-0000306A0000}"/>
    <cellStyle name="Percent 134 7 2 2" xfId="18031" xr:uid="{00000000-0005-0000-0000-0000316A0000}"/>
    <cellStyle name="Percent 134 7 2 3" xfId="21814" xr:uid="{00000000-0005-0000-0000-0000326A0000}"/>
    <cellStyle name="Percent 134 7 3" xfId="29759" xr:uid="{00000000-0005-0000-0000-0000336A0000}"/>
    <cellStyle name="Percent 134 7 3 2" xfId="29761" xr:uid="{00000000-0005-0000-0000-0000346A0000}"/>
    <cellStyle name="Percent 134 7 3 3" xfId="29763" xr:uid="{00000000-0005-0000-0000-0000356A0000}"/>
    <cellStyle name="Percent 134 7 4" xfId="29765" xr:uid="{00000000-0005-0000-0000-0000366A0000}"/>
    <cellStyle name="Percent 134 7 5" xfId="29767" xr:uid="{00000000-0005-0000-0000-0000376A0000}"/>
    <cellStyle name="Percent 134 8" xfId="6246" xr:uid="{00000000-0005-0000-0000-0000386A0000}"/>
    <cellStyle name="Percent 134 8 2" xfId="29769" xr:uid="{00000000-0005-0000-0000-0000396A0000}"/>
    <cellStyle name="Percent 134 8 2 2" xfId="18063" xr:uid="{00000000-0005-0000-0000-00003A6A0000}"/>
    <cellStyle name="Percent 134 8 2 3" xfId="29771" xr:uid="{00000000-0005-0000-0000-00003B6A0000}"/>
    <cellStyle name="Percent 134 8 3" xfId="29773" xr:uid="{00000000-0005-0000-0000-00003C6A0000}"/>
    <cellStyle name="Percent 134 8 3 2" xfId="29775" xr:uid="{00000000-0005-0000-0000-00003D6A0000}"/>
    <cellStyle name="Percent 134 8 3 3" xfId="29777" xr:uid="{00000000-0005-0000-0000-00003E6A0000}"/>
    <cellStyle name="Percent 134 8 4" xfId="29779" xr:uid="{00000000-0005-0000-0000-00003F6A0000}"/>
    <cellStyle name="Percent 134 8 5" xfId="29781" xr:uid="{00000000-0005-0000-0000-0000406A0000}"/>
    <cellStyle name="Percent 134 9" xfId="29783" xr:uid="{00000000-0005-0000-0000-0000416A0000}"/>
    <cellStyle name="Percent 134 9 2" xfId="29785" xr:uid="{00000000-0005-0000-0000-0000426A0000}"/>
    <cellStyle name="Percent 134 9 2 2" xfId="18098" xr:uid="{00000000-0005-0000-0000-0000436A0000}"/>
    <cellStyle name="Percent 134 9 2 3" xfId="29787" xr:uid="{00000000-0005-0000-0000-0000446A0000}"/>
    <cellStyle name="Percent 134 9 3" xfId="29789" xr:uid="{00000000-0005-0000-0000-0000456A0000}"/>
    <cellStyle name="Percent 134 9 4" xfId="29791" xr:uid="{00000000-0005-0000-0000-0000466A0000}"/>
    <cellStyle name="Percent 135" xfId="29794" xr:uid="{00000000-0005-0000-0000-0000476A0000}"/>
    <cellStyle name="Percent 135 10" xfId="25490" xr:uid="{00000000-0005-0000-0000-0000486A0000}"/>
    <cellStyle name="Percent 135 10 2" xfId="25493" xr:uid="{00000000-0005-0000-0000-0000496A0000}"/>
    <cellStyle name="Percent 135 10 3" xfId="25496" xr:uid="{00000000-0005-0000-0000-00004A6A0000}"/>
    <cellStyle name="Percent 135 11" xfId="25499" xr:uid="{00000000-0005-0000-0000-00004B6A0000}"/>
    <cellStyle name="Percent 135 11 2" xfId="25504" xr:uid="{00000000-0005-0000-0000-00004C6A0000}"/>
    <cellStyle name="Percent 135 11 3" xfId="25507" xr:uid="{00000000-0005-0000-0000-00004D6A0000}"/>
    <cellStyle name="Percent 135 12" xfId="25510" xr:uid="{00000000-0005-0000-0000-00004E6A0000}"/>
    <cellStyle name="Percent 135 13" xfId="25513" xr:uid="{00000000-0005-0000-0000-00004F6A0000}"/>
    <cellStyle name="Percent 135 2" xfId="29796" xr:uid="{00000000-0005-0000-0000-0000506A0000}"/>
    <cellStyle name="Percent 135 2 10" xfId="15322" xr:uid="{00000000-0005-0000-0000-0000516A0000}"/>
    <cellStyle name="Percent 135 2 11" xfId="15330" xr:uid="{00000000-0005-0000-0000-0000526A0000}"/>
    <cellStyle name="Percent 135 2 2" xfId="9008" xr:uid="{00000000-0005-0000-0000-0000536A0000}"/>
    <cellStyle name="Percent 135 2 2 2" xfId="22798" xr:uid="{00000000-0005-0000-0000-0000546A0000}"/>
    <cellStyle name="Percent 135 2 2 2 2" xfId="477" xr:uid="{00000000-0005-0000-0000-0000556A0000}"/>
    <cellStyle name="Percent 135 2 2 2 2 2" xfId="20510" xr:uid="{00000000-0005-0000-0000-0000566A0000}"/>
    <cellStyle name="Percent 135 2 2 2 2 3" xfId="16375" xr:uid="{00000000-0005-0000-0000-0000576A0000}"/>
    <cellStyle name="Percent 135 2 2 2 3" xfId="337" xr:uid="{00000000-0005-0000-0000-0000586A0000}"/>
    <cellStyle name="Percent 135 2 2 2 4" xfId="421" xr:uid="{00000000-0005-0000-0000-0000596A0000}"/>
    <cellStyle name="Percent 135 2 2 3" xfId="22801" xr:uid="{00000000-0005-0000-0000-00005A6A0000}"/>
    <cellStyle name="Percent 135 2 2 3 2" xfId="26856" xr:uid="{00000000-0005-0000-0000-00005B6A0000}"/>
    <cellStyle name="Percent 135 2 2 3 3" xfId="26860" xr:uid="{00000000-0005-0000-0000-00005C6A0000}"/>
    <cellStyle name="Percent 135 2 2 4" xfId="8297" xr:uid="{00000000-0005-0000-0000-00005D6A0000}"/>
    <cellStyle name="Percent 135 2 2 4 2" xfId="25865" xr:uid="{00000000-0005-0000-0000-00005E6A0000}"/>
    <cellStyle name="Percent 135 2 2 4 3" xfId="25870" xr:uid="{00000000-0005-0000-0000-00005F6A0000}"/>
    <cellStyle name="Percent 135 2 2 5" xfId="8304" xr:uid="{00000000-0005-0000-0000-0000606A0000}"/>
    <cellStyle name="Percent 135 2 2 6" xfId="29798" xr:uid="{00000000-0005-0000-0000-0000616A0000}"/>
    <cellStyle name="Percent 135 2 3" xfId="9013" xr:uid="{00000000-0005-0000-0000-0000626A0000}"/>
    <cellStyle name="Percent 135 2 3 2" xfId="8396" xr:uid="{00000000-0005-0000-0000-0000636A0000}"/>
    <cellStyle name="Percent 135 2 3 2 2" xfId="1958" xr:uid="{00000000-0005-0000-0000-0000646A0000}"/>
    <cellStyle name="Percent 135 2 3 2 3" xfId="10045" xr:uid="{00000000-0005-0000-0000-0000656A0000}"/>
    <cellStyle name="Percent 135 2 3 3" xfId="10050" xr:uid="{00000000-0005-0000-0000-0000666A0000}"/>
    <cellStyle name="Percent 135 2 3 3 2" xfId="10055" xr:uid="{00000000-0005-0000-0000-0000676A0000}"/>
    <cellStyle name="Percent 135 2 3 3 3" xfId="10063" xr:uid="{00000000-0005-0000-0000-0000686A0000}"/>
    <cellStyle name="Percent 135 2 3 4" xfId="10068" xr:uid="{00000000-0005-0000-0000-0000696A0000}"/>
    <cellStyle name="Percent 135 2 3 5" xfId="10072" xr:uid="{00000000-0005-0000-0000-00006A6A0000}"/>
    <cellStyle name="Percent 135 2 4" xfId="29800" xr:uid="{00000000-0005-0000-0000-00006B6A0000}"/>
    <cellStyle name="Percent 135 2 4 2" xfId="22808" xr:uid="{00000000-0005-0000-0000-00006C6A0000}"/>
    <cellStyle name="Percent 135 2 4 2 2" xfId="22811" xr:uid="{00000000-0005-0000-0000-00006D6A0000}"/>
    <cellStyle name="Percent 135 2 4 2 3" xfId="22814" xr:uid="{00000000-0005-0000-0000-00006E6A0000}"/>
    <cellStyle name="Percent 135 2 4 3" xfId="22817" xr:uid="{00000000-0005-0000-0000-00006F6A0000}"/>
    <cellStyle name="Percent 135 2 4 3 2" xfId="10081" xr:uid="{00000000-0005-0000-0000-0000706A0000}"/>
    <cellStyle name="Percent 135 2 4 3 3" xfId="10088" xr:uid="{00000000-0005-0000-0000-0000716A0000}"/>
    <cellStyle name="Percent 135 2 4 4" xfId="9824" xr:uid="{00000000-0005-0000-0000-0000726A0000}"/>
    <cellStyle name="Percent 135 2 4 5" xfId="9838" xr:uid="{00000000-0005-0000-0000-0000736A0000}"/>
    <cellStyle name="Percent 135 2 5" xfId="29803" xr:uid="{00000000-0005-0000-0000-0000746A0000}"/>
    <cellStyle name="Percent 135 2 5 2" xfId="2266" xr:uid="{00000000-0005-0000-0000-0000756A0000}"/>
    <cellStyle name="Percent 135 2 5 2 2" xfId="29806" xr:uid="{00000000-0005-0000-0000-0000766A0000}"/>
    <cellStyle name="Percent 135 2 5 2 3" xfId="24007" xr:uid="{00000000-0005-0000-0000-0000776A0000}"/>
    <cellStyle name="Percent 135 2 5 3" xfId="22822" xr:uid="{00000000-0005-0000-0000-0000786A0000}"/>
    <cellStyle name="Percent 135 2 5 3 2" xfId="26321" xr:uid="{00000000-0005-0000-0000-0000796A0000}"/>
    <cellStyle name="Percent 135 2 5 3 3" xfId="26327" xr:uid="{00000000-0005-0000-0000-00007A6A0000}"/>
    <cellStyle name="Percent 135 2 5 4" xfId="9862" xr:uid="{00000000-0005-0000-0000-00007B6A0000}"/>
    <cellStyle name="Percent 135 2 5 5" xfId="9866" xr:uid="{00000000-0005-0000-0000-00007C6A0000}"/>
    <cellStyle name="Percent 135 2 6" xfId="29808" xr:uid="{00000000-0005-0000-0000-00007D6A0000}"/>
    <cellStyle name="Percent 135 2 6 2" xfId="29810" xr:uid="{00000000-0005-0000-0000-00007E6A0000}"/>
    <cellStyle name="Percent 135 2 6 2 2" xfId="29812" xr:uid="{00000000-0005-0000-0000-00007F6A0000}"/>
    <cellStyle name="Percent 135 2 6 2 3" xfId="23286" xr:uid="{00000000-0005-0000-0000-0000806A0000}"/>
    <cellStyle name="Percent 135 2 6 3" xfId="29814" xr:uid="{00000000-0005-0000-0000-0000816A0000}"/>
    <cellStyle name="Percent 135 2 6 3 2" xfId="26463" xr:uid="{00000000-0005-0000-0000-0000826A0000}"/>
    <cellStyle name="Percent 135 2 6 3 3" xfId="23319" xr:uid="{00000000-0005-0000-0000-0000836A0000}"/>
    <cellStyle name="Percent 135 2 6 4" xfId="8888" xr:uid="{00000000-0005-0000-0000-0000846A0000}"/>
    <cellStyle name="Percent 135 2 6 5" xfId="9878" xr:uid="{00000000-0005-0000-0000-0000856A0000}"/>
    <cellStyle name="Percent 135 2 7" xfId="29816" xr:uid="{00000000-0005-0000-0000-0000866A0000}"/>
    <cellStyle name="Percent 135 2 7 2" xfId="29818" xr:uid="{00000000-0005-0000-0000-0000876A0000}"/>
    <cellStyle name="Percent 135 2 7 2 2" xfId="29820" xr:uid="{00000000-0005-0000-0000-0000886A0000}"/>
    <cellStyle name="Percent 135 2 7 2 3" xfId="4670" xr:uid="{00000000-0005-0000-0000-0000896A0000}"/>
    <cellStyle name="Percent 135 2 7 3" xfId="29822" xr:uid="{00000000-0005-0000-0000-00008A6A0000}"/>
    <cellStyle name="Percent 135 2 7 4" xfId="1248" xr:uid="{00000000-0005-0000-0000-00008B6A0000}"/>
    <cellStyle name="Percent 135 2 8" xfId="25343" xr:uid="{00000000-0005-0000-0000-00008C6A0000}"/>
    <cellStyle name="Percent 135 2 8 2" xfId="25749" xr:uid="{00000000-0005-0000-0000-00008D6A0000}"/>
    <cellStyle name="Percent 135 2 8 3" xfId="25753" xr:uid="{00000000-0005-0000-0000-00008E6A0000}"/>
    <cellStyle name="Percent 135 2 9" xfId="25347" xr:uid="{00000000-0005-0000-0000-00008F6A0000}"/>
    <cellStyle name="Percent 135 2 9 2" xfId="25763" xr:uid="{00000000-0005-0000-0000-0000906A0000}"/>
    <cellStyle name="Percent 135 2 9 3" xfId="29824" xr:uid="{00000000-0005-0000-0000-0000916A0000}"/>
    <cellStyle name="Percent 135 3" xfId="29826" xr:uid="{00000000-0005-0000-0000-0000926A0000}"/>
    <cellStyle name="Percent 135 4" xfId="29828" xr:uid="{00000000-0005-0000-0000-0000936A0000}"/>
    <cellStyle name="Percent 135 4 2" xfId="1932" xr:uid="{00000000-0005-0000-0000-0000946A0000}"/>
    <cellStyle name="Percent 135 4 2 2" xfId="1943" xr:uid="{00000000-0005-0000-0000-0000956A0000}"/>
    <cellStyle name="Percent 135 4 2 2 2" xfId="5118" xr:uid="{00000000-0005-0000-0000-0000966A0000}"/>
    <cellStyle name="Percent 135 4 2 2 3" xfId="5136" xr:uid="{00000000-0005-0000-0000-0000976A0000}"/>
    <cellStyle name="Percent 135 4 2 3" xfId="1954" xr:uid="{00000000-0005-0000-0000-0000986A0000}"/>
    <cellStyle name="Percent 135 4 2 4" xfId="9097" xr:uid="{00000000-0005-0000-0000-0000996A0000}"/>
    <cellStyle name="Percent 135 4 3" xfId="752" xr:uid="{00000000-0005-0000-0000-00009A6A0000}"/>
    <cellStyle name="Percent 135 4 3 2" xfId="9214" xr:uid="{00000000-0005-0000-0000-00009B6A0000}"/>
    <cellStyle name="Percent 135 4 3 3" xfId="9668" xr:uid="{00000000-0005-0000-0000-00009C6A0000}"/>
    <cellStyle name="Percent 135 4 4" xfId="766" xr:uid="{00000000-0005-0000-0000-00009D6A0000}"/>
    <cellStyle name="Percent 135 4 4 2" xfId="9221" xr:uid="{00000000-0005-0000-0000-00009E6A0000}"/>
    <cellStyle name="Percent 135 4 4 3" xfId="9672" xr:uid="{00000000-0005-0000-0000-00009F6A0000}"/>
    <cellStyle name="Percent 135 4 5" xfId="13503" xr:uid="{00000000-0005-0000-0000-0000A06A0000}"/>
    <cellStyle name="Percent 135 4 6" xfId="29830" xr:uid="{00000000-0005-0000-0000-0000A16A0000}"/>
    <cellStyle name="Percent 135 5" xfId="29832" xr:uid="{00000000-0005-0000-0000-0000A26A0000}"/>
    <cellStyle name="Percent 135 5 2" xfId="29834" xr:uid="{00000000-0005-0000-0000-0000A36A0000}"/>
    <cellStyle name="Percent 135 5 2 2" xfId="22909" xr:uid="{00000000-0005-0000-0000-0000A46A0000}"/>
    <cellStyle name="Percent 135 5 2 3" xfId="22916" xr:uid="{00000000-0005-0000-0000-0000A56A0000}"/>
    <cellStyle name="Percent 135 5 3" xfId="29836" xr:uid="{00000000-0005-0000-0000-0000A66A0000}"/>
    <cellStyle name="Percent 135 5 3 2" xfId="22923" xr:uid="{00000000-0005-0000-0000-0000A76A0000}"/>
    <cellStyle name="Percent 135 5 3 3" xfId="22928" xr:uid="{00000000-0005-0000-0000-0000A86A0000}"/>
    <cellStyle name="Percent 135 5 4" xfId="29838" xr:uid="{00000000-0005-0000-0000-0000A96A0000}"/>
    <cellStyle name="Percent 135 5 5" xfId="29840" xr:uid="{00000000-0005-0000-0000-0000AA6A0000}"/>
    <cellStyle name="Percent 135 6" xfId="29842" xr:uid="{00000000-0005-0000-0000-0000AB6A0000}"/>
    <cellStyle name="Percent 135 6 2" xfId="29844" xr:uid="{00000000-0005-0000-0000-0000AC6A0000}"/>
    <cellStyle name="Percent 135 6 2 2" xfId="29847" xr:uid="{00000000-0005-0000-0000-0000AD6A0000}"/>
    <cellStyle name="Percent 135 6 2 3" xfId="29850" xr:uid="{00000000-0005-0000-0000-0000AE6A0000}"/>
    <cellStyle name="Percent 135 6 3" xfId="29855" xr:uid="{00000000-0005-0000-0000-0000AF6A0000}"/>
    <cellStyle name="Percent 135 6 3 2" xfId="29859" xr:uid="{00000000-0005-0000-0000-0000B06A0000}"/>
    <cellStyle name="Percent 135 6 3 3" xfId="29863" xr:uid="{00000000-0005-0000-0000-0000B16A0000}"/>
    <cellStyle name="Percent 135 6 4" xfId="29867" xr:uid="{00000000-0005-0000-0000-0000B26A0000}"/>
    <cellStyle name="Percent 135 6 5" xfId="29871" xr:uid="{00000000-0005-0000-0000-0000B36A0000}"/>
    <cellStyle name="Percent 135 7" xfId="29873" xr:uid="{00000000-0005-0000-0000-0000B46A0000}"/>
    <cellStyle name="Percent 135 7 2" xfId="4903" xr:uid="{00000000-0005-0000-0000-0000B56A0000}"/>
    <cellStyle name="Percent 135 7 2 2" xfId="21269" xr:uid="{00000000-0005-0000-0000-0000B66A0000}"/>
    <cellStyle name="Percent 135 7 2 3" xfId="21275" xr:uid="{00000000-0005-0000-0000-0000B76A0000}"/>
    <cellStyle name="Percent 135 7 3" xfId="4926" xr:uid="{00000000-0005-0000-0000-0000B86A0000}"/>
    <cellStyle name="Percent 135 7 3 2" xfId="21292" xr:uid="{00000000-0005-0000-0000-0000B96A0000}"/>
    <cellStyle name="Percent 135 7 3 3" xfId="21299" xr:uid="{00000000-0005-0000-0000-0000BA6A0000}"/>
    <cellStyle name="Percent 135 7 4" xfId="29877" xr:uid="{00000000-0005-0000-0000-0000BB6A0000}"/>
    <cellStyle name="Percent 135 7 5" xfId="29881" xr:uid="{00000000-0005-0000-0000-0000BC6A0000}"/>
    <cellStyle name="Percent 135 8" xfId="29883" xr:uid="{00000000-0005-0000-0000-0000BD6A0000}"/>
    <cellStyle name="Percent 135 8 2" xfId="29885" xr:uid="{00000000-0005-0000-0000-0000BE6A0000}"/>
    <cellStyle name="Percent 135 8 2 2" xfId="29887" xr:uid="{00000000-0005-0000-0000-0000BF6A0000}"/>
    <cellStyle name="Percent 135 8 2 3" xfId="29889" xr:uid="{00000000-0005-0000-0000-0000C06A0000}"/>
    <cellStyle name="Percent 135 8 3" xfId="29891" xr:uid="{00000000-0005-0000-0000-0000C16A0000}"/>
    <cellStyle name="Percent 135 8 3 2" xfId="29893" xr:uid="{00000000-0005-0000-0000-0000C26A0000}"/>
    <cellStyle name="Percent 135 8 3 3" xfId="29895" xr:uid="{00000000-0005-0000-0000-0000C36A0000}"/>
    <cellStyle name="Percent 135 8 4" xfId="29897" xr:uid="{00000000-0005-0000-0000-0000C46A0000}"/>
    <cellStyle name="Percent 135 8 5" xfId="29899" xr:uid="{00000000-0005-0000-0000-0000C56A0000}"/>
    <cellStyle name="Percent 135 9" xfId="29901" xr:uid="{00000000-0005-0000-0000-0000C66A0000}"/>
    <cellStyle name="Percent 135 9 2" xfId="29903" xr:uid="{00000000-0005-0000-0000-0000C76A0000}"/>
    <cellStyle name="Percent 135 9 2 2" xfId="29905" xr:uid="{00000000-0005-0000-0000-0000C86A0000}"/>
    <cellStyle name="Percent 135 9 2 3" xfId="29907" xr:uid="{00000000-0005-0000-0000-0000C96A0000}"/>
    <cellStyle name="Percent 135 9 3" xfId="29909" xr:uid="{00000000-0005-0000-0000-0000CA6A0000}"/>
    <cellStyle name="Percent 135 9 4" xfId="29911" xr:uid="{00000000-0005-0000-0000-0000CB6A0000}"/>
    <cellStyle name="Percent 136" xfId="29913" xr:uid="{00000000-0005-0000-0000-0000CC6A0000}"/>
    <cellStyle name="Percent 136 10" xfId="22732" xr:uid="{00000000-0005-0000-0000-0000CD6A0000}"/>
    <cellStyle name="Percent 136 10 2" xfId="29915" xr:uid="{00000000-0005-0000-0000-0000CE6A0000}"/>
    <cellStyle name="Percent 136 10 3" xfId="29917" xr:uid="{00000000-0005-0000-0000-0000CF6A0000}"/>
    <cellStyle name="Percent 136 11" xfId="22736" xr:uid="{00000000-0005-0000-0000-0000D06A0000}"/>
    <cellStyle name="Percent 136 11 2" xfId="13261" xr:uid="{00000000-0005-0000-0000-0000D16A0000}"/>
    <cellStyle name="Percent 136 11 3" xfId="29919" xr:uid="{00000000-0005-0000-0000-0000D26A0000}"/>
    <cellStyle name="Percent 136 12" xfId="29921" xr:uid="{00000000-0005-0000-0000-0000D36A0000}"/>
    <cellStyle name="Percent 136 13" xfId="22769" xr:uid="{00000000-0005-0000-0000-0000D46A0000}"/>
    <cellStyle name="Percent 136 2" xfId="29923" xr:uid="{00000000-0005-0000-0000-0000D56A0000}"/>
    <cellStyle name="Percent 136 2 10" xfId="16727" xr:uid="{00000000-0005-0000-0000-0000D66A0000}"/>
    <cellStyle name="Percent 136 2 11" xfId="16741" xr:uid="{00000000-0005-0000-0000-0000D76A0000}"/>
    <cellStyle name="Percent 136 2 2" xfId="29925" xr:uid="{00000000-0005-0000-0000-0000D86A0000}"/>
    <cellStyle name="Percent 136 2 2 2" xfId="2375" xr:uid="{00000000-0005-0000-0000-0000D96A0000}"/>
    <cellStyle name="Percent 136 2 2 2 2" xfId="29927" xr:uid="{00000000-0005-0000-0000-0000DA6A0000}"/>
    <cellStyle name="Percent 136 2 2 2 2 2" xfId="29929" xr:uid="{00000000-0005-0000-0000-0000DB6A0000}"/>
    <cellStyle name="Percent 136 2 2 2 2 3" xfId="29931" xr:uid="{00000000-0005-0000-0000-0000DC6A0000}"/>
    <cellStyle name="Percent 136 2 2 2 3" xfId="29933" xr:uid="{00000000-0005-0000-0000-0000DD6A0000}"/>
    <cellStyle name="Percent 136 2 2 2 4" xfId="29935" xr:uid="{00000000-0005-0000-0000-0000DE6A0000}"/>
    <cellStyle name="Percent 136 2 2 3" xfId="1868" xr:uid="{00000000-0005-0000-0000-0000DF6A0000}"/>
    <cellStyle name="Percent 136 2 2 3 2" xfId="1886" xr:uid="{00000000-0005-0000-0000-0000E06A0000}"/>
    <cellStyle name="Percent 136 2 2 3 3" xfId="29937" xr:uid="{00000000-0005-0000-0000-0000E16A0000}"/>
    <cellStyle name="Percent 136 2 2 4" xfId="29939" xr:uid="{00000000-0005-0000-0000-0000E26A0000}"/>
    <cellStyle name="Percent 136 2 2 4 2" xfId="29943" xr:uid="{00000000-0005-0000-0000-0000E36A0000}"/>
    <cellStyle name="Percent 136 2 2 4 3" xfId="29945" xr:uid="{00000000-0005-0000-0000-0000E46A0000}"/>
    <cellStyle name="Percent 136 2 2 5" xfId="29947" xr:uid="{00000000-0005-0000-0000-0000E56A0000}"/>
    <cellStyle name="Percent 136 2 2 6" xfId="29951" xr:uid="{00000000-0005-0000-0000-0000E66A0000}"/>
    <cellStyle name="Percent 136 2 3" xfId="29953" xr:uid="{00000000-0005-0000-0000-0000E76A0000}"/>
    <cellStyle name="Percent 136 2 3 2" xfId="9765" xr:uid="{00000000-0005-0000-0000-0000E86A0000}"/>
    <cellStyle name="Percent 136 2 3 2 2" xfId="29955" xr:uid="{00000000-0005-0000-0000-0000E96A0000}"/>
    <cellStyle name="Percent 136 2 3 2 3" xfId="29957" xr:uid="{00000000-0005-0000-0000-0000EA6A0000}"/>
    <cellStyle name="Percent 136 2 3 3" xfId="1020" xr:uid="{00000000-0005-0000-0000-0000EB6A0000}"/>
    <cellStyle name="Percent 136 2 3 3 2" xfId="29959" xr:uid="{00000000-0005-0000-0000-0000EC6A0000}"/>
    <cellStyle name="Percent 136 2 3 3 3" xfId="29961" xr:uid="{00000000-0005-0000-0000-0000ED6A0000}"/>
    <cellStyle name="Percent 136 2 3 4" xfId="29963" xr:uid="{00000000-0005-0000-0000-0000EE6A0000}"/>
    <cellStyle name="Percent 136 2 3 5" xfId="29967" xr:uid="{00000000-0005-0000-0000-0000EF6A0000}"/>
    <cellStyle name="Percent 136 2 4" xfId="29971" xr:uid="{00000000-0005-0000-0000-0000F06A0000}"/>
    <cellStyle name="Percent 136 2 4 2" xfId="9775" xr:uid="{00000000-0005-0000-0000-0000F16A0000}"/>
    <cellStyle name="Percent 136 2 4 2 2" xfId="29974" xr:uid="{00000000-0005-0000-0000-0000F26A0000}"/>
    <cellStyle name="Percent 136 2 4 2 3" xfId="29976" xr:uid="{00000000-0005-0000-0000-0000F36A0000}"/>
    <cellStyle name="Percent 136 2 4 3" xfId="8010" xr:uid="{00000000-0005-0000-0000-0000F46A0000}"/>
    <cellStyle name="Percent 136 2 4 3 2" xfId="8015" xr:uid="{00000000-0005-0000-0000-0000F56A0000}"/>
    <cellStyle name="Percent 136 2 4 3 3" xfId="8047" xr:uid="{00000000-0005-0000-0000-0000F66A0000}"/>
    <cellStyle name="Percent 136 2 4 4" xfId="8079" xr:uid="{00000000-0005-0000-0000-0000F76A0000}"/>
    <cellStyle name="Percent 136 2 4 5" xfId="8092" xr:uid="{00000000-0005-0000-0000-0000F86A0000}"/>
    <cellStyle name="Percent 136 2 5" xfId="29978" xr:uid="{00000000-0005-0000-0000-0000F96A0000}"/>
    <cellStyle name="Percent 136 2 5 2" xfId="9800" xr:uid="{00000000-0005-0000-0000-0000FA6A0000}"/>
    <cellStyle name="Percent 136 2 5 2 2" xfId="19088" xr:uid="{00000000-0005-0000-0000-0000FB6A0000}"/>
    <cellStyle name="Percent 136 2 5 2 3" xfId="29981" xr:uid="{00000000-0005-0000-0000-0000FC6A0000}"/>
    <cellStyle name="Percent 136 2 5 3" xfId="889" xr:uid="{00000000-0005-0000-0000-0000FD6A0000}"/>
    <cellStyle name="Percent 136 2 5 3 2" xfId="19098" xr:uid="{00000000-0005-0000-0000-0000FE6A0000}"/>
    <cellStyle name="Percent 136 2 5 3 3" xfId="29983" xr:uid="{00000000-0005-0000-0000-0000FF6A0000}"/>
    <cellStyle name="Percent 136 2 5 4" xfId="29985" xr:uid="{00000000-0005-0000-0000-0000006B0000}"/>
    <cellStyle name="Percent 136 2 5 5" xfId="29987" xr:uid="{00000000-0005-0000-0000-0000016B0000}"/>
    <cellStyle name="Percent 136 2 6" xfId="29989" xr:uid="{00000000-0005-0000-0000-0000026B0000}"/>
    <cellStyle name="Percent 136 2 6 2" xfId="5077" xr:uid="{00000000-0005-0000-0000-0000036B0000}"/>
    <cellStyle name="Percent 136 2 6 2 2" xfId="29991" xr:uid="{00000000-0005-0000-0000-0000046B0000}"/>
    <cellStyle name="Percent 136 2 6 2 3" xfId="29993" xr:uid="{00000000-0005-0000-0000-0000056B0000}"/>
    <cellStyle name="Percent 136 2 6 3" xfId="29995" xr:uid="{00000000-0005-0000-0000-0000066B0000}"/>
    <cellStyle name="Percent 136 2 6 3 2" xfId="29997" xr:uid="{00000000-0005-0000-0000-0000076B0000}"/>
    <cellStyle name="Percent 136 2 6 3 3" xfId="30000" xr:uid="{00000000-0005-0000-0000-0000086B0000}"/>
    <cellStyle name="Percent 136 2 6 4" xfId="30002" xr:uid="{00000000-0005-0000-0000-0000096B0000}"/>
    <cellStyle name="Percent 136 2 6 5" xfId="30004" xr:uid="{00000000-0005-0000-0000-00000A6B0000}"/>
    <cellStyle name="Percent 136 2 7" xfId="30006" xr:uid="{00000000-0005-0000-0000-00000B6B0000}"/>
    <cellStyle name="Percent 136 2 7 2" xfId="30010" xr:uid="{00000000-0005-0000-0000-00000C6B0000}"/>
    <cellStyle name="Percent 136 2 7 2 2" xfId="30014" xr:uid="{00000000-0005-0000-0000-00000D6B0000}"/>
    <cellStyle name="Percent 136 2 7 2 3" xfId="30018" xr:uid="{00000000-0005-0000-0000-00000E6B0000}"/>
    <cellStyle name="Percent 136 2 7 3" xfId="30022" xr:uid="{00000000-0005-0000-0000-00000F6B0000}"/>
    <cellStyle name="Percent 136 2 7 4" xfId="30026" xr:uid="{00000000-0005-0000-0000-0000106B0000}"/>
    <cellStyle name="Percent 136 2 8" xfId="235" xr:uid="{00000000-0005-0000-0000-0000116B0000}"/>
    <cellStyle name="Percent 136 2 8 2" xfId="3212" xr:uid="{00000000-0005-0000-0000-0000126B0000}"/>
    <cellStyle name="Percent 136 2 8 3" xfId="4467" xr:uid="{00000000-0005-0000-0000-0000136B0000}"/>
    <cellStyle name="Percent 136 2 9" xfId="5240" xr:uid="{00000000-0005-0000-0000-0000146B0000}"/>
    <cellStyle name="Percent 136 2 9 2" xfId="30030" xr:uid="{00000000-0005-0000-0000-0000156B0000}"/>
    <cellStyle name="Percent 136 2 9 3" xfId="30032" xr:uid="{00000000-0005-0000-0000-0000166B0000}"/>
    <cellStyle name="Percent 136 3" xfId="30034" xr:uid="{00000000-0005-0000-0000-0000176B0000}"/>
    <cellStyle name="Percent 136 4" xfId="4774" xr:uid="{00000000-0005-0000-0000-0000186B0000}"/>
    <cellStyle name="Percent 136 4 2" xfId="30036" xr:uid="{00000000-0005-0000-0000-0000196B0000}"/>
    <cellStyle name="Percent 136 4 2 2" xfId="30038" xr:uid="{00000000-0005-0000-0000-00001A6B0000}"/>
    <cellStyle name="Percent 136 4 2 2 2" xfId="30040" xr:uid="{00000000-0005-0000-0000-00001B6B0000}"/>
    <cellStyle name="Percent 136 4 2 2 3" xfId="30042" xr:uid="{00000000-0005-0000-0000-00001C6B0000}"/>
    <cellStyle name="Percent 136 4 2 3" xfId="30044" xr:uid="{00000000-0005-0000-0000-00001D6B0000}"/>
    <cellStyle name="Percent 136 4 2 4" xfId="30046" xr:uid="{00000000-0005-0000-0000-00001E6B0000}"/>
    <cellStyle name="Percent 136 4 3" xfId="10177" xr:uid="{00000000-0005-0000-0000-00001F6B0000}"/>
    <cellStyle name="Percent 136 4 3 2" xfId="16414" xr:uid="{00000000-0005-0000-0000-0000206B0000}"/>
    <cellStyle name="Percent 136 4 3 3" xfId="1677" xr:uid="{00000000-0005-0000-0000-0000216B0000}"/>
    <cellStyle name="Percent 136 4 4" xfId="10184" xr:uid="{00000000-0005-0000-0000-0000226B0000}"/>
    <cellStyle name="Percent 136 4 4 2" xfId="16423" xr:uid="{00000000-0005-0000-0000-0000236B0000}"/>
    <cellStyle name="Percent 136 4 4 3" xfId="16427" xr:uid="{00000000-0005-0000-0000-0000246B0000}"/>
    <cellStyle name="Percent 136 4 5" xfId="16431" xr:uid="{00000000-0005-0000-0000-0000256B0000}"/>
    <cellStyle name="Percent 136 4 6" xfId="16437" xr:uid="{00000000-0005-0000-0000-0000266B0000}"/>
    <cellStyle name="Percent 136 5" xfId="4792" xr:uid="{00000000-0005-0000-0000-0000276B0000}"/>
    <cellStyle name="Percent 136 5 2" xfId="30050" xr:uid="{00000000-0005-0000-0000-0000286B0000}"/>
    <cellStyle name="Percent 136 5 2 2" xfId="918" xr:uid="{00000000-0005-0000-0000-0000296B0000}"/>
    <cellStyle name="Percent 136 5 2 3" xfId="30052" xr:uid="{00000000-0005-0000-0000-00002A6B0000}"/>
    <cellStyle name="Percent 136 5 3" xfId="4189" xr:uid="{00000000-0005-0000-0000-00002B6B0000}"/>
    <cellStyle name="Percent 136 5 3 2" xfId="1973" xr:uid="{00000000-0005-0000-0000-00002C6B0000}"/>
    <cellStyle name="Percent 136 5 3 3" xfId="16445" xr:uid="{00000000-0005-0000-0000-00002D6B0000}"/>
    <cellStyle name="Percent 136 5 4" xfId="10197" xr:uid="{00000000-0005-0000-0000-00002E6B0000}"/>
    <cellStyle name="Percent 136 5 5" xfId="16453" xr:uid="{00000000-0005-0000-0000-00002F6B0000}"/>
    <cellStyle name="Percent 136 6" xfId="30054" xr:uid="{00000000-0005-0000-0000-0000306B0000}"/>
    <cellStyle name="Percent 136 6 2" xfId="30056" xr:uid="{00000000-0005-0000-0000-0000316B0000}"/>
    <cellStyle name="Percent 136 6 2 2" xfId="30058" xr:uid="{00000000-0005-0000-0000-0000326B0000}"/>
    <cellStyle name="Percent 136 6 2 3" xfId="30060" xr:uid="{00000000-0005-0000-0000-0000336B0000}"/>
    <cellStyle name="Percent 136 6 3" xfId="10207" xr:uid="{00000000-0005-0000-0000-0000346B0000}"/>
    <cellStyle name="Percent 136 6 3 2" xfId="16461" xr:uid="{00000000-0005-0000-0000-0000356B0000}"/>
    <cellStyle name="Percent 136 6 3 3" xfId="16467" xr:uid="{00000000-0005-0000-0000-0000366B0000}"/>
    <cellStyle name="Percent 136 6 4" xfId="16471" xr:uid="{00000000-0005-0000-0000-0000376B0000}"/>
    <cellStyle name="Percent 136 6 5" xfId="16480" xr:uid="{00000000-0005-0000-0000-0000386B0000}"/>
    <cellStyle name="Percent 136 7" xfId="24950" xr:uid="{00000000-0005-0000-0000-0000396B0000}"/>
    <cellStyle name="Percent 136 7 2" xfId="30062" xr:uid="{00000000-0005-0000-0000-00003A6B0000}"/>
    <cellStyle name="Percent 136 7 2 2" xfId="30064" xr:uid="{00000000-0005-0000-0000-00003B6B0000}"/>
    <cellStyle name="Percent 136 7 2 3" xfId="30066" xr:uid="{00000000-0005-0000-0000-00003C6B0000}"/>
    <cellStyle name="Percent 136 7 3" xfId="16488" xr:uid="{00000000-0005-0000-0000-00003D6B0000}"/>
    <cellStyle name="Percent 136 7 3 2" xfId="16492" xr:uid="{00000000-0005-0000-0000-00003E6B0000}"/>
    <cellStyle name="Percent 136 7 3 3" xfId="16496" xr:uid="{00000000-0005-0000-0000-00003F6B0000}"/>
    <cellStyle name="Percent 136 7 4" xfId="16500" xr:uid="{00000000-0005-0000-0000-0000406B0000}"/>
    <cellStyle name="Percent 136 7 5" xfId="16508" xr:uid="{00000000-0005-0000-0000-0000416B0000}"/>
    <cellStyle name="Percent 136 8" xfId="24953" xr:uid="{00000000-0005-0000-0000-0000426B0000}"/>
    <cellStyle name="Percent 136 8 2" xfId="30068" xr:uid="{00000000-0005-0000-0000-0000436B0000}"/>
    <cellStyle name="Percent 136 8 2 2" xfId="21403" xr:uid="{00000000-0005-0000-0000-0000446B0000}"/>
    <cellStyle name="Percent 136 8 2 3" xfId="21407" xr:uid="{00000000-0005-0000-0000-0000456B0000}"/>
    <cellStyle name="Percent 136 8 3" xfId="16514" xr:uid="{00000000-0005-0000-0000-0000466B0000}"/>
    <cellStyle name="Percent 136 8 3 2" xfId="16518" xr:uid="{00000000-0005-0000-0000-0000476B0000}"/>
    <cellStyle name="Percent 136 8 3 3" xfId="16523" xr:uid="{00000000-0005-0000-0000-0000486B0000}"/>
    <cellStyle name="Percent 136 8 4" xfId="16528" xr:uid="{00000000-0005-0000-0000-0000496B0000}"/>
    <cellStyle name="Percent 136 8 5" xfId="16538" xr:uid="{00000000-0005-0000-0000-00004A6B0000}"/>
    <cellStyle name="Percent 136 9" xfId="30070" xr:uid="{00000000-0005-0000-0000-00004B6B0000}"/>
    <cellStyle name="Percent 136 9 2" xfId="30072" xr:uid="{00000000-0005-0000-0000-00004C6B0000}"/>
    <cellStyle name="Percent 136 9 2 2" xfId="21943" xr:uid="{00000000-0005-0000-0000-00004D6B0000}"/>
    <cellStyle name="Percent 136 9 2 3" xfId="30074" xr:uid="{00000000-0005-0000-0000-00004E6B0000}"/>
    <cellStyle name="Percent 136 9 3" xfId="16546" xr:uid="{00000000-0005-0000-0000-00004F6B0000}"/>
    <cellStyle name="Percent 136 9 4" xfId="16554" xr:uid="{00000000-0005-0000-0000-0000506B0000}"/>
    <cellStyle name="Percent 137" xfId="30076" xr:uid="{00000000-0005-0000-0000-0000516B0000}"/>
    <cellStyle name="Percent 137 10" xfId="30079" xr:uid="{00000000-0005-0000-0000-0000526B0000}"/>
    <cellStyle name="Percent 137 10 2" xfId="21054" xr:uid="{00000000-0005-0000-0000-0000536B0000}"/>
    <cellStyle name="Percent 137 10 3" xfId="30081" xr:uid="{00000000-0005-0000-0000-0000546B0000}"/>
    <cellStyle name="Percent 137 11" xfId="30083" xr:uid="{00000000-0005-0000-0000-0000556B0000}"/>
    <cellStyle name="Percent 137 11 2" xfId="21067" xr:uid="{00000000-0005-0000-0000-0000566B0000}"/>
    <cellStyle name="Percent 137 11 3" xfId="30087" xr:uid="{00000000-0005-0000-0000-0000576B0000}"/>
    <cellStyle name="Percent 137 12" xfId="30089" xr:uid="{00000000-0005-0000-0000-0000586B0000}"/>
    <cellStyle name="Percent 137 13" xfId="30091" xr:uid="{00000000-0005-0000-0000-0000596B0000}"/>
    <cellStyle name="Percent 137 2" xfId="30093" xr:uid="{00000000-0005-0000-0000-00005A6B0000}"/>
    <cellStyle name="Percent 137 2 10" xfId="30096" xr:uid="{00000000-0005-0000-0000-00005B6B0000}"/>
    <cellStyle name="Percent 137 2 11" xfId="30099" xr:uid="{00000000-0005-0000-0000-00005C6B0000}"/>
    <cellStyle name="Percent 137 2 2" xfId="24520" xr:uid="{00000000-0005-0000-0000-00005D6B0000}"/>
    <cellStyle name="Percent 137 2 2 2" xfId="30101" xr:uid="{00000000-0005-0000-0000-00005E6B0000}"/>
    <cellStyle name="Percent 137 2 2 2 2" xfId="30103" xr:uid="{00000000-0005-0000-0000-00005F6B0000}"/>
    <cellStyle name="Percent 137 2 2 2 2 2" xfId="30107" xr:uid="{00000000-0005-0000-0000-0000606B0000}"/>
    <cellStyle name="Percent 137 2 2 2 2 3" xfId="4582" xr:uid="{00000000-0005-0000-0000-0000616B0000}"/>
    <cellStyle name="Percent 137 2 2 2 3" xfId="30109" xr:uid="{00000000-0005-0000-0000-0000626B0000}"/>
    <cellStyle name="Percent 137 2 2 2 4" xfId="30111" xr:uid="{00000000-0005-0000-0000-0000636B0000}"/>
    <cellStyle name="Percent 137 2 2 3" xfId="30113" xr:uid="{00000000-0005-0000-0000-0000646B0000}"/>
    <cellStyle name="Percent 137 2 2 3 2" xfId="5145" xr:uid="{00000000-0005-0000-0000-0000656B0000}"/>
    <cellStyle name="Percent 137 2 2 3 3" xfId="30115" xr:uid="{00000000-0005-0000-0000-0000666B0000}"/>
    <cellStyle name="Percent 137 2 2 4" xfId="30117" xr:uid="{00000000-0005-0000-0000-0000676B0000}"/>
    <cellStyle name="Percent 137 2 2 4 2" xfId="30119" xr:uid="{00000000-0005-0000-0000-0000686B0000}"/>
    <cellStyle name="Percent 137 2 2 4 3" xfId="30121" xr:uid="{00000000-0005-0000-0000-0000696B0000}"/>
    <cellStyle name="Percent 137 2 2 5" xfId="30123" xr:uid="{00000000-0005-0000-0000-00006A6B0000}"/>
    <cellStyle name="Percent 137 2 2 6" xfId="30125" xr:uid="{00000000-0005-0000-0000-00006B6B0000}"/>
    <cellStyle name="Percent 137 2 3" xfId="30127" xr:uid="{00000000-0005-0000-0000-00006C6B0000}"/>
    <cellStyle name="Percent 137 2 3 2" xfId="30129" xr:uid="{00000000-0005-0000-0000-00006D6B0000}"/>
    <cellStyle name="Percent 137 2 3 2 2" xfId="30131" xr:uid="{00000000-0005-0000-0000-00006E6B0000}"/>
    <cellStyle name="Percent 137 2 3 2 3" xfId="30133" xr:uid="{00000000-0005-0000-0000-00006F6B0000}"/>
    <cellStyle name="Percent 137 2 3 3" xfId="8332" xr:uid="{00000000-0005-0000-0000-0000706B0000}"/>
    <cellStyle name="Percent 137 2 3 3 2" xfId="8335" xr:uid="{00000000-0005-0000-0000-0000716B0000}"/>
    <cellStyle name="Percent 137 2 3 3 3" xfId="8341" xr:uid="{00000000-0005-0000-0000-0000726B0000}"/>
    <cellStyle name="Percent 137 2 3 4" xfId="8354" xr:uid="{00000000-0005-0000-0000-0000736B0000}"/>
    <cellStyle name="Percent 137 2 3 5" xfId="8364" xr:uid="{00000000-0005-0000-0000-0000746B0000}"/>
    <cellStyle name="Percent 137 2 4" xfId="30135" xr:uid="{00000000-0005-0000-0000-0000756B0000}"/>
    <cellStyle name="Percent 137 2 4 2" xfId="30138" xr:uid="{00000000-0005-0000-0000-0000766B0000}"/>
    <cellStyle name="Percent 137 2 4 2 2" xfId="30140" xr:uid="{00000000-0005-0000-0000-0000776B0000}"/>
    <cellStyle name="Percent 137 2 4 2 3" xfId="30142" xr:uid="{00000000-0005-0000-0000-0000786B0000}"/>
    <cellStyle name="Percent 137 2 4 3" xfId="30144" xr:uid="{00000000-0005-0000-0000-0000796B0000}"/>
    <cellStyle name="Percent 137 2 4 3 2" xfId="30146" xr:uid="{00000000-0005-0000-0000-00007A6B0000}"/>
    <cellStyle name="Percent 137 2 4 3 3" xfId="30148" xr:uid="{00000000-0005-0000-0000-00007B6B0000}"/>
    <cellStyle name="Percent 137 2 4 4" xfId="9972" xr:uid="{00000000-0005-0000-0000-00007C6B0000}"/>
    <cellStyle name="Percent 137 2 4 5" xfId="5571" xr:uid="{00000000-0005-0000-0000-00007D6B0000}"/>
    <cellStyle name="Percent 137 2 5" xfId="30150" xr:uid="{00000000-0005-0000-0000-00007E6B0000}"/>
    <cellStyle name="Percent 137 2 5 2" xfId="30153" xr:uid="{00000000-0005-0000-0000-00007F6B0000}"/>
    <cellStyle name="Percent 137 2 5 2 2" xfId="30155" xr:uid="{00000000-0005-0000-0000-0000806B0000}"/>
    <cellStyle name="Percent 137 2 5 2 3" xfId="30157" xr:uid="{00000000-0005-0000-0000-0000816B0000}"/>
    <cellStyle name="Percent 137 2 5 3" xfId="30159" xr:uid="{00000000-0005-0000-0000-0000826B0000}"/>
    <cellStyle name="Percent 137 2 5 3 2" xfId="30161" xr:uid="{00000000-0005-0000-0000-0000836B0000}"/>
    <cellStyle name="Percent 137 2 5 3 3" xfId="30163" xr:uid="{00000000-0005-0000-0000-0000846B0000}"/>
    <cellStyle name="Percent 137 2 5 4" xfId="1642" xr:uid="{00000000-0005-0000-0000-0000856B0000}"/>
    <cellStyle name="Percent 137 2 5 5" xfId="1654" xr:uid="{00000000-0005-0000-0000-0000866B0000}"/>
    <cellStyle name="Percent 137 2 6" xfId="30165" xr:uid="{00000000-0005-0000-0000-0000876B0000}"/>
    <cellStyle name="Percent 137 2 6 2" xfId="30167" xr:uid="{00000000-0005-0000-0000-0000886B0000}"/>
    <cellStyle name="Percent 137 2 6 2 2" xfId="30169" xr:uid="{00000000-0005-0000-0000-0000896B0000}"/>
    <cellStyle name="Percent 137 2 6 2 3" xfId="30171" xr:uid="{00000000-0005-0000-0000-00008A6B0000}"/>
    <cellStyle name="Percent 137 2 6 3" xfId="30173" xr:uid="{00000000-0005-0000-0000-00008B6B0000}"/>
    <cellStyle name="Percent 137 2 6 3 2" xfId="30175" xr:uid="{00000000-0005-0000-0000-00008C6B0000}"/>
    <cellStyle name="Percent 137 2 6 3 3" xfId="30177" xr:uid="{00000000-0005-0000-0000-00008D6B0000}"/>
    <cellStyle name="Percent 137 2 6 4" xfId="10005" xr:uid="{00000000-0005-0000-0000-00008E6B0000}"/>
    <cellStyle name="Percent 137 2 6 5" xfId="5299" xr:uid="{00000000-0005-0000-0000-00008F6B0000}"/>
    <cellStyle name="Percent 137 2 7" xfId="30179" xr:uid="{00000000-0005-0000-0000-0000906B0000}"/>
    <cellStyle name="Percent 137 2 7 2" xfId="30181" xr:uid="{00000000-0005-0000-0000-0000916B0000}"/>
    <cellStyle name="Percent 137 2 7 2 2" xfId="18164" xr:uid="{00000000-0005-0000-0000-0000926B0000}"/>
    <cellStyle name="Percent 137 2 7 2 3" xfId="18175" xr:uid="{00000000-0005-0000-0000-0000936B0000}"/>
    <cellStyle name="Percent 137 2 7 3" xfId="20594" xr:uid="{00000000-0005-0000-0000-0000946B0000}"/>
    <cellStyle name="Percent 137 2 7 4" xfId="4545" xr:uid="{00000000-0005-0000-0000-0000956B0000}"/>
    <cellStyle name="Percent 137 2 8" xfId="30183" xr:uid="{00000000-0005-0000-0000-0000966B0000}"/>
    <cellStyle name="Percent 137 2 8 2" xfId="30186" xr:uid="{00000000-0005-0000-0000-0000976B0000}"/>
    <cellStyle name="Percent 137 2 8 3" xfId="30189" xr:uid="{00000000-0005-0000-0000-0000986B0000}"/>
    <cellStyle name="Percent 137 2 9" xfId="30192" xr:uid="{00000000-0005-0000-0000-0000996B0000}"/>
    <cellStyle name="Percent 137 2 9 2" xfId="30195" xr:uid="{00000000-0005-0000-0000-00009A6B0000}"/>
    <cellStyle name="Percent 137 2 9 3" xfId="30198" xr:uid="{00000000-0005-0000-0000-00009B6B0000}"/>
    <cellStyle name="Percent 137 3" xfId="30201" xr:uid="{00000000-0005-0000-0000-00009C6B0000}"/>
    <cellStyle name="Percent 137 4" xfId="30203" xr:uid="{00000000-0005-0000-0000-00009D6B0000}"/>
    <cellStyle name="Percent 137 4 2" xfId="24536" xr:uid="{00000000-0005-0000-0000-00009E6B0000}"/>
    <cellStyle name="Percent 137 4 2 2" xfId="30205" xr:uid="{00000000-0005-0000-0000-00009F6B0000}"/>
    <cellStyle name="Percent 137 4 2 2 2" xfId="30207" xr:uid="{00000000-0005-0000-0000-0000A06B0000}"/>
    <cellStyle name="Percent 137 4 2 2 3" xfId="30210" xr:uid="{00000000-0005-0000-0000-0000A16B0000}"/>
    <cellStyle name="Percent 137 4 2 3" xfId="30212" xr:uid="{00000000-0005-0000-0000-0000A26B0000}"/>
    <cellStyle name="Percent 137 4 2 4" xfId="30214" xr:uid="{00000000-0005-0000-0000-0000A36B0000}"/>
    <cellStyle name="Percent 137 4 3" xfId="26826" xr:uid="{00000000-0005-0000-0000-0000A46B0000}"/>
    <cellStyle name="Percent 137 4 3 2" xfId="30216" xr:uid="{00000000-0005-0000-0000-0000A56B0000}"/>
    <cellStyle name="Percent 137 4 3 3" xfId="30218" xr:uid="{00000000-0005-0000-0000-0000A66B0000}"/>
    <cellStyle name="Percent 137 4 4" xfId="26829" xr:uid="{00000000-0005-0000-0000-0000A76B0000}"/>
    <cellStyle name="Percent 137 4 4 2" xfId="30220" xr:uid="{00000000-0005-0000-0000-0000A86B0000}"/>
    <cellStyle name="Percent 137 4 4 3" xfId="21183" xr:uid="{00000000-0005-0000-0000-0000A96B0000}"/>
    <cellStyle name="Percent 137 4 5" xfId="30222" xr:uid="{00000000-0005-0000-0000-0000AA6B0000}"/>
    <cellStyle name="Percent 137 4 6" xfId="30224" xr:uid="{00000000-0005-0000-0000-0000AB6B0000}"/>
    <cellStyle name="Percent 137 5" xfId="30226" xr:uid="{00000000-0005-0000-0000-0000AC6B0000}"/>
    <cellStyle name="Percent 137 5 2" xfId="30228" xr:uid="{00000000-0005-0000-0000-0000AD6B0000}"/>
    <cellStyle name="Percent 137 5 2 2" xfId="30230" xr:uid="{00000000-0005-0000-0000-0000AE6B0000}"/>
    <cellStyle name="Percent 137 5 2 3" xfId="30232" xr:uid="{00000000-0005-0000-0000-0000AF6B0000}"/>
    <cellStyle name="Percent 137 5 3" xfId="8849" xr:uid="{00000000-0005-0000-0000-0000B06B0000}"/>
    <cellStyle name="Percent 137 5 3 2" xfId="30234" xr:uid="{00000000-0005-0000-0000-0000B16B0000}"/>
    <cellStyle name="Percent 137 5 3 3" xfId="30236" xr:uid="{00000000-0005-0000-0000-0000B26B0000}"/>
    <cellStyle name="Percent 137 5 4" xfId="8139" xr:uid="{00000000-0005-0000-0000-0000B36B0000}"/>
    <cellStyle name="Percent 137 5 5" xfId="30238" xr:uid="{00000000-0005-0000-0000-0000B46B0000}"/>
    <cellStyle name="Percent 137 6" xfId="30240" xr:uid="{00000000-0005-0000-0000-0000B56B0000}"/>
    <cellStyle name="Percent 137 6 2" xfId="30242" xr:uid="{00000000-0005-0000-0000-0000B66B0000}"/>
    <cellStyle name="Percent 137 6 2 2" xfId="30244" xr:uid="{00000000-0005-0000-0000-0000B76B0000}"/>
    <cellStyle name="Percent 137 6 2 3" xfId="30246" xr:uid="{00000000-0005-0000-0000-0000B86B0000}"/>
    <cellStyle name="Percent 137 6 3" xfId="30248" xr:uid="{00000000-0005-0000-0000-0000B96B0000}"/>
    <cellStyle name="Percent 137 6 3 2" xfId="30250" xr:uid="{00000000-0005-0000-0000-0000BA6B0000}"/>
    <cellStyle name="Percent 137 6 3 3" xfId="1938" xr:uid="{00000000-0005-0000-0000-0000BB6B0000}"/>
    <cellStyle name="Percent 137 6 4" xfId="30252" xr:uid="{00000000-0005-0000-0000-0000BC6B0000}"/>
    <cellStyle name="Percent 137 6 5" xfId="30254" xr:uid="{00000000-0005-0000-0000-0000BD6B0000}"/>
    <cellStyle name="Percent 137 7" xfId="24957" xr:uid="{00000000-0005-0000-0000-0000BE6B0000}"/>
    <cellStyle name="Percent 137 7 2" xfId="10959" xr:uid="{00000000-0005-0000-0000-0000BF6B0000}"/>
    <cellStyle name="Percent 137 7 2 2" xfId="30256" xr:uid="{00000000-0005-0000-0000-0000C06B0000}"/>
    <cellStyle name="Percent 137 7 2 3" xfId="30258" xr:uid="{00000000-0005-0000-0000-0000C16B0000}"/>
    <cellStyle name="Percent 137 7 3" xfId="30260" xr:uid="{00000000-0005-0000-0000-0000C26B0000}"/>
    <cellStyle name="Percent 137 7 3 2" xfId="30262" xr:uid="{00000000-0005-0000-0000-0000C36B0000}"/>
    <cellStyle name="Percent 137 7 3 3" xfId="30264" xr:uid="{00000000-0005-0000-0000-0000C46B0000}"/>
    <cellStyle name="Percent 137 7 4" xfId="30266" xr:uid="{00000000-0005-0000-0000-0000C56B0000}"/>
    <cellStyle name="Percent 137 7 5" xfId="30268" xr:uid="{00000000-0005-0000-0000-0000C66B0000}"/>
    <cellStyle name="Percent 137 8" xfId="24960" xr:uid="{00000000-0005-0000-0000-0000C76B0000}"/>
    <cellStyle name="Percent 137 8 2" xfId="30270" xr:uid="{00000000-0005-0000-0000-0000C86B0000}"/>
    <cellStyle name="Percent 137 8 2 2" xfId="30272" xr:uid="{00000000-0005-0000-0000-0000C96B0000}"/>
    <cellStyle name="Percent 137 8 2 3" xfId="30274" xr:uid="{00000000-0005-0000-0000-0000CA6B0000}"/>
    <cellStyle name="Percent 137 8 3" xfId="30276" xr:uid="{00000000-0005-0000-0000-0000CB6B0000}"/>
    <cellStyle name="Percent 137 8 3 2" xfId="30278" xr:uid="{00000000-0005-0000-0000-0000CC6B0000}"/>
    <cellStyle name="Percent 137 8 3 3" xfId="30280" xr:uid="{00000000-0005-0000-0000-0000CD6B0000}"/>
    <cellStyle name="Percent 137 8 4" xfId="30282" xr:uid="{00000000-0005-0000-0000-0000CE6B0000}"/>
    <cellStyle name="Percent 137 8 5" xfId="30284" xr:uid="{00000000-0005-0000-0000-0000CF6B0000}"/>
    <cellStyle name="Percent 137 9" xfId="30286" xr:uid="{00000000-0005-0000-0000-0000D06B0000}"/>
    <cellStyle name="Percent 137 9 2" xfId="30288" xr:uid="{00000000-0005-0000-0000-0000D16B0000}"/>
    <cellStyle name="Percent 137 9 2 2" xfId="4006" xr:uid="{00000000-0005-0000-0000-0000D26B0000}"/>
    <cellStyle name="Percent 137 9 2 3" xfId="30290" xr:uid="{00000000-0005-0000-0000-0000D36B0000}"/>
    <cellStyle name="Percent 137 9 3" xfId="30292" xr:uid="{00000000-0005-0000-0000-0000D46B0000}"/>
    <cellStyle name="Percent 137 9 4" xfId="30294" xr:uid="{00000000-0005-0000-0000-0000D56B0000}"/>
    <cellStyle name="Percent 138" xfId="30296" xr:uid="{00000000-0005-0000-0000-0000D66B0000}"/>
    <cellStyle name="Percent 138 10" xfId="30299" xr:uid="{00000000-0005-0000-0000-0000D76B0000}"/>
    <cellStyle name="Percent 138 10 2" xfId="30301" xr:uid="{00000000-0005-0000-0000-0000D86B0000}"/>
    <cellStyle name="Percent 138 10 3" xfId="5049" xr:uid="{00000000-0005-0000-0000-0000D96B0000}"/>
    <cellStyle name="Percent 138 11" xfId="23619" xr:uid="{00000000-0005-0000-0000-0000DA6B0000}"/>
    <cellStyle name="Percent 138 11 2" xfId="30304" xr:uid="{00000000-0005-0000-0000-0000DB6B0000}"/>
    <cellStyle name="Percent 138 11 3" xfId="30306" xr:uid="{00000000-0005-0000-0000-0000DC6B0000}"/>
    <cellStyle name="Percent 138 12" xfId="23623" xr:uid="{00000000-0005-0000-0000-0000DD6B0000}"/>
    <cellStyle name="Percent 138 13" xfId="21705" xr:uid="{00000000-0005-0000-0000-0000DE6B0000}"/>
    <cellStyle name="Percent 138 2" xfId="30308" xr:uid="{00000000-0005-0000-0000-0000DF6B0000}"/>
    <cellStyle name="Percent 138 2 10" xfId="16849" xr:uid="{00000000-0005-0000-0000-0000E06B0000}"/>
    <cellStyle name="Percent 138 2 11" xfId="17620" xr:uid="{00000000-0005-0000-0000-0000E16B0000}"/>
    <cellStyle name="Percent 138 2 2" xfId="30311" xr:uid="{00000000-0005-0000-0000-0000E26B0000}"/>
    <cellStyle name="Percent 138 2 2 2" xfId="30313" xr:uid="{00000000-0005-0000-0000-0000E36B0000}"/>
    <cellStyle name="Percent 138 2 2 2 2" xfId="30315" xr:uid="{00000000-0005-0000-0000-0000E46B0000}"/>
    <cellStyle name="Percent 138 2 2 2 2 2" xfId="1245" xr:uid="{00000000-0005-0000-0000-0000E56B0000}"/>
    <cellStyle name="Percent 138 2 2 2 2 3" xfId="2066" xr:uid="{00000000-0005-0000-0000-0000E66B0000}"/>
    <cellStyle name="Percent 138 2 2 2 3" xfId="19803" xr:uid="{00000000-0005-0000-0000-0000E76B0000}"/>
    <cellStyle name="Percent 138 2 2 2 4" xfId="30317" xr:uid="{00000000-0005-0000-0000-0000E86B0000}"/>
    <cellStyle name="Percent 138 2 2 3" xfId="30319" xr:uid="{00000000-0005-0000-0000-0000E96B0000}"/>
    <cellStyle name="Percent 138 2 2 3 2" xfId="30321" xr:uid="{00000000-0005-0000-0000-0000EA6B0000}"/>
    <cellStyle name="Percent 138 2 2 3 3" xfId="26777" xr:uid="{00000000-0005-0000-0000-0000EB6B0000}"/>
    <cellStyle name="Percent 138 2 2 4" xfId="30323" xr:uid="{00000000-0005-0000-0000-0000EC6B0000}"/>
    <cellStyle name="Percent 138 2 2 4 2" xfId="30325" xr:uid="{00000000-0005-0000-0000-0000ED6B0000}"/>
    <cellStyle name="Percent 138 2 2 4 3" xfId="30327" xr:uid="{00000000-0005-0000-0000-0000EE6B0000}"/>
    <cellStyle name="Percent 138 2 2 5" xfId="30329" xr:uid="{00000000-0005-0000-0000-0000EF6B0000}"/>
    <cellStyle name="Percent 138 2 2 6" xfId="30331" xr:uid="{00000000-0005-0000-0000-0000F06B0000}"/>
    <cellStyle name="Percent 138 2 3" xfId="146" xr:uid="{00000000-0005-0000-0000-0000F16B0000}"/>
    <cellStyle name="Percent 138 2 3 2" xfId="1758" xr:uid="{00000000-0005-0000-0000-0000F26B0000}"/>
    <cellStyle name="Percent 138 2 3 2 2" xfId="4217" xr:uid="{00000000-0005-0000-0000-0000F36B0000}"/>
    <cellStyle name="Percent 138 2 3 2 3" xfId="4226" xr:uid="{00000000-0005-0000-0000-0000F46B0000}"/>
    <cellStyle name="Percent 138 2 3 3" xfId="4229" xr:uid="{00000000-0005-0000-0000-0000F56B0000}"/>
    <cellStyle name="Percent 138 2 3 3 2" xfId="30333" xr:uid="{00000000-0005-0000-0000-0000F66B0000}"/>
    <cellStyle name="Percent 138 2 3 3 3" xfId="30335" xr:uid="{00000000-0005-0000-0000-0000F76B0000}"/>
    <cellStyle name="Percent 138 2 3 4" xfId="4232" xr:uid="{00000000-0005-0000-0000-0000F86B0000}"/>
    <cellStyle name="Percent 138 2 3 5" xfId="30337" xr:uid="{00000000-0005-0000-0000-0000F96B0000}"/>
    <cellStyle name="Percent 138 2 4" xfId="30339" xr:uid="{00000000-0005-0000-0000-0000FA6B0000}"/>
    <cellStyle name="Percent 138 2 4 2" xfId="30341" xr:uid="{00000000-0005-0000-0000-0000FB6B0000}"/>
    <cellStyle name="Percent 138 2 4 2 2" xfId="30343" xr:uid="{00000000-0005-0000-0000-0000FC6B0000}"/>
    <cellStyle name="Percent 138 2 4 2 3" xfId="20068" xr:uid="{00000000-0005-0000-0000-0000FD6B0000}"/>
    <cellStyle name="Percent 138 2 4 3" xfId="30345" xr:uid="{00000000-0005-0000-0000-0000FE6B0000}"/>
    <cellStyle name="Percent 138 2 4 3 2" xfId="30347" xr:uid="{00000000-0005-0000-0000-0000FF6B0000}"/>
    <cellStyle name="Percent 138 2 4 3 3" xfId="30349" xr:uid="{00000000-0005-0000-0000-0000006C0000}"/>
    <cellStyle name="Percent 138 2 4 4" xfId="30351" xr:uid="{00000000-0005-0000-0000-0000016C0000}"/>
    <cellStyle name="Percent 138 2 4 5" xfId="30353" xr:uid="{00000000-0005-0000-0000-0000026C0000}"/>
    <cellStyle name="Percent 138 2 5" xfId="30355" xr:uid="{00000000-0005-0000-0000-0000036C0000}"/>
    <cellStyle name="Percent 138 2 5 2" xfId="30357" xr:uid="{00000000-0005-0000-0000-0000046C0000}"/>
    <cellStyle name="Percent 138 2 5 2 2" xfId="30359" xr:uid="{00000000-0005-0000-0000-0000056C0000}"/>
    <cellStyle name="Percent 138 2 5 2 3" xfId="30361" xr:uid="{00000000-0005-0000-0000-0000066C0000}"/>
    <cellStyle name="Percent 138 2 5 3" xfId="30363" xr:uid="{00000000-0005-0000-0000-0000076C0000}"/>
    <cellStyle name="Percent 138 2 5 3 2" xfId="2742" xr:uid="{00000000-0005-0000-0000-0000086C0000}"/>
    <cellStyle name="Percent 138 2 5 3 3" xfId="30365" xr:uid="{00000000-0005-0000-0000-0000096C0000}"/>
    <cellStyle name="Percent 138 2 5 4" xfId="30367" xr:uid="{00000000-0005-0000-0000-00000A6C0000}"/>
    <cellStyle name="Percent 138 2 5 5" xfId="17464" xr:uid="{00000000-0005-0000-0000-00000B6C0000}"/>
    <cellStyle name="Percent 138 2 6" xfId="30369" xr:uid="{00000000-0005-0000-0000-00000C6C0000}"/>
    <cellStyle name="Percent 138 2 6 2" xfId="30371" xr:uid="{00000000-0005-0000-0000-00000D6C0000}"/>
    <cellStyle name="Percent 138 2 6 2 2" xfId="6026" xr:uid="{00000000-0005-0000-0000-00000E6C0000}"/>
    <cellStyle name="Percent 138 2 6 2 3" xfId="8413" xr:uid="{00000000-0005-0000-0000-00000F6C0000}"/>
    <cellStyle name="Percent 138 2 6 3" xfId="30373" xr:uid="{00000000-0005-0000-0000-0000106C0000}"/>
    <cellStyle name="Percent 138 2 6 3 2" xfId="779" xr:uid="{00000000-0005-0000-0000-0000116C0000}"/>
    <cellStyle name="Percent 138 2 6 3 3" xfId="6367" xr:uid="{00000000-0005-0000-0000-0000126C0000}"/>
    <cellStyle name="Percent 138 2 6 4" xfId="30375" xr:uid="{00000000-0005-0000-0000-0000136C0000}"/>
    <cellStyle name="Percent 138 2 6 5" xfId="17491" xr:uid="{00000000-0005-0000-0000-0000146C0000}"/>
    <cellStyle name="Percent 138 2 7" xfId="544" xr:uid="{00000000-0005-0000-0000-0000156C0000}"/>
    <cellStyle name="Percent 138 2 7 2" xfId="4280" xr:uid="{00000000-0005-0000-0000-0000166C0000}"/>
    <cellStyle name="Percent 138 2 7 2 2" xfId="595" xr:uid="{00000000-0005-0000-0000-0000176C0000}"/>
    <cellStyle name="Percent 138 2 7 2 3" xfId="2261" xr:uid="{00000000-0005-0000-0000-0000186C0000}"/>
    <cellStyle name="Percent 138 2 7 3" xfId="3444" xr:uid="{00000000-0005-0000-0000-0000196C0000}"/>
    <cellStyle name="Percent 138 2 7 4" xfId="3463" xr:uid="{00000000-0005-0000-0000-00001A6C0000}"/>
    <cellStyle name="Percent 138 2 8" xfId="4287" xr:uid="{00000000-0005-0000-0000-00001B6C0000}"/>
    <cellStyle name="Percent 138 2 8 2" xfId="4296" xr:uid="{00000000-0005-0000-0000-00001C6C0000}"/>
    <cellStyle name="Percent 138 2 8 3" xfId="1525" xr:uid="{00000000-0005-0000-0000-00001D6C0000}"/>
    <cellStyle name="Percent 138 2 9" xfId="966" xr:uid="{00000000-0005-0000-0000-00001E6C0000}"/>
    <cellStyle name="Percent 138 2 9 2" xfId="977" xr:uid="{00000000-0005-0000-0000-00001F6C0000}"/>
    <cellStyle name="Percent 138 2 9 3" xfId="986" xr:uid="{00000000-0005-0000-0000-0000206C0000}"/>
    <cellStyle name="Percent 138 3" xfId="30377" xr:uid="{00000000-0005-0000-0000-0000216C0000}"/>
    <cellStyle name="Percent 138 4" xfId="30380" xr:uid="{00000000-0005-0000-0000-0000226C0000}"/>
    <cellStyle name="Percent 138 4 2" xfId="30382" xr:uid="{00000000-0005-0000-0000-0000236C0000}"/>
    <cellStyle name="Percent 138 4 2 2" xfId="30384" xr:uid="{00000000-0005-0000-0000-0000246C0000}"/>
    <cellStyle name="Percent 138 4 2 2 2" xfId="30386" xr:uid="{00000000-0005-0000-0000-0000256C0000}"/>
    <cellStyle name="Percent 138 4 2 2 3" xfId="30388" xr:uid="{00000000-0005-0000-0000-0000266C0000}"/>
    <cellStyle name="Percent 138 4 2 3" xfId="30390" xr:uid="{00000000-0005-0000-0000-0000276C0000}"/>
    <cellStyle name="Percent 138 4 2 4" xfId="25039" xr:uid="{00000000-0005-0000-0000-0000286C0000}"/>
    <cellStyle name="Percent 138 4 3" xfId="16578" xr:uid="{00000000-0005-0000-0000-0000296C0000}"/>
    <cellStyle name="Percent 138 4 3 2" xfId="16583" xr:uid="{00000000-0005-0000-0000-00002A6C0000}"/>
    <cellStyle name="Percent 138 4 3 3" xfId="16587" xr:uid="{00000000-0005-0000-0000-00002B6C0000}"/>
    <cellStyle name="Percent 138 4 4" xfId="16591" xr:uid="{00000000-0005-0000-0000-00002C6C0000}"/>
    <cellStyle name="Percent 138 4 4 2" xfId="30392" xr:uid="{00000000-0005-0000-0000-00002D6C0000}"/>
    <cellStyle name="Percent 138 4 4 3" xfId="30394" xr:uid="{00000000-0005-0000-0000-00002E6C0000}"/>
    <cellStyle name="Percent 138 4 5" xfId="16596" xr:uid="{00000000-0005-0000-0000-00002F6C0000}"/>
    <cellStyle name="Percent 138 4 6" xfId="30396" xr:uid="{00000000-0005-0000-0000-0000306C0000}"/>
    <cellStyle name="Percent 138 5" xfId="30398" xr:uid="{00000000-0005-0000-0000-0000316C0000}"/>
    <cellStyle name="Percent 138 5 2" xfId="30400" xr:uid="{00000000-0005-0000-0000-0000326C0000}"/>
    <cellStyle name="Percent 138 5 2 2" xfId="30402" xr:uid="{00000000-0005-0000-0000-0000336C0000}"/>
    <cellStyle name="Percent 138 5 2 3" xfId="30404" xr:uid="{00000000-0005-0000-0000-0000346C0000}"/>
    <cellStyle name="Percent 138 5 3" xfId="16604" xr:uid="{00000000-0005-0000-0000-0000356C0000}"/>
    <cellStyle name="Percent 138 5 3 2" xfId="4220" xr:uid="{00000000-0005-0000-0000-0000366C0000}"/>
    <cellStyle name="Percent 138 5 3 3" xfId="30406" xr:uid="{00000000-0005-0000-0000-0000376C0000}"/>
    <cellStyle name="Percent 138 5 4" xfId="16608" xr:uid="{00000000-0005-0000-0000-0000386C0000}"/>
    <cellStyle name="Percent 138 5 5" xfId="30408" xr:uid="{00000000-0005-0000-0000-0000396C0000}"/>
    <cellStyle name="Percent 138 6" xfId="30410" xr:uid="{00000000-0005-0000-0000-00003A6C0000}"/>
    <cellStyle name="Percent 138 6 2" xfId="30412" xr:uid="{00000000-0005-0000-0000-00003B6C0000}"/>
    <cellStyle name="Percent 138 6 2 2" xfId="30414" xr:uid="{00000000-0005-0000-0000-00003C6C0000}"/>
    <cellStyle name="Percent 138 6 2 3" xfId="30416" xr:uid="{00000000-0005-0000-0000-00003D6C0000}"/>
    <cellStyle name="Percent 138 6 3" xfId="16615" xr:uid="{00000000-0005-0000-0000-00003E6C0000}"/>
    <cellStyle name="Percent 138 6 3 2" xfId="30419" xr:uid="{00000000-0005-0000-0000-00003F6C0000}"/>
    <cellStyle name="Percent 138 6 3 3" xfId="14164" xr:uid="{00000000-0005-0000-0000-0000406C0000}"/>
    <cellStyle name="Percent 138 6 4" xfId="16619" xr:uid="{00000000-0005-0000-0000-0000416C0000}"/>
    <cellStyle name="Percent 138 6 5" xfId="9361" xr:uid="{00000000-0005-0000-0000-0000426C0000}"/>
    <cellStyle name="Percent 138 7" xfId="30421" xr:uid="{00000000-0005-0000-0000-0000436C0000}"/>
    <cellStyle name="Percent 138 7 2" xfId="30423" xr:uid="{00000000-0005-0000-0000-0000446C0000}"/>
    <cellStyle name="Percent 138 7 2 2" xfId="19777" xr:uid="{00000000-0005-0000-0000-0000456C0000}"/>
    <cellStyle name="Percent 138 7 2 3" xfId="19784" xr:uid="{00000000-0005-0000-0000-0000466C0000}"/>
    <cellStyle name="Percent 138 7 3" xfId="30425" xr:uid="{00000000-0005-0000-0000-0000476C0000}"/>
    <cellStyle name="Percent 138 7 3 2" xfId="30427" xr:uid="{00000000-0005-0000-0000-0000486C0000}"/>
    <cellStyle name="Percent 138 7 3 3" xfId="27910" xr:uid="{00000000-0005-0000-0000-0000496C0000}"/>
    <cellStyle name="Percent 138 7 4" xfId="30429" xr:uid="{00000000-0005-0000-0000-00004A6C0000}"/>
    <cellStyle name="Percent 138 7 5" xfId="9366" xr:uid="{00000000-0005-0000-0000-00004B6C0000}"/>
    <cellStyle name="Percent 138 8" xfId="30431" xr:uid="{00000000-0005-0000-0000-00004C6C0000}"/>
    <cellStyle name="Percent 138 8 2" xfId="30433" xr:uid="{00000000-0005-0000-0000-00004D6C0000}"/>
    <cellStyle name="Percent 138 8 2 2" xfId="30435" xr:uid="{00000000-0005-0000-0000-00004E6C0000}"/>
    <cellStyle name="Percent 138 8 2 3" xfId="30437" xr:uid="{00000000-0005-0000-0000-00004F6C0000}"/>
    <cellStyle name="Percent 138 8 3" xfId="30441" xr:uid="{00000000-0005-0000-0000-0000506C0000}"/>
    <cellStyle name="Percent 138 8 3 2" xfId="11225" xr:uid="{00000000-0005-0000-0000-0000516C0000}"/>
    <cellStyle name="Percent 138 8 3 3" xfId="11229" xr:uid="{00000000-0005-0000-0000-0000526C0000}"/>
    <cellStyle name="Percent 138 8 4" xfId="20466" xr:uid="{00000000-0005-0000-0000-0000536C0000}"/>
    <cellStyle name="Percent 138 8 5" xfId="13900" xr:uid="{00000000-0005-0000-0000-0000546C0000}"/>
    <cellStyle name="Percent 138 9" xfId="30443" xr:uid="{00000000-0005-0000-0000-0000556C0000}"/>
    <cellStyle name="Percent 138 9 2" xfId="30445" xr:uid="{00000000-0005-0000-0000-0000566C0000}"/>
    <cellStyle name="Percent 138 9 2 2" xfId="30447" xr:uid="{00000000-0005-0000-0000-0000576C0000}"/>
    <cellStyle name="Percent 138 9 2 3" xfId="653" xr:uid="{00000000-0005-0000-0000-0000586C0000}"/>
    <cellStyle name="Percent 138 9 3" xfId="30449" xr:uid="{00000000-0005-0000-0000-0000596C0000}"/>
    <cellStyle name="Percent 138 9 4" xfId="24697" xr:uid="{00000000-0005-0000-0000-00005A6C0000}"/>
    <cellStyle name="Percent 139" xfId="30451" xr:uid="{00000000-0005-0000-0000-00005B6C0000}"/>
    <cellStyle name="Percent 139 10" xfId="30454" xr:uid="{00000000-0005-0000-0000-00005C6C0000}"/>
    <cellStyle name="Percent 139 10 2" xfId="30456" xr:uid="{00000000-0005-0000-0000-00005D6C0000}"/>
    <cellStyle name="Percent 139 10 3" xfId="30458" xr:uid="{00000000-0005-0000-0000-00005E6C0000}"/>
    <cellStyle name="Percent 139 11" xfId="30460" xr:uid="{00000000-0005-0000-0000-00005F6C0000}"/>
    <cellStyle name="Percent 139 11 2" xfId="25198" xr:uid="{00000000-0005-0000-0000-0000606C0000}"/>
    <cellStyle name="Percent 139 11 3" xfId="25201" xr:uid="{00000000-0005-0000-0000-0000616C0000}"/>
    <cellStyle name="Percent 139 12" xfId="30462" xr:uid="{00000000-0005-0000-0000-0000626C0000}"/>
    <cellStyle name="Percent 139 13" xfId="21712" xr:uid="{00000000-0005-0000-0000-0000636C0000}"/>
    <cellStyle name="Percent 139 2" xfId="30464" xr:uid="{00000000-0005-0000-0000-0000646C0000}"/>
    <cellStyle name="Percent 139 2 10" xfId="30466" xr:uid="{00000000-0005-0000-0000-0000656C0000}"/>
    <cellStyle name="Percent 139 2 11" xfId="30468" xr:uid="{00000000-0005-0000-0000-0000666C0000}"/>
    <cellStyle name="Percent 139 2 2" xfId="22346" xr:uid="{00000000-0005-0000-0000-0000676C0000}"/>
    <cellStyle name="Percent 139 2 2 2" xfId="30470" xr:uid="{00000000-0005-0000-0000-0000686C0000}"/>
    <cellStyle name="Percent 139 2 2 2 2" xfId="30472" xr:uid="{00000000-0005-0000-0000-0000696C0000}"/>
    <cellStyle name="Percent 139 2 2 2 2 2" xfId="30474" xr:uid="{00000000-0005-0000-0000-00006A6C0000}"/>
    <cellStyle name="Percent 139 2 2 2 2 3" xfId="187" xr:uid="{00000000-0005-0000-0000-00006B6C0000}"/>
    <cellStyle name="Percent 139 2 2 2 3" xfId="30476" xr:uid="{00000000-0005-0000-0000-00006C6C0000}"/>
    <cellStyle name="Percent 139 2 2 2 4" xfId="30478" xr:uid="{00000000-0005-0000-0000-00006D6C0000}"/>
    <cellStyle name="Percent 139 2 2 3" xfId="30480" xr:uid="{00000000-0005-0000-0000-00006E6C0000}"/>
    <cellStyle name="Percent 139 2 2 3 2" xfId="30482" xr:uid="{00000000-0005-0000-0000-00006F6C0000}"/>
    <cellStyle name="Percent 139 2 2 3 3" xfId="30484" xr:uid="{00000000-0005-0000-0000-0000706C0000}"/>
    <cellStyle name="Percent 139 2 2 4" xfId="30486" xr:uid="{00000000-0005-0000-0000-0000716C0000}"/>
    <cellStyle name="Percent 139 2 2 4 2" xfId="30488" xr:uid="{00000000-0005-0000-0000-0000726C0000}"/>
    <cellStyle name="Percent 139 2 2 4 3" xfId="30490" xr:uid="{00000000-0005-0000-0000-0000736C0000}"/>
    <cellStyle name="Percent 139 2 2 5" xfId="11986" xr:uid="{00000000-0005-0000-0000-0000746C0000}"/>
    <cellStyle name="Percent 139 2 2 6" xfId="11989" xr:uid="{00000000-0005-0000-0000-0000756C0000}"/>
    <cellStyle name="Percent 139 2 3" xfId="22350" xr:uid="{00000000-0005-0000-0000-0000766C0000}"/>
    <cellStyle name="Percent 139 2 3 2" xfId="4941" xr:uid="{00000000-0005-0000-0000-0000776C0000}"/>
    <cellStyle name="Percent 139 2 3 2 2" xfId="30492" xr:uid="{00000000-0005-0000-0000-0000786C0000}"/>
    <cellStyle name="Percent 139 2 3 2 3" xfId="30494" xr:uid="{00000000-0005-0000-0000-0000796C0000}"/>
    <cellStyle name="Percent 139 2 3 3" xfId="30496" xr:uid="{00000000-0005-0000-0000-00007A6C0000}"/>
    <cellStyle name="Percent 139 2 3 3 2" xfId="30498" xr:uid="{00000000-0005-0000-0000-00007B6C0000}"/>
    <cellStyle name="Percent 139 2 3 3 3" xfId="30500" xr:uid="{00000000-0005-0000-0000-00007C6C0000}"/>
    <cellStyle name="Percent 139 2 3 4" xfId="30502" xr:uid="{00000000-0005-0000-0000-00007D6C0000}"/>
    <cellStyle name="Percent 139 2 3 5" xfId="30504" xr:uid="{00000000-0005-0000-0000-00007E6C0000}"/>
    <cellStyle name="Percent 139 2 4" xfId="9621" xr:uid="{00000000-0005-0000-0000-00007F6C0000}"/>
    <cellStyle name="Percent 139 2 4 2" xfId="30506" xr:uid="{00000000-0005-0000-0000-0000806C0000}"/>
    <cellStyle name="Percent 139 2 4 2 2" xfId="30508" xr:uid="{00000000-0005-0000-0000-0000816C0000}"/>
    <cellStyle name="Percent 139 2 4 2 3" xfId="30510" xr:uid="{00000000-0005-0000-0000-0000826C0000}"/>
    <cellStyle name="Percent 139 2 4 3" xfId="30512" xr:uid="{00000000-0005-0000-0000-0000836C0000}"/>
    <cellStyle name="Percent 139 2 4 3 2" xfId="30514" xr:uid="{00000000-0005-0000-0000-0000846C0000}"/>
    <cellStyle name="Percent 139 2 4 3 3" xfId="30516" xr:uid="{00000000-0005-0000-0000-0000856C0000}"/>
    <cellStyle name="Percent 139 2 4 4" xfId="26293" xr:uid="{00000000-0005-0000-0000-0000866C0000}"/>
    <cellStyle name="Percent 139 2 4 5" xfId="26296" xr:uid="{00000000-0005-0000-0000-0000876C0000}"/>
    <cellStyle name="Percent 139 2 5" xfId="616" xr:uid="{00000000-0005-0000-0000-0000886C0000}"/>
    <cellStyle name="Percent 139 2 5 2" xfId="30518" xr:uid="{00000000-0005-0000-0000-0000896C0000}"/>
    <cellStyle name="Percent 139 2 5 2 2" xfId="30520" xr:uid="{00000000-0005-0000-0000-00008A6C0000}"/>
    <cellStyle name="Percent 139 2 5 2 3" xfId="30522" xr:uid="{00000000-0005-0000-0000-00008B6C0000}"/>
    <cellStyle name="Percent 139 2 5 3" xfId="30524" xr:uid="{00000000-0005-0000-0000-00008C6C0000}"/>
    <cellStyle name="Percent 139 2 5 3 2" xfId="30526" xr:uid="{00000000-0005-0000-0000-00008D6C0000}"/>
    <cellStyle name="Percent 139 2 5 3 3" xfId="30528" xr:uid="{00000000-0005-0000-0000-00008E6C0000}"/>
    <cellStyle name="Percent 139 2 5 4" xfId="30530" xr:uid="{00000000-0005-0000-0000-00008F6C0000}"/>
    <cellStyle name="Percent 139 2 5 5" xfId="30532" xr:uid="{00000000-0005-0000-0000-0000906C0000}"/>
    <cellStyle name="Percent 139 2 6" xfId="30008" xr:uid="{00000000-0005-0000-0000-0000916C0000}"/>
    <cellStyle name="Percent 139 2 6 2" xfId="30012" xr:uid="{00000000-0005-0000-0000-0000926C0000}"/>
    <cellStyle name="Percent 139 2 6 2 2" xfId="30534" xr:uid="{00000000-0005-0000-0000-0000936C0000}"/>
    <cellStyle name="Percent 139 2 6 2 3" xfId="30537" xr:uid="{00000000-0005-0000-0000-0000946C0000}"/>
    <cellStyle name="Percent 139 2 6 3" xfId="30016" xr:uid="{00000000-0005-0000-0000-0000956C0000}"/>
    <cellStyle name="Percent 139 2 6 3 2" xfId="6872" xr:uid="{00000000-0005-0000-0000-0000966C0000}"/>
    <cellStyle name="Percent 139 2 6 3 3" xfId="6878" xr:uid="{00000000-0005-0000-0000-0000976C0000}"/>
    <cellStyle name="Percent 139 2 6 4" xfId="30539" xr:uid="{00000000-0005-0000-0000-0000986C0000}"/>
    <cellStyle name="Percent 139 2 6 5" xfId="30541" xr:uid="{00000000-0005-0000-0000-0000996C0000}"/>
    <cellStyle name="Percent 139 2 7" xfId="30020" xr:uid="{00000000-0005-0000-0000-00009A6C0000}"/>
    <cellStyle name="Percent 139 2 7 2" xfId="1415" xr:uid="{00000000-0005-0000-0000-00009B6C0000}"/>
    <cellStyle name="Percent 139 2 7 2 2" xfId="30543" xr:uid="{00000000-0005-0000-0000-00009C6C0000}"/>
    <cellStyle name="Percent 139 2 7 2 3" xfId="30546" xr:uid="{00000000-0005-0000-0000-00009D6C0000}"/>
    <cellStyle name="Percent 139 2 7 3" xfId="30548" xr:uid="{00000000-0005-0000-0000-00009E6C0000}"/>
    <cellStyle name="Percent 139 2 7 4" xfId="30550" xr:uid="{00000000-0005-0000-0000-00009F6C0000}"/>
    <cellStyle name="Percent 139 2 8" xfId="30024" xr:uid="{00000000-0005-0000-0000-0000A06C0000}"/>
    <cellStyle name="Percent 139 2 8 2" xfId="30552" xr:uid="{00000000-0005-0000-0000-0000A16C0000}"/>
    <cellStyle name="Percent 139 2 8 3" xfId="30554" xr:uid="{00000000-0005-0000-0000-0000A26C0000}"/>
    <cellStyle name="Percent 139 2 9" xfId="30556" xr:uid="{00000000-0005-0000-0000-0000A36C0000}"/>
    <cellStyle name="Percent 139 2 9 2" xfId="30558" xr:uid="{00000000-0005-0000-0000-0000A46C0000}"/>
    <cellStyle name="Percent 139 2 9 3" xfId="18277" xr:uid="{00000000-0005-0000-0000-0000A56C0000}"/>
    <cellStyle name="Percent 139 3" xfId="30560" xr:uid="{00000000-0005-0000-0000-0000A66C0000}"/>
    <cellStyle name="Percent 139 4" xfId="30562" xr:uid="{00000000-0005-0000-0000-0000A76C0000}"/>
    <cellStyle name="Percent 139 4 2" xfId="23835" xr:uid="{00000000-0005-0000-0000-0000A86C0000}"/>
    <cellStyle name="Percent 139 4 2 2" xfId="30564" xr:uid="{00000000-0005-0000-0000-0000A96C0000}"/>
    <cellStyle name="Percent 139 4 2 2 2" xfId="30566" xr:uid="{00000000-0005-0000-0000-0000AA6C0000}"/>
    <cellStyle name="Percent 139 4 2 2 3" xfId="30568" xr:uid="{00000000-0005-0000-0000-0000AB6C0000}"/>
    <cellStyle name="Percent 139 4 2 3" xfId="30570" xr:uid="{00000000-0005-0000-0000-0000AC6C0000}"/>
    <cellStyle name="Percent 139 4 2 4" xfId="30572" xr:uid="{00000000-0005-0000-0000-0000AD6C0000}"/>
    <cellStyle name="Percent 139 4 3" xfId="16633" xr:uid="{00000000-0005-0000-0000-0000AE6C0000}"/>
    <cellStyle name="Percent 139 4 3 2" xfId="30574" xr:uid="{00000000-0005-0000-0000-0000AF6C0000}"/>
    <cellStyle name="Percent 139 4 3 3" xfId="30576" xr:uid="{00000000-0005-0000-0000-0000B06C0000}"/>
    <cellStyle name="Percent 139 4 4" xfId="16638" xr:uid="{00000000-0005-0000-0000-0000B16C0000}"/>
    <cellStyle name="Percent 139 4 4 2" xfId="30578" xr:uid="{00000000-0005-0000-0000-0000B26C0000}"/>
    <cellStyle name="Percent 139 4 4 3" xfId="30580" xr:uid="{00000000-0005-0000-0000-0000B36C0000}"/>
    <cellStyle name="Percent 139 4 5" xfId="30582" xr:uid="{00000000-0005-0000-0000-0000B46C0000}"/>
    <cellStyle name="Percent 139 4 6" xfId="30028" xr:uid="{00000000-0005-0000-0000-0000B56C0000}"/>
    <cellStyle name="Percent 139 5" xfId="30584" xr:uid="{00000000-0005-0000-0000-0000B66C0000}"/>
    <cellStyle name="Percent 139 5 2" xfId="2940" xr:uid="{00000000-0005-0000-0000-0000B76C0000}"/>
    <cellStyle name="Percent 139 5 2 2" xfId="30586" xr:uid="{00000000-0005-0000-0000-0000B86C0000}"/>
    <cellStyle name="Percent 139 5 2 3" xfId="30588" xr:uid="{00000000-0005-0000-0000-0000B96C0000}"/>
    <cellStyle name="Percent 139 5 3" xfId="16648" xr:uid="{00000000-0005-0000-0000-0000BA6C0000}"/>
    <cellStyle name="Percent 139 5 3 2" xfId="30590" xr:uid="{00000000-0005-0000-0000-0000BB6C0000}"/>
    <cellStyle name="Percent 139 5 3 3" xfId="30592" xr:uid="{00000000-0005-0000-0000-0000BC6C0000}"/>
    <cellStyle name="Percent 139 5 4" xfId="16652" xr:uid="{00000000-0005-0000-0000-0000BD6C0000}"/>
    <cellStyle name="Percent 139 5 5" xfId="30594" xr:uid="{00000000-0005-0000-0000-0000BE6C0000}"/>
    <cellStyle name="Percent 139 6" xfId="30596" xr:uid="{00000000-0005-0000-0000-0000BF6C0000}"/>
    <cellStyle name="Percent 139 6 2" xfId="30598" xr:uid="{00000000-0005-0000-0000-0000C06C0000}"/>
    <cellStyle name="Percent 139 6 2 2" xfId="30600" xr:uid="{00000000-0005-0000-0000-0000C16C0000}"/>
    <cellStyle name="Percent 139 6 2 3" xfId="3365" xr:uid="{00000000-0005-0000-0000-0000C26C0000}"/>
    <cellStyle name="Percent 139 6 3" xfId="30602" xr:uid="{00000000-0005-0000-0000-0000C36C0000}"/>
    <cellStyle name="Percent 139 6 3 2" xfId="30604" xr:uid="{00000000-0005-0000-0000-0000C46C0000}"/>
    <cellStyle name="Percent 139 6 3 3" xfId="13910" xr:uid="{00000000-0005-0000-0000-0000C56C0000}"/>
    <cellStyle name="Percent 139 6 4" xfId="30606" xr:uid="{00000000-0005-0000-0000-0000C66C0000}"/>
    <cellStyle name="Percent 139 6 5" xfId="3367" xr:uid="{00000000-0005-0000-0000-0000C76C0000}"/>
    <cellStyle name="Percent 139 7" xfId="30608" xr:uid="{00000000-0005-0000-0000-0000C86C0000}"/>
    <cellStyle name="Percent 139 7 2" xfId="30610" xr:uid="{00000000-0005-0000-0000-0000C96C0000}"/>
    <cellStyle name="Percent 139 7 2 2" xfId="30612" xr:uid="{00000000-0005-0000-0000-0000CA6C0000}"/>
    <cellStyle name="Percent 139 7 2 3" xfId="24706" xr:uid="{00000000-0005-0000-0000-0000CB6C0000}"/>
    <cellStyle name="Percent 139 7 3" xfId="30614" xr:uid="{00000000-0005-0000-0000-0000CC6C0000}"/>
    <cellStyle name="Percent 139 7 3 2" xfId="11328" xr:uid="{00000000-0005-0000-0000-0000CD6C0000}"/>
    <cellStyle name="Percent 139 7 3 3" xfId="11331" xr:uid="{00000000-0005-0000-0000-0000CE6C0000}"/>
    <cellStyle name="Percent 139 7 4" xfId="30616" xr:uid="{00000000-0005-0000-0000-0000CF6C0000}"/>
    <cellStyle name="Percent 139 7 5" xfId="13912" xr:uid="{00000000-0005-0000-0000-0000D06C0000}"/>
    <cellStyle name="Percent 139 8" xfId="30618" xr:uid="{00000000-0005-0000-0000-0000D16C0000}"/>
    <cellStyle name="Percent 139 8 2" xfId="30620" xr:uid="{00000000-0005-0000-0000-0000D26C0000}"/>
    <cellStyle name="Percent 139 8 2 2" xfId="30622" xr:uid="{00000000-0005-0000-0000-0000D36C0000}"/>
    <cellStyle name="Percent 139 8 2 3" xfId="24715" xr:uid="{00000000-0005-0000-0000-0000D46C0000}"/>
    <cellStyle name="Percent 139 8 3" xfId="30624" xr:uid="{00000000-0005-0000-0000-0000D56C0000}"/>
    <cellStyle name="Percent 139 8 3 2" xfId="10568" xr:uid="{00000000-0005-0000-0000-0000D66C0000}"/>
    <cellStyle name="Percent 139 8 3 3" xfId="30626" xr:uid="{00000000-0005-0000-0000-0000D76C0000}"/>
    <cellStyle name="Percent 139 8 4" xfId="30628" xr:uid="{00000000-0005-0000-0000-0000D86C0000}"/>
    <cellStyle name="Percent 139 8 5" xfId="30630" xr:uid="{00000000-0005-0000-0000-0000D96C0000}"/>
    <cellStyle name="Percent 139 9" xfId="13752" xr:uid="{00000000-0005-0000-0000-0000DA6C0000}"/>
    <cellStyle name="Percent 139 9 2" xfId="13758" xr:uid="{00000000-0005-0000-0000-0000DB6C0000}"/>
    <cellStyle name="Percent 139 9 2 2" xfId="30632" xr:uid="{00000000-0005-0000-0000-0000DC6C0000}"/>
    <cellStyle name="Percent 139 9 2 3" xfId="24726" xr:uid="{00000000-0005-0000-0000-0000DD6C0000}"/>
    <cellStyle name="Percent 139 9 3" xfId="13764" xr:uid="{00000000-0005-0000-0000-0000DE6C0000}"/>
    <cellStyle name="Percent 139 9 4" xfId="30634" xr:uid="{00000000-0005-0000-0000-0000DF6C0000}"/>
    <cellStyle name="Percent 14" xfId="29846" xr:uid="{00000000-0005-0000-0000-0000E06C0000}"/>
    <cellStyle name="Percent 14 2" xfId="29849" xr:uid="{00000000-0005-0000-0000-0000E16C0000}"/>
    <cellStyle name="Percent 14 3" xfId="29852" xr:uid="{00000000-0005-0000-0000-0000E26C0000}"/>
    <cellStyle name="Percent 14 4" xfId="30636" xr:uid="{00000000-0005-0000-0000-0000E36C0000}"/>
    <cellStyle name="Percent 140" xfId="29795" xr:uid="{00000000-0005-0000-0000-0000E46C0000}"/>
    <cellStyle name="Percent 140 10" xfId="25491" xr:uid="{00000000-0005-0000-0000-0000E56C0000}"/>
    <cellStyle name="Percent 140 10 2" xfId="25494" xr:uid="{00000000-0005-0000-0000-0000E66C0000}"/>
    <cellStyle name="Percent 140 10 3" xfId="25497" xr:uid="{00000000-0005-0000-0000-0000E76C0000}"/>
    <cellStyle name="Percent 140 11" xfId="25500" xr:uid="{00000000-0005-0000-0000-0000E86C0000}"/>
    <cellStyle name="Percent 140 11 2" xfId="25505" xr:uid="{00000000-0005-0000-0000-0000E96C0000}"/>
    <cellStyle name="Percent 140 11 3" xfId="25508" xr:uid="{00000000-0005-0000-0000-0000EA6C0000}"/>
    <cellStyle name="Percent 140 12" xfId="25511" xr:uid="{00000000-0005-0000-0000-0000EB6C0000}"/>
    <cellStyle name="Percent 140 13" xfId="25514" xr:uid="{00000000-0005-0000-0000-0000EC6C0000}"/>
    <cellStyle name="Percent 140 2" xfId="29797" xr:uid="{00000000-0005-0000-0000-0000ED6C0000}"/>
    <cellStyle name="Percent 140 2 10" xfId="15323" xr:uid="{00000000-0005-0000-0000-0000EE6C0000}"/>
    <cellStyle name="Percent 140 2 11" xfId="15331" xr:uid="{00000000-0005-0000-0000-0000EF6C0000}"/>
    <cellStyle name="Percent 140 2 2" xfId="9009" xr:uid="{00000000-0005-0000-0000-0000F06C0000}"/>
    <cellStyle name="Percent 140 2 2 2" xfId="22799" xr:uid="{00000000-0005-0000-0000-0000F16C0000}"/>
    <cellStyle name="Percent 140 2 2 2 2" xfId="478" xr:uid="{00000000-0005-0000-0000-0000F26C0000}"/>
    <cellStyle name="Percent 140 2 2 2 2 2" xfId="20511" xr:uid="{00000000-0005-0000-0000-0000F36C0000}"/>
    <cellStyle name="Percent 140 2 2 2 2 3" xfId="16376" xr:uid="{00000000-0005-0000-0000-0000F46C0000}"/>
    <cellStyle name="Percent 140 2 2 2 3" xfId="338" xr:uid="{00000000-0005-0000-0000-0000F56C0000}"/>
    <cellStyle name="Percent 140 2 2 2 4" xfId="422" xr:uid="{00000000-0005-0000-0000-0000F66C0000}"/>
    <cellStyle name="Percent 140 2 2 3" xfId="22802" xr:uid="{00000000-0005-0000-0000-0000F76C0000}"/>
    <cellStyle name="Percent 140 2 2 3 2" xfId="26857" xr:uid="{00000000-0005-0000-0000-0000F86C0000}"/>
    <cellStyle name="Percent 140 2 2 3 3" xfId="26861" xr:uid="{00000000-0005-0000-0000-0000F96C0000}"/>
    <cellStyle name="Percent 140 2 2 4" xfId="8298" xr:uid="{00000000-0005-0000-0000-0000FA6C0000}"/>
    <cellStyle name="Percent 140 2 2 4 2" xfId="25866" xr:uid="{00000000-0005-0000-0000-0000FB6C0000}"/>
    <cellStyle name="Percent 140 2 2 4 3" xfId="25871" xr:uid="{00000000-0005-0000-0000-0000FC6C0000}"/>
    <cellStyle name="Percent 140 2 2 5" xfId="8305" xr:uid="{00000000-0005-0000-0000-0000FD6C0000}"/>
    <cellStyle name="Percent 140 2 2 6" xfId="29799" xr:uid="{00000000-0005-0000-0000-0000FE6C0000}"/>
    <cellStyle name="Percent 140 2 3" xfId="9014" xr:uid="{00000000-0005-0000-0000-0000FF6C0000}"/>
    <cellStyle name="Percent 140 2 3 2" xfId="8397" xr:uid="{00000000-0005-0000-0000-0000006D0000}"/>
    <cellStyle name="Percent 140 2 3 2 2" xfId="1959" xr:uid="{00000000-0005-0000-0000-0000016D0000}"/>
    <cellStyle name="Percent 140 2 3 2 3" xfId="10046" xr:uid="{00000000-0005-0000-0000-0000026D0000}"/>
    <cellStyle name="Percent 140 2 3 3" xfId="10051" xr:uid="{00000000-0005-0000-0000-0000036D0000}"/>
    <cellStyle name="Percent 140 2 3 3 2" xfId="10056" xr:uid="{00000000-0005-0000-0000-0000046D0000}"/>
    <cellStyle name="Percent 140 2 3 3 3" xfId="10064" xr:uid="{00000000-0005-0000-0000-0000056D0000}"/>
    <cellStyle name="Percent 140 2 3 4" xfId="10069" xr:uid="{00000000-0005-0000-0000-0000066D0000}"/>
    <cellStyle name="Percent 140 2 3 5" xfId="10073" xr:uid="{00000000-0005-0000-0000-0000076D0000}"/>
    <cellStyle name="Percent 140 2 4" xfId="29801" xr:uid="{00000000-0005-0000-0000-0000086D0000}"/>
    <cellStyle name="Percent 140 2 4 2" xfId="22809" xr:uid="{00000000-0005-0000-0000-0000096D0000}"/>
    <cellStyle name="Percent 140 2 4 2 2" xfId="22812" xr:uid="{00000000-0005-0000-0000-00000A6D0000}"/>
    <cellStyle name="Percent 140 2 4 2 3" xfId="22815" xr:uid="{00000000-0005-0000-0000-00000B6D0000}"/>
    <cellStyle name="Percent 140 2 4 3" xfId="22818" xr:uid="{00000000-0005-0000-0000-00000C6D0000}"/>
    <cellStyle name="Percent 140 2 4 3 2" xfId="10082" xr:uid="{00000000-0005-0000-0000-00000D6D0000}"/>
    <cellStyle name="Percent 140 2 4 3 3" xfId="10089" xr:uid="{00000000-0005-0000-0000-00000E6D0000}"/>
    <cellStyle name="Percent 140 2 4 4" xfId="9825" xr:uid="{00000000-0005-0000-0000-00000F6D0000}"/>
    <cellStyle name="Percent 140 2 4 5" xfId="9839" xr:uid="{00000000-0005-0000-0000-0000106D0000}"/>
    <cellStyle name="Percent 140 2 5" xfId="29804" xr:uid="{00000000-0005-0000-0000-0000116D0000}"/>
    <cellStyle name="Percent 140 2 5 2" xfId="2267" xr:uid="{00000000-0005-0000-0000-0000126D0000}"/>
    <cellStyle name="Percent 140 2 5 2 2" xfId="29807" xr:uid="{00000000-0005-0000-0000-0000136D0000}"/>
    <cellStyle name="Percent 140 2 5 2 3" xfId="24008" xr:uid="{00000000-0005-0000-0000-0000146D0000}"/>
    <cellStyle name="Percent 140 2 5 3" xfId="22823" xr:uid="{00000000-0005-0000-0000-0000156D0000}"/>
    <cellStyle name="Percent 140 2 5 3 2" xfId="26322" xr:uid="{00000000-0005-0000-0000-0000166D0000}"/>
    <cellStyle name="Percent 140 2 5 3 3" xfId="26328" xr:uid="{00000000-0005-0000-0000-0000176D0000}"/>
    <cellStyle name="Percent 140 2 5 4" xfId="9863" xr:uid="{00000000-0005-0000-0000-0000186D0000}"/>
    <cellStyle name="Percent 140 2 5 5" xfId="9867" xr:uid="{00000000-0005-0000-0000-0000196D0000}"/>
    <cellStyle name="Percent 140 2 6" xfId="29809" xr:uid="{00000000-0005-0000-0000-00001A6D0000}"/>
    <cellStyle name="Percent 140 2 6 2" xfId="29811" xr:uid="{00000000-0005-0000-0000-00001B6D0000}"/>
    <cellStyle name="Percent 140 2 6 2 2" xfId="29813" xr:uid="{00000000-0005-0000-0000-00001C6D0000}"/>
    <cellStyle name="Percent 140 2 6 2 3" xfId="23287" xr:uid="{00000000-0005-0000-0000-00001D6D0000}"/>
    <cellStyle name="Percent 140 2 6 3" xfId="29815" xr:uid="{00000000-0005-0000-0000-00001E6D0000}"/>
    <cellStyle name="Percent 140 2 6 3 2" xfId="26464" xr:uid="{00000000-0005-0000-0000-00001F6D0000}"/>
    <cellStyle name="Percent 140 2 6 3 3" xfId="23320" xr:uid="{00000000-0005-0000-0000-0000206D0000}"/>
    <cellStyle name="Percent 140 2 6 4" xfId="8889" xr:uid="{00000000-0005-0000-0000-0000216D0000}"/>
    <cellStyle name="Percent 140 2 6 5" xfId="9879" xr:uid="{00000000-0005-0000-0000-0000226D0000}"/>
    <cellStyle name="Percent 140 2 7" xfId="29817" xr:uid="{00000000-0005-0000-0000-0000236D0000}"/>
    <cellStyle name="Percent 140 2 7 2" xfId="29819" xr:uid="{00000000-0005-0000-0000-0000246D0000}"/>
    <cellStyle name="Percent 140 2 7 2 2" xfId="29821" xr:uid="{00000000-0005-0000-0000-0000256D0000}"/>
    <cellStyle name="Percent 140 2 7 2 3" xfId="4671" xr:uid="{00000000-0005-0000-0000-0000266D0000}"/>
    <cellStyle name="Percent 140 2 7 3" xfId="29823" xr:uid="{00000000-0005-0000-0000-0000276D0000}"/>
    <cellStyle name="Percent 140 2 7 4" xfId="1249" xr:uid="{00000000-0005-0000-0000-0000286D0000}"/>
    <cellStyle name="Percent 140 2 8" xfId="25344" xr:uid="{00000000-0005-0000-0000-0000296D0000}"/>
    <cellStyle name="Percent 140 2 8 2" xfId="25750" xr:uid="{00000000-0005-0000-0000-00002A6D0000}"/>
    <cellStyle name="Percent 140 2 8 3" xfId="25754" xr:uid="{00000000-0005-0000-0000-00002B6D0000}"/>
    <cellStyle name="Percent 140 2 9" xfId="25348" xr:uid="{00000000-0005-0000-0000-00002C6D0000}"/>
    <cellStyle name="Percent 140 2 9 2" xfId="25764" xr:uid="{00000000-0005-0000-0000-00002D6D0000}"/>
    <cellStyle name="Percent 140 2 9 3" xfId="29825" xr:uid="{00000000-0005-0000-0000-00002E6D0000}"/>
    <cellStyle name="Percent 140 3" xfId="29827" xr:uid="{00000000-0005-0000-0000-00002F6D0000}"/>
    <cellStyle name="Percent 140 4" xfId="29829" xr:uid="{00000000-0005-0000-0000-0000306D0000}"/>
    <cellStyle name="Percent 140 4 2" xfId="1933" xr:uid="{00000000-0005-0000-0000-0000316D0000}"/>
    <cellStyle name="Percent 140 4 2 2" xfId="1944" xr:uid="{00000000-0005-0000-0000-0000326D0000}"/>
    <cellStyle name="Percent 140 4 2 2 2" xfId="5119" xr:uid="{00000000-0005-0000-0000-0000336D0000}"/>
    <cellStyle name="Percent 140 4 2 2 3" xfId="5137" xr:uid="{00000000-0005-0000-0000-0000346D0000}"/>
    <cellStyle name="Percent 140 4 2 3" xfId="1955" xr:uid="{00000000-0005-0000-0000-0000356D0000}"/>
    <cellStyle name="Percent 140 4 2 4" xfId="9098" xr:uid="{00000000-0005-0000-0000-0000366D0000}"/>
    <cellStyle name="Percent 140 4 3" xfId="753" xr:uid="{00000000-0005-0000-0000-0000376D0000}"/>
    <cellStyle name="Percent 140 4 3 2" xfId="9215" xr:uid="{00000000-0005-0000-0000-0000386D0000}"/>
    <cellStyle name="Percent 140 4 3 3" xfId="9669" xr:uid="{00000000-0005-0000-0000-0000396D0000}"/>
    <cellStyle name="Percent 140 4 4" xfId="767" xr:uid="{00000000-0005-0000-0000-00003A6D0000}"/>
    <cellStyle name="Percent 140 4 4 2" xfId="9222" xr:uid="{00000000-0005-0000-0000-00003B6D0000}"/>
    <cellStyle name="Percent 140 4 4 3" xfId="9673" xr:uid="{00000000-0005-0000-0000-00003C6D0000}"/>
    <cellStyle name="Percent 140 4 5" xfId="13504" xr:uid="{00000000-0005-0000-0000-00003D6D0000}"/>
    <cellStyle name="Percent 140 4 6" xfId="29831" xr:uid="{00000000-0005-0000-0000-00003E6D0000}"/>
    <cellStyle name="Percent 140 5" xfId="29833" xr:uid="{00000000-0005-0000-0000-00003F6D0000}"/>
    <cellStyle name="Percent 140 5 2" xfId="29835" xr:uid="{00000000-0005-0000-0000-0000406D0000}"/>
    <cellStyle name="Percent 140 5 2 2" xfId="22910" xr:uid="{00000000-0005-0000-0000-0000416D0000}"/>
    <cellStyle name="Percent 140 5 2 3" xfId="22917" xr:uid="{00000000-0005-0000-0000-0000426D0000}"/>
    <cellStyle name="Percent 140 5 3" xfId="29837" xr:uid="{00000000-0005-0000-0000-0000436D0000}"/>
    <cellStyle name="Percent 140 5 3 2" xfId="22924" xr:uid="{00000000-0005-0000-0000-0000446D0000}"/>
    <cellStyle name="Percent 140 5 3 3" xfId="22929" xr:uid="{00000000-0005-0000-0000-0000456D0000}"/>
    <cellStyle name="Percent 140 5 4" xfId="29839" xr:uid="{00000000-0005-0000-0000-0000466D0000}"/>
    <cellStyle name="Percent 140 5 5" xfId="29841" xr:uid="{00000000-0005-0000-0000-0000476D0000}"/>
    <cellStyle name="Percent 140 6" xfId="29843" xr:uid="{00000000-0005-0000-0000-0000486D0000}"/>
    <cellStyle name="Percent 140 6 2" xfId="29845" xr:uid="{00000000-0005-0000-0000-0000496D0000}"/>
    <cellStyle name="Percent 140 6 2 2" xfId="29848" xr:uid="{00000000-0005-0000-0000-00004A6D0000}"/>
    <cellStyle name="Percent 140 6 2 3" xfId="29851" xr:uid="{00000000-0005-0000-0000-00004B6D0000}"/>
    <cellStyle name="Percent 140 6 3" xfId="29856" xr:uid="{00000000-0005-0000-0000-00004C6D0000}"/>
    <cellStyle name="Percent 140 6 3 2" xfId="29860" xr:uid="{00000000-0005-0000-0000-00004D6D0000}"/>
    <cellStyle name="Percent 140 6 3 3" xfId="29864" xr:uid="{00000000-0005-0000-0000-00004E6D0000}"/>
    <cellStyle name="Percent 140 6 4" xfId="29868" xr:uid="{00000000-0005-0000-0000-00004F6D0000}"/>
    <cellStyle name="Percent 140 6 5" xfId="29872" xr:uid="{00000000-0005-0000-0000-0000506D0000}"/>
    <cellStyle name="Percent 140 7" xfId="29874" xr:uid="{00000000-0005-0000-0000-0000516D0000}"/>
    <cellStyle name="Percent 140 7 2" xfId="4904" xr:uid="{00000000-0005-0000-0000-0000526D0000}"/>
    <cellStyle name="Percent 140 7 2 2" xfId="21270" xr:uid="{00000000-0005-0000-0000-0000536D0000}"/>
    <cellStyle name="Percent 140 7 2 3" xfId="21276" xr:uid="{00000000-0005-0000-0000-0000546D0000}"/>
    <cellStyle name="Percent 140 7 3" xfId="4927" xr:uid="{00000000-0005-0000-0000-0000556D0000}"/>
    <cellStyle name="Percent 140 7 3 2" xfId="21293" xr:uid="{00000000-0005-0000-0000-0000566D0000}"/>
    <cellStyle name="Percent 140 7 3 3" xfId="21300" xr:uid="{00000000-0005-0000-0000-0000576D0000}"/>
    <cellStyle name="Percent 140 7 4" xfId="29878" xr:uid="{00000000-0005-0000-0000-0000586D0000}"/>
    <cellStyle name="Percent 140 7 5" xfId="29882" xr:uid="{00000000-0005-0000-0000-0000596D0000}"/>
    <cellStyle name="Percent 140 8" xfId="29884" xr:uid="{00000000-0005-0000-0000-00005A6D0000}"/>
    <cellStyle name="Percent 140 8 2" xfId="29886" xr:uid="{00000000-0005-0000-0000-00005B6D0000}"/>
    <cellStyle name="Percent 140 8 2 2" xfId="29888" xr:uid="{00000000-0005-0000-0000-00005C6D0000}"/>
    <cellStyle name="Percent 140 8 2 3" xfId="29890" xr:uid="{00000000-0005-0000-0000-00005D6D0000}"/>
    <cellStyle name="Percent 140 8 3" xfId="29892" xr:uid="{00000000-0005-0000-0000-00005E6D0000}"/>
    <cellStyle name="Percent 140 8 3 2" xfId="29894" xr:uid="{00000000-0005-0000-0000-00005F6D0000}"/>
    <cellStyle name="Percent 140 8 3 3" xfId="29896" xr:uid="{00000000-0005-0000-0000-0000606D0000}"/>
    <cellStyle name="Percent 140 8 4" xfId="29898" xr:uid="{00000000-0005-0000-0000-0000616D0000}"/>
    <cellStyle name="Percent 140 8 5" xfId="29900" xr:uid="{00000000-0005-0000-0000-0000626D0000}"/>
    <cellStyle name="Percent 140 9" xfId="29902" xr:uid="{00000000-0005-0000-0000-0000636D0000}"/>
    <cellStyle name="Percent 140 9 2" xfId="29904" xr:uid="{00000000-0005-0000-0000-0000646D0000}"/>
    <cellStyle name="Percent 140 9 2 2" xfId="29906" xr:uid="{00000000-0005-0000-0000-0000656D0000}"/>
    <cellStyle name="Percent 140 9 2 3" xfId="29908" xr:uid="{00000000-0005-0000-0000-0000666D0000}"/>
    <cellStyle name="Percent 140 9 3" xfId="29910" xr:uid="{00000000-0005-0000-0000-0000676D0000}"/>
    <cellStyle name="Percent 140 9 4" xfId="29912" xr:uid="{00000000-0005-0000-0000-0000686D0000}"/>
    <cellStyle name="Percent 141" xfId="29914" xr:uid="{00000000-0005-0000-0000-0000696D0000}"/>
    <cellStyle name="Percent 141 10" xfId="22733" xr:uid="{00000000-0005-0000-0000-00006A6D0000}"/>
    <cellStyle name="Percent 141 10 2" xfId="29916" xr:uid="{00000000-0005-0000-0000-00006B6D0000}"/>
    <cellStyle name="Percent 141 10 3" xfId="29918" xr:uid="{00000000-0005-0000-0000-00006C6D0000}"/>
    <cellStyle name="Percent 141 11" xfId="22737" xr:uid="{00000000-0005-0000-0000-00006D6D0000}"/>
    <cellStyle name="Percent 141 11 2" xfId="13262" xr:uid="{00000000-0005-0000-0000-00006E6D0000}"/>
    <cellStyle name="Percent 141 11 3" xfId="29920" xr:uid="{00000000-0005-0000-0000-00006F6D0000}"/>
    <cellStyle name="Percent 141 12" xfId="29922" xr:uid="{00000000-0005-0000-0000-0000706D0000}"/>
    <cellStyle name="Percent 141 13" xfId="22770" xr:uid="{00000000-0005-0000-0000-0000716D0000}"/>
    <cellStyle name="Percent 141 2" xfId="29924" xr:uid="{00000000-0005-0000-0000-0000726D0000}"/>
    <cellStyle name="Percent 141 2 10" xfId="16728" xr:uid="{00000000-0005-0000-0000-0000736D0000}"/>
    <cellStyle name="Percent 141 2 11" xfId="16742" xr:uid="{00000000-0005-0000-0000-0000746D0000}"/>
    <cellStyle name="Percent 141 2 2" xfId="29926" xr:uid="{00000000-0005-0000-0000-0000756D0000}"/>
    <cellStyle name="Percent 141 2 2 2" xfId="2376" xr:uid="{00000000-0005-0000-0000-0000766D0000}"/>
    <cellStyle name="Percent 141 2 2 2 2" xfId="29928" xr:uid="{00000000-0005-0000-0000-0000776D0000}"/>
    <cellStyle name="Percent 141 2 2 2 2 2" xfId="29930" xr:uid="{00000000-0005-0000-0000-0000786D0000}"/>
    <cellStyle name="Percent 141 2 2 2 2 3" xfId="29932" xr:uid="{00000000-0005-0000-0000-0000796D0000}"/>
    <cellStyle name="Percent 141 2 2 2 3" xfId="29934" xr:uid="{00000000-0005-0000-0000-00007A6D0000}"/>
    <cellStyle name="Percent 141 2 2 2 4" xfId="29936" xr:uid="{00000000-0005-0000-0000-00007B6D0000}"/>
    <cellStyle name="Percent 141 2 2 3" xfId="1869" xr:uid="{00000000-0005-0000-0000-00007C6D0000}"/>
    <cellStyle name="Percent 141 2 2 3 2" xfId="1887" xr:uid="{00000000-0005-0000-0000-00007D6D0000}"/>
    <cellStyle name="Percent 141 2 2 3 3" xfId="29938" xr:uid="{00000000-0005-0000-0000-00007E6D0000}"/>
    <cellStyle name="Percent 141 2 2 4" xfId="29940" xr:uid="{00000000-0005-0000-0000-00007F6D0000}"/>
    <cellStyle name="Percent 141 2 2 4 2" xfId="29944" xr:uid="{00000000-0005-0000-0000-0000806D0000}"/>
    <cellStyle name="Percent 141 2 2 4 3" xfId="29946" xr:uid="{00000000-0005-0000-0000-0000816D0000}"/>
    <cellStyle name="Percent 141 2 2 5" xfId="29948" xr:uid="{00000000-0005-0000-0000-0000826D0000}"/>
    <cellStyle name="Percent 141 2 2 6" xfId="29952" xr:uid="{00000000-0005-0000-0000-0000836D0000}"/>
    <cellStyle name="Percent 141 2 3" xfId="29954" xr:uid="{00000000-0005-0000-0000-0000846D0000}"/>
    <cellStyle name="Percent 141 2 3 2" xfId="9766" xr:uid="{00000000-0005-0000-0000-0000856D0000}"/>
    <cellStyle name="Percent 141 2 3 2 2" xfId="29956" xr:uid="{00000000-0005-0000-0000-0000866D0000}"/>
    <cellStyle name="Percent 141 2 3 2 3" xfId="29958" xr:uid="{00000000-0005-0000-0000-0000876D0000}"/>
    <cellStyle name="Percent 141 2 3 3" xfId="1021" xr:uid="{00000000-0005-0000-0000-0000886D0000}"/>
    <cellStyle name="Percent 141 2 3 3 2" xfId="29960" xr:uid="{00000000-0005-0000-0000-0000896D0000}"/>
    <cellStyle name="Percent 141 2 3 3 3" xfId="29962" xr:uid="{00000000-0005-0000-0000-00008A6D0000}"/>
    <cellStyle name="Percent 141 2 3 4" xfId="29964" xr:uid="{00000000-0005-0000-0000-00008B6D0000}"/>
    <cellStyle name="Percent 141 2 3 5" xfId="29968" xr:uid="{00000000-0005-0000-0000-00008C6D0000}"/>
    <cellStyle name="Percent 141 2 4" xfId="29972" xr:uid="{00000000-0005-0000-0000-00008D6D0000}"/>
    <cellStyle name="Percent 141 2 4 2" xfId="9776" xr:uid="{00000000-0005-0000-0000-00008E6D0000}"/>
    <cellStyle name="Percent 141 2 4 2 2" xfId="29975" xr:uid="{00000000-0005-0000-0000-00008F6D0000}"/>
    <cellStyle name="Percent 141 2 4 2 3" xfId="29977" xr:uid="{00000000-0005-0000-0000-0000906D0000}"/>
    <cellStyle name="Percent 141 2 4 3" xfId="8011" xr:uid="{00000000-0005-0000-0000-0000916D0000}"/>
    <cellStyle name="Percent 141 2 4 3 2" xfId="8016" xr:uid="{00000000-0005-0000-0000-0000926D0000}"/>
    <cellStyle name="Percent 141 2 4 3 3" xfId="8048" xr:uid="{00000000-0005-0000-0000-0000936D0000}"/>
    <cellStyle name="Percent 141 2 4 4" xfId="8080" xr:uid="{00000000-0005-0000-0000-0000946D0000}"/>
    <cellStyle name="Percent 141 2 4 5" xfId="8093" xr:uid="{00000000-0005-0000-0000-0000956D0000}"/>
    <cellStyle name="Percent 141 2 5" xfId="29979" xr:uid="{00000000-0005-0000-0000-0000966D0000}"/>
    <cellStyle name="Percent 141 2 5 2" xfId="9801" xr:uid="{00000000-0005-0000-0000-0000976D0000}"/>
    <cellStyle name="Percent 141 2 5 2 2" xfId="19089" xr:uid="{00000000-0005-0000-0000-0000986D0000}"/>
    <cellStyle name="Percent 141 2 5 2 3" xfId="29982" xr:uid="{00000000-0005-0000-0000-0000996D0000}"/>
    <cellStyle name="Percent 141 2 5 3" xfId="890" xr:uid="{00000000-0005-0000-0000-00009A6D0000}"/>
    <cellStyle name="Percent 141 2 5 3 2" xfId="19099" xr:uid="{00000000-0005-0000-0000-00009B6D0000}"/>
    <cellStyle name="Percent 141 2 5 3 3" xfId="29984" xr:uid="{00000000-0005-0000-0000-00009C6D0000}"/>
    <cellStyle name="Percent 141 2 5 4" xfId="29986" xr:uid="{00000000-0005-0000-0000-00009D6D0000}"/>
    <cellStyle name="Percent 141 2 5 5" xfId="29988" xr:uid="{00000000-0005-0000-0000-00009E6D0000}"/>
    <cellStyle name="Percent 141 2 6" xfId="29990" xr:uid="{00000000-0005-0000-0000-00009F6D0000}"/>
    <cellStyle name="Percent 141 2 6 2" xfId="5078" xr:uid="{00000000-0005-0000-0000-0000A06D0000}"/>
    <cellStyle name="Percent 141 2 6 2 2" xfId="29992" xr:uid="{00000000-0005-0000-0000-0000A16D0000}"/>
    <cellStyle name="Percent 141 2 6 2 3" xfId="29994" xr:uid="{00000000-0005-0000-0000-0000A26D0000}"/>
    <cellStyle name="Percent 141 2 6 3" xfId="29996" xr:uid="{00000000-0005-0000-0000-0000A36D0000}"/>
    <cellStyle name="Percent 141 2 6 3 2" xfId="29998" xr:uid="{00000000-0005-0000-0000-0000A46D0000}"/>
    <cellStyle name="Percent 141 2 6 3 3" xfId="30001" xr:uid="{00000000-0005-0000-0000-0000A56D0000}"/>
    <cellStyle name="Percent 141 2 6 4" xfId="30003" xr:uid="{00000000-0005-0000-0000-0000A66D0000}"/>
    <cellStyle name="Percent 141 2 6 5" xfId="30005" xr:uid="{00000000-0005-0000-0000-0000A76D0000}"/>
    <cellStyle name="Percent 141 2 7" xfId="30007" xr:uid="{00000000-0005-0000-0000-0000A86D0000}"/>
    <cellStyle name="Percent 141 2 7 2" xfId="30011" xr:uid="{00000000-0005-0000-0000-0000A96D0000}"/>
    <cellStyle name="Percent 141 2 7 2 2" xfId="30015" xr:uid="{00000000-0005-0000-0000-0000AA6D0000}"/>
    <cellStyle name="Percent 141 2 7 2 3" xfId="30019" xr:uid="{00000000-0005-0000-0000-0000AB6D0000}"/>
    <cellStyle name="Percent 141 2 7 3" xfId="30023" xr:uid="{00000000-0005-0000-0000-0000AC6D0000}"/>
    <cellStyle name="Percent 141 2 7 4" xfId="30027" xr:uid="{00000000-0005-0000-0000-0000AD6D0000}"/>
    <cellStyle name="Percent 141 2 8" xfId="236" xr:uid="{00000000-0005-0000-0000-0000AE6D0000}"/>
    <cellStyle name="Percent 141 2 8 2" xfId="3213" xr:uid="{00000000-0005-0000-0000-0000AF6D0000}"/>
    <cellStyle name="Percent 141 2 8 3" xfId="4468" xr:uid="{00000000-0005-0000-0000-0000B06D0000}"/>
    <cellStyle name="Percent 141 2 9" xfId="5241" xr:uid="{00000000-0005-0000-0000-0000B16D0000}"/>
    <cellStyle name="Percent 141 2 9 2" xfId="30031" xr:uid="{00000000-0005-0000-0000-0000B26D0000}"/>
    <cellStyle name="Percent 141 2 9 3" xfId="30033" xr:uid="{00000000-0005-0000-0000-0000B36D0000}"/>
    <cellStyle name="Percent 141 3" xfId="30035" xr:uid="{00000000-0005-0000-0000-0000B46D0000}"/>
    <cellStyle name="Percent 141 4" xfId="4775" xr:uid="{00000000-0005-0000-0000-0000B56D0000}"/>
    <cellStyle name="Percent 141 4 2" xfId="30037" xr:uid="{00000000-0005-0000-0000-0000B66D0000}"/>
    <cellStyle name="Percent 141 4 2 2" xfId="30039" xr:uid="{00000000-0005-0000-0000-0000B76D0000}"/>
    <cellStyle name="Percent 141 4 2 2 2" xfId="30041" xr:uid="{00000000-0005-0000-0000-0000B86D0000}"/>
    <cellStyle name="Percent 141 4 2 2 3" xfId="30043" xr:uid="{00000000-0005-0000-0000-0000B96D0000}"/>
    <cellStyle name="Percent 141 4 2 3" xfId="30045" xr:uid="{00000000-0005-0000-0000-0000BA6D0000}"/>
    <cellStyle name="Percent 141 4 2 4" xfId="30047" xr:uid="{00000000-0005-0000-0000-0000BB6D0000}"/>
    <cellStyle name="Percent 141 4 3" xfId="10178" xr:uid="{00000000-0005-0000-0000-0000BC6D0000}"/>
    <cellStyle name="Percent 141 4 3 2" xfId="16415" xr:uid="{00000000-0005-0000-0000-0000BD6D0000}"/>
    <cellStyle name="Percent 141 4 3 3" xfId="1678" xr:uid="{00000000-0005-0000-0000-0000BE6D0000}"/>
    <cellStyle name="Percent 141 4 4" xfId="10185" xr:uid="{00000000-0005-0000-0000-0000BF6D0000}"/>
    <cellStyle name="Percent 141 4 4 2" xfId="16424" xr:uid="{00000000-0005-0000-0000-0000C06D0000}"/>
    <cellStyle name="Percent 141 4 4 3" xfId="16428" xr:uid="{00000000-0005-0000-0000-0000C16D0000}"/>
    <cellStyle name="Percent 141 4 5" xfId="16432" xr:uid="{00000000-0005-0000-0000-0000C26D0000}"/>
    <cellStyle name="Percent 141 4 6" xfId="16438" xr:uid="{00000000-0005-0000-0000-0000C36D0000}"/>
    <cellStyle name="Percent 141 5" xfId="4793" xr:uid="{00000000-0005-0000-0000-0000C46D0000}"/>
    <cellStyle name="Percent 141 5 2" xfId="30051" xr:uid="{00000000-0005-0000-0000-0000C56D0000}"/>
    <cellStyle name="Percent 141 5 2 2" xfId="919" xr:uid="{00000000-0005-0000-0000-0000C66D0000}"/>
    <cellStyle name="Percent 141 5 2 3" xfId="30053" xr:uid="{00000000-0005-0000-0000-0000C76D0000}"/>
    <cellStyle name="Percent 141 5 3" xfId="4190" xr:uid="{00000000-0005-0000-0000-0000C86D0000}"/>
    <cellStyle name="Percent 141 5 3 2" xfId="1974" xr:uid="{00000000-0005-0000-0000-0000C96D0000}"/>
    <cellStyle name="Percent 141 5 3 3" xfId="16446" xr:uid="{00000000-0005-0000-0000-0000CA6D0000}"/>
    <cellStyle name="Percent 141 5 4" xfId="10198" xr:uid="{00000000-0005-0000-0000-0000CB6D0000}"/>
    <cellStyle name="Percent 141 5 5" xfId="16454" xr:uid="{00000000-0005-0000-0000-0000CC6D0000}"/>
    <cellStyle name="Percent 141 6" xfId="30055" xr:uid="{00000000-0005-0000-0000-0000CD6D0000}"/>
    <cellStyle name="Percent 141 6 2" xfId="30057" xr:uid="{00000000-0005-0000-0000-0000CE6D0000}"/>
    <cellStyle name="Percent 141 6 2 2" xfId="30059" xr:uid="{00000000-0005-0000-0000-0000CF6D0000}"/>
    <cellStyle name="Percent 141 6 2 3" xfId="30061" xr:uid="{00000000-0005-0000-0000-0000D06D0000}"/>
    <cellStyle name="Percent 141 6 3" xfId="10208" xr:uid="{00000000-0005-0000-0000-0000D16D0000}"/>
    <cellStyle name="Percent 141 6 3 2" xfId="16462" xr:uid="{00000000-0005-0000-0000-0000D26D0000}"/>
    <cellStyle name="Percent 141 6 3 3" xfId="16468" xr:uid="{00000000-0005-0000-0000-0000D36D0000}"/>
    <cellStyle name="Percent 141 6 4" xfId="16472" xr:uid="{00000000-0005-0000-0000-0000D46D0000}"/>
    <cellStyle name="Percent 141 6 5" xfId="16481" xr:uid="{00000000-0005-0000-0000-0000D56D0000}"/>
    <cellStyle name="Percent 141 7" xfId="24951" xr:uid="{00000000-0005-0000-0000-0000D66D0000}"/>
    <cellStyle name="Percent 141 7 2" xfId="30063" xr:uid="{00000000-0005-0000-0000-0000D76D0000}"/>
    <cellStyle name="Percent 141 7 2 2" xfId="30065" xr:uid="{00000000-0005-0000-0000-0000D86D0000}"/>
    <cellStyle name="Percent 141 7 2 3" xfId="30067" xr:uid="{00000000-0005-0000-0000-0000D96D0000}"/>
    <cellStyle name="Percent 141 7 3" xfId="16489" xr:uid="{00000000-0005-0000-0000-0000DA6D0000}"/>
    <cellStyle name="Percent 141 7 3 2" xfId="16493" xr:uid="{00000000-0005-0000-0000-0000DB6D0000}"/>
    <cellStyle name="Percent 141 7 3 3" xfId="16497" xr:uid="{00000000-0005-0000-0000-0000DC6D0000}"/>
    <cellStyle name="Percent 141 7 4" xfId="16501" xr:uid="{00000000-0005-0000-0000-0000DD6D0000}"/>
    <cellStyle name="Percent 141 7 5" xfId="16509" xr:uid="{00000000-0005-0000-0000-0000DE6D0000}"/>
    <cellStyle name="Percent 141 8" xfId="24954" xr:uid="{00000000-0005-0000-0000-0000DF6D0000}"/>
    <cellStyle name="Percent 141 8 2" xfId="30069" xr:uid="{00000000-0005-0000-0000-0000E06D0000}"/>
    <cellStyle name="Percent 141 8 2 2" xfId="21404" xr:uid="{00000000-0005-0000-0000-0000E16D0000}"/>
    <cellStyle name="Percent 141 8 2 3" xfId="21408" xr:uid="{00000000-0005-0000-0000-0000E26D0000}"/>
    <cellStyle name="Percent 141 8 3" xfId="16515" xr:uid="{00000000-0005-0000-0000-0000E36D0000}"/>
    <cellStyle name="Percent 141 8 3 2" xfId="16519" xr:uid="{00000000-0005-0000-0000-0000E46D0000}"/>
    <cellStyle name="Percent 141 8 3 3" xfId="16524" xr:uid="{00000000-0005-0000-0000-0000E56D0000}"/>
    <cellStyle name="Percent 141 8 4" xfId="16529" xr:uid="{00000000-0005-0000-0000-0000E66D0000}"/>
    <cellStyle name="Percent 141 8 5" xfId="16539" xr:uid="{00000000-0005-0000-0000-0000E76D0000}"/>
    <cellStyle name="Percent 141 9" xfId="30071" xr:uid="{00000000-0005-0000-0000-0000E86D0000}"/>
    <cellStyle name="Percent 141 9 2" xfId="30073" xr:uid="{00000000-0005-0000-0000-0000E96D0000}"/>
    <cellStyle name="Percent 141 9 2 2" xfId="21944" xr:uid="{00000000-0005-0000-0000-0000EA6D0000}"/>
    <cellStyle name="Percent 141 9 2 3" xfId="30075" xr:uid="{00000000-0005-0000-0000-0000EB6D0000}"/>
    <cellStyle name="Percent 141 9 3" xfId="16547" xr:uid="{00000000-0005-0000-0000-0000EC6D0000}"/>
    <cellStyle name="Percent 141 9 4" xfId="16555" xr:uid="{00000000-0005-0000-0000-0000ED6D0000}"/>
    <cellStyle name="Percent 142" xfId="30077" xr:uid="{00000000-0005-0000-0000-0000EE6D0000}"/>
    <cellStyle name="Percent 142 10" xfId="30080" xr:uid="{00000000-0005-0000-0000-0000EF6D0000}"/>
    <cellStyle name="Percent 142 10 2" xfId="21055" xr:uid="{00000000-0005-0000-0000-0000F06D0000}"/>
    <cellStyle name="Percent 142 10 3" xfId="30082" xr:uid="{00000000-0005-0000-0000-0000F16D0000}"/>
    <cellStyle name="Percent 142 11" xfId="30084" xr:uid="{00000000-0005-0000-0000-0000F26D0000}"/>
    <cellStyle name="Percent 142 11 2" xfId="21068" xr:uid="{00000000-0005-0000-0000-0000F36D0000}"/>
    <cellStyle name="Percent 142 11 3" xfId="30088" xr:uid="{00000000-0005-0000-0000-0000F46D0000}"/>
    <cellStyle name="Percent 142 12" xfId="30090" xr:uid="{00000000-0005-0000-0000-0000F56D0000}"/>
    <cellStyle name="Percent 142 13" xfId="30092" xr:uid="{00000000-0005-0000-0000-0000F66D0000}"/>
    <cellStyle name="Percent 142 2" xfId="30094" xr:uid="{00000000-0005-0000-0000-0000F76D0000}"/>
    <cellStyle name="Percent 142 2 10" xfId="30097" xr:uid="{00000000-0005-0000-0000-0000F86D0000}"/>
    <cellStyle name="Percent 142 2 11" xfId="30100" xr:uid="{00000000-0005-0000-0000-0000F96D0000}"/>
    <cellStyle name="Percent 142 2 2" xfId="24521" xr:uid="{00000000-0005-0000-0000-0000FA6D0000}"/>
    <cellStyle name="Percent 142 2 2 2" xfId="30102" xr:uid="{00000000-0005-0000-0000-0000FB6D0000}"/>
    <cellStyle name="Percent 142 2 2 2 2" xfId="30104" xr:uid="{00000000-0005-0000-0000-0000FC6D0000}"/>
    <cellStyle name="Percent 142 2 2 2 2 2" xfId="30108" xr:uid="{00000000-0005-0000-0000-0000FD6D0000}"/>
    <cellStyle name="Percent 142 2 2 2 2 3" xfId="4583" xr:uid="{00000000-0005-0000-0000-0000FE6D0000}"/>
    <cellStyle name="Percent 142 2 2 2 3" xfId="30110" xr:uid="{00000000-0005-0000-0000-0000FF6D0000}"/>
    <cellStyle name="Percent 142 2 2 2 4" xfId="30112" xr:uid="{00000000-0005-0000-0000-0000006E0000}"/>
    <cellStyle name="Percent 142 2 2 3" xfId="30114" xr:uid="{00000000-0005-0000-0000-0000016E0000}"/>
    <cellStyle name="Percent 142 2 2 3 2" xfId="5146" xr:uid="{00000000-0005-0000-0000-0000026E0000}"/>
    <cellStyle name="Percent 142 2 2 3 3" xfId="30116" xr:uid="{00000000-0005-0000-0000-0000036E0000}"/>
    <cellStyle name="Percent 142 2 2 4" xfId="30118" xr:uid="{00000000-0005-0000-0000-0000046E0000}"/>
    <cellStyle name="Percent 142 2 2 4 2" xfId="30120" xr:uid="{00000000-0005-0000-0000-0000056E0000}"/>
    <cellStyle name="Percent 142 2 2 4 3" xfId="30122" xr:uid="{00000000-0005-0000-0000-0000066E0000}"/>
    <cellStyle name="Percent 142 2 2 5" xfId="30124" xr:uid="{00000000-0005-0000-0000-0000076E0000}"/>
    <cellStyle name="Percent 142 2 2 6" xfId="30126" xr:uid="{00000000-0005-0000-0000-0000086E0000}"/>
    <cellStyle name="Percent 142 2 3" xfId="30128" xr:uid="{00000000-0005-0000-0000-0000096E0000}"/>
    <cellStyle name="Percent 142 2 3 2" xfId="30130" xr:uid="{00000000-0005-0000-0000-00000A6E0000}"/>
    <cellStyle name="Percent 142 2 3 2 2" xfId="30132" xr:uid="{00000000-0005-0000-0000-00000B6E0000}"/>
    <cellStyle name="Percent 142 2 3 2 3" xfId="30134" xr:uid="{00000000-0005-0000-0000-00000C6E0000}"/>
    <cellStyle name="Percent 142 2 3 3" xfId="8333" xr:uid="{00000000-0005-0000-0000-00000D6E0000}"/>
    <cellStyle name="Percent 142 2 3 3 2" xfId="8336" xr:uid="{00000000-0005-0000-0000-00000E6E0000}"/>
    <cellStyle name="Percent 142 2 3 3 3" xfId="8342" xr:uid="{00000000-0005-0000-0000-00000F6E0000}"/>
    <cellStyle name="Percent 142 2 3 4" xfId="8355" xr:uid="{00000000-0005-0000-0000-0000106E0000}"/>
    <cellStyle name="Percent 142 2 3 5" xfId="8365" xr:uid="{00000000-0005-0000-0000-0000116E0000}"/>
    <cellStyle name="Percent 142 2 4" xfId="30136" xr:uid="{00000000-0005-0000-0000-0000126E0000}"/>
    <cellStyle name="Percent 142 2 4 2" xfId="30139" xr:uid="{00000000-0005-0000-0000-0000136E0000}"/>
    <cellStyle name="Percent 142 2 4 2 2" xfId="30141" xr:uid="{00000000-0005-0000-0000-0000146E0000}"/>
    <cellStyle name="Percent 142 2 4 2 3" xfId="30143" xr:uid="{00000000-0005-0000-0000-0000156E0000}"/>
    <cellStyle name="Percent 142 2 4 3" xfId="30145" xr:uid="{00000000-0005-0000-0000-0000166E0000}"/>
    <cellStyle name="Percent 142 2 4 3 2" xfId="30147" xr:uid="{00000000-0005-0000-0000-0000176E0000}"/>
    <cellStyle name="Percent 142 2 4 3 3" xfId="30149" xr:uid="{00000000-0005-0000-0000-0000186E0000}"/>
    <cellStyle name="Percent 142 2 4 4" xfId="9973" xr:uid="{00000000-0005-0000-0000-0000196E0000}"/>
    <cellStyle name="Percent 142 2 4 5" xfId="5572" xr:uid="{00000000-0005-0000-0000-00001A6E0000}"/>
    <cellStyle name="Percent 142 2 5" xfId="30151" xr:uid="{00000000-0005-0000-0000-00001B6E0000}"/>
    <cellStyle name="Percent 142 2 5 2" xfId="30154" xr:uid="{00000000-0005-0000-0000-00001C6E0000}"/>
    <cellStyle name="Percent 142 2 5 2 2" xfId="30156" xr:uid="{00000000-0005-0000-0000-00001D6E0000}"/>
    <cellStyle name="Percent 142 2 5 2 3" xfId="30158" xr:uid="{00000000-0005-0000-0000-00001E6E0000}"/>
    <cellStyle name="Percent 142 2 5 3" xfId="30160" xr:uid="{00000000-0005-0000-0000-00001F6E0000}"/>
    <cellStyle name="Percent 142 2 5 3 2" xfId="30162" xr:uid="{00000000-0005-0000-0000-0000206E0000}"/>
    <cellStyle name="Percent 142 2 5 3 3" xfId="30164" xr:uid="{00000000-0005-0000-0000-0000216E0000}"/>
    <cellStyle name="Percent 142 2 5 4" xfId="1643" xr:uid="{00000000-0005-0000-0000-0000226E0000}"/>
    <cellStyle name="Percent 142 2 5 5" xfId="1655" xr:uid="{00000000-0005-0000-0000-0000236E0000}"/>
    <cellStyle name="Percent 142 2 6" xfId="30166" xr:uid="{00000000-0005-0000-0000-0000246E0000}"/>
    <cellStyle name="Percent 142 2 6 2" xfId="30168" xr:uid="{00000000-0005-0000-0000-0000256E0000}"/>
    <cellStyle name="Percent 142 2 6 2 2" xfId="30170" xr:uid="{00000000-0005-0000-0000-0000266E0000}"/>
    <cellStyle name="Percent 142 2 6 2 3" xfId="30172" xr:uid="{00000000-0005-0000-0000-0000276E0000}"/>
    <cellStyle name="Percent 142 2 6 3" xfId="30174" xr:uid="{00000000-0005-0000-0000-0000286E0000}"/>
    <cellStyle name="Percent 142 2 6 3 2" xfId="30176" xr:uid="{00000000-0005-0000-0000-0000296E0000}"/>
    <cellStyle name="Percent 142 2 6 3 3" xfId="30178" xr:uid="{00000000-0005-0000-0000-00002A6E0000}"/>
    <cellStyle name="Percent 142 2 6 4" xfId="10006" xr:uid="{00000000-0005-0000-0000-00002B6E0000}"/>
    <cellStyle name="Percent 142 2 6 5" xfId="5300" xr:uid="{00000000-0005-0000-0000-00002C6E0000}"/>
    <cellStyle name="Percent 142 2 7" xfId="30180" xr:uid="{00000000-0005-0000-0000-00002D6E0000}"/>
    <cellStyle name="Percent 142 2 7 2" xfId="30182" xr:uid="{00000000-0005-0000-0000-00002E6E0000}"/>
    <cellStyle name="Percent 142 2 7 2 2" xfId="18165" xr:uid="{00000000-0005-0000-0000-00002F6E0000}"/>
    <cellStyle name="Percent 142 2 7 2 3" xfId="18176" xr:uid="{00000000-0005-0000-0000-0000306E0000}"/>
    <cellStyle name="Percent 142 2 7 3" xfId="20595" xr:uid="{00000000-0005-0000-0000-0000316E0000}"/>
    <cellStyle name="Percent 142 2 7 4" xfId="4546" xr:uid="{00000000-0005-0000-0000-0000326E0000}"/>
    <cellStyle name="Percent 142 2 8" xfId="30184" xr:uid="{00000000-0005-0000-0000-0000336E0000}"/>
    <cellStyle name="Percent 142 2 8 2" xfId="30187" xr:uid="{00000000-0005-0000-0000-0000346E0000}"/>
    <cellStyle name="Percent 142 2 8 3" xfId="30190" xr:uid="{00000000-0005-0000-0000-0000356E0000}"/>
    <cellStyle name="Percent 142 2 9" xfId="30193" xr:uid="{00000000-0005-0000-0000-0000366E0000}"/>
    <cellStyle name="Percent 142 2 9 2" xfId="30196" xr:uid="{00000000-0005-0000-0000-0000376E0000}"/>
    <cellStyle name="Percent 142 2 9 3" xfId="30199" xr:uid="{00000000-0005-0000-0000-0000386E0000}"/>
    <cellStyle name="Percent 142 3" xfId="30202" xr:uid="{00000000-0005-0000-0000-0000396E0000}"/>
    <cellStyle name="Percent 142 4" xfId="30204" xr:uid="{00000000-0005-0000-0000-00003A6E0000}"/>
    <cellStyle name="Percent 142 4 2" xfId="24537" xr:uid="{00000000-0005-0000-0000-00003B6E0000}"/>
    <cellStyle name="Percent 142 4 2 2" xfId="30206" xr:uid="{00000000-0005-0000-0000-00003C6E0000}"/>
    <cellStyle name="Percent 142 4 2 2 2" xfId="30208" xr:uid="{00000000-0005-0000-0000-00003D6E0000}"/>
    <cellStyle name="Percent 142 4 2 2 3" xfId="30211" xr:uid="{00000000-0005-0000-0000-00003E6E0000}"/>
    <cellStyle name="Percent 142 4 2 3" xfId="30213" xr:uid="{00000000-0005-0000-0000-00003F6E0000}"/>
    <cellStyle name="Percent 142 4 2 4" xfId="30215" xr:uid="{00000000-0005-0000-0000-0000406E0000}"/>
    <cellStyle name="Percent 142 4 3" xfId="26827" xr:uid="{00000000-0005-0000-0000-0000416E0000}"/>
    <cellStyle name="Percent 142 4 3 2" xfId="30217" xr:uid="{00000000-0005-0000-0000-0000426E0000}"/>
    <cellStyle name="Percent 142 4 3 3" xfId="30219" xr:uid="{00000000-0005-0000-0000-0000436E0000}"/>
    <cellStyle name="Percent 142 4 4" xfId="26830" xr:uid="{00000000-0005-0000-0000-0000446E0000}"/>
    <cellStyle name="Percent 142 4 4 2" xfId="30221" xr:uid="{00000000-0005-0000-0000-0000456E0000}"/>
    <cellStyle name="Percent 142 4 4 3" xfId="21184" xr:uid="{00000000-0005-0000-0000-0000466E0000}"/>
    <cellStyle name="Percent 142 4 5" xfId="30223" xr:uid="{00000000-0005-0000-0000-0000476E0000}"/>
    <cellStyle name="Percent 142 4 6" xfId="30225" xr:uid="{00000000-0005-0000-0000-0000486E0000}"/>
    <cellStyle name="Percent 142 5" xfId="30227" xr:uid="{00000000-0005-0000-0000-0000496E0000}"/>
    <cellStyle name="Percent 142 5 2" xfId="30229" xr:uid="{00000000-0005-0000-0000-00004A6E0000}"/>
    <cellStyle name="Percent 142 5 2 2" xfId="30231" xr:uid="{00000000-0005-0000-0000-00004B6E0000}"/>
    <cellStyle name="Percent 142 5 2 3" xfId="30233" xr:uid="{00000000-0005-0000-0000-00004C6E0000}"/>
    <cellStyle name="Percent 142 5 3" xfId="8850" xr:uid="{00000000-0005-0000-0000-00004D6E0000}"/>
    <cellStyle name="Percent 142 5 3 2" xfId="30235" xr:uid="{00000000-0005-0000-0000-00004E6E0000}"/>
    <cellStyle name="Percent 142 5 3 3" xfId="30237" xr:uid="{00000000-0005-0000-0000-00004F6E0000}"/>
    <cellStyle name="Percent 142 5 4" xfId="8140" xr:uid="{00000000-0005-0000-0000-0000506E0000}"/>
    <cellStyle name="Percent 142 5 5" xfId="30239" xr:uid="{00000000-0005-0000-0000-0000516E0000}"/>
    <cellStyle name="Percent 142 6" xfId="30241" xr:uid="{00000000-0005-0000-0000-0000526E0000}"/>
    <cellStyle name="Percent 142 6 2" xfId="30243" xr:uid="{00000000-0005-0000-0000-0000536E0000}"/>
    <cellStyle name="Percent 142 6 2 2" xfId="30245" xr:uid="{00000000-0005-0000-0000-0000546E0000}"/>
    <cellStyle name="Percent 142 6 2 3" xfId="30247" xr:uid="{00000000-0005-0000-0000-0000556E0000}"/>
    <cellStyle name="Percent 142 6 3" xfId="30249" xr:uid="{00000000-0005-0000-0000-0000566E0000}"/>
    <cellStyle name="Percent 142 6 3 2" xfId="30251" xr:uid="{00000000-0005-0000-0000-0000576E0000}"/>
    <cellStyle name="Percent 142 6 3 3" xfId="1939" xr:uid="{00000000-0005-0000-0000-0000586E0000}"/>
    <cellStyle name="Percent 142 6 4" xfId="30253" xr:uid="{00000000-0005-0000-0000-0000596E0000}"/>
    <cellStyle name="Percent 142 6 5" xfId="30255" xr:uid="{00000000-0005-0000-0000-00005A6E0000}"/>
    <cellStyle name="Percent 142 7" xfId="24958" xr:uid="{00000000-0005-0000-0000-00005B6E0000}"/>
    <cellStyle name="Percent 142 7 2" xfId="10960" xr:uid="{00000000-0005-0000-0000-00005C6E0000}"/>
    <cellStyle name="Percent 142 7 2 2" xfId="30257" xr:uid="{00000000-0005-0000-0000-00005D6E0000}"/>
    <cellStyle name="Percent 142 7 2 3" xfId="30259" xr:uid="{00000000-0005-0000-0000-00005E6E0000}"/>
    <cellStyle name="Percent 142 7 3" xfId="30261" xr:uid="{00000000-0005-0000-0000-00005F6E0000}"/>
    <cellStyle name="Percent 142 7 3 2" xfId="30263" xr:uid="{00000000-0005-0000-0000-0000606E0000}"/>
    <cellStyle name="Percent 142 7 3 3" xfId="30265" xr:uid="{00000000-0005-0000-0000-0000616E0000}"/>
    <cellStyle name="Percent 142 7 4" xfId="30267" xr:uid="{00000000-0005-0000-0000-0000626E0000}"/>
    <cellStyle name="Percent 142 7 5" xfId="30269" xr:uid="{00000000-0005-0000-0000-0000636E0000}"/>
    <cellStyle name="Percent 142 8" xfId="24961" xr:uid="{00000000-0005-0000-0000-0000646E0000}"/>
    <cellStyle name="Percent 142 8 2" xfId="30271" xr:uid="{00000000-0005-0000-0000-0000656E0000}"/>
    <cellStyle name="Percent 142 8 2 2" xfId="30273" xr:uid="{00000000-0005-0000-0000-0000666E0000}"/>
    <cellStyle name="Percent 142 8 2 3" xfId="30275" xr:uid="{00000000-0005-0000-0000-0000676E0000}"/>
    <cellStyle name="Percent 142 8 3" xfId="30277" xr:uid="{00000000-0005-0000-0000-0000686E0000}"/>
    <cellStyle name="Percent 142 8 3 2" xfId="30279" xr:uid="{00000000-0005-0000-0000-0000696E0000}"/>
    <cellStyle name="Percent 142 8 3 3" xfId="30281" xr:uid="{00000000-0005-0000-0000-00006A6E0000}"/>
    <cellStyle name="Percent 142 8 4" xfId="30283" xr:uid="{00000000-0005-0000-0000-00006B6E0000}"/>
    <cellStyle name="Percent 142 8 5" xfId="30285" xr:uid="{00000000-0005-0000-0000-00006C6E0000}"/>
    <cellStyle name="Percent 142 9" xfId="30287" xr:uid="{00000000-0005-0000-0000-00006D6E0000}"/>
    <cellStyle name="Percent 142 9 2" xfId="30289" xr:uid="{00000000-0005-0000-0000-00006E6E0000}"/>
    <cellStyle name="Percent 142 9 2 2" xfId="4007" xr:uid="{00000000-0005-0000-0000-00006F6E0000}"/>
    <cellStyle name="Percent 142 9 2 3" xfId="30291" xr:uid="{00000000-0005-0000-0000-0000706E0000}"/>
    <cellStyle name="Percent 142 9 3" xfId="30293" xr:uid="{00000000-0005-0000-0000-0000716E0000}"/>
    <cellStyle name="Percent 142 9 4" xfId="30295" xr:uid="{00000000-0005-0000-0000-0000726E0000}"/>
    <cellStyle name="Percent 143" xfId="30297" xr:uid="{00000000-0005-0000-0000-0000736E0000}"/>
    <cellStyle name="Percent 143 10" xfId="30300" xr:uid="{00000000-0005-0000-0000-0000746E0000}"/>
    <cellStyle name="Percent 143 10 2" xfId="30302" xr:uid="{00000000-0005-0000-0000-0000756E0000}"/>
    <cellStyle name="Percent 143 10 3" xfId="5050" xr:uid="{00000000-0005-0000-0000-0000766E0000}"/>
    <cellStyle name="Percent 143 11" xfId="23620" xr:uid="{00000000-0005-0000-0000-0000776E0000}"/>
    <cellStyle name="Percent 143 11 2" xfId="30305" xr:uid="{00000000-0005-0000-0000-0000786E0000}"/>
    <cellStyle name="Percent 143 11 3" xfId="30307" xr:uid="{00000000-0005-0000-0000-0000796E0000}"/>
    <cellStyle name="Percent 143 12" xfId="23624" xr:uid="{00000000-0005-0000-0000-00007A6E0000}"/>
    <cellStyle name="Percent 143 13" xfId="21706" xr:uid="{00000000-0005-0000-0000-00007B6E0000}"/>
    <cellStyle name="Percent 143 2" xfId="30309" xr:uid="{00000000-0005-0000-0000-00007C6E0000}"/>
    <cellStyle name="Percent 143 2 10" xfId="16850" xr:uid="{00000000-0005-0000-0000-00007D6E0000}"/>
    <cellStyle name="Percent 143 2 11" xfId="17621" xr:uid="{00000000-0005-0000-0000-00007E6E0000}"/>
    <cellStyle name="Percent 143 2 2" xfId="30312" xr:uid="{00000000-0005-0000-0000-00007F6E0000}"/>
    <cellStyle name="Percent 143 2 2 2" xfId="30314" xr:uid="{00000000-0005-0000-0000-0000806E0000}"/>
    <cellStyle name="Percent 143 2 2 2 2" xfId="30316" xr:uid="{00000000-0005-0000-0000-0000816E0000}"/>
    <cellStyle name="Percent 143 2 2 2 2 2" xfId="1246" xr:uid="{00000000-0005-0000-0000-0000826E0000}"/>
    <cellStyle name="Percent 143 2 2 2 2 3" xfId="2067" xr:uid="{00000000-0005-0000-0000-0000836E0000}"/>
    <cellStyle name="Percent 143 2 2 2 3" xfId="19804" xr:uid="{00000000-0005-0000-0000-0000846E0000}"/>
    <cellStyle name="Percent 143 2 2 2 4" xfId="30318" xr:uid="{00000000-0005-0000-0000-0000856E0000}"/>
    <cellStyle name="Percent 143 2 2 3" xfId="30320" xr:uid="{00000000-0005-0000-0000-0000866E0000}"/>
    <cellStyle name="Percent 143 2 2 3 2" xfId="30322" xr:uid="{00000000-0005-0000-0000-0000876E0000}"/>
    <cellStyle name="Percent 143 2 2 3 3" xfId="26778" xr:uid="{00000000-0005-0000-0000-0000886E0000}"/>
    <cellStyle name="Percent 143 2 2 4" xfId="30324" xr:uid="{00000000-0005-0000-0000-0000896E0000}"/>
    <cellStyle name="Percent 143 2 2 4 2" xfId="30326" xr:uid="{00000000-0005-0000-0000-00008A6E0000}"/>
    <cellStyle name="Percent 143 2 2 4 3" xfId="30328" xr:uid="{00000000-0005-0000-0000-00008B6E0000}"/>
    <cellStyle name="Percent 143 2 2 5" xfId="30330" xr:uid="{00000000-0005-0000-0000-00008C6E0000}"/>
    <cellStyle name="Percent 143 2 2 6" xfId="30332" xr:uid="{00000000-0005-0000-0000-00008D6E0000}"/>
    <cellStyle name="Percent 143 2 3" xfId="147" xr:uid="{00000000-0005-0000-0000-00008E6E0000}"/>
    <cellStyle name="Percent 143 2 3 2" xfId="1759" xr:uid="{00000000-0005-0000-0000-00008F6E0000}"/>
    <cellStyle name="Percent 143 2 3 2 2" xfId="4218" xr:uid="{00000000-0005-0000-0000-0000906E0000}"/>
    <cellStyle name="Percent 143 2 3 2 3" xfId="4227" xr:uid="{00000000-0005-0000-0000-0000916E0000}"/>
    <cellStyle name="Percent 143 2 3 3" xfId="4230" xr:uid="{00000000-0005-0000-0000-0000926E0000}"/>
    <cellStyle name="Percent 143 2 3 3 2" xfId="30334" xr:uid="{00000000-0005-0000-0000-0000936E0000}"/>
    <cellStyle name="Percent 143 2 3 3 3" xfId="30336" xr:uid="{00000000-0005-0000-0000-0000946E0000}"/>
    <cellStyle name="Percent 143 2 3 4" xfId="4233" xr:uid="{00000000-0005-0000-0000-0000956E0000}"/>
    <cellStyle name="Percent 143 2 3 5" xfId="30338" xr:uid="{00000000-0005-0000-0000-0000966E0000}"/>
    <cellStyle name="Percent 143 2 4" xfId="30340" xr:uid="{00000000-0005-0000-0000-0000976E0000}"/>
    <cellStyle name="Percent 143 2 4 2" xfId="30342" xr:uid="{00000000-0005-0000-0000-0000986E0000}"/>
    <cellStyle name="Percent 143 2 4 2 2" xfId="30344" xr:uid="{00000000-0005-0000-0000-0000996E0000}"/>
    <cellStyle name="Percent 143 2 4 2 3" xfId="20069" xr:uid="{00000000-0005-0000-0000-00009A6E0000}"/>
    <cellStyle name="Percent 143 2 4 3" xfId="30346" xr:uid="{00000000-0005-0000-0000-00009B6E0000}"/>
    <cellStyle name="Percent 143 2 4 3 2" xfId="30348" xr:uid="{00000000-0005-0000-0000-00009C6E0000}"/>
    <cellStyle name="Percent 143 2 4 3 3" xfId="30350" xr:uid="{00000000-0005-0000-0000-00009D6E0000}"/>
    <cellStyle name="Percent 143 2 4 4" xfId="30352" xr:uid="{00000000-0005-0000-0000-00009E6E0000}"/>
    <cellStyle name="Percent 143 2 4 5" xfId="30354" xr:uid="{00000000-0005-0000-0000-00009F6E0000}"/>
    <cellStyle name="Percent 143 2 5" xfId="30356" xr:uid="{00000000-0005-0000-0000-0000A06E0000}"/>
    <cellStyle name="Percent 143 2 5 2" xfId="30358" xr:uid="{00000000-0005-0000-0000-0000A16E0000}"/>
    <cellStyle name="Percent 143 2 5 2 2" xfId="30360" xr:uid="{00000000-0005-0000-0000-0000A26E0000}"/>
    <cellStyle name="Percent 143 2 5 2 3" xfId="30362" xr:uid="{00000000-0005-0000-0000-0000A36E0000}"/>
    <cellStyle name="Percent 143 2 5 3" xfId="30364" xr:uid="{00000000-0005-0000-0000-0000A46E0000}"/>
    <cellStyle name="Percent 143 2 5 3 2" xfId="2743" xr:uid="{00000000-0005-0000-0000-0000A56E0000}"/>
    <cellStyle name="Percent 143 2 5 3 3" xfId="30366" xr:uid="{00000000-0005-0000-0000-0000A66E0000}"/>
    <cellStyle name="Percent 143 2 5 4" xfId="30368" xr:uid="{00000000-0005-0000-0000-0000A76E0000}"/>
    <cellStyle name="Percent 143 2 5 5" xfId="17465" xr:uid="{00000000-0005-0000-0000-0000A86E0000}"/>
    <cellStyle name="Percent 143 2 6" xfId="30370" xr:uid="{00000000-0005-0000-0000-0000A96E0000}"/>
    <cellStyle name="Percent 143 2 6 2" xfId="30372" xr:uid="{00000000-0005-0000-0000-0000AA6E0000}"/>
    <cellStyle name="Percent 143 2 6 2 2" xfId="6027" xr:uid="{00000000-0005-0000-0000-0000AB6E0000}"/>
    <cellStyle name="Percent 143 2 6 2 3" xfId="8414" xr:uid="{00000000-0005-0000-0000-0000AC6E0000}"/>
    <cellStyle name="Percent 143 2 6 3" xfId="30374" xr:uid="{00000000-0005-0000-0000-0000AD6E0000}"/>
    <cellStyle name="Percent 143 2 6 3 2" xfId="780" xr:uid="{00000000-0005-0000-0000-0000AE6E0000}"/>
    <cellStyle name="Percent 143 2 6 3 3" xfId="6368" xr:uid="{00000000-0005-0000-0000-0000AF6E0000}"/>
    <cellStyle name="Percent 143 2 6 4" xfId="30376" xr:uid="{00000000-0005-0000-0000-0000B06E0000}"/>
    <cellStyle name="Percent 143 2 6 5" xfId="17492" xr:uid="{00000000-0005-0000-0000-0000B16E0000}"/>
    <cellStyle name="Percent 143 2 7" xfId="545" xr:uid="{00000000-0005-0000-0000-0000B26E0000}"/>
    <cellStyle name="Percent 143 2 7 2" xfId="4281" xr:uid="{00000000-0005-0000-0000-0000B36E0000}"/>
    <cellStyle name="Percent 143 2 7 2 2" xfId="596" xr:uid="{00000000-0005-0000-0000-0000B46E0000}"/>
    <cellStyle name="Percent 143 2 7 2 3" xfId="2262" xr:uid="{00000000-0005-0000-0000-0000B56E0000}"/>
    <cellStyle name="Percent 143 2 7 3" xfId="3445" xr:uid="{00000000-0005-0000-0000-0000B66E0000}"/>
    <cellStyle name="Percent 143 2 7 4" xfId="3464" xr:uid="{00000000-0005-0000-0000-0000B76E0000}"/>
    <cellStyle name="Percent 143 2 8" xfId="4288" xr:uid="{00000000-0005-0000-0000-0000B86E0000}"/>
    <cellStyle name="Percent 143 2 8 2" xfId="4297" xr:uid="{00000000-0005-0000-0000-0000B96E0000}"/>
    <cellStyle name="Percent 143 2 8 3" xfId="1526" xr:uid="{00000000-0005-0000-0000-0000BA6E0000}"/>
    <cellStyle name="Percent 143 2 9" xfId="967" xr:uid="{00000000-0005-0000-0000-0000BB6E0000}"/>
    <cellStyle name="Percent 143 2 9 2" xfId="978" xr:uid="{00000000-0005-0000-0000-0000BC6E0000}"/>
    <cellStyle name="Percent 143 2 9 3" xfId="987" xr:uid="{00000000-0005-0000-0000-0000BD6E0000}"/>
    <cellStyle name="Percent 143 3" xfId="30378" xr:uid="{00000000-0005-0000-0000-0000BE6E0000}"/>
    <cellStyle name="Percent 143 4" xfId="30381" xr:uid="{00000000-0005-0000-0000-0000BF6E0000}"/>
    <cellStyle name="Percent 143 4 2" xfId="30383" xr:uid="{00000000-0005-0000-0000-0000C06E0000}"/>
    <cellStyle name="Percent 143 4 2 2" xfId="30385" xr:uid="{00000000-0005-0000-0000-0000C16E0000}"/>
    <cellStyle name="Percent 143 4 2 2 2" xfId="30387" xr:uid="{00000000-0005-0000-0000-0000C26E0000}"/>
    <cellStyle name="Percent 143 4 2 2 3" xfId="30389" xr:uid="{00000000-0005-0000-0000-0000C36E0000}"/>
    <cellStyle name="Percent 143 4 2 3" xfId="30391" xr:uid="{00000000-0005-0000-0000-0000C46E0000}"/>
    <cellStyle name="Percent 143 4 2 4" xfId="25040" xr:uid="{00000000-0005-0000-0000-0000C56E0000}"/>
    <cellStyle name="Percent 143 4 3" xfId="16579" xr:uid="{00000000-0005-0000-0000-0000C66E0000}"/>
    <cellStyle name="Percent 143 4 3 2" xfId="16584" xr:uid="{00000000-0005-0000-0000-0000C76E0000}"/>
    <cellStyle name="Percent 143 4 3 3" xfId="16588" xr:uid="{00000000-0005-0000-0000-0000C86E0000}"/>
    <cellStyle name="Percent 143 4 4" xfId="16592" xr:uid="{00000000-0005-0000-0000-0000C96E0000}"/>
    <cellStyle name="Percent 143 4 4 2" xfId="30393" xr:uid="{00000000-0005-0000-0000-0000CA6E0000}"/>
    <cellStyle name="Percent 143 4 4 3" xfId="30395" xr:uid="{00000000-0005-0000-0000-0000CB6E0000}"/>
    <cellStyle name="Percent 143 4 5" xfId="16597" xr:uid="{00000000-0005-0000-0000-0000CC6E0000}"/>
    <cellStyle name="Percent 143 4 6" xfId="30397" xr:uid="{00000000-0005-0000-0000-0000CD6E0000}"/>
    <cellStyle name="Percent 143 5" xfId="30399" xr:uid="{00000000-0005-0000-0000-0000CE6E0000}"/>
    <cellStyle name="Percent 143 5 2" xfId="30401" xr:uid="{00000000-0005-0000-0000-0000CF6E0000}"/>
    <cellStyle name="Percent 143 5 2 2" xfId="30403" xr:uid="{00000000-0005-0000-0000-0000D06E0000}"/>
    <cellStyle name="Percent 143 5 2 3" xfId="30405" xr:uid="{00000000-0005-0000-0000-0000D16E0000}"/>
    <cellStyle name="Percent 143 5 3" xfId="16605" xr:uid="{00000000-0005-0000-0000-0000D26E0000}"/>
    <cellStyle name="Percent 143 5 3 2" xfId="4221" xr:uid="{00000000-0005-0000-0000-0000D36E0000}"/>
    <cellStyle name="Percent 143 5 3 3" xfId="30407" xr:uid="{00000000-0005-0000-0000-0000D46E0000}"/>
    <cellStyle name="Percent 143 5 4" xfId="16609" xr:uid="{00000000-0005-0000-0000-0000D56E0000}"/>
    <cellStyle name="Percent 143 5 5" xfId="30409" xr:uid="{00000000-0005-0000-0000-0000D66E0000}"/>
    <cellStyle name="Percent 143 6" xfId="30411" xr:uid="{00000000-0005-0000-0000-0000D76E0000}"/>
    <cellStyle name="Percent 143 6 2" xfId="30413" xr:uid="{00000000-0005-0000-0000-0000D86E0000}"/>
    <cellStyle name="Percent 143 6 2 2" xfId="30415" xr:uid="{00000000-0005-0000-0000-0000D96E0000}"/>
    <cellStyle name="Percent 143 6 2 3" xfId="30417" xr:uid="{00000000-0005-0000-0000-0000DA6E0000}"/>
    <cellStyle name="Percent 143 6 3" xfId="16616" xr:uid="{00000000-0005-0000-0000-0000DB6E0000}"/>
    <cellStyle name="Percent 143 6 3 2" xfId="30420" xr:uid="{00000000-0005-0000-0000-0000DC6E0000}"/>
    <cellStyle name="Percent 143 6 3 3" xfId="14165" xr:uid="{00000000-0005-0000-0000-0000DD6E0000}"/>
    <cellStyle name="Percent 143 6 4" xfId="16620" xr:uid="{00000000-0005-0000-0000-0000DE6E0000}"/>
    <cellStyle name="Percent 143 6 5" xfId="9362" xr:uid="{00000000-0005-0000-0000-0000DF6E0000}"/>
    <cellStyle name="Percent 143 7" xfId="30422" xr:uid="{00000000-0005-0000-0000-0000E06E0000}"/>
    <cellStyle name="Percent 143 7 2" xfId="30424" xr:uid="{00000000-0005-0000-0000-0000E16E0000}"/>
    <cellStyle name="Percent 143 7 2 2" xfId="19778" xr:uid="{00000000-0005-0000-0000-0000E26E0000}"/>
    <cellStyle name="Percent 143 7 2 3" xfId="19785" xr:uid="{00000000-0005-0000-0000-0000E36E0000}"/>
    <cellStyle name="Percent 143 7 3" xfId="30426" xr:uid="{00000000-0005-0000-0000-0000E46E0000}"/>
    <cellStyle name="Percent 143 7 3 2" xfId="30428" xr:uid="{00000000-0005-0000-0000-0000E56E0000}"/>
    <cellStyle name="Percent 143 7 3 3" xfId="27911" xr:uid="{00000000-0005-0000-0000-0000E66E0000}"/>
    <cellStyle name="Percent 143 7 4" xfId="30430" xr:uid="{00000000-0005-0000-0000-0000E76E0000}"/>
    <cellStyle name="Percent 143 7 5" xfId="9367" xr:uid="{00000000-0005-0000-0000-0000E86E0000}"/>
    <cellStyle name="Percent 143 8" xfId="30432" xr:uid="{00000000-0005-0000-0000-0000E96E0000}"/>
    <cellStyle name="Percent 143 8 2" xfId="30434" xr:uid="{00000000-0005-0000-0000-0000EA6E0000}"/>
    <cellStyle name="Percent 143 8 2 2" xfId="30436" xr:uid="{00000000-0005-0000-0000-0000EB6E0000}"/>
    <cellStyle name="Percent 143 8 2 3" xfId="30438" xr:uid="{00000000-0005-0000-0000-0000EC6E0000}"/>
    <cellStyle name="Percent 143 8 3" xfId="30442" xr:uid="{00000000-0005-0000-0000-0000ED6E0000}"/>
    <cellStyle name="Percent 143 8 3 2" xfId="11226" xr:uid="{00000000-0005-0000-0000-0000EE6E0000}"/>
    <cellStyle name="Percent 143 8 3 3" xfId="11230" xr:uid="{00000000-0005-0000-0000-0000EF6E0000}"/>
    <cellStyle name="Percent 143 8 4" xfId="20467" xr:uid="{00000000-0005-0000-0000-0000F06E0000}"/>
    <cellStyle name="Percent 143 8 5" xfId="13901" xr:uid="{00000000-0005-0000-0000-0000F16E0000}"/>
    <cellStyle name="Percent 143 9" xfId="30444" xr:uid="{00000000-0005-0000-0000-0000F26E0000}"/>
    <cellStyle name="Percent 143 9 2" xfId="30446" xr:uid="{00000000-0005-0000-0000-0000F36E0000}"/>
    <cellStyle name="Percent 143 9 2 2" xfId="30448" xr:uid="{00000000-0005-0000-0000-0000F46E0000}"/>
    <cellStyle name="Percent 143 9 2 3" xfId="654" xr:uid="{00000000-0005-0000-0000-0000F56E0000}"/>
    <cellStyle name="Percent 143 9 3" xfId="30450" xr:uid="{00000000-0005-0000-0000-0000F66E0000}"/>
    <cellStyle name="Percent 143 9 4" xfId="24698" xr:uid="{00000000-0005-0000-0000-0000F76E0000}"/>
    <cellStyle name="Percent 144" xfId="30452" xr:uid="{00000000-0005-0000-0000-0000F86E0000}"/>
    <cellStyle name="Percent 144 10" xfId="30455" xr:uid="{00000000-0005-0000-0000-0000F96E0000}"/>
    <cellStyle name="Percent 144 10 2" xfId="30457" xr:uid="{00000000-0005-0000-0000-0000FA6E0000}"/>
    <cellStyle name="Percent 144 10 3" xfId="30459" xr:uid="{00000000-0005-0000-0000-0000FB6E0000}"/>
    <cellStyle name="Percent 144 11" xfId="30461" xr:uid="{00000000-0005-0000-0000-0000FC6E0000}"/>
    <cellStyle name="Percent 144 11 2" xfId="25199" xr:uid="{00000000-0005-0000-0000-0000FD6E0000}"/>
    <cellStyle name="Percent 144 11 3" xfId="25202" xr:uid="{00000000-0005-0000-0000-0000FE6E0000}"/>
    <cellStyle name="Percent 144 12" xfId="30463" xr:uid="{00000000-0005-0000-0000-0000FF6E0000}"/>
    <cellStyle name="Percent 144 13" xfId="21713" xr:uid="{00000000-0005-0000-0000-0000006F0000}"/>
    <cellStyle name="Percent 144 2" xfId="30465" xr:uid="{00000000-0005-0000-0000-0000016F0000}"/>
    <cellStyle name="Percent 144 2 10" xfId="30467" xr:uid="{00000000-0005-0000-0000-0000026F0000}"/>
    <cellStyle name="Percent 144 2 11" xfId="30469" xr:uid="{00000000-0005-0000-0000-0000036F0000}"/>
    <cellStyle name="Percent 144 2 2" xfId="22347" xr:uid="{00000000-0005-0000-0000-0000046F0000}"/>
    <cellStyle name="Percent 144 2 2 2" xfId="30471" xr:uid="{00000000-0005-0000-0000-0000056F0000}"/>
    <cellStyle name="Percent 144 2 2 2 2" xfId="30473" xr:uid="{00000000-0005-0000-0000-0000066F0000}"/>
    <cellStyle name="Percent 144 2 2 2 2 2" xfId="30475" xr:uid="{00000000-0005-0000-0000-0000076F0000}"/>
    <cellStyle name="Percent 144 2 2 2 2 3" xfId="188" xr:uid="{00000000-0005-0000-0000-0000086F0000}"/>
    <cellStyle name="Percent 144 2 2 2 3" xfId="30477" xr:uid="{00000000-0005-0000-0000-0000096F0000}"/>
    <cellStyle name="Percent 144 2 2 2 4" xfId="30479" xr:uid="{00000000-0005-0000-0000-00000A6F0000}"/>
    <cellStyle name="Percent 144 2 2 3" xfId="30481" xr:uid="{00000000-0005-0000-0000-00000B6F0000}"/>
    <cellStyle name="Percent 144 2 2 3 2" xfId="30483" xr:uid="{00000000-0005-0000-0000-00000C6F0000}"/>
    <cellStyle name="Percent 144 2 2 3 3" xfId="30485" xr:uid="{00000000-0005-0000-0000-00000D6F0000}"/>
    <cellStyle name="Percent 144 2 2 4" xfId="30487" xr:uid="{00000000-0005-0000-0000-00000E6F0000}"/>
    <cellStyle name="Percent 144 2 2 4 2" xfId="30489" xr:uid="{00000000-0005-0000-0000-00000F6F0000}"/>
    <cellStyle name="Percent 144 2 2 4 3" xfId="30491" xr:uid="{00000000-0005-0000-0000-0000106F0000}"/>
    <cellStyle name="Percent 144 2 2 5" xfId="11987" xr:uid="{00000000-0005-0000-0000-0000116F0000}"/>
    <cellStyle name="Percent 144 2 2 6" xfId="11990" xr:uid="{00000000-0005-0000-0000-0000126F0000}"/>
    <cellStyle name="Percent 144 2 3" xfId="22351" xr:uid="{00000000-0005-0000-0000-0000136F0000}"/>
    <cellStyle name="Percent 144 2 3 2" xfId="4942" xr:uid="{00000000-0005-0000-0000-0000146F0000}"/>
    <cellStyle name="Percent 144 2 3 2 2" xfId="30493" xr:uid="{00000000-0005-0000-0000-0000156F0000}"/>
    <cellStyle name="Percent 144 2 3 2 3" xfId="30495" xr:uid="{00000000-0005-0000-0000-0000166F0000}"/>
    <cellStyle name="Percent 144 2 3 3" xfId="30497" xr:uid="{00000000-0005-0000-0000-0000176F0000}"/>
    <cellStyle name="Percent 144 2 3 3 2" xfId="30499" xr:uid="{00000000-0005-0000-0000-0000186F0000}"/>
    <cellStyle name="Percent 144 2 3 3 3" xfId="30501" xr:uid="{00000000-0005-0000-0000-0000196F0000}"/>
    <cellStyle name="Percent 144 2 3 4" xfId="30503" xr:uid="{00000000-0005-0000-0000-00001A6F0000}"/>
    <cellStyle name="Percent 144 2 3 5" xfId="30505" xr:uid="{00000000-0005-0000-0000-00001B6F0000}"/>
    <cellStyle name="Percent 144 2 4" xfId="9622" xr:uid="{00000000-0005-0000-0000-00001C6F0000}"/>
    <cellStyle name="Percent 144 2 4 2" xfId="30507" xr:uid="{00000000-0005-0000-0000-00001D6F0000}"/>
    <cellStyle name="Percent 144 2 4 2 2" xfId="30509" xr:uid="{00000000-0005-0000-0000-00001E6F0000}"/>
    <cellStyle name="Percent 144 2 4 2 3" xfId="30511" xr:uid="{00000000-0005-0000-0000-00001F6F0000}"/>
    <cellStyle name="Percent 144 2 4 3" xfId="30513" xr:uid="{00000000-0005-0000-0000-0000206F0000}"/>
    <cellStyle name="Percent 144 2 4 3 2" xfId="30515" xr:uid="{00000000-0005-0000-0000-0000216F0000}"/>
    <cellStyle name="Percent 144 2 4 3 3" xfId="30517" xr:uid="{00000000-0005-0000-0000-0000226F0000}"/>
    <cellStyle name="Percent 144 2 4 4" xfId="26294" xr:uid="{00000000-0005-0000-0000-0000236F0000}"/>
    <cellStyle name="Percent 144 2 4 5" xfId="26297" xr:uid="{00000000-0005-0000-0000-0000246F0000}"/>
    <cellStyle name="Percent 144 2 5" xfId="617" xr:uid="{00000000-0005-0000-0000-0000256F0000}"/>
    <cellStyle name="Percent 144 2 5 2" xfId="30519" xr:uid="{00000000-0005-0000-0000-0000266F0000}"/>
    <cellStyle name="Percent 144 2 5 2 2" xfId="30521" xr:uid="{00000000-0005-0000-0000-0000276F0000}"/>
    <cellStyle name="Percent 144 2 5 2 3" xfId="30523" xr:uid="{00000000-0005-0000-0000-0000286F0000}"/>
    <cellStyle name="Percent 144 2 5 3" xfId="30525" xr:uid="{00000000-0005-0000-0000-0000296F0000}"/>
    <cellStyle name="Percent 144 2 5 3 2" xfId="30527" xr:uid="{00000000-0005-0000-0000-00002A6F0000}"/>
    <cellStyle name="Percent 144 2 5 3 3" xfId="30529" xr:uid="{00000000-0005-0000-0000-00002B6F0000}"/>
    <cellStyle name="Percent 144 2 5 4" xfId="30531" xr:uid="{00000000-0005-0000-0000-00002C6F0000}"/>
    <cellStyle name="Percent 144 2 5 5" xfId="30533" xr:uid="{00000000-0005-0000-0000-00002D6F0000}"/>
    <cellStyle name="Percent 144 2 6" xfId="30009" xr:uid="{00000000-0005-0000-0000-00002E6F0000}"/>
    <cellStyle name="Percent 144 2 6 2" xfId="30013" xr:uid="{00000000-0005-0000-0000-00002F6F0000}"/>
    <cellStyle name="Percent 144 2 6 2 2" xfId="30535" xr:uid="{00000000-0005-0000-0000-0000306F0000}"/>
    <cellStyle name="Percent 144 2 6 2 3" xfId="30538" xr:uid="{00000000-0005-0000-0000-0000316F0000}"/>
    <cellStyle name="Percent 144 2 6 3" xfId="30017" xr:uid="{00000000-0005-0000-0000-0000326F0000}"/>
    <cellStyle name="Percent 144 2 6 3 2" xfId="6873" xr:uid="{00000000-0005-0000-0000-0000336F0000}"/>
    <cellStyle name="Percent 144 2 6 3 3" xfId="6879" xr:uid="{00000000-0005-0000-0000-0000346F0000}"/>
    <cellStyle name="Percent 144 2 6 4" xfId="30540" xr:uid="{00000000-0005-0000-0000-0000356F0000}"/>
    <cellStyle name="Percent 144 2 6 5" xfId="30542" xr:uid="{00000000-0005-0000-0000-0000366F0000}"/>
    <cellStyle name="Percent 144 2 7" xfId="30021" xr:uid="{00000000-0005-0000-0000-0000376F0000}"/>
    <cellStyle name="Percent 144 2 7 2" xfId="1416" xr:uid="{00000000-0005-0000-0000-0000386F0000}"/>
    <cellStyle name="Percent 144 2 7 2 2" xfId="30544" xr:uid="{00000000-0005-0000-0000-0000396F0000}"/>
    <cellStyle name="Percent 144 2 7 2 3" xfId="30547" xr:uid="{00000000-0005-0000-0000-00003A6F0000}"/>
    <cellStyle name="Percent 144 2 7 3" xfId="30549" xr:uid="{00000000-0005-0000-0000-00003B6F0000}"/>
    <cellStyle name="Percent 144 2 7 4" xfId="30551" xr:uid="{00000000-0005-0000-0000-00003C6F0000}"/>
    <cellStyle name="Percent 144 2 8" xfId="30025" xr:uid="{00000000-0005-0000-0000-00003D6F0000}"/>
    <cellStyle name="Percent 144 2 8 2" xfId="30553" xr:uid="{00000000-0005-0000-0000-00003E6F0000}"/>
    <cellStyle name="Percent 144 2 8 3" xfId="30555" xr:uid="{00000000-0005-0000-0000-00003F6F0000}"/>
    <cellStyle name="Percent 144 2 9" xfId="30557" xr:uid="{00000000-0005-0000-0000-0000406F0000}"/>
    <cellStyle name="Percent 144 2 9 2" xfId="30559" xr:uid="{00000000-0005-0000-0000-0000416F0000}"/>
    <cellStyle name="Percent 144 2 9 3" xfId="18278" xr:uid="{00000000-0005-0000-0000-0000426F0000}"/>
    <cellStyle name="Percent 144 3" xfId="30561" xr:uid="{00000000-0005-0000-0000-0000436F0000}"/>
    <cellStyle name="Percent 144 4" xfId="30563" xr:uid="{00000000-0005-0000-0000-0000446F0000}"/>
    <cellStyle name="Percent 144 4 2" xfId="23836" xr:uid="{00000000-0005-0000-0000-0000456F0000}"/>
    <cellStyle name="Percent 144 4 2 2" xfId="30565" xr:uid="{00000000-0005-0000-0000-0000466F0000}"/>
    <cellStyle name="Percent 144 4 2 2 2" xfId="30567" xr:uid="{00000000-0005-0000-0000-0000476F0000}"/>
    <cellStyle name="Percent 144 4 2 2 3" xfId="30569" xr:uid="{00000000-0005-0000-0000-0000486F0000}"/>
    <cellStyle name="Percent 144 4 2 3" xfId="30571" xr:uid="{00000000-0005-0000-0000-0000496F0000}"/>
    <cellStyle name="Percent 144 4 2 4" xfId="30573" xr:uid="{00000000-0005-0000-0000-00004A6F0000}"/>
    <cellStyle name="Percent 144 4 3" xfId="16634" xr:uid="{00000000-0005-0000-0000-00004B6F0000}"/>
    <cellStyle name="Percent 144 4 3 2" xfId="30575" xr:uid="{00000000-0005-0000-0000-00004C6F0000}"/>
    <cellStyle name="Percent 144 4 3 3" xfId="30577" xr:uid="{00000000-0005-0000-0000-00004D6F0000}"/>
    <cellStyle name="Percent 144 4 4" xfId="16639" xr:uid="{00000000-0005-0000-0000-00004E6F0000}"/>
    <cellStyle name="Percent 144 4 4 2" xfId="30579" xr:uid="{00000000-0005-0000-0000-00004F6F0000}"/>
    <cellStyle name="Percent 144 4 4 3" xfId="30581" xr:uid="{00000000-0005-0000-0000-0000506F0000}"/>
    <cellStyle name="Percent 144 4 5" xfId="30583" xr:uid="{00000000-0005-0000-0000-0000516F0000}"/>
    <cellStyle name="Percent 144 4 6" xfId="30029" xr:uid="{00000000-0005-0000-0000-0000526F0000}"/>
    <cellStyle name="Percent 144 5" xfId="30585" xr:uid="{00000000-0005-0000-0000-0000536F0000}"/>
    <cellStyle name="Percent 144 5 2" xfId="2941" xr:uid="{00000000-0005-0000-0000-0000546F0000}"/>
    <cellStyle name="Percent 144 5 2 2" xfId="30587" xr:uid="{00000000-0005-0000-0000-0000556F0000}"/>
    <cellStyle name="Percent 144 5 2 3" xfId="30589" xr:uid="{00000000-0005-0000-0000-0000566F0000}"/>
    <cellStyle name="Percent 144 5 3" xfId="16649" xr:uid="{00000000-0005-0000-0000-0000576F0000}"/>
    <cellStyle name="Percent 144 5 3 2" xfId="30591" xr:uid="{00000000-0005-0000-0000-0000586F0000}"/>
    <cellStyle name="Percent 144 5 3 3" xfId="30593" xr:uid="{00000000-0005-0000-0000-0000596F0000}"/>
    <cellStyle name="Percent 144 5 4" xfId="16653" xr:uid="{00000000-0005-0000-0000-00005A6F0000}"/>
    <cellStyle name="Percent 144 5 5" xfId="30595" xr:uid="{00000000-0005-0000-0000-00005B6F0000}"/>
    <cellStyle name="Percent 144 6" xfId="30597" xr:uid="{00000000-0005-0000-0000-00005C6F0000}"/>
    <cellStyle name="Percent 144 6 2" xfId="30599" xr:uid="{00000000-0005-0000-0000-00005D6F0000}"/>
    <cellStyle name="Percent 144 6 2 2" xfId="30601" xr:uid="{00000000-0005-0000-0000-00005E6F0000}"/>
    <cellStyle name="Percent 144 6 2 3" xfId="3366" xr:uid="{00000000-0005-0000-0000-00005F6F0000}"/>
    <cellStyle name="Percent 144 6 3" xfId="30603" xr:uid="{00000000-0005-0000-0000-0000606F0000}"/>
    <cellStyle name="Percent 144 6 3 2" xfId="30605" xr:uid="{00000000-0005-0000-0000-0000616F0000}"/>
    <cellStyle name="Percent 144 6 3 3" xfId="13911" xr:uid="{00000000-0005-0000-0000-0000626F0000}"/>
    <cellStyle name="Percent 144 6 4" xfId="30607" xr:uid="{00000000-0005-0000-0000-0000636F0000}"/>
    <cellStyle name="Percent 144 6 5" xfId="3368" xr:uid="{00000000-0005-0000-0000-0000646F0000}"/>
    <cellStyle name="Percent 144 7" xfId="30609" xr:uid="{00000000-0005-0000-0000-0000656F0000}"/>
    <cellStyle name="Percent 144 7 2" xfId="30611" xr:uid="{00000000-0005-0000-0000-0000666F0000}"/>
    <cellStyle name="Percent 144 7 2 2" xfId="30613" xr:uid="{00000000-0005-0000-0000-0000676F0000}"/>
    <cellStyle name="Percent 144 7 2 3" xfId="24707" xr:uid="{00000000-0005-0000-0000-0000686F0000}"/>
    <cellStyle name="Percent 144 7 3" xfId="30615" xr:uid="{00000000-0005-0000-0000-0000696F0000}"/>
    <cellStyle name="Percent 144 7 3 2" xfId="11329" xr:uid="{00000000-0005-0000-0000-00006A6F0000}"/>
    <cellStyle name="Percent 144 7 3 3" xfId="11332" xr:uid="{00000000-0005-0000-0000-00006B6F0000}"/>
    <cellStyle name="Percent 144 7 4" xfId="30617" xr:uid="{00000000-0005-0000-0000-00006C6F0000}"/>
    <cellStyle name="Percent 144 7 5" xfId="13913" xr:uid="{00000000-0005-0000-0000-00006D6F0000}"/>
    <cellStyle name="Percent 144 8" xfId="30619" xr:uid="{00000000-0005-0000-0000-00006E6F0000}"/>
    <cellStyle name="Percent 144 8 2" xfId="30621" xr:uid="{00000000-0005-0000-0000-00006F6F0000}"/>
    <cellStyle name="Percent 144 8 2 2" xfId="30623" xr:uid="{00000000-0005-0000-0000-0000706F0000}"/>
    <cellStyle name="Percent 144 8 2 3" xfId="24716" xr:uid="{00000000-0005-0000-0000-0000716F0000}"/>
    <cellStyle name="Percent 144 8 3" xfId="30625" xr:uid="{00000000-0005-0000-0000-0000726F0000}"/>
    <cellStyle name="Percent 144 8 3 2" xfId="10569" xr:uid="{00000000-0005-0000-0000-0000736F0000}"/>
    <cellStyle name="Percent 144 8 3 3" xfId="30627" xr:uid="{00000000-0005-0000-0000-0000746F0000}"/>
    <cellStyle name="Percent 144 8 4" xfId="30629" xr:uid="{00000000-0005-0000-0000-0000756F0000}"/>
    <cellStyle name="Percent 144 8 5" xfId="30631" xr:uid="{00000000-0005-0000-0000-0000766F0000}"/>
    <cellStyle name="Percent 144 9" xfId="13753" xr:uid="{00000000-0005-0000-0000-0000776F0000}"/>
    <cellStyle name="Percent 144 9 2" xfId="13759" xr:uid="{00000000-0005-0000-0000-0000786F0000}"/>
    <cellStyle name="Percent 144 9 2 2" xfId="30633" xr:uid="{00000000-0005-0000-0000-0000796F0000}"/>
    <cellStyle name="Percent 144 9 2 3" xfId="24727" xr:uid="{00000000-0005-0000-0000-00007A6F0000}"/>
    <cellStyle name="Percent 144 9 3" xfId="13765" xr:uid="{00000000-0005-0000-0000-00007B6F0000}"/>
    <cellStyle name="Percent 144 9 4" xfId="30635" xr:uid="{00000000-0005-0000-0000-00007C6F0000}"/>
    <cellStyle name="Percent 145" xfId="30637" xr:uid="{00000000-0005-0000-0000-00007D6F0000}"/>
    <cellStyle name="Percent 145 10" xfId="30640" xr:uid="{00000000-0005-0000-0000-00007E6F0000}"/>
    <cellStyle name="Percent 145 10 2" xfId="30642" xr:uid="{00000000-0005-0000-0000-00007F6F0000}"/>
    <cellStyle name="Percent 145 10 3" xfId="21371" xr:uid="{00000000-0005-0000-0000-0000806F0000}"/>
    <cellStyle name="Percent 145 11" xfId="30644" xr:uid="{00000000-0005-0000-0000-0000816F0000}"/>
    <cellStyle name="Percent 145 11 2" xfId="26606" xr:uid="{00000000-0005-0000-0000-0000826F0000}"/>
    <cellStyle name="Percent 145 11 3" xfId="21376" xr:uid="{00000000-0005-0000-0000-0000836F0000}"/>
    <cellStyle name="Percent 145 12" xfId="30646" xr:uid="{00000000-0005-0000-0000-0000846F0000}"/>
    <cellStyle name="Percent 145 13" xfId="30648" xr:uid="{00000000-0005-0000-0000-0000856F0000}"/>
    <cellStyle name="Percent 145 2" xfId="30650" xr:uid="{00000000-0005-0000-0000-0000866F0000}"/>
    <cellStyle name="Percent 145 2 10" xfId="1314" xr:uid="{00000000-0005-0000-0000-0000876F0000}"/>
    <cellStyle name="Percent 145 2 11" xfId="1319" xr:uid="{00000000-0005-0000-0000-0000886F0000}"/>
    <cellStyle name="Percent 145 2 2" xfId="30652" xr:uid="{00000000-0005-0000-0000-0000896F0000}"/>
    <cellStyle name="Percent 145 2 2 2" xfId="30654" xr:uid="{00000000-0005-0000-0000-00008A6F0000}"/>
    <cellStyle name="Percent 145 2 2 2 2" xfId="30656" xr:uid="{00000000-0005-0000-0000-00008B6F0000}"/>
    <cellStyle name="Percent 145 2 2 2 2 2" xfId="30658" xr:uid="{00000000-0005-0000-0000-00008C6F0000}"/>
    <cellStyle name="Percent 145 2 2 2 2 3" xfId="30660" xr:uid="{00000000-0005-0000-0000-00008D6F0000}"/>
    <cellStyle name="Percent 145 2 2 2 3" xfId="30662" xr:uid="{00000000-0005-0000-0000-00008E6F0000}"/>
    <cellStyle name="Percent 145 2 2 2 4" xfId="30664" xr:uid="{00000000-0005-0000-0000-00008F6F0000}"/>
    <cellStyle name="Percent 145 2 2 3" xfId="30666" xr:uid="{00000000-0005-0000-0000-0000906F0000}"/>
    <cellStyle name="Percent 145 2 2 3 2" xfId="30668" xr:uid="{00000000-0005-0000-0000-0000916F0000}"/>
    <cellStyle name="Percent 145 2 2 3 3" xfId="30670" xr:uid="{00000000-0005-0000-0000-0000926F0000}"/>
    <cellStyle name="Percent 145 2 2 4" xfId="30672" xr:uid="{00000000-0005-0000-0000-0000936F0000}"/>
    <cellStyle name="Percent 145 2 2 4 2" xfId="30674" xr:uid="{00000000-0005-0000-0000-0000946F0000}"/>
    <cellStyle name="Percent 145 2 2 4 3" xfId="30676" xr:uid="{00000000-0005-0000-0000-0000956F0000}"/>
    <cellStyle name="Percent 145 2 2 5" xfId="30678" xr:uid="{00000000-0005-0000-0000-0000966F0000}"/>
    <cellStyle name="Percent 145 2 2 6" xfId="30680" xr:uid="{00000000-0005-0000-0000-0000976F0000}"/>
    <cellStyle name="Percent 145 2 3" xfId="30682" xr:uid="{00000000-0005-0000-0000-0000986F0000}"/>
    <cellStyle name="Percent 145 2 3 2" xfId="20623" xr:uid="{00000000-0005-0000-0000-0000996F0000}"/>
    <cellStyle name="Percent 145 2 3 2 2" xfId="19234" xr:uid="{00000000-0005-0000-0000-00009A6F0000}"/>
    <cellStyle name="Percent 145 2 3 2 3" xfId="30684" xr:uid="{00000000-0005-0000-0000-00009B6F0000}"/>
    <cellStyle name="Percent 145 2 3 3" xfId="20626" xr:uid="{00000000-0005-0000-0000-00009C6F0000}"/>
    <cellStyle name="Percent 145 2 3 3 2" xfId="30686" xr:uid="{00000000-0005-0000-0000-00009D6F0000}"/>
    <cellStyle name="Percent 145 2 3 3 3" xfId="30688" xr:uid="{00000000-0005-0000-0000-00009E6F0000}"/>
    <cellStyle name="Percent 145 2 3 4" xfId="20629" xr:uid="{00000000-0005-0000-0000-00009F6F0000}"/>
    <cellStyle name="Percent 145 2 3 5" xfId="20632" xr:uid="{00000000-0005-0000-0000-0000A06F0000}"/>
    <cellStyle name="Percent 145 2 4" xfId="30690" xr:uid="{00000000-0005-0000-0000-0000A16F0000}"/>
    <cellStyle name="Percent 145 2 4 2" xfId="20653" xr:uid="{00000000-0005-0000-0000-0000A26F0000}"/>
    <cellStyle name="Percent 145 2 4 2 2" xfId="30692" xr:uid="{00000000-0005-0000-0000-0000A36F0000}"/>
    <cellStyle name="Percent 145 2 4 2 3" xfId="30694" xr:uid="{00000000-0005-0000-0000-0000A46F0000}"/>
    <cellStyle name="Percent 145 2 4 3" xfId="20656" xr:uid="{00000000-0005-0000-0000-0000A56F0000}"/>
    <cellStyle name="Percent 145 2 4 3 2" xfId="30696" xr:uid="{00000000-0005-0000-0000-0000A66F0000}"/>
    <cellStyle name="Percent 145 2 4 3 3" xfId="30698" xr:uid="{00000000-0005-0000-0000-0000A76F0000}"/>
    <cellStyle name="Percent 145 2 4 4" xfId="9558" xr:uid="{00000000-0005-0000-0000-0000A86F0000}"/>
    <cellStyle name="Percent 145 2 4 5" xfId="20659" xr:uid="{00000000-0005-0000-0000-0000A96F0000}"/>
    <cellStyle name="Percent 145 2 5" xfId="30700" xr:uid="{00000000-0005-0000-0000-0000AA6F0000}"/>
    <cellStyle name="Percent 145 2 5 2" xfId="20714" xr:uid="{00000000-0005-0000-0000-0000AB6F0000}"/>
    <cellStyle name="Percent 145 2 5 2 2" xfId="20731" xr:uid="{00000000-0005-0000-0000-0000AC6F0000}"/>
    <cellStyle name="Percent 145 2 5 2 3" xfId="14134" xr:uid="{00000000-0005-0000-0000-0000AD6F0000}"/>
    <cellStyle name="Percent 145 2 5 3" xfId="20737" xr:uid="{00000000-0005-0000-0000-0000AE6F0000}"/>
    <cellStyle name="Percent 145 2 5 3 2" xfId="20740" xr:uid="{00000000-0005-0000-0000-0000AF6F0000}"/>
    <cellStyle name="Percent 145 2 5 3 3" xfId="14154" xr:uid="{00000000-0005-0000-0000-0000B06F0000}"/>
    <cellStyle name="Percent 145 2 5 4" xfId="20755" xr:uid="{00000000-0005-0000-0000-0000B16F0000}"/>
    <cellStyle name="Percent 145 2 5 5" xfId="20762" xr:uid="{00000000-0005-0000-0000-0000B26F0000}"/>
    <cellStyle name="Percent 145 2 6" xfId="30702" xr:uid="{00000000-0005-0000-0000-0000B36F0000}"/>
    <cellStyle name="Percent 145 2 6 2" xfId="20778" xr:uid="{00000000-0005-0000-0000-0000B46F0000}"/>
    <cellStyle name="Percent 145 2 6 2 2" xfId="30704" xr:uid="{00000000-0005-0000-0000-0000B56F0000}"/>
    <cellStyle name="Percent 145 2 6 2 3" xfId="30706" xr:uid="{00000000-0005-0000-0000-0000B66F0000}"/>
    <cellStyle name="Percent 145 2 6 3" xfId="5160" xr:uid="{00000000-0005-0000-0000-0000B76F0000}"/>
    <cellStyle name="Percent 145 2 6 3 2" xfId="7573" xr:uid="{00000000-0005-0000-0000-0000B86F0000}"/>
    <cellStyle name="Percent 145 2 6 3 3" xfId="7581" xr:uid="{00000000-0005-0000-0000-0000B96F0000}"/>
    <cellStyle name="Percent 145 2 6 4" xfId="20782" xr:uid="{00000000-0005-0000-0000-0000BA6F0000}"/>
    <cellStyle name="Percent 145 2 6 5" xfId="20787" xr:uid="{00000000-0005-0000-0000-0000BB6F0000}"/>
    <cellStyle name="Percent 145 2 7" xfId="8244" xr:uid="{00000000-0005-0000-0000-0000BC6F0000}"/>
    <cellStyle name="Percent 145 2 7 2" xfId="8247" xr:uid="{00000000-0005-0000-0000-0000BD6F0000}"/>
    <cellStyle name="Percent 145 2 7 2 2" xfId="30708" xr:uid="{00000000-0005-0000-0000-0000BE6F0000}"/>
    <cellStyle name="Percent 145 2 7 2 3" xfId="30710" xr:uid="{00000000-0005-0000-0000-0000BF6F0000}"/>
    <cellStyle name="Percent 145 2 7 3" xfId="8250" xr:uid="{00000000-0005-0000-0000-0000C06F0000}"/>
    <cellStyle name="Percent 145 2 7 4" xfId="30712" xr:uid="{00000000-0005-0000-0000-0000C16F0000}"/>
    <cellStyle name="Percent 145 2 8" xfId="4503" xr:uid="{00000000-0005-0000-0000-0000C26F0000}"/>
    <cellStyle name="Percent 145 2 8 2" xfId="4508" xr:uid="{00000000-0005-0000-0000-0000C36F0000}"/>
    <cellStyle name="Percent 145 2 8 3" xfId="4514" xr:uid="{00000000-0005-0000-0000-0000C46F0000}"/>
    <cellStyle name="Percent 145 2 9" xfId="8253" xr:uid="{00000000-0005-0000-0000-0000C56F0000}"/>
    <cellStyle name="Percent 145 2 9 2" xfId="8802" xr:uid="{00000000-0005-0000-0000-0000C66F0000}"/>
    <cellStyle name="Percent 145 2 9 3" xfId="30714" xr:uid="{00000000-0005-0000-0000-0000C76F0000}"/>
    <cellStyle name="Percent 145 3" xfId="30716" xr:uid="{00000000-0005-0000-0000-0000C86F0000}"/>
    <cellStyle name="Percent 145 4" xfId="30718" xr:uid="{00000000-0005-0000-0000-0000C96F0000}"/>
    <cellStyle name="Percent 145 4 2" xfId="30720" xr:uid="{00000000-0005-0000-0000-0000CA6F0000}"/>
    <cellStyle name="Percent 145 4 2 2" xfId="30722" xr:uid="{00000000-0005-0000-0000-0000CB6F0000}"/>
    <cellStyle name="Percent 145 4 2 2 2" xfId="30724" xr:uid="{00000000-0005-0000-0000-0000CC6F0000}"/>
    <cellStyle name="Percent 145 4 2 2 3" xfId="30726" xr:uid="{00000000-0005-0000-0000-0000CD6F0000}"/>
    <cellStyle name="Percent 145 4 2 3" xfId="30728" xr:uid="{00000000-0005-0000-0000-0000CE6F0000}"/>
    <cellStyle name="Percent 145 4 2 4" xfId="25248" xr:uid="{00000000-0005-0000-0000-0000CF6F0000}"/>
    <cellStyle name="Percent 145 4 3" xfId="16663" xr:uid="{00000000-0005-0000-0000-0000D06F0000}"/>
    <cellStyle name="Percent 145 4 3 2" xfId="30730" xr:uid="{00000000-0005-0000-0000-0000D16F0000}"/>
    <cellStyle name="Percent 145 4 3 3" xfId="30732" xr:uid="{00000000-0005-0000-0000-0000D26F0000}"/>
    <cellStyle name="Percent 145 4 4" xfId="16668" xr:uid="{00000000-0005-0000-0000-0000D36F0000}"/>
    <cellStyle name="Percent 145 4 4 2" xfId="30734" xr:uid="{00000000-0005-0000-0000-0000D46F0000}"/>
    <cellStyle name="Percent 145 4 4 3" xfId="30736" xr:uid="{00000000-0005-0000-0000-0000D56F0000}"/>
    <cellStyle name="Percent 145 4 5" xfId="30738" xr:uid="{00000000-0005-0000-0000-0000D66F0000}"/>
    <cellStyle name="Percent 145 4 6" xfId="30740" xr:uid="{00000000-0005-0000-0000-0000D76F0000}"/>
    <cellStyle name="Percent 145 5" xfId="30742" xr:uid="{00000000-0005-0000-0000-0000D86F0000}"/>
    <cellStyle name="Percent 145 5 2" xfId="30744" xr:uid="{00000000-0005-0000-0000-0000D96F0000}"/>
    <cellStyle name="Percent 145 5 2 2" xfId="30746" xr:uid="{00000000-0005-0000-0000-0000DA6F0000}"/>
    <cellStyle name="Percent 145 5 2 3" xfId="30748" xr:uid="{00000000-0005-0000-0000-0000DB6F0000}"/>
    <cellStyle name="Percent 145 5 3" xfId="16678" xr:uid="{00000000-0005-0000-0000-0000DC6F0000}"/>
    <cellStyle name="Percent 145 5 3 2" xfId="30750" xr:uid="{00000000-0005-0000-0000-0000DD6F0000}"/>
    <cellStyle name="Percent 145 5 3 3" xfId="30752" xr:uid="{00000000-0005-0000-0000-0000DE6F0000}"/>
    <cellStyle name="Percent 145 5 4" xfId="16682" xr:uid="{00000000-0005-0000-0000-0000DF6F0000}"/>
    <cellStyle name="Percent 145 5 5" xfId="30754" xr:uid="{00000000-0005-0000-0000-0000E06F0000}"/>
    <cellStyle name="Percent 145 6" xfId="30756" xr:uid="{00000000-0005-0000-0000-0000E16F0000}"/>
    <cellStyle name="Percent 145 6 2" xfId="30758" xr:uid="{00000000-0005-0000-0000-0000E26F0000}"/>
    <cellStyle name="Percent 145 6 2 2" xfId="27148" xr:uid="{00000000-0005-0000-0000-0000E36F0000}"/>
    <cellStyle name="Percent 145 6 2 3" xfId="27159" xr:uid="{00000000-0005-0000-0000-0000E46F0000}"/>
    <cellStyle name="Percent 145 6 3" xfId="30760" xr:uid="{00000000-0005-0000-0000-0000E56F0000}"/>
    <cellStyle name="Percent 145 6 3 2" xfId="27695" xr:uid="{00000000-0005-0000-0000-0000E66F0000}"/>
    <cellStyle name="Percent 145 6 3 3" xfId="16396" xr:uid="{00000000-0005-0000-0000-0000E76F0000}"/>
    <cellStyle name="Percent 145 6 4" xfId="30762" xr:uid="{00000000-0005-0000-0000-0000E86F0000}"/>
    <cellStyle name="Percent 145 6 5" xfId="9394" xr:uid="{00000000-0005-0000-0000-0000E96F0000}"/>
    <cellStyle name="Percent 145 7" xfId="30764" xr:uid="{00000000-0005-0000-0000-0000EA6F0000}"/>
    <cellStyle name="Percent 145 7 2" xfId="30766" xr:uid="{00000000-0005-0000-0000-0000EB6F0000}"/>
    <cellStyle name="Percent 145 7 2 2" xfId="30768" xr:uid="{00000000-0005-0000-0000-0000EC6F0000}"/>
    <cellStyle name="Percent 145 7 2 3" xfId="30770" xr:uid="{00000000-0005-0000-0000-0000ED6F0000}"/>
    <cellStyle name="Percent 145 7 3" xfId="30772" xr:uid="{00000000-0005-0000-0000-0000EE6F0000}"/>
    <cellStyle name="Percent 145 7 3 2" xfId="30774" xr:uid="{00000000-0005-0000-0000-0000EF6F0000}"/>
    <cellStyle name="Percent 145 7 3 3" xfId="28655" xr:uid="{00000000-0005-0000-0000-0000F06F0000}"/>
    <cellStyle name="Percent 145 7 4" xfId="30777" xr:uid="{00000000-0005-0000-0000-0000F16F0000}"/>
    <cellStyle name="Percent 145 7 5" xfId="11337" xr:uid="{00000000-0005-0000-0000-0000F26F0000}"/>
    <cellStyle name="Percent 145 8" xfId="30779" xr:uid="{00000000-0005-0000-0000-0000F36F0000}"/>
    <cellStyle name="Percent 145 8 2" xfId="30781" xr:uid="{00000000-0005-0000-0000-0000F46F0000}"/>
    <cellStyle name="Percent 145 8 2 2" xfId="30783" xr:uid="{00000000-0005-0000-0000-0000F56F0000}"/>
    <cellStyle name="Percent 145 8 2 3" xfId="30785" xr:uid="{00000000-0005-0000-0000-0000F66F0000}"/>
    <cellStyle name="Percent 145 8 3" xfId="30787" xr:uid="{00000000-0005-0000-0000-0000F76F0000}"/>
    <cellStyle name="Percent 145 8 3 2" xfId="5529" xr:uid="{00000000-0005-0000-0000-0000F86F0000}"/>
    <cellStyle name="Percent 145 8 3 3" xfId="30789" xr:uid="{00000000-0005-0000-0000-0000F96F0000}"/>
    <cellStyle name="Percent 145 8 4" xfId="30791" xr:uid="{00000000-0005-0000-0000-0000FA6F0000}"/>
    <cellStyle name="Percent 145 8 5" xfId="30794" xr:uid="{00000000-0005-0000-0000-0000FB6F0000}"/>
    <cellStyle name="Percent 145 9" xfId="9684" xr:uid="{00000000-0005-0000-0000-0000FC6F0000}"/>
    <cellStyle name="Percent 145 9 2" xfId="30796" xr:uid="{00000000-0005-0000-0000-0000FD6F0000}"/>
    <cellStyle name="Percent 145 9 2 2" xfId="30798" xr:uid="{00000000-0005-0000-0000-0000FE6F0000}"/>
    <cellStyle name="Percent 145 9 2 3" xfId="30800" xr:uid="{00000000-0005-0000-0000-0000FF6F0000}"/>
    <cellStyle name="Percent 145 9 3" xfId="30802" xr:uid="{00000000-0005-0000-0000-000000700000}"/>
    <cellStyle name="Percent 145 9 4" xfId="30804" xr:uid="{00000000-0005-0000-0000-000001700000}"/>
    <cellStyle name="Percent 146" xfId="30806" xr:uid="{00000000-0005-0000-0000-000002700000}"/>
    <cellStyle name="Percent 146 10" xfId="22748" xr:uid="{00000000-0005-0000-0000-000003700000}"/>
    <cellStyle name="Percent 146 10 2" xfId="30809" xr:uid="{00000000-0005-0000-0000-000004700000}"/>
    <cellStyle name="Percent 146 10 3" xfId="30811" xr:uid="{00000000-0005-0000-0000-000005700000}"/>
    <cellStyle name="Percent 146 11" xfId="22751" xr:uid="{00000000-0005-0000-0000-000006700000}"/>
    <cellStyle name="Percent 146 11 2" xfId="7978" xr:uid="{00000000-0005-0000-0000-000007700000}"/>
    <cellStyle name="Percent 146 11 3" xfId="30813" xr:uid="{00000000-0005-0000-0000-000008700000}"/>
    <cellStyle name="Percent 146 12" xfId="30815" xr:uid="{00000000-0005-0000-0000-000009700000}"/>
    <cellStyle name="Percent 146 13" xfId="22784" xr:uid="{00000000-0005-0000-0000-00000A700000}"/>
    <cellStyle name="Percent 146 2" xfId="30439" xr:uid="{00000000-0005-0000-0000-00000B700000}"/>
    <cellStyle name="Percent 146 2 10" xfId="19587" xr:uid="{00000000-0005-0000-0000-00000C700000}"/>
    <cellStyle name="Percent 146 2 11" xfId="26906" xr:uid="{00000000-0005-0000-0000-00000D700000}"/>
    <cellStyle name="Percent 146 2 2" xfId="30817" xr:uid="{00000000-0005-0000-0000-00000E700000}"/>
    <cellStyle name="Percent 146 2 2 2" xfId="11096" xr:uid="{00000000-0005-0000-0000-00000F700000}"/>
    <cellStyle name="Percent 146 2 2 2 2" xfId="27976" xr:uid="{00000000-0005-0000-0000-000010700000}"/>
    <cellStyle name="Percent 146 2 2 2 2 2" xfId="27829" xr:uid="{00000000-0005-0000-0000-000011700000}"/>
    <cellStyle name="Percent 146 2 2 2 2 3" xfId="27832" xr:uid="{00000000-0005-0000-0000-000012700000}"/>
    <cellStyle name="Percent 146 2 2 2 3" xfId="30819" xr:uid="{00000000-0005-0000-0000-000013700000}"/>
    <cellStyle name="Percent 146 2 2 2 4" xfId="30821" xr:uid="{00000000-0005-0000-0000-000014700000}"/>
    <cellStyle name="Percent 146 2 2 3" xfId="30823" xr:uid="{00000000-0005-0000-0000-000015700000}"/>
    <cellStyle name="Percent 146 2 2 3 2" xfId="27981" xr:uid="{00000000-0005-0000-0000-000016700000}"/>
    <cellStyle name="Percent 146 2 2 3 3" xfId="30825" xr:uid="{00000000-0005-0000-0000-000017700000}"/>
    <cellStyle name="Percent 146 2 2 4" xfId="30827" xr:uid="{00000000-0005-0000-0000-000018700000}"/>
    <cellStyle name="Percent 146 2 2 4 2" xfId="30829" xr:uid="{00000000-0005-0000-0000-000019700000}"/>
    <cellStyle name="Percent 146 2 2 4 3" xfId="30831" xr:uid="{00000000-0005-0000-0000-00001A700000}"/>
    <cellStyle name="Percent 146 2 2 5" xfId="30833" xr:uid="{00000000-0005-0000-0000-00001B700000}"/>
    <cellStyle name="Percent 146 2 2 6" xfId="30835" xr:uid="{00000000-0005-0000-0000-00001C700000}"/>
    <cellStyle name="Percent 146 2 3" xfId="30837" xr:uid="{00000000-0005-0000-0000-00001D700000}"/>
    <cellStyle name="Percent 146 2 3 2" xfId="21161" xr:uid="{00000000-0005-0000-0000-00001E700000}"/>
    <cellStyle name="Percent 146 2 3 2 2" xfId="27988" xr:uid="{00000000-0005-0000-0000-00001F700000}"/>
    <cellStyle name="Percent 146 2 3 2 3" xfId="30839" xr:uid="{00000000-0005-0000-0000-000020700000}"/>
    <cellStyle name="Percent 146 2 3 3" xfId="30841" xr:uid="{00000000-0005-0000-0000-000021700000}"/>
    <cellStyle name="Percent 146 2 3 3 2" xfId="27993" xr:uid="{00000000-0005-0000-0000-000022700000}"/>
    <cellStyle name="Percent 146 2 3 3 3" xfId="30843" xr:uid="{00000000-0005-0000-0000-000023700000}"/>
    <cellStyle name="Percent 146 2 3 4" xfId="30846" xr:uid="{00000000-0005-0000-0000-000024700000}"/>
    <cellStyle name="Percent 146 2 3 5" xfId="30849" xr:uid="{00000000-0005-0000-0000-000025700000}"/>
    <cellStyle name="Percent 146 2 4" xfId="30851" xr:uid="{00000000-0005-0000-0000-000026700000}"/>
    <cellStyle name="Percent 146 2 4 2" xfId="21165" xr:uid="{00000000-0005-0000-0000-000027700000}"/>
    <cellStyle name="Percent 146 2 4 2 2" xfId="28004" xr:uid="{00000000-0005-0000-0000-000028700000}"/>
    <cellStyle name="Percent 146 2 4 2 3" xfId="30854" xr:uid="{00000000-0005-0000-0000-000029700000}"/>
    <cellStyle name="Percent 146 2 4 3" xfId="30856" xr:uid="{00000000-0005-0000-0000-00002A700000}"/>
    <cellStyle name="Percent 146 2 4 3 2" xfId="30859" xr:uid="{00000000-0005-0000-0000-00002B700000}"/>
    <cellStyle name="Percent 146 2 4 3 3" xfId="30862" xr:uid="{00000000-0005-0000-0000-00002C700000}"/>
    <cellStyle name="Percent 146 2 4 4" xfId="7046" xr:uid="{00000000-0005-0000-0000-00002D700000}"/>
    <cellStyle name="Percent 146 2 4 5" xfId="19353" xr:uid="{00000000-0005-0000-0000-00002E700000}"/>
    <cellStyle name="Percent 146 2 5" xfId="30864" xr:uid="{00000000-0005-0000-0000-00002F700000}"/>
    <cellStyle name="Percent 146 2 5 2" xfId="21171" xr:uid="{00000000-0005-0000-0000-000030700000}"/>
    <cellStyle name="Percent 146 2 5 2 2" xfId="29941" xr:uid="{00000000-0005-0000-0000-000031700000}"/>
    <cellStyle name="Percent 146 2 5 2 3" xfId="29949" xr:uid="{00000000-0005-0000-0000-000032700000}"/>
    <cellStyle name="Percent 146 2 5 3" xfId="30866" xr:uid="{00000000-0005-0000-0000-000033700000}"/>
    <cellStyle name="Percent 146 2 5 3 2" xfId="29965" xr:uid="{00000000-0005-0000-0000-000034700000}"/>
    <cellStyle name="Percent 146 2 5 3 3" xfId="29969" xr:uid="{00000000-0005-0000-0000-000035700000}"/>
    <cellStyle name="Percent 146 2 5 4" xfId="19356" xr:uid="{00000000-0005-0000-0000-000036700000}"/>
    <cellStyle name="Percent 146 2 5 5" xfId="19359" xr:uid="{00000000-0005-0000-0000-000037700000}"/>
    <cellStyle name="Percent 146 2 6" xfId="30868" xr:uid="{00000000-0005-0000-0000-000038700000}"/>
    <cellStyle name="Percent 146 2 6 2" xfId="21177" xr:uid="{00000000-0005-0000-0000-000039700000}"/>
    <cellStyle name="Percent 146 2 6 2 2" xfId="23162" xr:uid="{00000000-0005-0000-0000-00003A700000}"/>
    <cellStyle name="Percent 146 2 6 2 3" xfId="4158" xr:uid="{00000000-0005-0000-0000-00003B700000}"/>
    <cellStyle name="Percent 146 2 6 3" xfId="30870" xr:uid="{00000000-0005-0000-0000-00003C700000}"/>
    <cellStyle name="Percent 146 2 6 3 2" xfId="8188" xr:uid="{00000000-0005-0000-0000-00003D700000}"/>
    <cellStyle name="Percent 146 2 6 3 3" xfId="8201" xr:uid="{00000000-0005-0000-0000-00003E700000}"/>
    <cellStyle name="Percent 146 2 6 4" xfId="30872" xr:uid="{00000000-0005-0000-0000-00003F700000}"/>
    <cellStyle name="Percent 146 2 6 5" xfId="30874" xr:uid="{00000000-0005-0000-0000-000040700000}"/>
    <cellStyle name="Percent 146 2 7" xfId="30876" xr:uid="{00000000-0005-0000-0000-000041700000}"/>
    <cellStyle name="Percent 146 2 7 2" xfId="30878" xr:uid="{00000000-0005-0000-0000-000042700000}"/>
    <cellStyle name="Percent 146 2 7 2 2" xfId="30048" xr:uid="{00000000-0005-0000-0000-000043700000}"/>
    <cellStyle name="Percent 146 2 7 2 3" xfId="30880" xr:uid="{00000000-0005-0000-0000-000044700000}"/>
    <cellStyle name="Percent 146 2 7 3" xfId="30882" xr:uid="{00000000-0005-0000-0000-000045700000}"/>
    <cellStyle name="Percent 146 2 7 4" xfId="30884" xr:uid="{00000000-0005-0000-0000-000046700000}"/>
    <cellStyle name="Percent 146 2 8" xfId="30886" xr:uid="{00000000-0005-0000-0000-000047700000}"/>
    <cellStyle name="Percent 146 2 8 2" xfId="10286" xr:uid="{00000000-0005-0000-0000-000048700000}"/>
    <cellStyle name="Percent 146 2 8 3" xfId="30888" xr:uid="{00000000-0005-0000-0000-000049700000}"/>
    <cellStyle name="Percent 146 2 9" xfId="30890" xr:uid="{00000000-0005-0000-0000-00004A700000}"/>
    <cellStyle name="Percent 146 2 9 2" xfId="2476" xr:uid="{00000000-0005-0000-0000-00004B700000}"/>
    <cellStyle name="Percent 146 2 9 3" xfId="19108" xr:uid="{00000000-0005-0000-0000-00004C700000}"/>
    <cellStyle name="Percent 146 3" xfId="30892" xr:uid="{00000000-0005-0000-0000-00004D700000}"/>
    <cellStyle name="Percent 146 4" xfId="30894" xr:uid="{00000000-0005-0000-0000-00004E700000}"/>
    <cellStyle name="Percent 146 4 2" xfId="30896" xr:uid="{00000000-0005-0000-0000-00004F700000}"/>
    <cellStyle name="Percent 146 4 2 2" xfId="11143" xr:uid="{00000000-0005-0000-0000-000050700000}"/>
    <cellStyle name="Percent 146 4 2 2 2" xfId="28148" xr:uid="{00000000-0005-0000-0000-000051700000}"/>
    <cellStyle name="Percent 146 4 2 2 3" xfId="30898" xr:uid="{00000000-0005-0000-0000-000052700000}"/>
    <cellStyle name="Percent 146 4 2 3" xfId="30900" xr:uid="{00000000-0005-0000-0000-000053700000}"/>
    <cellStyle name="Percent 146 4 2 4" xfId="30902" xr:uid="{00000000-0005-0000-0000-000054700000}"/>
    <cellStyle name="Percent 146 4 3" xfId="16696" xr:uid="{00000000-0005-0000-0000-000055700000}"/>
    <cellStyle name="Percent 146 4 3 2" xfId="30904" xr:uid="{00000000-0005-0000-0000-000056700000}"/>
    <cellStyle name="Percent 146 4 3 3" xfId="30906" xr:uid="{00000000-0005-0000-0000-000057700000}"/>
    <cellStyle name="Percent 146 4 4" xfId="16701" xr:uid="{00000000-0005-0000-0000-000058700000}"/>
    <cellStyle name="Percent 146 4 4 2" xfId="30908" xr:uid="{00000000-0005-0000-0000-000059700000}"/>
    <cellStyle name="Percent 146 4 4 3" xfId="30910" xr:uid="{00000000-0005-0000-0000-00005A700000}"/>
    <cellStyle name="Percent 146 4 5" xfId="30912" xr:uid="{00000000-0005-0000-0000-00005B700000}"/>
    <cellStyle name="Percent 146 4 6" xfId="30914" xr:uid="{00000000-0005-0000-0000-00005C700000}"/>
    <cellStyle name="Percent 146 5" xfId="30916" xr:uid="{00000000-0005-0000-0000-00005D700000}"/>
    <cellStyle name="Percent 146 5 2" xfId="22428" xr:uid="{00000000-0005-0000-0000-00005E700000}"/>
    <cellStyle name="Percent 146 5 2 2" xfId="22431" xr:uid="{00000000-0005-0000-0000-00005F700000}"/>
    <cellStyle name="Percent 146 5 2 3" xfId="22441" xr:uid="{00000000-0005-0000-0000-000060700000}"/>
    <cellStyle name="Percent 146 5 3" xfId="16710" xr:uid="{00000000-0005-0000-0000-000061700000}"/>
    <cellStyle name="Percent 146 5 3 2" xfId="22452" xr:uid="{00000000-0005-0000-0000-000062700000}"/>
    <cellStyle name="Percent 146 5 3 3" xfId="22457" xr:uid="{00000000-0005-0000-0000-000063700000}"/>
    <cellStyle name="Percent 146 5 4" xfId="16715" xr:uid="{00000000-0005-0000-0000-000064700000}"/>
    <cellStyle name="Percent 146 5 5" xfId="22462" xr:uid="{00000000-0005-0000-0000-000065700000}"/>
    <cellStyle name="Percent 146 6" xfId="30918" xr:uid="{00000000-0005-0000-0000-000066700000}"/>
    <cellStyle name="Percent 146 6 2" xfId="22471" xr:uid="{00000000-0005-0000-0000-000067700000}"/>
    <cellStyle name="Percent 146 6 2 2" xfId="28013" xr:uid="{00000000-0005-0000-0000-000068700000}"/>
    <cellStyle name="Percent 146 6 2 3" xfId="25438" xr:uid="{00000000-0005-0000-0000-000069700000}"/>
    <cellStyle name="Percent 146 6 3" xfId="30920" xr:uid="{00000000-0005-0000-0000-00006A700000}"/>
    <cellStyle name="Percent 146 6 3 2" xfId="30922" xr:uid="{00000000-0005-0000-0000-00006B700000}"/>
    <cellStyle name="Percent 146 6 3 3" xfId="25442" xr:uid="{00000000-0005-0000-0000-00006C700000}"/>
    <cellStyle name="Percent 146 6 4" xfId="30924" xr:uid="{00000000-0005-0000-0000-00006D700000}"/>
    <cellStyle name="Percent 146 6 5" xfId="9421" xr:uid="{00000000-0005-0000-0000-00006E700000}"/>
    <cellStyle name="Percent 146 7" xfId="30926" xr:uid="{00000000-0005-0000-0000-00006F700000}"/>
    <cellStyle name="Percent 146 7 2" xfId="10548" xr:uid="{00000000-0005-0000-0000-000070700000}"/>
    <cellStyle name="Percent 146 7 2 2" xfId="10551" xr:uid="{00000000-0005-0000-0000-000071700000}"/>
    <cellStyle name="Percent 146 7 2 3" xfId="10555" xr:uid="{00000000-0005-0000-0000-000072700000}"/>
    <cellStyle name="Percent 146 7 3" xfId="10558" xr:uid="{00000000-0005-0000-0000-000073700000}"/>
    <cellStyle name="Percent 146 7 3 2" xfId="3268" xr:uid="{00000000-0005-0000-0000-000074700000}"/>
    <cellStyle name="Percent 146 7 3 3" xfId="10562" xr:uid="{00000000-0005-0000-0000-000075700000}"/>
    <cellStyle name="Percent 146 7 4" xfId="10565" xr:uid="{00000000-0005-0000-0000-000076700000}"/>
    <cellStyle name="Percent 146 7 5" xfId="10571" xr:uid="{00000000-0005-0000-0000-000077700000}"/>
    <cellStyle name="Percent 146 8" xfId="30928" xr:uid="{00000000-0005-0000-0000-000078700000}"/>
    <cellStyle name="Percent 146 8 2" xfId="10587" xr:uid="{00000000-0005-0000-0000-000079700000}"/>
    <cellStyle name="Percent 146 8 2 2" xfId="10590" xr:uid="{00000000-0005-0000-0000-00007A700000}"/>
    <cellStyle name="Percent 146 8 2 3" xfId="10594" xr:uid="{00000000-0005-0000-0000-00007B700000}"/>
    <cellStyle name="Percent 146 8 3" xfId="10599" xr:uid="{00000000-0005-0000-0000-00007C700000}"/>
    <cellStyle name="Percent 146 8 3 2" xfId="30930" xr:uid="{00000000-0005-0000-0000-00007D700000}"/>
    <cellStyle name="Percent 146 8 3 3" xfId="30932" xr:uid="{00000000-0005-0000-0000-00007E700000}"/>
    <cellStyle name="Percent 146 8 4" xfId="10604" xr:uid="{00000000-0005-0000-0000-00007F700000}"/>
    <cellStyle name="Percent 146 8 5" xfId="11316" xr:uid="{00000000-0005-0000-0000-000080700000}"/>
    <cellStyle name="Percent 146 9" xfId="9706" xr:uid="{00000000-0005-0000-0000-000081700000}"/>
    <cellStyle name="Percent 146 9 2" xfId="10620" xr:uid="{00000000-0005-0000-0000-000082700000}"/>
    <cellStyle name="Percent 146 9 2 2" xfId="10626" xr:uid="{00000000-0005-0000-0000-000083700000}"/>
    <cellStyle name="Percent 146 9 2 3" xfId="10632" xr:uid="{00000000-0005-0000-0000-000084700000}"/>
    <cellStyle name="Percent 146 9 3" xfId="10636" xr:uid="{00000000-0005-0000-0000-000085700000}"/>
    <cellStyle name="Percent 146 9 4" xfId="10640" xr:uid="{00000000-0005-0000-0000-000086700000}"/>
    <cellStyle name="Percent 147" xfId="11810" xr:uid="{00000000-0005-0000-0000-000087700000}"/>
    <cellStyle name="Percent 147 10" xfId="8605" xr:uid="{00000000-0005-0000-0000-000088700000}"/>
    <cellStyle name="Percent 147 10 2" xfId="30934" xr:uid="{00000000-0005-0000-0000-000089700000}"/>
    <cellStyle name="Percent 147 10 3" xfId="30936" xr:uid="{00000000-0005-0000-0000-00008A700000}"/>
    <cellStyle name="Percent 147 11" xfId="8523" xr:uid="{00000000-0005-0000-0000-00008B700000}"/>
    <cellStyle name="Percent 147 11 2" xfId="30938" xr:uid="{00000000-0005-0000-0000-00008C700000}"/>
    <cellStyle name="Percent 147 11 3" xfId="30941" xr:uid="{00000000-0005-0000-0000-00008D700000}"/>
    <cellStyle name="Percent 147 12" xfId="30943" xr:uid="{00000000-0005-0000-0000-00008E700000}"/>
    <cellStyle name="Percent 147 13" xfId="30945" xr:uid="{00000000-0005-0000-0000-00008F700000}"/>
    <cellStyle name="Percent 147 2" xfId="11231" xr:uid="{00000000-0005-0000-0000-000090700000}"/>
    <cellStyle name="Percent 147 2 10" xfId="27872" xr:uid="{00000000-0005-0000-0000-000091700000}"/>
    <cellStyle name="Percent 147 2 11" xfId="27875" xr:uid="{00000000-0005-0000-0000-000092700000}"/>
    <cellStyle name="Percent 147 2 2" xfId="11235" xr:uid="{00000000-0005-0000-0000-000093700000}"/>
    <cellStyle name="Percent 147 2 2 2" xfId="30949" xr:uid="{00000000-0005-0000-0000-000094700000}"/>
    <cellStyle name="Percent 147 2 2 2 2" xfId="30951" xr:uid="{00000000-0005-0000-0000-000095700000}"/>
    <cellStyle name="Percent 147 2 2 2 2 2" xfId="30953" xr:uid="{00000000-0005-0000-0000-000096700000}"/>
    <cellStyle name="Percent 147 2 2 2 2 3" xfId="30955" xr:uid="{00000000-0005-0000-0000-000097700000}"/>
    <cellStyle name="Percent 147 2 2 2 3" xfId="30957" xr:uid="{00000000-0005-0000-0000-000098700000}"/>
    <cellStyle name="Percent 147 2 2 2 4" xfId="12282" xr:uid="{00000000-0005-0000-0000-000099700000}"/>
    <cellStyle name="Percent 147 2 2 3" xfId="30959" xr:uid="{00000000-0005-0000-0000-00009A700000}"/>
    <cellStyle name="Percent 147 2 2 3 2" xfId="30961" xr:uid="{00000000-0005-0000-0000-00009B700000}"/>
    <cellStyle name="Percent 147 2 2 3 3" xfId="30963" xr:uid="{00000000-0005-0000-0000-00009C700000}"/>
    <cellStyle name="Percent 147 2 2 4" xfId="30965" xr:uid="{00000000-0005-0000-0000-00009D700000}"/>
    <cellStyle name="Percent 147 2 2 4 2" xfId="30967" xr:uid="{00000000-0005-0000-0000-00009E700000}"/>
    <cellStyle name="Percent 147 2 2 4 3" xfId="30969" xr:uid="{00000000-0005-0000-0000-00009F700000}"/>
    <cellStyle name="Percent 147 2 2 5" xfId="30971" xr:uid="{00000000-0005-0000-0000-0000A0700000}"/>
    <cellStyle name="Percent 147 2 2 6" xfId="30973" xr:uid="{00000000-0005-0000-0000-0000A1700000}"/>
    <cellStyle name="Percent 147 2 3" xfId="11240" xr:uid="{00000000-0005-0000-0000-0000A2700000}"/>
    <cellStyle name="Percent 147 2 3 2" xfId="800" xr:uid="{00000000-0005-0000-0000-0000A3700000}"/>
    <cellStyle name="Percent 147 2 3 2 2" xfId="3150" xr:uid="{00000000-0005-0000-0000-0000A4700000}"/>
    <cellStyle name="Percent 147 2 3 2 3" xfId="38" xr:uid="{00000000-0005-0000-0000-0000A5700000}"/>
    <cellStyle name="Percent 147 2 3 3" xfId="813" xr:uid="{00000000-0005-0000-0000-0000A6700000}"/>
    <cellStyle name="Percent 147 2 3 3 2" xfId="30975" xr:uid="{00000000-0005-0000-0000-0000A7700000}"/>
    <cellStyle name="Percent 147 2 3 3 3" xfId="30977" xr:uid="{00000000-0005-0000-0000-0000A8700000}"/>
    <cellStyle name="Percent 147 2 3 4" xfId="6415" xr:uid="{00000000-0005-0000-0000-0000A9700000}"/>
    <cellStyle name="Percent 147 2 3 5" xfId="30979" xr:uid="{00000000-0005-0000-0000-0000AA700000}"/>
    <cellStyle name="Percent 147 2 4" xfId="30982" xr:uid="{00000000-0005-0000-0000-0000AB700000}"/>
    <cellStyle name="Percent 147 2 4 2" xfId="9036" xr:uid="{00000000-0005-0000-0000-0000AC700000}"/>
    <cellStyle name="Percent 147 2 4 2 2" xfId="30984" xr:uid="{00000000-0005-0000-0000-0000AD700000}"/>
    <cellStyle name="Percent 147 2 4 2 3" xfId="30986" xr:uid="{00000000-0005-0000-0000-0000AE700000}"/>
    <cellStyle name="Percent 147 2 4 3" xfId="9039" xr:uid="{00000000-0005-0000-0000-0000AF700000}"/>
    <cellStyle name="Percent 147 2 4 3 2" xfId="30988" xr:uid="{00000000-0005-0000-0000-0000B0700000}"/>
    <cellStyle name="Percent 147 2 4 3 3" xfId="30990" xr:uid="{00000000-0005-0000-0000-0000B1700000}"/>
    <cellStyle name="Percent 147 2 4 4" xfId="10233" xr:uid="{00000000-0005-0000-0000-0000B2700000}"/>
    <cellStyle name="Percent 147 2 4 5" xfId="30992" xr:uid="{00000000-0005-0000-0000-0000B3700000}"/>
    <cellStyle name="Percent 147 2 5" xfId="30995" xr:uid="{00000000-0005-0000-0000-0000B4700000}"/>
    <cellStyle name="Percent 147 2 5 2" xfId="9051" xr:uid="{00000000-0005-0000-0000-0000B5700000}"/>
    <cellStyle name="Percent 147 2 5 2 2" xfId="24350" xr:uid="{00000000-0005-0000-0000-0000B6700000}"/>
    <cellStyle name="Percent 147 2 5 2 3" xfId="30997" xr:uid="{00000000-0005-0000-0000-0000B7700000}"/>
    <cellStyle name="Percent 147 2 5 3" xfId="2726" xr:uid="{00000000-0005-0000-0000-0000B8700000}"/>
    <cellStyle name="Percent 147 2 5 3 2" xfId="24378" xr:uid="{00000000-0005-0000-0000-0000B9700000}"/>
    <cellStyle name="Percent 147 2 5 3 3" xfId="30999" xr:uid="{00000000-0005-0000-0000-0000BA700000}"/>
    <cellStyle name="Percent 147 2 5 4" xfId="31001" xr:uid="{00000000-0005-0000-0000-0000BB700000}"/>
    <cellStyle name="Percent 147 2 5 5" xfId="31003" xr:uid="{00000000-0005-0000-0000-0000BC700000}"/>
    <cellStyle name="Percent 147 2 6" xfId="31005" xr:uid="{00000000-0005-0000-0000-0000BD700000}"/>
    <cellStyle name="Percent 147 2 6 2" xfId="9063" xr:uid="{00000000-0005-0000-0000-0000BE700000}"/>
    <cellStyle name="Percent 147 2 6 2 2" xfId="17449" xr:uid="{00000000-0005-0000-0000-0000BF700000}"/>
    <cellStyle name="Percent 147 2 6 2 3" xfId="17452" xr:uid="{00000000-0005-0000-0000-0000C0700000}"/>
    <cellStyle name="Percent 147 2 6 3" xfId="9066" xr:uid="{00000000-0005-0000-0000-0000C1700000}"/>
    <cellStyle name="Percent 147 2 6 3 2" xfId="8673" xr:uid="{00000000-0005-0000-0000-0000C2700000}"/>
    <cellStyle name="Percent 147 2 6 3 3" xfId="8683" xr:uid="{00000000-0005-0000-0000-0000C3700000}"/>
    <cellStyle name="Percent 147 2 6 4" xfId="31007" xr:uid="{00000000-0005-0000-0000-0000C4700000}"/>
    <cellStyle name="Percent 147 2 6 5" xfId="31009" xr:uid="{00000000-0005-0000-0000-0000C5700000}"/>
    <cellStyle name="Percent 147 2 7" xfId="31011" xr:uid="{00000000-0005-0000-0000-0000C6700000}"/>
    <cellStyle name="Percent 147 2 7 2" xfId="9081" xr:uid="{00000000-0005-0000-0000-0000C7700000}"/>
    <cellStyle name="Percent 147 2 7 2 2" xfId="17533" xr:uid="{00000000-0005-0000-0000-0000C8700000}"/>
    <cellStyle name="Percent 147 2 7 2 3" xfId="17538" xr:uid="{00000000-0005-0000-0000-0000C9700000}"/>
    <cellStyle name="Percent 147 2 7 3" xfId="9084" xr:uid="{00000000-0005-0000-0000-0000CA700000}"/>
    <cellStyle name="Percent 147 2 7 4" xfId="31013" xr:uid="{00000000-0005-0000-0000-0000CB700000}"/>
    <cellStyle name="Percent 147 2 8" xfId="31015" xr:uid="{00000000-0005-0000-0000-0000CC700000}"/>
    <cellStyle name="Percent 147 2 8 2" xfId="9091" xr:uid="{00000000-0005-0000-0000-0000CD700000}"/>
    <cellStyle name="Percent 147 2 8 3" xfId="31017" xr:uid="{00000000-0005-0000-0000-0000CE700000}"/>
    <cellStyle name="Percent 147 2 9" xfId="31019" xr:uid="{00000000-0005-0000-0000-0000CF700000}"/>
    <cellStyle name="Percent 147 2 9 2" xfId="19696" xr:uid="{00000000-0005-0000-0000-0000D0700000}"/>
    <cellStyle name="Percent 147 2 9 3" xfId="19700" xr:uid="{00000000-0005-0000-0000-0000D1700000}"/>
    <cellStyle name="Percent 147 3" xfId="11245" xr:uid="{00000000-0005-0000-0000-0000D2700000}"/>
    <cellStyle name="Percent 147 4" xfId="11249" xr:uid="{00000000-0005-0000-0000-0000D3700000}"/>
    <cellStyle name="Percent 147 4 2" xfId="31021" xr:uid="{00000000-0005-0000-0000-0000D4700000}"/>
    <cellStyle name="Percent 147 4 2 2" xfId="20428" xr:uid="{00000000-0005-0000-0000-0000D5700000}"/>
    <cellStyle name="Percent 147 4 2 2 2" xfId="31023" xr:uid="{00000000-0005-0000-0000-0000D6700000}"/>
    <cellStyle name="Percent 147 4 2 2 3" xfId="31025" xr:uid="{00000000-0005-0000-0000-0000D7700000}"/>
    <cellStyle name="Percent 147 4 2 3" xfId="20431" xr:uid="{00000000-0005-0000-0000-0000D8700000}"/>
    <cellStyle name="Percent 147 4 2 4" xfId="20436" xr:uid="{00000000-0005-0000-0000-0000D9700000}"/>
    <cellStyle name="Percent 147 4 3" xfId="16729" xr:uid="{00000000-0005-0000-0000-0000DA700000}"/>
    <cellStyle name="Percent 147 4 3 2" xfId="31027" xr:uid="{00000000-0005-0000-0000-0000DB700000}"/>
    <cellStyle name="Percent 147 4 3 3" xfId="31029" xr:uid="{00000000-0005-0000-0000-0000DC700000}"/>
    <cellStyle name="Percent 147 4 4" xfId="16734" xr:uid="{00000000-0005-0000-0000-0000DD700000}"/>
    <cellStyle name="Percent 147 4 4 2" xfId="31031" xr:uid="{00000000-0005-0000-0000-0000DE700000}"/>
    <cellStyle name="Percent 147 4 4 3" xfId="31033" xr:uid="{00000000-0005-0000-0000-0000DF700000}"/>
    <cellStyle name="Percent 147 4 5" xfId="31036" xr:uid="{00000000-0005-0000-0000-0000E0700000}"/>
    <cellStyle name="Percent 147 4 6" xfId="31038" xr:uid="{00000000-0005-0000-0000-0000E1700000}"/>
    <cellStyle name="Percent 147 5" xfId="20473" xr:uid="{00000000-0005-0000-0000-0000E2700000}"/>
    <cellStyle name="Percent 147 5 2" xfId="22567" xr:uid="{00000000-0005-0000-0000-0000E3700000}"/>
    <cellStyle name="Percent 147 5 2 2" xfId="31040" xr:uid="{00000000-0005-0000-0000-0000E4700000}"/>
    <cellStyle name="Percent 147 5 2 3" xfId="31042" xr:uid="{00000000-0005-0000-0000-0000E5700000}"/>
    <cellStyle name="Percent 147 5 3" xfId="16743" xr:uid="{00000000-0005-0000-0000-0000E6700000}"/>
    <cellStyle name="Percent 147 5 3 2" xfId="31044" xr:uid="{00000000-0005-0000-0000-0000E7700000}"/>
    <cellStyle name="Percent 147 5 3 3" xfId="31046" xr:uid="{00000000-0005-0000-0000-0000E8700000}"/>
    <cellStyle name="Percent 147 5 4" xfId="16748" xr:uid="{00000000-0005-0000-0000-0000E9700000}"/>
    <cellStyle name="Percent 147 5 5" xfId="31049" xr:uid="{00000000-0005-0000-0000-0000EA700000}"/>
    <cellStyle name="Percent 147 6" xfId="20476" xr:uid="{00000000-0005-0000-0000-0000EB700000}"/>
    <cellStyle name="Percent 147 6 2" xfId="31051" xr:uid="{00000000-0005-0000-0000-0000EC700000}"/>
    <cellStyle name="Percent 147 6 2 2" xfId="28588" xr:uid="{00000000-0005-0000-0000-0000ED700000}"/>
    <cellStyle name="Percent 147 6 2 3" xfId="31053" xr:uid="{00000000-0005-0000-0000-0000EE700000}"/>
    <cellStyle name="Percent 147 6 3" xfId="31055" xr:uid="{00000000-0005-0000-0000-0000EF700000}"/>
    <cellStyle name="Percent 147 6 3 2" xfId="31057" xr:uid="{00000000-0005-0000-0000-0000F0700000}"/>
    <cellStyle name="Percent 147 6 3 3" xfId="31059" xr:uid="{00000000-0005-0000-0000-0000F1700000}"/>
    <cellStyle name="Percent 147 6 4" xfId="31061" xr:uid="{00000000-0005-0000-0000-0000F2700000}"/>
    <cellStyle name="Percent 147 6 5" xfId="3721" xr:uid="{00000000-0005-0000-0000-0000F3700000}"/>
    <cellStyle name="Percent 147 7" xfId="20479" xr:uid="{00000000-0005-0000-0000-0000F4700000}"/>
    <cellStyle name="Percent 147 7 2" xfId="31063" xr:uid="{00000000-0005-0000-0000-0000F5700000}"/>
    <cellStyle name="Percent 147 7 2 2" xfId="31065" xr:uid="{00000000-0005-0000-0000-0000F6700000}"/>
    <cellStyle name="Percent 147 7 2 3" xfId="31067" xr:uid="{00000000-0005-0000-0000-0000F7700000}"/>
    <cellStyle name="Percent 147 7 3" xfId="31069" xr:uid="{00000000-0005-0000-0000-0000F8700000}"/>
    <cellStyle name="Percent 147 7 3 2" xfId="31071" xr:uid="{00000000-0005-0000-0000-0000F9700000}"/>
    <cellStyle name="Percent 147 7 3 3" xfId="31073" xr:uid="{00000000-0005-0000-0000-0000FA700000}"/>
    <cellStyle name="Percent 147 7 4" xfId="31075" xr:uid="{00000000-0005-0000-0000-0000FB700000}"/>
    <cellStyle name="Percent 147 7 5" xfId="13933" xr:uid="{00000000-0005-0000-0000-0000FC700000}"/>
    <cellStyle name="Percent 147 8" xfId="20483" xr:uid="{00000000-0005-0000-0000-0000FD700000}"/>
    <cellStyle name="Percent 147 8 2" xfId="31078" xr:uid="{00000000-0005-0000-0000-0000FE700000}"/>
    <cellStyle name="Percent 147 8 2 2" xfId="31080" xr:uid="{00000000-0005-0000-0000-0000FF700000}"/>
    <cellStyle name="Percent 147 8 2 3" xfId="31082" xr:uid="{00000000-0005-0000-0000-000000710000}"/>
    <cellStyle name="Percent 147 8 3" xfId="31085" xr:uid="{00000000-0005-0000-0000-000001710000}"/>
    <cellStyle name="Percent 147 8 3 2" xfId="31087" xr:uid="{00000000-0005-0000-0000-000002710000}"/>
    <cellStyle name="Percent 147 8 3 3" xfId="31089" xr:uid="{00000000-0005-0000-0000-000003710000}"/>
    <cellStyle name="Percent 147 8 4" xfId="31091" xr:uid="{00000000-0005-0000-0000-000004710000}"/>
    <cellStyle name="Percent 147 8 5" xfId="31093" xr:uid="{00000000-0005-0000-0000-000005710000}"/>
    <cellStyle name="Percent 147 9" xfId="20487" xr:uid="{00000000-0005-0000-0000-000006710000}"/>
    <cellStyle name="Percent 147 9 2" xfId="31095" xr:uid="{00000000-0005-0000-0000-000007710000}"/>
    <cellStyle name="Percent 147 9 2 2" xfId="31097" xr:uid="{00000000-0005-0000-0000-000008710000}"/>
    <cellStyle name="Percent 147 9 2 3" xfId="31099" xr:uid="{00000000-0005-0000-0000-000009710000}"/>
    <cellStyle name="Percent 147 9 3" xfId="31101" xr:uid="{00000000-0005-0000-0000-00000A710000}"/>
    <cellStyle name="Percent 147 9 4" xfId="31103" xr:uid="{00000000-0005-0000-0000-00000B710000}"/>
    <cellStyle name="Percent 148" xfId="28610" xr:uid="{00000000-0005-0000-0000-00000C710000}"/>
    <cellStyle name="Percent 148 10" xfId="31105" xr:uid="{00000000-0005-0000-0000-00000D710000}"/>
    <cellStyle name="Percent 148 10 2" xfId="31108" xr:uid="{00000000-0005-0000-0000-00000E710000}"/>
    <cellStyle name="Percent 148 10 3" xfId="2349" xr:uid="{00000000-0005-0000-0000-00000F710000}"/>
    <cellStyle name="Percent 148 11" xfId="23635" xr:uid="{00000000-0005-0000-0000-000010710000}"/>
    <cellStyle name="Percent 148 11 2" xfId="31111" xr:uid="{00000000-0005-0000-0000-000011710000}"/>
    <cellStyle name="Percent 148 11 3" xfId="13079" xr:uid="{00000000-0005-0000-0000-000012710000}"/>
    <cellStyle name="Percent 148 12" xfId="23640" xr:uid="{00000000-0005-0000-0000-000013710000}"/>
    <cellStyle name="Percent 148 13" xfId="28113" xr:uid="{00000000-0005-0000-0000-000014710000}"/>
    <cellStyle name="Percent 148 2" xfId="5794" xr:uid="{00000000-0005-0000-0000-000015710000}"/>
    <cellStyle name="Percent 148 2 10" xfId="31113" xr:uid="{00000000-0005-0000-0000-000016710000}"/>
    <cellStyle name="Percent 148 2 11" xfId="7341" xr:uid="{00000000-0005-0000-0000-000017710000}"/>
    <cellStyle name="Percent 148 2 2" xfId="5808" xr:uid="{00000000-0005-0000-0000-000018710000}"/>
    <cellStyle name="Percent 148 2 2 2" xfId="31115" xr:uid="{00000000-0005-0000-0000-000019710000}"/>
    <cellStyle name="Percent 148 2 2 2 2" xfId="22009" xr:uid="{00000000-0005-0000-0000-00001A710000}"/>
    <cellStyle name="Percent 148 2 2 2 2 2" xfId="31117" xr:uid="{00000000-0005-0000-0000-00001B710000}"/>
    <cellStyle name="Percent 148 2 2 2 2 3" xfId="31119" xr:uid="{00000000-0005-0000-0000-00001C710000}"/>
    <cellStyle name="Percent 148 2 2 2 3" xfId="31121" xr:uid="{00000000-0005-0000-0000-00001D710000}"/>
    <cellStyle name="Percent 148 2 2 2 4" xfId="12248" xr:uid="{00000000-0005-0000-0000-00001E710000}"/>
    <cellStyle name="Percent 148 2 2 3" xfId="31123" xr:uid="{00000000-0005-0000-0000-00001F710000}"/>
    <cellStyle name="Percent 148 2 2 3 2" xfId="22014" xr:uid="{00000000-0005-0000-0000-000020710000}"/>
    <cellStyle name="Percent 148 2 2 3 3" xfId="31125" xr:uid="{00000000-0005-0000-0000-000021710000}"/>
    <cellStyle name="Percent 148 2 2 4" xfId="31127" xr:uid="{00000000-0005-0000-0000-000022710000}"/>
    <cellStyle name="Percent 148 2 2 4 2" xfId="19941" xr:uid="{00000000-0005-0000-0000-000023710000}"/>
    <cellStyle name="Percent 148 2 2 4 3" xfId="19944" xr:uid="{00000000-0005-0000-0000-000024710000}"/>
    <cellStyle name="Percent 148 2 2 5" xfId="2253" xr:uid="{00000000-0005-0000-0000-000025710000}"/>
    <cellStyle name="Percent 148 2 2 6" xfId="6119" xr:uid="{00000000-0005-0000-0000-000026710000}"/>
    <cellStyle name="Percent 148 2 3" xfId="20744" xr:uid="{00000000-0005-0000-0000-000027710000}"/>
    <cellStyle name="Percent 148 2 3 2" xfId="31129" xr:uid="{00000000-0005-0000-0000-000028710000}"/>
    <cellStyle name="Percent 148 2 3 2 2" xfId="685" xr:uid="{00000000-0005-0000-0000-000029710000}"/>
    <cellStyle name="Percent 148 2 3 2 3" xfId="31131" xr:uid="{00000000-0005-0000-0000-00002A710000}"/>
    <cellStyle name="Percent 148 2 3 3" xfId="31133" xr:uid="{00000000-0005-0000-0000-00002B710000}"/>
    <cellStyle name="Percent 148 2 3 3 2" xfId="6915" xr:uid="{00000000-0005-0000-0000-00002C710000}"/>
    <cellStyle name="Percent 148 2 3 3 3" xfId="31135" xr:uid="{00000000-0005-0000-0000-00002D710000}"/>
    <cellStyle name="Percent 148 2 3 4" xfId="31137" xr:uid="{00000000-0005-0000-0000-00002E710000}"/>
    <cellStyle name="Percent 148 2 3 5" xfId="31139" xr:uid="{00000000-0005-0000-0000-00002F710000}"/>
    <cellStyle name="Percent 148 2 4" xfId="20747" xr:uid="{00000000-0005-0000-0000-000030710000}"/>
    <cellStyle name="Percent 148 2 4 2" xfId="22700" xr:uid="{00000000-0005-0000-0000-000031710000}"/>
    <cellStyle name="Percent 148 2 4 2 2" xfId="21305" xr:uid="{00000000-0005-0000-0000-000032710000}"/>
    <cellStyle name="Percent 148 2 4 2 3" xfId="11213" xr:uid="{00000000-0005-0000-0000-000033710000}"/>
    <cellStyle name="Percent 148 2 4 3" xfId="31141" xr:uid="{00000000-0005-0000-0000-000034710000}"/>
    <cellStyle name="Percent 148 2 4 3 2" xfId="21308" xr:uid="{00000000-0005-0000-0000-000035710000}"/>
    <cellStyle name="Percent 148 2 4 3 3" xfId="31143" xr:uid="{00000000-0005-0000-0000-000036710000}"/>
    <cellStyle name="Percent 148 2 4 4" xfId="2028" xr:uid="{00000000-0005-0000-0000-000037710000}"/>
    <cellStyle name="Percent 148 2 4 5" xfId="23231" xr:uid="{00000000-0005-0000-0000-000038710000}"/>
    <cellStyle name="Percent 148 2 5" xfId="20750" xr:uid="{00000000-0005-0000-0000-000039710000}"/>
    <cellStyle name="Percent 148 2 5 2" xfId="22706" xr:uid="{00000000-0005-0000-0000-00003A710000}"/>
    <cellStyle name="Percent 148 2 5 2 2" xfId="13011" xr:uid="{00000000-0005-0000-0000-00003B710000}"/>
    <cellStyle name="Percent 148 2 5 2 3" xfId="28391" xr:uid="{00000000-0005-0000-0000-00003C710000}"/>
    <cellStyle name="Percent 148 2 5 3" xfId="28395" xr:uid="{00000000-0005-0000-0000-00003D710000}"/>
    <cellStyle name="Percent 148 2 5 3 2" xfId="31145" xr:uid="{00000000-0005-0000-0000-00003E710000}"/>
    <cellStyle name="Percent 148 2 5 3 3" xfId="31147" xr:uid="{00000000-0005-0000-0000-00003F710000}"/>
    <cellStyle name="Percent 148 2 5 4" xfId="28399" xr:uid="{00000000-0005-0000-0000-000040710000}"/>
    <cellStyle name="Percent 148 2 5 5" xfId="23237" xr:uid="{00000000-0005-0000-0000-000041710000}"/>
    <cellStyle name="Percent 148 2 6" xfId="20753" xr:uid="{00000000-0005-0000-0000-000042710000}"/>
    <cellStyle name="Percent 148 2 6 2" xfId="31149" xr:uid="{00000000-0005-0000-0000-000043710000}"/>
    <cellStyle name="Percent 148 2 6 2 2" xfId="6224" xr:uid="{00000000-0005-0000-0000-000044710000}"/>
    <cellStyle name="Percent 148 2 6 2 3" xfId="30947" xr:uid="{00000000-0005-0000-0000-000045710000}"/>
    <cellStyle name="Percent 148 2 6 3" xfId="31151" xr:uid="{00000000-0005-0000-0000-000046710000}"/>
    <cellStyle name="Percent 148 2 6 3 2" xfId="290" xr:uid="{00000000-0005-0000-0000-000047710000}"/>
    <cellStyle name="Percent 148 2 6 3 3" xfId="798" xr:uid="{00000000-0005-0000-0000-000048710000}"/>
    <cellStyle name="Percent 148 2 6 4" xfId="31153" xr:uid="{00000000-0005-0000-0000-000049710000}"/>
    <cellStyle name="Percent 148 2 6 5" xfId="31155" xr:uid="{00000000-0005-0000-0000-00004A710000}"/>
    <cellStyle name="Percent 148 2 7" xfId="31157" xr:uid="{00000000-0005-0000-0000-00004B710000}"/>
    <cellStyle name="Percent 148 2 7 2" xfId="25400" xr:uid="{00000000-0005-0000-0000-00004C710000}"/>
    <cellStyle name="Percent 148 2 7 2 2" xfId="25403" xr:uid="{00000000-0005-0000-0000-00004D710000}"/>
    <cellStyle name="Percent 148 2 7 2 3" xfId="9591" xr:uid="{00000000-0005-0000-0000-00004E710000}"/>
    <cellStyle name="Percent 148 2 7 3" xfId="25408" xr:uid="{00000000-0005-0000-0000-00004F710000}"/>
    <cellStyle name="Percent 148 2 7 4" xfId="25415" xr:uid="{00000000-0005-0000-0000-000050710000}"/>
    <cellStyle name="Percent 148 2 8" xfId="31159" xr:uid="{00000000-0005-0000-0000-000051710000}"/>
    <cellStyle name="Percent 148 2 8 2" xfId="31161" xr:uid="{00000000-0005-0000-0000-000052710000}"/>
    <cellStyle name="Percent 148 2 8 3" xfId="31163" xr:uid="{00000000-0005-0000-0000-000053710000}"/>
    <cellStyle name="Percent 148 2 9" xfId="31165" xr:uid="{00000000-0005-0000-0000-000054710000}"/>
    <cellStyle name="Percent 148 2 9 2" xfId="31167" xr:uid="{00000000-0005-0000-0000-000055710000}"/>
    <cellStyle name="Percent 148 2 9 3" xfId="31169" xr:uid="{00000000-0005-0000-0000-000056710000}"/>
    <cellStyle name="Percent 148 3" xfId="9205" xr:uid="{00000000-0005-0000-0000-000057710000}"/>
    <cellStyle name="Percent 148 4" xfId="31171" xr:uid="{00000000-0005-0000-0000-000058710000}"/>
    <cellStyle name="Percent 148 4 2" xfId="5203" xr:uid="{00000000-0005-0000-0000-000059710000}"/>
    <cellStyle name="Percent 148 4 2 2" xfId="25528" xr:uid="{00000000-0005-0000-0000-00005A710000}"/>
    <cellStyle name="Percent 148 4 2 2 2" xfId="12682" xr:uid="{00000000-0005-0000-0000-00005B710000}"/>
    <cellStyle name="Percent 148 4 2 2 3" xfId="12687" xr:uid="{00000000-0005-0000-0000-00005C710000}"/>
    <cellStyle name="Percent 148 4 2 3" xfId="25531" xr:uid="{00000000-0005-0000-0000-00005D710000}"/>
    <cellStyle name="Percent 148 4 2 4" xfId="25534" xr:uid="{00000000-0005-0000-0000-00005E710000}"/>
    <cellStyle name="Percent 148 4 3" xfId="16760" xr:uid="{00000000-0005-0000-0000-00005F710000}"/>
    <cellStyle name="Percent 148 4 3 2" xfId="20513" xr:uid="{00000000-0005-0000-0000-000060710000}"/>
    <cellStyle name="Percent 148 4 3 3" xfId="25542" xr:uid="{00000000-0005-0000-0000-000061710000}"/>
    <cellStyle name="Percent 148 4 4" xfId="16765" xr:uid="{00000000-0005-0000-0000-000062710000}"/>
    <cellStyle name="Percent 148 4 4 2" xfId="22726" xr:uid="{00000000-0005-0000-0000-000063710000}"/>
    <cellStyle name="Percent 148 4 4 3" xfId="25547" xr:uid="{00000000-0005-0000-0000-000064710000}"/>
    <cellStyle name="Percent 148 4 5" xfId="20768" xr:uid="{00000000-0005-0000-0000-000065710000}"/>
    <cellStyle name="Percent 148 4 6" xfId="20771" xr:uid="{00000000-0005-0000-0000-000066710000}"/>
    <cellStyle name="Percent 148 5" xfId="31173" xr:uid="{00000000-0005-0000-0000-000067710000}"/>
    <cellStyle name="Percent 148 5 2" xfId="31175" xr:uid="{00000000-0005-0000-0000-000068710000}"/>
    <cellStyle name="Percent 148 5 2 2" xfId="31177" xr:uid="{00000000-0005-0000-0000-000069710000}"/>
    <cellStyle name="Percent 148 5 2 3" xfId="31179" xr:uid="{00000000-0005-0000-0000-00006A710000}"/>
    <cellStyle name="Percent 148 5 3" xfId="31181" xr:uid="{00000000-0005-0000-0000-00006B710000}"/>
    <cellStyle name="Percent 148 5 3 2" xfId="31183" xr:uid="{00000000-0005-0000-0000-00006C710000}"/>
    <cellStyle name="Percent 148 5 3 3" xfId="31185" xr:uid="{00000000-0005-0000-0000-00006D710000}"/>
    <cellStyle name="Percent 148 5 4" xfId="31187" xr:uid="{00000000-0005-0000-0000-00006E710000}"/>
    <cellStyle name="Percent 148 5 5" xfId="31189" xr:uid="{00000000-0005-0000-0000-00006F710000}"/>
    <cellStyle name="Percent 148 6" xfId="31191" xr:uid="{00000000-0005-0000-0000-000070710000}"/>
    <cellStyle name="Percent 148 6 2" xfId="31193" xr:uid="{00000000-0005-0000-0000-000071710000}"/>
    <cellStyle name="Percent 148 6 2 2" xfId="29319" xr:uid="{00000000-0005-0000-0000-000072710000}"/>
    <cellStyle name="Percent 148 6 2 3" xfId="31195" xr:uid="{00000000-0005-0000-0000-000073710000}"/>
    <cellStyle name="Percent 148 6 3" xfId="22879" xr:uid="{00000000-0005-0000-0000-000074710000}"/>
    <cellStyle name="Percent 148 6 3 2" xfId="31197" xr:uid="{00000000-0005-0000-0000-000075710000}"/>
    <cellStyle name="Percent 148 6 3 3" xfId="31199" xr:uid="{00000000-0005-0000-0000-000076710000}"/>
    <cellStyle name="Percent 148 6 4" xfId="22882" xr:uid="{00000000-0005-0000-0000-000077710000}"/>
    <cellStyle name="Percent 148 6 5" xfId="13941" xr:uid="{00000000-0005-0000-0000-000078710000}"/>
    <cellStyle name="Percent 148 7" xfId="3518" xr:uid="{00000000-0005-0000-0000-000079710000}"/>
    <cellStyle name="Percent 148 7 2" xfId="3532" xr:uid="{00000000-0005-0000-0000-00007A710000}"/>
    <cellStyle name="Percent 148 7 2 2" xfId="31201" xr:uid="{00000000-0005-0000-0000-00007B710000}"/>
    <cellStyle name="Percent 148 7 2 3" xfId="31203" xr:uid="{00000000-0005-0000-0000-00007C710000}"/>
    <cellStyle name="Percent 148 7 3" xfId="3544" xr:uid="{00000000-0005-0000-0000-00007D710000}"/>
    <cellStyle name="Percent 148 7 3 2" xfId="31205" xr:uid="{00000000-0005-0000-0000-00007E710000}"/>
    <cellStyle name="Percent 148 7 3 3" xfId="31207" xr:uid="{00000000-0005-0000-0000-00007F710000}"/>
    <cellStyle name="Percent 148 7 4" xfId="31209" xr:uid="{00000000-0005-0000-0000-000080710000}"/>
    <cellStyle name="Percent 148 7 5" xfId="31211" xr:uid="{00000000-0005-0000-0000-000081710000}"/>
    <cellStyle name="Percent 148 8" xfId="31214" xr:uid="{00000000-0005-0000-0000-000082710000}"/>
    <cellStyle name="Percent 148 8 2" xfId="31216" xr:uid="{00000000-0005-0000-0000-000083710000}"/>
    <cellStyle name="Percent 148 8 2 2" xfId="20719" xr:uid="{00000000-0005-0000-0000-000084710000}"/>
    <cellStyle name="Percent 148 8 2 3" xfId="20722" xr:uid="{00000000-0005-0000-0000-000085710000}"/>
    <cellStyle name="Percent 148 8 3" xfId="31218" xr:uid="{00000000-0005-0000-0000-000086710000}"/>
    <cellStyle name="Percent 148 8 3 2" xfId="31220" xr:uid="{00000000-0005-0000-0000-000087710000}"/>
    <cellStyle name="Percent 148 8 3 3" xfId="31222" xr:uid="{00000000-0005-0000-0000-000088710000}"/>
    <cellStyle name="Percent 148 8 4" xfId="31224" xr:uid="{00000000-0005-0000-0000-000089710000}"/>
    <cellStyle name="Percent 148 8 5" xfId="9967" xr:uid="{00000000-0005-0000-0000-00008A710000}"/>
    <cellStyle name="Percent 148 9" xfId="31227" xr:uid="{00000000-0005-0000-0000-00008B710000}"/>
    <cellStyle name="Percent 148 9 2" xfId="31229" xr:uid="{00000000-0005-0000-0000-00008C710000}"/>
    <cellStyle name="Percent 148 9 2 2" xfId="31231" xr:uid="{00000000-0005-0000-0000-00008D710000}"/>
    <cellStyle name="Percent 148 9 2 3" xfId="31233" xr:uid="{00000000-0005-0000-0000-00008E710000}"/>
    <cellStyle name="Percent 148 9 3" xfId="31235" xr:uid="{00000000-0005-0000-0000-00008F710000}"/>
    <cellStyle name="Percent 148 9 4" xfId="31237" xr:uid="{00000000-0005-0000-0000-000090710000}"/>
    <cellStyle name="Percent 149" xfId="28615" xr:uid="{00000000-0005-0000-0000-000091710000}"/>
    <cellStyle name="Percent 149 10" xfId="26552" xr:uid="{00000000-0005-0000-0000-000092710000}"/>
    <cellStyle name="Percent 149 10 2" xfId="2463" xr:uid="{00000000-0005-0000-0000-000093710000}"/>
    <cellStyle name="Percent 149 10 3" xfId="268" xr:uid="{00000000-0005-0000-0000-000094710000}"/>
    <cellStyle name="Percent 149 11" xfId="26555" xr:uid="{00000000-0005-0000-0000-000095710000}"/>
    <cellStyle name="Percent 149 11 2" xfId="31239" xr:uid="{00000000-0005-0000-0000-000096710000}"/>
    <cellStyle name="Percent 149 11 3" xfId="13959" xr:uid="{00000000-0005-0000-0000-000097710000}"/>
    <cellStyle name="Percent 149 12" xfId="31241" xr:uid="{00000000-0005-0000-0000-000098710000}"/>
    <cellStyle name="Percent 149 13" xfId="31243" xr:uid="{00000000-0005-0000-0000-000099710000}"/>
    <cellStyle name="Percent 149 2" xfId="6385" xr:uid="{00000000-0005-0000-0000-00009A710000}"/>
    <cellStyle name="Percent 149 2 10" xfId="31245" xr:uid="{00000000-0005-0000-0000-00009B710000}"/>
    <cellStyle name="Percent 149 2 11" xfId="31247" xr:uid="{00000000-0005-0000-0000-00009C710000}"/>
    <cellStyle name="Percent 149 2 2" xfId="6531" xr:uid="{00000000-0005-0000-0000-00009D710000}"/>
    <cellStyle name="Percent 149 2 2 2" xfId="31250" xr:uid="{00000000-0005-0000-0000-00009E710000}"/>
    <cellStyle name="Percent 149 2 2 2 2" xfId="7446" xr:uid="{00000000-0005-0000-0000-00009F710000}"/>
    <cellStyle name="Percent 149 2 2 2 2 2" xfId="5704" xr:uid="{00000000-0005-0000-0000-0000A0710000}"/>
    <cellStyle name="Percent 149 2 2 2 2 3" xfId="7463" xr:uid="{00000000-0005-0000-0000-0000A1710000}"/>
    <cellStyle name="Percent 149 2 2 2 3" xfId="31252" xr:uid="{00000000-0005-0000-0000-0000A2710000}"/>
    <cellStyle name="Percent 149 2 2 2 4" xfId="31254" xr:uid="{00000000-0005-0000-0000-0000A3710000}"/>
    <cellStyle name="Percent 149 2 2 3" xfId="31256" xr:uid="{00000000-0005-0000-0000-0000A4710000}"/>
    <cellStyle name="Percent 149 2 2 3 2" xfId="31258" xr:uid="{00000000-0005-0000-0000-0000A5710000}"/>
    <cellStyle name="Percent 149 2 2 3 3" xfId="31260" xr:uid="{00000000-0005-0000-0000-0000A6710000}"/>
    <cellStyle name="Percent 149 2 2 4" xfId="31262" xr:uid="{00000000-0005-0000-0000-0000A7710000}"/>
    <cellStyle name="Percent 149 2 2 4 2" xfId="31264" xr:uid="{00000000-0005-0000-0000-0000A8710000}"/>
    <cellStyle name="Percent 149 2 2 4 3" xfId="31266" xr:uid="{00000000-0005-0000-0000-0000A9710000}"/>
    <cellStyle name="Percent 149 2 2 5" xfId="31268" xr:uid="{00000000-0005-0000-0000-0000AA710000}"/>
    <cellStyle name="Percent 149 2 2 6" xfId="31270" xr:uid="{00000000-0005-0000-0000-0000AB710000}"/>
    <cellStyle name="Percent 149 2 3" xfId="22676" xr:uid="{00000000-0005-0000-0000-0000AC710000}"/>
    <cellStyle name="Percent 149 2 3 2" xfId="3582" xr:uid="{00000000-0005-0000-0000-0000AD710000}"/>
    <cellStyle name="Percent 149 2 3 2 2" xfId="5943" xr:uid="{00000000-0005-0000-0000-0000AE710000}"/>
    <cellStyle name="Percent 149 2 3 2 3" xfId="5185" xr:uid="{00000000-0005-0000-0000-0000AF710000}"/>
    <cellStyle name="Percent 149 2 3 3" xfId="7602" xr:uid="{00000000-0005-0000-0000-0000B0710000}"/>
    <cellStyle name="Percent 149 2 3 3 2" xfId="18292" xr:uid="{00000000-0005-0000-0000-0000B1710000}"/>
    <cellStyle name="Percent 149 2 3 3 3" xfId="31272" xr:uid="{00000000-0005-0000-0000-0000B2710000}"/>
    <cellStyle name="Percent 149 2 3 4" xfId="7618" xr:uid="{00000000-0005-0000-0000-0000B3710000}"/>
    <cellStyle name="Percent 149 2 3 5" xfId="31274" xr:uid="{00000000-0005-0000-0000-0000B4710000}"/>
    <cellStyle name="Percent 149 2 4" xfId="31276" xr:uid="{00000000-0005-0000-0000-0000B5710000}"/>
    <cellStyle name="Percent 149 2 4 2" xfId="9233" xr:uid="{00000000-0005-0000-0000-0000B6710000}"/>
    <cellStyle name="Percent 149 2 4 2 2" xfId="4943" xr:uid="{00000000-0005-0000-0000-0000B7710000}"/>
    <cellStyle name="Percent 149 2 4 2 3" xfId="31278" xr:uid="{00000000-0005-0000-0000-0000B8710000}"/>
    <cellStyle name="Percent 149 2 4 3" xfId="4889" xr:uid="{00000000-0005-0000-0000-0000B9710000}"/>
    <cellStyle name="Percent 149 2 4 3 2" xfId="31280" xr:uid="{00000000-0005-0000-0000-0000BA710000}"/>
    <cellStyle name="Percent 149 2 4 3 3" xfId="31282" xr:uid="{00000000-0005-0000-0000-0000BB710000}"/>
    <cellStyle name="Percent 149 2 4 4" xfId="608" xr:uid="{00000000-0005-0000-0000-0000BC710000}"/>
    <cellStyle name="Percent 149 2 4 5" xfId="30105" xr:uid="{00000000-0005-0000-0000-0000BD710000}"/>
    <cellStyle name="Percent 149 2 5" xfId="31285" xr:uid="{00000000-0005-0000-0000-0000BE710000}"/>
    <cellStyle name="Percent 149 2 5 2" xfId="9243" xr:uid="{00000000-0005-0000-0000-0000BF710000}"/>
    <cellStyle name="Percent 149 2 5 2 2" xfId="18322" xr:uid="{00000000-0005-0000-0000-0000C0710000}"/>
    <cellStyle name="Percent 149 2 5 2 3" xfId="31287" xr:uid="{00000000-0005-0000-0000-0000C1710000}"/>
    <cellStyle name="Percent 149 2 5 3" xfId="9246" xr:uid="{00000000-0005-0000-0000-0000C2710000}"/>
    <cellStyle name="Percent 149 2 5 3 2" xfId="31289" xr:uid="{00000000-0005-0000-0000-0000C3710000}"/>
    <cellStyle name="Percent 149 2 5 3 3" xfId="31291" xr:uid="{00000000-0005-0000-0000-0000C4710000}"/>
    <cellStyle name="Percent 149 2 5 4" xfId="31293" xr:uid="{00000000-0005-0000-0000-0000C5710000}"/>
    <cellStyle name="Percent 149 2 5 5" xfId="31295" xr:uid="{00000000-0005-0000-0000-0000C6710000}"/>
    <cellStyle name="Percent 149 2 6" xfId="31298" xr:uid="{00000000-0005-0000-0000-0000C7710000}"/>
    <cellStyle name="Percent 149 2 6 2" xfId="3126" xr:uid="{00000000-0005-0000-0000-0000C8710000}"/>
    <cellStyle name="Percent 149 2 6 2 2" xfId="18340" xr:uid="{00000000-0005-0000-0000-0000C9710000}"/>
    <cellStyle name="Percent 149 2 6 2 3" xfId="31300" xr:uid="{00000000-0005-0000-0000-0000CA710000}"/>
    <cellStyle name="Percent 149 2 6 3" xfId="3138" xr:uid="{00000000-0005-0000-0000-0000CB710000}"/>
    <cellStyle name="Percent 149 2 6 3 2" xfId="31302" xr:uid="{00000000-0005-0000-0000-0000CC710000}"/>
    <cellStyle name="Percent 149 2 6 3 3" xfId="31304" xr:uid="{00000000-0005-0000-0000-0000CD710000}"/>
    <cellStyle name="Percent 149 2 6 4" xfId="31307" xr:uid="{00000000-0005-0000-0000-0000CE710000}"/>
    <cellStyle name="Percent 149 2 6 5" xfId="31310" xr:uid="{00000000-0005-0000-0000-0000CF710000}"/>
    <cellStyle name="Percent 149 2 7" xfId="31313" xr:uid="{00000000-0005-0000-0000-0000D0710000}"/>
    <cellStyle name="Percent 149 2 7 2" xfId="2957" xr:uid="{00000000-0005-0000-0000-0000D1710000}"/>
    <cellStyle name="Percent 149 2 7 2 2" xfId="18358" xr:uid="{00000000-0005-0000-0000-0000D2710000}"/>
    <cellStyle name="Percent 149 2 7 2 3" xfId="31315" xr:uid="{00000000-0005-0000-0000-0000D3710000}"/>
    <cellStyle name="Percent 149 2 7 3" xfId="2972" xr:uid="{00000000-0005-0000-0000-0000D4710000}"/>
    <cellStyle name="Percent 149 2 7 4" xfId="6207" xr:uid="{00000000-0005-0000-0000-0000D5710000}"/>
    <cellStyle name="Percent 149 2 8" xfId="18372" xr:uid="{00000000-0005-0000-0000-0000D6710000}"/>
    <cellStyle name="Percent 149 2 8 2" xfId="1566" xr:uid="{00000000-0005-0000-0000-0000D7710000}"/>
    <cellStyle name="Percent 149 2 8 3" xfId="18376" xr:uid="{00000000-0005-0000-0000-0000D8710000}"/>
    <cellStyle name="Percent 149 2 9" xfId="18380" xr:uid="{00000000-0005-0000-0000-0000D9710000}"/>
    <cellStyle name="Percent 149 2 9 2" xfId="31317" xr:uid="{00000000-0005-0000-0000-0000DA710000}"/>
    <cellStyle name="Percent 149 2 9 3" xfId="31320" xr:uid="{00000000-0005-0000-0000-0000DB710000}"/>
    <cellStyle name="Percent 149 3" xfId="6539" xr:uid="{00000000-0005-0000-0000-0000DC710000}"/>
    <cellStyle name="Percent 149 4" xfId="31322" xr:uid="{00000000-0005-0000-0000-0000DD710000}"/>
    <cellStyle name="Percent 149 4 2" xfId="31324" xr:uid="{00000000-0005-0000-0000-0000DE710000}"/>
    <cellStyle name="Percent 149 4 2 2" xfId="25639" xr:uid="{00000000-0005-0000-0000-0000DF710000}"/>
    <cellStyle name="Percent 149 4 2 2 2" xfId="6377" xr:uid="{00000000-0005-0000-0000-0000E0710000}"/>
    <cellStyle name="Percent 149 4 2 2 3" xfId="25642" xr:uid="{00000000-0005-0000-0000-0000E1710000}"/>
    <cellStyle name="Percent 149 4 2 3" xfId="25645" xr:uid="{00000000-0005-0000-0000-0000E2710000}"/>
    <cellStyle name="Percent 149 4 2 4" xfId="25648" xr:uid="{00000000-0005-0000-0000-0000E3710000}"/>
    <cellStyle name="Percent 149 4 3" xfId="31326" xr:uid="{00000000-0005-0000-0000-0000E4710000}"/>
    <cellStyle name="Percent 149 4 3 2" xfId="25653" xr:uid="{00000000-0005-0000-0000-0000E5710000}"/>
    <cellStyle name="Percent 149 4 3 3" xfId="4019" xr:uid="{00000000-0005-0000-0000-0000E6710000}"/>
    <cellStyle name="Percent 149 4 4" xfId="31328" xr:uid="{00000000-0005-0000-0000-0000E7710000}"/>
    <cellStyle name="Percent 149 4 4 2" xfId="12054" xr:uid="{00000000-0005-0000-0000-0000E8710000}"/>
    <cellStyle name="Percent 149 4 4 3" xfId="12731" xr:uid="{00000000-0005-0000-0000-0000E9710000}"/>
    <cellStyle name="Percent 149 4 5" xfId="31330" xr:uid="{00000000-0005-0000-0000-0000EA710000}"/>
    <cellStyle name="Percent 149 4 6" xfId="31332" xr:uid="{00000000-0005-0000-0000-0000EB710000}"/>
    <cellStyle name="Percent 149 5" xfId="19830" xr:uid="{00000000-0005-0000-0000-0000EC710000}"/>
    <cellStyle name="Percent 149 5 2" xfId="3890" xr:uid="{00000000-0005-0000-0000-0000ED710000}"/>
    <cellStyle name="Percent 149 5 2 2" xfId="19833" xr:uid="{00000000-0005-0000-0000-0000EE710000}"/>
    <cellStyle name="Percent 149 5 2 3" xfId="31334" xr:uid="{00000000-0005-0000-0000-0000EF710000}"/>
    <cellStyle name="Percent 149 5 3" xfId="6161" xr:uid="{00000000-0005-0000-0000-0000F0710000}"/>
    <cellStyle name="Percent 149 5 3 2" xfId="31336" xr:uid="{00000000-0005-0000-0000-0000F1710000}"/>
    <cellStyle name="Percent 149 5 3 3" xfId="31338" xr:uid="{00000000-0005-0000-0000-0000F2710000}"/>
    <cellStyle name="Percent 149 5 4" xfId="31340" xr:uid="{00000000-0005-0000-0000-0000F3710000}"/>
    <cellStyle name="Percent 149 5 5" xfId="31342" xr:uid="{00000000-0005-0000-0000-0000F4710000}"/>
    <cellStyle name="Percent 149 6" xfId="12418" xr:uid="{00000000-0005-0000-0000-0000F5710000}"/>
    <cellStyle name="Percent 149 6 2" xfId="31344" xr:uid="{00000000-0005-0000-0000-0000F6710000}"/>
    <cellStyle name="Percent 149 6 2 2" xfId="30085" xr:uid="{00000000-0005-0000-0000-0000F7710000}"/>
    <cellStyle name="Percent 149 6 2 3" xfId="31346" xr:uid="{00000000-0005-0000-0000-0000F8710000}"/>
    <cellStyle name="Percent 149 6 3" xfId="31348" xr:uid="{00000000-0005-0000-0000-0000F9710000}"/>
    <cellStyle name="Percent 149 6 3 2" xfId="28868" xr:uid="{00000000-0005-0000-0000-0000FA710000}"/>
    <cellStyle name="Percent 149 6 3 3" xfId="31350" xr:uid="{00000000-0005-0000-0000-0000FB710000}"/>
    <cellStyle name="Percent 149 6 4" xfId="17839" xr:uid="{00000000-0005-0000-0000-0000FC710000}"/>
    <cellStyle name="Percent 149 6 5" xfId="31352" xr:uid="{00000000-0005-0000-0000-0000FD710000}"/>
    <cellStyle name="Percent 149 7" xfId="12426" xr:uid="{00000000-0005-0000-0000-0000FE710000}"/>
    <cellStyle name="Percent 149 7 2" xfId="31354" xr:uid="{00000000-0005-0000-0000-0000FF710000}"/>
    <cellStyle name="Percent 149 7 2 2" xfId="834" xr:uid="{00000000-0005-0000-0000-000000720000}"/>
    <cellStyle name="Percent 149 7 2 3" xfId="31356" xr:uid="{00000000-0005-0000-0000-000001720000}"/>
    <cellStyle name="Percent 149 7 3" xfId="31358" xr:uid="{00000000-0005-0000-0000-000002720000}"/>
    <cellStyle name="Percent 149 7 3 2" xfId="31360" xr:uid="{00000000-0005-0000-0000-000003720000}"/>
    <cellStyle name="Percent 149 7 3 3" xfId="31362" xr:uid="{00000000-0005-0000-0000-000004720000}"/>
    <cellStyle name="Percent 149 7 4" xfId="31364" xr:uid="{00000000-0005-0000-0000-000005720000}"/>
    <cellStyle name="Percent 149 7 5" xfId="31366" xr:uid="{00000000-0005-0000-0000-000006720000}"/>
    <cellStyle name="Percent 149 8" xfId="31370" xr:uid="{00000000-0005-0000-0000-000007720000}"/>
    <cellStyle name="Percent 149 8 2" xfId="31372" xr:uid="{00000000-0005-0000-0000-000008720000}"/>
    <cellStyle name="Percent 149 8 2 2" xfId="31374" xr:uid="{00000000-0005-0000-0000-000009720000}"/>
    <cellStyle name="Percent 149 8 2 3" xfId="31376" xr:uid="{00000000-0005-0000-0000-00000A720000}"/>
    <cellStyle name="Percent 149 8 3" xfId="31378" xr:uid="{00000000-0005-0000-0000-00000B720000}"/>
    <cellStyle name="Percent 149 8 3 2" xfId="31380" xr:uid="{00000000-0005-0000-0000-00000C720000}"/>
    <cellStyle name="Percent 149 8 3 3" xfId="31382" xr:uid="{00000000-0005-0000-0000-00000D720000}"/>
    <cellStyle name="Percent 149 8 4" xfId="31384" xr:uid="{00000000-0005-0000-0000-00000E720000}"/>
    <cellStyle name="Percent 149 8 5" xfId="31386" xr:uid="{00000000-0005-0000-0000-00000F720000}"/>
    <cellStyle name="Percent 149 9" xfId="16016" xr:uid="{00000000-0005-0000-0000-000010720000}"/>
    <cellStyle name="Percent 149 9 2" xfId="31388" xr:uid="{00000000-0005-0000-0000-000011720000}"/>
    <cellStyle name="Percent 149 9 2 2" xfId="31390" xr:uid="{00000000-0005-0000-0000-000012720000}"/>
    <cellStyle name="Percent 149 9 2 3" xfId="10812" xr:uid="{00000000-0005-0000-0000-000013720000}"/>
    <cellStyle name="Percent 149 9 3" xfId="31392" xr:uid="{00000000-0005-0000-0000-000014720000}"/>
    <cellStyle name="Percent 149 9 4" xfId="31394" xr:uid="{00000000-0005-0000-0000-000015720000}"/>
    <cellStyle name="Percent 15" xfId="29853" xr:uid="{00000000-0005-0000-0000-000016720000}"/>
    <cellStyle name="Percent 15 2" xfId="29857" xr:uid="{00000000-0005-0000-0000-000017720000}"/>
    <cellStyle name="Percent 15 3" xfId="29861" xr:uid="{00000000-0005-0000-0000-000018720000}"/>
    <cellStyle name="Percent 150" xfId="30638" xr:uid="{00000000-0005-0000-0000-000019720000}"/>
    <cellStyle name="Percent 150 10" xfId="30641" xr:uid="{00000000-0005-0000-0000-00001A720000}"/>
    <cellStyle name="Percent 150 10 2" xfId="30643" xr:uid="{00000000-0005-0000-0000-00001B720000}"/>
    <cellStyle name="Percent 150 10 3" xfId="21372" xr:uid="{00000000-0005-0000-0000-00001C720000}"/>
    <cellStyle name="Percent 150 11" xfId="30645" xr:uid="{00000000-0005-0000-0000-00001D720000}"/>
    <cellStyle name="Percent 150 11 2" xfId="26607" xr:uid="{00000000-0005-0000-0000-00001E720000}"/>
    <cellStyle name="Percent 150 11 3" xfId="21377" xr:uid="{00000000-0005-0000-0000-00001F720000}"/>
    <cellStyle name="Percent 150 12" xfId="30647" xr:uid="{00000000-0005-0000-0000-000020720000}"/>
    <cellStyle name="Percent 150 13" xfId="30649" xr:uid="{00000000-0005-0000-0000-000021720000}"/>
    <cellStyle name="Percent 150 2" xfId="30651" xr:uid="{00000000-0005-0000-0000-000022720000}"/>
    <cellStyle name="Percent 150 2 10" xfId="1315" xr:uid="{00000000-0005-0000-0000-000023720000}"/>
    <cellStyle name="Percent 150 2 11" xfId="1320" xr:uid="{00000000-0005-0000-0000-000024720000}"/>
    <cellStyle name="Percent 150 2 2" xfId="30653" xr:uid="{00000000-0005-0000-0000-000025720000}"/>
    <cellStyle name="Percent 150 2 2 2" xfId="30655" xr:uid="{00000000-0005-0000-0000-000026720000}"/>
    <cellStyle name="Percent 150 2 2 2 2" xfId="30657" xr:uid="{00000000-0005-0000-0000-000027720000}"/>
    <cellStyle name="Percent 150 2 2 2 2 2" xfId="30659" xr:uid="{00000000-0005-0000-0000-000028720000}"/>
    <cellStyle name="Percent 150 2 2 2 2 3" xfId="30661" xr:uid="{00000000-0005-0000-0000-000029720000}"/>
    <cellStyle name="Percent 150 2 2 2 3" xfId="30663" xr:uid="{00000000-0005-0000-0000-00002A720000}"/>
    <cellStyle name="Percent 150 2 2 2 4" xfId="30665" xr:uid="{00000000-0005-0000-0000-00002B720000}"/>
    <cellStyle name="Percent 150 2 2 3" xfId="30667" xr:uid="{00000000-0005-0000-0000-00002C720000}"/>
    <cellStyle name="Percent 150 2 2 3 2" xfId="30669" xr:uid="{00000000-0005-0000-0000-00002D720000}"/>
    <cellStyle name="Percent 150 2 2 3 3" xfId="30671" xr:uid="{00000000-0005-0000-0000-00002E720000}"/>
    <cellStyle name="Percent 150 2 2 4" xfId="30673" xr:uid="{00000000-0005-0000-0000-00002F720000}"/>
    <cellStyle name="Percent 150 2 2 4 2" xfId="30675" xr:uid="{00000000-0005-0000-0000-000030720000}"/>
    <cellStyle name="Percent 150 2 2 4 3" xfId="30677" xr:uid="{00000000-0005-0000-0000-000031720000}"/>
    <cellStyle name="Percent 150 2 2 5" xfId="30679" xr:uid="{00000000-0005-0000-0000-000032720000}"/>
    <cellStyle name="Percent 150 2 2 6" xfId="30681" xr:uid="{00000000-0005-0000-0000-000033720000}"/>
    <cellStyle name="Percent 150 2 3" xfId="30683" xr:uid="{00000000-0005-0000-0000-000034720000}"/>
    <cellStyle name="Percent 150 2 3 2" xfId="20624" xr:uid="{00000000-0005-0000-0000-000035720000}"/>
    <cellStyle name="Percent 150 2 3 2 2" xfId="19235" xr:uid="{00000000-0005-0000-0000-000036720000}"/>
    <cellStyle name="Percent 150 2 3 2 3" xfId="30685" xr:uid="{00000000-0005-0000-0000-000037720000}"/>
    <cellStyle name="Percent 150 2 3 3" xfId="20627" xr:uid="{00000000-0005-0000-0000-000038720000}"/>
    <cellStyle name="Percent 150 2 3 3 2" xfId="30687" xr:uid="{00000000-0005-0000-0000-000039720000}"/>
    <cellStyle name="Percent 150 2 3 3 3" xfId="30689" xr:uid="{00000000-0005-0000-0000-00003A720000}"/>
    <cellStyle name="Percent 150 2 3 4" xfId="20630" xr:uid="{00000000-0005-0000-0000-00003B720000}"/>
    <cellStyle name="Percent 150 2 3 5" xfId="20633" xr:uid="{00000000-0005-0000-0000-00003C720000}"/>
    <cellStyle name="Percent 150 2 4" xfId="30691" xr:uid="{00000000-0005-0000-0000-00003D720000}"/>
    <cellStyle name="Percent 150 2 4 2" xfId="20654" xr:uid="{00000000-0005-0000-0000-00003E720000}"/>
    <cellStyle name="Percent 150 2 4 2 2" xfId="30693" xr:uid="{00000000-0005-0000-0000-00003F720000}"/>
    <cellStyle name="Percent 150 2 4 2 3" xfId="30695" xr:uid="{00000000-0005-0000-0000-000040720000}"/>
    <cellStyle name="Percent 150 2 4 3" xfId="20657" xr:uid="{00000000-0005-0000-0000-000041720000}"/>
    <cellStyle name="Percent 150 2 4 3 2" xfId="30697" xr:uid="{00000000-0005-0000-0000-000042720000}"/>
    <cellStyle name="Percent 150 2 4 3 3" xfId="30699" xr:uid="{00000000-0005-0000-0000-000043720000}"/>
    <cellStyle name="Percent 150 2 4 4" xfId="9559" xr:uid="{00000000-0005-0000-0000-000044720000}"/>
    <cellStyle name="Percent 150 2 4 5" xfId="20660" xr:uid="{00000000-0005-0000-0000-000045720000}"/>
    <cellStyle name="Percent 150 2 5" xfId="30701" xr:uid="{00000000-0005-0000-0000-000046720000}"/>
    <cellStyle name="Percent 150 2 5 2" xfId="20715" xr:uid="{00000000-0005-0000-0000-000047720000}"/>
    <cellStyle name="Percent 150 2 5 2 2" xfId="20732" xr:uid="{00000000-0005-0000-0000-000048720000}"/>
    <cellStyle name="Percent 150 2 5 2 3" xfId="14135" xr:uid="{00000000-0005-0000-0000-000049720000}"/>
    <cellStyle name="Percent 150 2 5 3" xfId="20738" xr:uid="{00000000-0005-0000-0000-00004A720000}"/>
    <cellStyle name="Percent 150 2 5 3 2" xfId="20741" xr:uid="{00000000-0005-0000-0000-00004B720000}"/>
    <cellStyle name="Percent 150 2 5 3 3" xfId="14155" xr:uid="{00000000-0005-0000-0000-00004C720000}"/>
    <cellStyle name="Percent 150 2 5 4" xfId="20756" xr:uid="{00000000-0005-0000-0000-00004D720000}"/>
    <cellStyle name="Percent 150 2 5 5" xfId="20763" xr:uid="{00000000-0005-0000-0000-00004E720000}"/>
    <cellStyle name="Percent 150 2 6" xfId="30703" xr:uid="{00000000-0005-0000-0000-00004F720000}"/>
    <cellStyle name="Percent 150 2 6 2" xfId="20779" xr:uid="{00000000-0005-0000-0000-000050720000}"/>
    <cellStyle name="Percent 150 2 6 2 2" xfId="30705" xr:uid="{00000000-0005-0000-0000-000051720000}"/>
    <cellStyle name="Percent 150 2 6 2 3" xfId="30707" xr:uid="{00000000-0005-0000-0000-000052720000}"/>
    <cellStyle name="Percent 150 2 6 3" xfId="5161" xr:uid="{00000000-0005-0000-0000-000053720000}"/>
    <cellStyle name="Percent 150 2 6 3 2" xfId="7574" xr:uid="{00000000-0005-0000-0000-000054720000}"/>
    <cellStyle name="Percent 150 2 6 3 3" xfId="7582" xr:uid="{00000000-0005-0000-0000-000055720000}"/>
    <cellStyle name="Percent 150 2 6 4" xfId="20783" xr:uid="{00000000-0005-0000-0000-000056720000}"/>
    <cellStyle name="Percent 150 2 6 5" xfId="20788" xr:uid="{00000000-0005-0000-0000-000057720000}"/>
    <cellStyle name="Percent 150 2 7" xfId="8245" xr:uid="{00000000-0005-0000-0000-000058720000}"/>
    <cellStyle name="Percent 150 2 7 2" xfId="8248" xr:uid="{00000000-0005-0000-0000-000059720000}"/>
    <cellStyle name="Percent 150 2 7 2 2" xfId="30709" xr:uid="{00000000-0005-0000-0000-00005A720000}"/>
    <cellStyle name="Percent 150 2 7 2 3" xfId="30711" xr:uid="{00000000-0005-0000-0000-00005B720000}"/>
    <cellStyle name="Percent 150 2 7 3" xfId="8251" xr:uid="{00000000-0005-0000-0000-00005C720000}"/>
    <cellStyle name="Percent 150 2 7 4" xfId="30713" xr:uid="{00000000-0005-0000-0000-00005D720000}"/>
    <cellStyle name="Percent 150 2 8" xfId="4504" xr:uid="{00000000-0005-0000-0000-00005E720000}"/>
    <cellStyle name="Percent 150 2 8 2" xfId="4509" xr:uid="{00000000-0005-0000-0000-00005F720000}"/>
    <cellStyle name="Percent 150 2 8 3" xfId="4515" xr:uid="{00000000-0005-0000-0000-000060720000}"/>
    <cellStyle name="Percent 150 2 9" xfId="8254" xr:uid="{00000000-0005-0000-0000-000061720000}"/>
    <cellStyle name="Percent 150 2 9 2" xfId="8803" xr:uid="{00000000-0005-0000-0000-000062720000}"/>
    <cellStyle name="Percent 150 2 9 3" xfId="30715" xr:uid="{00000000-0005-0000-0000-000063720000}"/>
    <cellStyle name="Percent 150 3" xfId="30717" xr:uid="{00000000-0005-0000-0000-000064720000}"/>
    <cellStyle name="Percent 150 4" xfId="30719" xr:uid="{00000000-0005-0000-0000-000065720000}"/>
    <cellStyle name="Percent 150 4 2" xfId="30721" xr:uid="{00000000-0005-0000-0000-000066720000}"/>
    <cellStyle name="Percent 150 4 2 2" xfId="30723" xr:uid="{00000000-0005-0000-0000-000067720000}"/>
    <cellStyle name="Percent 150 4 2 2 2" xfId="30725" xr:uid="{00000000-0005-0000-0000-000068720000}"/>
    <cellStyle name="Percent 150 4 2 2 3" xfId="30727" xr:uid="{00000000-0005-0000-0000-000069720000}"/>
    <cellStyle name="Percent 150 4 2 3" xfId="30729" xr:uid="{00000000-0005-0000-0000-00006A720000}"/>
    <cellStyle name="Percent 150 4 2 4" xfId="25249" xr:uid="{00000000-0005-0000-0000-00006B720000}"/>
    <cellStyle name="Percent 150 4 3" xfId="16664" xr:uid="{00000000-0005-0000-0000-00006C720000}"/>
    <cellStyle name="Percent 150 4 3 2" xfId="30731" xr:uid="{00000000-0005-0000-0000-00006D720000}"/>
    <cellStyle name="Percent 150 4 3 3" xfId="30733" xr:uid="{00000000-0005-0000-0000-00006E720000}"/>
    <cellStyle name="Percent 150 4 4" xfId="16669" xr:uid="{00000000-0005-0000-0000-00006F720000}"/>
    <cellStyle name="Percent 150 4 4 2" xfId="30735" xr:uid="{00000000-0005-0000-0000-000070720000}"/>
    <cellStyle name="Percent 150 4 4 3" xfId="30737" xr:uid="{00000000-0005-0000-0000-000071720000}"/>
    <cellStyle name="Percent 150 4 5" xfId="30739" xr:uid="{00000000-0005-0000-0000-000072720000}"/>
    <cellStyle name="Percent 150 4 6" xfId="30741" xr:uid="{00000000-0005-0000-0000-000073720000}"/>
    <cellStyle name="Percent 150 5" xfId="30743" xr:uid="{00000000-0005-0000-0000-000074720000}"/>
    <cellStyle name="Percent 150 5 2" xfId="30745" xr:uid="{00000000-0005-0000-0000-000075720000}"/>
    <cellStyle name="Percent 150 5 2 2" xfId="30747" xr:uid="{00000000-0005-0000-0000-000076720000}"/>
    <cellStyle name="Percent 150 5 2 3" xfId="30749" xr:uid="{00000000-0005-0000-0000-000077720000}"/>
    <cellStyle name="Percent 150 5 3" xfId="16679" xr:uid="{00000000-0005-0000-0000-000078720000}"/>
    <cellStyle name="Percent 150 5 3 2" xfId="30751" xr:uid="{00000000-0005-0000-0000-000079720000}"/>
    <cellStyle name="Percent 150 5 3 3" xfId="30753" xr:uid="{00000000-0005-0000-0000-00007A720000}"/>
    <cellStyle name="Percent 150 5 4" xfId="16683" xr:uid="{00000000-0005-0000-0000-00007B720000}"/>
    <cellStyle name="Percent 150 5 5" xfId="30755" xr:uid="{00000000-0005-0000-0000-00007C720000}"/>
    <cellStyle name="Percent 150 6" xfId="30757" xr:uid="{00000000-0005-0000-0000-00007D720000}"/>
    <cellStyle name="Percent 150 6 2" xfId="30759" xr:uid="{00000000-0005-0000-0000-00007E720000}"/>
    <cellStyle name="Percent 150 6 2 2" xfId="27149" xr:uid="{00000000-0005-0000-0000-00007F720000}"/>
    <cellStyle name="Percent 150 6 2 3" xfId="27160" xr:uid="{00000000-0005-0000-0000-000080720000}"/>
    <cellStyle name="Percent 150 6 3" xfId="30761" xr:uid="{00000000-0005-0000-0000-000081720000}"/>
    <cellStyle name="Percent 150 6 3 2" xfId="27696" xr:uid="{00000000-0005-0000-0000-000082720000}"/>
    <cellStyle name="Percent 150 6 3 3" xfId="16397" xr:uid="{00000000-0005-0000-0000-000083720000}"/>
    <cellStyle name="Percent 150 6 4" xfId="30763" xr:uid="{00000000-0005-0000-0000-000084720000}"/>
    <cellStyle name="Percent 150 6 5" xfId="9395" xr:uid="{00000000-0005-0000-0000-000085720000}"/>
    <cellStyle name="Percent 150 7" xfId="30765" xr:uid="{00000000-0005-0000-0000-000086720000}"/>
    <cellStyle name="Percent 150 7 2" xfId="30767" xr:uid="{00000000-0005-0000-0000-000087720000}"/>
    <cellStyle name="Percent 150 7 2 2" xfId="30769" xr:uid="{00000000-0005-0000-0000-000088720000}"/>
    <cellStyle name="Percent 150 7 2 3" xfId="30771" xr:uid="{00000000-0005-0000-0000-000089720000}"/>
    <cellStyle name="Percent 150 7 3" xfId="30773" xr:uid="{00000000-0005-0000-0000-00008A720000}"/>
    <cellStyle name="Percent 150 7 3 2" xfId="30775" xr:uid="{00000000-0005-0000-0000-00008B720000}"/>
    <cellStyle name="Percent 150 7 3 3" xfId="28656" xr:uid="{00000000-0005-0000-0000-00008C720000}"/>
    <cellStyle name="Percent 150 7 4" xfId="30778" xr:uid="{00000000-0005-0000-0000-00008D720000}"/>
    <cellStyle name="Percent 150 7 5" xfId="11338" xr:uid="{00000000-0005-0000-0000-00008E720000}"/>
    <cellStyle name="Percent 150 8" xfId="30780" xr:uid="{00000000-0005-0000-0000-00008F720000}"/>
    <cellStyle name="Percent 150 8 2" xfId="30782" xr:uid="{00000000-0005-0000-0000-000090720000}"/>
    <cellStyle name="Percent 150 8 2 2" xfId="30784" xr:uid="{00000000-0005-0000-0000-000091720000}"/>
    <cellStyle name="Percent 150 8 2 3" xfId="30786" xr:uid="{00000000-0005-0000-0000-000092720000}"/>
    <cellStyle name="Percent 150 8 3" xfId="30788" xr:uid="{00000000-0005-0000-0000-000093720000}"/>
    <cellStyle name="Percent 150 8 3 2" xfId="5530" xr:uid="{00000000-0005-0000-0000-000094720000}"/>
    <cellStyle name="Percent 150 8 3 3" xfId="30790" xr:uid="{00000000-0005-0000-0000-000095720000}"/>
    <cellStyle name="Percent 150 8 4" xfId="30792" xr:uid="{00000000-0005-0000-0000-000096720000}"/>
    <cellStyle name="Percent 150 8 5" xfId="30795" xr:uid="{00000000-0005-0000-0000-000097720000}"/>
    <cellStyle name="Percent 150 9" xfId="9685" xr:uid="{00000000-0005-0000-0000-000098720000}"/>
    <cellStyle name="Percent 150 9 2" xfId="30797" xr:uid="{00000000-0005-0000-0000-000099720000}"/>
    <cellStyle name="Percent 150 9 2 2" xfId="30799" xr:uid="{00000000-0005-0000-0000-00009A720000}"/>
    <cellStyle name="Percent 150 9 2 3" xfId="30801" xr:uid="{00000000-0005-0000-0000-00009B720000}"/>
    <cellStyle name="Percent 150 9 3" xfId="30803" xr:uid="{00000000-0005-0000-0000-00009C720000}"/>
    <cellStyle name="Percent 150 9 4" xfId="30805" xr:uid="{00000000-0005-0000-0000-00009D720000}"/>
    <cellStyle name="Percent 151" xfId="30807" xr:uid="{00000000-0005-0000-0000-00009E720000}"/>
    <cellStyle name="Percent 151 10" xfId="22749" xr:uid="{00000000-0005-0000-0000-00009F720000}"/>
    <cellStyle name="Percent 151 10 2" xfId="30810" xr:uid="{00000000-0005-0000-0000-0000A0720000}"/>
    <cellStyle name="Percent 151 10 3" xfId="30812" xr:uid="{00000000-0005-0000-0000-0000A1720000}"/>
    <cellStyle name="Percent 151 11" xfId="22752" xr:uid="{00000000-0005-0000-0000-0000A2720000}"/>
    <cellStyle name="Percent 151 11 2" xfId="7979" xr:uid="{00000000-0005-0000-0000-0000A3720000}"/>
    <cellStyle name="Percent 151 11 3" xfId="30814" xr:uid="{00000000-0005-0000-0000-0000A4720000}"/>
    <cellStyle name="Percent 151 12" xfId="30816" xr:uid="{00000000-0005-0000-0000-0000A5720000}"/>
    <cellStyle name="Percent 151 13" xfId="22785" xr:uid="{00000000-0005-0000-0000-0000A6720000}"/>
    <cellStyle name="Percent 151 2" xfId="30440" xr:uid="{00000000-0005-0000-0000-0000A7720000}"/>
    <cellStyle name="Percent 151 2 10" xfId="19588" xr:uid="{00000000-0005-0000-0000-0000A8720000}"/>
    <cellStyle name="Percent 151 2 11" xfId="26907" xr:uid="{00000000-0005-0000-0000-0000A9720000}"/>
    <cellStyle name="Percent 151 2 2" xfId="30818" xr:uid="{00000000-0005-0000-0000-0000AA720000}"/>
    <cellStyle name="Percent 151 2 2 2" xfId="11097" xr:uid="{00000000-0005-0000-0000-0000AB720000}"/>
    <cellStyle name="Percent 151 2 2 2 2" xfId="27977" xr:uid="{00000000-0005-0000-0000-0000AC720000}"/>
    <cellStyle name="Percent 151 2 2 2 2 2" xfId="27830" xr:uid="{00000000-0005-0000-0000-0000AD720000}"/>
    <cellStyle name="Percent 151 2 2 2 2 3" xfId="27833" xr:uid="{00000000-0005-0000-0000-0000AE720000}"/>
    <cellStyle name="Percent 151 2 2 2 3" xfId="30820" xr:uid="{00000000-0005-0000-0000-0000AF720000}"/>
    <cellStyle name="Percent 151 2 2 2 4" xfId="30822" xr:uid="{00000000-0005-0000-0000-0000B0720000}"/>
    <cellStyle name="Percent 151 2 2 3" xfId="30824" xr:uid="{00000000-0005-0000-0000-0000B1720000}"/>
    <cellStyle name="Percent 151 2 2 3 2" xfId="27982" xr:uid="{00000000-0005-0000-0000-0000B2720000}"/>
    <cellStyle name="Percent 151 2 2 3 3" xfId="30826" xr:uid="{00000000-0005-0000-0000-0000B3720000}"/>
    <cellStyle name="Percent 151 2 2 4" xfId="30828" xr:uid="{00000000-0005-0000-0000-0000B4720000}"/>
    <cellStyle name="Percent 151 2 2 4 2" xfId="30830" xr:uid="{00000000-0005-0000-0000-0000B5720000}"/>
    <cellStyle name="Percent 151 2 2 4 3" xfId="30832" xr:uid="{00000000-0005-0000-0000-0000B6720000}"/>
    <cellStyle name="Percent 151 2 2 5" xfId="30834" xr:uid="{00000000-0005-0000-0000-0000B7720000}"/>
    <cellStyle name="Percent 151 2 2 6" xfId="30836" xr:uid="{00000000-0005-0000-0000-0000B8720000}"/>
    <cellStyle name="Percent 151 2 3" xfId="30838" xr:uid="{00000000-0005-0000-0000-0000B9720000}"/>
    <cellStyle name="Percent 151 2 3 2" xfId="21162" xr:uid="{00000000-0005-0000-0000-0000BA720000}"/>
    <cellStyle name="Percent 151 2 3 2 2" xfId="27989" xr:uid="{00000000-0005-0000-0000-0000BB720000}"/>
    <cellStyle name="Percent 151 2 3 2 3" xfId="30840" xr:uid="{00000000-0005-0000-0000-0000BC720000}"/>
    <cellStyle name="Percent 151 2 3 3" xfId="30842" xr:uid="{00000000-0005-0000-0000-0000BD720000}"/>
    <cellStyle name="Percent 151 2 3 3 2" xfId="27994" xr:uid="{00000000-0005-0000-0000-0000BE720000}"/>
    <cellStyle name="Percent 151 2 3 3 3" xfId="30844" xr:uid="{00000000-0005-0000-0000-0000BF720000}"/>
    <cellStyle name="Percent 151 2 3 4" xfId="30847" xr:uid="{00000000-0005-0000-0000-0000C0720000}"/>
    <cellStyle name="Percent 151 2 3 5" xfId="30850" xr:uid="{00000000-0005-0000-0000-0000C1720000}"/>
    <cellStyle name="Percent 151 2 4" xfId="30852" xr:uid="{00000000-0005-0000-0000-0000C2720000}"/>
    <cellStyle name="Percent 151 2 4 2" xfId="21166" xr:uid="{00000000-0005-0000-0000-0000C3720000}"/>
    <cellStyle name="Percent 151 2 4 2 2" xfId="28005" xr:uid="{00000000-0005-0000-0000-0000C4720000}"/>
    <cellStyle name="Percent 151 2 4 2 3" xfId="30855" xr:uid="{00000000-0005-0000-0000-0000C5720000}"/>
    <cellStyle name="Percent 151 2 4 3" xfId="30857" xr:uid="{00000000-0005-0000-0000-0000C6720000}"/>
    <cellStyle name="Percent 151 2 4 3 2" xfId="30860" xr:uid="{00000000-0005-0000-0000-0000C7720000}"/>
    <cellStyle name="Percent 151 2 4 3 3" xfId="30863" xr:uid="{00000000-0005-0000-0000-0000C8720000}"/>
    <cellStyle name="Percent 151 2 4 4" xfId="7047" xr:uid="{00000000-0005-0000-0000-0000C9720000}"/>
    <cellStyle name="Percent 151 2 4 5" xfId="19354" xr:uid="{00000000-0005-0000-0000-0000CA720000}"/>
    <cellStyle name="Percent 151 2 5" xfId="30865" xr:uid="{00000000-0005-0000-0000-0000CB720000}"/>
    <cellStyle name="Percent 151 2 5 2" xfId="21172" xr:uid="{00000000-0005-0000-0000-0000CC720000}"/>
    <cellStyle name="Percent 151 2 5 2 2" xfId="29942" xr:uid="{00000000-0005-0000-0000-0000CD720000}"/>
    <cellStyle name="Percent 151 2 5 2 3" xfId="29950" xr:uid="{00000000-0005-0000-0000-0000CE720000}"/>
    <cellStyle name="Percent 151 2 5 3" xfId="30867" xr:uid="{00000000-0005-0000-0000-0000CF720000}"/>
    <cellStyle name="Percent 151 2 5 3 2" xfId="29966" xr:uid="{00000000-0005-0000-0000-0000D0720000}"/>
    <cellStyle name="Percent 151 2 5 3 3" xfId="29970" xr:uid="{00000000-0005-0000-0000-0000D1720000}"/>
    <cellStyle name="Percent 151 2 5 4" xfId="19357" xr:uid="{00000000-0005-0000-0000-0000D2720000}"/>
    <cellStyle name="Percent 151 2 5 5" xfId="19360" xr:uid="{00000000-0005-0000-0000-0000D3720000}"/>
    <cellStyle name="Percent 151 2 6" xfId="30869" xr:uid="{00000000-0005-0000-0000-0000D4720000}"/>
    <cellStyle name="Percent 151 2 6 2" xfId="21178" xr:uid="{00000000-0005-0000-0000-0000D5720000}"/>
    <cellStyle name="Percent 151 2 6 2 2" xfId="23163" xr:uid="{00000000-0005-0000-0000-0000D6720000}"/>
    <cellStyle name="Percent 151 2 6 2 3" xfId="4159" xr:uid="{00000000-0005-0000-0000-0000D7720000}"/>
    <cellStyle name="Percent 151 2 6 3" xfId="30871" xr:uid="{00000000-0005-0000-0000-0000D8720000}"/>
    <cellStyle name="Percent 151 2 6 3 2" xfId="8189" xr:uid="{00000000-0005-0000-0000-0000D9720000}"/>
    <cellStyle name="Percent 151 2 6 3 3" xfId="8202" xr:uid="{00000000-0005-0000-0000-0000DA720000}"/>
    <cellStyle name="Percent 151 2 6 4" xfId="30873" xr:uid="{00000000-0005-0000-0000-0000DB720000}"/>
    <cellStyle name="Percent 151 2 6 5" xfId="30875" xr:uid="{00000000-0005-0000-0000-0000DC720000}"/>
    <cellStyle name="Percent 151 2 7" xfId="30877" xr:uid="{00000000-0005-0000-0000-0000DD720000}"/>
    <cellStyle name="Percent 151 2 7 2" xfId="30879" xr:uid="{00000000-0005-0000-0000-0000DE720000}"/>
    <cellStyle name="Percent 151 2 7 2 2" xfId="30049" xr:uid="{00000000-0005-0000-0000-0000DF720000}"/>
    <cellStyle name="Percent 151 2 7 2 3" xfId="30881" xr:uid="{00000000-0005-0000-0000-0000E0720000}"/>
    <cellStyle name="Percent 151 2 7 3" xfId="30883" xr:uid="{00000000-0005-0000-0000-0000E1720000}"/>
    <cellStyle name="Percent 151 2 7 4" xfId="30885" xr:uid="{00000000-0005-0000-0000-0000E2720000}"/>
    <cellStyle name="Percent 151 2 8" xfId="30887" xr:uid="{00000000-0005-0000-0000-0000E3720000}"/>
    <cellStyle name="Percent 151 2 8 2" xfId="10287" xr:uid="{00000000-0005-0000-0000-0000E4720000}"/>
    <cellStyle name="Percent 151 2 8 3" xfId="30889" xr:uid="{00000000-0005-0000-0000-0000E5720000}"/>
    <cellStyle name="Percent 151 2 9" xfId="30891" xr:uid="{00000000-0005-0000-0000-0000E6720000}"/>
    <cellStyle name="Percent 151 2 9 2" xfId="2477" xr:uid="{00000000-0005-0000-0000-0000E7720000}"/>
    <cellStyle name="Percent 151 2 9 3" xfId="19109" xr:uid="{00000000-0005-0000-0000-0000E8720000}"/>
    <cellStyle name="Percent 151 3" xfId="30893" xr:uid="{00000000-0005-0000-0000-0000E9720000}"/>
    <cellStyle name="Percent 151 4" xfId="30895" xr:uid="{00000000-0005-0000-0000-0000EA720000}"/>
    <cellStyle name="Percent 151 4 2" xfId="30897" xr:uid="{00000000-0005-0000-0000-0000EB720000}"/>
    <cellStyle name="Percent 151 4 2 2" xfId="11144" xr:uid="{00000000-0005-0000-0000-0000EC720000}"/>
    <cellStyle name="Percent 151 4 2 2 2" xfId="28149" xr:uid="{00000000-0005-0000-0000-0000ED720000}"/>
    <cellStyle name="Percent 151 4 2 2 3" xfId="30899" xr:uid="{00000000-0005-0000-0000-0000EE720000}"/>
    <cellStyle name="Percent 151 4 2 3" xfId="30901" xr:uid="{00000000-0005-0000-0000-0000EF720000}"/>
    <cellStyle name="Percent 151 4 2 4" xfId="30903" xr:uid="{00000000-0005-0000-0000-0000F0720000}"/>
    <cellStyle name="Percent 151 4 3" xfId="16697" xr:uid="{00000000-0005-0000-0000-0000F1720000}"/>
    <cellStyle name="Percent 151 4 3 2" xfId="30905" xr:uid="{00000000-0005-0000-0000-0000F2720000}"/>
    <cellStyle name="Percent 151 4 3 3" xfId="30907" xr:uid="{00000000-0005-0000-0000-0000F3720000}"/>
    <cellStyle name="Percent 151 4 4" xfId="16702" xr:uid="{00000000-0005-0000-0000-0000F4720000}"/>
    <cellStyle name="Percent 151 4 4 2" xfId="30909" xr:uid="{00000000-0005-0000-0000-0000F5720000}"/>
    <cellStyle name="Percent 151 4 4 3" xfId="30911" xr:uid="{00000000-0005-0000-0000-0000F6720000}"/>
    <cellStyle name="Percent 151 4 5" xfId="30913" xr:uid="{00000000-0005-0000-0000-0000F7720000}"/>
    <cellStyle name="Percent 151 4 6" xfId="30915" xr:uid="{00000000-0005-0000-0000-0000F8720000}"/>
    <cellStyle name="Percent 151 5" xfId="30917" xr:uid="{00000000-0005-0000-0000-0000F9720000}"/>
    <cellStyle name="Percent 151 5 2" xfId="22429" xr:uid="{00000000-0005-0000-0000-0000FA720000}"/>
    <cellStyle name="Percent 151 5 2 2" xfId="22432" xr:uid="{00000000-0005-0000-0000-0000FB720000}"/>
    <cellStyle name="Percent 151 5 2 3" xfId="22442" xr:uid="{00000000-0005-0000-0000-0000FC720000}"/>
    <cellStyle name="Percent 151 5 3" xfId="16711" xr:uid="{00000000-0005-0000-0000-0000FD720000}"/>
    <cellStyle name="Percent 151 5 3 2" xfId="22453" xr:uid="{00000000-0005-0000-0000-0000FE720000}"/>
    <cellStyle name="Percent 151 5 3 3" xfId="22458" xr:uid="{00000000-0005-0000-0000-0000FF720000}"/>
    <cellStyle name="Percent 151 5 4" xfId="16716" xr:uid="{00000000-0005-0000-0000-000000730000}"/>
    <cellStyle name="Percent 151 5 5" xfId="22463" xr:uid="{00000000-0005-0000-0000-000001730000}"/>
    <cellStyle name="Percent 151 6" xfId="30919" xr:uid="{00000000-0005-0000-0000-000002730000}"/>
    <cellStyle name="Percent 151 6 2" xfId="22472" xr:uid="{00000000-0005-0000-0000-000003730000}"/>
    <cellStyle name="Percent 151 6 2 2" xfId="28014" xr:uid="{00000000-0005-0000-0000-000004730000}"/>
    <cellStyle name="Percent 151 6 2 3" xfId="25439" xr:uid="{00000000-0005-0000-0000-000005730000}"/>
    <cellStyle name="Percent 151 6 3" xfId="30921" xr:uid="{00000000-0005-0000-0000-000006730000}"/>
    <cellStyle name="Percent 151 6 3 2" xfId="30923" xr:uid="{00000000-0005-0000-0000-000007730000}"/>
    <cellStyle name="Percent 151 6 3 3" xfId="25443" xr:uid="{00000000-0005-0000-0000-000008730000}"/>
    <cellStyle name="Percent 151 6 4" xfId="30925" xr:uid="{00000000-0005-0000-0000-000009730000}"/>
    <cellStyle name="Percent 151 6 5" xfId="9422" xr:uid="{00000000-0005-0000-0000-00000A730000}"/>
    <cellStyle name="Percent 151 7" xfId="30927" xr:uid="{00000000-0005-0000-0000-00000B730000}"/>
    <cellStyle name="Percent 151 7 2" xfId="10549" xr:uid="{00000000-0005-0000-0000-00000C730000}"/>
    <cellStyle name="Percent 151 7 2 2" xfId="10552" xr:uid="{00000000-0005-0000-0000-00000D730000}"/>
    <cellStyle name="Percent 151 7 2 3" xfId="10556" xr:uid="{00000000-0005-0000-0000-00000E730000}"/>
    <cellStyle name="Percent 151 7 3" xfId="10559" xr:uid="{00000000-0005-0000-0000-00000F730000}"/>
    <cellStyle name="Percent 151 7 3 2" xfId="3269" xr:uid="{00000000-0005-0000-0000-000010730000}"/>
    <cellStyle name="Percent 151 7 3 3" xfId="10563" xr:uid="{00000000-0005-0000-0000-000011730000}"/>
    <cellStyle name="Percent 151 7 4" xfId="10566" xr:uid="{00000000-0005-0000-0000-000012730000}"/>
    <cellStyle name="Percent 151 7 5" xfId="10572" xr:uid="{00000000-0005-0000-0000-000013730000}"/>
    <cellStyle name="Percent 151 8" xfId="30929" xr:uid="{00000000-0005-0000-0000-000014730000}"/>
    <cellStyle name="Percent 151 8 2" xfId="10588" xr:uid="{00000000-0005-0000-0000-000015730000}"/>
    <cellStyle name="Percent 151 8 2 2" xfId="10591" xr:uid="{00000000-0005-0000-0000-000016730000}"/>
    <cellStyle name="Percent 151 8 2 3" xfId="10595" xr:uid="{00000000-0005-0000-0000-000017730000}"/>
    <cellStyle name="Percent 151 8 3" xfId="10600" xr:uid="{00000000-0005-0000-0000-000018730000}"/>
    <cellStyle name="Percent 151 8 3 2" xfId="30931" xr:uid="{00000000-0005-0000-0000-000019730000}"/>
    <cellStyle name="Percent 151 8 3 3" xfId="30933" xr:uid="{00000000-0005-0000-0000-00001A730000}"/>
    <cellStyle name="Percent 151 8 4" xfId="10605" xr:uid="{00000000-0005-0000-0000-00001B730000}"/>
    <cellStyle name="Percent 151 8 5" xfId="11317" xr:uid="{00000000-0005-0000-0000-00001C730000}"/>
    <cellStyle name="Percent 151 9" xfId="9707" xr:uid="{00000000-0005-0000-0000-00001D730000}"/>
    <cellStyle name="Percent 151 9 2" xfId="10621" xr:uid="{00000000-0005-0000-0000-00001E730000}"/>
    <cellStyle name="Percent 151 9 2 2" xfId="10627" xr:uid="{00000000-0005-0000-0000-00001F730000}"/>
    <cellStyle name="Percent 151 9 2 3" xfId="10633" xr:uid="{00000000-0005-0000-0000-000020730000}"/>
    <cellStyle name="Percent 151 9 3" xfId="10637" xr:uid="{00000000-0005-0000-0000-000021730000}"/>
    <cellStyle name="Percent 151 9 4" xfId="10641" xr:uid="{00000000-0005-0000-0000-000022730000}"/>
    <cellStyle name="Percent 152" xfId="11811" xr:uid="{00000000-0005-0000-0000-000023730000}"/>
    <cellStyle name="Percent 152 10" xfId="8606" xr:uid="{00000000-0005-0000-0000-000024730000}"/>
    <cellStyle name="Percent 152 10 2" xfId="30935" xr:uid="{00000000-0005-0000-0000-000025730000}"/>
    <cellStyle name="Percent 152 10 3" xfId="30937" xr:uid="{00000000-0005-0000-0000-000026730000}"/>
    <cellStyle name="Percent 152 11" xfId="8524" xr:uid="{00000000-0005-0000-0000-000027730000}"/>
    <cellStyle name="Percent 152 11 2" xfId="30939" xr:uid="{00000000-0005-0000-0000-000028730000}"/>
    <cellStyle name="Percent 152 11 3" xfId="30942" xr:uid="{00000000-0005-0000-0000-000029730000}"/>
    <cellStyle name="Percent 152 12" xfId="30944" xr:uid="{00000000-0005-0000-0000-00002A730000}"/>
    <cellStyle name="Percent 152 13" xfId="30946" xr:uid="{00000000-0005-0000-0000-00002B730000}"/>
    <cellStyle name="Percent 152 2" xfId="11232" xr:uid="{00000000-0005-0000-0000-00002C730000}"/>
    <cellStyle name="Percent 152 2 10" xfId="27873" xr:uid="{00000000-0005-0000-0000-00002D730000}"/>
    <cellStyle name="Percent 152 2 11" xfId="27876" xr:uid="{00000000-0005-0000-0000-00002E730000}"/>
    <cellStyle name="Percent 152 2 2" xfId="11236" xr:uid="{00000000-0005-0000-0000-00002F730000}"/>
    <cellStyle name="Percent 152 2 2 2" xfId="30950" xr:uid="{00000000-0005-0000-0000-000030730000}"/>
    <cellStyle name="Percent 152 2 2 2 2" xfId="30952" xr:uid="{00000000-0005-0000-0000-000031730000}"/>
    <cellStyle name="Percent 152 2 2 2 2 2" xfId="30954" xr:uid="{00000000-0005-0000-0000-000032730000}"/>
    <cellStyle name="Percent 152 2 2 2 2 3" xfId="30956" xr:uid="{00000000-0005-0000-0000-000033730000}"/>
    <cellStyle name="Percent 152 2 2 2 3" xfId="30958" xr:uid="{00000000-0005-0000-0000-000034730000}"/>
    <cellStyle name="Percent 152 2 2 2 4" xfId="12283" xr:uid="{00000000-0005-0000-0000-000035730000}"/>
    <cellStyle name="Percent 152 2 2 3" xfId="30960" xr:uid="{00000000-0005-0000-0000-000036730000}"/>
    <cellStyle name="Percent 152 2 2 3 2" xfId="30962" xr:uid="{00000000-0005-0000-0000-000037730000}"/>
    <cellStyle name="Percent 152 2 2 3 3" xfId="30964" xr:uid="{00000000-0005-0000-0000-000038730000}"/>
    <cellStyle name="Percent 152 2 2 4" xfId="30966" xr:uid="{00000000-0005-0000-0000-000039730000}"/>
    <cellStyle name="Percent 152 2 2 4 2" xfId="30968" xr:uid="{00000000-0005-0000-0000-00003A730000}"/>
    <cellStyle name="Percent 152 2 2 4 3" xfId="30970" xr:uid="{00000000-0005-0000-0000-00003B730000}"/>
    <cellStyle name="Percent 152 2 2 5" xfId="30972" xr:uid="{00000000-0005-0000-0000-00003C730000}"/>
    <cellStyle name="Percent 152 2 2 6" xfId="30974" xr:uid="{00000000-0005-0000-0000-00003D730000}"/>
    <cellStyle name="Percent 152 2 3" xfId="11241" xr:uid="{00000000-0005-0000-0000-00003E730000}"/>
    <cellStyle name="Percent 152 2 3 2" xfId="801" xr:uid="{00000000-0005-0000-0000-00003F730000}"/>
    <cellStyle name="Percent 152 2 3 2 2" xfId="3151" xr:uid="{00000000-0005-0000-0000-000040730000}"/>
    <cellStyle name="Percent 152 2 3 2 3" xfId="39" xr:uid="{00000000-0005-0000-0000-000041730000}"/>
    <cellStyle name="Percent 152 2 3 3" xfId="814" xr:uid="{00000000-0005-0000-0000-000042730000}"/>
    <cellStyle name="Percent 152 2 3 3 2" xfId="30976" xr:uid="{00000000-0005-0000-0000-000043730000}"/>
    <cellStyle name="Percent 152 2 3 3 3" xfId="30978" xr:uid="{00000000-0005-0000-0000-000044730000}"/>
    <cellStyle name="Percent 152 2 3 4" xfId="6416" xr:uid="{00000000-0005-0000-0000-000045730000}"/>
    <cellStyle name="Percent 152 2 3 5" xfId="30980" xr:uid="{00000000-0005-0000-0000-000046730000}"/>
    <cellStyle name="Percent 152 2 4" xfId="30983" xr:uid="{00000000-0005-0000-0000-000047730000}"/>
    <cellStyle name="Percent 152 2 4 2" xfId="9037" xr:uid="{00000000-0005-0000-0000-000048730000}"/>
    <cellStyle name="Percent 152 2 4 2 2" xfId="30985" xr:uid="{00000000-0005-0000-0000-000049730000}"/>
    <cellStyle name="Percent 152 2 4 2 3" xfId="30987" xr:uid="{00000000-0005-0000-0000-00004A730000}"/>
    <cellStyle name="Percent 152 2 4 3" xfId="9040" xr:uid="{00000000-0005-0000-0000-00004B730000}"/>
    <cellStyle name="Percent 152 2 4 3 2" xfId="30989" xr:uid="{00000000-0005-0000-0000-00004C730000}"/>
    <cellStyle name="Percent 152 2 4 3 3" xfId="30991" xr:uid="{00000000-0005-0000-0000-00004D730000}"/>
    <cellStyle name="Percent 152 2 4 4" xfId="10234" xr:uid="{00000000-0005-0000-0000-00004E730000}"/>
    <cellStyle name="Percent 152 2 4 5" xfId="30993" xr:uid="{00000000-0005-0000-0000-00004F730000}"/>
    <cellStyle name="Percent 152 2 5" xfId="30996" xr:uid="{00000000-0005-0000-0000-000050730000}"/>
    <cellStyle name="Percent 152 2 5 2" xfId="9052" xr:uid="{00000000-0005-0000-0000-000051730000}"/>
    <cellStyle name="Percent 152 2 5 2 2" xfId="24351" xr:uid="{00000000-0005-0000-0000-000052730000}"/>
    <cellStyle name="Percent 152 2 5 2 3" xfId="30998" xr:uid="{00000000-0005-0000-0000-000053730000}"/>
    <cellStyle name="Percent 152 2 5 3" xfId="2727" xr:uid="{00000000-0005-0000-0000-000054730000}"/>
    <cellStyle name="Percent 152 2 5 3 2" xfId="24379" xr:uid="{00000000-0005-0000-0000-000055730000}"/>
    <cellStyle name="Percent 152 2 5 3 3" xfId="31000" xr:uid="{00000000-0005-0000-0000-000056730000}"/>
    <cellStyle name="Percent 152 2 5 4" xfId="31002" xr:uid="{00000000-0005-0000-0000-000057730000}"/>
    <cellStyle name="Percent 152 2 5 5" xfId="31004" xr:uid="{00000000-0005-0000-0000-000058730000}"/>
    <cellStyle name="Percent 152 2 6" xfId="31006" xr:uid="{00000000-0005-0000-0000-000059730000}"/>
    <cellStyle name="Percent 152 2 6 2" xfId="9064" xr:uid="{00000000-0005-0000-0000-00005A730000}"/>
    <cellStyle name="Percent 152 2 6 2 2" xfId="17450" xr:uid="{00000000-0005-0000-0000-00005B730000}"/>
    <cellStyle name="Percent 152 2 6 2 3" xfId="17453" xr:uid="{00000000-0005-0000-0000-00005C730000}"/>
    <cellStyle name="Percent 152 2 6 3" xfId="9067" xr:uid="{00000000-0005-0000-0000-00005D730000}"/>
    <cellStyle name="Percent 152 2 6 3 2" xfId="8674" xr:uid="{00000000-0005-0000-0000-00005E730000}"/>
    <cellStyle name="Percent 152 2 6 3 3" xfId="8684" xr:uid="{00000000-0005-0000-0000-00005F730000}"/>
    <cellStyle name="Percent 152 2 6 4" xfId="31008" xr:uid="{00000000-0005-0000-0000-000060730000}"/>
    <cellStyle name="Percent 152 2 6 5" xfId="31010" xr:uid="{00000000-0005-0000-0000-000061730000}"/>
    <cellStyle name="Percent 152 2 7" xfId="31012" xr:uid="{00000000-0005-0000-0000-000062730000}"/>
    <cellStyle name="Percent 152 2 7 2" xfId="9082" xr:uid="{00000000-0005-0000-0000-000063730000}"/>
    <cellStyle name="Percent 152 2 7 2 2" xfId="17534" xr:uid="{00000000-0005-0000-0000-000064730000}"/>
    <cellStyle name="Percent 152 2 7 2 3" xfId="17539" xr:uid="{00000000-0005-0000-0000-000065730000}"/>
    <cellStyle name="Percent 152 2 7 3" xfId="9085" xr:uid="{00000000-0005-0000-0000-000066730000}"/>
    <cellStyle name="Percent 152 2 7 4" xfId="31014" xr:uid="{00000000-0005-0000-0000-000067730000}"/>
    <cellStyle name="Percent 152 2 8" xfId="31016" xr:uid="{00000000-0005-0000-0000-000068730000}"/>
    <cellStyle name="Percent 152 2 8 2" xfId="9092" xr:uid="{00000000-0005-0000-0000-000069730000}"/>
    <cellStyle name="Percent 152 2 8 3" xfId="31018" xr:uid="{00000000-0005-0000-0000-00006A730000}"/>
    <cellStyle name="Percent 152 2 9" xfId="31020" xr:uid="{00000000-0005-0000-0000-00006B730000}"/>
    <cellStyle name="Percent 152 2 9 2" xfId="19697" xr:uid="{00000000-0005-0000-0000-00006C730000}"/>
    <cellStyle name="Percent 152 2 9 3" xfId="19701" xr:uid="{00000000-0005-0000-0000-00006D730000}"/>
    <cellStyle name="Percent 152 3" xfId="11246" xr:uid="{00000000-0005-0000-0000-00006E730000}"/>
    <cellStyle name="Percent 152 4" xfId="11250" xr:uid="{00000000-0005-0000-0000-00006F730000}"/>
    <cellStyle name="Percent 152 4 2" xfId="31022" xr:uid="{00000000-0005-0000-0000-000070730000}"/>
    <cellStyle name="Percent 152 4 2 2" xfId="20429" xr:uid="{00000000-0005-0000-0000-000071730000}"/>
    <cellStyle name="Percent 152 4 2 2 2" xfId="31024" xr:uid="{00000000-0005-0000-0000-000072730000}"/>
    <cellStyle name="Percent 152 4 2 2 3" xfId="31026" xr:uid="{00000000-0005-0000-0000-000073730000}"/>
    <cellStyle name="Percent 152 4 2 3" xfId="20432" xr:uid="{00000000-0005-0000-0000-000074730000}"/>
    <cellStyle name="Percent 152 4 2 4" xfId="20437" xr:uid="{00000000-0005-0000-0000-000075730000}"/>
    <cellStyle name="Percent 152 4 3" xfId="16730" xr:uid="{00000000-0005-0000-0000-000076730000}"/>
    <cellStyle name="Percent 152 4 3 2" xfId="31028" xr:uid="{00000000-0005-0000-0000-000077730000}"/>
    <cellStyle name="Percent 152 4 3 3" xfId="31030" xr:uid="{00000000-0005-0000-0000-000078730000}"/>
    <cellStyle name="Percent 152 4 4" xfId="16735" xr:uid="{00000000-0005-0000-0000-000079730000}"/>
    <cellStyle name="Percent 152 4 4 2" xfId="31032" xr:uid="{00000000-0005-0000-0000-00007A730000}"/>
    <cellStyle name="Percent 152 4 4 3" xfId="31034" xr:uid="{00000000-0005-0000-0000-00007B730000}"/>
    <cellStyle name="Percent 152 4 5" xfId="31037" xr:uid="{00000000-0005-0000-0000-00007C730000}"/>
    <cellStyle name="Percent 152 4 6" xfId="31039" xr:uid="{00000000-0005-0000-0000-00007D730000}"/>
    <cellStyle name="Percent 152 5" xfId="20474" xr:uid="{00000000-0005-0000-0000-00007E730000}"/>
    <cellStyle name="Percent 152 5 2" xfId="22568" xr:uid="{00000000-0005-0000-0000-00007F730000}"/>
    <cellStyle name="Percent 152 5 2 2" xfId="31041" xr:uid="{00000000-0005-0000-0000-000080730000}"/>
    <cellStyle name="Percent 152 5 2 3" xfId="31043" xr:uid="{00000000-0005-0000-0000-000081730000}"/>
    <cellStyle name="Percent 152 5 3" xfId="16744" xr:uid="{00000000-0005-0000-0000-000082730000}"/>
    <cellStyle name="Percent 152 5 3 2" xfId="31045" xr:uid="{00000000-0005-0000-0000-000083730000}"/>
    <cellStyle name="Percent 152 5 3 3" xfId="31047" xr:uid="{00000000-0005-0000-0000-000084730000}"/>
    <cellStyle name="Percent 152 5 4" xfId="16749" xr:uid="{00000000-0005-0000-0000-000085730000}"/>
    <cellStyle name="Percent 152 5 5" xfId="31050" xr:uid="{00000000-0005-0000-0000-000086730000}"/>
    <cellStyle name="Percent 152 6" xfId="20477" xr:uid="{00000000-0005-0000-0000-000087730000}"/>
    <cellStyle name="Percent 152 6 2" xfId="31052" xr:uid="{00000000-0005-0000-0000-000088730000}"/>
    <cellStyle name="Percent 152 6 2 2" xfId="28589" xr:uid="{00000000-0005-0000-0000-000089730000}"/>
    <cellStyle name="Percent 152 6 2 3" xfId="31054" xr:uid="{00000000-0005-0000-0000-00008A730000}"/>
    <cellStyle name="Percent 152 6 3" xfId="31056" xr:uid="{00000000-0005-0000-0000-00008B730000}"/>
    <cellStyle name="Percent 152 6 3 2" xfId="31058" xr:uid="{00000000-0005-0000-0000-00008C730000}"/>
    <cellStyle name="Percent 152 6 3 3" xfId="31060" xr:uid="{00000000-0005-0000-0000-00008D730000}"/>
    <cellStyle name="Percent 152 6 4" xfId="31062" xr:uid="{00000000-0005-0000-0000-00008E730000}"/>
    <cellStyle name="Percent 152 6 5" xfId="3722" xr:uid="{00000000-0005-0000-0000-00008F730000}"/>
    <cellStyle name="Percent 152 7" xfId="20480" xr:uid="{00000000-0005-0000-0000-000090730000}"/>
    <cellStyle name="Percent 152 7 2" xfId="31064" xr:uid="{00000000-0005-0000-0000-000091730000}"/>
    <cellStyle name="Percent 152 7 2 2" xfId="31066" xr:uid="{00000000-0005-0000-0000-000092730000}"/>
    <cellStyle name="Percent 152 7 2 3" xfId="31068" xr:uid="{00000000-0005-0000-0000-000093730000}"/>
    <cellStyle name="Percent 152 7 3" xfId="31070" xr:uid="{00000000-0005-0000-0000-000094730000}"/>
    <cellStyle name="Percent 152 7 3 2" xfId="31072" xr:uid="{00000000-0005-0000-0000-000095730000}"/>
    <cellStyle name="Percent 152 7 3 3" xfId="31074" xr:uid="{00000000-0005-0000-0000-000096730000}"/>
    <cellStyle name="Percent 152 7 4" xfId="31076" xr:uid="{00000000-0005-0000-0000-000097730000}"/>
    <cellStyle name="Percent 152 7 5" xfId="13934" xr:uid="{00000000-0005-0000-0000-000098730000}"/>
    <cellStyle name="Percent 152 8" xfId="20484" xr:uid="{00000000-0005-0000-0000-000099730000}"/>
    <cellStyle name="Percent 152 8 2" xfId="31079" xr:uid="{00000000-0005-0000-0000-00009A730000}"/>
    <cellStyle name="Percent 152 8 2 2" xfId="31081" xr:uid="{00000000-0005-0000-0000-00009B730000}"/>
    <cellStyle name="Percent 152 8 2 3" xfId="31083" xr:uid="{00000000-0005-0000-0000-00009C730000}"/>
    <cellStyle name="Percent 152 8 3" xfId="31086" xr:uid="{00000000-0005-0000-0000-00009D730000}"/>
    <cellStyle name="Percent 152 8 3 2" xfId="31088" xr:uid="{00000000-0005-0000-0000-00009E730000}"/>
    <cellStyle name="Percent 152 8 3 3" xfId="31090" xr:uid="{00000000-0005-0000-0000-00009F730000}"/>
    <cellStyle name="Percent 152 8 4" xfId="31092" xr:uid="{00000000-0005-0000-0000-0000A0730000}"/>
    <cellStyle name="Percent 152 8 5" xfId="31094" xr:uid="{00000000-0005-0000-0000-0000A1730000}"/>
    <cellStyle name="Percent 152 9" xfId="20488" xr:uid="{00000000-0005-0000-0000-0000A2730000}"/>
    <cellStyle name="Percent 152 9 2" xfId="31096" xr:uid="{00000000-0005-0000-0000-0000A3730000}"/>
    <cellStyle name="Percent 152 9 2 2" xfId="31098" xr:uid="{00000000-0005-0000-0000-0000A4730000}"/>
    <cellStyle name="Percent 152 9 2 3" xfId="31100" xr:uid="{00000000-0005-0000-0000-0000A5730000}"/>
    <cellStyle name="Percent 152 9 3" xfId="31102" xr:uid="{00000000-0005-0000-0000-0000A6730000}"/>
    <cellStyle name="Percent 152 9 4" xfId="31104" xr:uid="{00000000-0005-0000-0000-0000A7730000}"/>
    <cellStyle name="Percent 153" xfId="28611" xr:uid="{00000000-0005-0000-0000-0000A8730000}"/>
    <cellStyle name="Percent 153 10" xfId="31106" xr:uid="{00000000-0005-0000-0000-0000A9730000}"/>
    <cellStyle name="Percent 153 10 2" xfId="31109" xr:uid="{00000000-0005-0000-0000-0000AA730000}"/>
    <cellStyle name="Percent 153 10 3" xfId="2350" xr:uid="{00000000-0005-0000-0000-0000AB730000}"/>
    <cellStyle name="Percent 153 11" xfId="23636" xr:uid="{00000000-0005-0000-0000-0000AC730000}"/>
    <cellStyle name="Percent 153 11 2" xfId="31112" xr:uid="{00000000-0005-0000-0000-0000AD730000}"/>
    <cellStyle name="Percent 153 11 3" xfId="13080" xr:uid="{00000000-0005-0000-0000-0000AE730000}"/>
    <cellStyle name="Percent 153 12" xfId="23641" xr:uid="{00000000-0005-0000-0000-0000AF730000}"/>
    <cellStyle name="Percent 153 13" xfId="28114" xr:uid="{00000000-0005-0000-0000-0000B0730000}"/>
    <cellStyle name="Percent 153 2" xfId="5795" xr:uid="{00000000-0005-0000-0000-0000B1730000}"/>
    <cellStyle name="Percent 153 2 10" xfId="31114" xr:uid="{00000000-0005-0000-0000-0000B2730000}"/>
    <cellStyle name="Percent 153 2 11" xfId="7342" xr:uid="{00000000-0005-0000-0000-0000B3730000}"/>
    <cellStyle name="Percent 153 2 2" xfId="5809" xr:uid="{00000000-0005-0000-0000-0000B4730000}"/>
    <cellStyle name="Percent 153 2 2 2" xfId="31116" xr:uid="{00000000-0005-0000-0000-0000B5730000}"/>
    <cellStyle name="Percent 153 2 2 2 2" xfId="22010" xr:uid="{00000000-0005-0000-0000-0000B6730000}"/>
    <cellStyle name="Percent 153 2 2 2 2 2" xfId="31118" xr:uid="{00000000-0005-0000-0000-0000B7730000}"/>
    <cellStyle name="Percent 153 2 2 2 2 3" xfId="31120" xr:uid="{00000000-0005-0000-0000-0000B8730000}"/>
    <cellStyle name="Percent 153 2 2 2 3" xfId="31122" xr:uid="{00000000-0005-0000-0000-0000B9730000}"/>
    <cellStyle name="Percent 153 2 2 2 4" xfId="12249" xr:uid="{00000000-0005-0000-0000-0000BA730000}"/>
    <cellStyle name="Percent 153 2 2 3" xfId="31124" xr:uid="{00000000-0005-0000-0000-0000BB730000}"/>
    <cellStyle name="Percent 153 2 2 3 2" xfId="22015" xr:uid="{00000000-0005-0000-0000-0000BC730000}"/>
    <cellStyle name="Percent 153 2 2 3 3" xfId="31126" xr:uid="{00000000-0005-0000-0000-0000BD730000}"/>
    <cellStyle name="Percent 153 2 2 4" xfId="31128" xr:uid="{00000000-0005-0000-0000-0000BE730000}"/>
    <cellStyle name="Percent 153 2 2 4 2" xfId="19942" xr:uid="{00000000-0005-0000-0000-0000BF730000}"/>
    <cellStyle name="Percent 153 2 2 4 3" xfId="19945" xr:uid="{00000000-0005-0000-0000-0000C0730000}"/>
    <cellStyle name="Percent 153 2 2 5" xfId="2254" xr:uid="{00000000-0005-0000-0000-0000C1730000}"/>
    <cellStyle name="Percent 153 2 2 6" xfId="6120" xr:uid="{00000000-0005-0000-0000-0000C2730000}"/>
    <cellStyle name="Percent 153 2 3" xfId="20745" xr:uid="{00000000-0005-0000-0000-0000C3730000}"/>
    <cellStyle name="Percent 153 2 3 2" xfId="31130" xr:uid="{00000000-0005-0000-0000-0000C4730000}"/>
    <cellStyle name="Percent 153 2 3 2 2" xfId="686" xr:uid="{00000000-0005-0000-0000-0000C5730000}"/>
    <cellStyle name="Percent 153 2 3 2 3" xfId="31132" xr:uid="{00000000-0005-0000-0000-0000C6730000}"/>
    <cellStyle name="Percent 153 2 3 3" xfId="31134" xr:uid="{00000000-0005-0000-0000-0000C7730000}"/>
    <cellStyle name="Percent 153 2 3 3 2" xfId="6916" xr:uid="{00000000-0005-0000-0000-0000C8730000}"/>
    <cellStyle name="Percent 153 2 3 3 3" xfId="31136" xr:uid="{00000000-0005-0000-0000-0000C9730000}"/>
    <cellStyle name="Percent 153 2 3 4" xfId="31138" xr:uid="{00000000-0005-0000-0000-0000CA730000}"/>
    <cellStyle name="Percent 153 2 3 5" xfId="31140" xr:uid="{00000000-0005-0000-0000-0000CB730000}"/>
    <cellStyle name="Percent 153 2 4" xfId="20748" xr:uid="{00000000-0005-0000-0000-0000CC730000}"/>
    <cellStyle name="Percent 153 2 4 2" xfId="22701" xr:uid="{00000000-0005-0000-0000-0000CD730000}"/>
    <cellStyle name="Percent 153 2 4 2 2" xfId="21306" xr:uid="{00000000-0005-0000-0000-0000CE730000}"/>
    <cellStyle name="Percent 153 2 4 2 3" xfId="11214" xr:uid="{00000000-0005-0000-0000-0000CF730000}"/>
    <cellStyle name="Percent 153 2 4 3" xfId="31142" xr:uid="{00000000-0005-0000-0000-0000D0730000}"/>
    <cellStyle name="Percent 153 2 4 3 2" xfId="21309" xr:uid="{00000000-0005-0000-0000-0000D1730000}"/>
    <cellStyle name="Percent 153 2 4 3 3" xfId="31144" xr:uid="{00000000-0005-0000-0000-0000D2730000}"/>
    <cellStyle name="Percent 153 2 4 4" xfId="2029" xr:uid="{00000000-0005-0000-0000-0000D3730000}"/>
    <cellStyle name="Percent 153 2 4 5" xfId="23232" xr:uid="{00000000-0005-0000-0000-0000D4730000}"/>
    <cellStyle name="Percent 153 2 5" xfId="20751" xr:uid="{00000000-0005-0000-0000-0000D5730000}"/>
    <cellStyle name="Percent 153 2 5 2" xfId="22707" xr:uid="{00000000-0005-0000-0000-0000D6730000}"/>
    <cellStyle name="Percent 153 2 5 2 2" xfId="13012" xr:uid="{00000000-0005-0000-0000-0000D7730000}"/>
    <cellStyle name="Percent 153 2 5 2 3" xfId="28392" xr:uid="{00000000-0005-0000-0000-0000D8730000}"/>
    <cellStyle name="Percent 153 2 5 3" xfId="28396" xr:uid="{00000000-0005-0000-0000-0000D9730000}"/>
    <cellStyle name="Percent 153 2 5 3 2" xfId="31146" xr:uid="{00000000-0005-0000-0000-0000DA730000}"/>
    <cellStyle name="Percent 153 2 5 3 3" xfId="31148" xr:uid="{00000000-0005-0000-0000-0000DB730000}"/>
    <cellStyle name="Percent 153 2 5 4" xfId="28400" xr:uid="{00000000-0005-0000-0000-0000DC730000}"/>
    <cellStyle name="Percent 153 2 5 5" xfId="23238" xr:uid="{00000000-0005-0000-0000-0000DD730000}"/>
    <cellStyle name="Percent 153 2 6" xfId="20754" xr:uid="{00000000-0005-0000-0000-0000DE730000}"/>
    <cellStyle name="Percent 153 2 6 2" xfId="31150" xr:uid="{00000000-0005-0000-0000-0000DF730000}"/>
    <cellStyle name="Percent 153 2 6 2 2" xfId="6225" xr:uid="{00000000-0005-0000-0000-0000E0730000}"/>
    <cellStyle name="Percent 153 2 6 2 3" xfId="30948" xr:uid="{00000000-0005-0000-0000-0000E1730000}"/>
    <cellStyle name="Percent 153 2 6 3" xfId="31152" xr:uid="{00000000-0005-0000-0000-0000E2730000}"/>
    <cellStyle name="Percent 153 2 6 3 2" xfId="291" xr:uid="{00000000-0005-0000-0000-0000E3730000}"/>
    <cellStyle name="Percent 153 2 6 3 3" xfId="799" xr:uid="{00000000-0005-0000-0000-0000E4730000}"/>
    <cellStyle name="Percent 153 2 6 4" xfId="31154" xr:uid="{00000000-0005-0000-0000-0000E5730000}"/>
    <cellStyle name="Percent 153 2 6 5" xfId="31156" xr:uid="{00000000-0005-0000-0000-0000E6730000}"/>
    <cellStyle name="Percent 153 2 7" xfId="31158" xr:uid="{00000000-0005-0000-0000-0000E7730000}"/>
    <cellStyle name="Percent 153 2 7 2" xfId="25401" xr:uid="{00000000-0005-0000-0000-0000E8730000}"/>
    <cellStyle name="Percent 153 2 7 2 2" xfId="25404" xr:uid="{00000000-0005-0000-0000-0000E9730000}"/>
    <cellStyle name="Percent 153 2 7 2 3" xfId="9592" xr:uid="{00000000-0005-0000-0000-0000EA730000}"/>
    <cellStyle name="Percent 153 2 7 3" xfId="25409" xr:uid="{00000000-0005-0000-0000-0000EB730000}"/>
    <cellStyle name="Percent 153 2 7 4" xfId="25416" xr:uid="{00000000-0005-0000-0000-0000EC730000}"/>
    <cellStyle name="Percent 153 2 8" xfId="31160" xr:uid="{00000000-0005-0000-0000-0000ED730000}"/>
    <cellStyle name="Percent 153 2 8 2" xfId="31162" xr:uid="{00000000-0005-0000-0000-0000EE730000}"/>
    <cellStyle name="Percent 153 2 8 3" xfId="31164" xr:uid="{00000000-0005-0000-0000-0000EF730000}"/>
    <cellStyle name="Percent 153 2 9" xfId="31166" xr:uid="{00000000-0005-0000-0000-0000F0730000}"/>
    <cellStyle name="Percent 153 2 9 2" xfId="31168" xr:uid="{00000000-0005-0000-0000-0000F1730000}"/>
    <cellStyle name="Percent 153 2 9 3" xfId="31170" xr:uid="{00000000-0005-0000-0000-0000F2730000}"/>
    <cellStyle name="Percent 153 3" xfId="9206" xr:uid="{00000000-0005-0000-0000-0000F3730000}"/>
    <cellStyle name="Percent 153 4" xfId="31172" xr:uid="{00000000-0005-0000-0000-0000F4730000}"/>
    <cellStyle name="Percent 153 4 2" xfId="5204" xr:uid="{00000000-0005-0000-0000-0000F5730000}"/>
    <cellStyle name="Percent 153 4 2 2" xfId="25529" xr:uid="{00000000-0005-0000-0000-0000F6730000}"/>
    <cellStyle name="Percent 153 4 2 2 2" xfId="12683" xr:uid="{00000000-0005-0000-0000-0000F7730000}"/>
    <cellStyle name="Percent 153 4 2 2 3" xfId="12688" xr:uid="{00000000-0005-0000-0000-0000F8730000}"/>
    <cellStyle name="Percent 153 4 2 3" xfId="25532" xr:uid="{00000000-0005-0000-0000-0000F9730000}"/>
    <cellStyle name="Percent 153 4 2 4" xfId="25535" xr:uid="{00000000-0005-0000-0000-0000FA730000}"/>
    <cellStyle name="Percent 153 4 3" xfId="16761" xr:uid="{00000000-0005-0000-0000-0000FB730000}"/>
    <cellStyle name="Percent 153 4 3 2" xfId="20514" xr:uid="{00000000-0005-0000-0000-0000FC730000}"/>
    <cellStyle name="Percent 153 4 3 3" xfId="25543" xr:uid="{00000000-0005-0000-0000-0000FD730000}"/>
    <cellStyle name="Percent 153 4 4" xfId="16766" xr:uid="{00000000-0005-0000-0000-0000FE730000}"/>
    <cellStyle name="Percent 153 4 4 2" xfId="22727" xr:uid="{00000000-0005-0000-0000-0000FF730000}"/>
    <cellStyle name="Percent 153 4 4 3" xfId="25548" xr:uid="{00000000-0005-0000-0000-000000740000}"/>
    <cellStyle name="Percent 153 4 5" xfId="20769" xr:uid="{00000000-0005-0000-0000-000001740000}"/>
    <cellStyle name="Percent 153 4 6" xfId="20772" xr:uid="{00000000-0005-0000-0000-000002740000}"/>
    <cellStyle name="Percent 153 5" xfId="31174" xr:uid="{00000000-0005-0000-0000-000003740000}"/>
    <cellStyle name="Percent 153 5 2" xfId="31176" xr:uid="{00000000-0005-0000-0000-000004740000}"/>
    <cellStyle name="Percent 153 5 2 2" xfId="31178" xr:uid="{00000000-0005-0000-0000-000005740000}"/>
    <cellStyle name="Percent 153 5 2 3" xfId="31180" xr:uid="{00000000-0005-0000-0000-000006740000}"/>
    <cellStyle name="Percent 153 5 3" xfId="31182" xr:uid="{00000000-0005-0000-0000-000007740000}"/>
    <cellStyle name="Percent 153 5 3 2" xfId="31184" xr:uid="{00000000-0005-0000-0000-000008740000}"/>
    <cellStyle name="Percent 153 5 3 3" xfId="31186" xr:uid="{00000000-0005-0000-0000-000009740000}"/>
    <cellStyle name="Percent 153 5 4" xfId="31188" xr:uid="{00000000-0005-0000-0000-00000A740000}"/>
    <cellStyle name="Percent 153 5 5" xfId="31190" xr:uid="{00000000-0005-0000-0000-00000B740000}"/>
    <cellStyle name="Percent 153 6" xfId="31192" xr:uid="{00000000-0005-0000-0000-00000C740000}"/>
    <cellStyle name="Percent 153 6 2" xfId="31194" xr:uid="{00000000-0005-0000-0000-00000D740000}"/>
    <cellStyle name="Percent 153 6 2 2" xfId="29320" xr:uid="{00000000-0005-0000-0000-00000E740000}"/>
    <cellStyle name="Percent 153 6 2 3" xfId="31196" xr:uid="{00000000-0005-0000-0000-00000F740000}"/>
    <cellStyle name="Percent 153 6 3" xfId="22880" xr:uid="{00000000-0005-0000-0000-000010740000}"/>
    <cellStyle name="Percent 153 6 3 2" xfId="31198" xr:uid="{00000000-0005-0000-0000-000011740000}"/>
    <cellStyle name="Percent 153 6 3 3" xfId="31200" xr:uid="{00000000-0005-0000-0000-000012740000}"/>
    <cellStyle name="Percent 153 6 4" xfId="22883" xr:uid="{00000000-0005-0000-0000-000013740000}"/>
    <cellStyle name="Percent 153 6 5" xfId="13942" xr:uid="{00000000-0005-0000-0000-000014740000}"/>
    <cellStyle name="Percent 153 7" xfId="3519" xr:uid="{00000000-0005-0000-0000-000015740000}"/>
    <cellStyle name="Percent 153 7 2" xfId="3533" xr:uid="{00000000-0005-0000-0000-000016740000}"/>
    <cellStyle name="Percent 153 7 2 2" xfId="31202" xr:uid="{00000000-0005-0000-0000-000017740000}"/>
    <cellStyle name="Percent 153 7 2 3" xfId="31204" xr:uid="{00000000-0005-0000-0000-000018740000}"/>
    <cellStyle name="Percent 153 7 3" xfId="3545" xr:uid="{00000000-0005-0000-0000-000019740000}"/>
    <cellStyle name="Percent 153 7 3 2" xfId="31206" xr:uid="{00000000-0005-0000-0000-00001A740000}"/>
    <cellStyle name="Percent 153 7 3 3" xfId="31208" xr:uid="{00000000-0005-0000-0000-00001B740000}"/>
    <cellStyle name="Percent 153 7 4" xfId="31210" xr:uid="{00000000-0005-0000-0000-00001C740000}"/>
    <cellStyle name="Percent 153 7 5" xfId="31212" xr:uid="{00000000-0005-0000-0000-00001D740000}"/>
    <cellStyle name="Percent 153 8" xfId="31215" xr:uid="{00000000-0005-0000-0000-00001E740000}"/>
    <cellStyle name="Percent 153 8 2" xfId="31217" xr:uid="{00000000-0005-0000-0000-00001F740000}"/>
    <cellStyle name="Percent 153 8 2 2" xfId="20720" xr:uid="{00000000-0005-0000-0000-000020740000}"/>
    <cellStyle name="Percent 153 8 2 3" xfId="20723" xr:uid="{00000000-0005-0000-0000-000021740000}"/>
    <cellStyle name="Percent 153 8 3" xfId="31219" xr:uid="{00000000-0005-0000-0000-000022740000}"/>
    <cellStyle name="Percent 153 8 3 2" xfId="31221" xr:uid="{00000000-0005-0000-0000-000023740000}"/>
    <cellStyle name="Percent 153 8 3 3" xfId="31223" xr:uid="{00000000-0005-0000-0000-000024740000}"/>
    <cellStyle name="Percent 153 8 4" xfId="31225" xr:uid="{00000000-0005-0000-0000-000025740000}"/>
    <cellStyle name="Percent 153 8 5" xfId="9968" xr:uid="{00000000-0005-0000-0000-000026740000}"/>
    <cellStyle name="Percent 153 9" xfId="31228" xr:uid="{00000000-0005-0000-0000-000027740000}"/>
    <cellStyle name="Percent 153 9 2" xfId="31230" xr:uid="{00000000-0005-0000-0000-000028740000}"/>
    <cellStyle name="Percent 153 9 2 2" xfId="31232" xr:uid="{00000000-0005-0000-0000-000029740000}"/>
    <cellStyle name="Percent 153 9 2 3" xfId="31234" xr:uid="{00000000-0005-0000-0000-00002A740000}"/>
    <cellStyle name="Percent 153 9 3" xfId="31236" xr:uid="{00000000-0005-0000-0000-00002B740000}"/>
    <cellStyle name="Percent 153 9 4" xfId="31238" xr:uid="{00000000-0005-0000-0000-00002C740000}"/>
    <cellStyle name="Percent 154" xfId="28616" xr:uid="{00000000-0005-0000-0000-00002D740000}"/>
    <cellStyle name="Percent 154 10" xfId="26553" xr:uid="{00000000-0005-0000-0000-00002E740000}"/>
    <cellStyle name="Percent 154 10 2" xfId="2464" xr:uid="{00000000-0005-0000-0000-00002F740000}"/>
    <cellStyle name="Percent 154 10 3" xfId="269" xr:uid="{00000000-0005-0000-0000-000030740000}"/>
    <cellStyle name="Percent 154 11" xfId="26556" xr:uid="{00000000-0005-0000-0000-000031740000}"/>
    <cellStyle name="Percent 154 11 2" xfId="31240" xr:uid="{00000000-0005-0000-0000-000032740000}"/>
    <cellStyle name="Percent 154 11 3" xfId="13960" xr:uid="{00000000-0005-0000-0000-000033740000}"/>
    <cellStyle name="Percent 154 12" xfId="31242" xr:uid="{00000000-0005-0000-0000-000034740000}"/>
    <cellStyle name="Percent 154 13" xfId="31244" xr:uid="{00000000-0005-0000-0000-000035740000}"/>
    <cellStyle name="Percent 154 2" xfId="6386" xr:uid="{00000000-0005-0000-0000-000036740000}"/>
    <cellStyle name="Percent 154 2 10" xfId="31246" xr:uid="{00000000-0005-0000-0000-000037740000}"/>
    <cellStyle name="Percent 154 2 11" xfId="31248" xr:uid="{00000000-0005-0000-0000-000038740000}"/>
    <cellStyle name="Percent 154 2 2" xfId="6532" xr:uid="{00000000-0005-0000-0000-000039740000}"/>
    <cellStyle name="Percent 154 2 2 2" xfId="31251" xr:uid="{00000000-0005-0000-0000-00003A740000}"/>
    <cellStyle name="Percent 154 2 2 2 2" xfId="7447" xr:uid="{00000000-0005-0000-0000-00003B740000}"/>
    <cellStyle name="Percent 154 2 2 2 2 2" xfId="5705" xr:uid="{00000000-0005-0000-0000-00003C740000}"/>
    <cellStyle name="Percent 154 2 2 2 2 3" xfId="7464" xr:uid="{00000000-0005-0000-0000-00003D740000}"/>
    <cellStyle name="Percent 154 2 2 2 3" xfId="31253" xr:uid="{00000000-0005-0000-0000-00003E740000}"/>
    <cellStyle name="Percent 154 2 2 2 4" xfId="31255" xr:uid="{00000000-0005-0000-0000-00003F740000}"/>
    <cellStyle name="Percent 154 2 2 3" xfId="31257" xr:uid="{00000000-0005-0000-0000-000040740000}"/>
    <cellStyle name="Percent 154 2 2 3 2" xfId="31259" xr:uid="{00000000-0005-0000-0000-000041740000}"/>
    <cellStyle name="Percent 154 2 2 3 3" xfId="31261" xr:uid="{00000000-0005-0000-0000-000042740000}"/>
    <cellStyle name="Percent 154 2 2 4" xfId="31263" xr:uid="{00000000-0005-0000-0000-000043740000}"/>
    <cellStyle name="Percent 154 2 2 4 2" xfId="31265" xr:uid="{00000000-0005-0000-0000-000044740000}"/>
    <cellStyle name="Percent 154 2 2 4 3" xfId="31267" xr:uid="{00000000-0005-0000-0000-000045740000}"/>
    <cellStyle name="Percent 154 2 2 5" xfId="31269" xr:uid="{00000000-0005-0000-0000-000046740000}"/>
    <cellStyle name="Percent 154 2 2 6" xfId="31271" xr:uid="{00000000-0005-0000-0000-000047740000}"/>
    <cellStyle name="Percent 154 2 3" xfId="22677" xr:uid="{00000000-0005-0000-0000-000048740000}"/>
    <cellStyle name="Percent 154 2 3 2" xfId="3583" xr:uid="{00000000-0005-0000-0000-000049740000}"/>
    <cellStyle name="Percent 154 2 3 2 2" xfId="5944" xr:uid="{00000000-0005-0000-0000-00004A740000}"/>
    <cellStyle name="Percent 154 2 3 2 3" xfId="5186" xr:uid="{00000000-0005-0000-0000-00004B740000}"/>
    <cellStyle name="Percent 154 2 3 3" xfId="7603" xr:uid="{00000000-0005-0000-0000-00004C740000}"/>
    <cellStyle name="Percent 154 2 3 3 2" xfId="18293" xr:uid="{00000000-0005-0000-0000-00004D740000}"/>
    <cellStyle name="Percent 154 2 3 3 3" xfId="31273" xr:uid="{00000000-0005-0000-0000-00004E740000}"/>
    <cellStyle name="Percent 154 2 3 4" xfId="7619" xr:uid="{00000000-0005-0000-0000-00004F740000}"/>
    <cellStyle name="Percent 154 2 3 5" xfId="31275" xr:uid="{00000000-0005-0000-0000-000050740000}"/>
    <cellStyle name="Percent 154 2 4" xfId="31277" xr:uid="{00000000-0005-0000-0000-000051740000}"/>
    <cellStyle name="Percent 154 2 4 2" xfId="9234" xr:uid="{00000000-0005-0000-0000-000052740000}"/>
    <cellStyle name="Percent 154 2 4 2 2" xfId="4944" xr:uid="{00000000-0005-0000-0000-000053740000}"/>
    <cellStyle name="Percent 154 2 4 2 3" xfId="31279" xr:uid="{00000000-0005-0000-0000-000054740000}"/>
    <cellStyle name="Percent 154 2 4 3" xfId="4890" xr:uid="{00000000-0005-0000-0000-000055740000}"/>
    <cellStyle name="Percent 154 2 4 3 2" xfId="31281" xr:uid="{00000000-0005-0000-0000-000056740000}"/>
    <cellStyle name="Percent 154 2 4 3 3" xfId="31283" xr:uid="{00000000-0005-0000-0000-000057740000}"/>
    <cellStyle name="Percent 154 2 4 4" xfId="609" xr:uid="{00000000-0005-0000-0000-000058740000}"/>
    <cellStyle name="Percent 154 2 4 5" xfId="30106" xr:uid="{00000000-0005-0000-0000-000059740000}"/>
    <cellStyle name="Percent 154 2 5" xfId="31286" xr:uid="{00000000-0005-0000-0000-00005A740000}"/>
    <cellStyle name="Percent 154 2 5 2" xfId="9244" xr:uid="{00000000-0005-0000-0000-00005B740000}"/>
    <cellStyle name="Percent 154 2 5 2 2" xfId="18323" xr:uid="{00000000-0005-0000-0000-00005C740000}"/>
    <cellStyle name="Percent 154 2 5 2 3" xfId="31288" xr:uid="{00000000-0005-0000-0000-00005D740000}"/>
    <cellStyle name="Percent 154 2 5 3" xfId="9247" xr:uid="{00000000-0005-0000-0000-00005E740000}"/>
    <cellStyle name="Percent 154 2 5 3 2" xfId="31290" xr:uid="{00000000-0005-0000-0000-00005F740000}"/>
    <cellStyle name="Percent 154 2 5 3 3" xfId="31292" xr:uid="{00000000-0005-0000-0000-000060740000}"/>
    <cellStyle name="Percent 154 2 5 4" xfId="31294" xr:uid="{00000000-0005-0000-0000-000061740000}"/>
    <cellStyle name="Percent 154 2 5 5" xfId="31296" xr:uid="{00000000-0005-0000-0000-000062740000}"/>
    <cellStyle name="Percent 154 2 6" xfId="31299" xr:uid="{00000000-0005-0000-0000-000063740000}"/>
    <cellStyle name="Percent 154 2 6 2" xfId="3127" xr:uid="{00000000-0005-0000-0000-000064740000}"/>
    <cellStyle name="Percent 154 2 6 2 2" xfId="18341" xr:uid="{00000000-0005-0000-0000-000065740000}"/>
    <cellStyle name="Percent 154 2 6 2 3" xfId="31301" xr:uid="{00000000-0005-0000-0000-000066740000}"/>
    <cellStyle name="Percent 154 2 6 3" xfId="3139" xr:uid="{00000000-0005-0000-0000-000067740000}"/>
    <cellStyle name="Percent 154 2 6 3 2" xfId="31303" xr:uid="{00000000-0005-0000-0000-000068740000}"/>
    <cellStyle name="Percent 154 2 6 3 3" xfId="31305" xr:uid="{00000000-0005-0000-0000-000069740000}"/>
    <cellStyle name="Percent 154 2 6 4" xfId="31308" xr:uid="{00000000-0005-0000-0000-00006A740000}"/>
    <cellStyle name="Percent 154 2 6 5" xfId="31311" xr:uid="{00000000-0005-0000-0000-00006B740000}"/>
    <cellStyle name="Percent 154 2 7" xfId="31314" xr:uid="{00000000-0005-0000-0000-00006C740000}"/>
    <cellStyle name="Percent 154 2 7 2" xfId="2958" xr:uid="{00000000-0005-0000-0000-00006D740000}"/>
    <cellStyle name="Percent 154 2 7 2 2" xfId="18359" xr:uid="{00000000-0005-0000-0000-00006E740000}"/>
    <cellStyle name="Percent 154 2 7 2 3" xfId="31316" xr:uid="{00000000-0005-0000-0000-00006F740000}"/>
    <cellStyle name="Percent 154 2 7 3" xfId="2973" xr:uid="{00000000-0005-0000-0000-000070740000}"/>
    <cellStyle name="Percent 154 2 7 4" xfId="6208" xr:uid="{00000000-0005-0000-0000-000071740000}"/>
    <cellStyle name="Percent 154 2 8" xfId="18373" xr:uid="{00000000-0005-0000-0000-000072740000}"/>
    <cellStyle name="Percent 154 2 8 2" xfId="1567" xr:uid="{00000000-0005-0000-0000-000073740000}"/>
    <cellStyle name="Percent 154 2 8 3" xfId="18377" xr:uid="{00000000-0005-0000-0000-000074740000}"/>
    <cellStyle name="Percent 154 2 9" xfId="18381" xr:uid="{00000000-0005-0000-0000-000075740000}"/>
    <cellStyle name="Percent 154 2 9 2" xfId="31318" xr:uid="{00000000-0005-0000-0000-000076740000}"/>
    <cellStyle name="Percent 154 2 9 3" xfId="31321" xr:uid="{00000000-0005-0000-0000-000077740000}"/>
    <cellStyle name="Percent 154 3" xfId="6540" xr:uid="{00000000-0005-0000-0000-000078740000}"/>
    <cellStyle name="Percent 154 4" xfId="31323" xr:uid="{00000000-0005-0000-0000-000079740000}"/>
    <cellStyle name="Percent 154 4 2" xfId="31325" xr:uid="{00000000-0005-0000-0000-00007A740000}"/>
    <cellStyle name="Percent 154 4 2 2" xfId="25640" xr:uid="{00000000-0005-0000-0000-00007B740000}"/>
    <cellStyle name="Percent 154 4 2 2 2" xfId="6378" xr:uid="{00000000-0005-0000-0000-00007C740000}"/>
    <cellStyle name="Percent 154 4 2 2 3" xfId="25643" xr:uid="{00000000-0005-0000-0000-00007D740000}"/>
    <cellStyle name="Percent 154 4 2 3" xfId="25646" xr:uid="{00000000-0005-0000-0000-00007E740000}"/>
    <cellStyle name="Percent 154 4 2 4" xfId="25649" xr:uid="{00000000-0005-0000-0000-00007F740000}"/>
    <cellStyle name="Percent 154 4 3" xfId="31327" xr:uid="{00000000-0005-0000-0000-000080740000}"/>
    <cellStyle name="Percent 154 4 3 2" xfId="25654" xr:uid="{00000000-0005-0000-0000-000081740000}"/>
    <cellStyle name="Percent 154 4 3 3" xfId="4020" xr:uid="{00000000-0005-0000-0000-000082740000}"/>
    <cellStyle name="Percent 154 4 4" xfId="31329" xr:uid="{00000000-0005-0000-0000-000083740000}"/>
    <cellStyle name="Percent 154 4 4 2" xfId="12055" xr:uid="{00000000-0005-0000-0000-000084740000}"/>
    <cellStyle name="Percent 154 4 4 3" xfId="12732" xr:uid="{00000000-0005-0000-0000-000085740000}"/>
    <cellStyle name="Percent 154 4 5" xfId="31331" xr:uid="{00000000-0005-0000-0000-000086740000}"/>
    <cellStyle name="Percent 154 4 6" xfId="31333" xr:uid="{00000000-0005-0000-0000-000087740000}"/>
    <cellStyle name="Percent 154 5" xfId="19831" xr:uid="{00000000-0005-0000-0000-000088740000}"/>
    <cellStyle name="Percent 154 5 2" xfId="3891" xr:uid="{00000000-0005-0000-0000-000089740000}"/>
    <cellStyle name="Percent 154 5 2 2" xfId="19834" xr:uid="{00000000-0005-0000-0000-00008A740000}"/>
    <cellStyle name="Percent 154 5 2 3" xfId="31335" xr:uid="{00000000-0005-0000-0000-00008B740000}"/>
    <cellStyle name="Percent 154 5 3" xfId="6162" xr:uid="{00000000-0005-0000-0000-00008C740000}"/>
    <cellStyle name="Percent 154 5 3 2" xfId="31337" xr:uid="{00000000-0005-0000-0000-00008D740000}"/>
    <cellStyle name="Percent 154 5 3 3" xfId="31339" xr:uid="{00000000-0005-0000-0000-00008E740000}"/>
    <cellStyle name="Percent 154 5 4" xfId="31341" xr:uid="{00000000-0005-0000-0000-00008F740000}"/>
    <cellStyle name="Percent 154 5 5" xfId="31343" xr:uid="{00000000-0005-0000-0000-000090740000}"/>
    <cellStyle name="Percent 154 6" xfId="12419" xr:uid="{00000000-0005-0000-0000-000091740000}"/>
    <cellStyle name="Percent 154 6 2" xfId="31345" xr:uid="{00000000-0005-0000-0000-000092740000}"/>
    <cellStyle name="Percent 154 6 2 2" xfId="30086" xr:uid="{00000000-0005-0000-0000-000093740000}"/>
    <cellStyle name="Percent 154 6 2 3" xfId="31347" xr:uid="{00000000-0005-0000-0000-000094740000}"/>
    <cellStyle name="Percent 154 6 3" xfId="31349" xr:uid="{00000000-0005-0000-0000-000095740000}"/>
    <cellStyle name="Percent 154 6 3 2" xfId="28869" xr:uid="{00000000-0005-0000-0000-000096740000}"/>
    <cellStyle name="Percent 154 6 3 3" xfId="31351" xr:uid="{00000000-0005-0000-0000-000097740000}"/>
    <cellStyle name="Percent 154 6 4" xfId="17840" xr:uid="{00000000-0005-0000-0000-000098740000}"/>
    <cellStyle name="Percent 154 6 5" xfId="31353" xr:uid="{00000000-0005-0000-0000-000099740000}"/>
    <cellStyle name="Percent 154 7" xfId="12427" xr:uid="{00000000-0005-0000-0000-00009A740000}"/>
    <cellStyle name="Percent 154 7 2" xfId="31355" xr:uid="{00000000-0005-0000-0000-00009B740000}"/>
    <cellStyle name="Percent 154 7 2 2" xfId="835" xr:uid="{00000000-0005-0000-0000-00009C740000}"/>
    <cellStyle name="Percent 154 7 2 3" xfId="31357" xr:uid="{00000000-0005-0000-0000-00009D740000}"/>
    <cellStyle name="Percent 154 7 3" xfId="31359" xr:uid="{00000000-0005-0000-0000-00009E740000}"/>
    <cellStyle name="Percent 154 7 3 2" xfId="31361" xr:uid="{00000000-0005-0000-0000-00009F740000}"/>
    <cellStyle name="Percent 154 7 3 3" xfId="31363" xr:uid="{00000000-0005-0000-0000-0000A0740000}"/>
    <cellStyle name="Percent 154 7 4" xfId="31365" xr:uid="{00000000-0005-0000-0000-0000A1740000}"/>
    <cellStyle name="Percent 154 7 5" xfId="31367" xr:uid="{00000000-0005-0000-0000-0000A2740000}"/>
    <cellStyle name="Percent 154 8" xfId="31371" xr:uid="{00000000-0005-0000-0000-0000A3740000}"/>
    <cellStyle name="Percent 154 8 2" xfId="31373" xr:uid="{00000000-0005-0000-0000-0000A4740000}"/>
    <cellStyle name="Percent 154 8 2 2" xfId="31375" xr:uid="{00000000-0005-0000-0000-0000A5740000}"/>
    <cellStyle name="Percent 154 8 2 3" xfId="31377" xr:uid="{00000000-0005-0000-0000-0000A6740000}"/>
    <cellStyle name="Percent 154 8 3" xfId="31379" xr:uid="{00000000-0005-0000-0000-0000A7740000}"/>
    <cellStyle name="Percent 154 8 3 2" xfId="31381" xr:uid="{00000000-0005-0000-0000-0000A8740000}"/>
    <cellStyle name="Percent 154 8 3 3" xfId="31383" xr:uid="{00000000-0005-0000-0000-0000A9740000}"/>
    <cellStyle name="Percent 154 8 4" xfId="31385" xr:uid="{00000000-0005-0000-0000-0000AA740000}"/>
    <cellStyle name="Percent 154 8 5" xfId="31387" xr:uid="{00000000-0005-0000-0000-0000AB740000}"/>
    <cellStyle name="Percent 154 9" xfId="16017" xr:uid="{00000000-0005-0000-0000-0000AC740000}"/>
    <cellStyle name="Percent 154 9 2" xfId="31389" xr:uid="{00000000-0005-0000-0000-0000AD740000}"/>
    <cellStyle name="Percent 154 9 2 2" xfId="31391" xr:uid="{00000000-0005-0000-0000-0000AE740000}"/>
    <cellStyle name="Percent 154 9 2 3" xfId="10813" xr:uid="{00000000-0005-0000-0000-0000AF740000}"/>
    <cellStyle name="Percent 154 9 3" xfId="31393" xr:uid="{00000000-0005-0000-0000-0000B0740000}"/>
    <cellStyle name="Percent 154 9 4" xfId="31395" xr:uid="{00000000-0005-0000-0000-0000B1740000}"/>
    <cellStyle name="Percent 155" xfId="28620" xr:uid="{00000000-0005-0000-0000-0000B2740000}"/>
    <cellStyle name="Percent 155 10" xfId="31396" xr:uid="{00000000-0005-0000-0000-0000B3740000}"/>
    <cellStyle name="Percent 155 10 2" xfId="19853" xr:uid="{00000000-0005-0000-0000-0000B4740000}"/>
    <cellStyle name="Percent 155 10 3" xfId="10426" xr:uid="{00000000-0005-0000-0000-0000B5740000}"/>
    <cellStyle name="Percent 155 11" xfId="31397" xr:uid="{00000000-0005-0000-0000-0000B6740000}"/>
    <cellStyle name="Percent 155 11 2" xfId="27551" xr:uid="{00000000-0005-0000-0000-0000B7740000}"/>
    <cellStyle name="Percent 155 11 3" xfId="10457" xr:uid="{00000000-0005-0000-0000-0000B8740000}"/>
    <cellStyle name="Percent 155 12" xfId="31398" xr:uid="{00000000-0005-0000-0000-0000B9740000}"/>
    <cellStyle name="Percent 155 13" xfId="31399" xr:uid="{00000000-0005-0000-0000-0000BA740000}"/>
    <cellStyle name="Percent 155 2" xfId="6408" xr:uid="{00000000-0005-0000-0000-0000BB740000}"/>
    <cellStyle name="Percent 155 2 10" xfId="31400" xr:uid="{00000000-0005-0000-0000-0000BC740000}"/>
    <cellStyle name="Percent 155 2 11" xfId="31401" xr:uid="{00000000-0005-0000-0000-0000BD740000}"/>
    <cellStyle name="Percent 155 2 2" xfId="31402" xr:uid="{00000000-0005-0000-0000-0000BE740000}"/>
    <cellStyle name="Percent 155 2 2 2" xfId="31403" xr:uid="{00000000-0005-0000-0000-0000BF740000}"/>
    <cellStyle name="Percent 155 2 2 2 2" xfId="31404" xr:uid="{00000000-0005-0000-0000-0000C0740000}"/>
    <cellStyle name="Percent 155 2 2 2 2 2" xfId="23814" xr:uid="{00000000-0005-0000-0000-0000C1740000}"/>
    <cellStyle name="Percent 155 2 2 2 2 3" xfId="23817" xr:uid="{00000000-0005-0000-0000-0000C2740000}"/>
    <cellStyle name="Percent 155 2 2 2 3" xfId="31405" xr:uid="{00000000-0005-0000-0000-0000C3740000}"/>
    <cellStyle name="Percent 155 2 2 2 4" xfId="22334" xr:uid="{00000000-0005-0000-0000-0000C4740000}"/>
    <cellStyle name="Percent 155 2 2 3" xfId="31406" xr:uid="{00000000-0005-0000-0000-0000C5740000}"/>
    <cellStyle name="Percent 155 2 2 3 2" xfId="31407" xr:uid="{00000000-0005-0000-0000-0000C6740000}"/>
    <cellStyle name="Percent 155 2 2 3 3" xfId="12813" xr:uid="{00000000-0005-0000-0000-0000C7740000}"/>
    <cellStyle name="Percent 155 2 2 4" xfId="31408" xr:uid="{00000000-0005-0000-0000-0000C8740000}"/>
    <cellStyle name="Percent 155 2 2 4 2" xfId="31409" xr:uid="{00000000-0005-0000-0000-0000C9740000}"/>
    <cellStyle name="Percent 155 2 2 4 3" xfId="12819" xr:uid="{00000000-0005-0000-0000-0000CA740000}"/>
    <cellStyle name="Percent 155 2 2 5" xfId="31410" xr:uid="{00000000-0005-0000-0000-0000CB740000}"/>
    <cellStyle name="Percent 155 2 2 6" xfId="31411" xr:uid="{00000000-0005-0000-0000-0000CC740000}"/>
    <cellStyle name="Percent 155 2 3" xfId="31412" xr:uid="{00000000-0005-0000-0000-0000CD740000}"/>
    <cellStyle name="Percent 155 2 3 2" xfId="31413" xr:uid="{00000000-0005-0000-0000-0000CE740000}"/>
    <cellStyle name="Percent 155 2 3 2 2" xfId="3864" xr:uid="{00000000-0005-0000-0000-0000CF740000}"/>
    <cellStyle name="Percent 155 2 3 2 3" xfId="31414" xr:uid="{00000000-0005-0000-0000-0000D0740000}"/>
    <cellStyle name="Percent 155 2 3 3" xfId="31415" xr:uid="{00000000-0005-0000-0000-0000D1740000}"/>
    <cellStyle name="Percent 155 2 3 3 2" xfId="8210" xr:uid="{00000000-0005-0000-0000-0000D2740000}"/>
    <cellStyle name="Percent 155 2 3 3 3" xfId="14573" xr:uid="{00000000-0005-0000-0000-0000D3740000}"/>
    <cellStyle name="Percent 155 2 3 4" xfId="31416" xr:uid="{00000000-0005-0000-0000-0000D4740000}"/>
    <cellStyle name="Percent 155 2 3 5" xfId="31417" xr:uid="{00000000-0005-0000-0000-0000D5740000}"/>
    <cellStyle name="Percent 155 2 4" xfId="31418" xr:uid="{00000000-0005-0000-0000-0000D6740000}"/>
    <cellStyle name="Percent 155 2 4 2" xfId="31419" xr:uid="{00000000-0005-0000-0000-0000D7740000}"/>
    <cellStyle name="Percent 155 2 4 2 2" xfId="18534" xr:uid="{00000000-0005-0000-0000-0000D8740000}"/>
    <cellStyle name="Percent 155 2 4 2 3" xfId="31420" xr:uid="{00000000-0005-0000-0000-0000D9740000}"/>
    <cellStyle name="Percent 155 2 4 3" xfId="31421" xr:uid="{00000000-0005-0000-0000-0000DA740000}"/>
    <cellStyle name="Percent 155 2 4 3 2" xfId="31422" xr:uid="{00000000-0005-0000-0000-0000DB740000}"/>
    <cellStyle name="Percent 155 2 4 3 3" xfId="15718" xr:uid="{00000000-0005-0000-0000-0000DC740000}"/>
    <cellStyle name="Percent 155 2 4 4" xfId="6277" xr:uid="{00000000-0005-0000-0000-0000DD740000}"/>
    <cellStyle name="Percent 155 2 4 5" xfId="31423" xr:uid="{00000000-0005-0000-0000-0000DE740000}"/>
    <cellStyle name="Percent 155 2 5" xfId="31424" xr:uid="{00000000-0005-0000-0000-0000DF740000}"/>
    <cellStyle name="Percent 155 2 5 2" xfId="19545" xr:uid="{00000000-0005-0000-0000-0000E0740000}"/>
    <cellStyle name="Percent 155 2 5 2 2" xfId="18553" xr:uid="{00000000-0005-0000-0000-0000E1740000}"/>
    <cellStyle name="Percent 155 2 5 2 3" xfId="31425" xr:uid="{00000000-0005-0000-0000-0000E2740000}"/>
    <cellStyle name="Percent 155 2 5 3" xfId="31426" xr:uid="{00000000-0005-0000-0000-0000E3740000}"/>
    <cellStyle name="Percent 155 2 5 3 2" xfId="31427" xr:uid="{00000000-0005-0000-0000-0000E4740000}"/>
    <cellStyle name="Percent 155 2 5 3 3" xfId="17067" xr:uid="{00000000-0005-0000-0000-0000E5740000}"/>
    <cellStyle name="Percent 155 2 5 4" xfId="31428" xr:uid="{00000000-0005-0000-0000-0000E6740000}"/>
    <cellStyle name="Percent 155 2 5 5" xfId="31429" xr:uid="{00000000-0005-0000-0000-0000E7740000}"/>
    <cellStyle name="Percent 155 2 6" xfId="31430" xr:uid="{00000000-0005-0000-0000-0000E8740000}"/>
    <cellStyle name="Percent 155 2 6 2" xfId="31431" xr:uid="{00000000-0005-0000-0000-0000E9740000}"/>
    <cellStyle name="Percent 155 2 6 2 2" xfId="10914" xr:uid="{00000000-0005-0000-0000-0000EA740000}"/>
    <cellStyle name="Percent 155 2 6 2 3" xfId="14013" xr:uid="{00000000-0005-0000-0000-0000EB740000}"/>
    <cellStyle name="Percent 155 2 6 3" xfId="31432" xr:uid="{00000000-0005-0000-0000-0000EC740000}"/>
    <cellStyle name="Percent 155 2 6 3 2" xfId="14035" xr:uid="{00000000-0005-0000-0000-0000ED740000}"/>
    <cellStyle name="Percent 155 2 6 3 3" xfId="14045" xr:uid="{00000000-0005-0000-0000-0000EE740000}"/>
    <cellStyle name="Percent 155 2 6 4" xfId="9655" xr:uid="{00000000-0005-0000-0000-0000EF740000}"/>
    <cellStyle name="Percent 155 2 6 5" xfId="4563" xr:uid="{00000000-0005-0000-0000-0000F0740000}"/>
    <cellStyle name="Percent 155 2 7" xfId="31433" xr:uid="{00000000-0005-0000-0000-0000F1740000}"/>
    <cellStyle name="Percent 155 2 7 2" xfId="31434" xr:uid="{00000000-0005-0000-0000-0000F2740000}"/>
    <cellStyle name="Percent 155 2 7 2 2" xfId="18570" xr:uid="{00000000-0005-0000-0000-0000F3740000}"/>
    <cellStyle name="Percent 155 2 7 2 3" xfId="31435" xr:uid="{00000000-0005-0000-0000-0000F4740000}"/>
    <cellStyle name="Percent 155 2 7 3" xfId="31436" xr:uid="{00000000-0005-0000-0000-0000F5740000}"/>
    <cellStyle name="Percent 155 2 7 4" xfId="1269" xr:uid="{00000000-0005-0000-0000-0000F6740000}"/>
    <cellStyle name="Percent 155 2 8" xfId="31437" xr:uid="{00000000-0005-0000-0000-0000F7740000}"/>
    <cellStyle name="Percent 155 2 8 2" xfId="31438" xr:uid="{00000000-0005-0000-0000-0000F8740000}"/>
    <cellStyle name="Percent 155 2 8 3" xfId="31439" xr:uid="{00000000-0005-0000-0000-0000F9740000}"/>
    <cellStyle name="Percent 155 2 9" xfId="21316" xr:uid="{00000000-0005-0000-0000-0000FA740000}"/>
    <cellStyle name="Percent 155 2 9 2" xfId="31440" xr:uid="{00000000-0005-0000-0000-0000FB740000}"/>
    <cellStyle name="Percent 155 2 9 3" xfId="31441" xr:uid="{00000000-0005-0000-0000-0000FC740000}"/>
    <cellStyle name="Percent 155 3" xfId="6548" xr:uid="{00000000-0005-0000-0000-0000FD740000}"/>
    <cellStyle name="Percent 155 4" xfId="31442" xr:uid="{00000000-0005-0000-0000-0000FE740000}"/>
    <cellStyle name="Percent 155 4 2" xfId="31443" xr:uid="{00000000-0005-0000-0000-0000FF740000}"/>
    <cellStyle name="Percent 155 4 2 2" xfId="1099" xr:uid="{00000000-0005-0000-0000-000000750000}"/>
    <cellStyle name="Percent 155 4 2 2 2" xfId="25695" xr:uid="{00000000-0005-0000-0000-000001750000}"/>
    <cellStyle name="Percent 155 4 2 2 3" xfId="19424" xr:uid="{00000000-0005-0000-0000-000002750000}"/>
    <cellStyle name="Percent 155 4 2 3" xfId="25697" xr:uid="{00000000-0005-0000-0000-000003750000}"/>
    <cellStyle name="Percent 155 4 2 4" xfId="25699" xr:uid="{00000000-0005-0000-0000-000004750000}"/>
    <cellStyle name="Percent 155 4 3" xfId="873" xr:uid="{00000000-0005-0000-0000-000005750000}"/>
    <cellStyle name="Percent 155 4 3 2" xfId="21529" xr:uid="{00000000-0005-0000-0000-000006750000}"/>
    <cellStyle name="Percent 155 4 3 3" xfId="25704" xr:uid="{00000000-0005-0000-0000-000007750000}"/>
    <cellStyle name="Percent 155 4 4" xfId="27739" xr:uid="{00000000-0005-0000-0000-000008750000}"/>
    <cellStyle name="Percent 155 4 4 2" xfId="25709" xr:uid="{00000000-0005-0000-0000-000009750000}"/>
    <cellStyle name="Percent 155 4 4 3" xfId="25712" xr:uid="{00000000-0005-0000-0000-00000A750000}"/>
    <cellStyle name="Percent 155 4 5" xfId="27768" xr:uid="{00000000-0005-0000-0000-00000B750000}"/>
    <cellStyle name="Percent 155 4 6" xfId="27788" xr:uid="{00000000-0005-0000-0000-00000C750000}"/>
    <cellStyle name="Percent 155 5" xfId="31444" xr:uid="{00000000-0005-0000-0000-00000D750000}"/>
    <cellStyle name="Percent 155 5 2" xfId="31445" xr:uid="{00000000-0005-0000-0000-00000E750000}"/>
    <cellStyle name="Percent 155 5 2 2" xfId="31446" xr:uid="{00000000-0005-0000-0000-00000F750000}"/>
    <cellStyle name="Percent 155 5 2 3" xfId="31447" xr:uid="{00000000-0005-0000-0000-000010750000}"/>
    <cellStyle name="Percent 155 5 3" xfId="31448" xr:uid="{00000000-0005-0000-0000-000011750000}"/>
    <cellStyle name="Percent 155 5 3 2" xfId="31449" xr:uid="{00000000-0005-0000-0000-000012750000}"/>
    <cellStyle name="Percent 155 5 3 3" xfId="320" xr:uid="{00000000-0005-0000-0000-000013750000}"/>
    <cellStyle name="Percent 155 5 4" xfId="31450" xr:uid="{00000000-0005-0000-0000-000014750000}"/>
    <cellStyle name="Percent 155 5 5" xfId="31451" xr:uid="{00000000-0005-0000-0000-000015750000}"/>
    <cellStyle name="Percent 155 6" xfId="31452" xr:uid="{00000000-0005-0000-0000-000016750000}"/>
    <cellStyle name="Percent 155 6 2" xfId="31453" xr:uid="{00000000-0005-0000-0000-000017750000}"/>
    <cellStyle name="Percent 155 6 2 2" xfId="30940" xr:uid="{00000000-0005-0000-0000-000018750000}"/>
    <cellStyle name="Percent 155 6 2 3" xfId="31454" xr:uid="{00000000-0005-0000-0000-000019750000}"/>
    <cellStyle name="Percent 155 6 3" xfId="31455" xr:uid="{00000000-0005-0000-0000-00001A750000}"/>
    <cellStyle name="Percent 155 6 3 2" xfId="31456" xr:uid="{00000000-0005-0000-0000-00001B750000}"/>
    <cellStyle name="Percent 155 6 3 3" xfId="31457" xr:uid="{00000000-0005-0000-0000-00001C750000}"/>
    <cellStyle name="Percent 155 6 4" xfId="31458" xr:uid="{00000000-0005-0000-0000-00001D750000}"/>
    <cellStyle name="Percent 155 6 5" xfId="31459" xr:uid="{00000000-0005-0000-0000-00001E750000}"/>
    <cellStyle name="Percent 155 7" xfId="31461" xr:uid="{00000000-0005-0000-0000-00001F750000}"/>
    <cellStyle name="Percent 155 7 2" xfId="31462" xr:uid="{00000000-0005-0000-0000-000020750000}"/>
    <cellStyle name="Percent 155 7 2 2" xfId="31463" xr:uid="{00000000-0005-0000-0000-000021750000}"/>
    <cellStyle name="Percent 155 7 2 3" xfId="31465" xr:uid="{00000000-0005-0000-0000-000022750000}"/>
    <cellStyle name="Percent 155 7 3" xfId="31466" xr:uid="{00000000-0005-0000-0000-000023750000}"/>
    <cellStyle name="Percent 155 7 3 2" xfId="31467" xr:uid="{00000000-0005-0000-0000-000024750000}"/>
    <cellStyle name="Percent 155 7 3 3" xfId="31468" xr:uid="{00000000-0005-0000-0000-000025750000}"/>
    <cellStyle name="Percent 155 7 4" xfId="31469" xr:uid="{00000000-0005-0000-0000-000026750000}"/>
    <cellStyle name="Percent 155 7 5" xfId="31470" xr:uid="{00000000-0005-0000-0000-000027750000}"/>
    <cellStyle name="Percent 155 8" xfId="31472" xr:uid="{00000000-0005-0000-0000-000028750000}"/>
    <cellStyle name="Percent 155 8 2" xfId="31473" xr:uid="{00000000-0005-0000-0000-000029750000}"/>
    <cellStyle name="Percent 155 8 2 2" xfId="31474" xr:uid="{00000000-0005-0000-0000-00002A750000}"/>
    <cellStyle name="Percent 155 8 2 3" xfId="31475" xr:uid="{00000000-0005-0000-0000-00002B750000}"/>
    <cellStyle name="Percent 155 8 3" xfId="31476" xr:uid="{00000000-0005-0000-0000-00002C750000}"/>
    <cellStyle name="Percent 155 8 3 2" xfId="31477" xr:uid="{00000000-0005-0000-0000-00002D750000}"/>
    <cellStyle name="Percent 155 8 3 3" xfId="31479" xr:uid="{00000000-0005-0000-0000-00002E750000}"/>
    <cellStyle name="Percent 155 8 4" xfId="31480" xr:uid="{00000000-0005-0000-0000-00002F750000}"/>
    <cellStyle name="Percent 155 8 5" xfId="31481" xr:uid="{00000000-0005-0000-0000-000030750000}"/>
    <cellStyle name="Percent 155 9" xfId="16027" xr:uid="{00000000-0005-0000-0000-000031750000}"/>
    <cellStyle name="Percent 155 9 2" xfId="31482" xr:uid="{00000000-0005-0000-0000-000032750000}"/>
    <cellStyle name="Percent 155 9 2 2" xfId="31483" xr:uid="{00000000-0005-0000-0000-000033750000}"/>
    <cellStyle name="Percent 155 9 2 3" xfId="8964" xr:uid="{00000000-0005-0000-0000-000034750000}"/>
    <cellStyle name="Percent 155 9 3" xfId="31485" xr:uid="{00000000-0005-0000-0000-000035750000}"/>
    <cellStyle name="Percent 155 9 4" xfId="31486" xr:uid="{00000000-0005-0000-0000-000036750000}"/>
    <cellStyle name="Percent 156" xfId="31487" xr:uid="{00000000-0005-0000-0000-000037750000}"/>
    <cellStyle name="Percent 156 2" xfId="6441" xr:uid="{00000000-0005-0000-0000-000038750000}"/>
    <cellStyle name="Percent 156 3" xfId="4817" xr:uid="{00000000-0005-0000-0000-000039750000}"/>
    <cellStyle name="Percent 157" xfId="31491" xr:uid="{00000000-0005-0000-0000-00003A750000}"/>
    <cellStyle name="Percent 157 2" xfId="1845" xr:uid="{00000000-0005-0000-0000-00003B750000}"/>
    <cellStyle name="Percent 157 3" xfId="31495" xr:uid="{00000000-0005-0000-0000-00003C750000}"/>
    <cellStyle name="Percent 158" xfId="31497" xr:uid="{00000000-0005-0000-0000-00003D750000}"/>
    <cellStyle name="Percent 158 2" xfId="31501" xr:uid="{00000000-0005-0000-0000-00003E750000}"/>
    <cellStyle name="Percent 158 3" xfId="31503" xr:uid="{00000000-0005-0000-0000-00003F750000}"/>
    <cellStyle name="Percent 159" xfId="31505" xr:uid="{00000000-0005-0000-0000-000040750000}"/>
    <cellStyle name="Percent 159 2" xfId="31509" xr:uid="{00000000-0005-0000-0000-000041750000}"/>
    <cellStyle name="Percent 159 3" xfId="31511" xr:uid="{00000000-0005-0000-0000-000042750000}"/>
    <cellStyle name="Percent 16" xfId="29865" xr:uid="{00000000-0005-0000-0000-000043750000}"/>
    <cellStyle name="Percent 16 2" xfId="31513" xr:uid="{00000000-0005-0000-0000-000044750000}"/>
    <cellStyle name="Percent 16 3" xfId="31515" xr:uid="{00000000-0005-0000-0000-000045750000}"/>
    <cellStyle name="Percent 160" xfId="28621" xr:uid="{00000000-0005-0000-0000-000046750000}"/>
    <cellStyle name="Percent 160 2" xfId="6409" xr:uid="{00000000-0005-0000-0000-000047750000}"/>
    <cellStyle name="Percent 160 3" xfId="6549" xr:uid="{00000000-0005-0000-0000-000048750000}"/>
    <cellStyle name="Percent 161" xfId="31488" xr:uid="{00000000-0005-0000-0000-000049750000}"/>
    <cellStyle name="Percent 161 2" xfId="6442" xr:uid="{00000000-0005-0000-0000-00004A750000}"/>
    <cellStyle name="Percent 161 3" xfId="4818" xr:uid="{00000000-0005-0000-0000-00004B750000}"/>
    <cellStyle name="Percent 162" xfId="31492" xr:uid="{00000000-0005-0000-0000-00004C750000}"/>
    <cellStyle name="Percent 162 2" xfId="1846" xr:uid="{00000000-0005-0000-0000-00004D750000}"/>
    <cellStyle name="Percent 162 3" xfId="31496" xr:uid="{00000000-0005-0000-0000-00004E750000}"/>
    <cellStyle name="Percent 163" xfId="31498" xr:uid="{00000000-0005-0000-0000-00004F750000}"/>
    <cellStyle name="Percent 163 2" xfId="31502" xr:uid="{00000000-0005-0000-0000-000050750000}"/>
    <cellStyle name="Percent 163 3" xfId="31504" xr:uid="{00000000-0005-0000-0000-000051750000}"/>
    <cellStyle name="Percent 164" xfId="31506" xr:uid="{00000000-0005-0000-0000-000052750000}"/>
    <cellStyle name="Percent 164 2" xfId="31510" xr:uid="{00000000-0005-0000-0000-000053750000}"/>
    <cellStyle name="Percent 164 3" xfId="31512" xr:uid="{00000000-0005-0000-0000-000054750000}"/>
    <cellStyle name="Percent 164 4" xfId="31517" xr:uid="{00000000-0005-0000-0000-000055750000}"/>
    <cellStyle name="Percent 165" xfId="31518" xr:uid="{00000000-0005-0000-0000-000056750000}"/>
    <cellStyle name="Percent 165 2" xfId="31522" xr:uid="{00000000-0005-0000-0000-000057750000}"/>
    <cellStyle name="Percent 165 3" xfId="31524" xr:uid="{00000000-0005-0000-0000-000058750000}"/>
    <cellStyle name="Percent 166" xfId="21540" xr:uid="{00000000-0005-0000-0000-000059750000}"/>
    <cellStyle name="Percent 167" xfId="21545" xr:uid="{00000000-0005-0000-0000-00005A750000}"/>
    <cellStyle name="Percent 168" xfId="31526" xr:uid="{00000000-0005-0000-0000-00005B750000}"/>
    <cellStyle name="Percent 169" xfId="31530" xr:uid="{00000000-0005-0000-0000-00005C750000}"/>
    <cellStyle name="Percent 17" xfId="29869" xr:uid="{00000000-0005-0000-0000-00005D750000}"/>
    <cellStyle name="Percent 17 2" xfId="31534" xr:uid="{00000000-0005-0000-0000-00005E750000}"/>
    <cellStyle name="Percent 17 3" xfId="31536" xr:uid="{00000000-0005-0000-0000-00005F750000}"/>
    <cellStyle name="Percent 170" xfId="31519" xr:uid="{00000000-0005-0000-0000-000060750000}"/>
    <cellStyle name="Percent 170 2" xfId="31523" xr:uid="{00000000-0005-0000-0000-000061750000}"/>
    <cellStyle name="Percent 170 3" xfId="31525" xr:uid="{00000000-0005-0000-0000-000062750000}"/>
    <cellStyle name="Percent 171" xfId="21541" xr:uid="{00000000-0005-0000-0000-000063750000}"/>
    <cellStyle name="Percent 171 2" xfId="31538" xr:uid="{00000000-0005-0000-0000-000064750000}"/>
    <cellStyle name="Percent 171 3" xfId="31539" xr:uid="{00000000-0005-0000-0000-000065750000}"/>
    <cellStyle name="Percent 172" xfId="21546" xr:uid="{00000000-0005-0000-0000-000066750000}"/>
    <cellStyle name="Percent 172 2" xfId="31540" xr:uid="{00000000-0005-0000-0000-000067750000}"/>
    <cellStyle name="Percent 172 3" xfId="31541" xr:uid="{00000000-0005-0000-0000-000068750000}"/>
    <cellStyle name="Percent 173" xfId="31527" xr:uid="{00000000-0005-0000-0000-000069750000}"/>
    <cellStyle name="Percent 173 2" xfId="31542" xr:uid="{00000000-0005-0000-0000-00006A750000}"/>
    <cellStyle name="Percent 173 3" xfId="31543" xr:uid="{00000000-0005-0000-0000-00006B750000}"/>
    <cellStyle name="Percent 174" xfId="31531" xr:uid="{00000000-0005-0000-0000-00006C750000}"/>
    <cellStyle name="Percent 175" xfId="12775" xr:uid="{00000000-0005-0000-0000-00006D750000}"/>
    <cellStyle name="Percent 176" xfId="12797" xr:uid="{00000000-0005-0000-0000-00006E750000}"/>
    <cellStyle name="Percent 177" xfId="15607" xr:uid="{00000000-0005-0000-0000-00006F750000}"/>
    <cellStyle name="Percent 178" xfId="15617" xr:uid="{00000000-0005-0000-0000-000070750000}"/>
    <cellStyle name="Percent 179" xfId="15623" xr:uid="{00000000-0005-0000-0000-000071750000}"/>
    <cellStyle name="Percent 18" xfId="31544" xr:uid="{00000000-0005-0000-0000-000072750000}"/>
    <cellStyle name="Percent 18 2" xfId="31546" xr:uid="{00000000-0005-0000-0000-000073750000}"/>
    <cellStyle name="Percent 18 3" xfId="31548" xr:uid="{00000000-0005-0000-0000-000074750000}"/>
    <cellStyle name="Percent 180" xfId="12776" xr:uid="{00000000-0005-0000-0000-000075750000}"/>
    <cellStyle name="Percent 181" xfId="12798" xr:uid="{00000000-0005-0000-0000-000076750000}"/>
    <cellStyle name="Percent 182" xfId="15608" xr:uid="{00000000-0005-0000-0000-000077750000}"/>
    <cellStyle name="Percent 183" xfId="15618" xr:uid="{00000000-0005-0000-0000-000078750000}"/>
    <cellStyle name="Percent 184" xfId="15624" xr:uid="{00000000-0005-0000-0000-000079750000}"/>
    <cellStyle name="Percent 185" xfId="31550" xr:uid="{00000000-0005-0000-0000-00007A750000}"/>
    <cellStyle name="Percent 186" xfId="31554" xr:uid="{00000000-0005-0000-0000-00007B750000}"/>
    <cellStyle name="Percent 187" xfId="31558" xr:uid="{00000000-0005-0000-0000-00007C750000}"/>
    <cellStyle name="Percent 188" xfId="31563" xr:uid="{00000000-0005-0000-0000-00007D750000}"/>
    <cellStyle name="Percent 189" xfId="31567" xr:uid="{00000000-0005-0000-0000-00007E750000}"/>
    <cellStyle name="Percent 19" xfId="28900" xr:uid="{00000000-0005-0000-0000-00007F750000}"/>
    <cellStyle name="Percent 19 2" xfId="31571" xr:uid="{00000000-0005-0000-0000-000080750000}"/>
    <cellStyle name="Percent 19 3" xfId="31573" xr:uid="{00000000-0005-0000-0000-000081750000}"/>
    <cellStyle name="Percent 190" xfId="31551" xr:uid="{00000000-0005-0000-0000-000082750000}"/>
    <cellStyle name="Percent 191" xfId="31555" xr:uid="{00000000-0005-0000-0000-000083750000}"/>
    <cellStyle name="Percent 192" xfId="31559" xr:uid="{00000000-0005-0000-0000-000084750000}"/>
    <cellStyle name="Percent 193" xfId="31564" xr:uid="{00000000-0005-0000-0000-000085750000}"/>
    <cellStyle name="Percent 194" xfId="31568" xr:uid="{00000000-0005-0000-0000-000086750000}"/>
    <cellStyle name="Percent 195" xfId="31575" xr:uid="{00000000-0005-0000-0000-000087750000}"/>
    <cellStyle name="Percent 196" xfId="33" xr:uid="{00000000-0005-0000-0000-000088750000}"/>
    <cellStyle name="Percent 197" xfId="676" xr:uid="{00000000-0005-0000-0000-000089750000}"/>
    <cellStyle name="Percent 198" xfId="698" xr:uid="{00000000-0005-0000-0000-00008A750000}"/>
    <cellStyle name="Percent 199" xfId="28630" xr:uid="{00000000-0005-0000-0000-00008B750000}"/>
    <cellStyle name="Percent 2" xfId="31576" xr:uid="{00000000-0005-0000-0000-00008C750000}"/>
    <cellStyle name="Percent 2 2" xfId="31577" xr:uid="{00000000-0005-0000-0000-00008D750000}"/>
    <cellStyle name="Percent 2 2 2" xfId="31578" xr:uid="{00000000-0005-0000-0000-00008E750000}"/>
    <cellStyle name="Percent 2 2 2 2" xfId="31579" xr:uid="{00000000-0005-0000-0000-00008F750000}"/>
    <cellStyle name="Percent 2 2 3" xfId="31580" xr:uid="{00000000-0005-0000-0000-000090750000}"/>
    <cellStyle name="Percent 2 2_Tarif Nego PTM VSAT IP Tampil" xfId="26484" xr:uid="{00000000-0005-0000-0000-000091750000}"/>
    <cellStyle name="Percent 2 3" xfId="31581" xr:uid="{00000000-0005-0000-0000-000092750000}"/>
    <cellStyle name="Percent 2 3 2" xfId="31582" xr:uid="{00000000-0005-0000-0000-000093750000}"/>
    <cellStyle name="Percent 2 3 3" xfId="31583" xr:uid="{00000000-0005-0000-0000-000094750000}"/>
    <cellStyle name="Percent 2 4" xfId="31584" xr:uid="{00000000-0005-0000-0000-000095750000}"/>
    <cellStyle name="Percent 2 5" xfId="31585" xr:uid="{00000000-0005-0000-0000-000096750000}"/>
    <cellStyle name="Percent 2_bahan PL Gheothermalaaa." xfId="6459" xr:uid="{00000000-0005-0000-0000-000097750000}"/>
    <cellStyle name="Percent 20" xfId="29854" xr:uid="{00000000-0005-0000-0000-000098750000}"/>
    <cellStyle name="Percent 20 2" xfId="29858" xr:uid="{00000000-0005-0000-0000-000099750000}"/>
    <cellStyle name="Percent 20 3" xfId="29862" xr:uid="{00000000-0005-0000-0000-00009A750000}"/>
    <cellStyle name="Percent 200" xfId="30639" xr:uid="{00000000-0005-0000-0000-00009B750000}"/>
    <cellStyle name="Percent 201" xfId="30808" xr:uid="{00000000-0005-0000-0000-00009C750000}"/>
    <cellStyle name="Percent 202" xfId="11812" xr:uid="{00000000-0005-0000-0000-00009D750000}"/>
    <cellStyle name="Percent 203" xfId="28612" xr:uid="{00000000-0005-0000-0000-00009E750000}"/>
    <cellStyle name="Percent 204" xfId="28617" xr:uid="{00000000-0005-0000-0000-00009F750000}"/>
    <cellStyle name="Percent 205" xfId="28622" xr:uid="{00000000-0005-0000-0000-0000A0750000}"/>
    <cellStyle name="Percent 206" xfId="31489" xr:uid="{00000000-0005-0000-0000-0000A1750000}"/>
    <cellStyle name="Percent 207" xfId="31493" xr:uid="{00000000-0005-0000-0000-0000A2750000}"/>
    <cellStyle name="Percent 208" xfId="31499" xr:uid="{00000000-0005-0000-0000-0000A3750000}"/>
    <cellStyle name="Percent 209" xfId="31507" xr:uid="{00000000-0005-0000-0000-0000A4750000}"/>
    <cellStyle name="Percent 21" xfId="29866" xr:uid="{00000000-0005-0000-0000-0000A5750000}"/>
    <cellStyle name="Percent 21 2" xfId="31514" xr:uid="{00000000-0005-0000-0000-0000A6750000}"/>
    <cellStyle name="Percent 21 3" xfId="31516" xr:uid="{00000000-0005-0000-0000-0000A7750000}"/>
    <cellStyle name="Percent 210" xfId="28623" xr:uid="{00000000-0005-0000-0000-0000A8750000}"/>
    <cellStyle name="Percent 211" xfId="31490" xr:uid="{00000000-0005-0000-0000-0000A9750000}"/>
    <cellStyle name="Percent 212" xfId="31494" xr:uid="{00000000-0005-0000-0000-0000AA750000}"/>
    <cellStyle name="Percent 213" xfId="31500" xr:uid="{00000000-0005-0000-0000-0000AB750000}"/>
    <cellStyle name="Percent 214" xfId="31508" xr:uid="{00000000-0005-0000-0000-0000AC750000}"/>
    <cellStyle name="Percent 215" xfId="31520" xr:uid="{00000000-0005-0000-0000-0000AD750000}"/>
    <cellStyle name="Percent 216" xfId="21542" xr:uid="{00000000-0005-0000-0000-0000AE750000}"/>
    <cellStyle name="Percent 217" xfId="21547" xr:uid="{00000000-0005-0000-0000-0000AF750000}"/>
    <cellStyle name="Percent 218" xfId="31528" xr:uid="{00000000-0005-0000-0000-0000B0750000}"/>
    <cellStyle name="Percent 219" xfId="31532" xr:uid="{00000000-0005-0000-0000-0000B1750000}"/>
    <cellStyle name="Percent 22" xfId="29870" xr:uid="{00000000-0005-0000-0000-0000B2750000}"/>
    <cellStyle name="Percent 22 2" xfId="31535" xr:uid="{00000000-0005-0000-0000-0000B3750000}"/>
    <cellStyle name="Percent 22 3" xfId="31537" xr:uid="{00000000-0005-0000-0000-0000B4750000}"/>
    <cellStyle name="Percent 220" xfId="31521" xr:uid="{00000000-0005-0000-0000-0000B5750000}"/>
    <cellStyle name="Percent 221" xfId="21543" xr:uid="{00000000-0005-0000-0000-0000B6750000}"/>
    <cellStyle name="Percent 222" xfId="21548" xr:uid="{00000000-0005-0000-0000-0000B7750000}"/>
    <cellStyle name="Percent 223" xfId="31529" xr:uid="{00000000-0005-0000-0000-0000B8750000}"/>
    <cellStyle name="Percent 224" xfId="31533" xr:uid="{00000000-0005-0000-0000-0000B9750000}"/>
    <cellStyle name="Percent 225" xfId="12777" xr:uid="{00000000-0005-0000-0000-0000BA750000}"/>
    <cellStyle name="Percent 226" xfId="12799" xr:uid="{00000000-0005-0000-0000-0000BB750000}"/>
    <cellStyle name="Percent 227" xfId="15609" xr:uid="{00000000-0005-0000-0000-0000BC750000}"/>
    <cellStyle name="Percent 228" xfId="15619" xr:uid="{00000000-0005-0000-0000-0000BD750000}"/>
    <cellStyle name="Percent 229" xfId="15625" xr:uid="{00000000-0005-0000-0000-0000BE750000}"/>
    <cellStyle name="Percent 23" xfId="31545" xr:uid="{00000000-0005-0000-0000-0000BF750000}"/>
    <cellStyle name="Percent 23 2" xfId="31547" xr:uid="{00000000-0005-0000-0000-0000C0750000}"/>
    <cellStyle name="Percent 23 3" xfId="31549" xr:uid="{00000000-0005-0000-0000-0000C1750000}"/>
    <cellStyle name="Percent 230" xfId="12778" xr:uid="{00000000-0005-0000-0000-0000C2750000}"/>
    <cellStyle name="Percent 231" xfId="12800" xr:uid="{00000000-0005-0000-0000-0000C3750000}"/>
    <cellStyle name="Percent 232" xfId="15610" xr:uid="{00000000-0005-0000-0000-0000C4750000}"/>
    <cellStyle name="Percent 233" xfId="15620" xr:uid="{00000000-0005-0000-0000-0000C5750000}"/>
    <cellStyle name="Percent 234" xfId="15626" xr:uid="{00000000-0005-0000-0000-0000C6750000}"/>
    <cellStyle name="Percent 235" xfId="31552" xr:uid="{00000000-0005-0000-0000-0000C7750000}"/>
    <cellStyle name="Percent 236" xfId="31556" xr:uid="{00000000-0005-0000-0000-0000C8750000}"/>
    <cellStyle name="Percent 237" xfId="31560" xr:uid="{00000000-0005-0000-0000-0000C9750000}"/>
    <cellStyle name="Percent 238" xfId="31565" xr:uid="{00000000-0005-0000-0000-0000CA750000}"/>
    <cellStyle name="Percent 239" xfId="31569" xr:uid="{00000000-0005-0000-0000-0000CB750000}"/>
    <cellStyle name="Percent 24" xfId="28901" xr:uid="{00000000-0005-0000-0000-0000CC750000}"/>
    <cellStyle name="Percent 24 2" xfId="31572" xr:uid="{00000000-0005-0000-0000-0000CD750000}"/>
    <cellStyle name="Percent 24 3" xfId="31574" xr:uid="{00000000-0005-0000-0000-0000CE750000}"/>
    <cellStyle name="Percent 240" xfId="31553" xr:uid="{00000000-0005-0000-0000-0000CF750000}"/>
    <cellStyle name="Percent 240 2" xfId="31587" xr:uid="{00000000-0005-0000-0000-0000D0750000}"/>
    <cellStyle name="Percent 240 2 2" xfId="31588" xr:uid="{00000000-0005-0000-0000-0000D1750000}"/>
    <cellStyle name="Percent 240 2 3" xfId="28108" xr:uid="{00000000-0005-0000-0000-0000D2750000}"/>
    <cellStyle name="Percent 240 3" xfId="23633" xr:uid="{00000000-0005-0000-0000-0000D3750000}"/>
    <cellStyle name="Percent 240 3 2" xfId="23637" xr:uid="{00000000-0005-0000-0000-0000D4750000}"/>
    <cellStyle name="Percent 240 3 3" xfId="23642" xr:uid="{00000000-0005-0000-0000-0000D5750000}"/>
    <cellStyle name="Percent 240 4" xfId="23644" xr:uid="{00000000-0005-0000-0000-0000D6750000}"/>
    <cellStyle name="Percent 240 5" xfId="23646" xr:uid="{00000000-0005-0000-0000-0000D7750000}"/>
    <cellStyle name="Percent 241" xfId="31557" xr:uid="{00000000-0005-0000-0000-0000D8750000}"/>
    <cellStyle name="Percent 242" xfId="31561" xr:uid="{00000000-0005-0000-0000-0000D9750000}"/>
    <cellStyle name="Percent 25" xfId="28904" xr:uid="{00000000-0005-0000-0000-0000DA750000}"/>
    <cellStyle name="Percent 25 2" xfId="31589" xr:uid="{00000000-0005-0000-0000-0000DB750000}"/>
    <cellStyle name="Percent 25 3" xfId="31591" xr:uid="{00000000-0005-0000-0000-0000DC750000}"/>
    <cellStyle name="Percent 26" xfId="28598" xr:uid="{00000000-0005-0000-0000-0000DD750000}"/>
    <cellStyle name="Percent 26 2" xfId="360" xr:uid="{00000000-0005-0000-0000-0000DE750000}"/>
    <cellStyle name="Percent 26 3" xfId="416" xr:uid="{00000000-0005-0000-0000-0000DF750000}"/>
    <cellStyle name="Percent 27" xfId="28602" xr:uid="{00000000-0005-0000-0000-0000E0750000}"/>
    <cellStyle name="Percent 27 2" xfId="31593" xr:uid="{00000000-0005-0000-0000-0000E1750000}"/>
    <cellStyle name="Percent 27 3" xfId="24801" xr:uid="{00000000-0005-0000-0000-0000E2750000}"/>
    <cellStyle name="Percent 28" xfId="31595" xr:uid="{00000000-0005-0000-0000-0000E3750000}"/>
    <cellStyle name="Percent 28 2" xfId="31597" xr:uid="{00000000-0005-0000-0000-0000E4750000}"/>
    <cellStyle name="Percent 28 3" xfId="24806" xr:uid="{00000000-0005-0000-0000-0000E5750000}"/>
    <cellStyle name="Percent 29" xfId="31599" xr:uid="{00000000-0005-0000-0000-0000E6750000}"/>
    <cellStyle name="Percent 29 2" xfId="6643" xr:uid="{00000000-0005-0000-0000-0000E7750000}"/>
    <cellStyle name="Percent 29 3" xfId="6648" xr:uid="{00000000-0005-0000-0000-0000E8750000}"/>
    <cellStyle name="Percent 3" xfId="31601" xr:uid="{00000000-0005-0000-0000-0000E9750000}"/>
    <cellStyle name="Percent 3 10" xfId="31602" xr:uid="{00000000-0005-0000-0000-0000EA750000}"/>
    <cellStyle name="Percent 3 10 2" xfId="31603" xr:uid="{00000000-0005-0000-0000-0000EB750000}"/>
    <cellStyle name="Percent 3 10 3" xfId="31604" xr:uid="{00000000-0005-0000-0000-0000EC750000}"/>
    <cellStyle name="Percent 3 11" xfId="26559" xr:uid="{00000000-0005-0000-0000-0000ED750000}"/>
    <cellStyle name="Percent 3 11 2" xfId="31605" xr:uid="{00000000-0005-0000-0000-0000EE750000}"/>
    <cellStyle name="Percent 3 11 3" xfId="31606" xr:uid="{00000000-0005-0000-0000-0000EF750000}"/>
    <cellStyle name="Percent 3 12" xfId="26561" xr:uid="{00000000-0005-0000-0000-0000F0750000}"/>
    <cellStyle name="Percent 3 13" xfId="31607" xr:uid="{00000000-0005-0000-0000-0000F1750000}"/>
    <cellStyle name="Percent 3 2" xfId="31608" xr:uid="{00000000-0005-0000-0000-0000F2750000}"/>
    <cellStyle name="Percent 3 2 2" xfId="31609" xr:uid="{00000000-0005-0000-0000-0000F3750000}"/>
    <cellStyle name="Percent 3 2 3" xfId="10115" xr:uid="{00000000-0005-0000-0000-0000F4750000}"/>
    <cellStyle name="Percent 3 3" xfId="31610" xr:uid="{00000000-0005-0000-0000-0000F5750000}"/>
    <cellStyle name="Percent 3 3 2" xfId="31611" xr:uid="{00000000-0005-0000-0000-0000F6750000}"/>
    <cellStyle name="Percent 3 4" xfId="31612" xr:uid="{00000000-0005-0000-0000-0000F7750000}"/>
    <cellStyle name="Percent 3 5" xfId="31613" xr:uid="{00000000-0005-0000-0000-0000F8750000}"/>
    <cellStyle name="Percent 3 5 2" xfId="31614" xr:uid="{00000000-0005-0000-0000-0000F9750000}"/>
    <cellStyle name="Percent 3 5 2 2" xfId="20481" xr:uid="{00000000-0005-0000-0000-0000FA750000}"/>
    <cellStyle name="Percent 3 5 2 2 2" xfId="31077" xr:uid="{00000000-0005-0000-0000-0000FB750000}"/>
    <cellStyle name="Percent 3 5 2 2 3" xfId="31084" xr:uid="{00000000-0005-0000-0000-0000FC750000}"/>
    <cellStyle name="Percent 3 5 2 3" xfId="20485" xr:uid="{00000000-0005-0000-0000-0000FD750000}"/>
    <cellStyle name="Percent 3 5 2 4" xfId="20489" xr:uid="{00000000-0005-0000-0000-0000FE750000}"/>
    <cellStyle name="Percent 3 5 3" xfId="31615" xr:uid="{00000000-0005-0000-0000-0000FF750000}"/>
    <cellStyle name="Percent 3 5 3 2" xfId="31213" xr:uid="{00000000-0005-0000-0000-000000760000}"/>
    <cellStyle name="Percent 3 5 3 3" xfId="31226" xr:uid="{00000000-0005-0000-0000-000001760000}"/>
    <cellStyle name="Percent 3 5 4" xfId="31616" xr:uid="{00000000-0005-0000-0000-000002760000}"/>
    <cellStyle name="Percent 3 5 4 2" xfId="31368" xr:uid="{00000000-0005-0000-0000-000003760000}"/>
    <cellStyle name="Percent 3 5 4 3" xfId="16013" xr:uid="{00000000-0005-0000-0000-000004760000}"/>
    <cellStyle name="Percent 3 5 5" xfId="31617" xr:uid="{00000000-0005-0000-0000-000005760000}"/>
    <cellStyle name="Percent 3 5 6" xfId="31618" xr:uid="{00000000-0005-0000-0000-000006760000}"/>
    <cellStyle name="Percent 3 6" xfId="31619" xr:uid="{00000000-0005-0000-0000-000007760000}"/>
    <cellStyle name="Percent 3 6 2" xfId="30418" xr:uid="{00000000-0005-0000-0000-000008760000}"/>
    <cellStyle name="Percent 3 6 2 2" xfId="31620" xr:uid="{00000000-0005-0000-0000-000009760000}"/>
    <cellStyle name="Percent 3 6 2 3" xfId="31621" xr:uid="{00000000-0005-0000-0000-00000A760000}"/>
    <cellStyle name="Percent 3 6 3" xfId="31622" xr:uid="{00000000-0005-0000-0000-00000B760000}"/>
    <cellStyle name="Percent 3 6 3 2" xfId="31623" xr:uid="{00000000-0005-0000-0000-00000C760000}"/>
    <cellStyle name="Percent 3 6 3 3" xfId="31624" xr:uid="{00000000-0005-0000-0000-00000D760000}"/>
    <cellStyle name="Percent 3 6 4" xfId="31625" xr:uid="{00000000-0005-0000-0000-00000E760000}"/>
    <cellStyle name="Percent 3 6 5" xfId="31626" xr:uid="{00000000-0005-0000-0000-00000F760000}"/>
    <cellStyle name="Percent 3 7" xfId="9843" xr:uid="{00000000-0005-0000-0000-000010760000}"/>
    <cellStyle name="Percent 3 7 2" xfId="14166" xr:uid="{00000000-0005-0000-0000-000011760000}"/>
    <cellStyle name="Percent 3 7 2 2" xfId="4147" xr:uid="{00000000-0005-0000-0000-000012760000}"/>
    <cellStyle name="Percent 3 7 2 3" xfId="31627" xr:uid="{00000000-0005-0000-0000-000013760000}"/>
    <cellStyle name="Percent 3 7 3" xfId="14169" xr:uid="{00000000-0005-0000-0000-000014760000}"/>
    <cellStyle name="Percent 3 7 3 2" xfId="31628" xr:uid="{00000000-0005-0000-0000-000015760000}"/>
    <cellStyle name="Percent 3 7 3 3" xfId="31629" xr:uid="{00000000-0005-0000-0000-000016760000}"/>
    <cellStyle name="Percent 3 7 4" xfId="31630" xr:uid="{00000000-0005-0000-0000-000017760000}"/>
    <cellStyle name="Percent 3 7 5" xfId="31631" xr:uid="{00000000-0005-0000-0000-000018760000}"/>
    <cellStyle name="Percent 3 8" xfId="9847" xr:uid="{00000000-0005-0000-0000-000019760000}"/>
    <cellStyle name="Percent 3 8 2" xfId="5756" xr:uid="{00000000-0005-0000-0000-00001A760000}"/>
    <cellStyle name="Percent 3 8 2 2" xfId="31632" xr:uid="{00000000-0005-0000-0000-00001B760000}"/>
    <cellStyle name="Percent 3 8 2 3" xfId="20524" xr:uid="{00000000-0005-0000-0000-00001C760000}"/>
    <cellStyle name="Percent 3 8 3" xfId="14172" xr:uid="{00000000-0005-0000-0000-00001D760000}"/>
    <cellStyle name="Percent 3 8 3 2" xfId="31633" xr:uid="{00000000-0005-0000-0000-00001E760000}"/>
    <cellStyle name="Percent 3 8 3 3" xfId="31634" xr:uid="{00000000-0005-0000-0000-00001F760000}"/>
    <cellStyle name="Percent 3 8 4" xfId="31635" xr:uid="{00000000-0005-0000-0000-000020760000}"/>
    <cellStyle name="Percent 3 8 5" xfId="31636" xr:uid="{00000000-0005-0000-0000-000021760000}"/>
    <cellStyle name="Percent 3 9" xfId="14175" xr:uid="{00000000-0005-0000-0000-000022760000}"/>
    <cellStyle name="Percent 3 9 2" xfId="13895" xr:uid="{00000000-0005-0000-0000-000023760000}"/>
    <cellStyle name="Percent 3 9 2 2" xfId="31637" xr:uid="{00000000-0005-0000-0000-000024760000}"/>
    <cellStyle name="Percent 3 9 2 3" xfId="31638" xr:uid="{00000000-0005-0000-0000-000025760000}"/>
    <cellStyle name="Percent 3 9 3" xfId="31639" xr:uid="{00000000-0005-0000-0000-000026760000}"/>
    <cellStyle name="Percent 3 9 3 2" xfId="31640" xr:uid="{00000000-0005-0000-0000-000027760000}"/>
    <cellStyle name="Percent 3 9 3 3" xfId="31641" xr:uid="{00000000-0005-0000-0000-000028760000}"/>
    <cellStyle name="Percent 3 9 4" xfId="31642" xr:uid="{00000000-0005-0000-0000-000029760000}"/>
    <cellStyle name="Percent 3 9 5" xfId="31643" xr:uid="{00000000-0005-0000-0000-00002A760000}"/>
    <cellStyle name="Percent 3_bahan PL Gheothermalaaa." xfId="31644" xr:uid="{00000000-0005-0000-0000-00002B760000}"/>
    <cellStyle name="Percent 30" xfId="28905" xr:uid="{00000000-0005-0000-0000-00002C760000}"/>
    <cellStyle name="Percent 30 2" xfId="31590" xr:uid="{00000000-0005-0000-0000-00002D760000}"/>
    <cellStyle name="Percent 30 3" xfId="31592" xr:uid="{00000000-0005-0000-0000-00002E760000}"/>
    <cellStyle name="Percent 31" xfId="28599" xr:uid="{00000000-0005-0000-0000-00002F760000}"/>
    <cellStyle name="Percent 31 2" xfId="361" xr:uid="{00000000-0005-0000-0000-000030760000}"/>
    <cellStyle name="Percent 31 3" xfId="417" xr:uid="{00000000-0005-0000-0000-000031760000}"/>
    <cellStyle name="Percent 32" xfId="28603" xr:uid="{00000000-0005-0000-0000-000032760000}"/>
    <cellStyle name="Percent 32 2" xfId="31594" xr:uid="{00000000-0005-0000-0000-000033760000}"/>
    <cellStyle name="Percent 32 3" xfId="24802" xr:uid="{00000000-0005-0000-0000-000034760000}"/>
    <cellStyle name="Percent 33" xfId="31596" xr:uid="{00000000-0005-0000-0000-000035760000}"/>
    <cellStyle name="Percent 33 2" xfId="31598" xr:uid="{00000000-0005-0000-0000-000036760000}"/>
    <cellStyle name="Percent 33 3" xfId="24807" xr:uid="{00000000-0005-0000-0000-000037760000}"/>
    <cellStyle name="Percent 34" xfId="31600" xr:uid="{00000000-0005-0000-0000-000038760000}"/>
    <cellStyle name="Percent 34 2" xfId="6644" xr:uid="{00000000-0005-0000-0000-000039760000}"/>
    <cellStyle name="Percent 34 3" xfId="6649" xr:uid="{00000000-0005-0000-0000-00003A760000}"/>
    <cellStyle name="Percent 35" xfId="27211" xr:uid="{00000000-0005-0000-0000-00003B760000}"/>
    <cellStyle name="Percent 35 2" xfId="5111" xr:uid="{00000000-0005-0000-0000-00003C760000}"/>
    <cellStyle name="Percent 35 3" xfId="24237" xr:uid="{00000000-0005-0000-0000-00003D760000}"/>
    <cellStyle name="Percent 36" xfId="27215" xr:uid="{00000000-0005-0000-0000-00003E760000}"/>
    <cellStyle name="Percent 36 2" xfId="5973" xr:uid="{00000000-0005-0000-0000-00003F760000}"/>
    <cellStyle name="Percent 36 3" xfId="24253" xr:uid="{00000000-0005-0000-0000-000040760000}"/>
    <cellStyle name="Percent 37" xfId="27219" xr:uid="{00000000-0005-0000-0000-000041760000}"/>
    <cellStyle name="Percent 37 2" xfId="6574" xr:uid="{00000000-0005-0000-0000-000042760000}"/>
    <cellStyle name="Percent 37 3" xfId="24264" xr:uid="{00000000-0005-0000-0000-000043760000}"/>
    <cellStyle name="Percent 38" xfId="27223" xr:uid="{00000000-0005-0000-0000-000044760000}"/>
    <cellStyle name="Percent 38 2" xfId="27227" xr:uid="{00000000-0005-0000-0000-000045760000}"/>
    <cellStyle name="Percent 38 3" xfId="10332" xr:uid="{00000000-0005-0000-0000-000046760000}"/>
    <cellStyle name="Percent 39" xfId="31645" xr:uid="{00000000-0005-0000-0000-000047760000}"/>
    <cellStyle name="Percent 39 2" xfId="31647" xr:uid="{00000000-0005-0000-0000-000048760000}"/>
    <cellStyle name="Percent 39 3" xfId="9287" xr:uid="{00000000-0005-0000-0000-000049760000}"/>
    <cellStyle name="Percent 4" xfId="31650" xr:uid="{00000000-0005-0000-0000-00004A760000}"/>
    <cellStyle name="Percent 4 2" xfId="15576" xr:uid="{00000000-0005-0000-0000-00004B760000}"/>
    <cellStyle name="Percent 4 2 2" xfId="15581" xr:uid="{00000000-0005-0000-0000-00004C760000}"/>
    <cellStyle name="Percent 4 2 2 2" xfId="19388" xr:uid="{00000000-0005-0000-0000-00004D760000}"/>
    <cellStyle name="Percent 4 2 3" xfId="15586" xr:uid="{00000000-0005-0000-0000-00004E760000}"/>
    <cellStyle name="Percent 4 3" xfId="31651" xr:uid="{00000000-0005-0000-0000-00004F760000}"/>
    <cellStyle name="Percent 4 3 2" xfId="19507" xr:uid="{00000000-0005-0000-0000-000050760000}"/>
    <cellStyle name="Percent 4 3 2 2" xfId="19509" xr:uid="{00000000-0005-0000-0000-000051760000}"/>
    <cellStyle name="Percent 4 3 3" xfId="6075" xr:uid="{00000000-0005-0000-0000-000052760000}"/>
    <cellStyle name="Percent 4 4" xfId="31652" xr:uid="{00000000-0005-0000-0000-000053760000}"/>
    <cellStyle name="Percent 4 5" xfId="27905" xr:uid="{00000000-0005-0000-0000-000054760000}"/>
    <cellStyle name="Percent 4_tabel tarif lamp. BA (hasil koreksi pak Frans)" xfId="31586" xr:uid="{00000000-0005-0000-0000-000055760000}"/>
    <cellStyle name="Percent 40" xfId="27212" xr:uid="{00000000-0005-0000-0000-000056760000}"/>
    <cellStyle name="Percent 40 2" xfId="5112" xr:uid="{00000000-0005-0000-0000-000057760000}"/>
    <cellStyle name="Percent 40 3" xfId="24238" xr:uid="{00000000-0005-0000-0000-000058760000}"/>
    <cellStyle name="Percent 41" xfId="27216" xr:uid="{00000000-0005-0000-0000-000059760000}"/>
    <cellStyle name="Percent 41 2" xfId="5974" xr:uid="{00000000-0005-0000-0000-00005A760000}"/>
    <cellStyle name="Percent 41 3" xfId="24254" xr:uid="{00000000-0005-0000-0000-00005B760000}"/>
    <cellStyle name="Percent 42" xfId="27220" xr:uid="{00000000-0005-0000-0000-00005C760000}"/>
    <cellStyle name="Percent 42 2" xfId="6575" xr:uid="{00000000-0005-0000-0000-00005D760000}"/>
    <cellStyle name="Percent 42 3" xfId="24265" xr:uid="{00000000-0005-0000-0000-00005E760000}"/>
    <cellStyle name="Percent 43" xfId="27224" xr:uid="{00000000-0005-0000-0000-00005F760000}"/>
    <cellStyle name="Percent 43 2" xfId="27228" xr:uid="{00000000-0005-0000-0000-000060760000}"/>
    <cellStyle name="Percent 43 3" xfId="10333" xr:uid="{00000000-0005-0000-0000-000061760000}"/>
    <cellStyle name="Percent 44" xfId="31646" xr:uid="{00000000-0005-0000-0000-000062760000}"/>
    <cellStyle name="Percent 44 2" xfId="31648" xr:uid="{00000000-0005-0000-0000-000063760000}"/>
    <cellStyle name="Percent 44 3" xfId="9288" xr:uid="{00000000-0005-0000-0000-000064760000}"/>
    <cellStyle name="Percent 45" xfId="31653" xr:uid="{00000000-0005-0000-0000-000065760000}"/>
    <cellStyle name="Percent 45 2" xfId="31655" xr:uid="{00000000-0005-0000-0000-000066760000}"/>
    <cellStyle name="Percent 45 3" xfId="14902" xr:uid="{00000000-0005-0000-0000-000067760000}"/>
    <cellStyle name="Percent 46" xfId="647" xr:uid="{00000000-0005-0000-0000-000068760000}"/>
    <cellStyle name="Percent 46 2" xfId="31657" xr:uid="{00000000-0005-0000-0000-000069760000}"/>
    <cellStyle name="Percent 46 3" xfId="4724" xr:uid="{00000000-0005-0000-0000-00006A760000}"/>
    <cellStyle name="Percent 47" xfId="662" xr:uid="{00000000-0005-0000-0000-00006B760000}"/>
    <cellStyle name="Percent 47 2" xfId="31659" xr:uid="{00000000-0005-0000-0000-00006C760000}"/>
    <cellStyle name="Percent 47 3" xfId="12981" xr:uid="{00000000-0005-0000-0000-00006D760000}"/>
    <cellStyle name="Percent 48" xfId="4917" xr:uid="{00000000-0005-0000-0000-00006E760000}"/>
    <cellStyle name="Percent 48 2" xfId="31661" xr:uid="{00000000-0005-0000-0000-00006F760000}"/>
    <cellStyle name="Percent 48 3" xfId="6335" xr:uid="{00000000-0005-0000-0000-000070760000}"/>
    <cellStyle name="Percent 49" xfId="860" xr:uid="{00000000-0005-0000-0000-000071760000}"/>
    <cellStyle name="Percent 49 2" xfId="31663" xr:uid="{00000000-0005-0000-0000-000072760000}"/>
    <cellStyle name="Percent 49 3" xfId="1808" xr:uid="{00000000-0005-0000-0000-000073760000}"/>
    <cellStyle name="Percent 5" xfId="31665" xr:uid="{00000000-0005-0000-0000-000074760000}"/>
    <cellStyle name="Percent 5 2" xfId="30078" xr:uid="{00000000-0005-0000-0000-000075760000}"/>
    <cellStyle name="Percent 5 2 2" xfId="30095" xr:uid="{00000000-0005-0000-0000-000076760000}"/>
    <cellStyle name="Percent 5 3" xfId="30298" xr:uid="{00000000-0005-0000-0000-000077760000}"/>
    <cellStyle name="Percent 5 3 2" xfId="30310" xr:uid="{00000000-0005-0000-0000-000078760000}"/>
    <cellStyle name="Percent 5 3 3" xfId="30379" xr:uid="{00000000-0005-0000-0000-000079760000}"/>
    <cellStyle name="Percent 5 4" xfId="30453" xr:uid="{00000000-0005-0000-0000-00007A760000}"/>
    <cellStyle name="Percent 50" xfId="31654" xr:uid="{00000000-0005-0000-0000-00007B760000}"/>
    <cellStyle name="Percent 50 2" xfId="31656" xr:uid="{00000000-0005-0000-0000-00007C760000}"/>
    <cellStyle name="Percent 50 3" xfId="14903" xr:uid="{00000000-0005-0000-0000-00007D760000}"/>
    <cellStyle name="Percent 51" xfId="648" xr:uid="{00000000-0005-0000-0000-00007E760000}"/>
    <cellStyle name="Percent 51 2" xfId="31658" xr:uid="{00000000-0005-0000-0000-00007F760000}"/>
    <cellStyle name="Percent 51 3" xfId="4725" xr:uid="{00000000-0005-0000-0000-000080760000}"/>
    <cellStyle name="Percent 52" xfId="663" xr:uid="{00000000-0005-0000-0000-000081760000}"/>
    <cellStyle name="Percent 52 2" xfId="31660" xr:uid="{00000000-0005-0000-0000-000082760000}"/>
    <cellStyle name="Percent 52 3" xfId="12982" xr:uid="{00000000-0005-0000-0000-000083760000}"/>
    <cellStyle name="Percent 53" xfId="4918" xr:uid="{00000000-0005-0000-0000-000084760000}"/>
    <cellStyle name="Percent 53 2" xfId="31662" xr:uid="{00000000-0005-0000-0000-000085760000}"/>
    <cellStyle name="Percent 53 3" xfId="6336" xr:uid="{00000000-0005-0000-0000-000086760000}"/>
    <cellStyle name="Percent 54" xfId="861" xr:uid="{00000000-0005-0000-0000-000087760000}"/>
    <cellStyle name="Percent 54 2" xfId="31664" xr:uid="{00000000-0005-0000-0000-000088760000}"/>
    <cellStyle name="Percent 54 3" xfId="1809" xr:uid="{00000000-0005-0000-0000-000089760000}"/>
    <cellStyle name="Percent 55" xfId="31666" xr:uid="{00000000-0005-0000-0000-00008A760000}"/>
    <cellStyle name="Percent 55 2" xfId="31668" xr:uid="{00000000-0005-0000-0000-00008B760000}"/>
    <cellStyle name="Percent 55 3" xfId="6978" xr:uid="{00000000-0005-0000-0000-00008C760000}"/>
    <cellStyle name="Percent 56" xfId="31670" xr:uid="{00000000-0005-0000-0000-00008D760000}"/>
    <cellStyle name="Percent 56 2" xfId="22968" xr:uid="{00000000-0005-0000-0000-00008E760000}"/>
    <cellStyle name="Percent 56 3" xfId="31672" xr:uid="{00000000-0005-0000-0000-00008F760000}"/>
    <cellStyle name="Percent 57" xfId="31674" xr:uid="{00000000-0005-0000-0000-000090760000}"/>
    <cellStyle name="Percent 57 2" xfId="22972" xr:uid="{00000000-0005-0000-0000-000091760000}"/>
    <cellStyle name="Percent 57 3" xfId="31676" xr:uid="{00000000-0005-0000-0000-000092760000}"/>
    <cellStyle name="Percent 58" xfId="6179" xr:uid="{00000000-0005-0000-0000-000093760000}"/>
    <cellStyle name="Percent 58 2" xfId="4411" xr:uid="{00000000-0005-0000-0000-000094760000}"/>
    <cellStyle name="Percent 58 3" xfId="5888" xr:uid="{00000000-0005-0000-0000-000095760000}"/>
    <cellStyle name="Percent 59" xfId="4900" xr:uid="{00000000-0005-0000-0000-000096760000}"/>
    <cellStyle name="Percent 59 2" xfId="21266" xr:uid="{00000000-0005-0000-0000-000097760000}"/>
    <cellStyle name="Percent 59 3" xfId="21272" xr:uid="{00000000-0005-0000-0000-000098760000}"/>
    <cellStyle name="Percent 6" xfId="31678" xr:uid="{00000000-0005-0000-0000-000099760000}"/>
    <cellStyle name="Percent 6 2" xfId="31562" xr:uid="{00000000-0005-0000-0000-00009A760000}"/>
    <cellStyle name="Percent 6 2 2" xfId="31679" xr:uid="{00000000-0005-0000-0000-00009B760000}"/>
    <cellStyle name="Percent 6 3" xfId="31566" xr:uid="{00000000-0005-0000-0000-00009C760000}"/>
    <cellStyle name="Percent 6 3 2" xfId="31680" xr:uid="{00000000-0005-0000-0000-00009D760000}"/>
    <cellStyle name="Percent 6 3 3" xfId="23669" xr:uid="{00000000-0005-0000-0000-00009E760000}"/>
    <cellStyle name="Percent 6 4" xfId="31570" xr:uid="{00000000-0005-0000-0000-00009F760000}"/>
    <cellStyle name="Percent 6_Tarif Nego PTM VSAT IP Tampil" xfId="24073" xr:uid="{00000000-0005-0000-0000-0000A0760000}"/>
    <cellStyle name="Percent 60" xfId="31667" xr:uid="{00000000-0005-0000-0000-0000A1760000}"/>
    <cellStyle name="Percent 60 2" xfId="31669" xr:uid="{00000000-0005-0000-0000-0000A2760000}"/>
    <cellStyle name="Percent 60 3" xfId="6979" xr:uid="{00000000-0005-0000-0000-0000A3760000}"/>
    <cellStyle name="Percent 61" xfId="31671" xr:uid="{00000000-0005-0000-0000-0000A4760000}"/>
    <cellStyle name="Percent 61 2" xfId="22969" xr:uid="{00000000-0005-0000-0000-0000A5760000}"/>
    <cellStyle name="Percent 61 3" xfId="31673" xr:uid="{00000000-0005-0000-0000-0000A6760000}"/>
    <cellStyle name="Percent 62" xfId="31675" xr:uid="{00000000-0005-0000-0000-0000A7760000}"/>
    <cellStyle name="Percent 62 2" xfId="22973" xr:uid="{00000000-0005-0000-0000-0000A8760000}"/>
    <cellStyle name="Percent 62 3" xfId="31677" xr:uid="{00000000-0005-0000-0000-0000A9760000}"/>
    <cellStyle name="Percent 63" xfId="6180" xr:uid="{00000000-0005-0000-0000-0000AA760000}"/>
    <cellStyle name="Percent 63 2" xfId="4412" xr:uid="{00000000-0005-0000-0000-0000AB760000}"/>
    <cellStyle name="Percent 63 3" xfId="5889" xr:uid="{00000000-0005-0000-0000-0000AC760000}"/>
    <cellStyle name="Percent 64" xfId="4901" xr:uid="{00000000-0005-0000-0000-0000AD760000}"/>
    <cellStyle name="Percent 64 2" xfId="21267" xr:uid="{00000000-0005-0000-0000-0000AE760000}"/>
    <cellStyle name="Percent 64 3" xfId="21273" xr:uid="{00000000-0005-0000-0000-0000AF760000}"/>
    <cellStyle name="Percent 65" xfId="4923" xr:uid="{00000000-0005-0000-0000-0000B0760000}"/>
    <cellStyle name="Percent 65 2" xfId="21289" xr:uid="{00000000-0005-0000-0000-0000B1760000}"/>
    <cellStyle name="Percent 65 3" xfId="21296" xr:uid="{00000000-0005-0000-0000-0000B2760000}"/>
    <cellStyle name="Percent 66" xfId="29875" xr:uid="{00000000-0005-0000-0000-0000B3760000}"/>
    <cellStyle name="Percent 66 2" xfId="31681" xr:uid="{00000000-0005-0000-0000-0000B4760000}"/>
    <cellStyle name="Percent 66 3" xfId="31683" xr:uid="{00000000-0005-0000-0000-0000B5760000}"/>
    <cellStyle name="Percent 67" xfId="29879" xr:uid="{00000000-0005-0000-0000-0000B6760000}"/>
    <cellStyle name="Percent 67 2" xfId="31685" xr:uid="{00000000-0005-0000-0000-0000B7760000}"/>
    <cellStyle name="Percent 67 3" xfId="31687" xr:uid="{00000000-0005-0000-0000-0000B8760000}"/>
    <cellStyle name="Percent 68" xfId="31689" xr:uid="{00000000-0005-0000-0000-0000B9760000}"/>
    <cellStyle name="Percent 68 2" xfId="31691" xr:uid="{00000000-0005-0000-0000-0000BA760000}"/>
    <cellStyle name="Percent 68 3" xfId="31693" xr:uid="{00000000-0005-0000-0000-0000BB760000}"/>
    <cellStyle name="Percent 69" xfId="31695" xr:uid="{00000000-0005-0000-0000-0000BC760000}"/>
    <cellStyle name="Percent 69 2" xfId="26356" xr:uid="{00000000-0005-0000-0000-0000BD760000}"/>
    <cellStyle name="Percent 69 3" xfId="26359" xr:uid="{00000000-0005-0000-0000-0000BE760000}"/>
    <cellStyle name="Percent 7" xfId="31697" xr:uid="{00000000-0005-0000-0000-0000BF760000}"/>
    <cellStyle name="Percent 7 2" xfId="31698" xr:uid="{00000000-0005-0000-0000-0000C0760000}"/>
    <cellStyle name="Percent 7 2 2" xfId="31699" xr:uid="{00000000-0005-0000-0000-0000C1760000}"/>
    <cellStyle name="Percent 7 3" xfId="31700" xr:uid="{00000000-0005-0000-0000-0000C2760000}"/>
    <cellStyle name="Percent 7 3 2" xfId="31701" xr:uid="{00000000-0005-0000-0000-0000C3760000}"/>
    <cellStyle name="Percent 7 3 3" xfId="31702" xr:uid="{00000000-0005-0000-0000-0000C4760000}"/>
    <cellStyle name="Percent 7 4" xfId="31703" xr:uid="{00000000-0005-0000-0000-0000C5760000}"/>
    <cellStyle name="Percent 70" xfId="4924" xr:uid="{00000000-0005-0000-0000-0000C6760000}"/>
    <cellStyle name="Percent 70 2" xfId="21290" xr:uid="{00000000-0005-0000-0000-0000C7760000}"/>
    <cellStyle name="Percent 70 3" xfId="21297" xr:uid="{00000000-0005-0000-0000-0000C8760000}"/>
    <cellStyle name="Percent 71" xfId="29876" xr:uid="{00000000-0005-0000-0000-0000C9760000}"/>
    <cellStyle name="Percent 71 2" xfId="31682" xr:uid="{00000000-0005-0000-0000-0000CA760000}"/>
    <cellStyle name="Percent 71 3" xfId="31684" xr:uid="{00000000-0005-0000-0000-0000CB760000}"/>
    <cellStyle name="Percent 72" xfId="29880" xr:uid="{00000000-0005-0000-0000-0000CC760000}"/>
    <cellStyle name="Percent 72 2" xfId="31686" xr:uid="{00000000-0005-0000-0000-0000CD760000}"/>
    <cellStyle name="Percent 72 3" xfId="31688" xr:uid="{00000000-0005-0000-0000-0000CE760000}"/>
    <cellStyle name="Percent 73" xfId="31690" xr:uid="{00000000-0005-0000-0000-0000CF760000}"/>
    <cellStyle name="Percent 73 2" xfId="31692" xr:uid="{00000000-0005-0000-0000-0000D0760000}"/>
    <cellStyle name="Percent 73 3" xfId="31694" xr:uid="{00000000-0005-0000-0000-0000D1760000}"/>
    <cellStyle name="Percent 74" xfId="31696" xr:uid="{00000000-0005-0000-0000-0000D2760000}"/>
    <cellStyle name="Percent 74 2" xfId="26357" xr:uid="{00000000-0005-0000-0000-0000D3760000}"/>
    <cellStyle name="Percent 74 3" xfId="26360" xr:uid="{00000000-0005-0000-0000-0000D4760000}"/>
    <cellStyle name="Percent 74 4" xfId="31704" xr:uid="{00000000-0005-0000-0000-0000D5760000}"/>
    <cellStyle name="Percent 74 4 10" xfId="31705" xr:uid="{00000000-0005-0000-0000-0000D6760000}"/>
    <cellStyle name="Percent 74 4 11" xfId="24776" xr:uid="{00000000-0005-0000-0000-0000D7760000}"/>
    <cellStyle name="Percent 74 4 2" xfId="8906" xr:uid="{00000000-0005-0000-0000-0000D8760000}"/>
    <cellStyle name="Percent 74 4 2 2" xfId="31706" xr:uid="{00000000-0005-0000-0000-0000D9760000}"/>
    <cellStyle name="Percent 74 4 2 2 2" xfId="20686" xr:uid="{00000000-0005-0000-0000-0000DA760000}"/>
    <cellStyle name="Percent 74 4 2 2 2 2" xfId="31707" xr:uid="{00000000-0005-0000-0000-0000DB760000}"/>
    <cellStyle name="Percent 74 4 2 2 2 3" xfId="31708" xr:uid="{00000000-0005-0000-0000-0000DC760000}"/>
    <cellStyle name="Percent 74 4 2 2 3" xfId="20365" xr:uid="{00000000-0005-0000-0000-0000DD760000}"/>
    <cellStyle name="Percent 74 4 2 2 4" xfId="6423" xr:uid="{00000000-0005-0000-0000-0000DE760000}"/>
    <cellStyle name="Percent 74 4 2 3" xfId="31709" xr:uid="{00000000-0005-0000-0000-0000DF760000}"/>
    <cellStyle name="Percent 74 4 2 3 2" xfId="31710" xr:uid="{00000000-0005-0000-0000-0000E0760000}"/>
    <cellStyle name="Percent 74 4 2 3 3" xfId="1742" xr:uid="{00000000-0005-0000-0000-0000E1760000}"/>
    <cellStyle name="Percent 74 4 2 4" xfId="31711" xr:uid="{00000000-0005-0000-0000-0000E2760000}"/>
    <cellStyle name="Percent 74 4 2 4 2" xfId="31712" xr:uid="{00000000-0005-0000-0000-0000E3760000}"/>
    <cellStyle name="Percent 74 4 2 4 3" xfId="31713" xr:uid="{00000000-0005-0000-0000-0000E4760000}"/>
    <cellStyle name="Percent 74 4 2 5" xfId="24160" xr:uid="{00000000-0005-0000-0000-0000E5760000}"/>
    <cellStyle name="Percent 74 4 2 6" xfId="24164" xr:uid="{00000000-0005-0000-0000-0000E6760000}"/>
    <cellStyle name="Percent 74 4 3" xfId="31714" xr:uid="{00000000-0005-0000-0000-0000E7760000}"/>
    <cellStyle name="Percent 74 4 3 2" xfId="31715" xr:uid="{00000000-0005-0000-0000-0000E8760000}"/>
    <cellStyle name="Percent 74 4 3 2 2" xfId="31716" xr:uid="{00000000-0005-0000-0000-0000E9760000}"/>
    <cellStyle name="Percent 74 4 3 2 3" xfId="31717" xr:uid="{00000000-0005-0000-0000-0000EA760000}"/>
    <cellStyle name="Percent 74 4 3 3" xfId="27742" xr:uid="{00000000-0005-0000-0000-0000EB760000}"/>
    <cellStyle name="Percent 74 4 3 3 2" xfId="27744" xr:uid="{00000000-0005-0000-0000-0000EC760000}"/>
    <cellStyle name="Percent 74 4 3 3 3" xfId="31718" xr:uid="{00000000-0005-0000-0000-0000ED760000}"/>
    <cellStyle name="Percent 74 4 3 4" xfId="6212" xr:uid="{00000000-0005-0000-0000-0000EE760000}"/>
    <cellStyle name="Percent 74 4 3 5" xfId="28822" xr:uid="{00000000-0005-0000-0000-0000EF760000}"/>
    <cellStyle name="Percent 74 4 4" xfId="31719" xr:uid="{00000000-0005-0000-0000-0000F0760000}"/>
    <cellStyle name="Percent 74 4 4 2" xfId="31720" xr:uid="{00000000-0005-0000-0000-0000F1760000}"/>
    <cellStyle name="Percent 74 4 4 2 2" xfId="31721" xr:uid="{00000000-0005-0000-0000-0000F2760000}"/>
    <cellStyle name="Percent 74 4 4 2 3" xfId="31722" xr:uid="{00000000-0005-0000-0000-0000F3760000}"/>
    <cellStyle name="Percent 74 4 4 3" xfId="27747" xr:uid="{00000000-0005-0000-0000-0000F4760000}"/>
    <cellStyle name="Percent 74 4 4 3 2" xfId="27749" xr:uid="{00000000-0005-0000-0000-0000F5760000}"/>
    <cellStyle name="Percent 74 4 4 3 3" xfId="31723" xr:uid="{00000000-0005-0000-0000-0000F6760000}"/>
    <cellStyle name="Percent 74 4 4 4" xfId="27751" xr:uid="{00000000-0005-0000-0000-0000F7760000}"/>
    <cellStyle name="Percent 74 4 4 5" xfId="28833" xr:uid="{00000000-0005-0000-0000-0000F8760000}"/>
    <cellStyle name="Percent 74 4 5" xfId="31724" xr:uid="{00000000-0005-0000-0000-0000F9760000}"/>
    <cellStyle name="Percent 74 4 5 2" xfId="3179" xr:uid="{00000000-0005-0000-0000-0000FA760000}"/>
    <cellStyle name="Percent 74 4 5 2 2" xfId="31725" xr:uid="{00000000-0005-0000-0000-0000FB760000}"/>
    <cellStyle name="Percent 74 4 5 2 3" xfId="31726" xr:uid="{00000000-0005-0000-0000-0000FC760000}"/>
    <cellStyle name="Percent 74 4 5 3" xfId="27754" xr:uid="{00000000-0005-0000-0000-0000FD760000}"/>
    <cellStyle name="Percent 74 4 5 3 2" xfId="31727" xr:uid="{00000000-0005-0000-0000-0000FE760000}"/>
    <cellStyle name="Percent 74 4 5 3 3" xfId="31728" xr:uid="{00000000-0005-0000-0000-0000FF760000}"/>
    <cellStyle name="Percent 74 4 5 4" xfId="892" xr:uid="{00000000-0005-0000-0000-000000770000}"/>
    <cellStyle name="Percent 74 4 5 5" xfId="910" xr:uid="{00000000-0005-0000-0000-000001770000}"/>
    <cellStyle name="Percent 74 4 6" xfId="31729" xr:uid="{00000000-0005-0000-0000-000002770000}"/>
    <cellStyle name="Percent 74 4 6 2" xfId="31730" xr:uid="{00000000-0005-0000-0000-000003770000}"/>
    <cellStyle name="Percent 74 4 6 2 2" xfId="24709" xr:uid="{00000000-0005-0000-0000-000004770000}"/>
    <cellStyle name="Percent 74 4 6 2 3" xfId="24721" xr:uid="{00000000-0005-0000-0000-000005770000}"/>
    <cellStyle name="Percent 74 4 6 3" xfId="31731" xr:uid="{00000000-0005-0000-0000-000006770000}"/>
    <cellStyle name="Percent 74 4 6 3 2" xfId="28243" xr:uid="{00000000-0005-0000-0000-000007770000}"/>
    <cellStyle name="Percent 74 4 6 3 3" xfId="5563" xr:uid="{00000000-0005-0000-0000-000008770000}"/>
    <cellStyle name="Percent 74 4 6 4" xfId="31732" xr:uid="{00000000-0005-0000-0000-000009770000}"/>
    <cellStyle name="Percent 74 4 6 5" xfId="31734" xr:uid="{00000000-0005-0000-0000-00000A770000}"/>
    <cellStyle name="Percent 74 4 7" xfId="31735" xr:uid="{00000000-0005-0000-0000-00000B770000}"/>
    <cellStyle name="Percent 74 4 7 2" xfId="31736" xr:uid="{00000000-0005-0000-0000-00000C770000}"/>
    <cellStyle name="Percent 74 4 7 2 2" xfId="283" xr:uid="{00000000-0005-0000-0000-00000D770000}"/>
    <cellStyle name="Percent 74 4 7 2 3" xfId="397" xr:uid="{00000000-0005-0000-0000-00000E770000}"/>
    <cellStyle name="Percent 74 4 7 3" xfId="21262" xr:uid="{00000000-0005-0000-0000-00000F770000}"/>
    <cellStyle name="Percent 74 4 7 4" xfId="21264" xr:uid="{00000000-0005-0000-0000-000010770000}"/>
    <cellStyle name="Percent 74 4 8" xfId="31737" xr:uid="{00000000-0005-0000-0000-000011770000}"/>
    <cellStyle name="Percent 74 4 8 2" xfId="31738" xr:uid="{00000000-0005-0000-0000-000012770000}"/>
    <cellStyle name="Percent 74 4 8 3" xfId="19691" xr:uid="{00000000-0005-0000-0000-000013770000}"/>
    <cellStyle name="Percent 74 4 9" xfId="31739" xr:uid="{00000000-0005-0000-0000-000014770000}"/>
    <cellStyle name="Percent 74 4 9 2" xfId="31740" xr:uid="{00000000-0005-0000-0000-000015770000}"/>
    <cellStyle name="Percent 74 4 9 3" xfId="558" xr:uid="{00000000-0005-0000-0000-000016770000}"/>
    <cellStyle name="Percent 75" xfId="31741" xr:uid="{00000000-0005-0000-0000-000017770000}"/>
    <cellStyle name="Percent 75 2" xfId="26364" xr:uid="{00000000-0005-0000-0000-000018770000}"/>
    <cellStyle name="Percent 75 3" xfId="31743" xr:uid="{00000000-0005-0000-0000-000019770000}"/>
    <cellStyle name="Percent 76" xfId="31745" xr:uid="{00000000-0005-0000-0000-00001A770000}"/>
    <cellStyle name="Percent 76 2" xfId="26369" xr:uid="{00000000-0005-0000-0000-00001B770000}"/>
    <cellStyle name="Percent 76 3" xfId="31747" xr:uid="{00000000-0005-0000-0000-00001C770000}"/>
    <cellStyle name="Percent 77" xfId="31749" xr:uid="{00000000-0005-0000-0000-00001D770000}"/>
    <cellStyle name="Percent 77 2" xfId="31751" xr:uid="{00000000-0005-0000-0000-00001E770000}"/>
    <cellStyle name="Percent 77 3" xfId="24812" xr:uid="{00000000-0005-0000-0000-00001F770000}"/>
    <cellStyle name="Percent 78" xfId="22861" xr:uid="{00000000-0005-0000-0000-000020770000}"/>
    <cellStyle name="Percent 78 2" xfId="31753" xr:uid="{00000000-0005-0000-0000-000021770000}"/>
    <cellStyle name="Percent 78 3" xfId="31755" xr:uid="{00000000-0005-0000-0000-000022770000}"/>
    <cellStyle name="Percent 79" xfId="22864" xr:uid="{00000000-0005-0000-0000-000023770000}"/>
    <cellStyle name="Percent 79 2" xfId="6667" xr:uid="{00000000-0005-0000-0000-000024770000}"/>
    <cellStyle name="Percent 79 3" xfId="31757" xr:uid="{00000000-0005-0000-0000-000025770000}"/>
    <cellStyle name="Percent 8" xfId="31759" xr:uid="{00000000-0005-0000-0000-000026770000}"/>
    <cellStyle name="Percent 8 2" xfId="31760" xr:uid="{00000000-0005-0000-0000-000027770000}"/>
    <cellStyle name="Percent 8 2 2" xfId="26961" xr:uid="{00000000-0005-0000-0000-000028770000}"/>
    <cellStyle name="Percent 8 3" xfId="31761" xr:uid="{00000000-0005-0000-0000-000029770000}"/>
    <cellStyle name="Percent 8 3 2" xfId="31762" xr:uid="{00000000-0005-0000-0000-00002A770000}"/>
    <cellStyle name="Percent 8 3 3" xfId="31763" xr:uid="{00000000-0005-0000-0000-00002B770000}"/>
    <cellStyle name="Percent 8 4" xfId="31764" xr:uid="{00000000-0005-0000-0000-00002C770000}"/>
    <cellStyle name="Percent 80" xfId="31742" xr:uid="{00000000-0005-0000-0000-00002D770000}"/>
    <cellStyle name="Percent 80 2" xfId="26365" xr:uid="{00000000-0005-0000-0000-00002E770000}"/>
    <cellStyle name="Percent 80 3" xfId="31744" xr:uid="{00000000-0005-0000-0000-00002F770000}"/>
    <cellStyle name="Percent 81" xfId="31746" xr:uid="{00000000-0005-0000-0000-000030770000}"/>
    <cellStyle name="Percent 81 2" xfId="26370" xr:uid="{00000000-0005-0000-0000-000031770000}"/>
    <cellStyle name="Percent 81 3" xfId="31748" xr:uid="{00000000-0005-0000-0000-000032770000}"/>
    <cellStyle name="Percent 82" xfId="31750" xr:uid="{00000000-0005-0000-0000-000033770000}"/>
    <cellStyle name="Percent 82 2" xfId="31752" xr:uid="{00000000-0005-0000-0000-000034770000}"/>
    <cellStyle name="Percent 82 3" xfId="24813" xr:uid="{00000000-0005-0000-0000-000035770000}"/>
    <cellStyle name="Percent 83" xfId="22862" xr:uid="{00000000-0005-0000-0000-000036770000}"/>
    <cellStyle name="Percent 83 2" xfId="31754" xr:uid="{00000000-0005-0000-0000-000037770000}"/>
    <cellStyle name="Percent 83 2 2" xfId="23909" xr:uid="{00000000-0005-0000-0000-000038770000}"/>
    <cellStyle name="Percent 83 2 3" xfId="24641" xr:uid="{00000000-0005-0000-0000-000039770000}"/>
    <cellStyle name="Percent 83 3" xfId="31756" xr:uid="{00000000-0005-0000-0000-00003A770000}"/>
    <cellStyle name="Percent 84" xfId="22865" xr:uid="{00000000-0005-0000-0000-00003B770000}"/>
    <cellStyle name="Percent 84 2" xfId="6668" xr:uid="{00000000-0005-0000-0000-00003C770000}"/>
    <cellStyle name="Percent 84 2 2" xfId="31765" xr:uid="{00000000-0005-0000-0000-00003D770000}"/>
    <cellStyle name="Percent 84 2 3" xfId="31766" xr:uid="{00000000-0005-0000-0000-00003E770000}"/>
    <cellStyle name="Percent 84 3" xfId="31758" xr:uid="{00000000-0005-0000-0000-00003F770000}"/>
    <cellStyle name="Percent 85" xfId="27234" xr:uid="{00000000-0005-0000-0000-000040770000}"/>
    <cellStyle name="Percent 85 2" xfId="4786" xr:uid="{00000000-0005-0000-0000-000041770000}"/>
    <cellStyle name="Percent 86" xfId="27238" xr:uid="{00000000-0005-0000-0000-000042770000}"/>
    <cellStyle name="Percent 86 2" xfId="6577" xr:uid="{00000000-0005-0000-0000-000043770000}"/>
    <cellStyle name="Percent 87" xfId="27242" xr:uid="{00000000-0005-0000-0000-000044770000}"/>
    <cellStyle name="Percent 87 2" xfId="6174" xr:uid="{00000000-0005-0000-0000-000045770000}"/>
    <cellStyle name="Percent 88" xfId="27246" xr:uid="{00000000-0005-0000-0000-000046770000}"/>
    <cellStyle name="Percent 88 2" xfId="27250" xr:uid="{00000000-0005-0000-0000-000047770000}"/>
    <cellStyle name="Percent 89" xfId="31767" xr:uid="{00000000-0005-0000-0000-000048770000}"/>
    <cellStyle name="Percent 89 2" xfId="31769" xr:uid="{00000000-0005-0000-0000-000049770000}"/>
    <cellStyle name="Percent 9" xfId="31772" xr:uid="{00000000-0005-0000-0000-00004A770000}"/>
    <cellStyle name="Percent 9 2" xfId="31773" xr:uid="{00000000-0005-0000-0000-00004B770000}"/>
    <cellStyle name="Percent 9 3" xfId="31774" xr:uid="{00000000-0005-0000-0000-00004C770000}"/>
    <cellStyle name="Percent 90" xfId="27235" xr:uid="{00000000-0005-0000-0000-00004D770000}"/>
    <cellStyle name="Percent 90 2" xfId="4787" xr:uid="{00000000-0005-0000-0000-00004E770000}"/>
    <cellStyle name="Percent 91" xfId="27239" xr:uid="{00000000-0005-0000-0000-00004F770000}"/>
    <cellStyle name="Percent 91 2" xfId="6578" xr:uid="{00000000-0005-0000-0000-000050770000}"/>
    <cellStyle name="Percent 92" xfId="27243" xr:uid="{00000000-0005-0000-0000-000051770000}"/>
    <cellStyle name="Percent 92 2" xfId="6175" xr:uid="{00000000-0005-0000-0000-000052770000}"/>
    <cellStyle name="Percent 93" xfId="27247" xr:uid="{00000000-0005-0000-0000-000053770000}"/>
    <cellStyle name="Percent 93 2" xfId="27251" xr:uid="{00000000-0005-0000-0000-000054770000}"/>
    <cellStyle name="Percent 94" xfId="31768" xr:uid="{00000000-0005-0000-0000-000055770000}"/>
    <cellStyle name="Percent 94 2" xfId="31770" xr:uid="{00000000-0005-0000-0000-000056770000}"/>
    <cellStyle name="Percent 95" xfId="31775" xr:uid="{00000000-0005-0000-0000-000057770000}"/>
    <cellStyle name="Percent 95 2" xfId="31776" xr:uid="{00000000-0005-0000-0000-000058770000}"/>
    <cellStyle name="Percent 95 3" xfId="31777" xr:uid="{00000000-0005-0000-0000-000059770000}"/>
    <cellStyle name="Percent 96" xfId="2313" xr:uid="{00000000-0005-0000-0000-00005A770000}"/>
    <cellStyle name="Percent 96 2" xfId="31778" xr:uid="{00000000-0005-0000-0000-00005B770000}"/>
    <cellStyle name="Percent 96 3" xfId="31779" xr:uid="{00000000-0005-0000-0000-00005C770000}"/>
    <cellStyle name="Percent 97" xfId="2360" xr:uid="{00000000-0005-0000-0000-00005D770000}"/>
    <cellStyle name="Percent 97 2" xfId="31780" xr:uid="{00000000-0005-0000-0000-00005E770000}"/>
    <cellStyle name="Percent 97 3" xfId="31781" xr:uid="{00000000-0005-0000-0000-00005F770000}"/>
    <cellStyle name="Percent 98" xfId="31782" xr:uid="{00000000-0005-0000-0000-000060770000}"/>
    <cellStyle name="Percent 98 2" xfId="31783" xr:uid="{00000000-0005-0000-0000-000061770000}"/>
    <cellStyle name="Percent 98 3" xfId="31784" xr:uid="{00000000-0005-0000-0000-000062770000}"/>
    <cellStyle name="Percent 99" xfId="31785" xr:uid="{00000000-0005-0000-0000-000063770000}"/>
    <cellStyle name="Percent 99 2" xfId="31786" xr:uid="{00000000-0005-0000-0000-000064770000}"/>
    <cellStyle name="Percent 99 3" xfId="31787" xr:uid="{00000000-0005-0000-0000-000065770000}"/>
    <cellStyle name="PERCENTAGE" xfId="31788" xr:uid="{00000000-0005-0000-0000-000066770000}"/>
    <cellStyle name="PERCENTAGE 2" xfId="28503" xr:uid="{00000000-0005-0000-0000-000067770000}"/>
    <cellStyle name="piero 1" xfId="31789" xr:uid="{00000000-0005-0000-0000-000068770000}"/>
    <cellStyle name="piero 1 2" xfId="26832" xr:uid="{00000000-0005-0000-0000-000069770000}"/>
    <cellStyle name="piero 2" xfId="31790" xr:uid="{00000000-0005-0000-0000-00006A770000}"/>
    <cellStyle name="piero 2 2" xfId="16600" xr:uid="{00000000-0005-0000-0000-00006B770000}"/>
    <cellStyle name="Porcentual 2" xfId="23301" xr:uid="{00000000-0005-0000-0000-00006C770000}"/>
    <cellStyle name="Porcentual 2 2" xfId="437" xr:uid="{00000000-0005-0000-0000-00006D770000}"/>
    <cellStyle name="Porcentual 2 3" xfId="465" xr:uid="{00000000-0005-0000-0000-00006E770000}"/>
    <cellStyle name="PrePop Currency (0)" xfId="1529" xr:uid="{00000000-0005-0000-0000-00006F770000}"/>
    <cellStyle name="PrePop Currency (0) 2" xfId="31792" xr:uid="{00000000-0005-0000-0000-000070770000}"/>
    <cellStyle name="PrePop Currency (0) 2 2" xfId="27590" xr:uid="{00000000-0005-0000-0000-000071770000}"/>
    <cellStyle name="PrePop Currency (0) 2 3" xfId="27594" xr:uid="{00000000-0005-0000-0000-000072770000}"/>
    <cellStyle name="PrePop Currency (0) 3" xfId="31794" xr:uid="{00000000-0005-0000-0000-000073770000}"/>
    <cellStyle name="PrePop Currency (0) 3 2" xfId="31795" xr:uid="{00000000-0005-0000-0000-000074770000}"/>
    <cellStyle name="PrePop Currency (0) 3 3" xfId="31796" xr:uid="{00000000-0005-0000-0000-000075770000}"/>
    <cellStyle name="PrePop Currency (0) 4" xfId="31797" xr:uid="{00000000-0005-0000-0000-000076770000}"/>
    <cellStyle name="PrePop Currency (2)" xfId="31798" xr:uid="{00000000-0005-0000-0000-000077770000}"/>
    <cellStyle name="PrePop Currency (2) 2" xfId="12151" xr:uid="{00000000-0005-0000-0000-000078770000}"/>
    <cellStyle name="PrePop Units (0)" xfId="12062" xr:uid="{00000000-0005-0000-0000-000079770000}"/>
    <cellStyle name="PrePop Units (0) 2" xfId="31799" xr:uid="{00000000-0005-0000-0000-00007A770000}"/>
    <cellStyle name="PrePop Units (1)" xfId="31800" xr:uid="{00000000-0005-0000-0000-00007B770000}"/>
    <cellStyle name="PrePop Units (1) 2" xfId="31801" xr:uid="{00000000-0005-0000-0000-00007C770000}"/>
    <cellStyle name="PrePop Units (2)" xfId="5377" xr:uid="{00000000-0005-0000-0000-00007D770000}"/>
    <cellStyle name="PrePop Units (2) 2" xfId="31802" xr:uid="{00000000-0005-0000-0000-00007E770000}"/>
    <cellStyle name="PRINTFIELD" xfId="31803" xr:uid="{00000000-0005-0000-0000-00007F770000}"/>
    <cellStyle name="Prod" xfId="3700" xr:uid="{00000000-0005-0000-0000-000080770000}"/>
    <cellStyle name="Prod 2" xfId="21630" xr:uid="{00000000-0005-0000-0000-000081770000}"/>
    <cellStyle name="Prod 2 2" xfId="31804" xr:uid="{00000000-0005-0000-0000-000082770000}"/>
    <cellStyle name="Prod 2 2 2" xfId="31805" xr:uid="{00000000-0005-0000-0000-000083770000}"/>
    <cellStyle name="Prod 3" xfId="21634" xr:uid="{00000000-0005-0000-0000-000084770000}"/>
    <cellStyle name="Profile" xfId="948" xr:uid="{00000000-0005-0000-0000-000085770000}"/>
    <cellStyle name="Profile 10" xfId="31806" xr:uid="{00000000-0005-0000-0000-000086770000}"/>
    <cellStyle name="Profile 11" xfId="31807" xr:uid="{00000000-0005-0000-0000-000087770000}"/>
    <cellStyle name="Profile 12" xfId="25268" xr:uid="{00000000-0005-0000-0000-000088770000}"/>
    <cellStyle name="Profile 2" xfId="23629" xr:uid="{00000000-0005-0000-0000-000089770000}"/>
    <cellStyle name="Profile 3" xfId="23631" xr:uid="{00000000-0005-0000-0000-00008A770000}"/>
    <cellStyle name="Profile 4" xfId="2703" xr:uid="{00000000-0005-0000-0000-00008B770000}"/>
    <cellStyle name="Profile 5" xfId="2719" xr:uid="{00000000-0005-0000-0000-00008C770000}"/>
    <cellStyle name="Profile 6" xfId="31808" xr:uid="{00000000-0005-0000-0000-00008D770000}"/>
    <cellStyle name="Profile 7" xfId="31809" xr:uid="{00000000-0005-0000-0000-00008E770000}"/>
    <cellStyle name="Profile 8" xfId="31810" xr:uid="{00000000-0005-0000-0000-00008F770000}"/>
    <cellStyle name="Profile 9" xfId="31811" xr:uid="{00000000-0005-0000-0000-000090770000}"/>
    <cellStyle name="PSChar" xfId="31812" xr:uid="{00000000-0005-0000-0000-000091770000}"/>
    <cellStyle name="PSDate" xfId="4323" xr:uid="{00000000-0005-0000-0000-000092770000}"/>
    <cellStyle name="PSDec" xfId="31813" xr:uid="{00000000-0005-0000-0000-000093770000}"/>
    <cellStyle name="PSHeading" xfId="19698" xr:uid="{00000000-0005-0000-0000-000094770000}"/>
    <cellStyle name="PSInt" xfId="24477" xr:uid="{00000000-0005-0000-0000-000095770000}"/>
    <cellStyle name="PSSpacer" xfId="31814" xr:uid="{00000000-0005-0000-0000-000096770000}"/>
    <cellStyle name="Qty" xfId="31815" xr:uid="{00000000-0005-0000-0000-000097770000}"/>
    <cellStyle name="Qty 2" xfId="31816" xr:uid="{00000000-0005-0000-0000-000098770000}"/>
    <cellStyle name="Qty 2 2" xfId="31817" xr:uid="{00000000-0005-0000-0000-000099770000}"/>
    <cellStyle name="Qty 2 2 2" xfId="31818" xr:uid="{00000000-0005-0000-0000-00009A770000}"/>
    <cellStyle name="Qty 3" xfId="31820" xr:uid="{00000000-0005-0000-0000-00009B770000}"/>
    <cellStyle name="regstoresfromspecstores" xfId="31821" xr:uid="{00000000-0005-0000-0000-00009C770000}"/>
    <cellStyle name="regstoresfromspecstores 2" xfId="31822" xr:uid="{00000000-0005-0000-0000-00009D770000}"/>
    <cellStyle name="regstoresfromspecstores 2 2" xfId="31823" xr:uid="{00000000-0005-0000-0000-00009E770000}"/>
    <cellStyle name="ResulatModif" xfId="19827" xr:uid="{00000000-0005-0000-0000-00009F770000}"/>
    <cellStyle name="Resultat" xfId="27371" xr:uid="{00000000-0005-0000-0000-0000A0770000}"/>
    <cellStyle name="ResultatModif" xfId="31825" xr:uid="{00000000-0005-0000-0000-0000A1770000}"/>
    <cellStyle name="ResultatModifMgt" xfId="31826" xr:uid="{00000000-0005-0000-0000-0000A2770000}"/>
    <cellStyle name="Results" xfId="31827" xr:uid="{00000000-0005-0000-0000-0000A3770000}"/>
    <cellStyle name="RevList" xfId="31828" xr:uid="{00000000-0005-0000-0000-0000A4770000}"/>
    <cellStyle name="RevList 2" xfId="31830" xr:uid="{00000000-0005-0000-0000-0000A5770000}"/>
    <cellStyle name="Saisie" xfId="16420" xr:uid="{00000000-0005-0000-0000-0000A6770000}"/>
    <cellStyle name="SaisieDaily" xfId="31831" xr:uid="{00000000-0005-0000-0000-0000A7770000}"/>
    <cellStyle name="SaisieMgt" xfId="12516" xr:uid="{00000000-0005-0000-0000-0000A8770000}"/>
    <cellStyle name="Salida" xfId="31832" xr:uid="{00000000-0005-0000-0000-0000A9770000}"/>
    <cellStyle name="Salida 2" xfId="14283" xr:uid="{00000000-0005-0000-0000-0000AA770000}"/>
    <cellStyle name="Salida 2 2" xfId="25257" xr:uid="{00000000-0005-0000-0000-0000AB770000}"/>
    <cellStyle name="Salida 3" xfId="31833" xr:uid="{00000000-0005-0000-0000-0000AC770000}"/>
    <cellStyle name="SAPBEXaggData" xfId="20241" xr:uid="{00000000-0005-0000-0000-0000AD770000}"/>
    <cellStyle name="SAPBEXaggData 2" xfId="30776" xr:uid="{00000000-0005-0000-0000-0000AE770000}"/>
    <cellStyle name="SAPBEXaggData 3" xfId="11336" xr:uid="{00000000-0005-0000-0000-0000AF770000}"/>
    <cellStyle name="SAPBEXaggDataEmph" xfId="31834" xr:uid="{00000000-0005-0000-0000-0000B0770000}"/>
    <cellStyle name="SAPBEXaggDataEmph 2" xfId="31835" xr:uid="{00000000-0005-0000-0000-0000B1770000}"/>
    <cellStyle name="SAPBEXaggDataEmph 3" xfId="21748" xr:uid="{00000000-0005-0000-0000-0000B2770000}"/>
    <cellStyle name="SAPBEXaggItem" xfId="25227" xr:uid="{00000000-0005-0000-0000-0000B3770000}"/>
    <cellStyle name="SAPBEXaggItem 2" xfId="31306" xr:uid="{00000000-0005-0000-0000-0000B4770000}"/>
    <cellStyle name="SAPBEXaggItem 3" xfId="31309" xr:uid="{00000000-0005-0000-0000-0000B5770000}"/>
    <cellStyle name="SAPBEXaggItemX" xfId="28264" xr:uid="{00000000-0005-0000-0000-0000B6770000}"/>
    <cellStyle name="SAPBEXaggItemX 2" xfId="31836" xr:uid="{00000000-0005-0000-0000-0000B7770000}"/>
    <cellStyle name="SAPBEXaggItemX 3" xfId="31837" xr:uid="{00000000-0005-0000-0000-0000B8770000}"/>
    <cellStyle name="SAPBEXchaText" xfId="31838" xr:uid="{00000000-0005-0000-0000-0000B9770000}"/>
    <cellStyle name="SAPBEXchaText 2" xfId="26848" xr:uid="{00000000-0005-0000-0000-0000BA770000}"/>
    <cellStyle name="SAPBEXchaText 3" xfId="31839" xr:uid="{00000000-0005-0000-0000-0000BB770000}"/>
    <cellStyle name="SAPBEXexcBad7" xfId="23925" xr:uid="{00000000-0005-0000-0000-0000BC770000}"/>
    <cellStyle name="SAPBEXexcBad7 2" xfId="23926" xr:uid="{00000000-0005-0000-0000-0000BD770000}"/>
    <cellStyle name="SAPBEXexcBad7 3" xfId="31840" xr:uid="{00000000-0005-0000-0000-0000BE770000}"/>
    <cellStyle name="SAPBEXexcBad8" xfId="23928" xr:uid="{00000000-0005-0000-0000-0000BF770000}"/>
    <cellStyle name="SAPBEXexcBad8 2" xfId="23930" xr:uid="{00000000-0005-0000-0000-0000C0770000}"/>
    <cellStyle name="SAPBEXexcBad8 3" xfId="31841" xr:uid="{00000000-0005-0000-0000-0000C1770000}"/>
    <cellStyle name="SAPBEXexcBad9" xfId="31842" xr:uid="{00000000-0005-0000-0000-0000C2770000}"/>
    <cellStyle name="SAPBEXexcBad9 2" xfId="31843" xr:uid="{00000000-0005-0000-0000-0000C3770000}"/>
    <cellStyle name="SAPBEXexcBad9 3" xfId="31844" xr:uid="{00000000-0005-0000-0000-0000C4770000}"/>
    <cellStyle name="SAPBEXexcCritical4" xfId="27797" xr:uid="{00000000-0005-0000-0000-0000C5770000}"/>
    <cellStyle name="SAPBEXexcCritical4 2" xfId="27799" xr:uid="{00000000-0005-0000-0000-0000C6770000}"/>
    <cellStyle name="SAPBEXexcCritical4 3" xfId="27801" xr:uid="{00000000-0005-0000-0000-0000C7770000}"/>
    <cellStyle name="SAPBEXexcCritical5" xfId="2854" xr:uid="{00000000-0005-0000-0000-0000C8770000}"/>
    <cellStyle name="SAPBEXexcCritical5 2" xfId="27803" xr:uid="{00000000-0005-0000-0000-0000C9770000}"/>
    <cellStyle name="SAPBEXexcCritical5 3" xfId="27805" xr:uid="{00000000-0005-0000-0000-0000CA770000}"/>
    <cellStyle name="SAPBEXexcCritical6" xfId="2880" xr:uid="{00000000-0005-0000-0000-0000CB770000}"/>
    <cellStyle name="SAPBEXexcCritical6 2" xfId="27807" xr:uid="{00000000-0005-0000-0000-0000CC770000}"/>
    <cellStyle name="SAPBEXexcCritical6 3" xfId="31845" xr:uid="{00000000-0005-0000-0000-0000CD770000}"/>
    <cellStyle name="SAPBEXexcGood1" xfId="26818" xr:uid="{00000000-0005-0000-0000-0000CE770000}"/>
    <cellStyle name="SAPBEXexcGood1 2" xfId="31846" xr:uid="{00000000-0005-0000-0000-0000CF770000}"/>
    <cellStyle name="SAPBEXexcGood1 3" xfId="28066" xr:uid="{00000000-0005-0000-0000-0000D0770000}"/>
    <cellStyle name="SAPBEXexcGood2" xfId="31847" xr:uid="{00000000-0005-0000-0000-0000D1770000}"/>
    <cellStyle name="SAPBEXexcGood2 2" xfId="31848" xr:uid="{00000000-0005-0000-0000-0000D2770000}"/>
    <cellStyle name="SAPBEXexcGood2 3" xfId="28069" xr:uid="{00000000-0005-0000-0000-0000D3770000}"/>
    <cellStyle name="SAPBEXexcGood3" xfId="31849" xr:uid="{00000000-0005-0000-0000-0000D4770000}"/>
    <cellStyle name="SAPBEXexcGood3 2" xfId="31850" xr:uid="{00000000-0005-0000-0000-0000D5770000}"/>
    <cellStyle name="SAPBEXexcGood3 3" xfId="31851" xr:uid="{00000000-0005-0000-0000-0000D6770000}"/>
    <cellStyle name="SAPBEXfilterDrill" xfId="31852" xr:uid="{00000000-0005-0000-0000-0000D7770000}"/>
    <cellStyle name="SAPBEXfilterDrill 2" xfId="31853" xr:uid="{00000000-0005-0000-0000-0000D8770000}"/>
    <cellStyle name="SAPBEXfilterDrill 3" xfId="31854" xr:uid="{00000000-0005-0000-0000-0000D9770000}"/>
    <cellStyle name="SAPBEXfilterItem" xfId="18816" xr:uid="{00000000-0005-0000-0000-0000DA770000}"/>
    <cellStyle name="SAPBEXfilterItem 2" xfId="6796" xr:uid="{00000000-0005-0000-0000-0000DB770000}"/>
    <cellStyle name="SAPBEXfilterItem 3" xfId="27956" xr:uid="{00000000-0005-0000-0000-0000DC770000}"/>
    <cellStyle name="SAPBEXfilterText" xfId="31855" xr:uid="{00000000-0005-0000-0000-0000DD770000}"/>
    <cellStyle name="SAPBEXfilterText 2" xfId="27707" xr:uid="{00000000-0005-0000-0000-0000DE770000}"/>
    <cellStyle name="SAPBEXfilterText 3" xfId="24662" xr:uid="{00000000-0005-0000-0000-0000DF770000}"/>
    <cellStyle name="SAPBEXformats" xfId="31856" xr:uid="{00000000-0005-0000-0000-0000E0770000}"/>
    <cellStyle name="SAPBEXformats 2" xfId="31857" xr:uid="{00000000-0005-0000-0000-0000E1770000}"/>
    <cellStyle name="SAPBEXformats 3" xfId="10289" xr:uid="{00000000-0005-0000-0000-0000E2770000}"/>
    <cellStyle name="SAPBEXheaderItem" xfId="31858" xr:uid="{00000000-0005-0000-0000-0000E3770000}"/>
    <cellStyle name="SAPBEXheaderItem 2" xfId="29999" xr:uid="{00000000-0005-0000-0000-0000E4770000}"/>
    <cellStyle name="SAPBEXheaderItem 3" xfId="31859" xr:uid="{00000000-0005-0000-0000-0000E5770000}"/>
    <cellStyle name="SAPBEXheaderText" xfId="25539" xr:uid="{00000000-0005-0000-0000-0000E6770000}"/>
    <cellStyle name="SAPBEXheaderText 2" xfId="31824" xr:uid="{00000000-0005-0000-0000-0000E7770000}"/>
    <cellStyle name="SAPBEXheaderText 3" xfId="31860" xr:uid="{00000000-0005-0000-0000-0000E8770000}"/>
    <cellStyle name="SAPBEXHLevel0" xfId="20678" xr:uid="{00000000-0005-0000-0000-0000E9770000}"/>
    <cellStyle name="SAPBEXHLevel0 2" xfId="31861" xr:uid="{00000000-0005-0000-0000-0000EA770000}"/>
    <cellStyle name="SAPBEXHLevel0 3" xfId="31862" xr:uid="{00000000-0005-0000-0000-0000EB770000}"/>
    <cellStyle name="SAPBEXHLevel0X" xfId="10808" xr:uid="{00000000-0005-0000-0000-0000EC770000}"/>
    <cellStyle name="SAPBEXHLevel0X 2" xfId="10810" xr:uid="{00000000-0005-0000-0000-0000ED770000}"/>
    <cellStyle name="SAPBEXHLevel0X 3" xfId="10815" xr:uid="{00000000-0005-0000-0000-0000EE770000}"/>
    <cellStyle name="SAPBEXHLevel1" xfId="20680" xr:uid="{00000000-0005-0000-0000-0000EF770000}"/>
    <cellStyle name="SAPBEXHLevel1 2" xfId="31863" xr:uid="{00000000-0005-0000-0000-0000F0770000}"/>
    <cellStyle name="SAPBEXHLevel1 3" xfId="31864" xr:uid="{00000000-0005-0000-0000-0000F1770000}"/>
    <cellStyle name="SAPBEXHLevel1X" xfId="3923" xr:uid="{00000000-0005-0000-0000-0000F2770000}"/>
    <cellStyle name="SAPBEXHLevel1X 2" xfId="10907" xr:uid="{00000000-0005-0000-0000-0000F3770000}"/>
    <cellStyle name="SAPBEXHLevel1X 3" xfId="10912" xr:uid="{00000000-0005-0000-0000-0000F4770000}"/>
    <cellStyle name="SAPBEXHLevel2" xfId="20682" xr:uid="{00000000-0005-0000-0000-0000F5770000}"/>
    <cellStyle name="SAPBEXHLevel2 2" xfId="20976" xr:uid="{00000000-0005-0000-0000-0000F6770000}"/>
    <cellStyle name="SAPBEXHLevel2 3" xfId="20985" xr:uid="{00000000-0005-0000-0000-0000F7770000}"/>
    <cellStyle name="SAPBEXHLevel2X" xfId="31865" xr:uid="{00000000-0005-0000-0000-0000F8770000}"/>
    <cellStyle name="SAPBEXHLevel2X 2" xfId="31866" xr:uid="{00000000-0005-0000-0000-0000F9770000}"/>
    <cellStyle name="SAPBEXHLevel2X 3" xfId="31867" xr:uid="{00000000-0005-0000-0000-0000FA770000}"/>
    <cellStyle name="SAPBEXHLevel3" xfId="15808" xr:uid="{00000000-0005-0000-0000-0000FB770000}"/>
    <cellStyle name="SAPBEXHLevel3 2" xfId="31868" xr:uid="{00000000-0005-0000-0000-0000FC770000}"/>
    <cellStyle name="SAPBEXHLevel3 3" xfId="31869" xr:uid="{00000000-0005-0000-0000-0000FD770000}"/>
    <cellStyle name="SAPBEXHLevel3X" xfId="11153" xr:uid="{00000000-0005-0000-0000-0000FE770000}"/>
    <cellStyle name="SAPBEXHLevel3X 2" xfId="12806" xr:uid="{00000000-0005-0000-0000-0000FF770000}"/>
    <cellStyle name="SAPBEXHLevel3X 3" xfId="12809" xr:uid="{00000000-0005-0000-0000-000000780000}"/>
    <cellStyle name="SAPBEXinputData" xfId="31870" xr:uid="{00000000-0005-0000-0000-000001780000}"/>
    <cellStyle name="SAPBEXinputData 2" xfId="31871" xr:uid="{00000000-0005-0000-0000-000002780000}"/>
    <cellStyle name="SAPBEXinputData 3" xfId="31872" xr:uid="{00000000-0005-0000-0000-000003780000}"/>
    <cellStyle name="SAPBEXresData" xfId="31873" xr:uid="{00000000-0005-0000-0000-000004780000}"/>
    <cellStyle name="SAPBEXresData 2" xfId="31874" xr:uid="{00000000-0005-0000-0000-000005780000}"/>
    <cellStyle name="SAPBEXresData 3" xfId="31875" xr:uid="{00000000-0005-0000-0000-000006780000}"/>
    <cellStyle name="SAPBEXresDataEmph" xfId="6242" xr:uid="{00000000-0005-0000-0000-000007780000}"/>
    <cellStyle name="SAPBEXresDataEmph 2" xfId="31876" xr:uid="{00000000-0005-0000-0000-000008780000}"/>
    <cellStyle name="SAPBEXresDataEmph 3" xfId="31877" xr:uid="{00000000-0005-0000-0000-000009780000}"/>
    <cellStyle name="SAPBEXresItem" xfId="31878" xr:uid="{00000000-0005-0000-0000-00000A780000}"/>
    <cellStyle name="SAPBEXresItem 2" xfId="1824" xr:uid="{00000000-0005-0000-0000-00000B780000}"/>
    <cellStyle name="SAPBEXresItem 3" xfId="31879" xr:uid="{00000000-0005-0000-0000-00000C780000}"/>
    <cellStyle name="SAPBEXresItemX" xfId="3394" xr:uid="{00000000-0005-0000-0000-00000D780000}"/>
    <cellStyle name="SAPBEXresItemX 2" xfId="31881" xr:uid="{00000000-0005-0000-0000-00000E780000}"/>
    <cellStyle name="SAPBEXresItemX 3" xfId="31882" xr:uid="{00000000-0005-0000-0000-00000F780000}"/>
    <cellStyle name="SAPBEXstdData" xfId="8157" xr:uid="{00000000-0005-0000-0000-000010780000}"/>
    <cellStyle name="SAPBEXstdData 2" xfId="31883" xr:uid="{00000000-0005-0000-0000-000011780000}"/>
    <cellStyle name="SAPBEXstdData 3" xfId="340" xr:uid="{00000000-0005-0000-0000-000012780000}"/>
    <cellStyle name="SAPBEXstdDataEmph" xfId="28388" xr:uid="{00000000-0005-0000-0000-000013780000}"/>
    <cellStyle name="SAPBEXstdDataEmph 2" xfId="31464" xr:uid="{00000000-0005-0000-0000-000014780000}"/>
    <cellStyle name="SAPBEXstdDataEmph 3" xfId="19703" xr:uid="{00000000-0005-0000-0000-000015780000}"/>
    <cellStyle name="SAPBEXstdItem" xfId="13116" xr:uid="{00000000-0005-0000-0000-000016780000}"/>
    <cellStyle name="SAPBEXstdItem 2" xfId="17520" xr:uid="{00000000-0005-0000-0000-000017780000}"/>
    <cellStyle name="SAPBEXstdItem 3" xfId="31885" xr:uid="{00000000-0005-0000-0000-000018780000}"/>
    <cellStyle name="SAPBEXstdItemX" xfId="31886" xr:uid="{00000000-0005-0000-0000-000019780000}"/>
    <cellStyle name="SAPBEXstdItemX 2" xfId="22287" xr:uid="{00000000-0005-0000-0000-00001A780000}"/>
    <cellStyle name="SAPBEXstdItemX 3" xfId="22297" xr:uid="{00000000-0005-0000-0000-00001B780000}"/>
    <cellStyle name="SAPBEXtitle" xfId="8428" xr:uid="{00000000-0005-0000-0000-00001C780000}"/>
    <cellStyle name="SAPBEXtitle 2" xfId="2269" xr:uid="{00000000-0005-0000-0000-00001D780000}"/>
    <cellStyle name="SAPBEXtitle 3" xfId="10098" xr:uid="{00000000-0005-0000-0000-00001E780000}"/>
    <cellStyle name="SAPBEXundefined" xfId="29498" xr:uid="{00000000-0005-0000-0000-00001F780000}"/>
    <cellStyle name="SAPBEXundefined 2" xfId="21791" xr:uid="{00000000-0005-0000-0000-000020780000}"/>
    <cellStyle name="SAPBEXundefined 3" xfId="21796" xr:uid="{00000000-0005-0000-0000-000021780000}"/>
    <cellStyle name="sbt2" xfId="21604" xr:uid="{00000000-0005-0000-0000-000022780000}"/>
    <cellStyle name="sbt2 2" xfId="21606" xr:uid="{00000000-0005-0000-0000-000023780000}"/>
    <cellStyle name="SEM-BPS-data" xfId="31887" xr:uid="{00000000-0005-0000-0000-000024780000}"/>
    <cellStyle name="SEM-BPS-head" xfId="31478" xr:uid="{00000000-0005-0000-0000-000025780000}"/>
    <cellStyle name="SEM-BPS-headdata" xfId="31888" xr:uid="{00000000-0005-0000-0000-000026780000}"/>
    <cellStyle name="SEM-BPS-headdata 10" xfId="30845" xr:uid="{00000000-0005-0000-0000-000027780000}"/>
    <cellStyle name="SEM-BPS-headdata 10 10" xfId="1948" xr:uid="{00000000-0005-0000-0000-000028780000}"/>
    <cellStyle name="SEM-BPS-headdata 10 10 2" xfId="31889" xr:uid="{00000000-0005-0000-0000-000029780000}"/>
    <cellStyle name="SEM-BPS-headdata 10 10 3" xfId="14259" xr:uid="{00000000-0005-0000-0000-00002A780000}"/>
    <cellStyle name="SEM-BPS-headdata 10 11" xfId="31890" xr:uid="{00000000-0005-0000-0000-00002B780000}"/>
    <cellStyle name="SEM-BPS-headdata 10 11 2" xfId="31891" xr:uid="{00000000-0005-0000-0000-00002C780000}"/>
    <cellStyle name="SEM-BPS-headdata 10 11 3" xfId="14276" xr:uid="{00000000-0005-0000-0000-00002D780000}"/>
    <cellStyle name="SEM-BPS-headdata 10 12" xfId="31892" xr:uid="{00000000-0005-0000-0000-00002E780000}"/>
    <cellStyle name="SEM-BPS-headdata 10 13" xfId="31893" xr:uid="{00000000-0005-0000-0000-00002F780000}"/>
    <cellStyle name="SEM-BPS-headdata 10 2" xfId="31894" xr:uid="{00000000-0005-0000-0000-000030780000}"/>
    <cellStyle name="SEM-BPS-headdata 10 2 2" xfId="31895" xr:uid="{00000000-0005-0000-0000-000031780000}"/>
    <cellStyle name="SEM-BPS-headdata 10 2 2 2" xfId="27528" xr:uid="{00000000-0005-0000-0000-000032780000}"/>
    <cellStyle name="SEM-BPS-headdata 10 2 2 3" xfId="8711" xr:uid="{00000000-0005-0000-0000-000033780000}"/>
    <cellStyle name="SEM-BPS-headdata 10 2 3" xfId="31896" xr:uid="{00000000-0005-0000-0000-000034780000}"/>
    <cellStyle name="SEM-BPS-headdata 10 2 3 2" xfId="27534" xr:uid="{00000000-0005-0000-0000-000035780000}"/>
    <cellStyle name="SEM-BPS-headdata 10 2 3 3" xfId="8716" xr:uid="{00000000-0005-0000-0000-000036780000}"/>
    <cellStyle name="SEM-BPS-headdata 10 2 4" xfId="31897" xr:uid="{00000000-0005-0000-0000-000037780000}"/>
    <cellStyle name="SEM-BPS-headdata 10 2 5" xfId="31898" xr:uid="{00000000-0005-0000-0000-000038780000}"/>
    <cellStyle name="SEM-BPS-headdata 10 3" xfId="31899" xr:uid="{00000000-0005-0000-0000-000039780000}"/>
    <cellStyle name="SEM-BPS-headdata 10 3 2" xfId="16827" xr:uid="{00000000-0005-0000-0000-00003A780000}"/>
    <cellStyle name="SEM-BPS-headdata 10 3 2 2" xfId="31900" xr:uid="{00000000-0005-0000-0000-00003B780000}"/>
    <cellStyle name="SEM-BPS-headdata 10 3 2 3" xfId="31902" xr:uid="{00000000-0005-0000-0000-00003C780000}"/>
    <cellStyle name="SEM-BPS-headdata 10 3 3" xfId="14264" xr:uid="{00000000-0005-0000-0000-00003D780000}"/>
    <cellStyle name="SEM-BPS-headdata 10 3 3 2" xfId="5820" xr:uid="{00000000-0005-0000-0000-00003E780000}"/>
    <cellStyle name="SEM-BPS-headdata 10 3 3 3" xfId="31904" xr:uid="{00000000-0005-0000-0000-00003F780000}"/>
    <cellStyle name="SEM-BPS-headdata 10 3 4" xfId="31905" xr:uid="{00000000-0005-0000-0000-000040780000}"/>
    <cellStyle name="SEM-BPS-headdata 10 3 5" xfId="31484" xr:uid="{00000000-0005-0000-0000-000041780000}"/>
    <cellStyle name="SEM-BPS-headdata 10 4" xfId="31906" xr:uid="{00000000-0005-0000-0000-000042780000}"/>
    <cellStyle name="SEM-BPS-headdata 10 4 2" xfId="11638" xr:uid="{00000000-0005-0000-0000-000043780000}"/>
    <cellStyle name="SEM-BPS-headdata 10 4 2 2" xfId="31907" xr:uid="{00000000-0005-0000-0000-000044780000}"/>
    <cellStyle name="SEM-BPS-headdata 10 4 2 3" xfId="31909" xr:uid="{00000000-0005-0000-0000-000045780000}"/>
    <cellStyle name="SEM-BPS-headdata 10 4 3" xfId="31911" xr:uid="{00000000-0005-0000-0000-000046780000}"/>
    <cellStyle name="SEM-BPS-headdata 10 4 3 2" xfId="31912" xr:uid="{00000000-0005-0000-0000-000047780000}"/>
    <cellStyle name="SEM-BPS-headdata 10 4 3 3" xfId="31913" xr:uid="{00000000-0005-0000-0000-000048780000}"/>
    <cellStyle name="SEM-BPS-headdata 10 4 4" xfId="31914" xr:uid="{00000000-0005-0000-0000-000049780000}"/>
    <cellStyle name="SEM-BPS-headdata 10 4 5" xfId="31915" xr:uid="{00000000-0005-0000-0000-00004A780000}"/>
    <cellStyle name="SEM-BPS-headdata 10 5" xfId="25138" xr:uid="{00000000-0005-0000-0000-00004B780000}"/>
    <cellStyle name="SEM-BPS-headdata 10 5 2" xfId="11646" xr:uid="{00000000-0005-0000-0000-00004C780000}"/>
    <cellStyle name="SEM-BPS-headdata 10 5 2 2" xfId="31916" xr:uid="{00000000-0005-0000-0000-00004D780000}"/>
    <cellStyle name="SEM-BPS-headdata 10 5 2 3" xfId="31917" xr:uid="{00000000-0005-0000-0000-00004E780000}"/>
    <cellStyle name="SEM-BPS-headdata 10 5 3" xfId="31918" xr:uid="{00000000-0005-0000-0000-00004F780000}"/>
    <cellStyle name="SEM-BPS-headdata 10 5 3 2" xfId="31919" xr:uid="{00000000-0005-0000-0000-000050780000}"/>
    <cellStyle name="SEM-BPS-headdata 10 5 3 3" xfId="31920" xr:uid="{00000000-0005-0000-0000-000051780000}"/>
    <cellStyle name="SEM-BPS-headdata 10 5 4" xfId="31921" xr:uid="{00000000-0005-0000-0000-000052780000}"/>
    <cellStyle name="SEM-BPS-headdata 10 5 5" xfId="31922" xr:uid="{00000000-0005-0000-0000-000053780000}"/>
    <cellStyle name="SEM-BPS-headdata 10 6" xfId="5253" xr:uid="{00000000-0005-0000-0000-000054780000}"/>
    <cellStyle name="SEM-BPS-headdata 10 6 2" xfId="1804" xr:uid="{00000000-0005-0000-0000-000055780000}"/>
    <cellStyle name="SEM-BPS-headdata 10 6 2 2" xfId="31923" xr:uid="{00000000-0005-0000-0000-000056780000}"/>
    <cellStyle name="SEM-BPS-headdata 10 6 2 3" xfId="31924" xr:uid="{00000000-0005-0000-0000-000057780000}"/>
    <cellStyle name="SEM-BPS-headdata 10 6 3" xfId="1825" xr:uid="{00000000-0005-0000-0000-000058780000}"/>
    <cellStyle name="SEM-BPS-headdata 10 6 3 2" xfId="31925" xr:uid="{00000000-0005-0000-0000-000059780000}"/>
    <cellStyle name="SEM-BPS-headdata 10 6 3 3" xfId="31926" xr:uid="{00000000-0005-0000-0000-00005A780000}"/>
    <cellStyle name="SEM-BPS-headdata 10 6 4" xfId="31880" xr:uid="{00000000-0005-0000-0000-00005B780000}"/>
    <cellStyle name="SEM-BPS-headdata 10 6 5" xfId="31927" xr:uid="{00000000-0005-0000-0000-00005C780000}"/>
    <cellStyle name="SEM-BPS-headdata 10 7" xfId="5341" xr:uid="{00000000-0005-0000-0000-00005D780000}"/>
    <cellStyle name="SEM-BPS-headdata 10 7 2" xfId="16886" xr:uid="{00000000-0005-0000-0000-00005E780000}"/>
    <cellStyle name="SEM-BPS-headdata 10 7 2 2" xfId="31928" xr:uid="{00000000-0005-0000-0000-00005F780000}"/>
    <cellStyle name="SEM-BPS-headdata 10 7 2 3" xfId="31929" xr:uid="{00000000-0005-0000-0000-000060780000}"/>
    <cellStyle name="SEM-BPS-headdata 10 7 3" xfId="31930" xr:uid="{00000000-0005-0000-0000-000061780000}"/>
    <cellStyle name="SEM-BPS-headdata 10 7 3 2" xfId="31931" xr:uid="{00000000-0005-0000-0000-000062780000}"/>
    <cellStyle name="SEM-BPS-headdata 10 7 3 3" xfId="31932" xr:uid="{00000000-0005-0000-0000-000063780000}"/>
    <cellStyle name="SEM-BPS-headdata 10 7 4" xfId="31933" xr:uid="{00000000-0005-0000-0000-000064780000}"/>
    <cellStyle name="SEM-BPS-headdata 10 7 5" xfId="507" xr:uid="{00000000-0005-0000-0000-000065780000}"/>
    <cellStyle name="SEM-BPS-headdata 10 8" xfId="6038" xr:uid="{00000000-0005-0000-0000-000066780000}"/>
    <cellStyle name="SEM-BPS-headdata 10 8 2" xfId="31934" xr:uid="{00000000-0005-0000-0000-000067780000}"/>
    <cellStyle name="SEM-BPS-headdata 10 8 2 2" xfId="436" xr:uid="{00000000-0005-0000-0000-000068780000}"/>
    <cellStyle name="SEM-BPS-headdata 10 8 2 3" xfId="464" xr:uid="{00000000-0005-0000-0000-000069780000}"/>
    <cellStyle name="SEM-BPS-headdata 10 8 3" xfId="31935" xr:uid="{00000000-0005-0000-0000-00006A780000}"/>
    <cellStyle name="SEM-BPS-headdata 10 8 3 2" xfId="28790" xr:uid="{00000000-0005-0000-0000-00006B780000}"/>
    <cellStyle name="SEM-BPS-headdata 10 8 3 3" xfId="28793" xr:uid="{00000000-0005-0000-0000-00006C780000}"/>
    <cellStyle name="SEM-BPS-headdata 10 8 4" xfId="31936" xr:uid="{00000000-0005-0000-0000-00006D780000}"/>
    <cellStyle name="SEM-BPS-headdata 10 8 5" xfId="31937" xr:uid="{00000000-0005-0000-0000-00006E780000}"/>
    <cellStyle name="SEM-BPS-headdata 10 9" xfId="31938" xr:uid="{00000000-0005-0000-0000-00006F780000}"/>
    <cellStyle name="SEM-BPS-headdata 10 9 2" xfId="6921" xr:uid="{00000000-0005-0000-0000-000070780000}"/>
    <cellStyle name="SEM-BPS-headdata 10 9 3" xfId="31939" xr:uid="{00000000-0005-0000-0000-000071780000}"/>
    <cellStyle name="SEM-BPS-headdata 11" xfId="30848" xr:uid="{00000000-0005-0000-0000-000072780000}"/>
    <cellStyle name="SEM-BPS-headdata 11 10" xfId="31829" xr:uid="{00000000-0005-0000-0000-000073780000}"/>
    <cellStyle name="SEM-BPS-headdata 11 10 2" xfId="28182" xr:uid="{00000000-0005-0000-0000-000074780000}"/>
    <cellStyle name="SEM-BPS-headdata 11 10 3" xfId="31940" xr:uid="{00000000-0005-0000-0000-000075780000}"/>
    <cellStyle name="SEM-BPS-headdata 11 11" xfId="31941" xr:uid="{00000000-0005-0000-0000-000076780000}"/>
    <cellStyle name="SEM-BPS-headdata 11 11 2" xfId="28192" xr:uid="{00000000-0005-0000-0000-000077780000}"/>
    <cellStyle name="SEM-BPS-headdata 11 11 3" xfId="31942" xr:uid="{00000000-0005-0000-0000-000078780000}"/>
    <cellStyle name="SEM-BPS-headdata 11 12" xfId="31943" xr:uid="{00000000-0005-0000-0000-000079780000}"/>
    <cellStyle name="SEM-BPS-headdata 11 13" xfId="31944" xr:uid="{00000000-0005-0000-0000-00007A780000}"/>
    <cellStyle name="SEM-BPS-headdata 11 2" xfId="31945" xr:uid="{00000000-0005-0000-0000-00007B780000}"/>
    <cellStyle name="SEM-BPS-headdata 11 2 2" xfId="31946" xr:uid="{00000000-0005-0000-0000-00007C780000}"/>
    <cellStyle name="SEM-BPS-headdata 11 2 2 2" xfId="20541" xr:uid="{00000000-0005-0000-0000-00007D780000}"/>
    <cellStyle name="SEM-BPS-headdata 11 2 2 3" xfId="20543" xr:uid="{00000000-0005-0000-0000-00007E780000}"/>
    <cellStyle name="SEM-BPS-headdata 11 2 3" xfId="5426" xr:uid="{00000000-0005-0000-0000-00007F780000}"/>
    <cellStyle name="SEM-BPS-headdata 11 2 3 2" xfId="3199" xr:uid="{00000000-0005-0000-0000-000080780000}"/>
    <cellStyle name="SEM-BPS-headdata 11 2 3 3" xfId="5429" xr:uid="{00000000-0005-0000-0000-000081780000}"/>
    <cellStyle name="SEM-BPS-headdata 11 2 4" xfId="31947" xr:uid="{00000000-0005-0000-0000-000082780000}"/>
    <cellStyle name="SEM-BPS-headdata 11 2 5" xfId="12928" xr:uid="{00000000-0005-0000-0000-000083780000}"/>
    <cellStyle name="SEM-BPS-headdata 11 3" xfId="31948" xr:uid="{00000000-0005-0000-0000-000084780000}"/>
    <cellStyle name="SEM-BPS-headdata 11 3 2" xfId="31949" xr:uid="{00000000-0005-0000-0000-000085780000}"/>
    <cellStyle name="SEM-BPS-headdata 11 3 2 2" xfId="31950" xr:uid="{00000000-0005-0000-0000-000086780000}"/>
    <cellStyle name="SEM-BPS-headdata 11 3 2 3" xfId="23470" xr:uid="{00000000-0005-0000-0000-000087780000}"/>
    <cellStyle name="SEM-BPS-headdata 11 3 3" xfId="31951" xr:uid="{00000000-0005-0000-0000-000088780000}"/>
    <cellStyle name="SEM-BPS-headdata 11 3 3 2" xfId="31952" xr:uid="{00000000-0005-0000-0000-000089780000}"/>
    <cellStyle name="SEM-BPS-headdata 11 3 3 3" xfId="31953" xr:uid="{00000000-0005-0000-0000-00008A780000}"/>
    <cellStyle name="SEM-BPS-headdata 11 3 4" xfId="31954" xr:uid="{00000000-0005-0000-0000-00008B780000}"/>
    <cellStyle name="SEM-BPS-headdata 11 3 5" xfId="12937" xr:uid="{00000000-0005-0000-0000-00008C780000}"/>
    <cellStyle name="SEM-BPS-headdata 11 4" xfId="31955" xr:uid="{00000000-0005-0000-0000-00008D780000}"/>
    <cellStyle name="SEM-BPS-headdata 11 4 2" xfId="8328" xr:uid="{00000000-0005-0000-0000-00008E780000}"/>
    <cellStyle name="SEM-BPS-headdata 11 4 2 2" xfId="31956" xr:uid="{00000000-0005-0000-0000-00008F780000}"/>
    <cellStyle name="SEM-BPS-headdata 11 4 2 3" xfId="31957" xr:uid="{00000000-0005-0000-0000-000090780000}"/>
    <cellStyle name="SEM-BPS-headdata 11 4 3" xfId="31958" xr:uid="{00000000-0005-0000-0000-000091780000}"/>
    <cellStyle name="SEM-BPS-headdata 11 4 3 2" xfId="31959" xr:uid="{00000000-0005-0000-0000-000092780000}"/>
    <cellStyle name="SEM-BPS-headdata 11 4 3 3" xfId="31960" xr:uid="{00000000-0005-0000-0000-000093780000}"/>
    <cellStyle name="SEM-BPS-headdata 11 4 4" xfId="31961" xr:uid="{00000000-0005-0000-0000-000094780000}"/>
    <cellStyle name="SEM-BPS-headdata 11 4 5" xfId="12945" xr:uid="{00000000-0005-0000-0000-000095780000}"/>
    <cellStyle name="SEM-BPS-headdata 11 5" xfId="31962" xr:uid="{00000000-0005-0000-0000-000096780000}"/>
    <cellStyle name="SEM-BPS-headdata 11 5 2" xfId="11659" xr:uid="{00000000-0005-0000-0000-000097780000}"/>
    <cellStyle name="SEM-BPS-headdata 11 5 2 2" xfId="31963" xr:uid="{00000000-0005-0000-0000-000098780000}"/>
    <cellStyle name="SEM-BPS-headdata 11 5 2 3" xfId="31964" xr:uid="{00000000-0005-0000-0000-000099780000}"/>
    <cellStyle name="SEM-BPS-headdata 11 5 3" xfId="31965" xr:uid="{00000000-0005-0000-0000-00009A780000}"/>
    <cellStyle name="SEM-BPS-headdata 11 5 3 2" xfId="31966" xr:uid="{00000000-0005-0000-0000-00009B780000}"/>
    <cellStyle name="SEM-BPS-headdata 11 5 3 3" xfId="31967" xr:uid="{00000000-0005-0000-0000-00009C780000}"/>
    <cellStyle name="SEM-BPS-headdata 11 5 4" xfId="31968" xr:uid="{00000000-0005-0000-0000-00009D780000}"/>
    <cellStyle name="SEM-BPS-headdata 11 5 5" xfId="12962" xr:uid="{00000000-0005-0000-0000-00009E780000}"/>
    <cellStyle name="SEM-BPS-headdata 11 6" xfId="26899" xr:uid="{00000000-0005-0000-0000-00009F780000}"/>
    <cellStyle name="SEM-BPS-headdata 11 6 2" xfId="31969" xr:uid="{00000000-0005-0000-0000-0000A0780000}"/>
    <cellStyle name="SEM-BPS-headdata 11 6 2 2" xfId="31970" xr:uid="{00000000-0005-0000-0000-0000A1780000}"/>
    <cellStyle name="SEM-BPS-headdata 11 6 2 3" xfId="11869" xr:uid="{00000000-0005-0000-0000-0000A2780000}"/>
    <cellStyle name="SEM-BPS-headdata 11 6 3" xfId="31971" xr:uid="{00000000-0005-0000-0000-0000A3780000}"/>
    <cellStyle name="SEM-BPS-headdata 11 6 3 2" xfId="31972" xr:uid="{00000000-0005-0000-0000-0000A4780000}"/>
    <cellStyle name="SEM-BPS-headdata 11 6 3 3" xfId="31973" xr:uid="{00000000-0005-0000-0000-0000A5780000}"/>
    <cellStyle name="SEM-BPS-headdata 11 6 4" xfId="31974" xr:uid="{00000000-0005-0000-0000-0000A6780000}"/>
    <cellStyle name="SEM-BPS-headdata 11 6 5" xfId="12967" xr:uid="{00000000-0005-0000-0000-0000A7780000}"/>
    <cellStyle name="SEM-BPS-headdata 11 7" xfId="26901" xr:uid="{00000000-0005-0000-0000-0000A8780000}"/>
    <cellStyle name="SEM-BPS-headdata 11 7 2" xfId="31975" xr:uid="{00000000-0005-0000-0000-0000A9780000}"/>
    <cellStyle name="SEM-BPS-headdata 11 7 2 2" xfId="31976" xr:uid="{00000000-0005-0000-0000-0000AA780000}"/>
    <cellStyle name="SEM-BPS-headdata 11 7 2 3" xfId="21012" xr:uid="{00000000-0005-0000-0000-0000AB780000}"/>
    <cellStyle name="SEM-BPS-headdata 11 7 3" xfId="31977" xr:uid="{00000000-0005-0000-0000-0000AC780000}"/>
    <cellStyle name="SEM-BPS-headdata 11 7 3 2" xfId="31978" xr:uid="{00000000-0005-0000-0000-0000AD780000}"/>
    <cellStyle name="SEM-BPS-headdata 11 7 3 3" xfId="31979" xr:uid="{00000000-0005-0000-0000-0000AE780000}"/>
    <cellStyle name="SEM-BPS-headdata 11 7 4" xfId="31980" xr:uid="{00000000-0005-0000-0000-0000AF780000}"/>
    <cellStyle name="SEM-BPS-headdata 11 7 5" xfId="31981" xr:uid="{00000000-0005-0000-0000-0000B0780000}"/>
    <cellStyle name="SEM-BPS-headdata 11 8" xfId="31982" xr:uid="{00000000-0005-0000-0000-0000B1780000}"/>
    <cellStyle name="SEM-BPS-headdata 11 8 2" xfId="31983" xr:uid="{00000000-0005-0000-0000-0000B2780000}"/>
    <cellStyle name="SEM-BPS-headdata 11 8 2 2" xfId="31984" xr:uid="{00000000-0005-0000-0000-0000B3780000}"/>
    <cellStyle name="SEM-BPS-headdata 11 8 2 3" xfId="31985" xr:uid="{00000000-0005-0000-0000-0000B4780000}"/>
    <cellStyle name="SEM-BPS-headdata 11 8 3" xfId="31986" xr:uid="{00000000-0005-0000-0000-0000B5780000}"/>
    <cellStyle name="SEM-BPS-headdata 11 8 3 2" xfId="27070" xr:uid="{00000000-0005-0000-0000-0000B6780000}"/>
    <cellStyle name="SEM-BPS-headdata 11 8 3 3" xfId="27072" xr:uid="{00000000-0005-0000-0000-0000B7780000}"/>
    <cellStyle name="SEM-BPS-headdata 11 8 4" xfId="31987" xr:uid="{00000000-0005-0000-0000-0000B8780000}"/>
    <cellStyle name="SEM-BPS-headdata 11 8 5" xfId="31988" xr:uid="{00000000-0005-0000-0000-0000B9780000}"/>
    <cellStyle name="SEM-BPS-headdata 11 9" xfId="31989" xr:uid="{00000000-0005-0000-0000-0000BA780000}"/>
    <cellStyle name="SEM-BPS-headdata 11 9 2" xfId="20704" xr:uid="{00000000-0005-0000-0000-0000BB780000}"/>
    <cellStyle name="SEM-BPS-headdata 11 9 3" xfId="25913" xr:uid="{00000000-0005-0000-0000-0000BC780000}"/>
    <cellStyle name="SEM-BPS-headdata 12" xfId="20464" xr:uid="{00000000-0005-0000-0000-0000BD780000}"/>
    <cellStyle name="SEM-BPS-headdata 12 10" xfId="31990" xr:uid="{00000000-0005-0000-0000-0000BE780000}"/>
    <cellStyle name="SEM-BPS-headdata 12 10 2" xfId="31991" xr:uid="{00000000-0005-0000-0000-0000BF780000}"/>
    <cellStyle name="SEM-BPS-headdata 12 10 3" xfId="31992" xr:uid="{00000000-0005-0000-0000-0000C0780000}"/>
    <cellStyle name="SEM-BPS-headdata 12 11" xfId="13063" xr:uid="{00000000-0005-0000-0000-0000C1780000}"/>
    <cellStyle name="SEM-BPS-headdata 12 11 2" xfId="31993" xr:uid="{00000000-0005-0000-0000-0000C2780000}"/>
    <cellStyle name="SEM-BPS-headdata 12 11 3" xfId="31994" xr:uid="{00000000-0005-0000-0000-0000C3780000}"/>
    <cellStyle name="SEM-BPS-headdata 12 12" xfId="13065" xr:uid="{00000000-0005-0000-0000-0000C4780000}"/>
    <cellStyle name="SEM-BPS-headdata 12 13" xfId="17107" xr:uid="{00000000-0005-0000-0000-0000C5780000}"/>
    <cellStyle name="SEM-BPS-headdata 12 2" xfId="31995" xr:uid="{00000000-0005-0000-0000-0000C6780000}"/>
    <cellStyle name="SEM-BPS-headdata 12 2 2" xfId="31996" xr:uid="{00000000-0005-0000-0000-0000C7780000}"/>
    <cellStyle name="SEM-BPS-headdata 12 2 2 2" xfId="31997" xr:uid="{00000000-0005-0000-0000-0000C8780000}"/>
    <cellStyle name="SEM-BPS-headdata 12 2 2 3" xfId="6585" xr:uid="{00000000-0005-0000-0000-0000C9780000}"/>
    <cellStyle name="SEM-BPS-headdata 12 2 3" xfId="31998" xr:uid="{00000000-0005-0000-0000-0000CA780000}"/>
    <cellStyle name="SEM-BPS-headdata 12 2 3 2" xfId="31999" xr:uid="{00000000-0005-0000-0000-0000CB780000}"/>
    <cellStyle name="SEM-BPS-headdata 12 2 3 3" xfId="694" xr:uid="{00000000-0005-0000-0000-0000CC780000}"/>
    <cellStyle name="SEM-BPS-headdata 12 2 4" xfId="31107" xr:uid="{00000000-0005-0000-0000-0000CD780000}"/>
    <cellStyle name="SEM-BPS-headdata 12 2 5" xfId="2347" xr:uid="{00000000-0005-0000-0000-0000CE780000}"/>
    <cellStyle name="SEM-BPS-headdata 12 3" xfId="32000" xr:uid="{00000000-0005-0000-0000-0000CF780000}"/>
    <cellStyle name="SEM-BPS-headdata 12 3 2" xfId="5585" xr:uid="{00000000-0005-0000-0000-0000D0780000}"/>
    <cellStyle name="SEM-BPS-headdata 12 3 2 2" xfId="32001" xr:uid="{00000000-0005-0000-0000-0000D1780000}"/>
    <cellStyle name="SEM-BPS-headdata 12 3 2 3" xfId="32002" xr:uid="{00000000-0005-0000-0000-0000D2780000}"/>
    <cellStyle name="SEM-BPS-headdata 12 3 3" xfId="32003" xr:uid="{00000000-0005-0000-0000-0000D3780000}"/>
    <cellStyle name="SEM-BPS-headdata 12 3 3 2" xfId="882" xr:uid="{00000000-0005-0000-0000-0000D4780000}"/>
    <cellStyle name="SEM-BPS-headdata 12 3 3 3" xfId="32004" xr:uid="{00000000-0005-0000-0000-0000D5780000}"/>
    <cellStyle name="SEM-BPS-headdata 12 3 4" xfId="31110" xr:uid="{00000000-0005-0000-0000-0000D6780000}"/>
    <cellStyle name="SEM-BPS-headdata 12 3 5" xfId="13078" xr:uid="{00000000-0005-0000-0000-0000D7780000}"/>
    <cellStyle name="SEM-BPS-headdata 12 4" xfId="32005" xr:uid="{00000000-0005-0000-0000-0000D8780000}"/>
    <cellStyle name="SEM-BPS-headdata 12 4 2" xfId="6607" xr:uid="{00000000-0005-0000-0000-0000D9780000}"/>
    <cellStyle name="SEM-BPS-headdata 12 4 2 2" xfId="2904" xr:uid="{00000000-0005-0000-0000-0000DA780000}"/>
    <cellStyle name="SEM-BPS-headdata 12 4 2 3" xfId="32006" xr:uid="{00000000-0005-0000-0000-0000DB780000}"/>
    <cellStyle name="SEM-BPS-headdata 12 4 3" xfId="32007" xr:uid="{00000000-0005-0000-0000-0000DC780000}"/>
    <cellStyle name="SEM-BPS-headdata 12 4 3 2" xfId="32008" xr:uid="{00000000-0005-0000-0000-0000DD780000}"/>
    <cellStyle name="SEM-BPS-headdata 12 4 3 3" xfId="32009" xr:uid="{00000000-0005-0000-0000-0000DE780000}"/>
    <cellStyle name="SEM-BPS-headdata 12 4 4" xfId="32010" xr:uid="{00000000-0005-0000-0000-0000DF780000}"/>
    <cellStyle name="SEM-BPS-headdata 12 4 5" xfId="13087" xr:uid="{00000000-0005-0000-0000-0000E0780000}"/>
    <cellStyle name="SEM-BPS-headdata 12 5" xfId="32011" xr:uid="{00000000-0005-0000-0000-0000E1780000}"/>
    <cellStyle name="SEM-BPS-headdata 12 5 2" xfId="32012" xr:uid="{00000000-0005-0000-0000-0000E2780000}"/>
    <cellStyle name="SEM-BPS-headdata 12 5 2 2" xfId="32013" xr:uid="{00000000-0005-0000-0000-0000E3780000}"/>
    <cellStyle name="SEM-BPS-headdata 12 5 2 3" xfId="32014" xr:uid="{00000000-0005-0000-0000-0000E4780000}"/>
    <cellStyle name="SEM-BPS-headdata 12 5 3" xfId="32015" xr:uid="{00000000-0005-0000-0000-0000E5780000}"/>
    <cellStyle name="SEM-BPS-headdata 12 5 3 2" xfId="32016" xr:uid="{00000000-0005-0000-0000-0000E6780000}"/>
    <cellStyle name="SEM-BPS-headdata 12 5 3 3" xfId="12724" xr:uid="{00000000-0005-0000-0000-0000E7780000}"/>
    <cellStyle name="SEM-BPS-headdata 12 5 4" xfId="32017" xr:uid="{00000000-0005-0000-0000-0000E8780000}"/>
    <cellStyle name="SEM-BPS-headdata 12 5 5" xfId="13099" xr:uid="{00000000-0005-0000-0000-0000E9780000}"/>
    <cellStyle name="SEM-BPS-headdata 12 6" xfId="32018" xr:uid="{00000000-0005-0000-0000-0000EA780000}"/>
    <cellStyle name="SEM-BPS-headdata 12 6 2" xfId="32019" xr:uid="{00000000-0005-0000-0000-0000EB780000}"/>
    <cellStyle name="SEM-BPS-headdata 12 6 2 2" xfId="11492" xr:uid="{00000000-0005-0000-0000-0000EC780000}"/>
    <cellStyle name="SEM-BPS-headdata 12 6 2 3" xfId="11507" xr:uid="{00000000-0005-0000-0000-0000ED780000}"/>
    <cellStyle name="SEM-BPS-headdata 12 6 3" xfId="32020" xr:uid="{00000000-0005-0000-0000-0000EE780000}"/>
    <cellStyle name="SEM-BPS-headdata 12 6 3 2" xfId="11523" xr:uid="{00000000-0005-0000-0000-0000EF780000}"/>
    <cellStyle name="SEM-BPS-headdata 12 6 3 3" xfId="11530" xr:uid="{00000000-0005-0000-0000-0000F0780000}"/>
    <cellStyle name="SEM-BPS-headdata 12 6 4" xfId="32021" xr:uid="{00000000-0005-0000-0000-0000F1780000}"/>
    <cellStyle name="SEM-BPS-headdata 12 6 5" xfId="13106" xr:uid="{00000000-0005-0000-0000-0000F2780000}"/>
    <cellStyle name="SEM-BPS-headdata 12 7" xfId="32022" xr:uid="{00000000-0005-0000-0000-0000F3780000}"/>
    <cellStyle name="SEM-BPS-headdata 12 7 2" xfId="32023" xr:uid="{00000000-0005-0000-0000-0000F4780000}"/>
    <cellStyle name="SEM-BPS-headdata 12 7 2 2" xfId="32024" xr:uid="{00000000-0005-0000-0000-0000F5780000}"/>
    <cellStyle name="SEM-BPS-headdata 12 7 2 3" xfId="32025" xr:uid="{00000000-0005-0000-0000-0000F6780000}"/>
    <cellStyle name="SEM-BPS-headdata 12 7 3" xfId="32026" xr:uid="{00000000-0005-0000-0000-0000F7780000}"/>
    <cellStyle name="SEM-BPS-headdata 12 7 3 2" xfId="32027" xr:uid="{00000000-0005-0000-0000-0000F8780000}"/>
    <cellStyle name="SEM-BPS-headdata 12 7 3 3" xfId="32028" xr:uid="{00000000-0005-0000-0000-0000F9780000}"/>
    <cellStyle name="SEM-BPS-headdata 12 7 4" xfId="32029" xr:uid="{00000000-0005-0000-0000-0000FA780000}"/>
    <cellStyle name="SEM-BPS-headdata 12 7 5" xfId="32030" xr:uid="{00000000-0005-0000-0000-0000FB780000}"/>
    <cellStyle name="SEM-BPS-headdata 12 8" xfId="32031" xr:uid="{00000000-0005-0000-0000-0000FC780000}"/>
    <cellStyle name="SEM-BPS-headdata 12 8 2" xfId="32032" xr:uid="{00000000-0005-0000-0000-0000FD780000}"/>
    <cellStyle name="SEM-BPS-headdata 12 8 2 2" xfId="32033" xr:uid="{00000000-0005-0000-0000-0000FE780000}"/>
    <cellStyle name="SEM-BPS-headdata 12 8 2 3" xfId="32034" xr:uid="{00000000-0005-0000-0000-0000FF780000}"/>
    <cellStyle name="SEM-BPS-headdata 12 8 3" xfId="32035" xr:uid="{00000000-0005-0000-0000-000000790000}"/>
    <cellStyle name="SEM-BPS-headdata 12 8 3 2" xfId="32036" xr:uid="{00000000-0005-0000-0000-000001790000}"/>
    <cellStyle name="SEM-BPS-headdata 12 8 3 3" xfId="32037" xr:uid="{00000000-0005-0000-0000-000002790000}"/>
    <cellStyle name="SEM-BPS-headdata 12 8 4" xfId="32038" xr:uid="{00000000-0005-0000-0000-000003790000}"/>
    <cellStyle name="SEM-BPS-headdata 12 8 5" xfId="14992" xr:uid="{00000000-0005-0000-0000-000004790000}"/>
    <cellStyle name="SEM-BPS-headdata 12 9" xfId="2182" xr:uid="{00000000-0005-0000-0000-000005790000}"/>
    <cellStyle name="SEM-BPS-headdata 12 9 2" xfId="32039" xr:uid="{00000000-0005-0000-0000-000006790000}"/>
    <cellStyle name="SEM-BPS-headdata 12 9 3" xfId="32040" xr:uid="{00000000-0005-0000-0000-000007790000}"/>
    <cellStyle name="SEM-BPS-headdata 13" xfId="32041" xr:uid="{00000000-0005-0000-0000-000008790000}"/>
    <cellStyle name="SEM-BPS-headdata 13 10" xfId="26941" xr:uid="{00000000-0005-0000-0000-000009790000}"/>
    <cellStyle name="SEM-BPS-headdata 13 10 2" xfId="32042" xr:uid="{00000000-0005-0000-0000-00000A790000}"/>
    <cellStyle name="SEM-BPS-headdata 13 10 3" xfId="1061" xr:uid="{00000000-0005-0000-0000-00000B790000}"/>
    <cellStyle name="SEM-BPS-headdata 13 11" xfId="26943" xr:uid="{00000000-0005-0000-0000-00000C790000}"/>
    <cellStyle name="SEM-BPS-headdata 13 11 2" xfId="32043" xr:uid="{00000000-0005-0000-0000-00000D790000}"/>
    <cellStyle name="SEM-BPS-headdata 13 11 3" xfId="32044" xr:uid="{00000000-0005-0000-0000-00000E790000}"/>
    <cellStyle name="SEM-BPS-headdata 13 12" xfId="32045" xr:uid="{00000000-0005-0000-0000-00000F790000}"/>
    <cellStyle name="SEM-BPS-headdata 13 13" xfId="32046" xr:uid="{00000000-0005-0000-0000-000010790000}"/>
    <cellStyle name="SEM-BPS-headdata 13 2" xfId="30185" xr:uid="{00000000-0005-0000-0000-000011790000}"/>
    <cellStyle name="SEM-BPS-headdata 13 2 2" xfId="30188" xr:uid="{00000000-0005-0000-0000-000012790000}"/>
    <cellStyle name="SEM-BPS-headdata 13 2 2 2" xfId="32047" xr:uid="{00000000-0005-0000-0000-000013790000}"/>
    <cellStyle name="SEM-BPS-headdata 13 2 2 3" xfId="32048" xr:uid="{00000000-0005-0000-0000-000014790000}"/>
    <cellStyle name="SEM-BPS-headdata 13 2 3" xfId="30191" xr:uid="{00000000-0005-0000-0000-000015790000}"/>
    <cellStyle name="SEM-BPS-headdata 13 2 3 2" xfId="32049" xr:uid="{00000000-0005-0000-0000-000016790000}"/>
    <cellStyle name="SEM-BPS-headdata 13 2 3 3" xfId="32050" xr:uid="{00000000-0005-0000-0000-000017790000}"/>
    <cellStyle name="SEM-BPS-headdata 13 2 4" xfId="4497" xr:uid="{00000000-0005-0000-0000-000018790000}"/>
    <cellStyle name="SEM-BPS-headdata 13 2 5" xfId="4427" xr:uid="{00000000-0005-0000-0000-000019790000}"/>
    <cellStyle name="SEM-BPS-headdata 13 3" xfId="30194" xr:uid="{00000000-0005-0000-0000-00001A790000}"/>
    <cellStyle name="SEM-BPS-headdata 13 3 2" xfId="30197" xr:uid="{00000000-0005-0000-0000-00001B790000}"/>
    <cellStyle name="SEM-BPS-headdata 13 3 2 2" xfId="18448" xr:uid="{00000000-0005-0000-0000-00001C790000}"/>
    <cellStyle name="SEM-BPS-headdata 13 3 2 3" xfId="18451" xr:uid="{00000000-0005-0000-0000-00001D790000}"/>
    <cellStyle name="SEM-BPS-headdata 13 3 3" xfId="30200" xr:uid="{00000000-0005-0000-0000-00001E790000}"/>
    <cellStyle name="SEM-BPS-headdata 13 3 3 2" xfId="18462" xr:uid="{00000000-0005-0000-0000-00001F790000}"/>
    <cellStyle name="SEM-BPS-headdata 13 3 3 3" xfId="18465" xr:uid="{00000000-0005-0000-0000-000020790000}"/>
    <cellStyle name="SEM-BPS-headdata 13 3 4" xfId="4143" xr:uid="{00000000-0005-0000-0000-000021790000}"/>
    <cellStyle name="SEM-BPS-headdata 13 3 5" xfId="10025" xr:uid="{00000000-0005-0000-0000-000022790000}"/>
    <cellStyle name="SEM-BPS-headdata 13 4" xfId="32051" xr:uid="{00000000-0005-0000-0000-000023790000}"/>
    <cellStyle name="SEM-BPS-headdata 13 4 2" xfId="32052" xr:uid="{00000000-0005-0000-0000-000024790000}"/>
    <cellStyle name="SEM-BPS-headdata 13 4 2 2" xfId="18652" xr:uid="{00000000-0005-0000-0000-000025790000}"/>
    <cellStyle name="SEM-BPS-headdata 13 4 2 3" xfId="18657" xr:uid="{00000000-0005-0000-0000-000026790000}"/>
    <cellStyle name="SEM-BPS-headdata 13 4 3" xfId="25557" xr:uid="{00000000-0005-0000-0000-000027790000}"/>
    <cellStyle name="SEM-BPS-headdata 13 4 3 2" xfId="18671" xr:uid="{00000000-0005-0000-0000-000028790000}"/>
    <cellStyle name="SEM-BPS-headdata 13 4 3 3" xfId="18677" xr:uid="{00000000-0005-0000-0000-000029790000}"/>
    <cellStyle name="SEM-BPS-headdata 13 4 4" xfId="10028" xr:uid="{00000000-0005-0000-0000-00002A790000}"/>
    <cellStyle name="SEM-BPS-headdata 13 4 5" xfId="1035" xr:uid="{00000000-0005-0000-0000-00002B790000}"/>
    <cellStyle name="SEM-BPS-headdata 13 5" xfId="32053" xr:uid="{00000000-0005-0000-0000-00002C790000}"/>
    <cellStyle name="SEM-BPS-headdata 13 5 2" xfId="32054" xr:uid="{00000000-0005-0000-0000-00002D790000}"/>
    <cellStyle name="SEM-BPS-headdata 13 5 2 2" xfId="18887" xr:uid="{00000000-0005-0000-0000-00002E790000}"/>
    <cellStyle name="SEM-BPS-headdata 13 5 2 3" xfId="18890" xr:uid="{00000000-0005-0000-0000-00002F790000}"/>
    <cellStyle name="SEM-BPS-headdata 13 5 3" xfId="25559" xr:uid="{00000000-0005-0000-0000-000030790000}"/>
    <cellStyle name="SEM-BPS-headdata 13 5 3 2" xfId="18899" xr:uid="{00000000-0005-0000-0000-000031790000}"/>
    <cellStyle name="SEM-BPS-headdata 13 5 3 3" xfId="18902" xr:uid="{00000000-0005-0000-0000-000032790000}"/>
    <cellStyle name="SEM-BPS-headdata 13 5 4" xfId="215" xr:uid="{00000000-0005-0000-0000-000033790000}"/>
    <cellStyle name="SEM-BPS-headdata 13 5 5" xfId="94" xr:uid="{00000000-0005-0000-0000-000034790000}"/>
    <cellStyle name="SEM-BPS-headdata 13 6" xfId="32055" xr:uid="{00000000-0005-0000-0000-000035790000}"/>
    <cellStyle name="SEM-BPS-headdata 13 6 2" xfId="32056" xr:uid="{00000000-0005-0000-0000-000036790000}"/>
    <cellStyle name="SEM-BPS-headdata 13 6 2 2" xfId="10874" xr:uid="{00000000-0005-0000-0000-000037790000}"/>
    <cellStyle name="SEM-BPS-headdata 13 6 2 3" xfId="19039" xr:uid="{00000000-0005-0000-0000-000038790000}"/>
    <cellStyle name="SEM-BPS-headdata 13 6 3" xfId="25562" xr:uid="{00000000-0005-0000-0000-000039790000}"/>
    <cellStyle name="SEM-BPS-headdata 13 6 3 2" xfId="10900" xr:uid="{00000000-0005-0000-0000-00003A790000}"/>
    <cellStyle name="SEM-BPS-headdata 13 6 3 3" xfId="19044" xr:uid="{00000000-0005-0000-0000-00003B790000}"/>
    <cellStyle name="SEM-BPS-headdata 13 6 4" xfId="25564" xr:uid="{00000000-0005-0000-0000-00003C790000}"/>
    <cellStyle name="SEM-BPS-headdata 13 6 5" xfId="12539" xr:uid="{00000000-0005-0000-0000-00003D790000}"/>
    <cellStyle name="SEM-BPS-headdata 13 7" xfId="32057" xr:uid="{00000000-0005-0000-0000-00003E790000}"/>
    <cellStyle name="SEM-BPS-headdata 13 7 2" xfId="32058" xr:uid="{00000000-0005-0000-0000-00003F790000}"/>
    <cellStyle name="SEM-BPS-headdata 13 7 2 2" xfId="19263" xr:uid="{00000000-0005-0000-0000-000040790000}"/>
    <cellStyle name="SEM-BPS-headdata 13 7 2 3" xfId="19266" xr:uid="{00000000-0005-0000-0000-000041790000}"/>
    <cellStyle name="SEM-BPS-headdata 13 7 3" xfId="32059" xr:uid="{00000000-0005-0000-0000-000042790000}"/>
    <cellStyle name="SEM-BPS-headdata 13 7 3 2" xfId="19280" xr:uid="{00000000-0005-0000-0000-000043790000}"/>
    <cellStyle name="SEM-BPS-headdata 13 7 3 3" xfId="19283" xr:uid="{00000000-0005-0000-0000-000044790000}"/>
    <cellStyle name="SEM-BPS-headdata 13 7 4" xfId="32060" xr:uid="{00000000-0005-0000-0000-000045790000}"/>
    <cellStyle name="SEM-BPS-headdata 13 7 5" xfId="32061" xr:uid="{00000000-0005-0000-0000-000046790000}"/>
    <cellStyle name="SEM-BPS-headdata 13 8" xfId="2796" xr:uid="{00000000-0005-0000-0000-000047790000}"/>
    <cellStyle name="SEM-BPS-headdata 13 8 2" xfId="32062" xr:uid="{00000000-0005-0000-0000-000048790000}"/>
    <cellStyle name="SEM-BPS-headdata 13 8 2 2" xfId="11207" xr:uid="{00000000-0005-0000-0000-000049790000}"/>
    <cellStyle name="SEM-BPS-headdata 13 8 2 3" xfId="2740" xr:uid="{00000000-0005-0000-0000-00004A790000}"/>
    <cellStyle name="SEM-BPS-headdata 13 8 3" xfId="32063" xr:uid="{00000000-0005-0000-0000-00004B790000}"/>
    <cellStyle name="SEM-BPS-headdata 13 8 3 2" xfId="3453" xr:uid="{00000000-0005-0000-0000-00004C790000}"/>
    <cellStyle name="SEM-BPS-headdata 13 8 3 3" xfId="3475" xr:uid="{00000000-0005-0000-0000-00004D790000}"/>
    <cellStyle name="SEM-BPS-headdata 13 8 4" xfId="31819" xr:uid="{00000000-0005-0000-0000-00004E790000}"/>
    <cellStyle name="SEM-BPS-headdata 13 8 5" xfId="32064" xr:uid="{00000000-0005-0000-0000-00004F790000}"/>
    <cellStyle name="SEM-BPS-headdata 13 9" xfId="736" xr:uid="{00000000-0005-0000-0000-000050790000}"/>
    <cellStyle name="SEM-BPS-headdata 13 9 2" xfId="301" xr:uid="{00000000-0005-0000-0000-000051790000}"/>
    <cellStyle name="SEM-BPS-headdata 13 9 3" xfId="807" xr:uid="{00000000-0005-0000-0000-000052790000}"/>
    <cellStyle name="SEM-BPS-headdata 14" xfId="32065" xr:uid="{00000000-0005-0000-0000-000053790000}"/>
    <cellStyle name="SEM-BPS-headdata 14 10" xfId="16074" xr:uid="{00000000-0005-0000-0000-000054790000}"/>
    <cellStyle name="SEM-BPS-headdata 14 10 2" xfId="32066" xr:uid="{00000000-0005-0000-0000-000055790000}"/>
    <cellStyle name="SEM-BPS-headdata 14 10 3" xfId="32067" xr:uid="{00000000-0005-0000-0000-000056790000}"/>
    <cellStyle name="SEM-BPS-headdata 14 11" xfId="16077" xr:uid="{00000000-0005-0000-0000-000057790000}"/>
    <cellStyle name="SEM-BPS-headdata 14 11 2" xfId="32068" xr:uid="{00000000-0005-0000-0000-000058790000}"/>
    <cellStyle name="SEM-BPS-headdata 14 11 3" xfId="32069" xr:uid="{00000000-0005-0000-0000-000059790000}"/>
    <cellStyle name="SEM-BPS-headdata 14 12" xfId="32070" xr:uid="{00000000-0005-0000-0000-00005A790000}"/>
    <cellStyle name="SEM-BPS-headdata 14 13" xfId="32071" xr:uid="{00000000-0005-0000-0000-00005B790000}"/>
    <cellStyle name="SEM-BPS-headdata 14 2" xfId="32072" xr:uid="{00000000-0005-0000-0000-00005C790000}"/>
    <cellStyle name="SEM-BPS-headdata 14 2 2" xfId="32073" xr:uid="{00000000-0005-0000-0000-00005D790000}"/>
    <cellStyle name="SEM-BPS-headdata 14 2 2 2" xfId="32074" xr:uid="{00000000-0005-0000-0000-00005E790000}"/>
    <cellStyle name="SEM-BPS-headdata 14 2 2 3" xfId="32075" xr:uid="{00000000-0005-0000-0000-00005F790000}"/>
    <cellStyle name="SEM-BPS-headdata 14 2 3" xfId="32076" xr:uid="{00000000-0005-0000-0000-000060790000}"/>
    <cellStyle name="SEM-BPS-headdata 14 2 3 2" xfId="29243" xr:uid="{00000000-0005-0000-0000-000061790000}"/>
    <cellStyle name="SEM-BPS-headdata 14 2 3 3" xfId="29252" xr:uid="{00000000-0005-0000-0000-000062790000}"/>
    <cellStyle name="SEM-BPS-headdata 14 2 4" xfId="32077" xr:uid="{00000000-0005-0000-0000-000063790000}"/>
    <cellStyle name="SEM-BPS-headdata 14 2 5" xfId="13387" xr:uid="{00000000-0005-0000-0000-000064790000}"/>
    <cellStyle name="SEM-BPS-headdata 14 3" xfId="32078" xr:uid="{00000000-0005-0000-0000-000065790000}"/>
    <cellStyle name="SEM-BPS-headdata 14 3 2" xfId="32079" xr:uid="{00000000-0005-0000-0000-000066790000}"/>
    <cellStyle name="SEM-BPS-headdata 14 3 2 2" xfId="32080" xr:uid="{00000000-0005-0000-0000-000067790000}"/>
    <cellStyle name="SEM-BPS-headdata 14 3 2 3" xfId="32081" xr:uid="{00000000-0005-0000-0000-000068790000}"/>
    <cellStyle name="SEM-BPS-headdata 14 3 3" xfId="32082" xr:uid="{00000000-0005-0000-0000-000069790000}"/>
    <cellStyle name="SEM-BPS-headdata 14 3 3 2" xfId="29365" xr:uid="{00000000-0005-0000-0000-00006A790000}"/>
    <cellStyle name="SEM-BPS-headdata 14 3 3 3" xfId="29384" xr:uid="{00000000-0005-0000-0000-00006B790000}"/>
    <cellStyle name="SEM-BPS-headdata 14 3 4" xfId="32083" xr:uid="{00000000-0005-0000-0000-00006C790000}"/>
    <cellStyle name="SEM-BPS-headdata 14 3 5" xfId="13418" xr:uid="{00000000-0005-0000-0000-00006D790000}"/>
    <cellStyle name="SEM-BPS-headdata 14 4" xfId="32084" xr:uid="{00000000-0005-0000-0000-00006E790000}"/>
    <cellStyle name="SEM-BPS-headdata 14 4 2" xfId="32085" xr:uid="{00000000-0005-0000-0000-00006F790000}"/>
    <cellStyle name="SEM-BPS-headdata 14 4 2 2" xfId="32086" xr:uid="{00000000-0005-0000-0000-000070790000}"/>
    <cellStyle name="SEM-BPS-headdata 14 4 2 3" xfId="19744" xr:uid="{00000000-0005-0000-0000-000071790000}"/>
    <cellStyle name="SEM-BPS-headdata 14 4 3" xfId="25569" xr:uid="{00000000-0005-0000-0000-000072790000}"/>
    <cellStyle name="SEM-BPS-headdata 14 4 3 2" xfId="29548" xr:uid="{00000000-0005-0000-0000-000073790000}"/>
    <cellStyle name="SEM-BPS-headdata 14 4 3 3" xfId="19756" xr:uid="{00000000-0005-0000-0000-000074790000}"/>
    <cellStyle name="SEM-BPS-headdata 14 4 4" xfId="25571" xr:uid="{00000000-0005-0000-0000-000075790000}"/>
    <cellStyle name="SEM-BPS-headdata 14 4 5" xfId="13437" xr:uid="{00000000-0005-0000-0000-000076790000}"/>
    <cellStyle name="SEM-BPS-headdata 14 5" xfId="32087" xr:uid="{00000000-0005-0000-0000-000077790000}"/>
    <cellStyle name="SEM-BPS-headdata 14 5 2" xfId="32088" xr:uid="{00000000-0005-0000-0000-000078790000}"/>
    <cellStyle name="SEM-BPS-headdata 14 5 2 2" xfId="32089" xr:uid="{00000000-0005-0000-0000-000079790000}"/>
    <cellStyle name="SEM-BPS-headdata 14 5 2 3" xfId="32090" xr:uid="{00000000-0005-0000-0000-00007A790000}"/>
    <cellStyle name="SEM-BPS-headdata 14 5 3" xfId="25574" xr:uid="{00000000-0005-0000-0000-00007B790000}"/>
    <cellStyle name="SEM-BPS-headdata 14 5 3 2" xfId="29662" xr:uid="{00000000-0005-0000-0000-00007C790000}"/>
    <cellStyle name="SEM-BPS-headdata 14 5 3 3" xfId="29667" xr:uid="{00000000-0005-0000-0000-00007D790000}"/>
    <cellStyle name="SEM-BPS-headdata 14 5 4" xfId="25576" xr:uid="{00000000-0005-0000-0000-00007E790000}"/>
    <cellStyle name="SEM-BPS-headdata 14 5 5" xfId="13470" xr:uid="{00000000-0005-0000-0000-00007F790000}"/>
    <cellStyle name="SEM-BPS-headdata 14 6" xfId="32091" xr:uid="{00000000-0005-0000-0000-000080790000}"/>
    <cellStyle name="SEM-BPS-headdata 14 6 2" xfId="32092" xr:uid="{00000000-0005-0000-0000-000081790000}"/>
    <cellStyle name="SEM-BPS-headdata 14 6 2 2" xfId="32093" xr:uid="{00000000-0005-0000-0000-000082790000}"/>
    <cellStyle name="SEM-BPS-headdata 14 6 2 3" xfId="32094" xr:uid="{00000000-0005-0000-0000-000083790000}"/>
    <cellStyle name="SEM-BPS-headdata 14 6 3" xfId="32095" xr:uid="{00000000-0005-0000-0000-000084790000}"/>
    <cellStyle name="SEM-BPS-headdata 14 6 3 2" xfId="29802" xr:uid="{00000000-0005-0000-0000-000085790000}"/>
    <cellStyle name="SEM-BPS-headdata 14 6 3 3" xfId="29805" xr:uid="{00000000-0005-0000-0000-000086790000}"/>
    <cellStyle name="SEM-BPS-headdata 14 6 4" xfId="32096" xr:uid="{00000000-0005-0000-0000-000087790000}"/>
    <cellStyle name="SEM-BPS-headdata 14 6 5" xfId="13501" xr:uid="{00000000-0005-0000-0000-000088790000}"/>
    <cellStyle name="SEM-BPS-headdata 14 7" xfId="32097" xr:uid="{00000000-0005-0000-0000-000089790000}"/>
    <cellStyle name="SEM-BPS-headdata 14 7 2" xfId="32098" xr:uid="{00000000-0005-0000-0000-00008A790000}"/>
    <cellStyle name="SEM-BPS-headdata 14 7 2 2" xfId="32099" xr:uid="{00000000-0005-0000-0000-00008B790000}"/>
    <cellStyle name="SEM-BPS-headdata 14 7 2 3" xfId="32100" xr:uid="{00000000-0005-0000-0000-00008C790000}"/>
    <cellStyle name="SEM-BPS-headdata 14 7 3" xfId="32101" xr:uid="{00000000-0005-0000-0000-00008D790000}"/>
    <cellStyle name="SEM-BPS-headdata 14 7 3 2" xfId="29973" xr:uid="{00000000-0005-0000-0000-00008E790000}"/>
    <cellStyle name="SEM-BPS-headdata 14 7 3 3" xfId="29980" xr:uid="{00000000-0005-0000-0000-00008F790000}"/>
    <cellStyle name="SEM-BPS-headdata 14 7 4" xfId="32102" xr:uid="{00000000-0005-0000-0000-000090790000}"/>
    <cellStyle name="SEM-BPS-headdata 14 7 5" xfId="32103" xr:uid="{00000000-0005-0000-0000-000091790000}"/>
    <cellStyle name="SEM-BPS-headdata 14 8" xfId="5717" xr:uid="{00000000-0005-0000-0000-000092790000}"/>
    <cellStyle name="SEM-BPS-headdata 14 8 2" xfId="32104" xr:uid="{00000000-0005-0000-0000-000093790000}"/>
    <cellStyle name="SEM-BPS-headdata 14 8 2 2" xfId="32105" xr:uid="{00000000-0005-0000-0000-000094790000}"/>
    <cellStyle name="SEM-BPS-headdata 14 8 2 3" xfId="32106" xr:uid="{00000000-0005-0000-0000-000095790000}"/>
    <cellStyle name="SEM-BPS-headdata 14 8 3" xfId="32107" xr:uid="{00000000-0005-0000-0000-000096790000}"/>
    <cellStyle name="SEM-BPS-headdata 14 8 3 2" xfId="30137" xr:uid="{00000000-0005-0000-0000-000097790000}"/>
    <cellStyle name="SEM-BPS-headdata 14 8 3 3" xfId="30152" xr:uid="{00000000-0005-0000-0000-000098790000}"/>
    <cellStyle name="SEM-BPS-headdata 14 8 4" xfId="32108" xr:uid="{00000000-0005-0000-0000-000099790000}"/>
    <cellStyle name="SEM-BPS-headdata 14 8 5" xfId="32109" xr:uid="{00000000-0005-0000-0000-00009A790000}"/>
    <cellStyle name="SEM-BPS-headdata 14 9" xfId="6613" xr:uid="{00000000-0005-0000-0000-00009B790000}"/>
    <cellStyle name="SEM-BPS-headdata 14 9 2" xfId="32110" xr:uid="{00000000-0005-0000-0000-00009C790000}"/>
    <cellStyle name="SEM-BPS-headdata 14 9 3" xfId="32111" xr:uid="{00000000-0005-0000-0000-00009D790000}"/>
    <cellStyle name="SEM-BPS-headdata 15" xfId="32112" xr:uid="{00000000-0005-0000-0000-00009E790000}"/>
    <cellStyle name="SEM-BPS-headdata 15 10" xfId="8231" xr:uid="{00000000-0005-0000-0000-00009F790000}"/>
    <cellStyle name="SEM-BPS-headdata 15 10 2" xfId="32114" xr:uid="{00000000-0005-0000-0000-0000A0790000}"/>
    <cellStyle name="SEM-BPS-headdata 15 10 3" xfId="14425" xr:uid="{00000000-0005-0000-0000-0000A1790000}"/>
    <cellStyle name="SEM-BPS-headdata 15 11" xfId="9554" xr:uid="{00000000-0005-0000-0000-0000A2790000}"/>
    <cellStyle name="SEM-BPS-headdata 15 11 2" xfId="3981" xr:uid="{00000000-0005-0000-0000-0000A3790000}"/>
    <cellStyle name="SEM-BPS-headdata 15 11 3" xfId="14446" xr:uid="{00000000-0005-0000-0000-0000A4790000}"/>
    <cellStyle name="SEM-BPS-headdata 15 12" xfId="8161" xr:uid="{00000000-0005-0000-0000-0000A5790000}"/>
    <cellStyle name="SEM-BPS-headdata 15 13" xfId="26481" xr:uid="{00000000-0005-0000-0000-0000A6790000}"/>
    <cellStyle name="SEM-BPS-headdata 15 2" xfId="32115" xr:uid="{00000000-0005-0000-0000-0000A7790000}"/>
    <cellStyle name="SEM-BPS-headdata 15 2 2" xfId="32117" xr:uid="{00000000-0005-0000-0000-0000A8790000}"/>
    <cellStyle name="SEM-BPS-headdata 15 2 2 2" xfId="32119" xr:uid="{00000000-0005-0000-0000-0000A9790000}"/>
    <cellStyle name="SEM-BPS-headdata 15 2 2 3" xfId="17471" xr:uid="{00000000-0005-0000-0000-0000AA790000}"/>
    <cellStyle name="SEM-BPS-headdata 15 2 3" xfId="21612" xr:uid="{00000000-0005-0000-0000-0000AB790000}"/>
    <cellStyle name="SEM-BPS-headdata 15 2 3 2" xfId="18102" xr:uid="{00000000-0005-0000-0000-0000AC790000}"/>
    <cellStyle name="SEM-BPS-headdata 15 2 3 3" xfId="18112" xr:uid="{00000000-0005-0000-0000-0000AD790000}"/>
    <cellStyle name="SEM-BPS-headdata 15 2 4" xfId="21615" xr:uid="{00000000-0005-0000-0000-0000AE790000}"/>
    <cellStyle name="SEM-BPS-headdata 15 2 5" xfId="13667" xr:uid="{00000000-0005-0000-0000-0000AF790000}"/>
    <cellStyle name="SEM-BPS-headdata 15 3" xfId="32120" xr:uid="{00000000-0005-0000-0000-0000B0790000}"/>
    <cellStyle name="SEM-BPS-headdata 15 3 2" xfId="32122" xr:uid="{00000000-0005-0000-0000-0000B1790000}"/>
    <cellStyle name="SEM-BPS-headdata 15 3 2 2" xfId="32124" xr:uid="{00000000-0005-0000-0000-0000B2790000}"/>
    <cellStyle name="SEM-BPS-headdata 15 3 2 3" xfId="32125" xr:uid="{00000000-0005-0000-0000-0000B3790000}"/>
    <cellStyle name="SEM-BPS-headdata 15 3 3" xfId="3691" xr:uid="{00000000-0005-0000-0000-0000B4790000}"/>
    <cellStyle name="SEM-BPS-headdata 15 3 3 2" xfId="4607" xr:uid="{00000000-0005-0000-0000-0000B5790000}"/>
    <cellStyle name="SEM-BPS-headdata 15 3 3 3" xfId="4613" xr:uid="{00000000-0005-0000-0000-0000B6790000}"/>
    <cellStyle name="SEM-BPS-headdata 15 3 4" xfId="3699" xr:uid="{00000000-0005-0000-0000-0000B7790000}"/>
    <cellStyle name="SEM-BPS-headdata 15 3 5" xfId="4622" xr:uid="{00000000-0005-0000-0000-0000B8790000}"/>
    <cellStyle name="SEM-BPS-headdata 15 4" xfId="32126" xr:uid="{00000000-0005-0000-0000-0000B9790000}"/>
    <cellStyle name="SEM-BPS-headdata 15 4 2" xfId="32128" xr:uid="{00000000-0005-0000-0000-0000BA790000}"/>
    <cellStyle name="SEM-BPS-headdata 15 4 2 2" xfId="32129" xr:uid="{00000000-0005-0000-0000-0000BB790000}"/>
    <cellStyle name="SEM-BPS-headdata 15 4 2 3" xfId="32130" xr:uid="{00000000-0005-0000-0000-0000BC790000}"/>
    <cellStyle name="SEM-BPS-headdata 15 4 3" xfId="21664" xr:uid="{00000000-0005-0000-0000-0000BD790000}"/>
    <cellStyle name="SEM-BPS-headdata 15 4 3 2" xfId="21667" xr:uid="{00000000-0005-0000-0000-0000BE790000}"/>
    <cellStyle name="SEM-BPS-headdata 15 4 3 3" xfId="21670" xr:uid="{00000000-0005-0000-0000-0000BF790000}"/>
    <cellStyle name="SEM-BPS-headdata 15 4 4" xfId="21673" xr:uid="{00000000-0005-0000-0000-0000C0790000}"/>
    <cellStyle name="SEM-BPS-headdata 15 4 5" xfId="13705" xr:uid="{00000000-0005-0000-0000-0000C1790000}"/>
    <cellStyle name="SEM-BPS-headdata 15 5" xfId="19670" xr:uid="{00000000-0005-0000-0000-0000C2790000}"/>
    <cellStyle name="SEM-BPS-headdata 15 5 2" xfId="32131" xr:uid="{00000000-0005-0000-0000-0000C3790000}"/>
    <cellStyle name="SEM-BPS-headdata 15 5 2 2" xfId="32132" xr:uid="{00000000-0005-0000-0000-0000C4790000}"/>
    <cellStyle name="SEM-BPS-headdata 15 5 2 3" xfId="32133" xr:uid="{00000000-0005-0000-0000-0000C5790000}"/>
    <cellStyle name="SEM-BPS-headdata 15 5 3" xfId="21690" xr:uid="{00000000-0005-0000-0000-0000C6790000}"/>
    <cellStyle name="SEM-BPS-headdata 15 5 3 2" xfId="21693" xr:uid="{00000000-0005-0000-0000-0000C7790000}"/>
    <cellStyle name="SEM-BPS-headdata 15 5 3 3" xfId="21697" xr:uid="{00000000-0005-0000-0000-0000C8790000}"/>
    <cellStyle name="SEM-BPS-headdata 15 5 4" xfId="21702" xr:uid="{00000000-0005-0000-0000-0000C9790000}"/>
    <cellStyle name="SEM-BPS-headdata 15 5 5" xfId="13716" xr:uid="{00000000-0005-0000-0000-0000CA790000}"/>
    <cellStyle name="SEM-BPS-headdata 15 6" xfId="19673" xr:uid="{00000000-0005-0000-0000-0000CB790000}"/>
    <cellStyle name="SEM-BPS-headdata 15 6 2" xfId="32134" xr:uid="{00000000-0005-0000-0000-0000CC790000}"/>
    <cellStyle name="SEM-BPS-headdata 15 6 2 2" xfId="32135" xr:uid="{00000000-0005-0000-0000-0000CD790000}"/>
    <cellStyle name="SEM-BPS-headdata 15 6 2 3" xfId="32136" xr:uid="{00000000-0005-0000-0000-0000CE790000}"/>
    <cellStyle name="SEM-BPS-headdata 15 6 3" xfId="32137" xr:uid="{00000000-0005-0000-0000-0000CF790000}"/>
    <cellStyle name="SEM-BPS-headdata 15 6 3 2" xfId="28110" xr:uid="{00000000-0005-0000-0000-0000D0790000}"/>
    <cellStyle name="SEM-BPS-headdata 15 6 3 3" xfId="32138" xr:uid="{00000000-0005-0000-0000-0000D1790000}"/>
    <cellStyle name="SEM-BPS-headdata 15 6 4" xfId="32139" xr:uid="{00000000-0005-0000-0000-0000D2790000}"/>
    <cellStyle name="SEM-BPS-headdata 15 6 5" xfId="13729" xr:uid="{00000000-0005-0000-0000-0000D3790000}"/>
    <cellStyle name="SEM-BPS-headdata 15 7" xfId="32140" xr:uid="{00000000-0005-0000-0000-0000D4790000}"/>
    <cellStyle name="SEM-BPS-headdata 15 7 2" xfId="32141" xr:uid="{00000000-0005-0000-0000-0000D5790000}"/>
    <cellStyle name="SEM-BPS-headdata 15 7 2 2" xfId="32142" xr:uid="{00000000-0005-0000-0000-0000D6790000}"/>
    <cellStyle name="SEM-BPS-headdata 15 7 2 3" xfId="32143" xr:uid="{00000000-0005-0000-0000-0000D7790000}"/>
    <cellStyle name="SEM-BPS-headdata 15 7 3" xfId="32144" xr:uid="{00000000-0005-0000-0000-0000D8790000}"/>
    <cellStyle name="SEM-BPS-headdata 15 7 3 2" xfId="28120" xr:uid="{00000000-0005-0000-0000-0000D9790000}"/>
    <cellStyle name="SEM-BPS-headdata 15 7 3 3" xfId="32145" xr:uid="{00000000-0005-0000-0000-0000DA790000}"/>
    <cellStyle name="SEM-BPS-headdata 15 7 4" xfId="32146" xr:uid="{00000000-0005-0000-0000-0000DB790000}"/>
    <cellStyle name="SEM-BPS-headdata 15 7 5" xfId="32147" xr:uid="{00000000-0005-0000-0000-0000DC790000}"/>
    <cellStyle name="SEM-BPS-headdata 15 8" xfId="1050" xr:uid="{00000000-0005-0000-0000-0000DD790000}"/>
    <cellStyle name="SEM-BPS-headdata 15 8 2" xfId="1463" xr:uid="{00000000-0005-0000-0000-0000DE790000}"/>
    <cellStyle name="SEM-BPS-headdata 15 8 2 2" xfId="157" xr:uid="{00000000-0005-0000-0000-0000DF790000}"/>
    <cellStyle name="SEM-BPS-headdata 15 8 2 3" xfId="1467" xr:uid="{00000000-0005-0000-0000-0000E0790000}"/>
    <cellStyle name="SEM-BPS-headdata 15 8 3" xfId="1482" xr:uid="{00000000-0005-0000-0000-0000E1790000}"/>
    <cellStyle name="SEM-BPS-headdata 15 8 3 2" xfId="2637" xr:uid="{00000000-0005-0000-0000-0000E2790000}"/>
    <cellStyle name="SEM-BPS-headdata 15 8 3 3" xfId="32148" xr:uid="{00000000-0005-0000-0000-0000E3790000}"/>
    <cellStyle name="SEM-BPS-headdata 15 8 4" xfId="1485" xr:uid="{00000000-0005-0000-0000-0000E4790000}"/>
    <cellStyle name="SEM-BPS-headdata 15 8 5" xfId="32149" xr:uid="{00000000-0005-0000-0000-0000E5790000}"/>
    <cellStyle name="SEM-BPS-headdata 15 9" xfId="32150" xr:uid="{00000000-0005-0000-0000-0000E6790000}"/>
    <cellStyle name="SEM-BPS-headdata 15 9 2" xfId="32151" xr:uid="{00000000-0005-0000-0000-0000E7790000}"/>
    <cellStyle name="SEM-BPS-headdata 15 9 3" xfId="32152" xr:uid="{00000000-0005-0000-0000-0000E8790000}"/>
    <cellStyle name="SEM-BPS-headdata 16" xfId="28100" xr:uid="{00000000-0005-0000-0000-0000E9790000}"/>
    <cellStyle name="SEM-BPS-headdata 16 2" xfId="28930" xr:uid="{00000000-0005-0000-0000-0000EA790000}"/>
    <cellStyle name="SEM-BPS-headdata 16 2 2" xfId="32153" xr:uid="{00000000-0005-0000-0000-0000EB790000}"/>
    <cellStyle name="SEM-BPS-headdata 16 2 3" xfId="32155" xr:uid="{00000000-0005-0000-0000-0000EC790000}"/>
    <cellStyle name="SEM-BPS-headdata 16 3" xfId="32157" xr:uid="{00000000-0005-0000-0000-0000ED790000}"/>
    <cellStyle name="SEM-BPS-headdata 16 3 2" xfId="32159" xr:uid="{00000000-0005-0000-0000-0000EE790000}"/>
    <cellStyle name="SEM-BPS-headdata 16 3 3" xfId="32161" xr:uid="{00000000-0005-0000-0000-0000EF790000}"/>
    <cellStyle name="SEM-BPS-headdata 16 4" xfId="32163" xr:uid="{00000000-0005-0000-0000-0000F0790000}"/>
    <cellStyle name="SEM-BPS-headdata 16 5" xfId="19217" xr:uid="{00000000-0005-0000-0000-0000F1790000}"/>
    <cellStyle name="SEM-BPS-headdata 17" xfId="21694" xr:uid="{00000000-0005-0000-0000-0000F2790000}"/>
    <cellStyle name="SEM-BPS-headdata 17 2" xfId="28938" xr:uid="{00000000-0005-0000-0000-0000F3790000}"/>
    <cellStyle name="SEM-BPS-headdata 17 2 2" xfId="1874" xr:uid="{00000000-0005-0000-0000-0000F4790000}"/>
    <cellStyle name="SEM-BPS-headdata 17 2 3" xfId="1894" xr:uid="{00000000-0005-0000-0000-0000F5790000}"/>
    <cellStyle name="SEM-BPS-headdata 17 3" xfId="32165" xr:uid="{00000000-0005-0000-0000-0000F6790000}"/>
    <cellStyle name="SEM-BPS-headdata 17 3 2" xfId="32167" xr:uid="{00000000-0005-0000-0000-0000F7790000}"/>
    <cellStyle name="SEM-BPS-headdata 17 3 3" xfId="32169" xr:uid="{00000000-0005-0000-0000-0000F8790000}"/>
    <cellStyle name="SEM-BPS-headdata 17 4" xfId="32171" xr:uid="{00000000-0005-0000-0000-0000F9790000}"/>
    <cellStyle name="SEM-BPS-headdata 17 5" xfId="32173" xr:uid="{00000000-0005-0000-0000-0000FA790000}"/>
    <cellStyle name="SEM-BPS-headdata 18" xfId="21698" xr:uid="{00000000-0005-0000-0000-0000FB790000}"/>
    <cellStyle name="SEM-BPS-headdata 18 2" xfId="32175" xr:uid="{00000000-0005-0000-0000-0000FC790000}"/>
    <cellStyle name="SEM-BPS-headdata 18 2 2" xfId="32177" xr:uid="{00000000-0005-0000-0000-0000FD790000}"/>
    <cellStyle name="SEM-BPS-headdata 18 2 3" xfId="32178" xr:uid="{00000000-0005-0000-0000-0000FE790000}"/>
    <cellStyle name="SEM-BPS-headdata 18 3" xfId="32179" xr:uid="{00000000-0005-0000-0000-0000FF790000}"/>
    <cellStyle name="SEM-BPS-headdata 18 3 2" xfId="17720" xr:uid="{00000000-0005-0000-0000-0000007A0000}"/>
    <cellStyle name="SEM-BPS-headdata 18 3 3" xfId="32181" xr:uid="{00000000-0005-0000-0000-0000017A0000}"/>
    <cellStyle name="SEM-BPS-headdata 18 4" xfId="32182" xr:uid="{00000000-0005-0000-0000-0000027A0000}"/>
    <cellStyle name="SEM-BPS-headdata 18 5" xfId="32183" xr:uid="{00000000-0005-0000-0000-0000037A0000}"/>
    <cellStyle name="SEM-BPS-headdata 19" xfId="32184" xr:uid="{00000000-0005-0000-0000-0000047A0000}"/>
    <cellStyle name="SEM-BPS-headdata 19 2" xfId="27401" xr:uid="{00000000-0005-0000-0000-0000057A0000}"/>
    <cellStyle name="SEM-BPS-headdata 19 2 2" xfId="32186" xr:uid="{00000000-0005-0000-0000-0000067A0000}"/>
    <cellStyle name="SEM-BPS-headdata 19 2 3" xfId="32187" xr:uid="{00000000-0005-0000-0000-0000077A0000}"/>
    <cellStyle name="SEM-BPS-headdata 19 3" xfId="32188" xr:uid="{00000000-0005-0000-0000-0000087A0000}"/>
    <cellStyle name="SEM-BPS-headdata 19 3 2" xfId="32190" xr:uid="{00000000-0005-0000-0000-0000097A0000}"/>
    <cellStyle name="SEM-BPS-headdata 19 3 3" xfId="32191" xr:uid="{00000000-0005-0000-0000-00000A7A0000}"/>
    <cellStyle name="SEM-BPS-headdata 19 4" xfId="32192" xr:uid="{00000000-0005-0000-0000-00000B7A0000}"/>
    <cellStyle name="SEM-BPS-headdata 19 5" xfId="32193" xr:uid="{00000000-0005-0000-0000-00000C7A0000}"/>
    <cellStyle name="SEM-BPS-headdata 2" xfId="32194" xr:uid="{00000000-0005-0000-0000-00000D7A0000}"/>
    <cellStyle name="SEM-BPS-headdata 2 10" xfId="17498" xr:uid="{00000000-0005-0000-0000-00000E7A0000}"/>
    <cellStyle name="SEM-BPS-headdata 2 10 2" xfId="17501" xr:uid="{00000000-0005-0000-0000-00000F7A0000}"/>
    <cellStyle name="SEM-BPS-headdata 2 10 3" xfId="17503" xr:uid="{00000000-0005-0000-0000-0000107A0000}"/>
    <cellStyle name="SEM-BPS-headdata 2 11" xfId="9075" xr:uid="{00000000-0005-0000-0000-0000117A0000}"/>
    <cellStyle name="SEM-BPS-headdata 2 11 2" xfId="3828" xr:uid="{00000000-0005-0000-0000-0000127A0000}"/>
    <cellStyle name="SEM-BPS-headdata 2 11 3" xfId="17505" xr:uid="{00000000-0005-0000-0000-0000137A0000}"/>
    <cellStyle name="SEM-BPS-headdata 2 12" xfId="2506" xr:uid="{00000000-0005-0000-0000-0000147A0000}"/>
    <cellStyle name="SEM-BPS-headdata 2 12 2" xfId="32195" xr:uid="{00000000-0005-0000-0000-0000157A0000}"/>
    <cellStyle name="SEM-BPS-headdata 2 12 3" xfId="32196" xr:uid="{00000000-0005-0000-0000-0000167A0000}"/>
    <cellStyle name="SEM-BPS-headdata 2 13" xfId="17509" xr:uid="{00000000-0005-0000-0000-0000177A0000}"/>
    <cellStyle name="SEM-BPS-headdata 2 14" xfId="32197" xr:uid="{00000000-0005-0000-0000-0000187A0000}"/>
    <cellStyle name="SEM-BPS-headdata 2 2" xfId="32198" xr:uid="{00000000-0005-0000-0000-0000197A0000}"/>
    <cellStyle name="SEM-BPS-headdata 2 2 2" xfId="32199" xr:uid="{00000000-0005-0000-0000-00001A7A0000}"/>
    <cellStyle name="SEM-BPS-headdata 2 2 2 2" xfId="32200" xr:uid="{00000000-0005-0000-0000-00001B7A0000}"/>
    <cellStyle name="SEM-BPS-headdata 2 2 2 3" xfId="32201" xr:uid="{00000000-0005-0000-0000-00001C7A0000}"/>
    <cellStyle name="SEM-BPS-headdata 2 2 3" xfId="32202" xr:uid="{00000000-0005-0000-0000-00001D7A0000}"/>
    <cellStyle name="SEM-BPS-headdata 2 2 3 2" xfId="32203" xr:uid="{00000000-0005-0000-0000-00001E7A0000}"/>
    <cellStyle name="SEM-BPS-headdata 2 2 3 3" xfId="32204" xr:uid="{00000000-0005-0000-0000-00001F7A0000}"/>
    <cellStyle name="SEM-BPS-headdata 2 2 4" xfId="27188" xr:uid="{00000000-0005-0000-0000-0000207A0000}"/>
    <cellStyle name="SEM-BPS-headdata 2 2 4 2" xfId="32205" xr:uid="{00000000-0005-0000-0000-0000217A0000}"/>
    <cellStyle name="SEM-BPS-headdata 2 2 4 3" xfId="32206" xr:uid="{00000000-0005-0000-0000-0000227A0000}"/>
    <cellStyle name="SEM-BPS-headdata 2 2 5" xfId="17275" xr:uid="{00000000-0005-0000-0000-0000237A0000}"/>
    <cellStyle name="SEM-BPS-headdata 2 2 6" xfId="17283" xr:uid="{00000000-0005-0000-0000-0000247A0000}"/>
    <cellStyle name="SEM-BPS-headdata 2 3" xfId="32207" xr:uid="{00000000-0005-0000-0000-0000257A0000}"/>
    <cellStyle name="SEM-BPS-headdata 2 3 2" xfId="32208" xr:uid="{00000000-0005-0000-0000-0000267A0000}"/>
    <cellStyle name="SEM-BPS-headdata 2 3 2 2" xfId="32209" xr:uid="{00000000-0005-0000-0000-0000277A0000}"/>
    <cellStyle name="SEM-BPS-headdata 2 3 2 3" xfId="32210" xr:uid="{00000000-0005-0000-0000-0000287A0000}"/>
    <cellStyle name="SEM-BPS-headdata 2 3 3" xfId="32211" xr:uid="{00000000-0005-0000-0000-0000297A0000}"/>
    <cellStyle name="SEM-BPS-headdata 2 3 3 2" xfId="32212" xr:uid="{00000000-0005-0000-0000-00002A7A0000}"/>
    <cellStyle name="SEM-BPS-headdata 2 3 3 3" xfId="5231" xr:uid="{00000000-0005-0000-0000-00002B7A0000}"/>
    <cellStyle name="SEM-BPS-headdata 2 3 4" xfId="27191" xr:uid="{00000000-0005-0000-0000-00002C7A0000}"/>
    <cellStyle name="SEM-BPS-headdata 2 3 5" xfId="17296" xr:uid="{00000000-0005-0000-0000-00002D7A0000}"/>
    <cellStyle name="SEM-BPS-headdata 2 4" xfId="32213" xr:uid="{00000000-0005-0000-0000-00002E7A0000}"/>
    <cellStyle name="SEM-BPS-headdata 2 4 2" xfId="1056" xr:uid="{00000000-0005-0000-0000-00002F7A0000}"/>
    <cellStyle name="SEM-BPS-headdata 2 4 2 2" xfId="32214" xr:uid="{00000000-0005-0000-0000-0000307A0000}"/>
    <cellStyle name="SEM-BPS-headdata 2 4 2 3" xfId="32215" xr:uid="{00000000-0005-0000-0000-0000317A0000}"/>
    <cellStyle name="SEM-BPS-headdata 2 4 3" xfId="1072" xr:uid="{00000000-0005-0000-0000-0000327A0000}"/>
    <cellStyle name="SEM-BPS-headdata 2 4 3 2" xfId="32216" xr:uid="{00000000-0005-0000-0000-0000337A0000}"/>
    <cellStyle name="SEM-BPS-headdata 2 4 3 3" xfId="15125" xr:uid="{00000000-0005-0000-0000-0000347A0000}"/>
    <cellStyle name="SEM-BPS-headdata 2 4 4" xfId="32217" xr:uid="{00000000-0005-0000-0000-0000357A0000}"/>
    <cellStyle name="SEM-BPS-headdata 2 4 5" xfId="17312" xr:uid="{00000000-0005-0000-0000-0000367A0000}"/>
    <cellStyle name="SEM-BPS-headdata 2 5" xfId="32218" xr:uid="{00000000-0005-0000-0000-0000377A0000}"/>
    <cellStyle name="SEM-BPS-headdata 2 5 2" xfId="32219" xr:uid="{00000000-0005-0000-0000-0000387A0000}"/>
    <cellStyle name="SEM-BPS-headdata 2 5 2 2" xfId="5878" xr:uid="{00000000-0005-0000-0000-0000397A0000}"/>
    <cellStyle name="SEM-BPS-headdata 2 5 2 3" xfId="4968" xr:uid="{00000000-0005-0000-0000-00003A7A0000}"/>
    <cellStyle name="SEM-BPS-headdata 2 5 3" xfId="28966" xr:uid="{00000000-0005-0000-0000-00003B7A0000}"/>
    <cellStyle name="SEM-BPS-headdata 2 5 3 2" xfId="32220" xr:uid="{00000000-0005-0000-0000-00003C7A0000}"/>
    <cellStyle name="SEM-BPS-headdata 2 5 3 3" xfId="15149" xr:uid="{00000000-0005-0000-0000-00003D7A0000}"/>
    <cellStyle name="SEM-BPS-headdata 2 5 4" xfId="28969" xr:uid="{00000000-0005-0000-0000-00003E7A0000}"/>
    <cellStyle name="SEM-BPS-headdata 2 5 5" xfId="17329" xr:uid="{00000000-0005-0000-0000-00003F7A0000}"/>
    <cellStyle name="SEM-BPS-headdata 2 6" xfId="32221" xr:uid="{00000000-0005-0000-0000-0000407A0000}"/>
    <cellStyle name="SEM-BPS-headdata 2 6 2" xfId="19904" xr:uid="{00000000-0005-0000-0000-0000417A0000}"/>
    <cellStyle name="SEM-BPS-headdata 2 6 2 2" xfId="19906" xr:uid="{00000000-0005-0000-0000-0000427A0000}"/>
    <cellStyle name="SEM-BPS-headdata 2 6 2 3" xfId="19909" xr:uid="{00000000-0005-0000-0000-0000437A0000}"/>
    <cellStyle name="SEM-BPS-headdata 2 6 3" xfId="19914" xr:uid="{00000000-0005-0000-0000-0000447A0000}"/>
    <cellStyle name="SEM-BPS-headdata 2 6 3 2" xfId="19916" xr:uid="{00000000-0005-0000-0000-0000457A0000}"/>
    <cellStyle name="SEM-BPS-headdata 2 6 3 3" xfId="15173" xr:uid="{00000000-0005-0000-0000-0000467A0000}"/>
    <cellStyle name="SEM-BPS-headdata 2 6 4" xfId="19925" xr:uid="{00000000-0005-0000-0000-0000477A0000}"/>
    <cellStyle name="SEM-BPS-headdata 2 6 5" xfId="17337" xr:uid="{00000000-0005-0000-0000-0000487A0000}"/>
    <cellStyle name="SEM-BPS-headdata 2 7" xfId="32222" xr:uid="{00000000-0005-0000-0000-0000497A0000}"/>
    <cellStyle name="SEM-BPS-headdata 2 7 2" xfId="20255" xr:uid="{00000000-0005-0000-0000-00004A7A0000}"/>
    <cellStyle name="SEM-BPS-headdata 2 7 2 2" xfId="7352" xr:uid="{00000000-0005-0000-0000-00004B7A0000}"/>
    <cellStyle name="SEM-BPS-headdata 2 7 2 3" xfId="20258" xr:uid="{00000000-0005-0000-0000-00004C7A0000}"/>
    <cellStyle name="SEM-BPS-headdata 2 7 3" xfId="20263" xr:uid="{00000000-0005-0000-0000-00004D7A0000}"/>
    <cellStyle name="SEM-BPS-headdata 2 7 3 2" xfId="20266" xr:uid="{00000000-0005-0000-0000-00004E7A0000}"/>
    <cellStyle name="SEM-BPS-headdata 2 7 3 3" xfId="15197" xr:uid="{00000000-0005-0000-0000-00004F7A0000}"/>
    <cellStyle name="SEM-BPS-headdata 2 7 4" xfId="20269" xr:uid="{00000000-0005-0000-0000-0000507A0000}"/>
    <cellStyle name="SEM-BPS-headdata 2 7 5" xfId="17368" xr:uid="{00000000-0005-0000-0000-0000517A0000}"/>
    <cellStyle name="SEM-BPS-headdata 2 8" xfId="32223" xr:uid="{00000000-0005-0000-0000-0000527A0000}"/>
    <cellStyle name="SEM-BPS-headdata 2 8 2" xfId="32225" xr:uid="{00000000-0005-0000-0000-0000537A0000}"/>
    <cellStyle name="SEM-BPS-headdata 2 8 2 2" xfId="32227" xr:uid="{00000000-0005-0000-0000-0000547A0000}"/>
    <cellStyle name="SEM-BPS-headdata 2 8 2 3" xfId="32228" xr:uid="{00000000-0005-0000-0000-0000557A0000}"/>
    <cellStyle name="SEM-BPS-headdata 2 8 3" xfId="32229" xr:uid="{00000000-0005-0000-0000-0000567A0000}"/>
    <cellStyle name="SEM-BPS-headdata 2 8 3 2" xfId="32231" xr:uid="{00000000-0005-0000-0000-0000577A0000}"/>
    <cellStyle name="SEM-BPS-headdata 2 8 3 3" xfId="15216" xr:uid="{00000000-0005-0000-0000-0000587A0000}"/>
    <cellStyle name="SEM-BPS-headdata 2 8 4" xfId="32232" xr:uid="{00000000-0005-0000-0000-0000597A0000}"/>
    <cellStyle name="SEM-BPS-headdata 2 8 5" xfId="32233" xr:uid="{00000000-0005-0000-0000-00005A7A0000}"/>
    <cellStyle name="SEM-BPS-headdata 2 9" xfId="32234" xr:uid="{00000000-0005-0000-0000-00005B7A0000}"/>
    <cellStyle name="SEM-BPS-headdata 2 9 2" xfId="32236" xr:uid="{00000000-0005-0000-0000-00005C7A0000}"/>
    <cellStyle name="SEM-BPS-headdata 2 9 3" xfId="32238" xr:uid="{00000000-0005-0000-0000-00005D7A0000}"/>
    <cellStyle name="SEM-BPS-headdata 20" xfId="32113" xr:uid="{00000000-0005-0000-0000-00005E7A0000}"/>
    <cellStyle name="SEM-BPS-headdata 20 2" xfId="32116" xr:uid="{00000000-0005-0000-0000-00005F7A0000}"/>
    <cellStyle name="SEM-BPS-headdata 20 2 2" xfId="32118" xr:uid="{00000000-0005-0000-0000-0000607A0000}"/>
    <cellStyle name="SEM-BPS-headdata 20 2 3" xfId="21613" xr:uid="{00000000-0005-0000-0000-0000617A0000}"/>
    <cellStyle name="SEM-BPS-headdata 20 3" xfId="32121" xr:uid="{00000000-0005-0000-0000-0000627A0000}"/>
    <cellStyle name="SEM-BPS-headdata 20 3 2" xfId="32123" xr:uid="{00000000-0005-0000-0000-0000637A0000}"/>
    <cellStyle name="SEM-BPS-headdata 20 3 3" xfId="3692" xr:uid="{00000000-0005-0000-0000-0000647A0000}"/>
    <cellStyle name="SEM-BPS-headdata 20 4" xfId="32127" xr:uid="{00000000-0005-0000-0000-0000657A0000}"/>
    <cellStyle name="SEM-BPS-headdata 20 5" xfId="19671" xr:uid="{00000000-0005-0000-0000-0000667A0000}"/>
    <cellStyle name="SEM-BPS-headdata 21" xfId="28101" xr:uid="{00000000-0005-0000-0000-0000677A0000}"/>
    <cellStyle name="SEM-BPS-headdata 21 2" xfId="28931" xr:uid="{00000000-0005-0000-0000-0000687A0000}"/>
    <cellStyle name="SEM-BPS-headdata 21 2 2" xfId="32154" xr:uid="{00000000-0005-0000-0000-0000697A0000}"/>
    <cellStyle name="SEM-BPS-headdata 21 2 3" xfId="32156" xr:uid="{00000000-0005-0000-0000-00006A7A0000}"/>
    <cellStyle name="SEM-BPS-headdata 21 3" xfId="32158" xr:uid="{00000000-0005-0000-0000-00006B7A0000}"/>
    <cellStyle name="SEM-BPS-headdata 21 3 2" xfId="32160" xr:uid="{00000000-0005-0000-0000-00006C7A0000}"/>
    <cellStyle name="SEM-BPS-headdata 21 3 3" xfId="32162" xr:uid="{00000000-0005-0000-0000-00006D7A0000}"/>
    <cellStyle name="SEM-BPS-headdata 21 4" xfId="32164" xr:uid="{00000000-0005-0000-0000-00006E7A0000}"/>
    <cellStyle name="SEM-BPS-headdata 21 5" xfId="19218" xr:uid="{00000000-0005-0000-0000-00006F7A0000}"/>
    <cellStyle name="SEM-BPS-headdata 22" xfId="21695" xr:uid="{00000000-0005-0000-0000-0000707A0000}"/>
    <cellStyle name="SEM-BPS-headdata 22 2" xfId="28939" xr:uid="{00000000-0005-0000-0000-0000717A0000}"/>
    <cellStyle name="SEM-BPS-headdata 22 2 2" xfId="1875" xr:uid="{00000000-0005-0000-0000-0000727A0000}"/>
    <cellStyle name="SEM-BPS-headdata 22 2 3" xfId="1895" xr:uid="{00000000-0005-0000-0000-0000737A0000}"/>
    <cellStyle name="SEM-BPS-headdata 22 3" xfId="32166" xr:uid="{00000000-0005-0000-0000-0000747A0000}"/>
    <cellStyle name="SEM-BPS-headdata 22 3 2" xfId="32168" xr:uid="{00000000-0005-0000-0000-0000757A0000}"/>
    <cellStyle name="SEM-BPS-headdata 22 3 3" xfId="32170" xr:uid="{00000000-0005-0000-0000-0000767A0000}"/>
    <cellStyle name="SEM-BPS-headdata 22 4" xfId="32172" xr:uid="{00000000-0005-0000-0000-0000777A0000}"/>
    <cellStyle name="SEM-BPS-headdata 22 5" xfId="32174" xr:uid="{00000000-0005-0000-0000-0000787A0000}"/>
    <cellStyle name="SEM-BPS-headdata 23" xfId="21699" xr:uid="{00000000-0005-0000-0000-0000797A0000}"/>
    <cellStyle name="SEM-BPS-headdata 23 2" xfId="32176" xr:uid="{00000000-0005-0000-0000-00007A7A0000}"/>
    <cellStyle name="SEM-BPS-headdata 23 3" xfId="32180" xr:uid="{00000000-0005-0000-0000-00007B7A0000}"/>
    <cellStyle name="SEM-BPS-headdata 24" xfId="32185" xr:uid="{00000000-0005-0000-0000-00007C7A0000}"/>
    <cellStyle name="SEM-BPS-headdata 24 2" xfId="27402" xr:uid="{00000000-0005-0000-0000-00007D7A0000}"/>
    <cellStyle name="SEM-BPS-headdata 24 3" xfId="32189" xr:uid="{00000000-0005-0000-0000-00007E7A0000}"/>
    <cellStyle name="SEM-BPS-headdata 25" xfId="32240" xr:uid="{00000000-0005-0000-0000-00007F7A0000}"/>
    <cellStyle name="SEM-BPS-headdata 25 2" xfId="27407" xr:uid="{00000000-0005-0000-0000-0000807A0000}"/>
    <cellStyle name="SEM-BPS-headdata 25 3" xfId="32241" xr:uid="{00000000-0005-0000-0000-0000817A0000}"/>
    <cellStyle name="SEM-BPS-headdata 26" xfId="7847" xr:uid="{00000000-0005-0000-0000-0000827A0000}"/>
    <cellStyle name="SEM-BPS-headdata 26 2" xfId="22135" xr:uid="{00000000-0005-0000-0000-0000837A0000}"/>
    <cellStyle name="SEM-BPS-headdata 26 3" xfId="22138" xr:uid="{00000000-0005-0000-0000-0000847A0000}"/>
    <cellStyle name="SEM-BPS-headdata 27" xfId="950" xr:uid="{00000000-0005-0000-0000-0000857A0000}"/>
    <cellStyle name="SEM-BPS-headdata 28" xfId="32242" xr:uid="{00000000-0005-0000-0000-0000867A0000}"/>
    <cellStyle name="SEM-BPS-headdata 3" xfId="27999" xr:uid="{00000000-0005-0000-0000-0000877A0000}"/>
    <cellStyle name="SEM-BPS-headdata 3 10" xfId="16823" xr:uid="{00000000-0005-0000-0000-0000887A0000}"/>
    <cellStyle name="SEM-BPS-headdata 3 10 2" xfId="32243" xr:uid="{00000000-0005-0000-0000-0000897A0000}"/>
    <cellStyle name="SEM-BPS-headdata 3 10 3" xfId="32244" xr:uid="{00000000-0005-0000-0000-00008A7A0000}"/>
    <cellStyle name="SEM-BPS-headdata 3 11" xfId="17557" xr:uid="{00000000-0005-0000-0000-00008B7A0000}"/>
    <cellStyle name="SEM-BPS-headdata 3 11 2" xfId="32245" xr:uid="{00000000-0005-0000-0000-00008C7A0000}"/>
    <cellStyle name="SEM-BPS-headdata 3 11 3" xfId="32246" xr:uid="{00000000-0005-0000-0000-00008D7A0000}"/>
    <cellStyle name="SEM-BPS-headdata 3 12" xfId="32247" xr:uid="{00000000-0005-0000-0000-00008E7A0000}"/>
    <cellStyle name="SEM-BPS-headdata 3 13" xfId="32248" xr:uid="{00000000-0005-0000-0000-00008F7A0000}"/>
    <cellStyle name="SEM-BPS-headdata 3 2" xfId="28001" xr:uid="{00000000-0005-0000-0000-0000907A0000}"/>
    <cellStyle name="SEM-BPS-headdata 3 2 2" xfId="32249" xr:uid="{00000000-0005-0000-0000-0000917A0000}"/>
    <cellStyle name="SEM-BPS-headdata 3 2 2 2" xfId="32250" xr:uid="{00000000-0005-0000-0000-0000927A0000}"/>
    <cellStyle name="SEM-BPS-headdata 3 2 2 3" xfId="32251" xr:uid="{00000000-0005-0000-0000-0000937A0000}"/>
    <cellStyle name="SEM-BPS-headdata 3 2 3" xfId="32252" xr:uid="{00000000-0005-0000-0000-0000947A0000}"/>
    <cellStyle name="SEM-BPS-headdata 3 2 3 2" xfId="32253" xr:uid="{00000000-0005-0000-0000-0000957A0000}"/>
    <cellStyle name="SEM-BPS-headdata 3 2 3 3" xfId="32254" xr:uid="{00000000-0005-0000-0000-0000967A0000}"/>
    <cellStyle name="SEM-BPS-headdata 3 2 4" xfId="27197" xr:uid="{00000000-0005-0000-0000-0000977A0000}"/>
    <cellStyle name="SEM-BPS-headdata 3 2 5" xfId="20821" xr:uid="{00000000-0005-0000-0000-0000987A0000}"/>
    <cellStyle name="SEM-BPS-headdata 3 3" xfId="28003" xr:uid="{00000000-0005-0000-0000-0000997A0000}"/>
    <cellStyle name="SEM-BPS-headdata 3 3 2" xfId="202" xr:uid="{00000000-0005-0000-0000-00009A7A0000}"/>
    <cellStyle name="SEM-BPS-headdata 3 3 2 2" xfId="20773" xr:uid="{00000000-0005-0000-0000-00009B7A0000}"/>
    <cellStyle name="SEM-BPS-headdata 3 3 2 3" xfId="20775" xr:uid="{00000000-0005-0000-0000-00009C7A0000}"/>
    <cellStyle name="SEM-BPS-headdata 3 3 3" xfId="20790" xr:uid="{00000000-0005-0000-0000-00009D7A0000}"/>
    <cellStyle name="SEM-BPS-headdata 3 3 3 2" xfId="32255" xr:uid="{00000000-0005-0000-0000-00009E7A0000}"/>
    <cellStyle name="SEM-BPS-headdata 3 3 3 3" xfId="32256" xr:uid="{00000000-0005-0000-0000-00009F7A0000}"/>
    <cellStyle name="SEM-BPS-headdata 3 3 4" xfId="20792" xr:uid="{00000000-0005-0000-0000-0000A07A0000}"/>
    <cellStyle name="SEM-BPS-headdata 3 3 5" xfId="20794" xr:uid="{00000000-0005-0000-0000-0000A17A0000}"/>
    <cellStyle name="SEM-BPS-headdata 3 4" xfId="30853" xr:uid="{00000000-0005-0000-0000-0000A27A0000}"/>
    <cellStyle name="SEM-BPS-headdata 3 4 2" xfId="32257" xr:uid="{00000000-0005-0000-0000-0000A37A0000}"/>
    <cellStyle name="SEM-BPS-headdata 3 4 2 2" xfId="27155" xr:uid="{00000000-0005-0000-0000-0000A47A0000}"/>
    <cellStyle name="SEM-BPS-headdata 3 4 2 3" xfId="32258" xr:uid="{00000000-0005-0000-0000-0000A57A0000}"/>
    <cellStyle name="SEM-BPS-headdata 3 4 3" xfId="32259" xr:uid="{00000000-0005-0000-0000-0000A67A0000}"/>
    <cellStyle name="SEM-BPS-headdata 3 4 3 2" xfId="27169" xr:uid="{00000000-0005-0000-0000-0000A77A0000}"/>
    <cellStyle name="SEM-BPS-headdata 3 4 3 3" xfId="32260" xr:uid="{00000000-0005-0000-0000-0000A87A0000}"/>
    <cellStyle name="SEM-BPS-headdata 3 4 4" xfId="25477" xr:uid="{00000000-0005-0000-0000-0000A97A0000}"/>
    <cellStyle name="SEM-BPS-headdata 3 4 5" xfId="25479" xr:uid="{00000000-0005-0000-0000-0000AA7A0000}"/>
    <cellStyle name="SEM-BPS-headdata 3 5" xfId="32261" xr:uid="{00000000-0005-0000-0000-0000AB7A0000}"/>
    <cellStyle name="SEM-BPS-headdata 3 5 2" xfId="32262" xr:uid="{00000000-0005-0000-0000-0000AC7A0000}"/>
    <cellStyle name="SEM-BPS-headdata 3 5 2 2" xfId="32263" xr:uid="{00000000-0005-0000-0000-0000AD7A0000}"/>
    <cellStyle name="SEM-BPS-headdata 3 5 2 3" xfId="23924" xr:uid="{00000000-0005-0000-0000-0000AE7A0000}"/>
    <cellStyle name="SEM-BPS-headdata 3 5 3" xfId="32264" xr:uid="{00000000-0005-0000-0000-0000AF7A0000}"/>
    <cellStyle name="SEM-BPS-headdata 3 5 3 2" xfId="32265" xr:uid="{00000000-0005-0000-0000-0000B07A0000}"/>
    <cellStyle name="SEM-BPS-headdata 3 5 3 3" xfId="32266" xr:uid="{00000000-0005-0000-0000-0000B17A0000}"/>
    <cellStyle name="SEM-BPS-headdata 3 5 4" xfId="32267" xr:uid="{00000000-0005-0000-0000-0000B27A0000}"/>
    <cellStyle name="SEM-BPS-headdata 3 5 5" xfId="32268" xr:uid="{00000000-0005-0000-0000-0000B37A0000}"/>
    <cellStyle name="SEM-BPS-headdata 3 6" xfId="32269" xr:uid="{00000000-0005-0000-0000-0000B47A0000}"/>
    <cellStyle name="SEM-BPS-headdata 3 6 2" xfId="32270" xr:uid="{00000000-0005-0000-0000-0000B57A0000}"/>
    <cellStyle name="SEM-BPS-headdata 3 6 2 2" xfId="32271" xr:uid="{00000000-0005-0000-0000-0000B67A0000}"/>
    <cellStyle name="SEM-BPS-headdata 3 6 2 3" xfId="32272" xr:uid="{00000000-0005-0000-0000-0000B77A0000}"/>
    <cellStyle name="SEM-BPS-headdata 3 6 3" xfId="32273" xr:uid="{00000000-0005-0000-0000-0000B87A0000}"/>
    <cellStyle name="SEM-BPS-headdata 3 6 3 2" xfId="32274" xr:uid="{00000000-0005-0000-0000-0000B97A0000}"/>
    <cellStyle name="SEM-BPS-headdata 3 6 3 3" xfId="32275" xr:uid="{00000000-0005-0000-0000-0000BA7A0000}"/>
    <cellStyle name="SEM-BPS-headdata 3 6 4" xfId="32276" xr:uid="{00000000-0005-0000-0000-0000BB7A0000}"/>
    <cellStyle name="SEM-BPS-headdata 3 6 5" xfId="32277" xr:uid="{00000000-0005-0000-0000-0000BC7A0000}"/>
    <cellStyle name="SEM-BPS-headdata 3 7" xfId="32278" xr:uid="{00000000-0005-0000-0000-0000BD7A0000}"/>
    <cellStyle name="SEM-BPS-headdata 3 7 2" xfId="32279" xr:uid="{00000000-0005-0000-0000-0000BE7A0000}"/>
    <cellStyle name="SEM-BPS-headdata 3 7 2 2" xfId="32280" xr:uid="{00000000-0005-0000-0000-0000BF7A0000}"/>
    <cellStyle name="SEM-BPS-headdata 3 7 2 3" xfId="32281" xr:uid="{00000000-0005-0000-0000-0000C07A0000}"/>
    <cellStyle name="SEM-BPS-headdata 3 7 3" xfId="32282" xr:uid="{00000000-0005-0000-0000-0000C17A0000}"/>
    <cellStyle name="SEM-BPS-headdata 3 7 3 2" xfId="32283" xr:uid="{00000000-0005-0000-0000-0000C27A0000}"/>
    <cellStyle name="SEM-BPS-headdata 3 7 3 3" xfId="32284" xr:uid="{00000000-0005-0000-0000-0000C37A0000}"/>
    <cellStyle name="SEM-BPS-headdata 3 7 4" xfId="32285" xr:uid="{00000000-0005-0000-0000-0000C47A0000}"/>
    <cellStyle name="SEM-BPS-headdata 3 7 5" xfId="32286" xr:uid="{00000000-0005-0000-0000-0000C57A0000}"/>
    <cellStyle name="SEM-BPS-headdata 3 8" xfId="32287" xr:uid="{00000000-0005-0000-0000-0000C67A0000}"/>
    <cellStyle name="SEM-BPS-headdata 3 8 2" xfId="32289" xr:uid="{00000000-0005-0000-0000-0000C77A0000}"/>
    <cellStyle name="SEM-BPS-headdata 3 8 2 2" xfId="32291" xr:uid="{00000000-0005-0000-0000-0000C87A0000}"/>
    <cellStyle name="SEM-BPS-headdata 3 8 2 3" xfId="17811" xr:uid="{00000000-0005-0000-0000-0000C97A0000}"/>
    <cellStyle name="SEM-BPS-headdata 3 8 3" xfId="32292" xr:uid="{00000000-0005-0000-0000-0000CA7A0000}"/>
    <cellStyle name="SEM-BPS-headdata 3 8 3 2" xfId="32294" xr:uid="{00000000-0005-0000-0000-0000CB7A0000}"/>
    <cellStyle name="SEM-BPS-headdata 3 8 3 3" xfId="32295" xr:uid="{00000000-0005-0000-0000-0000CC7A0000}"/>
    <cellStyle name="SEM-BPS-headdata 3 8 4" xfId="32296" xr:uid="{00000000-0005-0000-0000-0000CD7A0000}"/>
    <cellStyle name="SEM-BPS-headdata 3 8 5" xfId="32297" xr:uid="{00000000-0005-0000-0000-0000CE7A0000}"/>
    <cellStyle name="SEM-BPS-headdata 3 9" xfId="32298" xr:uid="{00000000-0005-0000-0000-0000CF7A0000}"/>
    <cellStyle name="SEM-BPS-headdata 3 9 2" xfId="32300" xr:uid="{00000000-0005-0000-0000-0000D07A0000}"/>
    <cellStyle name="SEM-BPS-headdata 3 9 3" xfId="32302" xr:uid="{00000000-0005-0000-0000-0000D17A0000}"/>
    <cellStyle name="SEM-BPS-headdata 4" xfId="28007" xr:uid="{00000000-0005-0000-0000-0000D27A0000}"/>
    <cellStyle name="SEM-BPS-headdata 4 10" xfId="2188" xr:uid="{00000000-0005-0000-0000-0000D37A0000}"/>
    <cellStyle name="SEM-BPS-headdata 4 10 2" xfId="32304" xr:uid="{00000000-0005-0000-0000-0000D47A0000}"/>
    <cellStyle name="SEM-BPS-headdata 4 10 3" xfId="32305" xr:uid="{00000000-0005-0000-0000-0000D57A0000}"/>
    <cellStyle name="SEM-BPS-headdata 4 11" xfId="32307" xr:uid="{00000000-0005-0000-0000-0000D67A0000}"/>
    <cellStyle name="SEM-BPS-headdata 4 11 2" xfId="32308" xr:uid="{00000000-0005-0000-0000-0000D77A0000}"/>
    <cellStyle name="SEM-BPS-headdata 4 11 3" xfId="32309" xr:uid="{00000000-0005-0000-0000-0000D87A0000}"/>
    <cellStyle name="SEM-BPS-headdata 4 12" xfId="32310" xr:uid="{00000000-0005-0000-0000-0000D97A0000}"/>
    <cellStyle name="SEM-BPS-headdata 4 13" xfId="32311" xr:uid="{00000000-0005-0000-0000-0000DA7A0000}"/>
    <cellStyle name="SEM-BPS-headdata 4 2" xfId="32312" xr:uid="{00000000-0005-0000-0000-0000DB7A0000}"/>
    <cellStyle name="SEM-BPS-headdata 4 2 2" xfId="32313" xr:uid="{00000000-0005-0000-0000-0000DC7A0000}"/>
    <cellStyle name="SEM-BPS-headdata 4 2 2 2" xfId="12899" xr:uid="{00000000-0005-0000-0000-0000DD7A0000}"/>
    <cellStyle name="SEM-BPS-headdata 4 2 2 3" xfId="12908" xr:uid="{00000000-0005-0000-0000-0000DE7A0000}"/>
    <cellStyle name="SEM-BPS-headdata 4 2 3" xfId="32314" xr:uid="{00000000-0005-0000-0000-0000DF7A0000}"/>
    <cellStyle name="SEM-BPS-headdata 4 2 3 2" xfId="12913" xr:uid="{00000000-0005-0000-0000-0000E07A0000}"/>
    <cellStyle name="SEM-BPS-headdata 4 2 3 3" xfId="32315" xr:uid="{00000000-0005-0000-0000-0000E17A0000}"/>
    <cellStyle name="SEM-BPS-headdata 4 2 4" xfId="32316" xr:uid="{00000000-0005-0000-0000-0000E27A0000}"/>
    <cellStyle name="SEM-BPS-headdata 4 2 5" xfId="32317" xr:uid="{00000000-0005-0000-0000-0000E37A0000}"/>
    <cellStyle name="SEM-BPS-headdata 4 3" xfId="30858" xr:uid="{00000000-0005-0000-0000-0000E47A0000}"/>
    <cellStyle name="SEM-BPS-headdata 4 3 2" xfId="32318" xr:uid="{00000000-0005-0000-0000-0000E57A0000}"/>
    <cellStyle name="SEM-BPS-headdata 4 3 2 2" xfId="32319" xr:uid="{00000000-0005-0000-0000-0000E67A0000}"/>
    <cellStyle name="SEM-BPS-headdata 4 3 2 3" xfId="2782" xr:uid="{00000000-0005-0000-0000-0000E77A0000}"/>
    <cellStyle name="SEM-BPS-headdata 4 3 3" xfId="32320" xr:uid="{00000000-0005-0000-0000-0000E87A0000}"/>
    <cellStyle name="SEM-BPS-headdata 4 3 3 2" xfId="32321" xr:uid="{00000000-0005-0000-0000-0000E97A0000}"/>
    <cellStyle name="SEM-BPS-headdata 4 3 3 3" xfId="3077" xr:uid="{00000000-0005-0000-0000-0000EA7A0000}"/>
    <cellStyle name="SEM-BPS-headdata 4 3 4" xfId="32322" xr:uid="{00000000-0005-0000-0000-0000EB7A0000}"/>
    <cellStyle name="SEM-BPS-headdata 4 3 5" xfId="32323" xr:uid="{00000000-0005-0000-0000-0000EC7A0000}"/>
    <cellStyle name="SEM-BPS-headdata 4 4" xfId="30861" xr:uid="{00000000-0005-0000-0000-0000ED7A0000}"/>
    <cellStyle name="SEM-BPS-headdata 4 4 2" xfId="32324" xr:uid="{00000000-0005-0000-0000-0000EE7A0000}"/>
    <cellStyle name="SEM-BPS-headdata 4 4 2 2" xfId="2325" xr:uid="{00000000-0005-0000-0000-0000EF7A0000}"/>
    <cellStyle name="SEM-BPS-headdata 4 4 2 3" xfId="32325" xr:uid="{00000000-0005-0000-0000-0000F07A0000}"/>
    <cellStyle name="SEM-BPS-headdata 4 4 3" xfId="32326" xr:uid="{00000000-0005-0000-0000-0000F17A0000}"/>
    <cellStyle name="SEM-BPS-headdata 4 4 3 2" xfId="32327" xr:uid="{00000000-0005-0000-0000-0000F27A0000}"/>
    <cellStyle name="SEM-BPS-headdata 4 4 3 3" xfId="32328" xr:uid="{00000000-0005-0000-0000-0000F37A0000}"/>
    <cellStyle name="SEM-BPS-headdata 4 4 4" xfId="32329" xr:uid="{00000000-0005-0000-0000-0000F47A0000}"/>
    <cellStyle name="SEM-BPS-headdata 4 4 5" xfId="32330" xr:uid="{00000000-0005-0000-0000-0000F57A0000}"/>
    <cellStyle name="SEM-BPS-headdata 4 5" xfId="32331" xr:uid="{00000000-0005-0000-0000-0000F67A0000}"/>
    <cellStyle name="SEM-BPS-headdata 4 5 2" xfId="32332" xr:uid="{00000000-0005-0000-0000-0000F77A0000}"/>
    <cellStyle name="SEM-BPS-headdata 4 5 2 2" xfId="32333" xr:uid="{00000000-0005-0000-0000-0000F87A0000}"/>
    <cellStyle name="SEM-BPS-headdata 4 5 2 3" xfId="25010" xr:uid="{00000000-0005-0000-0000-0000F97A0000}"/>
    <cellStyle name="SEM-BPS-headdata 4 5 3" xfId="32334" xr:uid="{00000000-0005-0000-0000-0000FA7A0000}"/>
    <cellStyle name="SEM-BPS-headdata 4 5 3 2" xfId="32335" xr:uid="{00000000-0005-0000-0000-0000FB7A0000}"/>
    <cellStyle name="SEM-BPS-headdata 4 5 3 3" xfId="25018" xr:uid="{00000000-0005-0000-0000-0000FC7A0000}"/>
    <cellStyle name="SEM-BPS-headdata 4 5 4" xfId="32336" xr:uid="{00000000-0005-0000-0000-0000FD7A0000}"/>
    <cellStyle name="SEM-BPS-headdata 4 5 5" xfId="32337" xr:uid="{00000000-0005-0000-0000-0000FE7A0000}"/>
    <cellStyle name="SEM-BPS-headdata 4 6" xfId="32338" xr:uid="{00000000-0005-0000-0000-0000FF7A0000}"/>
    <cellStyle name="SEM-BPS-headdata 4 6 2" xfId="32339" xr:uid="{00000000-0005-0000-0000-0000007B0000}"/>
    <cellStyle name="SEM-BPS-headdata 4 6 2 2" xfId="32340" xr:uid="{00000000-0005-0000-0000-0000017B0000}"/>
    <cellStyle name="SEM-BPS-headdata 4 6 2 3" xfId="25080" xr:uid="{00000000-0005-0000-0000-0000027B0000}"/>
    <cellStyle name="SEM-BPS-headdata 4 6 3" xfId="32341" xr:uid="{00000000-0005-0000-0000-0000037B0000}"/>
    <cellStyle name="SEM-BPS-headdata 4 6 3 2" xfId="32342" xr:uid="{00000000-0005-0000-0000-0000047B0000}"/>
    <cellStyle name="SEM-BPS-headdata 4 6 3 3" xfId="32343" xr:uid="{00000000-0005-0000-0000-0000057B0000}"/>
    <cellStyle name="SEM-BPS-headdata 4 6 4" xfId="32344" xr:uid="{00000000-0005-0000-0000-0000067B0000}"/>
    <cellStyle name="SEM-BPS-headdata 4 6 5" xfId="30098" xr:uid="{00000000-0005-0000-0000-0000077B0000}"/>
    <cellStyle name="SEM-BPS-headdata 4 7" xfId="32345" xr:uid="{00000000-0005-0000-0000-0000087B0000}"/>
    <cellStyle name="SEM-BPS-headdata 4 7 2" xfId="32346" xr:uid="{00000000-0005-0000-0000-0000097B0000}"/>
    <cellStyle name="SEM-BPS-headdata 4 7 2 2" xfId="32347" xr:uid="{00000000-0005-0000-0000-00000A7B0000}"/>
    <cellStyle name="SEM-BPS-headdata 4 7 2 3" xfId="25208" xr:uid="{00000000-0005-0000-0000-00000B7B0000}"/>
    <cellStyle name="SEM-BPS-headdata 4 7 3" xfId="32348" xr:uid="{00000000-0005-0000-0000-00000C7B0000}"/>
    <cellStyle name="SEM-BPS-headdata 4 7 3 2" xfId="32349" xr:uid="{00000000-0005-0000-0000-00000D7B0000}"/>
    <cellStyle name="SEM-BPS-headdata 4 7 3 3" xfId="25235" xr:uid="{00000000-0005-0000-0000-00000E7B0000}"/>
    <cellStyle name="SEM-BPS-headdata 4 7 4" xfId="32350" xr:uid="{00000000-0005-0000-0000-00000F7B0000}"/>
    <cellStyle name="SEM-BPS-headdata 4 7 5" xfId="32351" xr:uid="{00000000-0005-0000-0000-0000107B0000}"/>
    <cellStyle name="SEM-BPS-headdata 4 8" xfId="32352" xr:uid="{00000000-0005-0000-0000-0000117B0000}"/>
    <cellStyle name="SEM-BPS-headdata 4 8 2" xfId="32354" xr:uid="{00000000-0005-0000-0000-0000127B0000}"/>
    <cellStyle name="SEM-BPS-headdata 4 8 2 2" xfId="32356" xr:uid="{00000000-0005-0000-0000-0000137B0000}"/>
    <cellStyle name="SEM-BPS-headdata 4 8 2 3" xfId="5663" xr:uid="{00000000-0005-0000-0000-0000147B0000}"/>
    <cellStyle name="SEM-BPS-headdata 4 8 3" xfId="27501" xr:uid="{00000000-0005-0000-0000-0000157B0000}"/>
    <cellStyle name="SEM-BPS-headdata 4 8 3 2" xfId="27503" xr:uid="{00000000-0005-0000-0000-0000167B0000}"/>
    <cellStyle name="SEM-BPS-headdata 4 8 3 3" xfId="20143" xr:uid="{00000000-0005-0000-0000-0000177B0000}"/>
    <cellStyle name="SEM-BPS-headdata 4 8 4" xfId="27505" xr:uid="{00000000-0005-0000-0000-0000187B0000}"/>
    <cellStyle name="SEM-BPS-headdata 4 8 5" xfId="27507" xr:uid="{00000000-0005-0000-0000-0000197B0000}"/>
    <cellStyle name="SEM-BPS-headdata 4 9" xfId="32357" xr:uid="{00000000-0005-0000-0000-00001A7B0000}"/>
    <cellStyle name="SEM-BPS-headdata 4 9 2" xfId="32359" xr:uid="{00000000-0005-0000-0000-00001B7B0000}"/>
    <cellStyle name="SEM-BPS-headdata 4 9 3" xfId="27510" xr:uid="{00000000-0005-0000-0000-00001C7B0000}"/>
    <cellStyle name="SEM-BPS-headdata 5" xfId="28009" xr:uid="{00000000-0005-0000-0000-00001D7B0000}"/>
    <cellStyle name="SEM-BPS-headdata 5 10" xfId="32360" xr:uid="{00000000-0005-0000-0000-00001E7B0000}"/>
    <cellStyle name="SEM-BPS-headdata 5 10 2" xfId="32361" xr:uid="{00000000-0005-0000-0000-00001F7B0000}"/>
    <cellStyle name="SEM-BPS-headdata 5 10 3" xfId="15096" xr:uid="{00000000-0005-0000-0000-0000207B0000}"/>
    <cellStyle name="SEM-BPS-headdata 5 11" xfId="32362" xr:uid="{00000000-0005-0000-0000-0000217B0000}"/>
    <cellStyle name="SEM-BPS-headdata 5 11 2" xfId="32363" xr:uid="{00000000-0005-0000-0000-0000227B0000}"/>
    <cellStyle name="SEM-BPS-headdata 5 11 3" xfId="15120" xr:uid="{00000000-0005-0000-0000-0000237B0000}"/>
    <cellStyle name="SEM-BPS-headdata 5 12" xfId="32364" xr:uid="{00000000-0005-0000-0000-0000247B0000}"/>
    <cellStyle name="SEM-BPS-headdata 5 13" xfId="8812" xr:uid="{00000000-0005-0000-0000-0000257B0000}"/>
    <cellStyle name="SEM-BPS-headdata 5 2" xfId="32365" xr:uid="{00000000-0005-0000-0000-0000267B0000}"/>
    <cellStyle name="SEM-BPS-headdata 5 2 2" xfId="32366" xr:uid="{00000000-0005-0000-0000-0000277B0000}"/>
    <cellStyle name="SEM-BPS-headdata 5 2 2 2" xfId="13033" xr:uid="{00000000-0005-0000-0000-0000287B0000}"/>
    <cellStyle name="SEM-BPS-headdata 5 2 2 3" xfId="13035" xr:uid="{00000000-0005-0000-0000-0000297B0000}"/>
    <cellStyle name="SEM-BPS-headdata 5 2 3" xfId="32367" xr:uid="{00000000-0005-0000-0000-00002A7B0000}"/>
    <cellStyle name="SEM-BPS-headdata 5 2 3 2" xfId="5902" xr:uid="{00000000-0005-0000-0000-00002B7B0000}"/>
    <cellStyle name="SEM-BPS-headdata 5 2 3 3" xfId="32368" xr:uid="{00000000-0005-0000-0000-00002C7B0000}"/>
    <cellStyle name="SEM-BPS-headdata 5 2 4" xfId="32369" xr:uid="{00000000-0005-0000-0000-00002D7B0000}"/>
    <cellStyle name="SEM-BPS-headdata 5 2 5" xfId="32370" xr:uid="{00000000-0005-0000-0000-00002E7B0000}"/>
    <cellStyle name="SEM-BPS-headdata 5 3" xfId="7054" xr:uid="{00000000-0005-0000-0000-00002F7B0000}"/>
    <cellStyle name="SEM-BPS-headdata 5 3 2" xfId="4745" xr:uid="{00000000-0005-0000-0000-0000307B0000}"/>
    <cellStyle name="SEM-BPS-headdata 5 3 2 2" xfId="6339" xr:uid="{00000000-0005-0000-0000-0000317B0000}"/>
    <cellStyle name="SEM-BPS-headdata 5 3 2 3" xfId="7062" xr:uid="{00000000-0005-0000-0000-0000327B0000}"/>
    <cellStyle name="SEM-BPS-headdata 5 3 3" xfId="5264" xr:uid="{00000000-0005-0000-0000-0000337B0000}"/>
    <cellStyle name="SEM-BPS-headdata 5 3 3 2" xfId="1813" xr:uid="{00000000-0005-0000-0000-0000347B0000}"/>
    <cellStyle name="SEM-BPS-headdata 5 3 3 3" xfId="1833" xr:uid="{00000000-0005-0000-0000-0000357B0000}"/>
    <cellStyle name="SEM-BPS-headdata 5 3 4" xfId="7068" xr:uid="{00000000-0005-0000-0000-0000367B0000}"/>
    <cellStyle name="SEM-BPS-headdata 5 3 5" xfId="8597" xr:uid="{00000000-0005-0000-0000-0000377B0000}"/>
    <cellStyle name="SEM-BPS-headdata 5 4" xfId="5660" xr:uid="{00000000-0005-0000-0000-0000387B0000}"/>
    <cellStyle name="SEM-BPS-headdata 5 4 2" xfId="7074" xr:uid="{00000000-0005-0000-0000-0000397B0000}"/>
    <cellStyle name="SEM-BPS-headdata 5 4 2 2" xfId="7822" xr:uid="{00000000-0005-0000-0000-00003A7B0000}"/>
    <cellStyle name="SEM-BPS-headdata 5 4 2 3" xfId="827" xr:uid="{00000000-0005-0000-0000-00003B7B0000}"/>
    <cellStyle name="SEM-BPS-headdata 5 4 3" xfId="7078" xr:uid="{00000000-0005-0000-0000-00003C7B0000}"/>
    <cellStyle name="SEM-BPS-headdata 5 4 3 2" xfId="6996" xr:uid="{00000000-0005-0000-0000-00003D7B0000}"/>
    <cellStyle name="SEM-BPS-headdata 5 4 3 3" xfId="7829" xr:uid="{00000000-0005-0000-0000-00003E7B0000}"/>
    <cellStyle name="SEM-BPS-headdata 5 4 4" xfId="8609" xr:uid="{00000000-0005-0000-0000-00003F7B0000}"/>
    <cellStyle name="SEM-BPS-headdata 5 4 5" xfId="8612" xr:uid="{00000000-0005-0000-0000-0000407B0000}"/>
    <cellStyle name="SEM-BPS-headdata 5 5" xfId="7080" xr:uid="{00000000-0005-0000-0000-0000417B0000}"/>
    <cellStyle name="SEM-BPS-headdata 5 5 2" xfId="7088" xr:uid="{00000000-0005-0000-0000-0000427B0000}"/>
    <cellStyle name="SEM-BPS-headdata 5 5 2 2" xfId="8648" xr:uid="{00000000-0005-0000-0000-0000437B0000}"/>
    <cellStyle name="SEM-BPS-headdata 5 5 2 3" xfId="8658" xr:uid="{00000000-0005-0000-0000-0000447B0000}"/>
    <cellStyle name="SEM-BPS-headdata 5 5 3" xfId="2147" xr:uid="{00000000-0005-0000-0000-0000457B0000}"/>
    <cellStyle name="SEM-BPS-headdata 5 5 3 2" xfId="2237" xr:uid="{00000000-0005-0000-0000-0000467B0000}"/>
    <cellStyle name="SEM-BPS-headdata 5 5 3 3" xfId="2292" xr:uid="{00000000-0005-0000-0000-0000477B0000}"/>
    <cellStyle name="SEM-BPS-headdata 5 5 4" xfId="8616" xr:uid="{00000000-0005-0000-0000-0000487B0000}"/>
    <cellStyle name="SEM-BPS-headdata 5 5 5" xfId="8622" xr:uid="{00000000-0005-0000-0000-0000497B0000}"/>
    <cellStyle name="SEM-BPS-headdata 5 6" xfId="7091" xr:uid="{00000000-0005-0000-0000-00004A7B0000}"/>
    <cellStyle name="SEM-BPS-headdata 5 6 2" xfId="9947" xr:uid="{00000000-0005-0000-0000-00004B7B0000}"/>
    <cellStyle name="SEM-BPS-headdata 5 6 2 2" xfId="9949" xr:uid="{00000000-0005-0000-0000-00004C7B0000}"/>
    <cellStyle name="SEM-BPS-headdata 5 6 2 3" xfId="9953" xr:uid="{00000000-0005-0000-0000-00004D7B0000}"/>
    <cellStyle name="SEM-BPS-headdata 5 6 3" xfId="1323" xr:uid="{00000000-0005-0000-0000-00004E7B0000}"/>
    <cellStyle name="SEM-BPS-headdata 5 6 3 2" xfId="1342" xr:uid="{00000000-0005-0000-0000-00004F7B0000}"/>
    <cellStyle name="SEM-BPS-headdata 5 6 3 3" xfId="1366" xr:uid="{00000000-0005-0000-0000-0000507B0000}"/>
    <cellStyle name="SEM-BPS-headdata 5 6 4" xfId="4184" xr:uid="{00000000-0005-0000-0000-0000517B0000}"/>
    <cellStyle name="SEM-BPS-headdata 5 6 5" xfId="2800" xr:uid="{00000000-0005-0000-0000-0000527B0000}"/>
    <cellStyle name="SEM-BPS-headdata 5 7" xfId="1154" xr:uid="{00000000-0005-0000-0000-0000537B0000}"/>
    <cellStyle name="SEM-BPS-headdata 5 7 2" xfId="1171" xr:uid="{00000000-0005-0000-0000-0000547B0000}"/>
    <cellStyle name="SEM-BPS-headdata 5 7 2 2" xfId="1192" xr:uid="{00000000-0005-0000-0000-0000557B0000}"/>
    <cellStyle name="SEM-BPS-headdata 5 7 2 3" xfId="1197" xr:uid="{00000000-0005-0000-0000-0000567B0000}"/>
    <cellStyle name="SEM-BPS-headdata 5 7 3" xfId="1208" xr:uid="{00000000-0005-0000-0000-0000577B0000}"/>
    <cellStyle name="SEM-BPS-headdata 5 7 3 2" xfId="9956" xr:uid="{00000000-0005-0000-0000-0000587B0000}"/>
    <cellStyle name="SEM-BPS-headdata 5 7 3 3" xfId="9959" xr:uid="{00000000-0005-0000-0000-0000597B0000}"/>
    <cellStyle name="SEM-BPS-headdata 5 7 4" xfId="1220" xr:uid="{00000000-0005-0000-0000-00005A7B0000}"/>
    <cellStyle name="SEM-BPS-headdata 5 7 5" xfId="8638" xr:uid="{00000000-0005-0000-0000-00005B7B0000}"/>
    <cellStyle name="SEM-BPS-headdata 5 8" xfId="9523" xr:uid="{00000000-0005-0000-0000-00005C7B0000}"/>
    <cellStyle name="SEM-BPS-headdata 5 8 2" xfId="4678" xr:uid="{00000000-0005-0000-0000-00005D7B0000}"/>
    <cellStyle name="SEM-BPS-headdata 5 8 2 2" xfId="6553" xr:uid="{00000000-0005-0000-0000-00005E7B0000}"/>
    <cellStyle name="SEM-BPS-headdata 5 8 2 3" xfId="6100" xr:uid="{00000000-0005-0000-0000-00005F7B0000}"/>
    <cellStyle name="SEM-BPS-headdata 5 8 3" xfId="3294" xr:uid="{00000000-0005-0000-0000-0000607B0000}"/>
    <cellStyle name="SEM-BPS-headdata 5 8 3 2" xfId="32371" xr:uid="{00000000-0005-0000-0000-0000617B0000}"/>
    <cellStyle name="SEM-BPS-headdata 5 8 3 3" xfId="26788" xr:uid="{00000000-0005-0000-0000-0000627B0000}"/>
    <cellStyle name="SEM-BPS-headdata 5 8 4" xfId="8643" xr:uid="{00000000-0005-0000-0000-0000637B0000}"/>
    <cellStyle name="SEM-BPS-headdata 5 8 5" xfId="32372" xr:uid="{00000000-0005-0000-0000-0000647B0000}"/>
    <cellStyle name="SEM-BPS-headdata 5 9" xfId="7518" xr:uid="{00000000-0005-0000-0000-0000657B0000}"/>
    <cellStyle name="SEM-BPS-headdata 5 9 2" xfId="7528" xr:uid="{00000000-0005-0000-0000-0000667B0000}"/>
    <cellStyle name="SEM-BPS-headdata 5 9 3" xfId="225" xr:uid="{00000000-0005-0000-0000-0000677B0000}"/>
    <cellStyle name="SEM-BPS-headdata 6" xfId="4995" xr:uid="{00000000-0005-0000-0000-0000687B0000}"/>
    <cellStyle name="SEM-BPS-headdata 6 10" xfId="23774" xr:uid="{00000000-0005-0000-0000-0000697B0000}"/>
    <cellStyle name="SEM-BPS-headdata 6 10 2" xfId="4977" xr:uid="{00000000-0005-0000-0000-00006A7B0000}"/>
    <cellStyle name="SEM-BPS-headdata 6 10 3" xfId="9253" xr:uid="{00000000-0005-0000-0000-00006B7B0000}"/>
    <cellStyle name="SEM-BPS-headdata 6 11" xfId="23779" xr:uid="{00000000-0005-0000-0000-00006C7B0000}"/>
    <cellStyle name="SEM-BPS-headdata 6 11 2" xfId="20051" xr:uid="{00000000-0005-0000-0000-00006D7B0000}"/>
    <cellStyle name="SEM-BPS-headdata 6 11 3" xfId="15303" xr:uid="{00000000-0005-0000-0000-00006E7B0000}"/>
    <cellStyle name="SEM-BPS-headdata 6 12" xfId="23784" xr:uid="{00000000-0005-0000-0000-00006F7B0000}"/>
    <cellStyle name="SEM-BPS-headdata 6 13" xfId="23790" xr:uid="{00000000-0005-0000-0000-0000707B0000}"/>
    <cellStyle name="SEM-BPS-headdata 6 2" xfId="24552" xr:uid="{00000000-0005-0000-0000-0000717B0000}"/>
    <cellStyle name="SEM-BPS-headdata 6 2 2" xfId="24555" xr:uid="{00000000-0005-0000-0000-0000727B0000}"/>
    <cellStyle name="SEM-BPS-headdata 6 2 2 2" xfId="13160" xr:uid="{00000000-0005-0000-0000-0000737B0000}"/>
    <cellStyle name="SEM-BPS-headdata 6 2 2 3" xfId="5004" xr:uid="{00000000-0005-0000-0000-0000747B0000}"/>
    <cellStyle name="SEM-BPS-headdata 6 2 3" xfId="24283" xr:uid="{00000000-0005-0000-0000-0000757B0000}"/>
    <cellStyle name="SEM-BPS-headdata 6 2 3 2" xfId="13166" xr:uid="{00000000-0005-0000-0000-0000767B0000}"/>
    <cellStyle name="SEM-BPS-headdata 6 2 3 3" xfId="17093" xr:uid="{00000000-0005-0000-0000-0000777B0000}"/>
    <cellStyle name="SEM-BPS-headdata 6 2 4" xfId="24287" xr:uid="{00000000-0005-0000-0000-0000787B0000}"/>
    <cellStyle name="SEM-BPS-headdata 6 2 5" xfId="24294" xr:uid="{00000000-0005-0000-0000-0000797B0000}"/>
    <cellStyle name="SEM-BPS-headdata 6 3" xfId="24644" xr:uid="{00000000-0005-0000-0000-00007A7B0000}"/>
    <cellStyle name="SEM-BPS-headdata 6 3 2" xfId="24647" xr:uid="{00000000-0005-0000-0000-00007B7B0000}"/>
    <cellStyle name="SEM-BPS-headdata 6 3 2 2" xfId="24650" xr:uid="{00000000-0005-0000-0000-00007C7B0000}"/>
    <cellStyle name="SEM-BPS-headdata 6 3 2 3" xfId="25353" xr:uid="{00000000-0005-0000-0000-00007D7B0000}"/>
    <cellStyle name="SEM-BPS-headdata 6 3 3" xfId="24303" xr:uid="{00000000-0005-0000-0000-00007E7B0000}"/>
    <cellStyle name="SEM-BPS-headdata 6 3 3 2" xfId="24307" xr:uid="{00000000-0005-0000-0000-00007F7B0000}"/>
    <cellStyle name="SEM-BPS-headdata 6 3 3 3" xfId="24311" xr:uid="{00000000-0005-0000-0000-0000807B0000}"/>
    <cellStyle name="SEM-BPS-headdata 6 3 4" xfId="24314" xr:uid="{00000000-0005-0000-0000-0000817B0000}"/>
    <cellStyle name="SEM-BPS-headdata 6 3 5" xfId="24322" xr:uid="{00000000-0005-0000-0000-0000827B0000}"/>
    <cellStyle name="SEM-BPS-headdata 6 4" xfId="24685" xr:uid="{00000000-0005-0000-0000-0000837B0000}"/>
    <cellStyle name="SEM-BPS-headdata 6 4 2" xfId="24688" xr:uid="{00000000-0005-0000-0000-0000847B0000}"/>
    <cellStyle name="SEM-BPS-headdata 6 4 2 2" xfId="24691" xr:uid="{00000000-0005-0000-0000-0000857B0000}"/>
    <cellStyle name="SEM-BPS-headdata 6 4 2 3" xfId="25423" xr:uid="{00000000-0005-0000-0000-0000867B0000}"/>
    <cellStyle name="SEM-BPS-headdata 6 4 3" xfId="24327" xr:uid="{00000000-0005-0000-0000-0000877B0000}"/>
    <cellStyle name="SEM-BPS-headdata 6 4 3 2" xfId="24331" xr:uid="{00000000-0005-0000-0000-0000887B0000}"/>
    <cellStyle name="SEM-BPS-headdata 6 4 3 3" xfId="24334" xr:uid="{00000000-0005-0000-0000-0000897B0000}"/>
    <cellStyle name="SEM-BPS-headdata 6 4 4" xfId="24337" xr:uid="{00000000-0005-0000-0000-00008A7B0000}"/>
    <cellStyle name="SEM-BPS-headdata 6 4 5" xfId="24345" xr:uid="{00000000-0005-0000-0000-00008B7B0000}"/>
    <cellStyle name="SEM-BPS-headdata 6 5" xfId="24752" xr:uid="{00000000-0005-0000-0000-00008C7B0000}"/>
    <cellStyle name="SEM-BPS-headdata 6 5 2" xfId="24755" xr:uid="{00000000-0005-0000-0000-00008D7B0000}"/>
    <cellStyle name="SEM-BPS-headdata 6 5 2 2" xfId="24758" xr:uid="{00000000-0005-0000-0000-00008E7B0000}"/>
    <cellStyle name="SEM-BPS-headdata 6 5 2 3" xfId="25552" xr:uid="{00000000-0005-0000-0000-00008F7B0000}"/>
    <cellStyle name="SEM-BPS-headdata 6 5 3" xfId="24355" xr:uid="{00000000-0005-0000-0000-0000907B0000}"/>
    <cellStyle name="SEM-BPS-headdata 6 5 3 2" xfId="24359" xr:uid="{00000000-0005-0000-0000-0000917B0000}"/>
    <cellStyle name="SEM-BPS-headdata 6 5 3 3" xfId="24362" xr:uid="{00000000-0005-0000-0000-0000927B0000}"/>
    <cellStyle name="SEM-BPS-headdata 6 5 4" xfId="24365" xr:uid="{00000000-0005-0000-0000-0000937B0000}"/>
    <cellStyle name="SEM-BPS-headdata 6 5 5" xfId="24373" xr:uid="{00000000-0005-0000-0000-0000947B0000}"/>
    <cellStyle name="SEM-BPS-headdata 6 6" xfId="24823" xr:uid="{00000000-0005-0000-0000-0000957B0000}"/>
    <cellStyle name="SEM-BPS-headdata 6 6 2" xfId="24826" xr:uid="{00000000-0005-0000-0000-0000967B0000}"/>
    <cellStyle name="SEM-BPS-headdata 6 6 2 2" xfId="24829" xr:uid="{00000000-0005-0000-0000-0000977B0000}"/>
    <cellStyle name="SEM-BPS-headdata 6 6 2 3" xfId="24832" xr:uid="{00000000-0005-0000-0000-0000987B0000}"/>
    <cellStyle name="SEM-BPS-headdata 6 6 3" xfId="24383" xr:uid="{00000000-0005-0000-0000-0000997B0000}"/>
    <cellStyle name="SEM-BPS-headdata 6 6 3 2" xfId="24387" xr:uid="{00000000-0005-0000-0000-00009A7B0000}"/>
    <cellStyle name="SEM-BPS-headdata 6 6 3 3" xfId="24391" xr:uid="{00000000-0005-0000-0000-00009B7B0000}"/>
    <cellStyle name="SEM-BPS-headdata 6 6 4" xfId="24395" xr:uid="{00000000-0005-0000-0000-00009C7B0000}"/>
    <cellStyle name="SEM-BPS-headdata 6 6 5" xfId="8558" xr:uid="{00000000-0005-0000-0000-00009D7B0000}"/>
    <cellStyle name="SEM-BPS-headdata 6 7" xfId="25723" xr:uid="{00000000-0005-0000-0000-00009E7B0000}"/>
    <cellStyle name="SEM-BPS-headdata 6 7 2" xfId="25726" xr:uid="{00000000-0005-0000-0000-00009F7B0000}"/>
    <cellStyle name="SEM-BPS-headdata 6 7 2 2" xfId="25729" xr:uid="{00000000-0005-0000-0000-0000A07B0000}"/>
    <cellStyle name="SEM-BPS-headdata 6 7 2 3" xfId="12165" xr:uid="{00000000-0005-0000-0000-0000A17B0000}"/>
    <cellStyle name="SEM-BPS-headdata 6 7 3" xfId="24405" xr:uid="{00000000-0005-0000-0000-0000A27B0000}"/>
    <cellStyle name="SEM-BPS-headdata 6 7 3 2" xfId="24409" xr:uid="{00000000-0005-0000-0000-0000A37B0000}"/>
    <cellStyle name="SEM-BPS-headdata 6 7 3 3" xfId="24414" xr:uid="{00000000-0005-0000-0000-0000A47B0000}"/>
    <cellStyle name="SEM-BPS-headdata 6 7 4" xfId="24418" xr:uid="{00000000-0005-0000-0000-0000A57B0000}"/>
    <cellStyle name="SEM-BPS-headdata 6 7 5" xfId="24422" xr:uid="{00000000-0005-0000-0000-0000A67B0000}"/>
    <cellStyle name="SEM-BPS-headdata 6 8" xfId="25880" xr:uid="{00000000-0005-0000-0000-0000A77B0000}"/>
    <cellStyle name="SEM-BPS-headdata 6 8 2" xfId="25883" xr:uid="{00000000-0005-0000-0000-0000A87B0000}"/>
    <cellStyle name="SEM-BPS-headdata 6 8 2 2" xfId="25886" xr:uid="{00000000-0005-0000-0000-0000A97B0000}"/>
    <cellStyle name="SEM-BPS-headdata 6 8 2 3" xfId="25889" xr:uid="{00000000-0005-0000-0000-0000AA7B0000}"/>
    <cellStyle name="SEM-BPS-headdata 6 8 3" xfId="24429" xr:uid="{00000000-0005-0000-0000-0000AB7B0000}"/>
    <cellStyle name="SEM-BPS-headdata 6 8 3 2" xfId="25992" xr:uid="{00000000-0005-0000-0000-0000AC7B0000}"/>
    <cellStyle name="SEM-BPS-headdata 6 8 3 3" xfId="25995" xr:uid="{00000000-0005-0000-0000-0000AD7B0000}"/>
    <cellStyle name="SEM-BPS-headdata 6 8 4" xfId="24434" xr:uid="{00000000-0005-0000-0000-0000AE7B0000}"/>
    <cellStyle name="SEM-BPS-headdata 6 8 5" xfId="26047" xr:uid="{00000000-0005-0000-0000-0000AF7B0000}"/>
    <cellStyle name="SEM-BPS-headdata 6 9" xfId="26052" xr:uid="{00000000-0005-0000-0000-0000B07B0000}"/>
    <cellStyle name="SEM-BPS-headdata 6 9 2" xfId="26055" xr:uid="{00000000-0005-0000-0000-0000B17B0000}"/>
    <cellStyle name="SEM-BPS-headdata 6 9 3" xfId="24441" xr:uid="{00000000-0005-0000-0000-0000B27B0000}"/>
    <cellStyle name="SEM-BPS-headdata 7" xfId="6599" xr:uid="{00000000-0005-0000-0000-0000B37B0000}"/>
    <cellStyle name="SEM-BPS-headdata 7 10" xfId="8504" xr:uid="{00000000-0005-0000-0000-0000B47B0000}"/>
    <cellStyle name="SEM-BPS-headdata 7 10 2" xfId="17592" xr:uid="{00000000-0005-0000-0000-0000B57B0000}"/>
    <cellStyle name="SEM-BPS-headdata 7 10 3" xfId="17594" xr:uid="{00000000-0005-0000-0000-0000B67B0000}"/>
    <cellStyle name="SEM-BPS-headdata 7 11" xfId="8510" xr:uid="{00000000-0005-0000-0000-0000B77B0000}"/>
    <cellStyle name="SEM-BPS-headdata 7 11 2" xfId="17596" xr:uid="{00000000-0005-0000-0000-0000B87B0000}"/>
    <cellStyle name="SEM-BPS-headdata 7 11 3" xfId="17598" xr:uid="{00000000-0005-0000-0000-0000B97B0000}"/>
    <cellStyle name="SEM-BPS-headdata 7 12" xfId="4260" xr:uid="{00000000-0005-0000-0000-0000BA7B0000}"/>
    <cellStyle name="SEM-BPS-headdata 7 13" xfId="3359" xr:uid="{00000000-0005-0000-0000-0000BB7B0000}"/>
    <cellStyle name="SEM-BPS-headdata 7 2" xfId="27459" xr:uid="{00000000-0005-0000-0000-0000BC7B0000}"/>
    <cellStyle name="SEM-BPS-headdata 7 2 2" xfId="27462" xr:uid="{00000000-0005-0000-0000-0000BD7B0000}"/>
    <cellStyle name="SEM-BPS-headdata 7 2 2 2" xfId="13320" xr:uid="{00000000-0005-0000-0000-0000BE7B0000}"/>
    <cellStyle name="SEM-BPS-headdata 7 2 2 3" xfId="13322" xr:uid="{00000000-0005-0000-0000-0000BF7B0000}"/>
    <cellStyle name="SEM-BPS-headdata 7 2 3" xfId="32373" xr:uid="{00000000-0005-0000-0000-0000C07B0000}"/>
    <cellStyle name="SEM-BPS-headdata 7 2 3 2" xfId="13329" xr:uid="{00000000-0005-0000-0000-0000C17B0000}"/>
    <cellStyle name="SEM-BPS-headdata 7 2 3 3" xfId="32374" xr:uid="{00000000-0005-0000-0000-0000C27B0000}"/>
    <cellStyle name="SEM-BPS-headdata 7 2 4" xfId="32375" xr:uid="{00000000-0005-0000-0000-0000C37B0000}"/>
    <cellStyle name="SEM-BPS-headdata 7 2 5" xfId="17437" xr:uid="{00000000-0005-0000-0000-0000C47B0000}"/>
    <cellStyle name="SEM-BPS-headdata 7 3" xfId="27465" xr:uid="{00000000-0005-0000-0000-0000C57B0000}"/>
    <cellStyle name="SEM-BPS-headdata 7 3 2" xfId="27468" xr:uid="{00000000-0005-0000-0000-0000C67B0000}"/>
    <cellStyle name="SEM-BPS-headdata 7 3 2 2" xfId="32376" xr:uid="{00000000-0005-0000-0000-0000C77B0000}"/>
    <cellStyle name="SEM-BPS-headdata 7 3 2 3" xfId="5960" xr:uid="{00000000-0005-0000-0000-0000C87B0000}"/>
    <cellStyle name="SEM-BPS-headdata 7 3 3" xfId="32377" xr:uid="{00000000-0005-0000-0000-0000C97B0000}"/>
    <cellStyle name="SEM-BPS-headdata 7 3 3 2" xfId="32378" xr:uid="{00000000-0005-0000-0000-0000CA7B0000}"/>
    <cellStyle name="SEM-BPS-headdata 7 3 3 3" xfId="9258" xr:uid="{00000000-0005-0000-0000-0000CB7B0000}"/>
    <cellStyle name="SEM-BPS-headdata 7 3 4" xfId="32379" xr:uid="{00000000-0005-0000-0000-0000CC7B0000}"/>
    <cellStyle name="SEM-BPS-headdata 7 3 5" xfId="17445" xr:uid="{00000000-0005-0000-0000-0000CD7B0000}"/>
    <cellStyle name="SEM-BPS-headdata 7 4" xfId="27471" xr:uid="{00000000-0005-0000-0000-0000CE7B0000}"/>
    <cellStyle name="SEM-BPS-headdata 7 4 2" xfId="27474" xr:uid="{00000000-0005-0000-0000-0000CF7B0000}"/>
    <cellStyle name="SEM-BPS-headdata 7 4 2 2" xfId="19819" xr:uid="{00000000-0005-0000-0000-0000D07B0000}"/>
    <cellStyle name="SEM-BPS-headdata 7 4 2 3" xfId="19824" xr:uid="{00000000-0005-0000-0000-0000D17B0000}"/>
    <cellStyle name="SEM-BPS-headdata 7 4 3" xfId="32380" xr:uid="{00000000-0005-0000-0000-0000D27B0000}"/>
    <cellStyle name="SEM-BPS-headdata 7 4 3 2" xfId="32381" xr:uid="{00000000-0005-0000-0000-0000D37B0000}"/>
    <cellStyle name="SEM-BPS-headdata 7 4 3 3" xfId="32382" xr:uid="{00000000-0005-0000-0000-0000D47B0000}"/>
    <cellStyle name="SEM-BPS-headdata 7 4 4" xfId="32383" xr:uid="{00000000-0005-0000-0000-0000D57B0000}"/>
    <cellStyle name="SEM-BPS-headdata 7 4 5" xfId="1149" xr:uid="{00000000-0005-0000-0000-0000D67B0000}"/>
    <cellStyle name="SEM-BPS-headdata 7 5" xfId="27477" xr:uid="{00000000-0005-0000-0000-0000D77B0000}"/>
    <cellStyle name="SEM-BPS-headdata 7 5 2" xfId="27480" xr:uid="{00000000-0005-0000-0000-0000D87B0000}"/>
    <cellStyle name="SEM-BPS-headdata 7 5 2 2" xfId="3918" xr:uid="{00000000-0005-0000-0000-0000D97B0000}"/>
    <cellStyle name="SEM-BPS-headdata 7 5 2 3" xfId="20398" xr:uid="{00000000-0005-0000-0000-0000DA7B0000}"/>
    <cellStyle name="SEM-BPS-headdata 7 5 3" xfId="32384" xr:uid="{00000000-0005-0000-0000-0000DB7B0000}"/>
    <cellStyle name="SEM-BPS-headdata 7 5 3 2" xfId="32385" xr:uid="{00000000-0005-0000-0000-0000DC7B0000}"/>
    <cellStyle name="SEM-BPS-headdata 7 5 3 3" xfId="24460" xr:uid="{00000000-0005-0000-0000-0000DD7B0000}"/>
    <cellStyle name="SEM-BPS-headdata 7 5 4" xfId="32386" xr:uid="{00000000-0005-0000-0000-0000DE7B0000}"/>
    <cellStyle name="SEM-BPS-headdata 7 5 5" xfId="3174" xr:uid="{00000000-0005-0000-0000-0000DF7B0000}"/>
    <cellStyle name="SEM-BPS-headdata 7 6" xfId="27483" xr:uid="{00000000-0005-0000-0000-0000E07B0000}"/>
    <cellStyle name="SEM-BPS-headdata 7 6 2" xfId="12972" xr:uid="{00000000-0005-0000-0000-0000E17B0000}"/>
    <cellStyle name="SEM-BPS-headdata 7 6 2 2" xfId="32387" xr:uid="{00000000-0005-0000-0000-0000E27B0000}"/>
    <cellStyle name="SEM-BPS-headdata 7 6 2 3" xfId="24468" xr:uid="{00000000-0005-0000-0000-0000E37B0000}"/>
    <cellStyle name="SEM-BPS-headdata 7 6 3" xfId="32388" xr:uid="{00000000-0005-0000-0000-0000E47B0000}"/>
    <cellStyle name="SEM-BPS-headdata 7 6 3 2" xfId="32389" xr:uid="{00000000-0005-0000-0000-0000E57B0000}"/>
    <cellStyle name="SEM-BPS-headdata 7 6 3 3" xfId="24473" xr:uid="{00000000-0005-0000-0000-0000E67B0000}"/>
    <cellStyle name="SEM-BPS-headdata 7 6 4" xfId="32390" xr:uid="{00000000-0005-0000-0000-0000E77B0000}"/>
    <cellStyle name="SEM-BPS-headdata 7 6 5" xfId="8697" xr:uid="{00000000-0005-0000-0000-0000E87B0000}"/>
    <cellStyle name="SEM-BPS-headdata 7 7" xfId="8028" xr:uid="{00000000-0005-0000-0000-0000E97B0000}"/>
    <cellStyle name="SEM-BPS-headdata 7 7 2" xfId="27537" xr:uid="{00000000-0005-0000-0000-0000EA7B0000}"/>
    <cellStyle name="SEM-BPS-headdata 7 7 2 2" xfId="9820" xr:uid="{00000000-0005-0000-0000-0000EB7B0000}"/>
    <cellStyle name="SEM-BPS-headdata 7 7 2 3" xfId="24481" xr:uid="{00000000-0005-0000-0000-0000EC7B0000}"/>
    <cellStyle name="SEM-BPS-headdata 7 7 3" xfId="32391" xr:uid="{00000000-0005-0000-0000-0000ED7B0000}"/>
    <cellStyle name="SEM-BPS-headdata 7 7 3 2" xfId="32392" xr:uid="{00000000-0005-0000-0000-0000EE7B0000}"/>
    <cellStyle name="SEM-BPS-headdata 7 7 3 3" xfId="24487" xr:uid="{00000000-0005-0000-0000-0000EF7B0000}"/>
    <cellStyle name="SEM-BPS-headdata 7 7 4" xfId="32393" xr:uid="{00000000-0005-0000-0000-0000F07B0000}"/>
    <cellStyle name="SEM-BPS-headdata 7 7 5" xfId="3998" xr:uid="{00000000-0005-0000-0000-0000F17B0000}"/>
    <cellStyle name="SEM-BPS-headdata 7 8" xfId="8036" xr:uid="{00000000-0005-0000-0000-0000F27B0000}"/>
    <cellStyle name="SEM-BPS-headdata 7 8 2" xfId="27540" xr:uid="{00000000-0005-0000-0000-0000F37B0000}"/>
    <cellStyle name="SEM-BPS-headdata 7 8 2 2" xfId="32394" xr:uid="{00000000-0005-0000-0000-0000F47B0000}"/>
    <cellStyle name="SEM-BPS-headdata 7 8 2 3" xfId="27374" xr:uid="{00000000-0005-0000-0000-0000F57B0000}"/>
    <cellStyle name="SEM-BPS-headdata 7 8 3" xfId="27525" xr:uid="{00000000-0005-0000-0000-0000F67B0000}"/>
    <cellStyle name="SEM-BPS-headdata 7 8 3 2" xfId="27601" xr:uid="{00000000-0005-0000-0000-0000F77B0000}"/>
    <cellStyle name="SEM-BPS-headdata 7 8 3 3" xfId="27380" xr:uid="{00000000-0005-0000-0000-0000F87B0000}"/>
    <cellStyle name="SEM-BPS-headdata 7 8 4" xfId="27529" xr:uid="{00000000-0005-0000-0000-0000F97B0000}"/>
    <cellStyle name="SEM-BPS-headdata 7 8 5" xfId="8712" xr:uid="{00000000-0005-0000-0000-0000FA7B0000}"/>
    <cellStyle name="SEM-BPS-headdata 7 9" xfId="27543" xr:uid="{00000000-0005-0000-0000-0000FB7B0000}"/>
    <cellStyle name="SEM-BPS-headdata 7 9 2" xfId="27546" xr:uid="{00000000-0005-0000-0000-0000FC7B0000}"/>
    <cellStyle name="SEM-BPS-headdata 7 9 3" xfId="27531" xr:uid="{00000000-0005-0000-0000-0000FD7B0000}"/>
    <cellStyle name="SEM-BPS-headdata 8" xfId="24448" xr:uid="{00000000-0005-0000-0000-0000FE7B0000}"/>
    <cellStyle name="SEM-BPS-headdata 8 10" xfId="637" xr:uid="{00000000-0005-0000-0000-0000FF7B0000}"/>
    <cellStyle name="SEM-BPS-headdata 8 10 2" xfId="138" xr:uid="{00000000-0005-0000-0000-0000007C0000}"/>
    <cellStyle name="SEM-BPS-headdata 8 10 3" xfId="487" xr:uid="{00000000-0005-0000-0000-0000017C0000}"/>
    <cellStyle name="SEM-BPS-headdata 8 11" xfId="17624" xr:uid="{00000000-0005-0000-0000-0000027C0000}"/>
    <cellStyle name="SEM-BPS-headdata 8 11 2" xfId="32395" xr:uid="{00000000-0005-0000-0000-0000037C0000}"/>
    <cellStyle name="SEM-BPS-headdata 8 11 3" xfId="32396" xr:uid="{00000000-0005-0000-0000-0000047C0000}"/>
    <cellStyle name="SEM-BPS-headdata 8 12" xfId="9456" xr:uid="{00000000-0005-0000-0000-0000057C0000}"/>
    <cellStyle name="SEM-BPS-headdata 8 13" xfId="7946" xr:uid="{00000000-0005-0000-0000-0000067C0000}"/>
    <cellStyle name="SEM-BPS-headdata 8 2" xfId="546" xr:uid="{00000000-0005-0000-0000-0000077C0000}"/>
    <cellStyle name="SEM-BPS-headdata 8 2 2" xfId="4282" xr:uid="{00000000-0005-0000-0000-0000087C0000}"/>
    <cellStyle name="SEM-BPS-headdata 8 2 2 2" xfId="597" xr:uid="{00000000-0005-0000-0000-0000097C0000}"/>
    <cellStyle name="SEM-BPS-headdata 8 2 2 3" xfId="2263" xr:uid="{00000000-0005-0000-0000-00000A7C0000}"/>
    <cellStyle name="SEM-BPS-headdata 8 2 3" xfId="3446" xr:uid="{00000000-0005-0000-0000-00000B7C0000}"/>
    <cellStyle name="SEM-BPS-headdata 8 2 3 2" xfId="8526" xr:uid="{00000000-0005-0000-0000-00000C7C0000}"/>
    <cellStyle name="SEM-BPS-headdata 8 2 3 3" xfId="32397" xr:uid="{00000000-0005-0000-0000-00000D7C0000}"/>
    <cellStyle name="SEM-BPS-headdata 8 2 4" xfId="3465" xr:uid="{00000000-0005-0000-0000-00000E7C0000}"/>
    <cellStyle name="SEM-BPS-headdata 8 2 5" xfId="17499" xr:uid="{00000000-0005-0000-0000-00000F7C0000}"/>
    <cellStyle name="SEM-BPS-headdata 8 3" xfId="4289" xr:uid="{00000000-0005-0000-0000-0000107C0000}"/>
    <cellStyle name="SEM-BPS-headdata 8 3 2" xfId="4298" xr:uid="{00000000-0005-0000-0000-0000117C0000}"/>
    <cellStyle name="SEM-BPS-headdata 8 3 2 2" xfId="4319" xr:uid="{00000000-0005-0000-0000-0000127C0000}"/>
    <cellStyle name="SEM-BPS-headdata 8 3 2 3" xfId="2581" xr:uid="{00000000-0005-0000-0000-0000137C0000}"/>
    <cellStyle name="SEM-BPS-headdata 8 3 3" xfId="1527" xr:uid="{00000000-0005-0000-0000-0000147C0000}"/>
    <cellStyle name="SEM-BPS-headdata 8 3 3 2" xfId="31791" xr:uid="{00000000-0005-0000-0000-0000157C0000}"/>
    <cellStyle name="SEM-BPS-headdata 8 3 3 3" xfId="31793" xr:uid="{00000000-0005-0000-0000-0000167C0000}"/>
    <cellStyle name="SEM-BPS-headdata 8 3 4" xfId="365" xr:uid="{00000000-0005-0000-0000-0000177C0000}"/>
    <cellStyle name="SEM-BPS-headdata 8 3 5" xfId="17512" xr:uid="{00000000-0005-0000-0000-0000187C0000}"/>
    <cellStyle name="SEM-BPS-headdata 8 4" xfId="968" xr:uid="{00000000-0005-0000-0000-0000197C0000}"/>
    <cellStyle name="SEM-BPS-headdata 8 4 2" xfId="979" xr:uid="{00000000-0005-0000-0000-00001A7C0000}"/>
    <cellStyle name="SEM-BPS-headdata 8 4 2 2" xfId="4238" xr:uid="{00000000-0005-0000-0000-00001B7C0000}"/>
    <cellStyle name="SEM-BPS-headdata 8 4 2 3" xfId="4243" xr:uid="{00000000-0005-0000-0000-00001C7C0000}"/>
    <cellStyle name="SEM-BPS-headdata 8 4 3" xfId="988" xr:uid="{00000000-0005-0000-0000-00001D7C0000}"/>
    <cellStyle name="SEM-BPS-headdata 8 4 3 2" xfId="32398" xr:uid="{00000000-0005-0000-0000-00001E7C0000}"/>
    <cellStyle name="SEM-BPS-headdata 8 4 3 3" xfId="32399" xr:uid="{00000000-0005-0000-0000-00001F7C0000}"/>
    <cellStyle name="SEM-BPS-headdata 8 4 4" xfId="1392" xr:uid="{00000000-0005-0000-0000-0000207C0000}"/>
    <cellStyle name="SEM-BPS-headdata 8 4 5" xfId="17527" xr:uid="{00000000-0005-0000-0000-0000217C0000}"/>
    <cellStyle name="SEM-BPS-headdata 8 5" xfId="992" xr:uid="{00000000-0005-0000-0000-0000227C0000}"/>
    <cellStyle name="SEM-BPS-headdata 8 5 2" xfId="4247" xr:uid="{00000000-0005-0000-0000-0000237C0000}"/>
    <cellStyle name="SEM-BPS-headdata 8 5 2 2" xfId="2508" xr:uid="{00000000-0005-0000-0000-0000247C0000}"/>
    <cellStyle name="SEM-BPS-headdata 8 5 2 3" xfId="4249" xr:uid="{00000000-0005-0000-0000-0000257C0000}"/>
    <cellStyle name="SEM-BPS-headdata 8 5 3" xfId="705" xr:uid="{00000000-0005-0000-0000-0000267C0000}"/>
    <cellStyle name="SEM-BPS-headdata 8 5 3 2" xfId="32400" xr:uid="{00000000-0005-0000-0000-0000277C0000}"/>
    <cellStyle name="SEM-BPS-headdata 8 5 3 3" xfId="32401" xr:uid="{00000000-0005-0000-0000-0000287C0000}"/>
    <cellStyle name="SEM-BPS-headdata 8 5 4" xfId="4254" xr:uid="{00000000-0005-0000-0000-0000297C0000}"/>
    <cellStyle name="SEM-BPS-headdata 8 5 5" xfId="16807" xr:uid="{00000000-0005-0000-0000-00002A7C0000}"/>
    <cellStyle name="SEM-BPS-headdata 8 6" xfId="1000" xr:uid="{00000000-0005-0000-0000-00002B7C0000}"/>
    <cellStyle name="SEM-BPS-headdata 8 6 2" xfId="4257" xr:uid="{00000000-0005-0000-0000-00002C7C0000}"/>
    <cellStyle name="SEM-BPS-headdata 8 6 2 2" xfId="4263" xr:uid="{00000000-0005-0000-0000-00002D7C0000}"/>
    <cellStyle name="SEM-BPS-headdata 8 6 2 3" xfId="3362" xr:uid="{00000000-0005-0000-0000-00002E7C0000}"/>
    <cellStyle name="SEM-BPS-headdata 8 6 3" xfId="4266" xr:uid="{00000000-0005-0000-0000-00002F7C0000}"/>
    <cellStyle name="SEM-BPS-headdata 8 6 3 2" xfId="32402" xr:uid="{00000000-0005-0000-0000-0000307C0000}"/>
    <cellStyle name="SEM-BPS-headdata 8 6 3 3" xfId="32403" xr:uid="{00000000-0005-0000-0000-0000317C0000}"/>
    <cellStyle name="SEM-BPS-headdata 8 6 4" xfId="4273" xr:uid="{00000000-0005-0000-0000-0000327C0000}"/>
    <cellStyle name="SEM-BPS-headdata 8 6 5" xfId="16817" xr:uid="{00000000-0005-0000-0000-0000337C0000}"/>
    <cellStyle name="SEM-BPS-headdata 8 7" xfId="32404" xr:uid="{00000000-0005-0000-0000-0000347C0000}"/>
    <cellStyle name="SEM-BPS-headdata 8 7 2" xfId="32405" xr:uid="{00000000-0005-0000-0000-0000357C0000}"/>
    <cellStyle name="SEM-BPS-headdata 8 7 2 2" xfId="9337" xr:uid="{00000000-0005-0000-0000-0000367C0000}"/>
    <cellStyle name="SEM-BPS-headdata 8 7 2 3" xfId="20640" xr:uid="{00000000-0005-0000-0000-0000377C0000}"/>
    <cellStyle name="SEM-BPS-headdata 8 7 3" xfId="32406" xr:uid="{00000000-0005-0000-0000-0000387C0000}"/>
    <cellStyle name="SEM-BPS-headdata 8 7 3 2" xfId="32407" xr:uid="{00000000-0005-0000-0000-0000397C0000}"/>
    <cellStyle name="SEM-BPS-headdata 8 7 3 3" xfId="32408" xr:uid="{00000000-0005-0000-0000-00003A7C0000}"/>
    <cellStyle name="SEM-BPS-headdata 8 7 4" xfId="9342" xr:uid="{00000000-0005-0000-0000-00003B7C0000}"/>
    <cellStyle name="SEM-BPS-headdata 8 7 5" xfId="16824" xr:uid="{00000000-0005-0000-0000-00003C7C0000}"/>
    <cellStyle name="SEM-BPS-headdata 8 8" xfId="32409" xr:uid="{00000000-0005-0000-0000-00003D7C0000}"/>
    <cellStyle name="SEM-BPS-headdata 8 8 2" xfId="32410" xr:uid="{00000000-0005-0000-0000-00003E7C0000}"/>
    <cellStyle name="SEM-BPS-headdata 8 8 2 2" xfId="32411" xr:uid="{00000000-0005-0000-0000-00003F7C0000}"/>
    <cellStyle name="SEM-BPS-headdata 8 8 2 3" xfId="32412" xr:uid="{00000000-0005-0000-0000-0000407C0000}"/>
    <cellStyle name="SEM-BPS-headdata 8 8 3" xfId="32413" xr:uid="{00000000-0005-0000-0000-0000417C0000}"/>
    <cellStyle name="SEM-BPS-headdata 8 8 3 2" xfId="32414" xr:uid="{00000000-0005-0000-0000-0000427C0000}"/>
    <cellStyle name="SEM-BPS-headdata 8 8 3 3" xfId="32415" xr:uid="{00000000-0005-0000-0000-0000437C0000}"/>
    <cellStyle name="SEM-BPS-headdata 8 8 4" xfId="31901" xr:uid="{00000000-0005-0000-0000-0000447C0000}"/>
    <cellStyle name="SEM-BPS-headdata 8 8 5" xfId="31903" xr:uid="{00000000-0005-0000-0000-0000457C0000}"/>
    <cellStyle name="SEM-BPS-headdata 8 9" xfId="6742" xr:uid="{00000000-0005-0000-0000-0000467C0000}"/>
    <cellStyle name="SEM-BPS-headdata 8 9 2" xfId="32416" xr:uid="{00000000-0005-0000-0000-0000477C0000}"/>
    <cellStyle name="SEM-BPS-headdata 8 9 3" xfId="5818" xr:uid="{00000000-0005-0000-0000-0000487C0000}"/>
    <cellStyle name="SEM-BPS-headdata 9" xfId="24451" xr:uid="{00000000-0005-0000-0000-0000497C0000}"/>
    <cellStyle name="SEM-BPS-headdata 9 10" xfId="3339" xr:uid="{00000000-0005-0000-0000-00004A7C0000}"/>
    <cellStyle name="SEM-BPS-headdata 9 10 2" xfId="26892" xr:uid="{00000000-0005-0000-0000-00004B7C0000}"/>
    <cellStyle name="SEM-BPS-headdata 9 10 3" xfId="32417" xr:uid="{00000000-0005-0000-0000-00004C7C0000}"/>
    <cellStyle name="SEM-BPS-headdata 9 11" xfId="27684" xr:uid="{00000000-0005-0000-0000-00004D7C0000}"/>
    <cellStyle name="SEM-BPS-headdata 9 11 2" xfId="27685" xr:uid="{00000000-0005-0000-0000-00004E7C0000}"/>
    <cellStyle name="SEM-BPS-headdata 9 11 3" xfId="27687" xr:uid="{00000000-0005-0000-0000-00004F7C0000}"/>
    <cellStyle name="SEM-BPS-headdata 9 12" xfId="27690" xr:uid="{00000000-0005-0000-0000-0000507C0000}"/>
    <cellStyle name="SEM-BPS-headdata 9 13" xfId="27692" xr:uid="{00000000-0005-0000-0000-0000517C0000}"/>
    <cellStyle name="SEM-BPS-headdata 9 2" xfId="32418" xr:uid="{00000000-0005-0000-0000-0000527C0000}"/>
    <cellStyle name="SEM-BPS-headdata 9 2 2" xfId="32419" xr:uid="{00000000-0005-0000-0000-0000537C0000}"/>
    <cellStyle name="SEM-BPS-headdata 9 2 2 2" xfId="9788" xr:uid="{00000000-0005-0000-0000-0000547C0000}"/>
    <cellStyle name="SEM-BPS-headdata 9 2 2 3" xfId="9796" xr:uid="{00000000-0005-0000-0000-0000557C0000}"/>
    <cellStyle name="SEM-BPS-headdata 9 2 3" xfId="8496" xr:uid="{00000000-0005-0000-0000-0000567C0000}"/>
    <cellStyle name="SEM-BPS-headdata 9 2 3 2" xfId="4639" xr:uid="{00000000-0005-0000-0000-0000577C0000}"/>
    <cellStyle name="SEM-BPS-headdata 9 2 3 3" xfId="5074" xr:uid="{00000000-0005-0000-0000-0000587C0000}"/>
    <cellStyle name="SEM-BPS-headdata 9 2 4" xfId="8499" xr:uid="{00000000-0005-0000-0000-0000597C0000}"/>
    <cellStyle name="SEM-BPS-headdata 9 2 5" xfId="8505" xr:uid="{00000000-0005-0000-0000-00005A7C0000}"/>
    <cellStyle name="SEM-BPS-headdata 9 3" xfId="30303" xr:uid="{00000000-0005-0000-0000-00005B7C0000}"/>
    <cellStyle name="SEM-BPS-headdata 9 3 2" xfId="32420" xr:uid="{00000000-0005-0000-0000-00005C7C0000}"/>
    <cellStyle name="SEM-BPS-headdata 9 3 2 2" xfId="32421" xr:uid="{00000000-0005-0000-0000-00005D7C0000}"/>
    <cellStyle name="SEM-BPS-headdata 9 3 2 3" xfId="32422" xr:uid="{00000000-0005-0000-0000-00005E7C0000}"/>
    <cellStyle name="SEM-BPS-headdata 9 3 3" xfId="7127" xr:uid="{00000000-0005-0000-0000-00005F7C0000}"/>
    <cellStyle name="SEM-BPS-headdata 9 3 3 2" xfId="5549" xr:uid="{00000000-0005-0000-0000-0000607C0000}"/>
    <cellStyle name="SEM-BPS-headdata 9 3 3 3" xfId="4846" xr:uid="{00000000-0005-0000-0000-0000617C0000}"/>
    <cellStyle name="SEM-BPS-headdata 9 3 4" xfId="8515" xr:uid="{00000000-0005-0000-0000-0000627C0000}"/>
    <cellStyle name="SEM-BPS-headdata 9 3 5" xfId="8518" xr:uid="{00000000-0005-0000-0000-0000637C0000}"/>
    <cellStyle name="SEM-BPS-headdata 9 4" xfId="5051" xr:uid="{00000000-0005-0000-0000-0000647C0000}"/>
    <cellStyle name="SEM-BPS-headdata 9 4 2" xfId="32423" xr:uid="{00000000-0005-0000-0000-0000657C0000}"/>
    <cellStyle name="SEM-BPS-headdata 9 4 2 2" xfId="32424" xr:uid="{00000000-0005-0000-0000-0000667C0000}"/>
    <cellStyle name="SEM-BPS-headdata 9 4 2 3" xfId="32425" xr:uid="{00000000-0005-0000-0000-0000677C0000}"/>
    <cellStyle name="SEM-BPS-headdata 9 4 3" xfId="7131" xr:uid="{00000000-0005-0000-0000-0000687C0000}"/>
    <cellStyle name="SEM-BPS-headdata 9 4 3 2" xfId="32426" xr:uid="{00000000-0005-0000-0000-0000697C0000}"/>
    <cellStyle name="SEM-BPS-headdata 9 4 3 3" xfId="32427" xr:uid="{00000000-0005-0000-0000-00006A7C0000}"/>
    <cellStyle name="SEM-BPS-headdata 9 4 4" xfId="8521" xr:uid="{00000000-0005-0000-0000-00006B7C0000}"/>
    <cellStyle name="SEM-BPS-headdata 9 4 5" xfId="17608" xr:uid="{00000000-0005-0000-0000-00006C7C0000}"/>
    <cellStyle name="SEM-BPS-headdata 9 5" xfId="32428" xr:uid="{00000000-0005-0000-0000-00006D7C0000}"/>
    <cellStyle name="SEM-BPS-headdata 9 5 2" xfId="32429" xr:uid="{00000000-0005-0000-0000-00006E7C0000}"/>
    <cellStyle name="SEM-BPS-headdata 9 5 2 2" xfId="32430" xr:uid="{00000000-0005-0000-0000-00006F7C0000}"/>
    <cellStyle name="SEM-BPS-headdata 9 5 2 3" xfId="32431" xr:uid="{00000000-0005-0000-0000-0000707C0000}"/>
    <cellStyle name="SEM-BPS-headdata 9 5 3" xfId="5706" xr:uid="{00000000-0005-0000-0000-0000717C0000}"/>
    <cellStyle name="SEM-BPS-headdata 9 5 3 2" xfId="32432" xr:uid="{00000000-0005-0000-0000-0000727C0000}"/>
    <cellStyle name="SEM-BPS-headdata 9 5 3 3" xfId="27492" xr:uid="{00000000-0005-0000-0000-0000737C0000}"/>
    <cellStyle name="SEM-BPS-headdata 9 5 4" xfId="7465" xr:uid="{00000000-0005-0000-0000-0000747C0000}"/>
    <cellStyle name="SEM-BPS-headdata 9 5 5" xfId="16836" xr:uid="{00000000-0005-0000-0000-0000757C0000}"/>
    <cellStyle name="SEM-BPS-headdata 9 6" xfId="32433" xr:uid="{00000000-0005-0000-0000-0000767C0000}"/>
    <cellStyle name="SEM-BPS-headdata 9 6 2" xfId="32434" xr:uid="{00000000-0005-0000-0000-0000777C0000}"/>
    <cellStyle name="SEM-BPS-headdata 9 6 2 2" xfId="32435" xr:uid="{00000000-0005-0000-0000-0000787C0000}"/>
    <cellStyle name="SEM-BPS-headdata 9 6 2 3" xfId="32436" xr:uid="{00000000-0005-0000-0000-0000797C0000}"/>
    <cellStyle name="SEM-BPS-headdata 9 6 3" xfId="32437" xr:uid="{00000000-0005-0000-0000-00007A7C0000}"/>
    <cellStyle name="SEM-BPS-headdata 9 6 3 2" xfId="32439" xr:uid="{00000000-0005-0000-0000-00007B7C0000}"/>
    <cellStyle name="SEM-BPS-headdata 9 6 3 3" xfId="32441" xr:uid="{00000000-0005-0000-0000-00007C7C0000}"/>
    <cellStyle name="SEM-BPS-headdata 9 6 4" xfId="16843" xr:uid="{00000000-0005-0000-0000-00007D7C0000}"/>
    <cellStyle name="SEM-BPS-headdata 9 6 5" xfId="16851" xr:uid="{00000000-0005-0000-0000-00007E7C0000}"/>
    <cellStyle name="SEM-BPS-headdata 9 7" xfId="32442" xr:uid="{00000000-0005-0000-0000-00007F7C0000}"/>
    <cellStyle name="SEM-BPS-headdata 9 7 2" xfId="32224" xr:uid="{00000000-0005-0000-0000-0000807C0000}"/>
    <cellStyle name="SEM-BPS-headdata 9 7 2 2" xfId="32226" xr:uid="{00000000-0005-0000-0000-0000817C0000}"/>
    <cellStyle name="SEM-BPS-headdata 9 7 2 3" xfId="32230" xr:uid="{00000000-0005-0000-0000-0000827C0000}"/>
    <cellStyle name="SEM-BPS-headdata 9 7 3" xfId="32235" xr:uid="{00000000-0005-0000-0000-0000837C0000}"/>
    <cellStyle name="SEM-BPS-headdata 9 7 3 2" xfId="32237" xr:uid="{00000000-0005-0000-0000-0000847C0000}"/>
    <cellStyle name="SEM-BPS-headdata 9 7 3 3" xfId="32239" xr:uid="{00000000-0005-0000-0000-0000857C0000}"/>
    <cellStyle name="SEM-BPS-headdata 9 7 4" xfId="32443" xr:uid="{00000000-0005-0000-0000-0000867C0000}"/>
    <cellStyle name="SEM-BPS-headdata 9 7 5" xfId="638" xr:uid="{00000000-0005-0000-0000-0000877C0000}"/>
    <cellStyle name="SEM-BPS-headdata 9 8" xfId="32444" xr:uid="{00000000-0005-0000-0000-0000887C0000}"/>
    <cellStyle name="SEM-BPS-headdata 9 8 2" xfId="32288" xr:uid="{00000000-0005-0000-0000-0000897C0000}"/>
    <cellStyle name="SEM-BPS-headdata 9 8 2 2" xfId="32290" xr:uid="{00000000-0005-0000-0000-00008A7C0000}"/>
    <cellStyle name="SEM-BPS-headdata 9 8 2 3" xfId="32293" xr:uid="{00000000-0005-0000-0000-00008B7C0000}"/>
    <cellStyle name="SEM-BPS-headdata 9 8 3" xfId="32299" xr:uid="{00000000-0005-0000-0000-00008C7C0000}"/>
    <cellStyle name="SEM-BPS-headdata 9 8 3 2" xfId="32301" xr:uid="{00000000-0005-0000-0000-00008D7C0000}"/>
    <cellStyle name="SEM-BPS-headdata 9 8 3 3" xfId="32303" xr:uid="{00000000-0005-0000-0000-00008E7C0000}"/>
    <cellStyle name="SEM-BPS-headdata 9 8 4" xfId="31908" xr:uid="{00000000-0005-0000-0000-00008F7C0000}"/>
    <cellStyle name="SEM-BPS-headdata 9 8 5" xfId="31910" xr:uid="{00000000-0005-0000-0000-0000907C0000}"/>
    <cellStyle name="SEM-BPS-headdata 9 9" xfId="7021" xr:uid="{00000000-0005-0000-0000-0000917C0000}"/>
    <cellStyle name="SEM-BPS-headdata 9 9 2" xfId="32353" xr:uid="{00000000-0005-0000-0000-0000927C0000}"/>
    <cellStyle name="SEM-BPS-headdata 9 9 3" xfId="32358" xr:uid="{00000000-0005-0000-0000-0000937C0000}"/>
    <cellStyle name="SEM-BPS-headkey" xfId="14445" xr:uid="{00000000-0005-0000-0000-0000947C0000}"/>
    <cellStyle name="SEM-BPS-input-on" xfId="16562" xr:uid="{00000000-0005-0000-0000-0000957C0000}"/>
    <cellStyle name="SEM-BPS-input-on 10" xfId="32445" xr:uid="{00000000-0005-0000-0000-0000967C0000}"/>
    <cellStyle name="SEM-BPS-input-on 10 10" xfId="32446" xr:uid="{00000000-0005-0000-0000-0000977C0000}"/>
    <cellStyle name="SEM-BPS-input-on 10 10 2" xfId="9169" xr:uid="{00000000-0005-0000-0000-0000987C0000}"/>
    <cellStyle name="SEM-BPS-input-on 10 10 3" xfId="32447" xr:uid="{00000000-0005-0000-0000-0000997C0000}"/>
    <cellStyle name="SEM-BPS-input-on 10 11" xfId="32448" xr:uid="{00000000-0005-0000-0000-00009A7C0000}"/>
    <cellStyle name="SEM-BPS-input-on 10 11 2" xfId="32449" xr:uid="{00000000-0005-0000-0000-00009B7C0000}"/>
    <cellStyle name="SEM-BPS-input-on 10 11 3" xfId="26533" xr:uid="{00000000-0005-0000-0000-00009C7C0000}"/>
    <cellStyle name="SEM-BPS-input-on 10 12" xfId="18201" xr:uid="{00000000-0005-0000-0000-00009D7C0000}"/>
    <cellStyle name="SEM-BPS-input-on 10 13" xfId="9478" xr:uid="{00000000-0005-0000-0000-00009E7C0000}"/>
    <cellStyle name="SEM-BPS-input-on 10 2" xfId="32450" xr:uid="{00000000-0005-0000-0000-00009F7C0000}"/>
    <cellStyle name="SEM-BPS-input-on 10 2 2" xfId="32452" xr:uid="{00000000-0005-0000-0000-0000A07C0000}"/>
    <cellStyle name="SEM-BPS-input-on 10 2 2 2" xfId="442" xr:uid="{00000000-0005-0000-0000-0000A17C0000}"/>
    <cellStyle name="SEM-BPS-input-on 10 2 2 3" xfId="32453" xr:uid="{00000000-0005-0000-0000-0000A27C0000}"/>
    <cellStyle name="SEM-BPS-input-on 10 2 3" xfId="32454" xr:uid="{00000000-0005-0000-0000-0000A37C0000}"/>
    <cellStyle name="SEM-BPS-input-on 10 2 3 2" xfId="32455" xr:uid="{00000000-0005-0000-0000-0000A47C0000}"/>
    <cellStyle name="SEM-BPS-input-on 10 2 3 3" xfId="32456" xr:uid="{00000000-0005-0000-0000-0000A57C0000}"/>
    <cellStyle name="SEM-BPS-input-on 10 2 4" xfId="11211" xr:uid="{00000000-0005-0000-0000-0000A67C0000}"/>
    <cellStyle name="SEM-BPS-input-on 10 2 5" xfId="11224" xr:uid="{00000000-0005-0000-0000-0000A77C0000}"/>
    <cellStyle name="SEM-BPS-input-on 10 3" xfId="32457" xr:uid="{00000000-0005-0000-0000-0000A87C0000}"/>
    <cellStyle name="SEM-BPS-input-on 10 3 2" xfId="32459" xr:uid="{00000000-0005-0000-0000-0000A97C0000}"/>
    <cellStyle name="SEM-BPS-input-on 10 3 2 2" xfId="9139" xr:uid="{00000000-0005-0000-0000-0000AA7C0000}"/>
    <cellStyle name="SEM-BPS-input-on 10 3 2 3" xfId="9150" xr:uid="{00000000-0005-0000-0000-0000AB7C0000}"/>
    <cellStyle name="SEM-BPS-input-on 10 3 3" xfId="32460" xr:uid="{00000000-0005-0000-0000-0000AC7C0000}"/>
    <cellStyle name="SEM-BPS-input-on 10 3 3 2" xfId="1621" xr:uid="{00000000-0005-0000-0000-0000AD7C0000}"/>
    <cellStyle name="SEM-BPS-input-on 10 3 3 3" xfId="9162" xr:uid="{00000000-0005-0000-0000-0000AE7C0000}"/>
    <cellStyle name="SEM-BPS-input-on 10 3 4" xfId="788" xr:uid="{00000000-0005-0000-0000-0000AF7C0000}"/>
    <cellStyle name="SEM-BPS-input-on 10 3 5" xfId="8745" xr:uid="{00000000-0005-0000-0000-0000B07C0000}"/>
    <cellStyle name="SEM-BPS-input-on 10 4" xfId="32461" xr:uid="{00000000-0005-0000-0000-0000B17C0000}"/>
    <cellStyle name="SEM-BPS-input-on 10 4 2" xfId="32462" xr:uid="{00000000-0005-0000-0000-0000B27C0000}"/>
    <cellStyle name="SEM-BPS-input-on 10 4 2 2" xfId="32463" xr:uid="{00000000-0005-0000-0000-0000B37C0000}"/>
    <cellStyle name="SEM-BPS-input-on 10 4 2 3" xfId="32464" xr:uid="{00000000-0005-0000-0000-0000B47C0000}"/>
    <cellStyle name="SEM-BPS-input-on 10 4 3" xfId="32465" xr:uid="{00000000-0005-0000-0000-0000B57C0000}"/>
    <cellStyle name="SEM-BPS-input-on 10 4 3 2" xfId="32466" xr:uid="{00000000-0005-0000-0000-0000B67C0000}"/>
    <cellStyle name="SEM-BPS-input-on 10 4 3 3" xfId="32467" xr:uid="{00000000-0005-0000-0000-0000B77C0000}"/>
    <cellStyle name="SEM-BPS-input-on 10 4 4" xfId="58" xr:uid="{00000000-0005-0000-0000-0000B87C0000}"/>
    <cellStyle name="SEM-BPS-input-on 10 4 5" xfId="10527" xr:uid="{00000000-0005-0000-0000-0000B97C0000}"/>
    <cellStyle name="SEM-BPS-input-on 10 5" xfId="32438" xr:uid="{00000000-0005-0000-0000-0000BA7C0000}"/>
    <cellStyle name="SEM-BPS-input-on 10 5 2" xfId="32468" xr:uid="{00000000-0005-0000-0000-0000BB7C0000}"/>
    <cellStyle name="SEM-BPS-input-on 10 5 2 2" xfId="11026" xr:uid="{00000000-0005-0000-0000-0000BC7C0000}"/>
    <cellStyle name="SEM-BPS-input-on 10 5 2 3" xfId="3553" xr:uid="{00000000-0005-0000-0000-0000BD7C0000}"/>
    <cellStyle name="SEM-BPS-input-on 10 5 3" xfId="32469" xr:uid="{00000000-0005-0000-0000-0000BE7C0000}"/>
    <cellStyle name="SEM-BPS-input-on 10 5 3 2" xfId="14512" xr:uid="{00000000-0005-0000-0000-0000BF7C0000}"/>
    <cellStyle name="SEM-BPS-input-on 10 5 3 3" xfId="14519" xr:uid="{00000000-0005-0000-0000-0000C07C0000}"/>
    <cellStyle name="SEM-BPS-input-on 10 5 4" xfId="4097" xr:uid="{00000000-0005-0000-0000-0000C17C0000}"/>
    <cellStyle name="SEM-BPS-input-on 10 5 5" xfId="10697" xr:uid="{00000000-0005-0000-0000-0000C27C0000}"/>
    <cellStyle name="SEM-BPS-input-on 10 6" xfId="32440" xr:uid="{00000000-0005-0000-0000-0000C37C0000}"/>
    <cellStyle name="SEM-BPS-input-on 10 6 2" xfId="32470" xr:uid="{00000000-0005-0000-0000-0000C47C0000}"/>
    <cellStyle name="SEM-BPS-input-on 10 6 2 2" xfId="11080" xr:uid="{00000000-0005-0000-0000-0000C57C0000}"/>
    <cellStyle name="SEM-BPS-input-on 10 6 2 3" xfId="11091" xr:uid="{00000000-0005-0000-0000-0000C67C0000}"/>
    <cellStyle name="SEM-BPS-input-on 10 6 3" xfId="32471" xr:uid="{00000000-0005-0000-0000-0000C77C0000}"/>
    <cellStyle name="SEM-BPS-input-on 10 6 3 2" xfId="14752" xr:uid="{00000000-0005-0000-0000-0000C87C0000}"/>
    <cellStyle name="SEM-BPS-input-on 10 6 3 3" xfId="14761" xr:uid="{00000000-0005-0000-0000-0000C97C0000}"/>
    <cellStyle name="SEM-BPS-input-on 10 6 4" xfId="11101" xr:uid="{00000000-0005-0000-0000-0000CA7C0000}"/>
    <cellStyle name="SEM-BPS-input-on 10 6 5" xfId="11275" xr:uid="{00000000-0005-0000-0000-0000CB7C0000}"/>
    <cellStyle name="SEM-BPS-input-on 10 7" xfId="32472" xr:uid="{00000000-0005-0000-0000-0000CC7C0000}"/>
    <cellStyle name="SEM-BPS-input-on 10 7 2" xfId="32473" xr:uid="{00000000-0005-0000-0000-0000CD7C0000}"/>
    <cellStyle name="SEM-BPS-input-on 10 7 2 2" xfId="22112" xr:uid="{00000000-0005-0000-0000-0000CE7C0000}"/>
    <cellStyle name="SEM-BPS-input-on 10 7 2 3" xfId="32474" xr:uid="{00000000-0005-0000-0000-0000CF7C0000}"/>
    <cellStyle name="SEM-BPS-input-on 10 7 3" xfId="32475" xr:uid="{00000000-0005-0000-0000-0000D07C0000}"/>
    <cellStyle name="SEM-BPS-input-on 10 7 3 2" xfId="22120" xr:uid="{00000000-0005-0000-0000-0000D17C0000}"/>
    <cellStyle name="SEM-BPS-input-on 10 7 3 3" xfId="32476" xr:uid="{00000000-0005-0000-0000-0000D27C0000}"/>
    <cellStyle name="SEM-BPS-input-on 10 7 4" xfId="10765" xr:uid="{00000000-0005-0000-0000-0000D37C0000}"/>
    <cellStyle name="SEM-BPS-input-on 10 7 5" xfId="11303" xr:uid="{00000000-0005-0000-0000-0000D47C0000}"/>
    <cellStyle name="SEM-BPS-input-on 10 8" xfId="32477" xr:uid="{00000000-0005-0000-0000-0000D57C0000}"/>
    <cellStyle name="SEM-BPS-input-on 10 8 2" xfId="22029" xr:uid="{00000000-0005-0000-0000-0000D67C0000}"/>
    <cellStyle name="SEM-BPS-input-on 10 8 2 2" xfId="22286" xr:uid="{00000000-0005-0000-0000-0000D77C0000}"/>
    <cellStyle name="SEM-BPS-input-on 10 8 2 3" xfId="32478" xr:uid="{00000000-0005-0000-0000-0000D87C0000}"/>
    <cellStyle name="SEM-BPS-input-on 10 8 3" xfId="22031" xr:uid="{00000000-0005-0000-0000-0000D97C0000}"/>
    <cellStyle name="SEM-BPS-input-on 10 8 3 2" xfId="22296" xr:uid="{00000000-0005-0000-0000-0000DA7C0000}"/>
    <cellStyle name="SEM-BPS-input-on 10 8 3 3" xfId="32479" xr:uid="{00000000-0005-0000-0000-0000DB7C0000}"/>
    <cellStyle name="SEM-BPS-input-on 10 8 4" xfId="10776" xr:uid="{00000000-0005-0000-0000-0000DC7C0000}"/>
    <cellStyle name="SEM-BPS-input-on 10 8 5" xfId="11305" xr:uid="{00000000-0005-0000-0000-0000DD7C0000}"/>
    <cellStyle name="SEM-BPS-input-on 10 9" xfId="32480" xr:uid="{00000000-0005-0000-0000-0000DE7C0000}"/>
    <cellStyle name="SEM-BPS-input-on 10 9 2" xfId="22035" xr:uid="{00000000-0005-0000-0000-0000DF7C0000}"/>
    <cellStyle name="SEM-BPS-input-on 10 9 3" xfId="32481" xr:uid="{00000000-0005-0000-0000-0000E07C0000}"/>
    <cellStyle name="SEM-BPS-input-on 11" xfId="32482" xr:uid="{00000000-0005-0000-0000-0000E17C0000}"/>
    <cellStyle name="SEM-BPS-input-on 11 10" xfId="32483" xr:uid="{00000000-0005-0000-0000-0000E27C0000}"/>
    <cellStyle name="SEM-BPS-input-on 11 10 2" xfId="7218" xr:uid="{00000000-0005-0000-0000-0000E37C0000}"/>
    <cellStyle name="SEM-BPS-input-on 11 10 3" xfId="7261" xr:uid="{00000000-0005-0000-0000-0000E47C0000}"/>
    <cellStyle name="SEM-BPS-input-on 11 11" xfId="7338" xr:uid="{00000000-0005-0000-0000-0000E57C0000}"/>
    <cellStyle name="SEM-BPS-input-on 11 11 2" xfId="1150" xr:uid="{00000000-0005-0000-0000-0000E67C0000}"/>
    <cellStyle name="SEM-BPS-input-on 11 11 3" xfId="573" xr:uid="{00000000-0005-0000-0000-0000E77C0000}"/>
    <cellStyle name="SEM-BPS-input-on 11 12" xfId="7345" xr:uid="{00000000-0005-0000-0000-0000E87C0000}"/>
    <cellStyle name="SEM-BPS-input-on 11 13" xfId="32484" xr:uid="{00000000-0005-0000-0000-0000E97C0000}"/>
    <cellStyle name="SEM-BPS-input-on 11 2" xfId="32485" xr:uid="{00000000-0005-0000-0000-0000EA7C0000}"/>
    <cellStyle name="SEM-BPS-input-on 11 2 2" xfId="14975" xr:uid="{00000000-0005-0000-0000-0000EB7C0000}"/>
    <cellStyle name="SEM-BPS-input-on 11 2 2 2" xfId="32486" xr:uid="{00000000-0005-0000-0000-0000EC7C0000}"/>
    <cellStyle name="SEM-BPS-input-on 11 2 2 3" xfId="32487" xr:uid="{00000000-0005-0000-0000-0000ED7C0000}"/>
    <cellStyle name="SEM-BPS-input-on 11 2 3" xfId="32488" xr:uid="{00000000-0005-0000-0000-0000EE7C0000}"/>
    <cellStyle name="SEM-BPS-input-on 11 2 3 2" xfId="32489" xr:uid="{00000000-0005-0000-0000-0000EF7C0000}"/>
    <cellStyle name="SEM-BPS-input-on 11 2 3 3" xfId="32490" xr:uid="{00000000-0005-0000-0000-0000F07C0000}"/>
    <cellStyle name="SEM-BPS-input-on 11 2 4" xfId="32491" xr:uid="{00000000-0005-0000-0000-0000F17C0000}"/>
    <cellStyle name="SEM-BPS-input-on 11 2 5" xfId="32492" xr:uid="{00000000-0005-0000-0000-0000F27C0000}"/>
    <cellStyle name="SEM-BPS-input-on 11 3" xfId="32493" xr:uid="{00000000-0005-0000-0000-0000F37C0000}"/>
    <cellStyle name="SEM-BPS-input-on 11 3 2" xfId="14980" xr:uid="{00000000-0005-0000-0000-0000F47C0000}"/>
    <cellStyle name="SEM-BPS-input-on 11 3 2 2" xfId="24061" xr:uid="{00000000-0005-0000-0000-0000F57C0000}"/>
    <cellStyle name="SEM-BPS-input-on 11 3 2 3" xfId="24063" xr:uid="{00000000-0005-0000-0000-0000F67C0000}"/>
    <cellStyle name="SEM-BPS-input-on 11 3 3" xfId="32494" xr:uid="{00000000-0005-0000-0000-0000F77C0000}"/>
    <cellStyle name="SEM-BPS-input-on 11 3 3 2" xfId="24071" xr:uid="{00000000-0005-0000-0000-0000F87C0000}"/>
    <cellStyle name="SEM-BPS-input-on 11 3 3 3" xfId="32495" xr:uid="{00000000-0005-0000-0000-0000F97C0000}"/>
    <cellStyle name="SEM-BPS-input-on 11 3 4" xfId="32496" xr:uid="{00000000-0005-0000-0000-0000FA7C0000}"/>
    <cellStyle name="SEM-BPS-input-on 11 3 5" xfId="32497" xr:uid="{00000000-0005-0000-0000-0000FB7C0000}"/>
    <cellStyle name="SEM-BPS-input-on 11 4" xfId="32498" xr:uid="{00000000-0005-0000-0000-0000FC7C0000}"/>
    <cellStyle name="SEM-BPS-input-on 11 4 2" xfId="130" xr:uid="{00000000-0005-0000-0000-0000FD7C0000}"/>
    <cellStyle name="SEM-BPS-input-on 11 4 2 2" xfId="24138" xr:uid="{00000000-0005-0000-0000-0000FE7C0000}"/>
    <cellStyle name="SEM-BPS-input-on 11 4 2 3" xfId="24141" xr:uid="{00000000-0005-0000-0000-0000FF7C0000}"/>
    <cellStyle name="SEM-BPS-input-on 11 4 3" xfId="32499" xr:uid="{00000000-0005-0000-0000-0000007D0000}"/>
    <cellStyle name="SEM-BPS-input-on 11 4 3 2" xfId="24149" xr:uid="{00000000-0005-0000-0000-0000017D0000}"/>
    <cellStyle name="SEM-BPS-input-on 11 4 3 3" xfId="32500" xr:uid="{00000000-0005-0000-0000-0000027D0000}"/>
    <cellStyle name="SEM-BPS-input-on 11 4 4" xfId="32501" xr:uid="{00000000-0005-0000-0000-0000037D0000}"/>
    <cellStyle name="SEM-BPS-input-on 11 4 5" xfId="32502" xr:uid="{00000000-0005-0000-0000-0000047D0000}"/>
    <cellStyle name="SEM-BPS-input-on 11 5" xfId="32503" xr:uid="{00000000-0005-0000-0000-0000057D0000}"/>
    <cellStyle name="SEM-BPS-input-on 11 5 2" xfId="1584" xr:uid="{00000000-0005-0000-0000-0000067D0000}"/>
    <cellStyle name="SEM-BPS-input-on 11 5 2 2" xfId="24223" xr:uid="{00000000-0005-0000-0000-0000077D0000}"/>
    <cellStyle name="SEM-BPS-input-on 11 5 2 3" xfId="24225" xr:uid="{00000000-0005-0000-0000-0000087D0000}"/>
    <cellStyle name="SEM-BPS-input-on 11 5 3" xfId="32504" xr:uid="{00000000-0005-0000-0000-0000097D0000}"/>
    <cellStyle name="SEM-BPS-input-on 11 5 3 2" xfId="24231" xr:uid="{00000000-0005-0000-0000-00000A7D0000}"/>
    <cellStyle name="SEM-BPS-input-on 11 5 3 3" xfId="32505" xr:uid="{00000000-0005-0000-0000-00000B7D0000}"/>
    <cellStyle name="SEM-BPS-input-on 11 5 4" xfId="32506" xr:uid="{00000000-0005-0000-0000-00000C7D0000}"/>
    <cellStyle name="SEM-BPS-input-on 11 5 5" xfId="32507" xr:uid="{00000000-0005-0000-0000-00000D7D0000}"/>
    <cellStyle name="SEM-BPS-input-on 11 6" xfId="32508" xr:uid="{00000000-0005-0000-0000-00000E7D0000}"/>
    <cellStyle name="SEM-BPS-input-on 11 6 2" xfId="32509" xr:uid="{00000000-0005-0000-0000-00000F7D0000}"/>
    <cellStyle name="SEM-BPS-input-on 11 6 2 2" xfId="6222" xr:uid="{00000000-0005-0000-0000-0000107D0000}"/>
    <cellStyle name="SEM-BPS-input-on 11 6 2 3" xfId="14898" xr:uid="{00000000-0005-0000-0000-0000117D0000}"/>
    <cellStyle name="SEM-BPS-input-on 11 6 3" xfId="32510" xr:uid="{00000000-0005-0000-0000-0000127D0000}"/>
    <cellStyle name="SEM-BPS-input-on 11 6 3 2" xfId="287" xr:uid="{00000000-0005-0000-0000-0000137D0000}"/>
    <cellStyle name="SEM-BPS-input-on 11 6 3 3" xfId="796" xr:uid="{00000000-0005-0000-0000-0000147D0000}"/>
    <cellStyle name="SEM-BPS-input-on 11 6 4" xfId="32511" xr:uid="{00000000-0005-0000-0000-0000157D0000}"/>
    <cellStyle name="SEM-BPS-input-on 11 6 5" xfId="32512" xr:uid="{00000000-0005-0000-0000-0000167D0000}"/>
    <cellStyle name="SEM-BPS-input-on 11 7" xfId="32513" xr:uid="{00000000-0005-0000-0000-0000177D0000}"/>
    <cellStyle name="SEM-BPS-input-on 11 7 2" xfId="32514" xr:uid="{00000000-0005-0000-0000-0000187D0000}"/>
    <cellStyle name="SEM-BPS-input-on 11 7 2 2" xfId="32515" xr:uid="{00000000-0005-0000-0000-0000197D0000}"/>
    <cellStyle name="SEM-BPS-input-on 11 7 2 3" xfId="32516" xr:uid="{00000000-0005-0000-0000-00001A7D0000}"/>
    <cellStyle name="SEM-BPS-input-on 11 7 3" xfId="32517" xr:uid="{00000000-0005-0000-0000-00001B7D0000}"/>
    <cellStyle name="SEM-BPS-input-on 11 7 3 2" xfId="6516" xr:uid="{00000000-0005-0000-0000-00001C7D0000}"/>
    <cellStyle name="SEM-BPS-input-on 11 7 3 3" xfId="6518" xr:uid="{00000000-0005-0000-0000-00001D7D0000}"/>
    <cellStyle name="SEM-BPS-input-on 11 7 4" xfId="32518" xr:uid="{00000000-0005-0000-0000-00001E7D0000}"/>
    <cellStyle name="SEM-BPS-input-on 11 7 5" xfId="32519" xr:uid="{00000000-0005-0000-0000-00001F7D0000}"/>
    <cellStyle name="SEM-BPS-input-on 11 8" xfId="32520" xr:uid="{00000000-0005-0000-0000-0000207D0000}"/>
    <cellStyle name="SEM-BPS-input-on 11 8 2" xfId="22042" xr:uid="{00000000-0005-0000-0000-0000217D0000}"/>
    <cellStyle name="SEM-BPS-input-on 11 8 2 2" xfId="32521" xr:uid="{00000000-0005-0000-0000-0000227D0000}"/>
    <cellStyle name="SEM-BPS-input-on 11 8 2 3" xfId="24782" xr:uid="{00000000-0005-0000-0000-0000237D0000}"/>
    <cellStyle name="SEM-BPS-input-on 11 8 3" xfId="32522" xr:uid="{00000000-0005-0000-0000-0000247D0000}"/>
    <cellStyle name="SEM-BPS-input-on 11 8 3 2" xfId="32523" xr:uid="{00000000-0005-0000-0000-0000257D0000}"/>
    <cellStyle name="SEM-BPS-input-on 11 8 3 3" xfId="24792" xr:uid="{00000000-0005-0000-0000-0000267D0000}"/>
    <cellStyle name="SEM-BPS-input-on 11 8 4" xfId="32524" xr:uid="{00000000-0005-0000-0000-0000277D0000}"/>
    <cellStyle name="SEM-BPS-input-on 11 8 5" xfId="32525" xr:uid="{00000000-0005-0000-0000-0000287D0000}"/>
    <cellStyle name="SEM-BPS-input-on 11 9" xfId="32526" xr:uid="{00000000-0005-0000-0000-0000297D0000}"/>
    <cellStyle name="SEM-BPS-input-on 11 9 2" xfId="22048" xr:uid="{00000000-0005-0000-0000-00002A7D0000}"/>
    <cellStyle name="SEM-BPS-input-on 11 9 3" xfId="32527" xr:uid="{00000000-0005-0000-0000-00002B7D0000}"/>
    <cellStyle name="SEM-BPS-input-on 12" xfId="32528" xr:uid="{00000000-0005-0000-0000-00002C7D0000}"/>
    <cellStyle name="SEM-BPS-input-on 12 10" xfId="22946" xr:uid="{00000000-0005-0000-0000-00002D7D0000}"/>
    <cellStyle name="SEM-BPS-input-on 12 10 2" xfId="15387" xr:uid="{00000000-0005-0000-0000-00002E7D0000}"/>
    <cellStyle name="SEM-BPS-input-on 12 10 3" xfId="22950" xr:uid="{00000000-0005-0000-0000-00002F7D0000}"/>
    <cellStyle name="SEM-BPS-input-on 12 11" xfId="14728" xr:uid="{00000000-0005-0000-0000-0000307D0000}"/>
    <cellStyle name="SEM-BPS-input-on 12 11 2" xfId="22954" xr:uid="{00000000-0005-0000-0000-0000317D0000}"/>
    <cellStyle name="SEM-BPS-input-on 12 11 3" xfId="22957" xr:uid="{00000000-0005-0000-0000-0000327D0000}"/>
    <cellStyle name="SEM-BPS-input-on 12 12" xfId="14738" xr:uid="{00000000-0005-0000-0000-0000337D0000}"/>
    <cellStyle name="SEM-BPS-input-on 12 13" xfId="22962" xr:uid="{00000000-0005-0000-0000-0000347D0000}"/>
    <cellStyle name="SEM-BPS-input-on 12 2" xfId="1428" xr:uid="{00000000-0005-0000-0000-0000357D0000}"/>
    <cellStyle name="SEM-BPS-input-on 12 2 2" xfId="32530" xr:uid="{00000000-0005-0000-0000-0000367D0000}"/>
    <cellStyle name="SEM-BPS-input-on 12 2 2 2" xfId="32531" xr:uid="{00000000-0005-0000-0000-0000377D0000}"/>
    <cellStyle name="SEM-BPS-input-on 12 2 2 3" xfId="7505" xr:uid="{00000000-0005-0000-0000-0000387D0000}"/>
    <cellStyle name="SEM-BPS-input-on 12 2 3" xfId="32532" xr:uid="{00000000-0005-0000-0000-0000397D0000}"/>
    <cellStyle name="SEM-BPS-input-on 12 2 3 2" xfId="19710" xr:uid="{00000000-0005-0000-0000-00003A7D0000}"/>
    <cellStyle name="SEM-BPS-input-on 12 2 3 3" xfId="7511" xr:uid="{00000000-0005-0000-0000-00003B7D0000}"/>
    <cellStyle name="SEM-BPS-input-on 12 2 4" xfId="32533" xr:uid="{00000000-0005-0000-0000-00003C7D0000}"/>
    <cellStyle name="SEM-BPS-input-on 12 2 5" xfId="32534" xr:uid="{00000000-0005-0000-0000-00003D7D0000}"/>
    <cellStyle name="SEM-BPS-input-on 12 3" xfId="32535" xr:uid="{00000000-0005-0000-0000-00003E7D0000}"/>
    <cellStyle name="SEM-BPS-input-on 12 3 2" xfId="32537" xr:uid="{00000000-0005-0000-0000-00003F7D0000}"/>
    <cellStyle name="SEM-BPS-input-on 12 3 2 2" xfId="32538" xr:uid="{00000000-0005-0000-0000-0000407D0000}"/>
    <cellStyle name="SEM-BPS-input-on 12 3 2 3" xfId="230" xr:uid="{00000000-0005-0000-0000-0000417D0000}"/>
    <cellStyle name="SEM-BPS-input-on 12 3 3" xfId="32539" xr:uid="{00000000-0005-0000-0000-0000427D0000}"/>
    <cellStyle name="SEM-BPS-input-on 12 3 3 2" xfId="19729" xr:uid="{00000000-0005-0000-0000-0000437D0000}"/>
    <cellStyle name="SEM-BPS-input-on 12 3 3 3" xfId="9177" xr:uid="{00000000-0005-0000-0000-0000447D0000}"/>
    <cellStyle name="SEM-BPS-input-on 12 3 4" xfId="32540" xr:uid="{00000000-0005-0000-0000-0000457D0000}"/>
    <cellStyle name="SEM-BPS-input-on 12 3 5" xfId="32541" xr:uid="{00000000-0005-0000-0000-0000467D0000}"/>
    <cellStyle name="SEM-BPS-input-on 12 4" xfId="32542" xr:uid="{00000000-0005-0000-0000-0000477D0000}"/>
    <cellStyle name="SEM-BPS-input-on 12 4 2" xfId="32543" xr:uid="{00000000-0005-0000-0000-0000487D0000}"/>
    <cellStyle name="SEM-BPS-input-on 12 4 2 2" xfId="32544" xr:uid="{00000000-0005-0000-0000-0000497D0000}"/>
    <cellStyle name="SEM-BPS-input-on 12 4 2 3" xfId="32545" xr:uid="{00000000-0005-0000-0000-00004A7D0000}"/>
    <cellStyle name="SEM-BPS-input-on 12 4 3" xfId="32547" xr:uid="{00000000-0005-0000-0000-00004B7D0000}"/>
    <cellStyle name="SEM-BPS-input-on 12 4 3 2" xfId="19740" xr:uid="{00000000-0005-0000-0000-00004C7D0000}"/>
    <cellStyle name="SEM-BPS-input-on 12 4 3 3" xfId="32548" xr:uid="{00000000-0005-0000-0000-00004D7D0000}"/>
    <cellStyle name="SEM-BPS-input-on 12 4 4" xfId="32549" xr:uid="{00000000-0005-0000-0000-00004E7D0000}"/>
    <cellStyle name="SEM-BPS-input-on 12 4 5" xfId="32550" xr:uid="{00000000-0005-0000-0000-00004F7D0000}"/>
    <cellStyle name="SEM-BPS-input-on 12 5" xfId="32551" xr:uid="{00000000-0005-0000-0000-0000507D0000}"/>
    <cellStyle name="SEM-BPS-input-on 12 5 2" xfId="32552" xr:uid="{00000000-0005-0000-0000-0000517D0000}"/>
    <cellStyle name="SEM-BPS-input-on 12 5 2 2" xfId="32553" xr:uid="{00000000-0005-0000-0000-0000527D0000}"/>
    <cellStyle name="SEM-BPS-input-on 12 5 2 3" xfId="32451" xr:uid="{00000000-0005-0000-0000-0000537D0000}"/>
    <cellStyle name="SEM-BPS-input-on 12 5 3" xfId="32554" xr:uid="{00000000-0005-0000-0000-0000547D0000}"/>
    <cellStyle name="SEM-BPS-input-on 12 5 3 2" xfId="19750" xr:uid="{00000000-0005-0000-0000-0000557D0000}"/>
    <cellStyle name="SEM-BPS-input-on 12 5 3 3" xfId="32458" xr:uid="{00000000-0005-0000-0000-0000567D0000}"/>
    <cellStyle name="SEM-BPS-input-on 12 5 4" xfId="18492" xr:uid="{00000000-0005-0000-0000-0000577D0000}"/>
    <cellStyle name="SEM-BPS-input-on 12 5 5" xfId="18495" xr:uid="{00000000-0005-0000-0000-0000587D0000}"/>
    <cellStyle name="SEM-BPS-input-on 12 6" xfId="32555" xr:uid="{00000000-0005-0000-0000-0000597D0000}"/>
    <cellStyle name="SEM-BPS-input-on 12 6 2" xfId="32556" xr:uid="{00000000-0005-0000-0000-00005A7D0000}"/>
    <cellStyle name="SEM-BPS-input-on 12 6 2 2" xfId="11721" xr:uid="{00000000-0005-0000-0000-00005B7D0000}"/>
    <cellStyle name="SEM-BPS-input-on 12 6 2 3" xfId="14974" xr:uid="{00000000-0005-0000-0000-00005C7D0000}"/>
    <cellStyle name="SEM-BPS-input-on 12 6 3" xfId="32557" xr:uid="{00000000-0005-0000-0000-00005D7D0000}"/>
    <cellStyle name="SEM-BPS-input-on 12 6 3 2" xfId="5348" xr:uid="{00000000-0005-0000-0000-00005E7D0000}"/>
    <cellStyle name="SEM-BPS-input-on 12 6 3 3" xfId="14979" xr:uid="{00000000-0005-0000-0000-00005F7D0000}"/>
    <cellStyle name="SEM-BPS-input-on 12 6 4" xfId="18500" xr:uid="{00000000-0005-0000-0000-0000607D0000}"/>
    <cellStyle name="SEM-BPS-input-on 12 6 5" xfId="18503" xr:uid="{00000000-0005-0000-0000-0000617D0000}"/>
    <cellStyle name="SEM-BPS-input-on 12 7" xfId="32558" xr:uid="{00000000-0005-0000-0000-0000627D0000}"/>
    <cellStyle name="SEM-BPS-input-on 12 7 2" xfId="32559" xr:uid="{00000000-0005-0000-0000-0000637D0000}"/>
    <cellStyle name="SEM-BPS-input-on 12 7 2 2" xfId="32560" xr:uid="{00000000-0005-0000-0000-0000647D0000}"/>
    <cellStyle name="SEM-BPS-input-on 12 7 2 3" xfId="32529" xr:uid="{00000000-0005-0000-0000-0000657D0000}"/>
    <cellStyle name="SEM-BPS-input-on 12 7 3" xfId="32561" xr:uid="{00000000-0005-0000-0000-0000667D0000}"/>
    <cellStyle name="SEM-BPS-input-on 12 7 3 2" xfId="9526" xr:uid="{00000000-0005-0000-0000-0000677D0000}"/>
    <cellStyle name="SEM-BPS-input-on 12 7 3 3" xfId="32536" xr:uid="{00000000-0005-0000-0000-0000687D0000}"/>
    <cellStyle name="SEM-BPS-input-on 12 7 4" xfId="32562" xr:uid="{00000000-0005-0000-0000-0000697D0000}"/>
    <cellStyle name="SEM-BPS-input-on 12 7 5" xfId="32563" xr:uid="{00000000-0005-0000-0000-00006A7D0000}"/>
    <cellStyle name="SEM-BPS-input-on 12 8" xfId="32564" xr:uid="{00000000-0005-0000-0000-00006B7D0000}"/>
    <cellStyle name="SEM-BPS-input-on 12 8 2" xfId="22055" xr:uid="{00000000-0005-0000-0000-00006C7D0000}"/>
    <cellStyle name="SEM-BPS-input-on 12 8 2 2" xfId="32565" xr:uid="{00000000-0005-0000-0000-00006D7D0000}"/>
    <cellStyle name="SEM-BPS-input-on 12 8 2 3" xfId="32567" xr:uid="{00000000-0005-0000-0000-00006E7D0000}"/>
    <cellStyle name="SEM-BPS-input-on 12 8 3" xfId="32568" xr:uid="{00000000-0005-0000-0000-00006F7D0000}"/>
    <cellStyle name="SEM-BPS-input-on 12 8 3 2" xfId="5423" xr:uid="{00000000-0005-0000-0000-0000707D0000}"/>
    <cellStyle name="SEM-BPS-input-on 12 8 3 3" xfId="32570" xr:uid="{00000000-0005-0000-0000-0000717D0000}"/>
    <cellStyle name="SEM-BPS-input-on 12 8 4" xfId="32571" xr:uid="{00000000-0005-0000-0000-0000727D0000}"/>
    <cellStyle name="SEM-BPS-input-on 12 8 5" xfId="32572" xr:uid="{00000000-0005-0000-0000-0000737D0000}"/>
    <cellStyle name="SEM-BPS-input-on 12 9" xfId="32573" xr:uid="{00000000-0005-0000-0000-0000747D0000}"/>
    <cellStyle name="SEM-BPS-input-on 12 9 2" xfId="22059" xr:uid="{00000000-0005-0000-0000-0000757D0000}"/>
    <cellStyle name="SEM-BPS-input-on 12 9 3" xfId="32574" xr:uid="{00000000-0005-0000-0000-0000767D0000}"/>
    <cellStyle name="SEM-BPS-input-on 13" xfId="32575" xr:uid="{00000000-0005-0000-0000-0000777D0000}"/>
    <cellStyle name="SEM-BPS-input-on 13 10" xfId="32576" xr:uid="{00000000-0005-0000-0000-0000787D0000}"/>
    <cellStyle name="SEM-BPS-input-on 13 10 2" xfId="13526" xr:uid="{00000000-0005-0000-0000-0000797D0000}"/>
    <cellStyle name="SEM-BPS-input-on 13 10 3" xfId="13532" xr:uid="{00000000-0005-0000-0000-00007A7D0000}"/>
    <cellStyle name="SEM-BPS-input-on 13 11" xfId="32577" xr:uid="{00000000-0005-0000-0000-00007B7D0000}"/>
    <cellStyle name="SEM-BPS-input-on 13 11 2" xfId="26435" xr:uid="{00000000-0005-0000-0000-00007C7D0000}"/>
    <cellStyle name="SEM-BPS-input-on 13 11 3" xfId="26439" xr:uid="{00000000-0005-0000-0000-00007D7D0000}"/>
    <cellStyle name="SEM-BPS-input-on 13 12" xfId="32578" xr:uid="{00000000-0005-0000-0000-00007E7D0000}"/>
    <cellStyle name="SEM-BPS-input-on 13 13" xfId="32579" xr:uid="{00000000-0005-0000-0000-00007F7D0000}"/>
    <cellStyle name="SEM-BPS-input-on 13 2" xfId="5199" xr:uid="{00000000-0005-0000-0000-0000807D0000}"/>
    <cellStyle name="SEM-BPS-input-on 13 2 2" xfId="32566" xr:uid="{00000000-0005-0000-0000-0000817D0000}"/>
    <cellStyle name="SEM-BPS-input-on 13 2 2 2" xfId="32580" xr:uid="{00000000-0005-0000-0000-0000827D0000}"/>
    <cellStyle name="SEM-BPS-input-on 13 2 2 3" xfId="32581" xr:uid="{00000000-0005-0000-0000-0000837D0000}"/>
    <cellStyle name="SEM-BPS-input-on 13 2 3" xfId="32582" xr:uid="{00000000-0005-0000-0000-0000847D0000}"/>
    <cellStyle name="SEM-BPS-input-on 13 2 3 2" xfId="32583" xr:uid="{00000000-0005-0000-0000-0000857D0000}"/>
    <cellStyle name="SEM-BPS-input-on 13 2 3 3" xfId="19869" xr:uid="{00000000-0005-0000-0000-0000867D0000}"/>
    <cellStyle name="SEM-BPS-input-on 13 2 4" xfId="32584" xr:uid="{00000000-0005-0000-0000-0000877D0000}"/>
    <cellStyle name="SEM-BPS-input-on 13 2 5" xfId="32585" xr:uid="{00000000-0005-0000-0000-0000887D0000}"/>
    <cellStyle name="SEM-BPS-input-on 13 3" xfId="32586" xr:uid="{00000000-0005-0000-0000-0000897D0000}"/>
    <cellStyle name="SEM-BPS-input-on 13 3 2" xfId="32569" xr:uid="{00000000-0005-0000-0000-00008A7D0000}"/>
    <cellStyle name="SEM-BPS-input-on 13 3 2 2" xfId="32587" xr:uid="{00000000-0005-0000-0000-00008B7D0000}"/>
    <cellStyle name="SEM-BPS-input-on 13 3 2 3" xfId="20236" xr:uid="{00000000-0005-0000-0000-00008C7D0000}"/>
    <cellStyle name="SEM-BPS-input-on 13 3 3" xfId="32588" xr:uid="{00000000-0005-0000-0000-00008D7D0000}"/>
    <cellStyle name="SEM-BPS-input-on 13 3 3 2" xfId="32589" xr:uid="{00000000-0005-0000-0000-00008E7D0000}"/>
    <cellStyle name="SEM-BPS-input-on 13 3 3 3" xfId="20244" xr:uid="{00000000-0005-0000-0000-00008F7D0000}"/>
    <cellStyle name="SEM-BPS-input-on 13 3 4" xfId="32590" xr:uid="{00000000-0005-0000-0000-0000907D0000}"/>
    <cellStyle name="SEM-BPS-input-on 13 3 5" xfId="32591" xr:uid="{00000000-0005-0000-0000-0000917D0000}"/>
    <cellStyle name="SEM-BPS-input-on 13 4" xfId="32592" xr:uid="{00000000-0005-0000-0000-0000927D0000}"/>
    <cellStyle name="SEM-BPS-input-on 13 4 2" xfId="32593" xr:uid="{00000000-0005-0000-0000-0000937D0000}"/>
    <cellStyle name="SEM-BPS-input-on 13 4 2 2" xfId="32594" xr:uid="{00000000-0005-0000-0000-0000947D0000}"/>
    <cellStyle name="SEM-BPS-input-on 13 4 2 3" xfId="274" xr:uid="{00000000-0005-0000-0000-0000957D0000}"/>
    <cellStyle name="SEM-BPS-input-on 13 4 3" xfId="32595" xr:uid="{00000000-0005-0000-0000-0000967D0000}"/>
    <cellStyle name="SEM-BPS-input-on 13 4 3 2" xfId="32596" xr:uid="{00000000-0005-0000-0000-0000977D0000}"/>
    <cellStyle name="SEM-BPS-input-on 13 4 3 3" xfId="32597" xr:uid="{00000000-0005-0000-0000-0000987D0000}"/>
    <cellStyle name="SEM-BPS-input-on 13 4 4" xfId="32598" xr:uid="{00000000-0005-0000-0000-0000997D0000}"/>
    <cellStyle name="SEM-BPS-input-on 13 4 5" xfId="32599" xr:uid="{00000000-0005-0000-0000-00009A7D0000}"/>
    <cellStyle name="SEM-BPS-input-on 13 5" xfId="32600" xr:uid="{00000000-0005-0000-0000-00009B7D0000}"/>
    <cellStyle name="SEM-BPS-input-on 13 5 2" xfId="32601" xr:uid="{00000000-0005-0000-0000-00009C7D0000}"/>
    <cellStyle name="SEM-BPS-input-on 13 5 2 2" xfId="32602" xr:uid="{00000000-0005-0000-0000-00009D7D0000}"/>
    <cellStyle name="SEM-BPS-input-on 13 5 2 3" xfId="32603" xr:uid="{00000000-0005-0000-0000-00009E7D0000}"/>
    <cellStyle name="SEM-BPS-input-on 13 5 3" xfId="32604" xr:uid="{00000000-0005-0000-0000-00009F7D0000}"/>
    <cellStyle name="SEM-BPS-input-on 13 5 3 2" xfId="32605" xr:uid="{00000000-0005-0000-0000-0000A07D0000}"/>
    <cellStyle name="SEM-BPS-input-on 13 5 3 3" xfId="32606" xr:uid="{00000000-0005-0000-0000-0000A17D0000}"/>
    <cellStyle name="SEM-BPS-input-on 13 5 4" xfId="32607" xr:uid="{00000000-0005-0000-0000-0000A27D0000}"/>
    <cellStyle name="SEM-BPS-input-on 13 5 5" xfId="32608" xr:uid="{00000000-0005-0000-0000-0000A37D0000}"/>
    <cellStyle name="SEM-BPS-input-on 13 6" xfId="32609" xr:uid="{00000000-0005-0000-0000-0000A47D0000}"/>
    <cellStyle name="SEM-BPS-input-on 13 6 2" xfId="32610" xr:uid="{00000000-0005-0000-0000-0000A57D0000}"/>
    <cellStyle name="SEM-BPS-input-on 13 6 2 2" xfId="15139" xr:uid="{00000000-0005-0000-0000-0000A67D0000}"/>
    <cellStyle name="SEM-BPS-input-on 13 6 2 3" xfId="15142" xr:uid="{00000000-0005-0000-0000-0000A77D0000}"/>
    <cellStyle name="SEM-BPS-input-on 13 6 3" xfId="32611" xr:uid="{00000000-0005-0000-0000-0000A87D0000}"/>
    <cellStyle name="SEM-BPS-input-on 13 6 3 2" xfId="15162" xr:uid="{00000000-0005-0000-0000-0000A97D0000}"/>
    <cellStyle name="SEM-BPS-input-on 13 6 3 3" xfId="15165" xr:uid="{00000000-0005-0000-0000-0000AA7D0000}"/>
    <cellStyle name="SEM-BPS-input-on 13 6 4" xfId="32612" xr:uid="{00000000-0005-0000-0000-0000AB7D0000}"/>
    <cellStyle name="SEM-BPS-input-on 13 6 5" xfId="32613" xr:uid="{00000000-0005-0000-0000-0000AC7D0000}"/>
    <cellStyle name="SEM-BPS-input-on 13 7" xfId="32614" xr:uid="{00000000-0005-0000-0000-0000AD7D0000}"/>
    <cellStyle name="SEM-BPS-input-on 13 7 2" xfId="32615" xr:uid="{00000000-0005-0000-0000-0000AE7D0000}"/>
    <cellStyle name="SEM-BPS-input-on 13 7 2 2" xfId="32616" xr:uid="{00000000-0005-0000-0000-0000AF7D0000}"/>
    <cellStyle name="SEM-BPS-input-on 13 7 2 3" xfId="32617" xr:uid="{00000000-0005-0000-0000-0000B07D0000}"/>
    <cellStyle name="SEM-BPS-input-on 13 7 3" xfId="32618" xr:uid="{00000000-0005-0000-0000-0000B17D0000}"/>
    <cellStyle name="SEM-BPS-input-on 13 7 3 2" xfId="23978" xr:uid="{00000000-0005-0000-0000-0000B27D0000}"/>
    <cellStyle name="SEM-BPS-input-on 13 7 3 3" xfId="32619" xr:uid="{00000000-0005-0000-0000-0000B37D0000}"/>
    <cellStyle name="SEM-BPS-input-on 13 7 4" xfId="37" xr:uid="{00000000-0005-0000-0000-0000B47D0000}"/>
    <cellStyle name="SEM-BPS-input-on 13 7 5" xfId="32620" xr:uid="{00000000-0005-0000-0000-0000B57D0000}"/>
    <cellStyle name="SEM-BPS-input-on 13 8" xfId="29096" xr:uid="{00000000-0005-0000-0000-0000B67D0000}"/>
    <cellStyle name="SEM-BPS-input-on 13 8 2" xfId="22065" xr:uid="{00000000-0005-0000-0000-0000B77D0000}"/>
    <cellStyle name="SEM-BPS-input-on 13 8 2 2" xfId="32621" xr:uid="{00000000-0005-0000-0000-0000B87D0000}"/>
    <cellStyle name="SEM-BPS-input-on 13 8 2 3" xfId="25609" xr:uid="{00000000-0005-0000-0000-0000B97D0000}"/>
    <cellStyle name="SEM-BPS-input-on 13 8 3" xfId="32622" xr:uid="{00000000-0005-0000-0000-0000BA7D0000}"/>
    <cellStyle name="SEM-BPS-input-on 13 8 3 2" xfId="3781" xr:uid="{00000000-0005-0000-0000-0000BB7D0000}"/>
    <cellStyle name="SEM-BPS-input-on 13 8 3 3" xfId="32623" xr:uid="{00000000-0005-0000-0000-0000BC7D0000}"/>
    <cellStyle name="SEM-BPS-input-on 13 8 4" xfId="32624" xr:uid="{00000000-0005-0000-0000-0000BD7D0000}"/>
    <cellStyle name="SEM-BPS-input-on 13 8 5" xfId="32625" xr:uid="{00000000-0005-0000-0000-0000BE7D0000}"/>
    <cellStyle name="SEM-BPS-input-on 13 9" xfId="29099" xr:uid="{00000000-0005-0000-0000-0000BF7D0000}"/>
    <cellStyle name="SEM-BPS-input-on 13 9 2" xfId="22069" xr:uid="{00000000-0005-0000-0000-0000C07D0000}"/>
    <cellStyle name="SEM-BPS-input-on 13 9 3" xfId="32626" xr:uid="{00000000-0005-0000-0000-0000C17D0000}"/>
    <cellStyle name="SEM-BPS-input-on 14" xfId="21284" xr:uid="{00000000-0005-0000-0000-0000C27D0000}"/>
    <cellStyle name="SEM-BPS-input-on 14 10" xfId="21220" xr:uid="{00000000-0005-0000-0000-0000C37D0000}"/>
    <cellStyle name="SEM-BPS-input-on 14 10 2" xfId="15892" xr:uid="{00000000-0005-0000-0000-0000C47D0000}"/>
    <cellStyle name="SEM-BPS-input-on 14 10 3" xfId="20101" xr:uid="{00000000-0005-0000-0000-0000C57D0000}"/>
    <cellStyle name="SEM-BPS-input-on 14 11" xfId="21224" xr:uid="{00000000-0005-0000-0000-0000C67D0000}"/>
    <cellStyle name="SEM-BPS-input-on 14 11 2" xfId="17673" xr:uid="{00000000-0005-0000-0000-0000C77D0000}"/>
    <cellStyle name="SEM-BPS-input-on 14 11 3" xfId="21227" xr:uid="{00000000-0005-0000-0000-0000C87D0000}"/>
    <cellStyle name="SEM-BPS-input-on 14 12" xfId="15404" xr:uid="{00000000-0005-0000-0000-0000C97D0000}"/>
    <cellStyle name="SEM-BPS-input-on 14 13" xfId="15409" xr:uid="{00000000-0005-0000-0000-0000CA7D0000}"/>
    <cellStyle name="SEM-BPS-input-on 14 2" xfId="22683" xr:uid="{00000000-0005-0000-0000-0000CB7D0000}"/>
    <cellStyle name="SEM-BPS-input-on 14 2 2" xfId="32627" xr:uid="{00000000-0005-0000-0000-0000CC7D0000}"/>
    <cellStyle name="SEM-BPS-input-on 14 2 2 2" xfId="2186" xr:uid="{00000000-0005-0000-0000-0000CD7D0000}"/>
    <cellStyle name="SEM-BPS-input-on 14 2 2 3" xfId="32306" xr:uid="{00000000-0005-0000-0000-0000CE7D0000}"/>
    <cellStyle name="SEM-BPS-input-on 14 2 3" xfId="32628" xr:uid="{00000000-0005-0000-0000-0000CF7D0000}"/>
    <cellStyle name="SEM-BPS-input-on 14 2 3 2" xfId="3821" xr:uid="{00000000-0005-0000-0000-0000D07D0000}"/>
    <cellStyle name="SEM-BPS-input-on 14 2 3 3" xfId="32629" xr:uid="{00000000-0005-0000-0000-0000D17D0000}"/>
    <cellStyle name="SEM-BPS-input-on 14 2 4" xfId="32630" xr:uid="{00000000-0005-0000-0000-0000D27D0000}"/>
    <cellStyle name="SEM-BPS-input-on 14 2 5" xfId="32631" xr:uid="{00000000-0005-0000-0000-0000D37D0000}"/>
    <cellStyle name="SEM-BPS-input-on 14 3" xfId="32632" xr:uid="{00000000-0005-0000-0000-0000D47D0000}"/>
    <cellStyle name="SEM-BPS-input-on 14 3 2" xfId="32633" xr:uid="{00000000-0005-0000-0000-0000D57D0000}"/>
    <cellStyle name="SEM-BPS-input-on 14 3 2 2" xfId="3337" xr:uid="{00000000-0005-0000-0000-0000D67D0000}"/>
    <cellStyle name="SEM-BPS-input-on 14 3 2 3" xfId="27683" xr:uid="{00000000-0005-0000-0000-0000D77D0000}"/>
    <cellStyle name="SEM-BPS-input-on 14 3 3" xfId="32634" xr:uid="{00000000-0005-0000-0000-0000D87D0000}"/>
    <cellStyle name="SEM-BPS-input-on 14 3 3 2" xfId="7003" xr:uid="{00000000-0005-0000-0000-0000D97D0000}"/>
    <cellStyle name="SEM-BPS-input-on 14 3 3 3" xfId="32635" xr:uid="{00000000-0005-0000-0000-0000DA7D0000}"/>
    <cellStyle name="SEM-BPS-input-on 14 3 4" xfId="13540" xr:uid="{00000000-0005-0000-0000-0000DB7D0000}"/>
    <cellStyle name="SEM-BPS-input-on 14 3 5" xfId="13543" xr:uid="{00000000-0005-0000-0000-0000DC7D0000}"/>
    <cellStyle name="SEM-BPS-input-on 14 4" xfId="32636" xr:uid="{00000000-0005-0000-0000-0000DD7D0000}"/>
    <cellStyle name="SEM-BPS-input-on 14 4 2" xfId="32637" xr:uid="{00000000-0005-0000-0000-0000DE7D0000}"/>
    <cellStyle name="SEM-BPS-input-on 14 4 2 2" xfId="7426" xr:uid="{00000000-0005-0000-0000-0000DF7D0000}"/>
    <cellStyle name="SEM-BPS-input-on 14 4 2 3" xfId="4118" xr:uid="{00000000-0005-0000-0000-0000E07D0000}"/>
    <cellStyle name="SEM-BPS-input-on 14 4 3" xfId="32638" xr:uid="{00000000-0005-0000-0000-0000E17D0000}"/>
    <cellStyle name="SEM-BPS-input-on 14 4 3 2" xfId="7732" xr:uid="{00000000-0005-0000-0000-0000E27D0000}"/>
    <cellStyle name="SEM-BPS-input-on 14 4 3 3" xfId="32639" xr:uid="{00000000-0005-0000-0000-0000E37D0000}"/>
    <cellStyle name="SEM-BPS-input-on 14 4 4" xfId="13545" xr:uid="{00000000-0005-0000-0000-0000E47D0000}"/>
    <cellStyle name="SEM-BPS-input-on 14 4 5" xfId="13548" xr:uid="{00000000-0005-0000-0000-0000E57D0000}"/>
    <cellStyle name="SEM-BPS-input-on 14 5" xfId="7360" xr:uid="{00000000-0005-0000-0000-0000E67D0000}"/>
    <cellStyle name="SEM-BPS-input-on 14 5 2" xfId="32640" xr:uid="{00000000-0005-0000-0000-0000E77D0000}"/>
    <cellStyle name="SEM-BPS-input-on 14 5 2 2" xfId="7982" xr:uid="{00000000-0005-0000-0000-0000E87D0000}"/>
    <cellStyle name="SEM-BPS-input-on 14 5 2 3" xfId="10040" xr:uid="{00000000-0005-0000-0000-0000E97D0000}"/>
    <cellStyle name="SEM-BPS-input-on 14 5 3" xfId="32641" xr:uid="{00000000-0005-0000-0000-0000EA7D0000}"/>
    <cellStyle name="SEM-BPS-input-on 14 5 3 2" xfId="1665" xr:uid="{00000000-0005-0000-0000-0000EB7D0000}"/>
    <cellStyle name="SEM-BPS-input-on 14 5 3 3" xfId="8295" xr:uid="{00000000-0005-0000-0000-0000EC7D0000}"/>
    <cellStyle name="SEM-BPS-input-on 14 5 4" xfId="7986" xr:uid="{00000000-0005-0000-0000-0000ED7D0000}"/>
    <cellStyle name="SEM-BPS-input-on 14 5 5" xfId="13551" xr:uid="{00000000-0005-0000-0000-0000EE7D0000}"/>
    <cellStyle name="SEM-BPS-input-on 14 6" xfId="7995" xr:uid="{00000000-0005-0000-0000-0000EF7D0000}"/>
    <cellStyle name="SEM-BPS-input-on 14 6 2" xfId="32642" xr:uid="{00000000-0005-0000-0000-0000F07D0000}"/>
    <cellStyle name="SEM-BPS-input-on 14 6 2 2" xfId="15455" xr:uid="{00000000-0005-0000-0000-0000F17D0000}"/>
    <cellStyle name="SEM-BPS-input-on 14 6 2 3" xfId="10727" xr:uid="{00000000-0005-0000-0000-0000F27D0000}"/>
    <cellStyle name="SEM-BPS-input-on 14 6 3" xfId="32643" xr:uid="{00000000-0005-0000-0000-0000F37D0000}"/>
    <cellStyle name="SEM-BPS-input-on 14 6 3 2" xfId="15470" xr:uid="{00000000-0005-0000-0000-0000F47D0000}"/>
    <cellStyle name="SEM-BPS-input-on 14 6 3 3" xfId="345" xr:uid="{00000000-0005-0000-0000-0000F57D0000}"/>
    <cellStyle name="SEM-BPS-input-on 14 6 4" xfId="32644" xr:uid="{00000000-0005-0000-0000-0000F67D0000}"/>
    <cellStyle name="SEM-BPS-input-on 14 6 5" xfId="32645" xr:uid="{00000000-0005-0000-0000-0000F77D0000}"/>
    <cellStyle name="SEM-BPS-input-on 14 7" xfId="32646" xr:uid="{00000000-0005-0000-0000-0000F87D0000}"/>
    <cellStyle name="SEM-BPS-input-on 14 7 2" xfId="32647" xr:uid="{00000000-0005-0000-0000-0000F97D0000}"/>
    <cellStyle name="SEM-BPS-input-on 14 7 2 2" xfId="29267" xr:uid="{00000000-0005-0000-0000-0000FA7D0000}"/>
    <cellStyle name="SEM-BPS-input-on 14 7 2 3" xfId="29276" xr:uid="{00000000-0005-0000-0000-0000FB7D0000}"/>
    <cellStyle name="SEM-BPS-input-on 14 7 3" xfId="32648" xr:uid="{00000000-0005-0000-0000-0000FC7D0000}"/>
    <cellStyle name="SEM-BPS-input-on 14 7 3 2" xfId="29429" xr:uid="{00000000-0005-0000-0000-0000FD7D0000}"/>
    <cellStyle name="SEM-BPS-input-on 14 7 3 3" xfId="29452" xr:uid="{00000000-0005-0000-0000-0000FE7D0000}"/>
    <cellStyle name="SEM-BPS-input-on 14 7 4" xfId="32649" xr:uid="{00000000-0005-0000-0000-0000FF7D0000}"/>
    <cellStyle name="SEM-BPS-input-on 14 7 5" xfId="32650" xr:uid="{00000000-0005-0000-0000-0000007E0000}"/>
    <cellStyle name="SEM-BPS-input-on 14 8" xfId="29104" xr:uid="{00000000-0005-0000-0000-0000017E0000}"/>
    <cellStyle name="SEM-BPS-input-on 14 8 2" xfId="22075" xr:uid="{00000000-0005-0000-0000-0000027E0000}"/>
    <cellStyle name="SEM-BPS-input-on 14 8 2 2" xfId="32651" xr:uid="{00000000-0005-0000-0000-0000037E0000}"/>
    <cellStyle name="SEM-BPS-input-on 14 8 2 3" xfId="32652" xr:uid="{00000000-0005-0000-0000-0000047E0000}"/>
    <cellStyle name="SEM-BPS-input-on 14 8 3" xfId="32653" xr:uid="{00000000-0005-0000-0000-0000057E0000}"/>
    <cellStyle name="SEM-BPS-input-on 14 8 3 2" xfId="32654" xr:uid="{00000000-0005-0000-0000-0000067E0000}"/>
    <cellStyle name="SEM-BPS-input-on 14 8 3 3" xfId="32655" xr:uid="{00000000-0005-0000-0000-0000077E0000}"/>
    <cellStyle name="SEM-BPS-input-on 14 8 4" xfId="32656" xr:uid="{00000000-0005-0000-0000-0000087E0000}"/>
    <cellStyle name="SEM-BPS-input-on 14 8 5" xfId="32657" xr:uid="{00000000-0005-0000-0000-0000097E0000}"/>
    <cellStyle name="SEM-BPS-input-on 14 9" xfId="29107" xr:uid="{00000000-0005-0000-0000-00000A7E0000}"/>
    <cellStyle name="SEM-BPS-input-on 14 9 2" xfId="22079" xr:uid="{00000000-0005-0000-0000-00000B7E0000}"/>
    <cellStyle name="SEM-BPS-input-on 14 9 3" xfId="32658" xr:uid="{00000000-0005-0000-0000-00000C7E0000}"/>
    <cellStyle name="SEM-BPS-input-on 15" xfId="21286" xr:uid="{00000000-0005-0000-0000-00000D7E0000}"/>
    <cellStyle name="SEM-BPS-input-on 15 10" xfId="32659" xr:uid="{00000000-0005-0000-0000-00000E7E0000}"/>
    <cellStyle name="SEM-BPS-input-on 15 10 2" xfId="16094" xr:uid="{00000000-0005-0000-0000-00000F7E0000}"/>
    <cellStyle name="SEM-BPS-input-on 15 10 3" xfId="32660" xr:uid="{00000000-0005-0000-0000-0000107E0000}"/>
    <cellStyle name="SEM-BPS-input-on 15 11" xfId="32661" xr:uid="{00000000-0005-0000-0000-0000117E0000}"/>
    <cellStyle name="SEM-BPS-input-on 15 11 2" xfId="32662" xr:uid="{00000000-0005-0000-0000-0000127E0000}"/>
    <cellStyle name="SEM-BPS-input-on 15 11 3" xfId="26726" xr:uid="{00000000-0005-0000-0000-0000137E0000}"/>
    <cellStyle name="SEM-BPS-input-on 15 12" xfId="32663" xr:uid="{00000000-0005-0000-0000-0000147E0000}"/>
    <cellStyle name="SEM-BPS-input-on 15 13" xfId="32664" xr:uid="{00000000-0005-0000-0000-0000157E0000}"/>
    <cellStyle name="SEM-BPS-input-on 15 2" xfId="32665" xr:uid="{00000000-0005-0000-0000-0000167E0000}"/>
    <cellStyle name="SEM-BPS-input-on 15 2 2" xfId="32667" xr:uid="{00000000-0005-0000-0000-0000177E0000}"/>
    <cellStyle name="SEM-BPS-input-on 15 2 2 2" xfId="12940" xr:uid="{00000000-0005-0000-0000-0000187E0000}"/>
    <cellStyle name="SEM-BPS-input-on 15 2 2 3" xfId="32669" xr:uid="{00000000-0005-0000-0000-0000197E0000}"/>
    <cellStyle name="SEM-BPS-input-on 15 2 3" xfId="32670" xr:uid="{00000000-0005-0000-0000-00001A7E0000}"/>
    <cellStyle name="SEM-BPS-input-on 15 2 3 2" xfId="32672" xr:uid="{00000000-0005-0000-0000-00001B7E0000}"/>
    <cellStyle name="SEM-BPS-input-on 15 2 3 3" xfId="32673" xr:uid="{00000000-0005-0000-0000-00001C7E0000}"/>
    <cellStyle name="SEM-BPS-input-on 15 2 4" xfId="32674" xr:uid="{00000000-0005-0000-0000-00001D7E0000}"/>
    <cellStyle name="SEM-BPS-input-on 15 2 5" xfId="32675" xr:uid="{00000000-0005-0000-0000-00001E7E0000}"/>
    <cellStyle name="SEM-BPS-input-on 15 3" xfId="32676" xr:uid="{00000000-0005-0000-0000-00001F7E0000}"/>
    <cellStyle name="SEM-BPS-input-on 15 3 2" xfId="32678" xr:uid="{00000000-0005-0000-0000-0000207E0000}"/>
    <cellStyle name="SEM-BPS-input-on 15 3 2 2" xfId="12954" xr:uid="{00000000-0005-0000-0000-0000217E0000}"/>
    <cellStyle name="SEM-BPS-input-on 15 3 2 3" xfId="32680" xr:uid="{00000000-0005-0000-0000-0000227E0000}"/>
    <cellStyle name="SEM-BPS-input-on 15 3 3" xfId="32681" xr:uid="{00000000-0005-0000-0000-0000237E0000}"/>
    <cellStyle name="SEM-BPS-input-on 15 3 3 2" xfId="32683" xr:uid="{00000000-0005-0000-0000-0000247E0000}"/>
    <cellStyle name="SEM-BPS-input-on 15 3 3 3" xfId="32684" xr:uid="{00000000-0005-0000-0000-0000257E0000}"/>
    <cellStyle name="SEM-BPS-input-on 15 3 4" xfId="13555" xr:uid="{00000000-0005-0000-0000-0000267E0000}"/>
    <cellStyle name="SEM-BPS-input-on 15 3 5" xfId="13557" xr:uid="{00000000-0005-0000-0000-0000277E0000}"/>
    <cellStyle name="SEM-BPS-input-on 15 4" xfId="32685" xr:uid="{00000000-0005-0000-0000-0000287E0000}"/>
    <cellStyle name="SEM-BPS-input-on 15 4 2" xfId="32687" xr:uid="{00000000-0005-0000-0000-0000297E0000}"/>
    <cellStyle name="SEM-BPS-input-on 15 4 2 2" xfId="10125" xr:uid="{00000000-0005-0000-0000-00002A7E0000}"/>
    <cellStyle name="SEM-BPS-input-on 15 4 2 3" xfId="10128" xr:uid="{00000000-0005-0000-0000-00002B7E0000}"/>
    <cellStyle name="SEM-BPS-input-on 15 4 3" xfId="32688" xr:uid="{00000000-0005-0000-0000-00002C7E0000}"/>
    <cellStyle name="SEM-BPS-input-on 15 4 3 2" xfId="10133" xr:uid="{00000000-0005-0000-0000-00002D7E0000}"/>
    <cellStyle name="SEM-BPS-input-on 15 4 3 3" xfId="32689" xr:uid="{00000000-0005-0000-0000-00002E7E0000}"/>
    <cellStyle name="SEM-BPS-input-on 15 4 4" xfId="13559" xr:uid="{00000000-0005-0000-0000-00002F7E0000}"/>
    <cellStyle name="SEM-BPS-input-on 15 4 5" xfId="13561" xr:uid="{00000000-0005-0000-0000-0000307E0000}"/>
    <cellStyle name="SEM-BPS-input-on 15 5" xfId="32690" xr:uid="{00000000-0005-0000-0000-0000317E0000}"/>
    <cellStyle name="SEM-BPS-input-on 15 5 2" xfId="11930" xr:uid="{00000000-0005-0000-0000-0000327E0000}"/>
    <cellStyle name="SEM-BPS-input-on 15 5 2 2" xfId="8539" xr:uid="{00000000-0005-0000-0000-0000337E0000}"/>
    <cellStyle name="SEM-BPS-input-on 15 5 2 3" xfId="9731" xr:uid="{00000000-0005-0000-0000-0000347E0000}"/>
    <cellStyle name="SEM-BPS-input-on 15 5 3" xfId="20833" xr:uid="{00000000-0005-0000-0000-0000357E0000}"/>
    <cellStyle name="SEM-BPS-input-on 15 5 3 2" xfId="1865" xr:uid="{00000000-0005-0000-0000-0000367E0000}"/>
    <cellStyle name="SEM-BPS-input-on 15 5 3 3" xfId="1909" xr:uid="{00000000-0005-0000-0000-0000377E0000}"/>
    <cellStyle name="SEM-BPS-input-on 15 5 4" xfId="1012" xr:uid="{00000000-0005-0000-0000-0000387E0000}"/>
    <cellStyle name="SEM-BPS-input-on 15 5 5" xfId="8002" xr:uid="{00000000-0005-0000-0000-0000397E0000}"/>
    <cellStyle name="SEM-BPS-input-on 15 6" xfId="32692" xr:uid="{00000000-0005-0000-0000-00003A7E0000}"/>
    <cellStyle name="SEM-BPS-input-on 15 6 2" xfId="21041" xr:uid="{00000000-0005-0000-0000-00003B7E0000}"/>
    <cellStyle name="SEM-BPS-input-on 15 6 2 2" xfId="10155" xr:uid="{00000000-0005-0000-0000-00003C7E0000}"/>
    <cellStyle name="SEM-BPS-input-on 15 6 2 3" xfId="15756" xr:uid="{00000000-0005-0000-0000-00003D7E0000}"/>
    <cellStyle name="SEM-BPS-input-on 15 6 3" xfId="21043" xr:uid="{00000000-0005-0000-0000-00003E7E0000}"/>
    <cellStyle name="SEM-BPS-input-on 15 6 3 2" xfId="6054" xr:uid="{00000000-0005-0000-0000-00003F7E0000}"/>
    <cellStyle name="SEM-BPS-input-on 15 6 3 3" xfId="15771" xr:uid="{00000000-0005-0000-0000-0000407E0000}"/>
    <cellStyle name="SEM-BPS-input-on 15 6 4" xfId="31884" xr:uid="{00000000-0005-0000-0000-0000417E0000}"/>
    <cellStyle name="SEM-BPS-input-on 15 6 5" xfId="341" xr:uid="{00000000-0005-0000-0000-0000427E0000}"/>
    <cellStyle name="SEM-BPS-input-on 15 7" xfId="32693" xr:uid="{00000000-0005-0000-0000-0000437E0000}"/>
    <cellStyle name="SEM-BPS-input-on 15 7 2" xfId="32694" xr:uid="{00000000-0005-0000-0000-0000447E0000}"/>
    <cellStyle name="SEM-BPS-input-on 15 7 2 2" xfId="10171" xr:uid="{00000000-0005-0000-0000-0000457E0000}"/>
    <cellStyle name="SEM-BPS-input-on 15 7 2 3" xfId="32695" xr:uid="{00000000-0005-0000-0000-0000467E0000}"/>
    <cellStyle name="SEM-BPS-input-on 15 7 3" xfId="32696" xr:uid="{00000000-0005-0000-0000-0000477E0000}"/>
    <cellStyle name="SEM-BPS-input-on 15 7 3 2" xfId="10176" xr:uid="{00000000-0005-0000-0000-0000487E0000}"/>
    <cellStyle name="SEM-BPS-input-on 15 7 3 3" xfId="32697" xr:uid="{00000000-0005-0000-0000-0000497E0000}"/>
    <cellStyle name="SEM-BPS-input-on 15 7 4" xfId="1672" xr:uid="{00000000-0005-0000-0000-00004A7E0000}"/>
    <cellStyle name="SEM-BPS-input-on 15 7 5" xfId="1693" xr:uid="{00000000-0005-0000-0000-00004B7E0000}"/>
    <cellStyle name="SEM-BPS-input-on 15 8" xfId="32698" xr:uid="{00000000-0005-0000-0000-00004C7E0000}"/>
    <cellStyle name="SEM-BPS-input-on 15 8 2" xfId="22086" xr:uid="{00000000-0005-0000-0000-00004D7E0000}"/>
    <cellStyle name="SEM-BPS-input-on 15 8 2 2" xfId="2011" xr:uid="{00000000-0005-0000-0000-00004E7E0000}"/>
    <cellStyle name="SEM-BPS-input-on 15 8 2 3" xfId="1722" xr:uid="{00000000-0005-0000-0000-00004F7E0000}"/>
    <cellStyle name="SEM-BPS-input-on 15 8 3" xfId="32699" xr:uid="{00000000-0005-0000-0000-0000507E0000}"/>
    <cellStyle name="SEM-BPS-input-on 15 8 3 2" xfId="944" xr:uid="{00000000-0005-0000-0000-0000517E0000}"/>
    <cellStyle name="SEM-BPS-input-on 15 8 3 3" xfId="2422" xr:uid="{00000000-0005-0000-0000-0000527E0000}"/>
    <cellStyle name="SEM-BPS-input-on 15 8 4" xfId="32700" xr:uid="{00000000-0005-0000-0000-0000537E0000}"/>
    <cellStyle name="SEM-BPS-input-on 15 8 5" xfId="32701" xr:uid="{00000000-0005-0000-0000-0000547E0000}"/>
    <cellStyle name="SEM-BPS-input-on 15 9" xfId="32702" xr:uid="{00000000-0005-0000-0000-0000557E0000}"/>
    <cellStyle name="SEM-BPS-input-on 15 9 2" xfId="32703" xr:uid="{00000000-0005-0000-0000-0000567E0000}"/>
    <cellStyle name="SEM-BPS-input-on 15 9 3" xfId="32704" xr:uid="{00000000-0005-0000-0000-0000577E0000}"/>
    <cellStyle name="SEM-BPS-input-on 16" xfId="32705" xr:uid="{00000000-0005-0000-0000-0000587E0000}"/>
    <cellStyle name="SEM-BPS-input-on 16 2" xfId="32707" xr:uid="{00000000-0005-0000-0000-0000597E0000}"/>
    <cellStyle name="SEM-BPS-input-on 16 2 2" xfId="12175" xr:uid="{00000000-0005-0000-0000-00005A7E0000}"/>
    <cellStyle name="SEM-BPS-input-on 16 2 3" xfId="12178" xr:uid="{00000000-0005-0000-0000-00005B7E0000}"/>
    <cellStyle name="SEM-BPS-input-on 16 3" xfId="32709" xr:uid="{00000000-0005-0000-0000-00005C7E0000}"/>
    <cellStyle name="SEM-BPS-input-on 16 3 2" xfId="32711" xr:uid="{00000000-0005-0000-0000-00005D7E0000}"/>
    <cellStyle name="SEM-BPS-input-on 16 3 3" xfId="32713" xr:uid="{00000000-0005-0000-0000-00005E7E0000}"/>
    <cellStyle name="SEM-BPS-input-on 16 4" xfId="32715" xr:uid="{00000000-0005-0000-0000-00005F7E0000}"/>
    <cellStyle name="SEM-BPS-input-on 16 5" xfId="32717" xr:uid="{00000000-0005-0000-0000-0000607E0000}"/>
    <cellStyle name="SEM-BPS-input-on 17" xfId="32719" xr:uid="{00000000-0005-0000-0000-0000617E0000}"/>
    <cellStyle name="SEM-BPS-input-on 17 2" xfId="32721" xr:uid="{00000000-0005-0000-0000-0000627E0000}"/>
    <cellStyle name="SEM-BPS-input-on 17 2 2" xfId="32723" xr:uid="{00000000-0005-0000-0000-0000637E0000}"/>
    <cellStyle name="SEM-BPS-input-on 17 2 3" xfId="32725" xr:uid="{00000000-0005-0000-0000-0000647E0000}"/>
    <cellStyle name="SEM-BPS-input-on 17 3" xfId="32727" xr:uid="{00000000-0005-0000-0000-0000657E0000}"/>
    <cellStyle name="SEM-BPS-input-on 17 3 2" xfId="32729" xr:uid="{00000000-0005-0000-0000-0000667E0000}"/>
    <cellStyle name="SEM-BPS-input-on 17 3 3" xfId="32731" xr:uid="{00000000-0005-0000-0000-0000677E0000}"/>
    <cellStyle name="SEM-BPS-input-on 17 4" xfId="32733" xr:uid="{00000000-0005-0000-0000-0000687E0000}"/>
    <cellStyle name="SEM-BPS-input-on 17 5" xfId="32735" xr:uid="{00000000-0005-0000-0000-0000697E0000}"/>
    <cellStyle name="SEM-BPS-input-on 18" xfId="20827" xr:uid="{00000000-0005-0000-0000-00006A7E0000}"/>
    <cellStyle name="SEM-BPS-input-on 18 2" xfId="28407" xr:uid="{00000000-0005-0000-0000-00006B7E0000}"/>
    <cellStyle name="SEM-BPS-input-on 18 2 2" xfId="32737" xr:uid="{00000000-0005-0000-0000-00006C7E0000}"/>
    <cellStyle name="SEM-BPS-input-on 18 2 3" xfId="32738" xr:uid="{00000000-0005-0000-0000-00006D7E0000}"/>
    <cellStyle name="SEM-BPS-input-on 18 3" xfId="32739" xr:uid="{00000000-0005-0000-0000-00006E7E0000}"/>
    <cellStyle name="SEM-BPS-input-on 18 3 2" xfId="21071" xr:uid="{00000000-0005-0000-0000-00006F7E0000}"/>
    <cellStyle name="SEM-BPS-input-on 18 3 3" xfId="21085" xr:uid="{00000000-0005-0000-0000-0000707E0000}"/>
    <cellStyle name="SEM-BPS-input-on 18 4" xfId="5154" xr:uid="{00000000-0005-0000-0000-0000717E0000}"/>
    <cellStyle name="SEM-BPS-input-on 18 5" xfId="5168" xr:uid="{00000000-0005-0000-0000-0000727E0000}"/>
    <cellStyle name="SEM-BPS-input-on 19" xfId="20830" xr:uid="{00000000-0005-0000-0000-0000737E0000}"/>
    <cellStyle name="SEM-BPS-input-on 19 2" xfId="32741" xr:uid="{00000000-0005-0000-0000-0000747E0000}"/>
    <cellStyle name="SEM-BPS-input-on 19 2 2" xfId="32743" xr:uid="{00000000-0005-0000-0000-0000757E0000}"/>
    <cellStyle name="SEM-BPS-input-on 19 2 3" xfId="32744" xr:uid="{00000000-0005-0000-0000-0000767E0000}"/>
    <cellStyle name="SEM-BPS-input-on 19 3" xfId="11558" xr:uid="{00000000-0005-0000-0000-0000777E0000}"/>
    <cellStyle name="SEM-BPS-input-on 19 3 2" xfId="11562" xr:uid="{00000000-0005-0000-0000-0000787E0000}"/>
    <cellStyle name="SEM-BPS-input-on 19 3 3" xfId="11580" xr:uid="{00000000-0005-0000-0000-0000797E0000}"/>
    <cellStyle name="SEM-BPS-input-on 19 4" xfId="11601" xr:uid="{00000000-0005-0000-0000-00007A7E0000}"/>
    <cellStyle name="SEM-BPS-input-on 19 5" xfId="11618" xr:uid="{00000000-0005-0000-0000-00007B7E0000}"/>
    <cellStyle name="SEM-BPS-input-on 2" xfId="16565" xr:uid="{00000000-0005-0000-0000-00007C7E0000}"/>
    <cellStyle name="SEM-BPS-input-on 2 10" xfId="32745" xr:uid="{00000000-0005-0000-0000-00007D7E0000}"/>
    <cellStyle name="SEM-BPS-input-on 2 10 2" xfId="32746" xr:uid="{00000000-0005-0000-0000-00007E7E0000}"/>
    <cellStyle name="SEM-BPS-input-on 2 10 3" xfId="32747" xr:uid="{00000000-0005-0000-0000-00007F7E0000}"/>
    <cellStyle name="SEM-BPS-input-on 2 11" xfId="32748" xr:uid="{00000000-0005-0000-0000-0000807E0000}"/>
    <cellStyle name="SEM-BPS-input-on 2 11 2" xfId="25301" xr:uid="{00000000-0005-0000-0000-0000817E0000}"/>
    <cellStyle name="SEM-BPS-input-on 2 11 3" xfId="25305" xr:uid="{00000000-0005-0000-0000-0000827E0000}"/>
    <cellStyle name="SEM-BPS-input-on 2 12" xfId="32749" xr:uid="{00000000-0005-0000-0000-0000837E0000}"/>
    <cellStyle name="SEM-BPS-input-on 2 12 2" xfId="25313" xr:uid="{00000000-0005-0000-0000-0000847E0000}"/>
    <cellStyle name="SEM-BPS-input-on 2 12 3" xfId="25315" xr:uid="{00000000-0005-0000-0000-0000857E0000}"/>
    <cellStyle name="SEM-BPS-input-on 2 13" xfId="32750" xr:uid="{00000000-0005-0000-0000-0000867E0000}"/>
    <cellStyle name="SEM-BPS-input-on 2 14" xfId="32751" xr:uid="{00000000-0005-0000-0000-0000877E0000}"/>
    <cellStyle name="SEM-BPS-input-on 2 2" xfId="32752" xr:uid="{00000000-0005-0000-0000-0000887E0000}"/>
    <cellStyle name="SEM-BPS-input-on 2 2 2" xfId="19554" xr:uid="{00000000-0005-0000-0000-0000897E0000}"/>
    <cellStyle name="SEM-BPS-input-on 2 2 2 2" xfId="25188" xr:uid="{00000000-0005-0000-0000-00008A7E0000}"/>
    <cellStyle name="SEM-BPS-input-on 2 2 2 3" xfId="32753" xr:uid="{00000000-0005-0000-0000-00008B7E0000}"/>
    <cellStyle name="SEM-BPS-input-on 2 2 3" xfId="32754" xr:uid="{00000000-0005-0000-0000-00008C7E0000}"/>
    <cellStyle name="SEM-BPS-input-on 2 2 3 2" xfId="32755" xr:uid="{00000000-0005-0000-0000-00008D7E0000}"/>
    <cellStyle name="SEM-BPS-input-on 2 2 3 3" xfId="32756" xr:uid="{00000000-0005-0000-0000-00008E7E0000}"/>
    <cellStyle name="SEM-BPS-input-on 2 2 4" xfId="32757" xr:uid="{00000000-0005-0000-0000-00008F7E0000}"/>
    <cellStyle name="SEM-BPS-input-on 2 2 4 2" xfId="32758" xr:uid="{00000000-0005-0000-0000-0000907E0000}"/>
    <cellStyle name="SEM-BPS-input-on 2 2 4 3" xfId="32759" xr:uid="{00000000-0005-0000-0000-0000917E0000}"/>
    <cellStyle name="SEM-BPS-input-on 2 2 5" xfId="32760" xr:uid="{00000000-0005-0000-0000-0000927E0000}"/>
    <cellStyle name="SEM-BPS-input-on 2 2 6" xfId="32761" xr:uid="{00000000-0005-0000-0000-0000937E0000}"/>
    <cellStyle name="SEM-BPS-input-on 2 3" xfId="32762" xr:uid="{00000000-0005-0000-0000-0000947E0000}"/>
    <cellStyle name="SEM-BPS-input-on 2 3 2" xfId="32763" xr:uid="{00000000-0005-0000-0000-0000957E0000}"/>
    <cellStyle name="SEM-BPS-input-on 2 3 2 2" xfId="32764" xr:uid="{00000000-0005-0000-0000-0000967E0000}"/>
    <cellStyle name="SEM-BPS-input-on 2 3 2 3" xfId="32765" xr:uid="{00000000-0005-0000-0000-0000977E0000}"/>
    <cellStyle name="SEM-BPS-input-on 2 3 3" xfId="32766" xr:uid="{00000000-0005-0000-0000-0000987E0000}"/>
    <cellStyle name="SEM-BPS-input-on 2 3 3 2" xfId="32767" xr:uid="{00000000-0005-0000-0000-0000997E0000}"/>
    <cellStyle name="SEM-BPS-input-on 2 3 3 3" xfId="32768" xr:uid="{00000000-0005-0000-0000-00009A7E0000}"/>
    <cellStyle name="SEM-BPS-input-on 2 3 4" xfId="32769" xr:uid="{00000000-0005-0000-0000-00009B7E0000}"/>
    <cellStyle name="SEM-BPS-input-on 2 3 5" xfId="32770" xr:uid="{00000000-0005-0000-0000-00009C7E0000}"/>
    <cellStyle name="SEM-BPS-input-on 2 4" xfId="18440" xr:uid="{00000000-0005-0000-0000-00009D7E0000}"/>
    <cellStyle name="SEM-BPS-input-on 2 4 2" xfId="32771" xr:uid="{00000000-0005-0000-0000-00009E7E0000}"/>
    <cellStyle name="SEM-BPS-input-on 2 4 2 2" xfId="32772" xr:uid="{00000000-0005-0000-0000-00009F7E0000}"/>
    <cellStyle name="SEM-BPS-input-on 2 4 2 3" xfId="32773" xr:uid="{00000000-0005-0000-0000-0000A07E0000}"/>
    <cellStyle name="SEM-BPS-input-on 2 4 3" xfId="3436" xr:uid="{00000000-0005-0000-0000-0000A17E0000}"/>
    <cellStyle name="SEM-BPS-input-on 2 4 3 2" xfId="3457" xr:uid="{00000000-0005-0000-0000-0000A27E0000}"/>
    <cellStyle name="SEM-BPS-input-on 2 4 3 3" xfId="3476" xr:uid="{00000000-0005-0000-0000-0000A37E0000}"/>
    <cellStyle name="SEM-BPS-input-on 2 4 4" xfId="3482" xr:uid="{00000000-0005-0000-0000-0000A47E0000}"/>
    <cellStyle name="SEM-BPS-input-on 2 4 5" xfId="3485" xr:uid="{00000000-0005-0000-0000-0000A57E0000}"/>
    <cellStyle name="SEM-BPS-input-on 2 5" xfId="18443" xr:uid="{00000000-0005-0000-0000-0000A67E0000}"/>
    <cellStyle name="SEM-BPS-input-on 2 5 2" xfId="306" xr:uid="{00000000-0005-0000-0000-0000A77E0000}"/>
    <cellStyle name="SEM-BPS-input-on 2 5 2 2" xfId="21736" xr:uid="{00000000-0005-0000-0000-0000A87E0000}"/>
    <cellStyle name="SEM-BPS-input-on 2 5 2 3" xfId="21740" xr:uid="{00000000-0005-0000-0000-0000A97E0000}"/>
    <cellStyle name="SEM-BPS-input-on 2 5 3" xfId="32774" xr:uid="{00000000-0005-0000-0000-0000AA7E0000}"/>
    <cellStyle name="SEM-BPS-input-on 2 5 3 2" xfId="3163" xr:uid="{00000000-0005-0000-0000-0000AB7E0000}"/>
    <cellStyle name="SEM-BPS-input-on 2 5 3 3" xfId="53" xr:uid="{00000000-0005-0000-0000-0000AC7E0000}"/>
    <cellStyle name="SEM-BPS-input-on 2 5 4" xfId="825" xr:uid="{00000000-0005-0000-0000-0000AD7E0000}"/>
    <cellStyle name="SEM-BPS-input-on 2 5 5" xfId="32775" xr:uid="{00000000-0005-0000-0000-0000AE7E0000}"/>
    <cellStyle name="SEM-BPS-input-on 2 6" xfId="32776" xr:uid="{00000000-0005-0000-0000-0000AF7E0000}"/>
    <cellStyle name="SEM-BPS-input-on 2 6 2" xfId="32777" xr:uid="{00000000-0005-0000-0000-0000B07E0000}"/>
    <cellStyle name="SEM-BPS-input-on 2 6 2 2" xfId="6912" xr:uid="{00000000-0005-0000-0000-0000B17E0000}"/>
    <cellStyle name="SEM-BPS-input-on 2 6 2 3" xfId="5883" xr:uid="{00000000-0005-0000-0000-0000B27E0000}"/>
    <cellStyle name="SEM-BPS-input-on 2 6 3" xfId="32778" xr:uid="{00000000-0005-0000-0000-0000B37E0000}"/>
    <cellStyle name="SEM-BPS-input-on 2 6 3 2" xfId="32779" xr:uid="{00000000-0005-0000-0000-0000B47E0000}"/>
    <cellStyle name="SEM-BPS-input-on 2 6 3 3" xfId="32780" xr:uid="{00000000-0005-0000-0000-0000B57E0000}"/>
    <cellStyle name="SEM-BPS-input-on 2 6 4" xfId="32781" xr:uid="{00000000-0005-0000-0000-0000B67E0000}"/>
    <cellStyle name="SEM-BPS-input-on 2 6 5" xfId="32782" xr:uid="{00000000-0005-0000-0000-0000B77E0000}"/>
    <cellStyle name="SEM-BPS-input-on 2 7" xfId="32783" xr:uid="{00000000-0005-0000-0000-0000B87E0000}"/>
    <cellStyle name="SEM-BPS-input-on 2 7 2" xfId="32784" xr:uid="{00000000-0005-0000-0000-0000B97E0000}"/>
    <cellStyle name="SEM-BPS-input-on 2 7 2 2" xfId="32785" xr:uid="{00000000-0005-0000-0000-0000BA7E0000}"/>
    <cellStyle name="SEM-BPS-input-on 2 7 2 3" xfId="32786" xr:uid="{00000000-0005-0000-0000-0000BB7E0000}"/>
    <cellStyle name="SEM-BPS-input-on 2 7 3" xfId="32787" xr:uid="{00000000-0005-0000-0000-0000BC7E0000}"/>
    <cellStyle name="SEM-BPS-input-on 2 7 3 2" xfId="32788" xr:uid="{00000000-0005-0000-0000-0000BD7E0000}"/>
    <cellStyle name="SEM-BPS-input-on 2 7 3 3" xfId="32789" xr:uid="{00000000-0005-0000-0000-0000BE7E0000}"/>
    <cellStyle name="SEM-BPS-input-on 2 7 4" xfId="32790" xr:uid="{00000000-0005-0000-0000-0000BF7E0000}"/>
    <cellStyle name="SEM-BPS-input-on 2 7 5" xfId="32791" xr:uid="{00000000-0005-0000-0000-0000C07E0000}"/>
    <cellStyle name="SEM-BPS-input-on 2 8" xfId="32792" xr:uid="{00000000-0005-0000-0000-0000C17E0000}"/>
    <cellStyle name="SEM-BPS-input-on 2 8 2" xfId="32793" xr:uid="{00000000-0005-0000-0000-0000C27E0000}"/>
    <cellStyle name="SEM-BPS-input-on 2 8 2 2" xfId="7263" xr:uid="{00000000-0005-0000-0000-0000C37E0000}"/>
    <cellStyle name="SEM-BPS-input-on 2 8 2 3" xfId="7296" xr:uid="{00000000-0005-0000-0000-0000C47E0000}"/>
    <cellStyle name="SEM-BPS-input-on 2 8 3" xfId="32794" xr:uid="{00000000-0005-0000-0000-0000C57E0000}"/>
    <cellStyle name="SEM-BPS-input-on 2 8 3 2" xfId="577" xr:uid="{00000000-0005-0000-0000-0000C67E0000}"/>
    <cellStyle name="SEM-BPS-input-on 2 8 3 3" xfId="32795" xr:uid="{00000000-0005-0000-0000-0000C77E0000}"/>
    <cellStyle name="SEM-BPS-input-on 2 8 4" xfId="32796" xr:uid="{00000000-0005-0000-0000-0000C87E0000}"/>
    <cellStyle name="SEM-BPS-input-on 2 8 5" xfId="32797" xr:uid="{00000000-0005-0000-0000-0000C97E0000}"/>
    <cellStyle name="SEM-BPS-input-on 2 9" xfId="32798" xr:uid="{00000000-0005-0000-0000-0000CA7E0000}"/>
    <cellStyle name="SEM-BPS-input-on 2 9 2" xfId="30536" xr:uid="{00000000-0005-0000-0000-0000CB7E0000}"/>
    <cellStyle name="SEM-BPS-input-on 2 9 3" xfId="32799" xr:uid="{00000000-0005-0000-0000-0000CC7E0000}"/>
    <cellStyle name="SEM-BPS-input-on 20" xfId="21287" xr:uid="{00000000-0005-0000-0000-0000CD7E0000}"/>
    <cellStyle name="SEM-BPS-input-on 20 2" xfId="32666" xr:uid="{00000000-0005-0000-0000-0000CE7E0000}"/>
    <cellStyle name="SEM-BPS-input-on 20 2 2" xfId="32668" xr:uid="{00000000-0005-0000-0000-0000CF7E0000}"/>
    <cellStyle name="SEM-BPS-input-on 20 2 3" xfId="32671" xr:uid="{00000000-0005-0000-0000-0000D07E0000}"/>
    <cellStyle name="SEM-BPS-input-on 20 3" xfId="32677" xr:uid="{00000000-0005-0000-0000-0000D17E0000}"/>
    <cellStyle name="SEM-BPS-input-on 20 3 2" xfId="32679" xr:uid="{00000000-0005-0000-0000-0000D27E0000}"/>
    <cellStyle name="SEM-BPS-input-on 20 3 3" xfId="32682" xr:uid="{00000000-0005-0000-0000-0000D37E0000}"/>
    <cellStyle name="SEM-BPS-input-on 20 4" xfId="32686" xr:uid="{00000000-0005-0000-0000-0000D47E0000}"/>
    <cellStyle name="SEM-BPS-input-on 20 5" xfId="32691" xr:uid="{00000000-0005-0000-0000-0000D57E0000}"/>
    <cellStyle name="SEM-BPS-input-on 21" xfId="32706" xr:uid="{00000000-0005-0000-0000-0000D67E0000}"/>
    <cellStyle name="SEM-BPS-input-on 21 2" xfId="32708" xr:uid="{00000000-0005-0000-0000-0000D77E0000}"/>
    <cellStyle name="SEM-BPS-input-on 21 2 2" xfId="12176" xr:uid="{00000000-0005-0000-0000-0000D87E0000}"/>
    <cellStyle name="SEM-BPS-input-on 21 2 3" xfId="12179" xr:uid="{00000000-0005-0000-0000-0000D97E0000}"/>
    <cellStyle name="SEM-BPS-input-on 21 3" xfId="32710" xr:uid="{00000000-0005-0000-0000-0000DA7E0000}"/>
    <cellStyle name="SEM-BPS-input-on 21 3 2" xfId="32712" xr:uid="{00000000-0005-0000-0000-0000DB7E0000}"/>
    <cellStyle name="SEM-BPS-input-on 21 3 3" xfId="32714" xr:uid="{00000000-0005-0000-0000-0000DC7E0000}"/>
    <cellStyle name="SEM-BPS-input-on 21 4" xfId="32716" xr:uid="{00000000-0005-0000-0000-0000DD7E0000}"/>
    <cellStyle name="SEM-BPS-input-on 21 5" xfId="32718" xr:uid="{00000000-0005-0000-0000-0000DE7E0000}"/>
    <cellStyle name="SEM-BPS-input-on 22" xfId="32720" xr:uid="{00000000-0005-0000-0000-0000DF7E0000}"/>
    <cellStyle name="SEM-BPS-input-on 22 2" xfId="32722" xr:uid="{00000000-0005-0000-0000-0000E07E0000}"/>
    <cellStyle name="SEM-BPS-input-on 22 2 2" xfId="32724" xr:uid="{00000000-0005-0000-0000-0000E17E0000}"/>
    <cellStyle name="SEM-BPS-input-on 22 2 3" xfId="32726" xr:uid="{00000000-0005-0000-0000-0000E27E0000}"/>
    <cellStyle name="SEM-BPS-input-on 22 3" xfId="32728" xr:uid="{00000000-0005-0000-0000-0000E37E0000}"/>
    <cellStyle name="SEM-BPS-input-on 22 3 2" xfId="32730" xr:uid="{00000000-0005-0000-0000-0000E47E0000}"/>
    <cellStyle name="SEM-BPS-input-on 22 3 3" xfId="32732" xr:uid="{00000000-0005-0000-0000-0000E57E0000}"/>
    <cellStyle name="SEM-BPS-input-on 22 4" xfId="32734" xr:uid="{00000000-0005-0000-0000-0000E67E0000}"/>
    <cellStyle name="SEM-BPS-input-on 22 5" xfId="32736" xr:uid="{00000000-0005-0000-0000-0000E77E0000}"/>
    <cellStyle name="SEM-BPS-input-on 23" xfId="20828" xr:uid="{00000000-0005-0000-0000-0000E87E0000}"/>
    <cellStyle name="SEM-BPS-input-on 23 2" xfId="28408" xr:uid="{00000000-0005-0000-0000-0000E97E0000}"/>
    <cellStyle name="SEM-BPS-input-on 23 3" xfId="32740" xr:uid="{00000000-0005-0000-0000-0000EA7E0000}"/>
    <cellStyle name="SEM-BPS-input-on 24" xfId="20831" xr:uid="{00000000-0005-0000-0000-0000EB7E0000}"/>
    <cellStyle name="SEM-BPS-input-on 24 2" xfId="32742" xr:uid="{00000000-0005-0000-0000-0000EC7E0000}"/>
    <cellStyle name="SEM-BPS-input-on 24 3" xfId="11559" xr:uid="{00000000-0005-0000-0000-0000ED7E0000}"/>
    <cellStyle name="SEM-BPS-input-on 25" xfId="17447" xr:uid="{00000000-0005-0000-0000-0000EE7E0000}"/>
    <cellStyle name="SEM-BPS-input-on 25 2" xfId="32800" xr:uid="{00000000-0005-0000-0000-0000EF7E0000}"/>
    <cellStyle name="SEM-BPS-input-on 25 3" xfId="22828" xr:uid="{00000000-0005-0000-0000-0000F07E0000}"/>
    <cellStyle name="SEM-BPS-input-on 26" xfId="9267" xr:uid="{00000000-0005-0000-0000-0000F17E0000}"/>
    <cellStyle name="SEM-BPS-input-on 26 2" xfId="32801" xr:uid="{00000000-0005-0000-0000-0000F27E0000}"/>
    <cellStyle name="SEM-BPS-input-on 26 3" xfId="22831" xr:uid="{00000000-0005-0000-0000-0000F37E0000}"/>
    <cellStyle name="SEM-BPS-input-on 27" xfId="9269" xr:uid="{00000000-0005-0000-0000-0000F47E0000}"/>
    <cellStyle name="SEM-BPS-input-on 28" xfId="31319" xr:uid="{00000000-0005-0000-0000-0000F57E0000}"/>
    <cellStyle name="SEM-BPS-input-on 3" xfId="4457" xr:uid="{00000000-0005-0000-0000-0000F67E0000}"/>
    <cellStyle name="SEM-BPS-input-on 3 10" xfId="17217" xr:uid="{00000000-0005-0000-0000-0000F77E0000}"/>
    <cellStyle name="SEM-BPS-input-on 3 10 2" xfId="2832" xr:uid="{00000000-0005-0000-0000-0000F87E0000}"/>
    <cellStyle name="SEM-BPS-input-on 3 10 3" xfId="10623" xr:uid="{00000000-0005-0000-0000-0000F97E0000}"/>
    <cellStyle name="SEM-BPS-input-on 3 11" xfId="17221" xr:uid="{00000000-0005-0000-0000-0000FA7E0000}"/>
    <cellStyle name="SEM-BPS-input-on 3 11 2" xfId="17795" xr:uid="{00000000-0005-0000-0000-0000FB7E0000}"/>
    <cellStyle name="SEM-BPS-input-on 3 11 3" xfId="17802" xr:uid="{00000000-0005-0000-0000-0000FC7E0000}"/>
    <cellStyle name="SEM-BPS-input-on 3 12" xfId="17843" xr:uid="{00000000-0005-0000-0000-0000FD7E0000}"/>
    <cellStyle name="SEM-BPS-input-on 3 13" xfId="17468" xr:uid="{00000000-0005-0000-0000-0000FE7E0000}"/>
    <cellStyle name="SEM-BPS-input-on 3 2" xfId="1207" xr:uid="{00000000-0005-0000-0000-0000FF7E0000}"/>
    <cellStyle name="SEM-BPS-input-on 3 2 2" xfId="32802" xr:uid="{00000000-0005-0000-0000-0000007F0000}"/>
    <cellStyle name="SEM-BPS-input-on 3 2 2 2" xfId="32803" xr:uid="{00000000-0005-0000-0000-0000017F0000}"/>
    <cellStyle name="SEM-BPS-input-on 3 2 2 3" xfId="32804" xr:uid="{00000000-0005-0000-0000-0000027F0000}"/>
    <cellStyle name="SEM-BPS-input-on 3 2 3" xfId="32805" xr:uid="{00000000-0005-0000-0000-0000037F0000}"/>
    <cellStyle name="SEM-BPS-input-on 3 2 3 2" xfId="32807" xr:uid="{00000000-0005-0000-0000-0000047F0000}"/>
    <cellStyle name="SEM-BPS-input-on 3 2 3 3" xfId="32809" xr:uid="{00000000-0005-0000-0000-0000057F0000}"/>
    <cellStyle name="SEM-BPS-input-on 3 2 4" xfId="32810" xr:uid="{00000000-0005-0000-0000-0000067F0000}"/>
    <cellStyle name="SEM-BPS-input-on 3 2 5" xfId="32811" xr:uid="{00000000-0005-0000-0000-0000077F0000}"/>
    <cellStyle name="SEM-BPS-input-on 3 3" xfId="1219" xr:uid="{00000000-0005-0000-0000-0000087F0000}"/>
    <cellStyle name="SEM-BPS-input-on 3 3 2" xfId="8633" xr:uid="{00000000-0005-0000-0000-0000097F0000}"/>
    <cellStyle name="SEM-BPS-input-on 3 3 2 2" xfId="7284" xr:uid="{00000000-0005-0000-0000-00000A7F0000}"/>
    <cellStyle name="SEM-BPS-input-on 3 3 2 3" xfId="7290" xr:uid="{00000000-0005-0000-0000-00000B7F0000}"/>
    <cellStyle name="SEM-BPS-input-on 3 3 3" xfId="15085" xr:uid="{00000000-0005-0000-0000-00000C7F0000}"/>
    <cellStyle name="SEM-BPS-input-on 3 3 3 2" xfId="7318" xr:uid="{00000000-0005-0000-0000-00000D7F0000}"/>
    <cellStyle name="SEM-BPS-input-on 3 3 3 3" xfId="7324" xr:uid="{00000000-0005-0000-0000-00000E7F0000}"/>
    <cellStyle name="SEM-BPS-input-on 3 3 4" xfId="15359" xr:uid="{00000000-0005-0000-0000-00000F7F0000}"/>
    <cellStyle name="SEM-BPS-input-on 3 3 5" xfId="15725" xr:uid="{00000000-0005-0000-0000-0000107F0000}"/>
    <cellStyle name="SEM-BPS-input-on 3 4" xfId="32812" xr:uid="{00000000-0005-0000-0000-0000117F0000}"/>
    <cellStyle name="SEM-BPS-input-on 3 4 2" xfId="17783" xr:uid="{00000000-0005-0000-0000-0000127F0000}"/>
    <cellStyle name="SEM-BPS-input-on 3 4 2 2" xfId="629" xr:uid="{00000000-0005-0000-0000-0000137F0000}"/>
    <cellStyle name="SEM-BPS-input-on 3 4 2 3" xfId="22104" xr:uid="{00000000-0005-0000-0000-0000147F0000}"/>
    <cellStyle name="SEM-BPS-input-on 3 4 3" xfId="17785" xr:uid="{00000000-0005-0000-0000-0000157F0000}"/>
    <cellStyle name="SEM-BPS-input-on 3 4 3 2" xfId="32813" xr:uid="{00000000-0005-0000-0000-0000167F0000}"/>
    <cellStyle name="SEM-BPS-input-on 3 4 3 3" xfId="22108" xr:uid="{00000000-0005-0000-0000-0000177F0000}"/>
    <cellStyle name="SEM-BPS-input-on 3 4 4" xfId="17787" xr:uid="{00000000-0005-0000-0000-0000187F0000}"/>
    <cellStyle name="SEM-BPS-input-on 3 4 5" xfId="32814" xr:uid="{00000000-0005-0000-0000-0000197F0000}"/>
    <cellStyle name="SEM-BPS-input-on 3 5" xfId="32815" xr:uid="{00000000-0005-0000-0000-00001A7F0000}"/>
    <cellStyle name="SEM-BPS-input-on 3 5 2" xfId="32816" xr:uid="{00000000-0005-0000-0000-00001B7F0000}"/>
    <cellStyle name="SEM-BPS-input-on 3 5 2 2" xfId="32817" xr:uid="{00000000-0005-0000-0000-00001C7F0000}"/>
    <cellStyle name="SEM-BPS-input-on 3 5 2 3" xfId="22271" xr:uid="{00000000-0005-0000-0000-00001D7F0000}"/>
    <cellStyle name="SEM-BPS-input-on 3 5 3" xfId="32818" xr:uid="{00000000-0005-0000-0000-00001E7F0000}"/>
    <cellStyle name="SEM-BPS-input-on 3 5 3 2" xfId="32819" xr:uid="{00000000-0005-0000-0000-00001F7F0000}"/>
    <cellStyle name="SEM-BPS-input-on 3 5 3 3" xfId="22281" xr:uid="{00000000-0005-0000-0000-0000207F0000}"/>
    <cellStyle name="SEM-BPS-input-on 3 5 4" xfId="32820" xr:uid="{00000000-0005-0000-0000-0000217F0000}"/>
    <cellStyle name="SEM-BPS-input-on 3 5 5" xfId="32821" xr:uid="{00000000-0005-0000-0000-0000227F0000}"/>
    <cellStyle name="SEM-BPS-input-on 3 6" xfId="32822" xr:uid="{00000000-0005-0000-0000-0000237F0000}"/>
    <cellStyle name="SEM-BPS-input-on 3 6 2" xfId="32823" xr:uid="{00000000-0005-0000-0000-0000247F0000}"/>
    <cellStyle name="SEM-BPS-input-on 3 6 2 2" xfId="7605" xr:uid="{00000000-0005-0000-0000-0000257F0000}"/>
    <cellStyle name="SEM-BPS-input-on 3 6 2 3" xfId="7621" xr:uid="{00000000-0005-0000-0000-0000267F0000}"/>
    <cellStyle name="SEM-BPS-input-on 3 6 3" xfId="32824" xr:uid="{00000000-0005-0000-0000-0000277F0000}"/>
    <cellStyle name="SEM-BPS-input-on 3 6 3 2" xfId="32825" xr:uid="{00000000-0005-0000-0000-0000287F0000}"/>
    <cellStyle name="SEM-BPS-input-on 3 6 3 3" xfId="22635" xr:uid="{00000000-0005-0000-0000-0000297F0000}"/>
    <cellStyle name="SEM-BPS-input-on 3 6 4" xfId="32826" xr:uid="{00000000-0005-0000-0000-00002A7F0000}"/>
    <cellStyle name="SEM-BPS-input-on 3 6 5" xfId="32827" xr:uid="{00000000-0005-0000-0000-00002B7F0000}"/>
    <cellStyle name="SEM-BPS-input-on 3 7" xfId="25903" xr:uid="{00000000-0005-0000-0000-00002C7F0000}"/>
    <cellStyle name="SEM-BPS-input-on 3 7 2" xfId="5243" xr:uid="{00000000-0005-0000-0000-00002D7F0000}"/>
    <cellStyle name="SEM-BPS-input-on 3 7 2 2" xfId="32828" xr:uid="{00000000-0005-0000-0000-00002E7F0000}"/>
    <cellStyle name="SEM-BPS-input-on 3 7 2 3" xfId="22876" xr:uid="{00000000-0005-0000-0000-00002F7F0000}"/>
    <cellStyle name="SEM-BPS-input-on 3 7 3" xfId="32829" xr:uid="{00000000-0005-0000-0000-0000307F0000}"/>
    <cellStyle name="SEM-BPS-input-on 3 7 3 2" xfId="32830" xr:uid="{00000000-0005-0000-0000-0000317F0000}"/>
    <cellStyle name="SEM-BPS-input-on 3 7 3 3" xfId="22945" xr:uid="{00000000-0005-0000-0000-0000327F0000}"/>
    <cellStyle name="SEM-BPS-input-on 3 7 4" xfId="32831" xr:uid="{00000000-0005-0000-0000-0000337F0000}"/>
    <cellStyle name="SEM-BPS-input-on 3 7 5" xfId="32832" xr:uid="{00000000-0005-0000-0000-0000347F0000}"/>
    <cellStyle name="SEM-BPS-input-on 3 8" xfId="25906" xr:uid="{00000000-0005-0000-0000-0000357F0000}"/>
    <cellStyle name="SEM-BPS-input-on 3 8 2" xfId="32833" xr:uid="{00000000-0005-0000-0000-0000367F0000}"/>
    <cellStyle name="SEM-BPS-input-on 3 8 2 2" xfId="4016" xr:uid="{00000000-0005-0000-0000-0000377F0000}"/>
    <cellStyle name="SEM-BPS-input-on 3 8 2 3" xfId="7915" xr:uid="{00000000-0005-0000-0000-0000387F0000}"/>
    <cellStyle name="SEM-BPS-input-on 3 8 3" xfId="32834" xr:uid="{00000000-0005-0000-0000-0000397F0000}"/>
    <cellStyle name="SEM-BPS-input-on 3 8 3 2" xfId="32835" xr:uid="{00000000-0005-0000-0000-00003A7F0000}"/>
    <cellStyle name="SEM-BPS-input-on 3 8 3 3" xfId="24003" xr:uid="{00000000-0005-0000-0000-00003B7F0000}"/>
    <cellStyle name="SEM-BPS-input-on 3 8 4" xfId="32836" xr:uid="{00000000-0005-0000-0000-00003C7F0000}"/>
    <cellStyle name="SEM-BPS-input-on 3 8 5" xfId="32837" xr:uid="{00000000-0005-0000-0000-00003D7F0000}"/>
    <cellStyle name="SEM-BPS-input-on 3 9" xfId="25050" xr:uid="{00000000-0005-0000-0000-00003E7F0000}"/>
    <cellStyle name="SEM-BPS-input-on 3 9 2" xfId="30545" xr:uid="{00000000-0005-0000-0000-00003F7F0000}"/>
    <cellStyle name="SEM-BPS-input-on 3 9 3" xfId="32838" xr:uid="{00000000-0005-0000-0000-0000407F0000}"/>
    <cellStyle name="SEM-BPS-input-on 4" xfId="32839" xr:uid="{00000000-0005-0000-0000-0000417F0000}"/>
    <cellStyle name="SEM-BPS-input-on 4 10" xfId="17744" xr:uid="{00000000-0005-0000-0000-0000427F0000}"/>
    <cellStyle name="SEM-BPS-input-on 4 10 2" xfId="32840" xr:uid="{00000000-0005-0000-0000-0000437F0000}"/>
    <cellStyle name="SEM-BPS-input-on 4 10 3" xfId="32841" xr:uid="{00000000-0005-0000-0000-0000447F0000}"/>
    <cellStyle name="SEM-BPS-input-on 4 11" xfId="17746" xr:uid="{00000000-0005-0000-0000-0000457F0000}"/>
    <cellStyle name="SEM-BPS-input-on 4 11 2" xfId="32842" xr:uid="{00000000-0005-0000-0000-0000467F0000}"/>
    <cellStyle name="SEM-BPS-input-on 4 11 3" xfId="32843" xr:uid="{00000000-0005-0000-0000-0000477F0000}"/>
    <cellStyle name="SEM-BPS-input-on 4 12" xfId="32844" xr:uid="{00000000-0005-0000-0000-0000487F0000}"/>
    <cellStyle name="SEM-BPS-input-on 4 13" xfId="28329" xr:uid="{00000000-0005-0000-0000-0000497F0000}"/>
    <cellStyle name="SEM-BPS-input-on 4 2" xfId="3291" xr:uid="{00000000-0005-0000-0000-00004A7F0000}"/>
    <cellStyle name="SEM-BPS-input-on 4 2 2" xfId="3297" xr:uid="{00000000-0005-0000-0000-00004B7F0000}"/>
    <cellStyle name="SEM-BPS-input-on 4 2 2 2" xfId="32845" xr:uid="{00000000-0005-0000-0000-00004C7F0000}"/>
    <cellStyle name="SEM-BPS-input-on 4 2 2 3" xfId="27167" xr:uid="{00000000-0005-0000-0000-00004D7F0000}"/>
    <cellStyle name="SEM-BPS-input-on 4 2 3" xfId="3303" xr:uid="{00000000-0005-0000-0000-00004E7F0000}"/>
    <cellStyle name="SEM-BPS-input-on 4 2 3 2" xfId="32846" xr:uid="{00000000-0005-0000-0000-00004F7F0000}"/>
    <cellStyle name="SEM-BPS-input-on 4 2 3 3" xfId="27171" xr:uid="{00000000-0005-0000-0000-0000507F0000}"/>
    <cellStyle name="SEM-BPS-input-on 4 2 4" xfId="32847" xr:uid="{00000000-0005-0000-0000-0000517F0000}"/>
    <cellStyle name="SEM-BPS-input-on 4 2 5" xfId="751" xr:uid="{00000000-0005-0000-0000-0000527F0000}"/>
    <cellStyle name="SEM-BPS-input-on 4 3" xfId="32848" xr:uid="{00000000-0005-0000-0000-0000537F0000}"/>
    <cellStyle name="SEM-BPS-input-on 4 3 2" xfId="2599" xr:uid="{00000000-0005-0000-0000-0000547F0000}"/>
    <cellStyle name="SEM-BPS-input-on 4 3 2 2" xfId="32849" xr:uid="{00000000-0005-0000-0000-0000557F0000}"/>
    <cellStyle name="SEM-BPS-input-on 4 3 2 3" xfId="27229" xr:uid="{00000000-0005-0000-0000-0000567F0000}"/>
    <cellStyle name="SEM-BPS-input-on 4 3 3" xfId="2615" xr:uid="{00000000-0005-0000-0000-0000577F0000}"/>
    <cellStyle name="SEM-BPS-input-on 4 3 3 2" xfId="32850" xr:uid="{00000000-0005-0000-0000-0000587F0000}"/>
    <cellStyle name="SEM-BPS-input-on 4 3 3 3" xfId="31649" xr:uid="{00000000-0005-0000-0000-0000597F0000}"/>
    <cellStyle name="SEM-BPS-input-on 4 3 4" xfId="32851" xr:uid="{00000000-0005-0000-0000-00005A7F0000}"/>
    <cellStyle name="SEM-BPS-input-on 4 3 5" xfId="32852" xr:uid="{00000000-0005-0000-0000-00005B7F0000}"/>
    <cellStyle name="SEM-BPS-input-on 4 4" xfId="32853" xr:uid="{00000000-0005-0000-0000-00005C7F0000}"/>
    <cellStyle name="SEM-BPS-input-on 4 4 2" xfId="1455" xr:uid="{00000000-0005-0000-0000-00005D7F0000}"/>
    <cellStyle name="SEM-BPS-input-on 4 4 2 2" xfId="32854" xr:uid="{00000000-0005-0000-0000-00005E7F0000}"/>
    <cellStyle name="SEM-BPS-input-on 4 4 2 3" xfId="27252" xr:uid="{00000000-0005-0000-0000-00005F7F0000}"/>
    <cellStyle name="SEM-BPS-input-on 4 4 3" xfId="1478" xr:uid="{00000000-0005-0000-0000-0000607F0000}"/>
    <cellStyle name="SEM-BPS-input-on 4 4 3 2" xfId="32855" xr:uid="{00000000-0005-0000-0000-0000617F0000}"/>
    <cellStyle name="SEM-BPS-input-on 4 4 3 3" xfId="31771" xr:uid="{00000000-0005-0000-0000-0000627F0000}"/>
    <cellStyle name="SEM-BPS-input-on 4 4 4" xfId="32856" xr:uid="{00000000-0005-0000-0000-0000637F0000}"/>
    <cellStyle name="SEM-BPS-input-on 4 4 5" xfId="32857" xr:uid="{00000000-0005-0000-0000-0000647F0000}"/>
    <cellStyle name="SEM-BPS-input-on 4 5" xfId="32858" xr:uid="{00000000-0005-0000-0000-0000657F0000}"/>
    <cellStyle name="SEM-BPS-input-on 4 5 2" xfId="6596" xr:uid="{00000000-0005-0000-0000-0000667F0000}"/>
    <cellStyle name="SEM-BPS-input-on 4 5 2 2" xfId="32859" xr:uid="{00000000-0005-0000-0000-0000677F0000}"/>
    <cellStyle name="SEM-BPS-input-on 4 5 2 3" xfId="27265" xr:uid="{00000000-0005-0000-0000-0000687F0000}"/>
    <cellStyle name="SEM-BPS-input-on 4 5 3" xfId="2351" xr:uid="{00000000-0005-0000-0000-0000697F0000}"/>
    <cellStyle name="SEM-BPS-input-on 4 5 3 2" xfId="32860" xr:uid="{00000000-0005-0000-0000-00006A7F0000}"/>
    <cellStyle name="SEM-BPS-input-on 4 5 3 3" xfId="32861" xr:uid="{00000000-0005-0000-0000-00006B7F0000}"/>
    <cellStyle name="SEM-BPS-input-on 4 5 4" xfId="1717" xr:uid="{00000000-0005-0000-0000-00006C7F0000}"/>
    <cellStyle name="SEM-BPS-input-on 4 5 5" xfId="32862" xr:uid="{00000000-0005-0000-0000-00006D7F0000}"/>
    <cellStyle name="SEM-BPS-input-on 4 6" xfId="32863" xr:uid="{00000000-0005-0000-0000-00006E7F0000}"/>
    <cellStyle name="SEM-BPS-input-on 4 6 2" xfId="6601" xr:uid="{00000000-0005-0000-0000-00006F7F0000}"/>
    <cellStyle name="SEM-BPS-input-on 4 6 2 2" xfId="423" xr:uid="{00000000-0005-0000-0000-0000707F0000}"/>
    <cellStyle name="SEM-BPS-input-on 4 6 2 3" xfId="4061" xr:uid="{00000000-0005-0000-0000-0000717F0000}"/>
    <cellStyle name="SEM-BPS-input-on 4 6 3" xfId="32864" xr:uid="{00000000-0005-0000-0000-0000727F0000}"/>
    <cellStyle name="SEM-BPS-input-on 4 6 3 2" xfId="32865" xr:uid="{00000000-0005-0000-0000-0000737F0000}"/>
    <cellStyle name="SEM-BPS-input-on 4 6 3 3" xfId="32866" xr:uid="{00000000-0005-0000-0000-0000747F0000}"/>
    <cellStyle name="SEM-BPS-input-on 4 6 4" xfId="32867" xr:uid="{00000000-0005-0000-0000-0000757F0000}"/>
    <cellStyle name="SEM-BPS-input-on 4 6 5" xfId="32868" xr:uid="{00000000-0005-0000-0000-0000767F0000}"/>
    <cellStyle name="SEM-BPS-input-on 4 7" xfId="32869" xr:uid="{00000000-0005-0000-0000-0000777F0000}"/>
    <cellStyle name="SEM-BPS-input-on 4 7 2" xfId="32870" xr:uid="{00000000-0005-0000-0000-0000787F0000}"/>
    <cellStyle name="SEM-BPS-input-on 4 7 2 2" xfId="32871" xr:uid="{00000000-0005-0000-0000-0000797F0000}"/>
    <cellStyle name="SEM-BPS-input-on 4 7 2 3" xfId="27290" xr:uid="{00000000-0005-0000-0000-00007A7F0000}"/>
    <cellStyle name="SEM-BPS-input-on 4 7 3" xfId="32872" xr:uid="{00000000-0005-0000-0000-00007B7F0000}"/>
    <cellStyle name="SEM-BPS-input-on 4 7 3 2" xfId="11842" xr:uid="{00000000-0005-0000-0000-00007C7F0000}"/>
    <cellStyle name="SEM-BPS-input-on 4 7 3 3" xfId="21583" xr:uid="{00000000-0005-0000-0000-00007D7F0000}"/>
    <cellStyle name="SEM-BPS-input-on 4 7 4" xfId="32873" xr:uid="{00000000-0005-0000-0000-00007E7F0000}"/>
    <cellStyle name="SEM-BPS-input-on 4 7 5" xfId="32874" xr:uid="{00000000-0005-0000-0000-00007F7F0000}"/>
    <cellStyle name="SEM-BPS-input-on 4 8" xfId="32875" xr:uid="{00000000-0005-0000-0000-0000807F0000}"/>
    <cellStyle name="SEM-BPS-input-on 4 8 2" xfId="32876" xr:uid="{00000000-0005-0000-0000-0000817F0000}"/>
    <cellStyle name="SEM-BPS-input-on 4 8 2 2" xfId="8473" xr:uid="{00000000-0005-0000-0000-0000827F0000}"/>
    <cellStyle name="SEM-BPS-input-on 4 8 2 3" xfId="8486" xr:uid="{00000000-0005-0000-0000-0000837F0000}"/>
    <cellStyle name="SEM-BPS-input-on 4 8 3" xfId="32877" xr:uid="{00000000-0005-0000-0000-0000847F0000}"/>
    <cellStyle name="SEM-BPS-input-on 4 8 3 2" xfId="27711" xr:uid="{00000000-0005-0000-0000-0000857F0000}"/>
    <cellStyle name="SEM-BPS-input-on 4 8 3 3" xfId="27713" xr:uid="{00000000-0005-0000-0000-0000867F0000}"/>
    <cellStyle name="SEM-BPS-input-on 4 8 4" xfId="32878" xr:uid="{00000000-0005-0000-0000-0000877F0000}"/>
    <cellStyle name="SEM-BPS-input-on 4 8 5" xfId="32879" xr:uid="{00000000-0005-0000-0000-0000887F0000}"/>
    <cellStyle name="SEM-BPS-input-on 4 9" xfId="25054" xr:uid="{00000000-0005-0000-0000-0000897F0000}"/>
    <cellStyle name="SEM-BPS-input-on 4 9 2" xfId="32880" xr:uid="{00000000-0005-0000-0000-00008A7F0000}"/>
    <cellStyle name="SEM-BPS-input-on 4 9 3" xfId="32881" xr:uid="{00000000-0005-0000-0000-00008B7F0000}"/>
    <cellStyle name="SEM-BPS-input-on 5" xfId="32882" xr:uid="{00000000-0005-0000-0000-00008C7F0000}"/>
    <cellStyle name="SEM-BPS-input-on 5 10" xfId="32883" xr:uid="{00000000-0005-0000-0000-00008D7F0000}"/>
    <cellStyle name="SEM-BPS-input-on 5 10 2" xfId="32884" xr:uid="{00000000-0005-0000-0000-00008E7F0000}"/>
    <cellStyle name="SEM-BPS-input-on 5 10 3" xfId="32885" xr:uid="{00000000-0005-0000-0000-00008F7F0000}"/>
    <cellStyle name="SEM-BPS-input-on 5 11" xfId="32886" xr:uid="{00000000-0005-0000-0000-0000907F0000}"/>
    <cellStyle name="SEM-BPS-input-on 5 11 2" xfId="32887" xr:uid="{00000000-0005-0000-0000-0000917F0000}"/>
    <cellStyle name="SEM-BPS-input-on 5 11 3" xfId="32888" xr:uid="{00000000-0005-0000-0000-0000927F0000}"/>
    <cellStyle name="SEM-BPS-input-on 5 12" xfId="8171" xr:uid="{00000000-0005-0000-0000-0000937F0000}"/>
    <cellStyle name="SEM-BPS-input-on 5 13" xfId="8177" xr:uid="{00000000-0005-0000-0000-0000947F0000}"/>
    <cellStyle name="SEM-BPS-input-on 5 2" xfId="32889" xr:uid="{00000000-0005-0000-0000-0000957F0000}"/>
    <cellStyle name="SEM-BPS-input-on 5 2 2" xfId="32890" xr:uid="{00000000-0005-0000-0000-0000967F0000}"/>
    <cellStyle name="SEM-BPS-input-on 5 2 2 2" xfId="20950" xr:uid="{00000000-0005-0000-0000-0000977F0000}"/>
    <cellStyle name="SEM-BPS-input-on 5 2 2 3" xfId="32891" xr:uid="{00000000-0005-0000-0000-0000987F0000}"/>
    <cellStyle name="SEM-BPS-input-on 5 2 3" xfId="32892" xr:uid="{00000000-0005-0000-0000-0000997F0000}"/>
    <cellStyle name="SEM-BPS-input-on 5 2 3 2" xfId="32893" xr:uid="{00000000-0005-0000-0000-00009A7F0000}"/>
    <cellStyle name="SEM-BPS-input-on 5 2 3 3" xfId="32894" xr:uid="{00000000-0005-0000-0000-00009B7F0000}"/>
    <cellStyle name="SEM-BPS-input-on 5 2 4" xfId="32895" xr:uid="{00000000-0005-0000-0000-00009C7F0000}"/>
    <cellStyle name="SEM-BPS-input-on 5 2 5" xfId="32896" xr:uid="{00000000-0005-0000-0000-00009D7F0000}"/>
    <cellStyle name="SEM-BPS-input-on 5 3" xfId="32897" xr:uid="{00000000-0005-0000-0000-00009E7F0000}"/>
    <cellStyle name="SEM-BPS-input-on 5 3 2" xfId="32898" xr:uid="{00000000-0005-0000-0000-00009F7F0000}"/>
    <cellStyle name="SEM-BPS-input-on 5 3 2 2" xfId="20960" xr:uid="{00000000-0005-0000-0000-0000A07F0000}"/>
    <cellStyle name="SEM-BPS-input-on 5 3 2 3" xfId="32899" xr:uid="{00000000-0005-0000-0000-0000A17F0000}"/>
    <cellStyle name="SEM-BPS-input-on 5 3 3" xfId="32900" xr:uid="{00000000-0005-0000-0000-0000A27F0000}"/>
    <cellStyle name="SEM-BPS-input-on 5 3 3 2" xfId="32901" xr:uid="{00000000-0005-0000-0000-0000A37F0000}"/>
    <cellStyle name="SEM-BPS-input-on 5 3 3 3" xfId="32902" xr:uid="{00000000-0005-0000-0000-0000A47F0000}"/>
    <cellStyle name="SEM-BPS-input-on 5 3 4" xfId="32903" xr:uid="{00000000-0005-0000-0000-0000A57F0000}"/>
    <cellStyle name="SEM-BPS-input-on 5 3 5" xfId="32904" xr:uid="{00000000-0005-0000-0000-0000A67F0000}"/>
    <cellStyle name="SEM-BPS-input-on 5 4" xfId="32905" xr:uid="{00000000-0005-0000-0000-0000A77F0000}"/>
    <cellStyle name="SEM-BPS-input-on 5 4 2" xfId="32906" xr:uid="{00000000-0005-0000-0000-0000A87F0000}"/>
    <cellStyle name="SEM-BPS-input-on 5 4 2 2" xfId="20971" xr:uid="{00000000-0005-0000-0000-0000A97F0000}"/>
    <cellStyle name="SEM-BPS-input-on 5 4 2 3" xfId="32907" xr:uid="{00000000-0005-0000-0000-0000AA7F0000}"/>
    <cellStyle name="SEM-BPS-input-on 5 4 3" xfId="32908" xr:uid="{00000000-0005-0000-0000-0000AB7F0000}"/>
    <cellStyle name="SEM-BPS-input-on 5 4 3 2" xfId="32909" xr:uid="{00000000-0005-0000-0000-0000AC7F0000}"/>
    <cellStyle name="SEM-BPS-input-on 5 4 3 3" xfId="32910" xr:uid="{00000000-0005-0000-0000-0000AD7F0000}"/>
    <cellStyle name="SEM-BPS-input-on 5 4 4" xfId="32911" xr:uid="{00000000-0005-0000-0000-0000AE7F0000}"/>
    <cellStyle name="SEM-BPS-input-on 5 4 5" xfId="32912" xr:uid="{00000000-0005-0000-0000-0000AF7F0000}"/>
    <cellStyle name="SEM-BPS-input-on 5 5" xfId="32913" xr:uid="{00000000-0005-0000-0000-0000B07F0000}"/>
    <cellStyle name="SEM-BPS-input-on 5 5 2" xfId="32914" xr:uid="{00000000-0005-0000-0000-0000B17F0000}"/>
    <cellStyle name="SEM-BPS-input-on 5 5 2 2" xfId="1331" xr:uid="{00000000-0005-0000-0000-0000B27F0000}"/>
    <cellStyle name="SEM-BPS-input-on 5 5 2 3" xfId="32915" xr:uid="{00000000-0005-0000-0000-0000B37F0000}"/>
    <cellStyle name="SEM-BPS-input-on 5 5 3" xfId="32916" xr:uid="{00000000-0005-0000-0000-0000B47F0000}"/>
    <cellStyle name="SEM-BPS-input-on 5 5 3 2" xfId="1065" xr:uid="{00000000-0005-0000-0000-0000B57F0000}"/>
    <cellStyle name="SEM-BPS-input-on 5 5 3 3" xfId="32917" xr:uid="{00000000-0005-0000-0000-0000B67F0000}"/>
    <cellStyle name="SEM-BPS-input-on 5 5 4" xfId="32918" xr:uid="{00000000-0005-0000-0000-0000B77F0000}"/>
    <cellStyle name="SEM-BPS-input-on 5 5 5" xfId="32919" xr:uid="{00000000-0005-0000-0000-0000B87F0000}"/>
    <cellStyle name="SEM-BPS-input-on 5 6" xfId="32920" xr:uid="{00000000-0005-0000-0000-0000B97F0000}"/>
    <cellStyle name="SEM-BPS-input-on 5 6 2" xfId="32921" xr:uid="{00000000-0005-0000-0000-0000BA7F0000}"/>
    <cellStyle name="SEM-BPS-input-on 5 6 2 2" xfId="4150" xr:uid="{00000000-0005-0000-0000-0000BB7F0000}"/>
    <cellStyle name="SEM-BPS-input-on 5 6 2 3" xfId="4162" xr:uid="{00000000-0005-0000-0000-0000BC7F0000}"/>
    <cellStyle name="SEM-BPS-input-on 5 6 3" xfId="32922" xr:uid="{00000000-0005-0000-0000-0000BD7F0000}"/>
    <cellStyle name="SEM-BPS-input-on 5 6 3 2" xfId="17555" xr:uid="{00000000-0005-0000-0000-0000BE7F0000}"/>
    <cellStyle name="SEM-BPS-input-on 5 6 3 3" xfId="32923" xr:uid="{00000000-0005-0000-0000-0000BF7F0000}"/>
    <cellStyle name="SEM-BPS-input-on 5 6 4" xfId="3666" xr:uid="{00000000-0005-0000-0000-0000C07F0000}"/>
    <cellStyle name="SEM-BPS-input-on 5 6 5" xfId="2652" xr:uid="{00000000-0005-0000-0000-0000C17F0000}"/>
    <cellStyle name="SEM-BPS-input-on 5 7" xfId="6144" xr:uid="{00000000-0005-0000-0000-0000C27F0000}"/>
    <cellStyle name="SEM-BPS-input-on 5 7 2" xfId="32924" xr:uid="{00000000-0005-0000-0000-0000C37F0000}"/>
    <cellStyle name="SEM-BPS-input-on 5 7 2 2" xfId="32925" xr:uid="{00000000-0005-0000-0000-0000C47F0000}"/>
    <cellStyle name="SEM-BPS-input-on 5 7 2 3" xfId="23462" xr:uid="{00000000-0005-0000-0000-0000C57F0000}"/>
    <cellStyle name="SEM-BPS-input-on 5 7 3" xfId="32926" xr:uid="{00000000-0005-0000-0000-0000C67F0000}"/>
    <cellStyle name="SEM-BPS-input-on 5 7 3 2" xfId="32927" xr:uid="{00000000-0005-0000-0000-0000C77F0000}"/>
    <cellStyle name="SEM-BPS-input-on 5 7 3 3" xfId="23468" xr:uid="{00000000-0005-0000-0000-0000C87F0000}"/>
    <cellStyle name="SEM-BPS-input-on 5 7 4" xfId="32928" xr:uid="{00000000-0005-0000-0000-0000C97F0000}"/>
    <cellStyle name="SEM-BPS-input-on 5 7 5" xfId="32929" xr:uid="{00000000-0005-0000-0000-0000CA7F0000}"/>
    <cellStyle name="SEM-BPS-input-on 5 8" xfId="1612" xr:uid="{00000000-0005-0000-0000-0000CB7F0000}"/>
    <cellStyle name="SEM-BPS-input-on 5 8 2" xfId="32930" xr:uid="{00000000-0005-0000-0000-0000CC7F0000}"/>
    <cellStyle name="SEM-BPS-input-on 5 8 2 2" xfId="1632" xr:uid="{00000000-0005-0000-0000-0000CD7F0000}"/>
    <cellStyle name="SEM-BPS-input-on 5 8 2 3" xfId="1647" xr:uid="{00000000-0005-0000-0000-0000CE7F0000}"/>
    <cellStyle name="SEM-BPS-input-on 5 8 3" xfId="32931" xr:uid="{00000000-0005-0000-0000-0000CF7F0000}"/>
    <cellStyle name="SEM-BPS-input-on 5 8 3 2" xfId="32932" xr:uid="{00000000-0005-0000-0000-0000D07F0000}"/>
    <cellStyle name="SEM-BPS-input-on 5 8 3 3" xfId="32933" xr:uid="{00000000-0005-0000-0000-0000D17F0000}"/>
    <cellStyle name="SEM-BPS-input-on 5 8 4" xfId="32934" xr:uid="{00000000-0005-0000-0000-0000D27F0000}"/>
    <cellStyle name="SEM-BPS-input-on 5 8 5" xfId="32935" xr:uid="{00000000-0005-0000-0000-0000D37F0000}"/>
    <cellStyle name="SEM-BPS-input-on 5 9" xfId="32936" xr:uid="{00000000-0005-0000-0000-0000D47F0000}"/>
    <cellStyle name="SEM-BPS-input-on 5 9 2" xfId="32937" xr:uid="{00000000-0005-0000-0000-0000D57F0000}"/>
    <cellStyle name="SEM-BPS-input-on 5 9 3" xfId="32938" xr:uid="{00000000-0005-0000-0000-0000D67F0000}"/>
    <cellStyle name="SEM-BPS-input-on 6" xfId="32939" xr:uid="{00000000-0005-0000-0000-0000D77F0000}"/>
    <cellStyle name="SEM-BPS-input-on 6 10" xfId="32940" xr:uid="{00000000-0005-0000-0000-0000D87F0000}"/>
    <cellStyle name="SEM-BPS-input-on 6 10 2" xfId="688" xr:uid="{00000000-0005-0000-0000-0000D97F0000}"/>
    <cellStyle name="SEM-BPS-input-on 6 10 3" xfId="6896" xr:uid="{00000000-0005-0000-0000-0000DA7F0000}"/>
    <cellStyle name="SEM-BPS-input-on 6 11" xfId="32941" xr:uid="{00000000-0005-0000-0000-0000DB7F0000}"/>
    <cellStyle name="SEM-BPS-input-on 6 11 2" xfId="6918" xr:uid="{00000000-0005-0000-0000-0000DC7F0000}"/>
    <cellStyle name="SEM-BPS-input-on 6 11 3" xfId="6930" xr:uid="{00000000-0005-0000-0000-0000DD7F0000}"/>
    <cellStyle name="SEM-BPS-input-on 6 12" xfId="32942" xr:uid="{00000000-0005-0000-0000-0000DE7F0000}"/>
    <cellStyle name="SEM-BPS-input-on 6 13" xfId="32943" xr:uid="{00000000-0005-0000-0000-0000DF7F0000}"/>
    <cellStyle name="SEM-BPS-input-on 6 2" xfId="32944" xr:uid="{00000000-0005-0000-0000-0000E07F0000}"/>
    <cellStyle name="SEM-BPS-input-on 6 2 2" xfId="32945" xr:uid="{00000000-0005-0000-0000-0000E17F0000}"/>
    <cellStyle name="SEM-BPS-input-on 6 2 2 2" xfId="32946" xr:uid="{00000000-0005-0000-0000-0000E27F0000}"/>
    <cellStyle name="SEM-BPS-input-on 6 2 2 3" xfId="32947" xr:uid="{00000000-0005-0000-0000-0000E37F0000}"/>
    <cellStyle name="SEM-BPS-input-on 6 2 3" xfId="32948" xr:uid="{00000000-0005-0000-0000-0000E47F0000}"/>
    <cellStyle name="SEM-BPS-input-on 6 2 3 2" xfId="32949" xr:uid="{00000000-0005-0000-0000-0000E57F0000}"/>
    <cellStyle name="SEM-BPS-input-on 6 2 3 3" xfId="32950" xr:uid="{00000000-0005-0000-0000-0000E67F0000}"/>
    <cellStyle name="SEM-BPS-input-on 6 2 4" xfId="32951" xr:uid="{00000000-0005-0000-0000-0000E77F0000}"/>
    <cellStyle name="SEM-BPS-input-on 6 2 5" xfId="32952" xr:uid="{00000000-0005-0000-0000-0000E87F0000}"/>
    <cellStyle name="SEM-BPS-input-on 6 3" xfId="32953" xr:uid="{00000000-0005-0000-0000-0000E97F0000}"/>
    <cellStyle name="SEM-BPS-input-on 6 3 2" xfId="32954" xr:uid="{00000000-0005-0000-0000-0000EA7F0000}"/>
    <cellStyle name="SEM-BPS-input-on 6 3 2 2" xfId="32955" xr:uid="{00000000-0005-0000-0000-0000EB7F0000}"/>
    <cellStyle name="SEM-BPS-input-on 6 3 2 3" xfId="32956" xr:uid="{00000000-0005-0000-0000-0000EC7F0000}"/>
    <cellStyle name="SEM-BPS-input-on 6 3 3" xfId="17820" xr:uid="{00000000-0005-0000-0000-0000ED7F0000}"/>
    <cellStyle name="SEM-BPS-input-on 6 3 3 2" xfId="32957" xr:uid="{00000000-0005-0000-0000-0000EE7F0000}"/>
    <cellStyle name="SEM-BPS-input-on 6 3 3 3" xfId="32958" xr:uid="{00000000-0005-0000-0000-0000EF7F0000}"/>
    <cellStyle name="SEM-BPS-input-on 6 3 4" xfId="32959" xr:uid="{00000000-0005-0000-0000-0000F07F0000}"/>
    <cellStyle name="SEM-BPS-input-on 6 3 5" xfId="32960" xr:uid="{00000000-0005-0000-0000-0000F17F0000}"/>
    <cellStyle name="SEM-BPS-input-on 6 4" xfId="32961" xr:uid="{00000000-0005-0000-0000-0000F27F0000}"/>
    <cellStyle name="SEM-BPS-input-on 6 4 2" xfId="32962" xr:uid="{00000000-0005-0000-0000-0000F37F0000}"/>
    <cellStyle name="SEM-BPS-input-on 6 4 2 2" xfId="32963" xr:uid="{00000000-0005-0000-0000-0000F47F0000}"/>
    <cellStyle name="SEM-BPS-input-on 6 4 2 3" xfId="32964" xr:uid="{00000000-0005-0000-0000-0000F57F0000}"/>
    <cellStyle name="SEM-BPS-input-on 6 4 3" xfId="32965" xr:uid="{00000000-0005-0000-0000-0000F67F0000}"/>
    <cellStyle name="SEM-BPS-input-on 6 4 3 2" xfId="32966" xr:uid="{00000000-0005-0000-0000-0000F77F0000}"/>
    <cellStyle name="SEM-BPS-input-on 6 4 3 3" xfId="32967" xr:uid="{00000000-0005-0000-0000-0000F87F0000}"/>
    <cellStyle name="SEM-BPS-input-on 6 4 4" xfId="32969" xr:uid="{00000000-0005-0000-0000-0000F97F0000}"/>
    <cellStyle name="SEM-BPS-input-on 6 4 5" xfId="32970" xr:uid="{00000000-0005-0000-0000-0000FA7F0000}"/>
    <cellStyle name="SEM-BPS-input-on 6 5" xfId="32971" xr:uid="{00000000-0005-0000-0000-0000FB7F0000}"/>
    <cellStyle name="SEM-BPS-input-on 6 5 2" xfId="32972" xr:uid="{00000000-0005-0000-0000-0000FC7F0000}"/>
    <cellStyle name="SEM-BPS-input-on 6 5 2 2" xfId="32973" xr:uid="{00000000-0005-0000-0000-0000FD7F0000}"/>
    <cellStyle name="SEM-BPS-input-on 6 5 2 3" xfId="32974" xr:uid="{00000000-0005-0000-0000-0000FE7F0000}"/>
    <cellStyle name="SEM-BPS-input-on 6 5 3" xfId="32975" xr:uid="{00000000-0005-0000-0000-0000FF7F0000}"/>
    <cellStyle name="SEM-BPS-input-on 6 5 3 2" xfId="32976" xr:uid="{00000000-0005-0000-0000-000000800000}"/>
    <cellStyle name="SEM-BPS-input-on 6 5 3 3" xfId="32977" xr:uid="{00000000-0005-0000-0000-000001800000}"/>
    <cellStyle name="SEM-BPS-input-on 6 5 4" xfId="32978" xr:uid="{00000000-0005-0000-0000-000002800000}"/>
    <cellStyle name="SEM-BPS-input-on 6 5 5" xfId="32979" xr:uid="{00000000-0005-0000-0000-000003800000}"/>
    <cellStyle name="SEM-BPS-input-on 6 6" xfId="32980" xr:uid="{00000000-0005-0000-0000-000004800000}"/>
    <cellStyle name="SEM-BPS-input-on 6 6 2" xfId="25359" xr:uid="{00000000-0005-0000-0000-000005800000}"/>
    <cellStyle name="SEM-BPS-input-on 6 6 2 2" xfId="32981" xr:uid="{00000000-0005-0000-0000-000006800000}"/>
    <cellStyle name="SEM-BPS-input-on 6 6 2 3" xfId="32982" xr:uid="{00000000-0005-0000-0000-000007800000}"/>
    <cellStyle name="SEM-BPS-input-on 6 6 3" xfId="32983" xr:uid="{00000000-0005-0000-0000-000008800000}"/>
    <cellStyle name="SEM-BPS-input-on 6 6 3 2" xfId="32984" xr:uid="{00000000-0005-0000-0000-000009800000}"/>
    <cellStyle name="SEM-BPS-input-on 6 6 3 3" xfId="32985" xr:uid="{00000000-0005-0000-0000-00000A800000}"/>
    <cellStyle name="SEM-BPS-input-on 6 6 4" xfId="32986" xr:uid="{00000000-0005-0000-0000-00000B800000}"/>
    <cellStyle name="SEM-BPS-input-on 6 6 5" xfId="32987" xr:uid="{00000000-0005-0000-0000-00000C800000}"/>
    <cellStyle name="SEM-BPS-input-on 6 7" xfId="32988" xr:uid="{00000000-0005-0000-0000-00000D800000}"/>
    <cellStyle name="SEM-BPS-input-on 6 7 2" xfId="32989" xr:uid="{00000000-0005-0000-0000-00000E800000}"/>
    <cellStyle name="SEM-BPS-input-on 6 7 2 2" xfId="32990" xr:uid="{00000000-0005-0000-0000-00000F800000}"/>
    <cellStyle name="SEM-BPS-input-on 6 7 2 3" xfId="32991" xr:uid="{00000000-0005-0000-0000-000010800000}"/>
    <cellStyle name="SEM-BPS-input-on 6 7 3" xfId="32992" xr:uid="{00000000-0005-0000-0000-000011800000}"/>
    <cellStyle name="SEM-BPS-input-on 6 7 3 2" xfId="32993" xr:uid="{00000000-0005-0000-0000-000012800000}"/>
    <cellStyle name="SEM-BPS-input-on 6 7 3 3" xfId="32994" xr:uid="{00000000-0005-0000-0000-000013800000}"/>
    <cellStyle name="SEM-BPS-input-on 6 7 4" xfId="32995" xr:uid="{00000000-0005-0000-0000-000014800000}"/>
    <cellStyle name="SEM-BPS-input-on 6 7 5" xfId="32996" xr:uid="{00000000-0005-0000-0000-000015800000}"/>
    <cellStyle name="SEM-BPS-input-on 6 8" xfId="32997" xr:uid="{00000000-0005-0000-0000-000016800000}"/>
    <cellStyle name="SEM-BPS-input-on 6 8 2" xfId="32998" xr:uid="{00000000-0005-0000-0000-000017800000}"/>
    <cellStyle name="SEM-BPS-input-on 6 8 2 2" xfId="32999" xr:uid="{00000000-0005-0000-0000-000018800000}"/>
    <cellStyle name="SEM-BPS-input-on 6 8 2 3" xfId="33000" xr:uid="{00000000-0005-0000-0000-000019800000}"/>
    <cellStyle name="SEM-BPS-input-on 6 8 3" xfId="33001" xr:uid="{00000000-0005-0000-0000-00001A800000}"/>
    <cellStyle name="SEM-BPS-input-on 6 8 3 2" xfId="33002" xr:uid="{00000000-0005-0000-0000-00001B800000}"/>
    <cellStyle name="SEM-BPS-input-on 6 8 3 3" xfId="33003" xr:uid="{00000000-0005-0000-0000-00001C800000}"/>
    <cellStyle name="SEM-BPS-input-on 6 8 4" xfId="33004" xr:uid="{00000000-0005-0000-0000-00001D800000}"/>
    <cellStyle name="SEM-BPS-input-on 6 8 5" xfId="33005" xr:uid="{00000000-0005-0000-0000-00001E800000}"/>
    <cellStyle name="SEM-BPS-input-on 6 9" xfId="33006" xr:uid="{00000000-0005-0000-0000-00001F800000}"/>
    <cellStyle name="SEM-BPS-input-on 6 9 2" xfId="33007" xr:uid="{00000000-0005-0000-0000-000020800000}"/>
    <cellStyle name="SEM-BPS-input-on 6 9 3" xfId="33008" xr:uid="{00000000-0005-0000-0000-000021800000}"/>
    <cellStyle name="SEM-BPS-input-on 7" xfId="33009" xr:uid="{00000000-0005-0000-0000-000022800000}"/>
    <cellStyle name="SEM-BPS-input-on 7 10" xfId="33010" xr:uid="{00000000-0005-0000-0000-000023800000}"/>
    <cellStyle name="SEM-BPS-input-on 7 10 2" xfId="33011" xr:uid="{00000000-0005-0000-0000-000024800000}"/>
    <cellStyle name="SEM-BPS-input-on 7 10 3" xfId="33012" xr:uid="{00000000-0005-0000-0000-000025800000}"/>
    <cellStyle name="SEM-BPS-input-on 7 11" xfId="33013" xr:uid="{00000000-0005-0000-0000-000026800000}"/>
    <cellStyle name="SEM-BPS-input-on 7 11 2" xfId="33014" xr:uid="{00000000-0005-0000-0000-000027800000}"/>
    <cellStyle name="SEM-BPS-input-on 7 11 3" xfId="33015" xr:uid="{00000000-0005-0000-0000-000028800000}"/>
    <cellStyle name="SEM-BPS-input-on 7 12" xfId="33016" xr:uid="{00000000-0005-0000-0000-000029800000}"/>
    <cellStyle name="SEM-BPS-input-on 7 13" xfId="33017" xr:uid="{00000000-0005-0000-0000-00002A800000}"/>
    <cellStyle name="SEM-BPS-input-on 7 2" xfId="33018" xr:uid="{00000000-0005-0000-0000-00002B800000}"/>
    <cellStyle name="SEM-BPS-input-on 7 2 2" xfId="26911" xr:uid="{00000000-0005-0000-0000-00002C800000}"/>
    <cellStyle name="SEM-BPS-input-on 7 2 2 2" xfId="33019" xr:uid="{00000000-0005-0000-0000-00002D800000}"/>
    <cellStyle name="SEM-BPS-input-on 7 2 2 3" xfId="33020" xr:uid="{00000000-0005-0000-0000-00002E800000}"/>
    <cellStyle name="SEM-BPS-input-on 7 2 3" xfId="33021" xr:uid="{00000000-0005-0000-0000-00002F800000}"/>
    <cellStyle name="SEM-BPS-input-on 7 2 3 2" xfId="33022" xr:uid="{00000000-0005-0000-0000-000030800000}"/>
    <cellStyle name="SEM-BPS-input-on 7 2 3 3" xfId="33023" xr:uid="{00000000-0005-0000-0000-000031800000}"/>
    <cellStyle name="SEM-BPS-input-on 7 2 4" xfId="33024" xr:uid="{00000000-0005-0000-0000-000032800000}"/>
    <cellStyle name="SEM-BPS-input-on 7 2 5" xfId="33025" xr:uid="{00000000-0005-0000-0000-000033800000}"/>
    <cellStyle name="SEM-BPS-input-on 7 3" xfId="33026" xr:uid="{00000000-0005-0000-0000-000034800000}"/>
    <cellStyle name="SEM-BPS-input-on 7 3 2" xfId="33027" xr:uid="{00000000-0005-0000-0000-000035800000}"/>
    <cellStyle name="SEM-BPS-input-on 7 3 2 2" xfId="33028" xr:uid="{00000000-0005-0000-0000-000036800000}"/>
    <cellStyle name="SEM-BPS-input-on 7 3 2 3" xfId="33029" xr:uid="{00000000-0005-0000-0000-000037800000}"/>
    <cellStyle name="SEM-BPS-input-on 7 3 3" xfId="33030" xr:uid="{00000000-0005-0000-0000-000038800000}"/>
    <cellStyle name="SEM-BPS-input-on 7 3 3 2" xfId="33031" xr:uid="{00000000-0005-0000-0000-000039800000}"/>
    <cellStyle name="SEM-BPS-input-on 7 3 3 3" xfId="33032" xr:uid="{00000000-0005-0000-0000-00003A800000}"/>
    <cellStyle name="SEM-BPS-input-on 7 3 4" xfId="33033" xr:uid="{00000000-0005-0000-0000-00003B800000}"/>
    <cellStyle name="SEM-BPS-input-on 7 3 5" xfId="33034" xr:uid="{00000000-0005-0000-0000-00003C800000}"/>
    <cellStyle name="SEM-BPS-input-on 7 4" xfId="33035" xr:uid="{00000000-0005-0000-0000-00003D800000}"/>
    <cellStyle name="SEM-BPS-input-on 7 4 2" xfId="33036" xr:uid="{00000000-0005-0000-0000-00003E800000}"/>
    <cellStyle name="SEM-BPS-input-on 7 4 2 2" xfId="33037" xr:uid="{00000000-0005-0000-0000-00003F800000}"/>
    <cellStyle name="SEM-BPS-input-on 7 4 2 3" xfId="33038" xr:uid="{00000000-0005-0000-0000-000040800000}"/>
    <cellStyle name="SEM-BPS-input-on 7 4 3" xfId="33039" xr:uid="{00000000-0005-0000-0000-000041800000}"/>
    <cellStyle name="SEM-BPS-input-on 7 4 3 2" xfId="33040" xr:uid="{00000000-0005-0000-0000-000042800000}"/>
    <cellStyle name="SEM-BPS-input-on 7 4 3 3" xfId="33041" xr:uid="{00000000-0005-0000-0000-000043800000}"/>
    <cellStyle name="SEM-BPS-input-on 7 4 4" xfId="33042" xr:uid="{00000000-0005-0000-0000-000044800000}"/>
    <cellStyle name="SEM-BPS-input-on 7 4 5" xfId="33043" xr:uid="{00000000-0005-0000-0000-000045800000}"/>
    <cellStyle name="SEM-BPS-input-on 7 5" xfId="33044" xr:uid="{00000000-0005-0000-0000-000046800000}"/>
    <cellStyle name="SEM-BPS-input-on 7 5 2" xfId="33045" xr:uid="{00000000-0005-0000-0000-000047800000}"/>
    <cellStyle name="SEM-BPS-input-on 7 5 2 2" xfId="33046" xr:uid="{00000000-0005-0000-0000-000048800000}"/>
    <cellStyle name="SEM-BPS-input-on 7 5 2 3" xfId="33047" xr:uid="{00000000-0005-0000-0000-000049800000}"/>
    <cellStyle name="SEM-BPS-input-on 7 5 3" xfId="33048" xr:uid="{00000000-0005-0000-0000-00004A800000}"/>
    <cellStyle name="SEM-BPS-input-on 7 5 3 2" xfId="33049" xr:uid="{00000000-0005-0000-0000-00004B800000}"/>
    <cellStyle name="SEM-BPS-input-on 7 5 3 3" xfId="33050" xr:uid="{00000000-0005-0000-0000-00004C800000}"/>
    <cellStyle name="SEM-BPS-input-on 7 5 4" xfId="33051" xr:uid="{00000000-0005-0000-0000-00004D800000}"/>
    <cellStyle name="SEM-BPS-input-on 7 5 5" xfId="33052" xr:uid="{00000000-0005-0000-0000-00004E800000}"/>
    <cellStyle name="SEM-BPS-input-on 7 6" xfId="33053" xr:uid="{00000000-0005-0000-0000-00004F800000}"/>
    <cellStyle name="SEM-BPS-input-on 7 6 2" xfId="33054" xr:uid="{00000000-0005-0000-0000-000050800000}"/>
    <cellStyle name="SEM-BPS-input-on 7 6 2 2" xfId="33055" xr:uid="{00000000-0005-0000-0000-000051800000}"/>
    <cellStyle name="SEM-BPS-input-on 7 6 2 3" xfId="33056" xr:uid="{00000000-0005-0000-0000-000052800000}"/>
    <cellStyle name="SEM-BPS-input-on 7 6 3" xfId="33057" xr:uid="{00000000-0005-0000-0000-000053800000}"/>
    <cellStyle name="SEM-BPS-input-on 7 6 3 2" xfId="33058" xr:uid="{00000000-0005-0000-0000-000054800000}"/>
    <cellStyle name="SEM-BPS-input-on 7 6 3 3" xfId="33059" xr:uid="{00000000-0005-0000-0000-000055800000}"/>
    <cellStyle name="SEM-BPS-input-on 7 6 4" xfId="33060" xr:uid="{00000000-0005-0000-0000-000056800000}"/>
    <cellStyle name="SEM-BPS-input-on 7 6 5" xfId="33061" xr:uid="{00000000-0005-0000-0000-000057800000}"/>
    <cellStyle name="SEM-BPS-input-on 7 7" xfId="33062" xr:uid="{00000000-0005-0000-0000-000058800000}"/>
    <cellStyle name="SEM-BPS-input-on 7 7 2" xfId="33063" xr:uid="{00000000-0005-0000-0000-000059800000}"/>
    <cellStyle name="SEM-BPS-input-on 7 7 2 2" xfId="33064" xr:uid="{00000000-0005-0000-0000-00005A800000}"/>
    <cellStyle name="SEM-BPS-input-on 7 7 2 3" xfId="33065" xr:uid="{00000000-0005-0000-0000-00005B800000}"/>
    <cellStyle name="SEM-BPS-input-on 7 7 3" xfId="33066" xr:uid="{00000000-0005-0000-0000-00005C800000}"/>
    <cellStyle name="SEM-BPS-input-on 7 7 3 2" xfId="33067" xr:uid="{00000000-0005-0000-0000-00005D800000}"/>
    <cellStyle name="SEM-BPS-input-on 7 7 3 3" xfId="33068" xr:uid="{00000000-0005-0000-0000-00005E800000}"/>
    <cellStyle name="SEM-BPS-input-on 7 7 4" xfId="33069" xr:uid="{00000000-0005-0000-0000-00005F800000}"/>
    <cellStyle name="SEM-BPS-input-on 7 7 5" xfId="33070" xr:uid="{00000000-0005-0000-0000-000060800000}"/>
    <cellStyle name="SEM-BPS-input-on 7 8" xfId="33071" xr:uid="{00000000-0005-0000-0000-000061800000}"/>
    <cellStyle name="SEM-BPS-input-on 7 8 2" xfId="33072" xr:uid="{00000000-0005-0000-0000-000062800000}"/>
    <cellStyle name="SEM-BPS-input-on 7 8 2 2" xfId="33073" xr:uid="{00000000-0005-0000-0000-000063800000}"/>
    <cellStyle name="SEM-BPS-input-on 7 8 2 3" xfId="33074" xr:uid="{00000000-0005-0000-0000-000064800000}"/>
    <cellStyle name="SEM-BPS-input-on 7 8 3" xfId="33075" xr:uid="{00000000-0005-0000-0000-000065800000}"/>
    <cellStyle name="SEM-BPS-input-on 7 8 3 2" xfId="33076" xr:uid="{00000000-0005-0000-0000-000066800000}"/>
    <cellStyle name="SEM-BPS-input-on 7 8 3 3" xfId="33077" xr:uid="{00000000-0005-0000-0000-000067800000}"/>
    <cellStyle name="SEM-BPS-input-on 7 8 4" xfId="33078" xr:uid="{00000000-0005-0000-0000-000068800000}"/>
    <cellStyle name="SEM-BPS-input-on 7 8 5" xfId="33079" xr:uid="{00000000-0005-0000-0000-000069800000}"/>
    <cellStyle name="SEM-BPS-input-on 7 9" xfId="33080" xr:uid="{00000000-0005-0000-0000-00006A800000}"/>
    <cellStyle name="SEM-BPS-input-on 7 9 2" xfId="33081" xr:uid="{00000000-0005-0000-0000-00006B800000}"/>
    <cellStyle name="SEM-BPS-input-on 7 9 3" xfId="33082" xr:uid="{00000000-0005-0000-0000-00006C800000}"/>
    <cellStyle name="SEM-BPS-input-on 8" xfId="33083" xr:uid="{00000000-0005-0000-0000-00006D800000}"/>
    <cellStyle name="SEM-BPS-input-on 8 10" xfId="17353" xr:uid="{00000000-0005-0000-0000-00006E800000}"/>
    <cellStyle name="SEM-BPS-input-on 8 10 2" xfId="20113" xr:uid="{00000000-0005-0000-0000-00006F800000}"/>
    <cellStyle name="SEM-BPS-input-on 8 10 3" xfId="20121" xr:uid="{00000000-0005-0000-0000-000070800000}"/>
    <cellStyle name="SEM-BPS-input-on 8 11" xfId="17358" xr:uid="{00000000-0005-0000-0000-000071800000}"/>
    <cellStyle name="SEM-BPS-input-on 8 11 2" xfId="33084" xr:uid="{00000000-0005-0000-0000-000072800000}"/>
    <cellStyle name="SEM-BPS-input-on 8 11 3" xfId="248" xr:uid="{00000000-0005-0000-0000-000073800000}"/>
    <cellStyle name="SEM-BPS-input-on 8 12" xfId="20134" xr:uid="{00000000-0005-0000-0000-000074800000}"/>
    <cellStyle name="SEM-BPS-input-on 8 13" xfId="20168" xr:uid="{00000000-0005-0000-0000-000075800000}"/>
    <cellStyle name="SEM-BPS-input-on 8 2" xfId="33085" xr:uid="{00000000-0005-0000-0000-000076800000}"/>
    <cellStyle name="SEM-BPS-input-on 8 2 2" xfId="26045" xr:uid="{00000000-0005-0000-0000-000077800000}"/>
    <cellStyle name="SEM-BPS-input-on 8 2 2 2" xfId="13291" xr:uid="{00000000-0005-0000-0000-000078800000}"/>
    <cellStyle name="SEM-BPS-input-on 8 2 2 3" xfId="13310" xr:uid="{00000000-0005-0000-0000-000079800000}"/>
    <cellStyle name="SEM-BPS-input-on 8 2 3" xfId="33087" xr:uid="{00000000-0005-0000-0000-00007A800000}"/>
    <cellStyle name="SEM-BPS-input-on 8 2 3 2" xfId="33088" xr:uid="{00000000-0005-0000-0000-00007B800000}"/>
    <cellStyle name="SEM-BPS-input-on 8 2 3 3" xfId="33089" xr:uid="{00000000-0005-0000-0000-00007C800000}"/>
    <cellStyle name="SEM-BPS-input-on 8 2 4" xfId="33090" xr:uid="{00000000-0005-0000-0000-00007D800000}"/>
    <cellStyle name="SEM-BPS-input-on 8 2 5" xfId="33091" xr:uid="{00000000-0005-0000-0000-00007E800000}"/>
    <cellStyle name="SEM-BPS-input-on 8 3" xfId="33092" xr:uid="{00000000-0005-0000-0000-00007F800000}"/>
    <cellStyle name="SEM-BPS-input-on 8 3 2" xfId="33093" xr:uid="{00000000-0005-0000-0000-000080800000}"/>
    <cellStyle name="SEM-BPS-input-on 8 3 2 2" xfId="13575" xr:uid="{00000000-0005-0000-0000-000081800000}"/>
    <cellStyle name="SEM-BPS-input-on 8 3 2 3" xfId="13597" xr:uid="{00000000-0005-0000-0000-000082800000}"/>
    <cellStyle name="SEM-BPS-input-on 8 3 3" xfId="33094" xr:uid="{00000000-0005-0000-0000-000083800000}"/>
    <cellStyle name="SEM-BPS-input-on 8 3 3 2" xfId="20319" xr:uid="{00000000-0005-0000-0000-000084800000}"/>
    <cellStyle name="SEM-BPS-input-on 8 3 3 3" xfId="21597" xr:uid="{00000000-0005-0000-0000-000085800000}"/>
    <cellStyle name="SEM-BPS-input-on 8 3 4" xfId="33095" xr:uid="{00000000-0005-0000-0000-000086800000}"/>
    <cellStyle name="SEM-BPS-input-on 8 3 5" xfId="33096" xr:uid="{00000000-0005-0000-0000-000087800000}"/>
    <cellStyle name="SEM-BPS-input-on 8 4" xfId="33097" xr:uid="{00000000-0005-0000-0000-000088800000}"/>
    <cellStyle name="SEM-BPS-input-on 8 4 2" xfId="33098" xr:uid="{00000000-0005-0000-0000-000089800000}"/>
    <cellStyle name="SEM-BPS-input-on 8 4 2 2" xfId="13795" xr:uid="{00000000-0005-0000-0000-00008A800000}"/>
    <cellStyle name="SEM-BPS-input-on 8 4 2 3" xfId="13807" xr:uid="{00000000-0005-0000-0000-00008B800000}"/>
    <cellStyle name="SEM-BPS-input-on 8 4 3" xfId="33099" xr:uid="{00000000-0005-0000-0000-00008C800000}"/>
    <cellStyle name="SEM-BPS-input-on 8 4 3 2" xfId="22168" xr:uid="{00000000-0005-0000-0000-00008D800000}"/>
    <cellStyle name="SEM-BPS-input-on 8 4 3 3" xfId="33100" xr:uid="{00000000-0005-0000-0000-00008E800000}"/>
    <cellStyle name="SEM-BPS-input-on 8 4 4" xfId="33101" xr:uid="{00000000-0005-0000-0000-00008F800000}"/>
    <cellStyle name="SEM-BPS-input-on 8 4 5" xfId="33102" xr:uid="{00000000-0005-0000-0000-000090800000}"/>
    <cellStyle name="SEM-BPS-input-on 8 5" xfId="33103" xr:uid="{00000000-0005-0000-0000-000091800000}"/>
    <cellStyle name="SEM-BPS-input-on 8 5 2" xfId="33104" xr:uid="{00000000-0005-0000-0000-000092800000}"/>
    <cellStyle name="SEM-BPS-input-on 8 5 2 2" xfId="4978" xr:uid="{00000000-0005-0000-0000-000093800000}"/>
    <cellStyle name="SEM-BPS-input-on 8 5 2 3" xfId="13930" xr:uid="{00000000-0005-0000-0000-000094800000}"/>
    <cellStyle name="SEM-BPS-input-on 8 5 3" xfId="33105" xr:uid="{00000000-0005-0000-0000-000095800000}"/>
    <cellStyle name="SEM-BPS-input-on 8 5 3 2" xfId="22176" xr:uid="{00000000-0005-0000-0000-000096800000}"/>
    <cellStyle name="SEM-BPS-input-on 8 5 3 3" xfId="33106" xr:uid="{00000000-0005-0000-0000-000097800000}"/>
    <cellStyle name="SEM-BPS-input-on 8 5 4" xfId="33107" xr:uid="{00000000-0005-0000-0000-000098800000}"/>
    <cellStyle name="SEM-BPS-input-on 8 5 5" xfId="33108" xr:uid="{00000000-0005-0000-0000-000099800000}"/>
    <cellStyle name="SEM-BPS-input-on 8 6" xfId="33109" xr:uid="{00000000-0005-0000-0000-00009A800000}"/>
    <cellStyle name="SEM-BPS-input-on 8 6 2" xfId="33110" xr:uid="{00000000-0005-0000-0000-00009B800000}"/>
    <cellStyle name="SEM-BPS-input-on 8 6 2 2" xfId="14064" xr:uid="{00000000-0005-0000-0000-00009C800000}"/>
    <cellStyle name="SEM-BPS-input-on 8 6 2 3" xfId="14068" xr:uid="{00000000-0005-0000-0000-00009D800000}"/>
    <cellStyle name="SEM-BPS-input-on 8 6 3" xfId="33111" xr:uid="{00000000-0005-0000-0000-00009E800000}"/>
    <cellStyle name="SEM-BPS-input-on 8 6 3 2" xfId="22183" xr:uid="{00000000-0005-0000-0000-00009F800000}"/>
    <cellStyle name="SEM-BPS-input-on 8 6 3 3" xfId="29535" xr:uid="{00000000-0005-0000-0000-0000A0800000}"/>
    <cellStyle name="SEM-BPS-input-on 8 6 4" xfId="33112" xr:uid="{00000000-0005-0000-0000-0000A1800000}"/>
    <cellStyle name="SEM-BPS-input-on 8 6 5" xfId="33113" xr:uid="{00000000-0005-0000-0000-0000A2800000}"/>
    <cellStyle name="SEM-BPS-input-on 8 7" xfId="33114" xr:uid="{00000000-0005-0000-0000-0000A3800000}"/>
    <cellStyle name="SEM-BPS-input-on 8 7 2" xfId="33115" xr:uid="{00000000-0005-0000-0000-0000A4800000}"/>
    <cellStyle name="SEM-BPS-input-on 8 7 2 2" xfId="14215" xr:uid="{00000000-0005-0000-0000-0000A5800000}"/>
    <cellStyle name="SEM-BPS-input-on 8 7 2 3" xfId="14235" xr:uid="{00000000-0005-0000-0000-0000A6800000}"/>
    <cellStyle name="SEM-BPS-input-on 8 7 3" xfId="33116" xr:uid="{00000000-0005-0000-0000-0000A7800000}"/>
    <cellStyle name="SEM-BPS-input-on 8 7 3 2" xfId="22201" xr:uid="{00000000-0005-0000-0000-0000A8800000}"/>
    <cellStyle name="SEM-BPS-input-on 8 7 3 3" xfId="33117" xr:uid="{00000000-0005-0000-0000-0000A9800000}"/>
    <cellStyle name="SEM-BPS-input-on 8 7 4" xfId="33118" xr:uid="{00000000-0005-0000-0000-0000AA800000}"/>
    <cellStyle name="SEM-BPS-input-on 8 7 5" xfId="33119" xr:uid="{00000000-0005-0000-0000-0000AB800000}"/>
    <cellStyle name="SEM-BPS-input-on 8 8" xfId="33120" xr:uid="{00000000-0005-0000-0000-0000AC800000}"/>
    <cellStyle name="SEM-BPS-input-on 8 8 2" xfId="33121" xr:uid="{00000000-0005-0000-0000-0000AD800000}"/>
    <cellStyle name="SEM-BPS-input-on 8 8 2 2" xfId="126" xr:uid="{00000000-0005-0000-0000-0000AE800000}"/>
    <cellStyle name="SEM-BPS-input-on 8 8 2 3" xfId="192" xr:uid="{00000000-0005-0000-0000-0000AF800000}"/>
    <cellStyle name="SEM-BPS-input-on 8 8 3" xfId="33122" xr:uid="{00000000-0005-0000-0000-0000B0800000}"/>
    <cellStyle name="SEM-BPS-input-on 8 8 3 2" xfId="22218" xr:uid="{00000000-0005-0000-0000-0000B1800000}"/>
    <cellStyle name="SEM-BPS-input-on 8 8 3 3" xfId="33123" xr:uid="{00000000-0005-0000-0000-0000B2800000}"/>
    <cellStyle name="SEM-BPS-input-on 8 8 4" xfId="33124" xr:uid="{00000000-0005-0000-0000-0000B3800000}"/>
    <cellStyle name="SEM-BPS-input-on 8 8 5" xfId="33125" xr:uid="{00000000-0005-0000-0000-0000B4800000}"/>
    <cellStyle name="SEM-BPS-input-on 8 9" xfId="33126" xr:uid="{00000000-0005-0000-0000-0000B5800000}"/>
    <cellStyle name="SEM-BPS-input-on 8 9 2" xfId="33127" xr:uid="{00000000-0005-0000-0000-0000B6800000}"/>
    <cellStyle name="SEM-BPS-input-on 8 9 3" xfId="33128" xr:uid="{00000000-0005-0000-0000-0000B7800000}"/>
    <cellStyle name="SEM-BPS-input-on 9" xfId="9480" xr:uid="{00000000-0005-0000-0000-0000B8800000}"/>
    <cellStyle name="SEM-BPS-input-on 9 10" xfId="17753" xr:uid="{00000000-0005-0000-0000-0000B9800000}"/>
    <cellStyle name="SEM-BPS-input-on 9 10 2" xfId="33129" xr:uid="{00000000-0005-0000-0000-0000BA800000}"/>
    <cellStyle name="SEM-BPS-input-on 9 10 3" xfId="33130" xr:uid="{00000000-0005-0000-0000-0000BB800000}"/>
    <cellStyle name="SEM-BPS-input-on 9 11" xfId="17755" xr:uid="{00000000-0005-0000-0000-0000BC800000}"/>
    <cellStyle name="SEM-BPS-input-on 9 11 2" xfId="33131" xr:uid="{00000000-0005-0000-0000-0000BD800000}"/>
    <cellStyle name="SEM-BPS-input-on 9 11 3" xfId="33132" xr:uid="{00000000-0005-0000-0000-0000BE800000}"/>
    <cellStyle name="SEM-BPS-input-on 9 12" xfId="33133" xr:uid="{00000000-0005-0000-0000-0000BF800000}"/>
    <cellStyle name="SEM-BPS-input-on 9 13" xfId="33134" xr:uid="{00000000-0005-0000-0000-0000C0800000}"/>
    <cellStyle name="SEM-BPS-input-on 9 2" xfId="33135" xr:uid="{00000000-0005-0000-0000-0000C1800000}"/>
    <cellStyle name="SEM-BPS-input-on 9 2 2" xfId="2980" xr:uid="{00000000-0005-0000-0000-0000C2800000}"/>
    <cellStyle name="SEM-BPS-input-on 9 2 2 2" xfId="17585" xr:uid="{00000000-0005-0000-0000-0000C3800000}"/>
    <cellStyle name="SEM-BPS-input-on 9 2 2 3" xfId="10101" xr:uid="{00000000-0005-0000-0000-0000C4800000}"/>
    <cellStyle name="SEM-BPS-input-on 9 2 3" xfId="33136" xr:uid="{00000000-0005-0000-0000-0000C5800000}"/>
    <cellStyle name="SEM-BPS-input-on 9 2 3 2" xfId="5041" xr:uid="{00000000-0005-0000-0000-0000C6800000}"/>
    <cellStyle name="SEM-BPS-input-on 9 2 3 3" xfId="33137" xr:uid="{00000000-0005-0000-0000-0000C7800000}"/>
    <cellStyle name="SEM-BPS-input-on 9 2 4" xfId="33138" xr:uid="{00000000-0005-0000-0000-0000C8800000}"/>
    <cellStyle name="SEM-BPS-input-on 9 2 5" xfId="33139" xr:uid="{00000000-0005-0000-0000-0000C9800000}"/>
    <cellStyle name="SEM-BPS-input-on 9 3" xfId="33140" xr:uid="{00000000-0005-0000-0000-0000CA800000}"/>
    <cellStyle name="SEM-BPS-input-on 9 3 2" xfId="33141" xr:uid="{00000000-0005-0000-0000-0000CB800000}"/>
    <cellStyle name="SEM-BPS-input-on 9 3 2 2" xfId="11654" xr:uid="{00000000-0005-0000-0000-0000CC800000}"/>
    <cellStyle name="SEM-BPS-input-on 9 3 2 3" xfId="11661" xr:uid="{00000000-0005-0000-0000-0000CD800000}"/>
    <cellStyle name="SEM-BPS-input-on 9 3 3" xfId="33142" xr:uid="{00000000-0005-0000-0000-0000CE800000}"/>
    <cellStyle name="SEM-BPS-input-on 9 3 3 2" xfId="11672" xr:uid="{00000000-0005-0000-0000-0000CF800000}"/>
    <cellStyle name="SEM-BPS-input-on 9 3 3 3" xfId="33143" xr:uid="{00000000-0005-0000-0000-0000D0800000}"/>
    <cellStyle name="SEM-BPS-input-on 9 3 4" xfId="33144" xr:uid="{00000000-0005-0000-0000-0000D1800000}"/>
    <cellStyle name="SEM-BPS-input-on 9 3 5" xfId="5169" xr:uid="{00000000-0005-0000-0000-0000D2800000}"/>
    <cellStyle name="SEM-BPS-input-on 9 4" xfId="33145" xr:uid="{00000000-0005-0000-0000-0000D3800000}"/>
    <cellStyle name="SEM-BPS-input-on 9 4 2" xfId="33146" xr:uid="{00000000-0005-0000-0000-0000D4800000}"/>
    <cellStyle name="SEM-BPS-input-on 9 4 2 2" xfId="12350" xr:uid="{00000000-0005-0000-0000-0000D5800000}"/>
    <cellStyle name="SEM-BPS-input-on 9 4 2 3" xfId="12355" xr:uid="{00000000-0005-0000-0000-0000D6800000}"/>
    <cellStyle name="SEM-BPS-input-on 9 4 3" xfId="33147" xr:uid="{00000000-0005-0000-0000-0000D7800000}"/>
    <cellStyle name="SEM-BPS-input-on 9 4 3 2" xfId="33148" xr:uid="{00000000-0005-0000-0000-0000D8800000}"/>
    <cellStyle name="SEM-BPS-input-on 9 4 3 3" xfId="33149" xr:uid="{00000000-0005-0000-0000-0000D9800000}"/>
    <cellStyle name="SEM-BPS-input-on 9 4 4" xfId="33150" xr:uid="{00000000-0005-0000-0000-0000DA800000}"/>
    <cellStyle name="SEM-BPS-input-on 9 4 5" xfId="33151" xr:uid="{00000000-0005-0000-0000-0000DB800000}"/>
    <cellStyle name="SEM-BPS-input-on 9 5" xfId="33152" xr:uid="{00000000-0005-0000-0000-0000DC800000}"/>
    <cellStyle name="SEM-BPS-input-on 9 5 2" xfId="33153" xr:uid="{00000000-0005-0000-0000-0000DD800000}"/>
    <cellStyle name="SEM-BPS-input-on 9 5 2 2" xfId="33154" xr:uid="{00000000-0005-0000-0000-0000DE800000}"/>
    <cellStyle name="SEM-BPS-input-on 9 5 2 3" xfId="33155" xr:uid="{00000000-0005-0000-0000-0000DF800000}"/>
    <cellStyle name="SEM-BPS-input-on 9 5 3" xfId="33156" xr:uid="{00000000-0005-0000-0000-0000E0800000}"/>
    <cellStyle name="SEM-BPS-input-on 9 5 3 2" xfId="33157" xr:uid="{00000000-0005-0000-0000-0000E1800000}"/>
    <cellStyle name="SEM-BPS-input-on 9 5 3 3" xfId="33158" xr:uid="{00000000-0005-0000-0000-0000E2800000}"/>
    <cellStyle name="SEM-BPS-input-on 9 5 4" xfId="33159" xr:uid="{00000000-0005-0000-0000-0000E3800000}"/>
    <cellStyle name="SEM-BPS-input-on 9 5 5" xfId="33160" xr:uid="{00000000-0005-0000-0000-0000E4800000}"/>
    <cellStyle name="SEM-BPS-input-on 9 6" xfId="33161" xr:uid="{00000000-0005-0000-0000-0000E5800000}"/>
    <cellStyle name="SEM-BPS-input-on 9 6 2" xfId="33162" xr:uid="{00000000-0005-0000-0000-0000E6800000}"/>
    <cellStyle name="SEM-BPS-input-on 9 6 2 2" xfId="33164" xr:uid="{00000000-0005-0000-0000-0000E7800000}"/>
    <cellStyle name="SEM-BPS-input-on 9 6 2 3" xfId="33165" xr:uid="{00000000-0005-0000-0000-0000E8800000}"/>
    <cellStyle name="SEM-BPS-input-on 9 6 3" xfId="33166" xr:uid="{00000000-0005-0000-0000-0000E9800000}"/>
    <cellStyle name="SEM-BPS-input-on 9 6 3 2" xfId="33168" xr:uid="{00000000-0005-0000-0000-0000EA800000}"/>
    <cellStyle name="SEM-BPS-input-on 9 6 3 3" xfId="33169" xr:uid="{00000000-0005-0000-0000-0000EB800000}"/>
    <cellStyle name="SEM-BPS-input-on 9 6 4" xfId="33170" xr:uid="{00000000-0005-0000-0000-0000EC800000}"/>
    <cellStyle name="SEM-BPS-input-on 9 6 5" xfId="33171" xr:uid="{00000000-0005-0000-0000-0000ED800000}"/>
    <cellStyle name="SEM-BPS-input-on 9 7" xfId="33172" xr:uid="{00000000-0005-0000-0000-0000EE800000}"/>
    <cellStyle name="SEM-BPS-input-on 9 7 2" xfId="33173" xr:uid="{00000000-0005-0000-0000-0000EF800000}"/>
    <cellStyle name="SEM-BPS-input-on 9 7 2 2" xfId="12425" xr:uid="{00000000-0005-0000-0000-0000F0800000}"/>
    <cellStyle name="SEM-BPS-input-on 9 7 2 3" xfId="31369" xr:uid="{00000000-0005-0000-0000-0000F1800000}"/>
    <cellStyle name="SEM-BPS-input-on 9 7 3" xfId="33174" xr:uid="{00000000-0005-0000-0000-0000F2800000}"/>
    <cellStyle name="SEM-BPS-input-on 9 7 3 2" xfId="31460" xr:uid="{00000000-0005-0000-0000-0000F3800000}"/>
    <cellStyle name="SEM-BPS-input-on 9 7 3 3" xfId="31471" xr:uid="{00000000-0005-0000-0000-0000F4800000}"/>
    <cellStyle name="SEM-BPS-input-on 9 7 4" xfId="33175" xr:uid="{00000000-0005-0000-0000-0000F5800000}"/>
    <cellStyle name="SEM-BPS-input-on 9 7 5" xfId="27892" xr:uid="{00000000-0005-0000-0000-0000F6800000}"/>
    <cellStyle name="SEM-BPS-input-on 9 8" xfId="33176" xr:uid="{00000000-0005-0000-0000-0000F7800000}"/>
    <cellStyle name="SEM-BPS-input-on 9 8 2" xfId="33177" xr:uid="{00000000-0005-0000-0000-0000F8800000}"/>
    <cellStyle name="SEM-BPS-input-on 9 8 2 2" xfId="2089" xr:uid="{00000000-0005-0000-0000-0000F9800000}"/>
    <cellStyle name="SEM-BPS-input-on 9 8 2 3" xfId="17751" xr:uid="{00000000-0005-0000-0000-0000FA800000}"/>
    <cellStyle name="SEM-BPS-input-on 9 8 3" xfId="33178" xr:uid="{00000000-0005-0000-0000-0000FB800000}"/>
    <cellStyle name="SEM-BPS-input-on 9 8 3 2" xfId="33179" xr:uid="{00000000-0005-0000-0000-0000FC800000}"/>
    <cellStyle name="SEM-BPS-input-on 9 8 3 3" xfId="33180" xr:uid="{00000000-0005-0000-0000-0000FD800000}"/>
    <cellStyle name="SEM-BPS-input-on 9 8 4" xfId="33181" xr:uid="{00000000-0005-0000-0000-0000FE800000}"/>
    <cellStyle name="SEM-BPS-input-on 9 8 5" xfId="33182" xr:uid="{00000000-0005-0000-0000-0000FF800000}"/>
    <cellStyle name="SEM-BPS-input-on 9 9" xfId="33183" xr:uid="{00000000-0005-0000-0000-000000810000}"/>
    <cellStyle name="SEM-BPS-input-on 9 9 2" xfId="33184" xr:uid="{00000000-0005-0000-0000-000001810000}"/>
    <cellStyle name="SEM-BPS-input-on 9 9 3" xfId="33185" xr:uid="{00000000-0005-0000-0000-000002810000}"/>
    <cellStyle name="SEM-BPS-key" xfId="33186" xr:uid="{00000000-0005-0000-0000-000003810000}"/>
    <cellStyle name="SEM-BPS-sub1" xfId="33187" xr:uid="{00000000-0005-0000-0000-000004810000}"/>
    <cellStyle name="SEM-BPS-sub2" xfId="33188" xr:uid="{00000000-0005-0000-0000-000005810000}"/>
    <cellStyle name="SEM-BPS-total" xfId="33189" xr:uid="{00000000-0005-0000-0000-000006810000}"/>
    <cellStyle name="Service Category" xfId="1425" xr:uid="{00000000-0005-0000-0000-000007810000}"/>
    <cellStyle name="shade" xfId="5394" xr:uid="{00000000-0005-0000-0000-000008810000}"/>
    <cellStyle name="SHADE - Style3_PKG DETAIL" xfId="33190" xr:uid="{00000000-0005-0000-0000-000009810000}"/>
    <cellStyle name="SHADE 10" xfId="5271" xr:uid="{00000000-0005-0000-0000-00000A810000}"/>
    <cellStyle name="SHADE 10 2" xfId="33191" xr:uid="{00000000-0005-0000-0000-00000B810000}"/>
    <cellStyle name="SHADE 11" xfId="6829" xr:uid="{00000000-0005-0000-0000-00000C810000}"/>
    <cellStyle name="SHADE 11 2" xfId="33192" xr:uid="{00000000-0005-0000-0000-00000D810000}"/>
    <cellStyle name="SHADE 12" xfId="33193" xr:uid="{00000000-0005-0000-0000-00000E810000}"/>
    <cellStyle name="SHADE 12 2" xfId="33194" xr:uid="{00000000-0005-0000-0000-00000F810000}"/>
    <cellStyle name="shade 2" xfId="33195" xr:uid="{00000000-0005-0000-0000-000010810000}"/>
    <cellStyle name="shade 2 2" xfId="24743" xr:uid="{00000000-0005-0000-0000-000011810000}"/>
    <cellStyle name="SHADE 2 2 2" xfId="33196" xr:uid="{00000000-0005-0000-0000-000012810000}"/>
    <cellStyle name="SHADE 2 3" xfId="33197" xr:uid="{00000000-0005-0000-0000-000013810000}"/>
    <cellStyle name="SHADE 3" xfId="33198" xr:uid="{00000000-0005-0000-0000-000014810000}"/>
    <cellStyle name="SHADE 3 2" xfId="24746" xr:uid="{00000000-0005-0000-0000-000015810000}"/>
    <cellStyle name="SHADE 4" xfId="33199" xr:uid="{00000000-0005-0000-0000-000016810000}"/>
    <cellStyle name="SHADE 4 2" xfId="21869" xr:uid="{00000000-0005-0000-0000-000017810000}"/>
    <cellStyle name="SHADE 5" xfId="33200" xr:uid="{00000000-0005-0000-0000-000018810000}"/>
    <cellStyle name="SHADE 5 2" xfId="33201" xr:uid="{00000000-0005-0000-0000-000019810000}"/>
    <cellStyle name="SHADE 6" xfId="33202" xr:uid="{00000000-0005-0000-0000-00001A810000}"/>
    <cellStyle name="SHADE 6 2" xfId="33203" xr:uid="{00000000-0005-0000-0000-00001B810000}"/>
    <cellStyle name="SHADE 7" xfId="33204" xr:uid="{00000000-0005-0000-0000-00001C810000}"/>
    <cellStyle name="SHADE 7 2" xfId="33205" xr:uid="{00000000-0005-0000-0000-00001D810000}"/>
    <cellStyle name="SHADE 8" xfId="33206" xr:uid="{00000000-0005-0000-0000-00001E810000}"/>
    <cellStyle name="SHADE 8 2" xfId="33207" xr:uid="{00000000-0005-0000-0000-00001F810000}"/>
    <cellStyle name="SHADE 9" xfId="33208" xr:uid="{00000000-0005-0000-0000-000020810000}"/>
    <cellStyle name="SHADE 9 2" xfId="33209" xr:uid="{00000000-0005-0000-0000-000021810000}"/>
    <cellStyle name="SHADEDSTORES" xfId="33210" xr:uid="{00000000-0005-0000-0000-000022810000}"/>
    <cellStyle name="SHADEDSTORES 2" xfId="33211" xr:uid="{00000000-0005-0000-0000-000023810000}"/>
    <cellStyle name="SHADEDSTORES 2 2" xfId="8419" xr:uid="{00000000-0005-0000-0000-000024810000}"/>
    <cellStyle name="SHADEDSTORES 3" xfId="33212" xr:uid="{00000000-0005-0000-0000-000025810000}"/>
    <cellStyle name="Shading" xfId="33213" xr:uid="{00000000-0005-0000-0000-000026810000}"/>
    <cellStyle name="Shell" xfId="33214" xr:uid="{00000000-0005-0000-0000-000027810000}"/>
    <cellStyle name="Social Security #" xfId="33215" xr:uid="{00000000-0005-0000-0000-000028810000}"/>
    <cellStyle name="sonhead" xfId="33216" xr:uid="{00000000-0005-0000-0000-000029810000}"/>
    <cellStyle name="sonhead 2" xfId="19874" xr:uid="{00000000-0005-0000-0000-00002A810000}"/>
    <cellStyle name="sonhead 3" xfId="19879" xr:uid="{00000000-0005-0000-0000-00002B810000}"/>
    <cellStyle name="sonscript" xfId="33217" xr:uid="{00000000-0005-0000-0000-00002C810000}"/>
    <cellStyle name="sonscript 2" xfId="33218" xr:uid="{00000000-0005-0000-0000-00002D810000}"/>
    <cellStyle name="sonscript 3" xfId="33219" xr:uid="{00000000-0005-0000-0000-00002E810000}"/>
    <cellStyle name="sontitle" xfId="1980" xr:uid="{00000000-0005-0000-0000-00002F810000}"/>
    <cellStyle name="sontitle 2" xfId="33220" xr:uid="{00000000-0005-0000-0000-000030810000}"/>
    <cellStyle name="sontitle 3" xfId="12741" xr:uid="{00000000-0005-0000-0000-000031810000}"/>
    <cellStyle name="Special" xfId="33221" xr:uid="{00000000-0005-0000-0000-000032810000}"/>
    <cellStyle name="Special 2" xfId="33222" xr:uid="{00000000-0005-0000-0000-000033810000}"/>
    <cellStyle name="Special_Well Diagram" xfId="14957" xr:uid="{00000000-0005-0000-0000-000034810000}"/>
    <cellStyle name="specstores" xfId="12992" xr:uid="{00000000-0005-0000-0000-000035810000}"/>
    <cellStyle name="specstores 2" xfId="12995" xr:uid="{00000000-0005-0000-0000-000036810000}"/>
    <cellStyle name="specstores 2 2" xfId="23255" xr:uid="{00000000-0005-0000-0000-000037810000}"/>
    <cellStyle name="Standaard_CAS" xfId="29204" xr:uid="{00000000-0005-0000-0000-000038810000}"/>
    <cellStyle name="Standard_Data" xfId="25813" xr:uid="{00000000-0005-0000-0000-000039810000}"/>
    <cellStyle name="STYL6 - Style6" xfId="21207" xr:uid="{00000000-0005-0000-0000-00003A810000}"/>
    <cellStyle name="STYL6 - Style6 2" xfId="33223" xr:uid="{00000000-0005-0000-0000-00003B810000}"/>
    <cellStyle name="STYL6 - Style6 3" xfId="33224" xr:uid="{00000000-0005-0000-0000-00003C810000}"/>
    <cellStyle name="Stylar8gras" xfId="33225" xr:uid="{00000000-0005-0000-0000-00003D810000}"/>
    <cellStyle name="Style 1" xfId="33226" xr:uid="{00000000-0005-0000-0000-00003E810000}"/>
    <cellStyle name="Style 1 2" xfId="33227" xr:uid="{00000000-0005-0000-0000-00003F810000}"/>
    <cellStyle name="Style 1 2 2" xfId="33228" xr:uid="{00000000-0005-0000-0000-000040810000}"/>
    <cellStyle name="Style 1 2 2 2" xfId="4920" xr:uid="{00000000-0005-0000-0000-000041810000}"/>
    <cellStyle name="Style 1 3" xfId="33229" xr:uid="{00000000-0005-0000-0000-000042810000}"/>
    <cellStyle name="Style 1 3 2" xfId="33230" xr:uid="{00000000-0005-0000-0000-000043810000}"/>
    <cellStyle name="Style 1 4" xfId="33231" xr:uid="{00000000-0005-0000-0000-000044810000}"/>
    <cellStyle name="Style 2" xfId="12727" xr:uid="{00000000-0005-0000-0000-000045810000}"/>
    <cellStyle name="Style 2 2" xfId="33232" xr:uid="{00000000-0005-0000-0000-000046810000}"/>
    <cellStyle name="STYLE1 - Style1" xfId="33233" xr:uid="{00000000-0005-0000-0000-000047810000}"/>
    <cellStyle name="STYLE2 - Style2" xfId="16466" xr:uid="{00000000-0005-0000-0000-000048810000}"/>
    <cellStyle name="STYLE3 - Style3" xfId="27334" xr:uid="{00000000-0005-0000-0000-000049810000}"/>
    <cellStyle name="STYLE4 - Style4" xfId="33086" xr:uid="{00000000-0005-0000-0000-00004A810000}"/>
    <cellStyle name="STYLE5 - Style5" xfId="33234" xr:uid="{00000000-0005-0000-0000-00004B810000}"/>
    <cellStyle name="Subheading Main Title" xfId="31249" xr:uid="{00000000-0005-0000-0000-00004C810000}"/>
    <cellStyle name="subt1" xfId="27349" xr:uid="{00000000-0005-0000-0000-00004D810000}"/>
    <cellStyle name="Subtotal" xfId="15584" xr:uid="{00000000-0005-0000-0000-00004E810000}"/>
    <cellStyle name="TableBorder" xfId="9414" xr:uid="{00000000-0005-0000-0000-00004F810000}"/>
    <cellStyle name="TableBorder 10" xfId="33235" xr:uid="{00000000-0005-0000-0000-000050810000}"/>
    <cellStyle name="TableBorder 11" xfId="33236" xr:uid="{00000000-0005-0000-0000-000051810000}"/>
    <cellStyle name="TableBorder 12" xfId="33237" xr:uid="{00000000-0005-0000-0000-000052810000}"/>
    <cellStyle name="TableBorder 2" xfId="30793" xr:uid="{00000000-0005-0000-0000-000053810000}"/>
    <cellStyle name="TableBorder 3" xfId="33238" xr:uid="{00000000-0005-0000-0000-000054810000}"/>
    <cellStyle name="TableBorder 4" xfId="33239" xr:uid="{00000000-0005-0000-0000-000055810000}"/>
    <cellStyle name="TableBorder 5" xfId="33240" xr:uid="{00000000-0005-0000-0000-000056810000}"/>
    <cellStyle name="TableBorder 6" xfId="33241" xr:uid="{00000000-0005-0000-0000-000057810000}"/>
    <cellStyle name="TableBorder 7" xfId="2149" xr:uid="{00000000-0005-0000-0000-000058810000}"/>
    <cellStyle name="TableBorder 8" xfId="18003" xr:uid="{00000000-0005-0000-0000-000059810000}"/>
    <cellStyle name="TableBorder 9" xfId="18009" xr:uid="{00000000-0005-0000-0000-00005A810000}"/>
    <cellStyle name="TableBorder_AFE &amp; WO Time B-94_Fishing_22Juli08_After" xfId="33242" xr:uid="{00000000-0005-0000-0000-00005B810000}"/>
    <cellStyle name="test" xfId="27579" xr:uid="{00000000-0005-0000-0000-00005C810000}"/>
    <cellStyle name="test 10" xfId="33243" xr:uid="{00000000-0005-0000-0000-00005D810000}"/>
    <cellStyle name="test 11" xfId="33244" xr:uid="{00000000-0005-0000-0000-00005E810000}"/>
    <cellStyle name="test 2" xfId="33245" xr:uid="{00000000-0005-0000-0000-00005F810000}"/>
    <cellStyle name="test 2 2" xfId="33246" xr:uid="{00000000-0005-0000-0000-000060810000}"/>
    <cellStyle name="test 2 3" xfId="33247" xr:uid="{00000000-0005-0000-0000-000061810000}"/>
    <cellStyle name="test 3" xfId="33248" xr:uid="{00000000-0005-0000-0000-000062810000}"/>
    <cellStyle name="test 3 2" xfId="33249" xr:uid="{00000000-0005-0000-0000-000063810000}"/>
    <cellStyle name="test 3 3" xfId="33250" xr:uid="{00000000-0005-0000-0000-000064810000}"/>
    <cellStyle name="test 4" xfId="33251" xr:uid="{00000000-0005-0000-0000-000065810000}"/>
    <cellStyle name="test 4 2" xfId="33252" xr:uid="{00000000-0005-0000-0000-000066810000}"/>
    <cellStyle name="test 4 3" xfId="33253" xr:uid="{00000000-0005-0000-0000-000067810000}"/>
    <cellStyle name="test 5" xfId="33254" xr:uid="{00000000-0005-0000-0000-000068810000}"/>
    <cellStyle name="test 5 2" xfId="30981" xr:uid="{00000000-0005-0000-0000-000069810000}"/>
    <cellStyle name="test 5 3" xfId="30994" xr:uid="{00000000-0005-0000-0000-00006A810000}"/>
    <cellStyle name="test 6" xfId="33255" xr:uid="{00000000-0005-0000-0000-00006B810000}"/>
    <cellStyle name="test 6 2" xfId="33256" xr:uid="{00000000-0005-0000-0000-00006C810000}"/>
    <cellStyle name="test 6 3" xfId="33257" xr:uid="{00000000-0005-0000-0000-00006D810000}"/>
    <cellStyle name="test 7" xfId="33258" xr:uid="{00000000-0005-0000-0000-00006E810000}"/>
    <cellStyle name="test 7 2" xfId="16733" xr:uid="{00000000-0005-0000-0000-00006F810000}"/>
    <cellStyle name="test 7 3" xfId="31035" xr:uid="{00000000-0005-0000-0000-000070810000}"/>
    <cellStyle name="test 8" xfId="33259" xr:uid="{00000000-0005-0000-0000-000071810000}"/>
    <cellStyle name="test 8 2" xfId="16747" xr:uid="{00000000-0005-0000-0000-000072810000}"/>
    <cellStyle name="test 8 3" xfId="31048" xr:uid="{00000000-0005-0000-0000-000073810000}"/>
    <cellStyle name="test 9" xfId="33260" xr:uid="{00000000-0005-0000-0000-000074810000}"/>
    <cellStyle name="Text Indent A" xfId="33261" xr:uid="{00000000-0005-0000-0000-000075810000}"/>
    <cellStyle name="Text Indent B" xfId="33262" xr:uid="{00000000-0005-0000-0000-000076810000}"/>
    <cellStyle name="Text Indent B 2" xfId="20710" xr:uid="{00000000-0005-0000-0000-000077810000}"/>
    <cellStyle name="Text Indent B 2 2" xfId="33263" xr:uid="{00000000-0005-0000-0000-000078810000}"/>
    <cellStyle name="Text Indent B 2 3" xfId="33264" xr:uid="{00000000-0005-0000-0000-000079810000}"/>
    <cellStyle name="Text Indent B 3" xfId="20712" xr:uid="{00000000-0005-0000-0000-00007A810000}"/>
    <cellStyle name="Text Indent B 3 2" xfId="33265" xr:uid="{00000000-0005-0000-0000-00007B810000}"/>
    <cellStyle name="Text Indent B 3 3" xfId="33266" xr:uid="{00000000-0005-0000-0000-00007C810000}"/>
    <cellStyle name="Text Indent B 4" xfId="33267" xr:uid="{00000000-0005-0000-0000-00007D810000}"/>
    <cellStyle name="Text Indent C" xfId="33268" xr:uid="{00000000-0005-0000-0000-00007E810000}"/>
    <cellStyle name="Text Indent C 2" xfId="20734" xr:uid="{00000000-0005-0000-0000-00007F810000}"/>
    <cellStyle name="Texto de advertencia" xfId="18242" xr:uid="{00000000-0005-0000-0000-000080810000}"/>
    <cellStyle name="Texto explicativo" xfId="33269" xr:uid="{00000000-0005-0000-0000-000081810000}"/>
    <cellStyle name="Thousands [0.0]" xfId="33270" xr:uid="{00000000-0005-0000-0000-000082810000}"/>
    <cellStyle name="Thousands [0.00]" xfId="33271" xr:uid="{00000000-0005-0000-0000-000083810000}"/>
    <cellStyle name="Thousands [0]" xfId="11370" xr:uid="{00000000-0005-0000-0000-000084810000}"/>
    <cellStyle name="Thousands-$ [0.0]" xfId="7805" xr:uid="{00000000-0005-0000-0000-000085810000}"/>
    <cellStyle name="Thousands-$ [0.00]" xfId="33272" xr:uid="{00000000-0005-0000-0000-000086810000}"/>
    <cellStyle name="Thousands-$ [0]" xfId="33273" xr:uid="{00000000-0005-0000-0000-000087810000}"/>
    <cellStyle name="Tickmark" xfId="33274" xr:uid="{00000000-0005-0000-0000-000088810000}"/>
    <cellStyle name="Tickmark 2" xfId="29593" xr:uid="{00000000-0005-0000-0000-000089810000}"/>
    <cellStyle name="Time" xfId="25760" xr:uid="{00000000-0005-0000-0000-00008A810000}"/>
    <cellStyle name="Time (20:50)" xfId="33275" xr:uid="{00000000-0005-0000-0000-00008B810000}"/>
    <cellStyle name="Time (20:50:35)" xfId="1362" xr:uid="{00000000-0005-0000-0000-00008C810000}"/>
    <cellStyle name="Time (8:50 PM)" xfId="32968" xr:uid="{00000000-0005-0000-0000-00008D810000}"/>
    <cellStyle name="Time (8:50:35 PM)" xfId="33276" xr:uid="{00000000-0005-0000-0000-00008E810000}"/>
    <cellStyle name="Time 2" xfId="33277" xr:uid="{00000000-0005-0000-0000-00008F810000}"/>
    <cellStyle name="TimeEnd" xfId="29491" xr:uid="{00000000-0005-0000-0000-000090810000}"/>
    <cellStyle name="TimeEnd 2" xfId="33278" xr:uid="{00000000-0005-0000-0000-000091810000}"/>
    <cellStyle name="Times New Roman" xfId="33279" xr:uid="{00000000-0005-0000-0000-000092810000}"/>
    <cellStyle name="TimeSpent" xfId="33280" xr:uid="{00000000-0005-0000-0000-000093810000}"/>
    <cellStyle name="TimeSpent 2" xfId="33281" xr:uid="{00000000-0005-0000-0000-000094810000}"/>
    <cellStyle name="Title 2" xfId="33282" xr:uid="{00000000-0005-0000-0000-000095810000}"/>
    <cellStyle name="Title 2 2" xfId="33283" xr:uid="{00000000-0005-0000-0000-000096810000}"/>
    <cellStyle name="Title 2 2 2" xfId="33284" xr:uid="{00000000-0005-0000-0000-000097810000}"/>
    <cellStyle name="Title 2 3" xfId="33285" xr:uid="{00000000-0005-0000-0000-000098810000}"/>
    <cellStyle name="Title 2 4" xfId="33286" xr:uid="{00000000-0005-0000-0000-000099810000}"/>
    <cellStyle name="Title 2 5" xfId="33287" xr:uid="{00000000-0005-0000-0000-00009A810000}"/>
    <cellStyle name="Title 3" xfId="33288" xr:uid="{00000000-0005-0000-0000-00009B810000}"/>
    <cellStyle name="Title 3 2" xfId="33289" xr:uid="{00000000-0005-0000-0000-00009C810000}"/>
    <cellStyle name="Title 4" xfId="33290" xr:uid="{00000000-0005-0000-0000-00009D810000}"/>
    <cellStyle name="Title 5" xfId="33291" xr:uid="{00000000-0005-0000-0000-00009E810000}"/>
    <cellStyle name="Title 6" xfId="33292" xr:uid="{00000000-0005-0000-0000-00009F810000}"/>
    <cellStyle name="Title 7" xfId="33293" xr:uid="{00000000-0005-0000-0000-0000A0810000}"/>
    <cellStyle name="Title 8" xfId="33294" xr:uid="{00000000-0005-0000-0000-0000A1810000}"/>
    <cellStyle name="Title 9" xfId="33295" xr:uid="{00000000-0005-0000-0000-0000A2810000}"/>
    <cellStyle name="TitleEvid" xfId="25014" xr:uid="{00000000-0005-0000-0000-0000A3810000}"/>
    <cellStyle name="TitleEvid 2" xfId="33296" xr:uid="{00000000-0005-0000-0000-0000A4810000}"/>
    <cellStyle name="Titre" xfId="33297" xr:uid="{00000000-0005-0000-0000-0000A5810000}"/>
    <cellStyle name="Título" xfId="33298" xr:uid="{00000000-0005-0000-0000-0000A6810000}"/>
    <cellStyle name="Título 1" xfId="11120" xr:uid="{00000000-0005-0000-0000-0000A7810000}"/>
    <cellStyle name="Título 2" xfId="33299" xr:uid="{00000000-0005-0000-0000-0000A8810000}"/>
    <cellStyle name="Título 3" xfId="33300" xr:uid="{00000000-0005-0000-0000-0000A9810000}"/>
    <cellStyle name="Total 10" xfId="33301" xr:uid="{00000000-0005-0000-0000-0000AA810000}"/>
    <cellStyle name="Total 10 2" xfId="33302" xr:uid="{00000000-0005-0000-0000-0000AB810000}"/>
    <cellStyle name="Total 11" xfId="33303" xr:uid="{00000000-0005-0000-0000-0000AC810000}"/>
    <cellStyle name="Total 2" xfId="33304" xr:uid="{00000000-0005-0000-0000-0000AD810000}"/>
    <cellStyle name="Total 2 2" xfId="33305" xr:uid="{00000000-0005-0000-0000-0000AE810000}"/>
    <cellStyle name="Total 2 2 2" xfId="33306" xr:uid="{00000000-0005-0000-0000-0000AF810000}"/>
    <cellStyle name="Total 2 2 2 2" xfId="33307" xr:uid="{00000000-0005-0000-0000-0000B0810000}"/>
    <cellStyle name="Total 2 3" xfId="33308" xr:uid="{00000000-0005-0000-0000-0000B1810000}"/>
    <cellStyle name="Total 2 4" xfId="33309" xr:uid="{00000000-0005-0000-0000-0000B2810000}"/>
    <cellStyle name="Total 2 4 2" xfId="33310" xr:uid="{00000000-0005-0000-0000-0000B3810000}"/>
    <cellStyle name="Total 2 4 3" xfId="33311" xr:uid="{00000000-0005-0000-0000-0000B4810000}"/>
    <cellStyle name="Total 2 5" xfId="33312" xr:uid="{00000000-0005-0000-0000-0000B5810000}"/>
    <cellStyle name="Total 2 5 2" xfId="33313" xr:uid="{00000000-0005-0000-0000-0000B6810000}"/>
    <cellStyle name="Total 2 5 3" xfId="33314" xr:uid="{00000000-0005-0000-0000-0000B7810000}"/>
    <cellStyle name="Total 3" xfId="33315" xr:uid="{00000000-0005-0000-0000-0000B8810000}"/>
    <cellStyle name="Total 3 2" xfId="33316" xr:uid="{00000000-0005-0000-0000-0000B9810000}"/>
    <cellStyle name="Total 4" xfId="33317" xr:uid="{00000000-0005-0000-0000-0000BA810000}"/>
    <cellStyle name="Total 4 2" xfId="33318" xr:uid="{00000000-0005-0000-0000-0000BB810000}"/>
    <cellStyle name="Total 4 3" xfId="33319" xr:uid="{00000000-0005-0000-0000-0000BC810000}"/>
    <cellStyle name="Total 5" xfId="33320" xr:uid="{00000000-0005-0000-0000-0000BD810000}"/>
    <cellStyle name="Total 5 2" xfId="33321" xr:uid="{00000000-0005-0000-0000-0000BE810000}"/>
    <cellStyle name="Total 5 3" xfId="33322" xr:uid="{00000000-0005-0000-0000-0000BF810000}"/>
    <cellStyle name="Total 6" xfId="33323" xr:uid="{00000000-0005-0000-0000-0000C0810000}"/>
    <cellStyle name="Total 7" xfId="33324" xr:uid="{00000000-0005-0000-0000-0000C1810000}"/>
    <cellStyle name="Total 7 2" xfId="21506" xr:uid="{00000000-0005-0000-0000-0000C2810000}"/>
    <cellStyle name="Total 8" xfId="33325" xr:uid="{00000000-0005-0000-0000-0000C3810000}"/>
    <cellStyle name="Total 8 2" xfId="6166" xr:uid="{00000000-0005-0000-0000-0000C4810000}"/>
    <cellStyle name="Total 9" xfId="33326" xr:uid="{00000000-0005-0000-0000-0000C5810000}"/>
    <cellStyle name="Total 9 2" xfId="19808" xr:uid="{00000000-0005-0000-0000-0000C6810000}"/>
    <cellStyle name="Tusental (0)_laroux" xfId="33327" xr:uid="{00000000-0005-0000-0000-0000C7810000}"/>
    <cellStyle name="Tusental_laroux" xfId="33328" xr:uid="{00000000-0005-0000-0000-0000C8810000}"/>
    <cellStyle name="UnitModif" xfId="33329" xr:uid="{00000000-0005-0000-0000-0000C9810000}"/>
    <cellStyle name="User_Defined_A" xfId="33330" xr:uid="{00000000-0005-0000-0000-0000CA810000}"/>
    <cellStyle name="Valuta (0)_~0022241" xfId="33331" xr:uid="{00000000-0005-0000-0000-0000CB810000}"/>
    <cellStyle name="Valuta [0]_24.ProbRep" xfId="33332" xr:uid="{00000000-0005-0000-0000-0000CC810000}"/>
    <cellStyle name="Valuta_24.ProbRep" xfId="20120" xr:uid="{00000000-0005-0000-0000-0000CD810000}"/>
    <cellStyle name="Virgule fixe" xfId="22045" xr:uid="{00000000-0005-0000-0000-0000CE810000}"/>
    <cellStyle name="Währung [0]_35ERI8T2gbIEMixb4v26icuOo" xfId="33333" xr:uid="{00000000-0005-0000-0000-0000CF810000}"/>
    <cellStyle name="Währung_35ERI8T2gbIEMixb4v26icuOo" xfId="33334" xr:uid="{00000000-0005-0000-0000-0000D0810000}"/>
    <cellStyle name="Warning Text 2" xfId="33335" xr:uid="{00000000-0005-0000-0000-0000D1810000}"/>
    <cellStyle name="Warning Text 2 2" xfId="33336" xr:uid="{00000000-0005-0000-0000-0000D2810000}"/>
    <cellStyle name="Warning Text 2 3" xfId="33337" xr:uid="{00000000-0005-0000-0000-0000D3810000}"/>
    <cellStyle name="Warning Text 2 4" xfId="33338" xr:uid="{00000000-0005-0000-0000-0000D4810000}"/>
    <cellStyle name="Warning Text 3" xfId="33339" xr:uid="{00000000-0005-0000-0000-0000D5810000}"/>
    <cellStyle name="Warning Text 3 2" xfId="33340" xr:uid="{00000000-0005-0000-0000-0000D6810000}"/>
    <cellStyle name="Warning Text 4" xfId="33341" xr:uid="{00000000-0005-0000-0000-0000D7810000}"/>
    <cellStyle name="Warning Text 5" xfId="33342" xr:uid="{00000000-0005-0000-0000-0000D8810000}"/>
    <cellStyle name="Warning Text 6" xfId="33343" xr:uid="{00000000-0005-0000-0000-0000D9810000}"/>
    <cellStyle name="Warning Text 7" xfId="33344" xr:uid="{00000000-0005-0000-0000-0000DA810000}"/>
    <cellStyle name="Warning Text 8" xfId="33345" xr:uid="{00000000-0005-0000-0000-0000DB810000}"/>
    <cellStyle name="X" xfId="28739" xr:uid="{00000000-0005-0000-0000-0000DC810000}"/>
    <cellStyle name="X_Excel file for July Plan PowerPoint Presentation" xfId="33346" xr:uid="{00000000-0005-0000-0000-0000DD810000}"/>
    <cellStyle name="Yellow" xfId="33347" xr:uid="{00000000-0005-0000-0000-0000DE810000}"/>
    <cellStyle name="YELLOW 2" xfId="33348" xr:uid="{00000000-0005-0000-0000-0000DF810000}"/>
    <cellStyle name="YELLOW 2 2" xfId="33349" xr:uid="{00000000-0005-0000-0000-0000E0810000}"/>
    <cellStyle name="YELLOW 2 2 2" xfId="33350" xr:uid="{00000000-0005-0000-0000-0000E1810000}"/>
    <cellStyle name="YELLOW 2 3" xfId="33351" xr:uid="{00000000-0005-0000-0000-0000E2810000}"/>
    <cellStyle name="YELLOW 3" xfId="33352" xr:uid="{00000000-0005-0000-0000-0000E3810000}"/>
    <cellStyle name="YELLOW 4" xfId="33353" xr:uid="{00000000-0005-0000-0000-0000E4810000}"/>
    <cellStyle name="Yellow 5" xfId="33354" xr:uid="{00000000-0005-0000-0000-0000E5810000}"/>
    <cellStyle name="Акцент1" xfId="33355" xr:uid="{00000000-0005-0000-0000-0000E6810000}"/>
    <cellStyle name="Акцент2" xfId="33356" xr:uid="{00000000-0005-0000-0000-0000E7810000}"/>
    <cellStyle name="Акцент3" xfId="33357" xr:uid="{00000000-0005-0000-0000-0000E8810000}"/>
    <cellStyle name="Акцент4" xfId="33358" xr:uid="{00000000-0005-0000-0000-0000E9810000}"/>
    <cellStyle name="Акцент5" xfId="33359" xr:uid="{00000000-0005-0000-0000-0000EA810000}"/>
    <cellStyle name="Акцент6" xfId="8346" xr:uid="{00000000-0005-0000-0000-0000EB810000}"/>
    <cellStyle name="Ввод " xfId="3006" xr:uid="{00000000-0005-0000-0000-0000EC810000}"/>
    <cellStyle name="Ввод  2" xfId="3011" xr:uid="{00000000-0005-0000-0000-0000ED810000}"/>
    <cellStyle name="Ввод  2 2" xfId="3017" xr:uid="{00000000-0005-0000-0000-0000EE810000}"/>
    <cellStyle name="Ввод  2 3" xfId="3025" xr:uid="{00000000-0005-0000-0000-0000EF810000}"/>
    <cellStyle name="Ввод  3" xfId="3028" xr:uid="{00000000-0005-0000-0000-0000F0810000}"/>
    <cellStyle name="Ввод  4" xfId="3035" xr:uid="{00000000-0005-0000-0000-0000F1810000}"/>
    <cellStyle name="Вывод" xfId="33360" xr:uid="{00000000-0005-0000-0000-0000F2810000}"/>
    <cellStyle name="Вывод 2" xfId="33362" xr:uid="{00000000-0005-0000-0000-0000F3810000}"/>
    <cellStyle name="Вывод 2 2" xfId="24450" xr:uid="{00000000-0005-0000-0000-0000F4810000}"/>
    <cellStyle name="Вывод 3" xfId="33363" xr:uid="{00000000-0005-0000-0000-0000F5810000}"/>
    <cellStyle name="Вычисление" xfId="4662" xr:uid="{00000000-0005-0000-0000-0000F6810000}"/>
    <cellStyle name="Вычисление 2" xfId="33364" xr:uid="{00000000-0005-0000-0000-0000F7810000}"/>
    <cellStyle name="Вычисление 2 2" xfId="25449" xr:uid="{00000000-0005-0000-0000-0000F8810000}"/>
    <cellStyle name="Вычисление 2 3" xfId="12109" xr:uid="{00000000-0005-0000-0000-0000F9810000}"/>
    <cellStyle name="Вычисление 3" xfId="33365" xr:uid="{00000000-0005-0000-0000-0000FA810000}"/>
    <cellStyle name="Вычисление 4" xfId="33366" xr:uid="{00000000-0005-0000-0000-0000FB810000}"/>
    <cellStyle name="Заголовок 1" xfId="33367" xr:uid="{00000000-0005-0000-0000-0000FC810000}"/>
    <cellStyle name="Заголовок 2" xfId="33368" xr:uid="{00000000-0005-0000-0000-0000FD810000}"/>
    <cellStyle name="Заголовок 3" xfId="13451" xr:uid="{00000000-0005-0000-0000-0000FE810000}"/>
    <cellStyle name="Заголовок 3 10" xfId="33369" xr:uid="{00000000-0005-0000-0000-0000FF810000}"/>
    <cellStyle name="Заголовок 3 11" xfId="33370" xr:uid="{00000000-0005-0000-0000-000000820000}"/>
    <cellStyle name="Заголовок 3 12" xfId="33371" xr:uid="{00000000-0005-0000-0000-000001820000}"/>
    <cellStyle name="Заголовок 3 13" xfId="33372" xr:uid="{00000000-0005-0000-0000-000002820000}"/>
    <cellStyle name="Заголовок 3 14" xfId="33373" xr:uid="{00000000-0005-0000-0000-000003820000}"/>
    <cellStyle name="Заголовок 3 15" xfId="33374" xr:uid="{00000000-0005-0000-0000-000004820000}"/>
    <cellStyle name="Заголовок 3 2" xfId="17953" xr:uid="{00000000-0005-0000-0000-000005820000}"/>
    <cellStyle name="Заголовок 3 3" xfId="21076" xr:uid="{00000000-0005-0000-0000-000006820000}"/>
    <cellStyle name="Заголовок 3 4" xfId="21078" xr:uid="{00000000-0005-0000-0000-000007820000}"/>
    <cellStyle name="Заголовок 3 5" xfId="33375" xr:uid="{00000000-0005-0000-0000-000008820000}"/>
    <cellStyle name="Заголовок 3 6" xfId="33376" xr:uid="{00000000-0005-0000-0000-000009820000}"/>
    <cellStyle name="Заголовок 3 7" xfId="33377" xr:uid="{00000000-0005-0000-0000-00000A820000}"/>
    <cellStyle name="Заголовок 3 8" xfId="33378" xr:uid="{00000000-0005-0000-0000-00000B820000}"/>
    <cellStyle name="Заголовок 3 9" xfId="33379" xr:uid="{00000000-0005-0000-0000-00000C820000}"/>
    <cellStyle name="Заголовок 4" xfId="21080" xr:uid="{00000000-0005-0000-0000-00000D820000}"/>
    <cellStyle name="Итог" xfId="33380" xr:uid="{00000000-0005-0000-0000-00000E820000}"/>
    <cellStyle name="Итог 2" xfId="33381" xr:uid="{00000000-0005-0000-0000-00000F820000}"/>
    <cellStyle name="Итог 3" xfId="33382" xr:uid="{00000000-0005-0000-0000-000010820000}"/>
    <cellStyle name="Контрольная ячейка" xfId="17198" xr:uid="{00000000-0005-0000-0000-000011820000}"/>
    <cellStyle name="Название" xfId="13293" xr:uid="{00000000-0005-0000-0000-000012820000}"/>
    <cellStyle name="Нейтральный" xfId="33383" xr:uid="{00000000-0005-0000-0000-000013820000}"/>
    <cellStyle name="Плохой" xfId="32355" xr:uid="{00000000-0005-0000-0000-000014820000}"/>
    <cellStyle name="Пояснение" xfId="33384" xr:uid="{00000000-0005-0000-0000-000015820000}"/>
    <cellStyle name="Примечание" xfId="33385" xr:uid="{00000000-0005-0000-0000-000016820000}"/>
    <cellStyle name="Примечание 2" xfId="33386" xr:uid="{00000000-0005-0000-0000-000017820000}"/>
    <cellStyle name="Примечание 2 2" xfId="33387" xr:uid="{00000000-0005-0000-0000-000018820000}"/>
    <cellStyle name="Примечание 3" xfId="33388" xr:uid="{00000000-0005-0000-0000-000019820000}"/>
    <cellStyle name="Связанная ячейка" xfId="10362" xr:uid="{00000000-0005-0000-0000-00001A820000}"/>
    <cellStyle name="Стиль 1" xfId="17674" xr:uid="{00000000-0005-0000-0000-00001B820000}"/>
    <cellStyle name="Стиль 1 2" xfId="33389" xr:uid="{00000000-0005-0000-0000-00001C820000}"/>
    <cellStyle name="Текст предупреждения" xfId="2175" xr:uid="{00000000-0005-0000-0000-00001D820000}"/>
    <cellStyle name="Хороший" xfId="33390" xr:uid="{00000000-0005-0000-0000-00001E820000}"/>
    <cellStyle name="똿뗦먛귟 [0.00]_PRODUCT DETAIL Q1" xfId="1528" xr:uid="{00000000-0005-0000-0000-00001F820000}"/>
    <cellStyle name="똿뗦먛귟_PRODUCT DETAIL Q1" xfId="33391" xr:uid="{00000000-0005-0000-0000-000020820000}"/>
    <cellStyle name="믅됞 [0.00]_PRODUCT DETAIL Q1" xfId="33392" xr:uid="{00000000-0005-0000-0000-000021820000}"/>
    <cellStyle name="믅됞_PRODUCT DETAIL Q1" xfId="22449" xr:uid="{00000000-0005-0000-0000-000022820000}"/>
    <cellStyle name="백분율_HOBONG" xfId="33393" xr:uid="{00000000-0005-0000-0000-000023820000}"/>
    <cellStyle name="뷭?_BOOKSHIP" xfId="9974" xr:uid="{00000000-0005-0000-0000-000024820000}"/>
    <cellStyle name="콤마 [0]_1202" xfId="33394" xr:uid="{00000000-0005-0000-0000-000025820000}"/>
    <cellStyle name="콤마_1202" xfId="33395" xr:uid="{00000000-0005-0000-0000-000026820000}"/>
    <cellStyle name="통화 [0]_1202" xfId="33396" xr:uid="{00000000-0005-0000-0000-000027820000}"/>
    <cellStyle name="통화_1202" xfId="33397" xr:uid="{00000000-0005-0000-0000-000028820000}"/>
    <cellStyle name="표준_(정보부문)월별인원계획" xfId="24308" xr:uid="{00000000-0005-0000-0000-000029820000}"/>
    <cellStyle name="一般_ BS Note (7) to (22)" xfId="33398" xr:uid="{00000000-0005-0000-0000-00002A820000}"/>
    <cellStyle name="千位[0]_ctr1" xfId="33399" xr:uid="{00000000-0005-0000-0000-00002B820000}"/>
    <cellStyle name="千位_ctr1" xfId="21823" xr:uid="{00000000-0005-0000-0000-00002C820000}"/>
    <cellStyle name="千位分隔 2" xfId="33400" xr:uid="{00000000-0005-0000-0000-00002D820000}"/>
    <cellStyle name="千位分隔 3" xfId="33401" xr:uid="{00000000-0005-0000-0000-00002E820000}"/>
    <cellStyle name="千位分隔 3 2" xfId="33402" xr:uid="{00000000-0005-0000-0000-00002F820000}"/>
    <cellStyle name="千位分隔 3 3" xfId="32806" xr:uid="{00000000-0005-0000-0000-000030820000}"/>
    <cellStyle name="千位分隔 3 3 2" xfId="26380" xr:uid="{00000000-0005-0000-0000-000031820000}"/>
    <cellStyle name="千位分隔 3 4" xfId="32808" xr:uid="{00000000-0005-0000-0000-000032820000}"/>
    <cellStyle name="千位分隔[0]_A-A" xfId="33403" xr:uid="{00000000-0005-0000-0000-000033820000}"/>
    <cellStyle name="千位分隔_A-A" xfId="33404" xr:uid="{00000000-0005-0000-0000-000034820000}"/>
    <cellStyle name="千分位[0]_3263d" xfId="33405" xr:uid="{00000000-0005-0000-0000-000035820000}"/>
    <cellStyle name="千分位_3263d" xfId="33406" xr:uid="{00000000-0005-0000-0000-000036820000}"/>
    <cellStyle name="好 2" xfId="33407" xr:uid="{00000000-0005-0000-0000-000037820000}"/>
    <cellStyle name="好 3" xfId="33408" xr:uid="{00000000-0005-0000-0000-000038820000}"/>
    <cellStyle name="好 4" xfId="33409" xr:uid="{00000000-0005-0000-0000-000039820000}"/>
    <cellStyle name="好 5" xfId="33410" xr:uid="{00000000-0005-0000-0000-00003A820000}"/>
    <cellStyle name="好_BZ21-2-1井弃井水泥塞设计" xfId="31733" xr:uid="{00000000-0005-0000-0000-00003B820000}"/>
    <cellStyle name="好_BZ21-2-1井弃井水泥塞设计套管内" xfId="33411" xr:uid="{00000000-0005-0000-0000-00003C820000}"/>
    <cellStyle name="好_BZ23-3-1井固井总体设计20130106" xfId="33412" xr:uid="{00000000-0005-0000-0000-00003D820000}"/>
    <cellStyle name="好_Cementing Design Model" xfId="33413" xr:uid="{00000000-0005-0000-0000-00003E820000}"/>
    <cellStyle name="好_CFD21-2-2井固井总体设计20121226" xfId="24764" xr:uid="{00000000-0005-0000-0000-00003F820000}"/>
    <cellStyle name="好_KE32 A4 Cementing Preliminary program" xfId="33414" xr:uid="{00000000-0005-0000-0000-000040820000}"/>
    <cellStyle name="好_KE32 A5 Preliminary Cementing Design" xfId="11718" xr:uid="{00000000-0005-0000-0000-000041820000}"/>
    <cellStyle name="好_KE38 A15 Cementing Prelininary program" xfId="33415" xr:uid="{00000000-0005-0000-0000-000042820000}"/>
    <cellStyle name="好_PL9-1-16 9.625单级双封固井设计及报告" xfId="33416" xr:uid="{00000000-0005-0000-0000-000043820000}"/>
    <cellStyle name="好_S-Shape Trajectory" xfId="33417" xr:uid="{00000000-0005-0000-0000-000044820000}"/>
    <cellStyle name="好_SZ29-3-1井固井总体设计2012-2-28" xfId="33418" xr:uid="{00000000-0005-0000-0000-000045820000}"/>
    <cellStyle name="好_SZ36-1C36H井9.625DES" xfId="3869" xr:uid="{00000000-0005-0000-0000-000046820000}"/>
    <cellStyle name="好_SZ36-1-E41h井" xfId="32546" xr:uid="{00000000-0005-0000-0000-000047820000}"/>
    <cellStyle name="好_SZ36-1-E44H井9.625DES" xfId="33361" xr:uid="{00000000-0005-0000-0000-000048820000}"/>
    <cellStyle name="好_弃井方案" xfId="33419" xr:uid="{00000000-0005-0000-0000-000049820000}"/>
    <cellStyle name="差 2" xfId="33420" xr:uid="{00000000-0005-0000-0000-00004A820000}"/>
    <cellStyle name="差 3" xfId="33421" xr:uid="{00000000-0005-0000-0000-00004B820000}"/>
    <cellStyle name="差 4" xfId="33422" xr:uid="{00000000-0005-0000-0000-00004C820000}"/>
    <cellStyle name="差 5" xfId="33423" xr:uid="{00000000-0005-0000-0000-00004D820000}"/>
    <cellStyle name="差_BZ21-2-1井弃井水泥塞设计" xfId="33424" xr:uid="{00000000-0005-0000-0000-00004E820000}"/>
    <cellStyle name="差_BZ21-2-1井弃井水泥塞设计套管内" xfId="33425" xr:uid="{00000000-0005-0000-0000-00004F820000}"/>
    <cellStyle name="差_BZ23-3-1井固井总体设计20130106" xfId="4215" xr:uid="{00000000-0005-0000-0000-000050820000}"/>
    <cellStyle name="差_Cementing Design Model" xfId="33426" xr:uid="{00000000-0005-0000-0000-000051820000}"/>
    <cellStyle name="差_CFD21-2-2井固井总体设计20121226" xfId="33427" xr:uid="{00000000-0005-0000-0000-000052820000}"/>
    <cellStyle name="差_KE32 A4 Cementing Preliminary program" xfId="33428" xr:uid="{00000000-0005-0000-0000-000053820000}"/>
    <cellStyle name="差_KE32 A5 Preliminary Cementing Design" xfId="33429" xr:uid="{00000000-0005-0000-0000-000054820000}"/>
    <cellStyle name="差_KE38 A15 Cementing Prelininary program" xfId="33430" xr:uid="{00000000-0005-0000-0000-000055820000}"/>
    <cellStyle name="差_PL9-1-16 9.625单级双封固井设计及报告" xfId="33431" xr:uid="{00000000-0005-0000-0000-000056820000}"/>
    <cellStyle name="差_S-Shape Trajectory" xfId="23970" xr:uid="{00000000-0005-0000-0000-000057820000}"/>
    <cellStyle name="差_SZ29-3-1井固井总体设计2012-2-28" xfId="33432" xr:uid="{00000000-0005-0000-0000-000058820000}"/>
    <cellStyle name="差_SZ36-1C36H井9.625DES" xfId="33433" xr:uid="{00000000-0005-0000-0000-000059820000}"/>
    <cellStyle name="差_SZ36-1-E41h井" xfId="33434" xr:uid="{00000000-0005-0000-0000-00005A820000}"/>
    <cellStyle name="差_SZ36-1-E44H井9.625DES" xfId="33435" xr:uid="{00000000-0005-0000-0000-00005B820000}"/>
    <cellStyle name="差_弃井方案" xfId="33436" xr:uid="{00000000-0005-0000-0000-00005C820000}"/>
    <cellStyle name="常规 10" xfId="33437" xr:uid="{00000000-0005-0000-0000-00005D820000}"/>
    <cellStyle name="常规 11" xfId="33438" xr:uid="{00000000-0005-0000-0000-00005E820000}"/>
    <cellStyle name="常规 12" xfId="33439" xr:uid="{00000000-0005-0000-0000-00005F820000}"/>
    <cellStyle name="常规 13" xfId="33440" xr:uid="{00000000-0005-0000-0000-000060820000}"/>
    <cellStyle name="常规 2" xfId="5159" xr:uid="{00000000-0005-0000-0000-000061820000}"/>
    <cellStyle name="常规 2 2" xfId="7571" xr:uid="{00000000-0005-0000-0000-000062820000}"/>
    <cellStyle name="常规 2 3" xfId="7579" xr:uid="{00000000-0005-0000-0000-000063820000}"/>
    <cellStyle name="常规 2 4" xfId="7598" xr:uid="{00000000-0005-0000-0000-000064820000}"/>
    <cellStyle name="常规 2 5" xfId="6533" xr:uid="{00000000-0005-0000-0000-000065820000}"/>
    <cellStyle name="常规 2 6" xfId="33441" xr:uid="{00000000-0005-0000-0000-000066820000}"/>
    <cellStyle name="常规 2_BZ23-3-1井固井总体设计20130106" xfId="33442" xr:uid="{00000000-0005-0000-0000-000067820000}"/>
    <cellStyle name="常规 3" xfId="20781" xr:uid="{00000000-0005-0000-0000-000068820000}"/>
    <cellStyle name="常规 3 2" xfId="5191" xr:uid="{00000000-0005-0000-0000-000069820000}"/>
    <cellStyle name="常规 3 2 2" xfId="5193" xr:uid="{00000000-0005-0000-0000-00006A820000}"/>
    <cellStyle name="常规 3 3" xfId="5212" xr:uid="{00000000-0005-0000-0000-00006B820000}"/>
    <cellStyle name="常规 3 4" xfId="2965" xr:uid="{00000000-0005-0000-0000-00006C820000}"/>
    <cellStyle name="常规 3_Book1" xfId="33443" xr:uid="{00000000-0005-0000-0000-00006D820000}"/>
    <cellStyle name="常规 4" xfId="20785" xr:uid="{00000000-0005-0000-0000-00006E820000}"/>
    <cellStyle name="常规 4 2" xfId="7610" xr:uid="{00000000-0005-0000-0000-00006F820000}"/>
    <cellStyle name="常规 4 2 2" xfId="5329" xr:uid="{00000000-0005-0000-0000-000070820000}"/>
    <cellStyle name="常规 4 2 3" xfId="7613" xr:uid="{00000000-0005-0000-0000-000071820000}"/>
    <cellStyle name="常规 4 2 4" xfId="33444" xr:uid="{00000000-0005-0000-0000-000072820000}"/>
    <cellStyle name="常规 4 3" xfId="1579" xr:uid="{00000000-0005-0000-0000-000073820000}"/>
    <cellStyle name="常规 4 4" xfId="5337" xr:uid="{00000000-0005-0000-0000-000074820000}"/>
    <cellStyle name="常规 4_KE32 A4 Cementing Preliminary program" xfId="33445" xr:uid="{00000000-0005-0000-0000-000075820000}"/>
    <cellStyle name="常规 5" xfId="27604" xr:uid="{00000000-0005-0000-0000-000076820000}"/>
    <cellStyle name="常规 5 2" xfId="7627" xr:uid="{00000000-0005-0000-0000-000077820000}"/>
    <cellStyle name="常规 5 2 2" xfId="7629" xr:uid="{00000000-0005-0000-0000-000078820000}"/>
    <cellStyle name="常规 5 2 3" xfId="2409" xr:uid="{00000000-0005-0000-0000-000079820000}"/>
    <cellStyle name="常规 5 3" xfId="7632" xr:uid="{00000000-0005-0000-0000-00007A820000}"/>
    <cellStyle name="常规 6" xfId="27606" xr:uid="{00000000-0005-0000-0000-00007B820000}"/>
    <cellStyle name="常规 7" xfId="4381" xr:uid="{00000000-0005-0000-0000-00007C820000}"/>
    <cellStyle name="常规 8" xfId="33446" xr:uid="{00000000-0005-0000-0000-00007D820000}"/>
    <cellStyle name="常规 8 2" xfId="7702" xr:uid="{00000000-0005-0000-0000-00007E820000}"/>
    <cellStyle name="常规 8 3" xfId="33447" xr:uid="{00000000-0005-0000-0000-00007F820000}"/>
    <cellStyle name="常规 8 3 2" xfId="25346" xr:uid="{00000000-0005-0000-0000-000080820000}"/>
    <cellStyle name="常规 8 4" xfId="33448" xr:uid="{00000000-0005-0000-0000-000081820000}"/>
    <cellStyle name="常规 9" xfId="33449" xr:uid="{00000000-0005-0000-0000-000082820000}"/>
    <cellStyle name="常规_A25H-AllPAC-RIH diag" xfId="33450" xr:uid="{00000000-0005-0000-0000-000083820000}"/>
    <cellStyle name="强调文字颜色 1 2" xfId="11780" xr:uid="{00000000-0005-0000-0000-000084820000}"/>
    <cellStyle name="强调文字颜色 1 3" xfId="11567" xr:uid="{00000000-0005-0000-0000-000085820000}"/>
    <cellStyle name="强调文字颜色 1 4" xfId="11571" xr:uid="{00000000-0005-0000-0000-000086820000}"/>
    <cellStyle name="强调文字颜色 1 5" xfId="33451" xr:uid="{00000000-0005-0000-0000-000087820000}"/>
    <cellStyle name="强调文字颜色 2 2" xfId="18774" xr:uid="{00000000-0005-0000-0000-000088820000}"/>
    <cellStyle name="强调文字颜色 2 3" xfId="18777" xr:uid="{00000000-0005-0000-0000-000089820000}"/>
    <cellStyle name="强调文字颜色 2 4" xfId="18780" xr:uid="{00000000-0005-0000-0000-00008A820000}"/>
    <cellStyle name="强调文字颜色 2 5" xfId="33452" xr:uid="{00000000-0005-0000-0000-00008B820000}"/>
    <cellStyle name="强调文字颜色 3 2" xfId="18787" xr:uid="{00000000-0005-0000-0000-00008C820000}"/>
    <cellStyle name="强调文字颜色 3 3" xfId="18792" xr:uid="{00000000-0005-0000-0000-00008D820000}"/>
    <cellStyle name="强调文字颜色 3 4" xfId="12394" xr:uid="{00000000-0005-0000-0000-00008E820000}"/>
    <cellStyle name="强调文字颜色 3 5" xfId="33163" xr:uid="{00000000-0005-0000-0000-00008F820000}"/>
    <cellStyle name="强调文字颜色 4 2" xfId="18803" xr:uid="{00000000-0005-0000-0000-000090820000}"/>
    <cellStyle name="强调文字颜色 4 3" xfId="553" xr:uid="{00000000-0005-0000-0000-000091820000}"/>
    <cellStyle name="强调文字颜色 4 4" xfId="1791" xr:uid="{00000000-0005-0000-0000-000092820000}"/>
    <cellStyle name="强调文字颜色 4 5" xfId="33167" xr:uid="{00000000-0005-0000-0000-000093820000}"/>
    <cellStyle name="强调文字颜色 5 2" xfId="18817" xr:uid="{00000000-0005-0000-0000-000094820000}"/>
    <cellStyle name="强调文字颜色 5 3" xfId="18821" xr:uid="{00000000-0005-0000-0000-000095820000}"/>
    <cellStyle name="强调文字颜色 5 4" xfId="27966" xr:uid="{00000000-0005-0000-0000-000096820000}"/>
    <cellStyle name="强调文字颜色 5 5" xfId="27972" xr:uid="{00000000-0005-0000-0000-000097820000}"/>
    <cellStyle name="强调文字颜色 6 2" xfId="18832" xr:uid="{00000000-0005-0000-0000-000098820000}"/>
    <cellStyle name="强调文字颜色 6 3" xfId="28051" xr:uid="{00000000-0005-0000-0000-000099820000}"/>
    <cellStyle name="强调文字颜色 6 4" xfId="28056" xr:uid="{00000000-0005-0000-0000-00009A820000}"/>
    <cellStyle name="强调文字颜色 6 5" xfId="28063" xr:uid="{00000000-0005-0000-0000-00009B820000}"/>
    <cellStyle name="普通_15表层" xfId="33453" xr:uid="{00000000-0005-0000-0000-00009C820000}"/>
    <cellStyle name="标题 1 2" xfId="33454" xr:uid="{00000000-0005-0000-0000-00009D820000}"/>
    <cellStyle name="标题 1 3" xfId="33455" xr:uid="{00000000-0005-0000-0000-00009E820000}"/>
    <cellStyle name="标题 1 4" xfId="33456" xr:uid="{00000000-0005-0000-0000-00009F820000}"/>
    <cellStyle name="标题 2 2" xfId="33457" xr:uid="{00000000-0005-0000-0000-0000A0820000}"/>
    <cellStyle name="标题 2 3" xfId="33458" xr:uid="{00000000-0005-0000-0000-0000A1820000}"/>
    <cellStyle name="标题 2 4" xfId="33459" xr:uid="{00000000-0005-0000-0000-0000A2820000}"/>
    <cellStyle name="标题 3 2" xfId="27403" xr:uid="{00000000-0005-0000-0000-0000A3820000}"/>
    <cellStyle name="标题 3 3" xfId="33460" xr:uid="{00000000-0005-0000-0000-0000A4820000}"/>
    <cellStyle name="标题 3 4" xfId="33461" xr:uid="{00000000-0005-0000-0000-0000A5820000}"/>
    <cellStyle name="标题 4 2" xfId="27408" xr:uid="{00000000-0005-0000-0000-0000A6820000}"/>
    <cellStyle name="标题 4 3" xfId="33462" xr:uid="{00000000-0005-0000-0000-0000A7820000}"/>
    <cellStyle name="标题 4 4" xfId="33463" xr:uid="{00000000-0005-0000-0000-0000A8820000}"/>
    <cellStyle name="标题 5" xfId="7848" xr:uid="{00000000-0005-0000-0000-0000A9820000}"/>
    <cellStyle name="标题 6" xfId="951" xr:uid="{00000000-0005-0000-0000-0000AA820000}"/>
    <cellStyle name="标题 7" xfId="33464" xr:uid="{00000000-0005-0000-0000-0000AB820000}"/>
    <cellStyle name="桁区切り [0.00]_Sheet1" xfId="33465" xr:uid="{00000000-0005-0000-0000-0000AC820000}"/>
    <cellStyle name="桁区切り_Sheet1" xfId="24087" xr:uid="{00000000-0005-0000-0000-0000AD820000}"/>
    <cellStyle name="检查单元格 2" xfId="33466" xr:uid="{00000000-0005-0000-0000-0000AE820000}"/>
    <cellStyle name="检查单元格 3" xfId="33467" xr:uid="{00000000-0005-0000-0000-0000AF820000}"/>
    <cellStyle name="检查单元格 4" xfId="33468" xr:uid="{00000000-0005-0000-0000-0000B0820000}"/>
    <cellStyle name="检查单元格 5" xfId="33469" xr:uid="{00000000-0005-0000-0000-0000B1820000}"/>
    <cellStyle name="標準_060925_EstimatedWellCost" xfId="9111" xr:uid="{00000000-0005-0000-0000-0000B2820000}"/>
    <cellStyle name="汇总 2" xfId="33470" xr:uid="{00000000-0005-0000-0000-0000B3820000}"/>
    <cellStyle name="汇总 3" xfId="33471" xr:uid="{00000000-0005-0000-0000-0000B4820000}"/>
    <cellStyle name="汇总 4" xfId="33472" xr:uid="{00000000-0005-0000-0000-0000B5820000}"/>
    <cellStyle name="注释 2" xfId="33473" xr:uid="{00000000-0005-0000-0000-0000B6820000}"/>
    <cellStyle name="注释 3" xfId="33474" xr:uid="{00000000-0005-0000-0000-0000B7820000}"/>
    <cellStyle name="注释 4" xfId="33475" xr:uid="{00000000-0005-0000-0000-0000B8820000}"/>
    <cellStyle name="注释 5" xfId="33476" xr:uid="{00000000-0005-0000-0000-0000B9820000}"/>
    <cellStyle name="百分比 2" xfId="33477" xr:uid="{00000000-0005-0000-0000-0000BA820000}"/>
    <cellStyle name="百分比 3" xfId="33478" xr:uid="{00000000-0005-0000-0000-0000BB820000}"/>
    <cellStyle name="百分比 4" xfId="33479" xr:uid="{00000000-0005-0000-0000-0000BC820000}"/>
    <cellStyle name="百分比 5" xfId="33480" xr:uid="{00000000-0005-0000-0000-0000BD820000}"/>
    <cellStyle name="解释性文本 2" xfId="33481" xr:uid="{00000000-0005-0000-0000-0000BE820000}"/>
    <cellStyle name="解释性文本 3" xfId="33482" xr:uid="{00000000-0005-0000-0000-0000BF820000}"/>
    <cellStyle name="解释性文本 4" xfId="26811" xr:uid="{00000000-0005-0000-0000-0000C0820000}"/>
    <cellStyle name="警告文本 2" xfId="33483" xr:uid="{00000000-0005-0000-0000-0000C1820000}"/>
    <cellStyle name="警告文本 3" xfId="33484" xr:uid="{00000000-0005-0000-0000-0000C2820000}"/>
    <cellStyle name="警告文本 4" xfId="33485" xr:uid="{00000000-0005-0000-0000-0000C3820000}"/>
    <cellStyle name="计算 2" xfId="33486" xr:uid="{00000000-0005-0000-0000-0000C4820000}"/>
    <cellStyle name="计算 3" xfId="33487" xr:uid="{00000000-0005-0000-0000-0000C5820000}"/>
    <cellStyle name="计算 4" xfId="33488" xr:uid="{00000000-0005-0000-0000-0000C6820000}"/>
    <cellStyle name="计算 5" xfId="33489" xr:uid="{00000000-0005-0000-0000-0000C7820000}"/>
    <cellStyle name="货币[0]_A-A" xfId="33490" xr:uid="{00000000-0005-0000-0000-0000C8820000}"/>
    <cellStyle name="货币_A-A" xfId="13830" xr:uid="{00000000-0005-0000-0000-0000C9820000}"/>
    <cellStyle name="输入 2" xfId="31284" xr:uid="{00000000-0005-0000-0000-0000CA820000}"/>
    <cellStyle name="输入 3" xfId="31297" xr:uid="{00000000-0005-0000-0000-0000CB820000}"/>
    <cellStyle name="输入 4" xfId="31312" xr:uid="{00000000-0005-0000-0000-0000CC820000}"/>
    <cellStyle name="输入 5" xfId="18371" xr:uid="{00000000-0005-0000-0000-0000CD820000}"/>
    <cellStyle name="输出 2" xfId="30209" xr:uid="{00000000-0005-0000-0000-0000CE820000}"/>
    <cellStyle name="输出 3" xfId="33491" xr:uid="{00000000-0005-0000-0000-0000CF820000}"/>
    <cellStyle name="输出 4" xfId="26384" xr:uid="{00000000-0005-0000-0000-0000D0820000}"/>
    <cellStyle name="输出 5" xfId="26389" xr:uid="{00000000-0005-0000-0000-0000D1820000}"/>
    <cellStyle name="适中 2" xfId="9783" xr:uid="{00000000-0005-0000-0000-0000D2820000}"/>
    <cellStyle name="适中 3" xfId="33492" xr:uid="{00000000-0005-0000-0000-0000D3820000}"/>
    <cellStyle name="适中 4" xfId="33493" xr:uid="{00000000-0005-0000-0000-0000D4820000}"/>
    <cellStyle name="适中 5" xfId="33494" xr:uid="{00000000-0005-0000-0000-0000D5820000}"/>
    <cellStyle name="通貨 [0.00]_Sheet1" xfId="33495" xr:uid="{00000000-0005-0000-0000-0000D6820000}"/>
    <cellStyle name="通貨_Sheet1" xfId="25755" xr:uid="{00000000-0005-0000-0000-0000D7820000}"/>
    <cellStyle name="链接单元格 2" xfId="33496" xr:uid="{00000000-0005-0000-0000-0000D8820000}"/>
    <cellStyle name="链接单元格 3" xfId="33497" xr:uid="{00000000-0005-0000-0000-0000D9820000}"/>
    <cellStyle name="链接单元格 4" xfId="33498" xr:uid="{00000000-0005-0000-0000-0000DA820000}"/>
  </cellStyles>
  <dxfs count="139">
    <dxf>
      <font>
        <b val="0"/>
        <i val="0"/>
        <color indexed="9"/>
      </font>
      <fill>
        <patternFill patternType="none"/>
      </fill>
    </dxf>
    <dxf>
      <font>
        <color indexed="40"/>
      </font>
    </dxf>
    <dxf>
      <font>
        <color indexed="40"/>
      </font>
    </dxf>
    <dxf>
      <font>
        <color indexed="40"/>
      </font>
    </dxf>
    <dxf>
      <font>
        <color indexed="40"/>
      </font>
    </dxf>
    <dxf>
      <font>
        <color indexed="40"/>
      </font>
    </dxf>
    <dxf>
      <font>
        <color indexed="40"/>
      </font>
    </dxf>
    <dxf>
      <font>
        <color indexed="40"/>
      </font>
    </dxf>
    <dxf>
      <font>
        <color indexed="40"/>
      </font>
    </dxf>
    <dxf>
      <font>
        <color indexed="40"/>
      </font>
    </dxf>
    <dxf>
      <font>
        <color indexed="40"/>
      </font>
    </dxf>
    <dxf>
      <font>
        <color indexed="40"/>
      </font>
    </dxf>
    <dxf>
      <font>
        <color indexed="40"/>
      </font>
    </dxf>
    <dxf>
      <font>
        <color indexed="40"/>
      </font>
    </dxf>
    <dxf>
      <font>
        <color indexed="40"/>
      </font>
    </dxf>
    <dxf>
      <font>
        <color indexed="40"/>
      </font>
    </dxf>
    <dxf>
      <font>
        <color indexed="40"/>
      </font>
    </dxf>
    <dxf>
      <font>
        <color indexed="40"/>
      </font>
    </dxf>
    <dxf>
      <font>
        <color indexed="15"/>
      </font>
    </dxf>
    <dxf>
      <font>
        <color indexed="15"/>
      </font>
    </dxf>
    <dxf>
      <font>
        <color indexed="15"/>
      </font>
    </dxf>
    <dxf>
      <font>
        <color indexed="15"/>
      </font>
    </dxf>
    <dxf>
      <font>
        <color indexed="15"/>
      </font>
    </dxf>
    <dxf>
      <font>
        <color indexed="15"/>
      </font>
    </dxf>
    <dxf>
      <font>
        <color indexed="15"/>
      </font>
    </dxf>
    <dxf>
      <font>
        <color indexed="15"/>
      </font>
    </dxf>
    <dxf>
      <font>
        <color indexed="15"/>
      </font>
    </dxf>
    <dxf>
      <font>
        <color indexed="15"/>
      </font>
    </dxf>
    <dxf>
      <font>
        <color indexed="15"/>
      </font>
    </dxf>
    <dxf>
      <font>
        <color indexed="15"/>
      </font>
    </dxf>
    <dxf>
      <font>
        <color indexed="15"/>
      </font>
    </dxf>
    <dxf>
      <font>
        <color indexed="15"/>
      </font>
    </dxf>
    <dxf>
      <font>
        <color indexed="15"/>
      </font>
    </dxf>
    <dxf>
      <font>
        <color indexed="15"/>
      </font>
    </dxf>
    <dxf>
      <font>
        <color indexed="15"/>
      </font>
    </dxf>
    <dxf>
      <font>
        <color indexed="41"/>
      </font>
    </dxf>
    <dxf>
      <font>
        <color indexed="41"/>
      </font>
    </dxf>
    <dxf>
      <font>
        <color indexed="41"/>
      </font>
    </dxf>
    <dxf>
      <font>
        <color indexed="41"/>
      </font>
    </dxf>
    <dxf>
      <font>
        <color indexed="41"/>
      </font>
    </dxf>
    <dxf>
      <font>
        <color indexed="41"/>
      </font>
    </dxf>
    <dxf>
      <font>
        <color indexed="41"/>
      </font>
    </dxf>
    <dxf>
      <font>
        <color indexed="9"/>
      </font>
    </dxf>
    <dxf>
      <font>
        <color indexed="41"/>
      </font>
    </dxf>
    <dxf>
      <font>
        <color indexed="41"/>
      </font>
    </dxf>
    <dxf>
      <font>
        <color indexed="9"/>
      </font>
    </dxf>
    <dxf>
      <font>
        <color indexed="41"/>
      </font>
    </dxf>
    <dxf>
      <font>
        <color indexed="41"/>
      </font>
    </dxf>
    <dxf>
      <font>
        <color indexed="41"/>
      </font>
    </dxf>
    <dxf>
      <font>
        <color indexed="41"/>
      </font>
    </dxf>
    <dxf>
      <font>
        <color indexed="41"/>
      </font>
    </dxf>
    <dxf>
      <font>
        <color indexed="41"/>
      </font>
    </dxf>
    <dxf>
      <font>
        <color indexed="41"/>
      </font>
    </dxf>
    <dxf>
      <font>
        <color indexed="41"/>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color indexed="9"/>
      </font>
    </dxf>
    <dxf>
      <font>
        <b/>
        <i val="0"/>
        <color indexed="12"/>
      </font>
    </dxf>
    <dxf>
      <font>
        <b/>
        <i val="0"/>
        <color indexed="12"/>
      </font>
    </dxf>
    <dxf>
      <font>
        <b/>
        <i val="0"/>
        <color indexed="12"/>
      </font>
    </dxf>
    <dxf>
      <font>
        <b/>
        <i val="0"/>
        <color indexed="12"/>
      </font>
    </dxf>
    <dxf>
      <font>
        <b/>
        <i val="0"/>
        <color indexed="12"/>
      </font>
    </dxf>
    <dxf>
      <font>
        <b/>
        <i val="0"/>
        <color indexed="12"/>
      </font>
    </dxf>
    <dxf>
      <font>
        <b/>
        <i val="0"/>
        <color indexed="12"/>
      </font>
    </dxf>
    <dxf>
      <font>
        <b/>
        <i val="0"/>
        <color indexed="12"/>
      </font>
    </dxf>
    <dxf>
      <font>
        <b/>
        <i val="0"/>
        <color indexed="12"/>
      </font>
    </dxf>
    <dxf>
      <font>
        <b/>
        <i val="0"/>
        <color indexed="12"/>
      </font>
    </dxf>
    <dxf>
      <font>
        <b/>
        <i val="0"/>
        <color indexed="12"/>
      </font>
    </dxf>
    <dxf>
      <font>
        <b/>
        <i val="0"/>
        <color indexed="12"/>
      </font>
    </dxf>
    <dxf>
      <font>
        <b/>
        <i val="0"/>
        <color indexed="12"/>
      </font>
    </dxf>
    <dxf>
      <font>
        <b/>
        <i val="0"/>
        <color indexed="12"/>
      </font>
    </dxf>
    <dxf>
      <font>
        <b/>
        <i val="0"/>
        <color indexed="12"/>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0.xml"/><Relationship Id="rId21" Type="http://schemas.openxmlformats.org/officeDocument/2006/relationships/externalLink" Target="externalLinks/externalLink15.xml"/><Relationship Id="rId42" Type="http://schemas.openxmlformats.org/officeDocument/2006/relationships/externalLink" Target="externalLinks/externalLink36.xml"/><Relationship Id="rId47" Type="http://schemas.openxmlformats.org/officeDocument/2006/relationships/externalLink" Target="externalLinks/externalLink41.xml"/><Relationship Id="rId63" Type="http://schemas.openxmlformats.org/officeDocument/2006/relationships/externalLink" Target="externalLinks/externalLink57.xml"/><Relationship Id="rId68" Type="http://schemas.openxmlformats.org/officeDocument/2006/relationships/externalLink" Target="externalLinks/externalLink62.xml"/><Relationship Id="rId84" Type="http://schemas.openxmlformats.org/officeDocument/2006/relationships/externalLink" Target="externalLinks/externalLink78.xml"/><Relationship Id="rId89" Type="http://schemas.openxmlformats.org/officeDocument/2006/relationships/externalLink" Target="externalLinks/externalLink83.xml"/><Relationship Id="rId16" Type="http://schemas.openxmlformats.org/officeDocument/2006/relationships/externalLink" Target="externalLinks/externalLink10.xml"/><Relationship Id="rId11" Type="http://schemas.openxmlformats.org/officeDocument/2006/relationships/externalLink" Target="externalLinks/externalLink5.xml"/><Relationship Id="rId32" Type="http://schemas.openxmlformats.org/officeDocument/2006/relationships/externalLink" Target="externalLinks/externalLink26.xml"/><Relationship Id="rId37" Type="http://schemas.openxmlformats.org/officeDocument/2006/relationships/externalLink" Target="externalLinks/externalLink31.xml"/><Relationship Id="rId53" Type="http://schemas.openxmlformats.org/officeDocument/2006/relationships/externalLink" Target="externalLinks/externalLink47.xml"/><Relationship Id="rId58" Type="http://schemas.openxmlformats.org/officeDocument/2006/relationships/externalLink" Target="externalLinks/externalLink52.xml"/><Relationship Id="rId74" Type="http://schemas.openxmlformats.org/officeDocument/2006/relationships/externalLink" Target="externalLinks/externalLink68.xml"/><Relationship Id="rId79" Type="http://schemas.openxmlformats.org/officeDocument/2006/relationships/externalLink" Target="externalLinks/externalLink73.xml"/><Relationship Id="rId5" Type="http://schemas.openxmlformats.org/officeDocument/2006/relationships/worksheet" Target="worksheets/sheet5.xml"/><Relationship Id="rId90" Type="http://schemas.openxmlformats.org/officeDocument/2006/relationships/externalLink" Target="externalLinks/externalLink84.xml"/><Relationship Id="rId95" Type="http://schemas.openxmlformats.org/officeDocument/2006/relationships/externalLink" Target="externalLinks/externalLink89.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43" Type="http://schemas.openxmlformats.org/officeDocument/2006/relationships/externalLink" Target="externalLinks/externalLink37.xml"/><Relationship Id="rId48" Type="http://schemas.openxmlformats.org/officeDocument/2006/relationships/externalLink" Target="externalLinks/externalLink42.xml"/><Relationship Id="rId64" Type="http://schemas.openxmlformats.org/officeDocument/2006/relationships/externalLink" Target="externalLinks/externalLink58.xml"/><Relationship Id="rId69" Type="http://schemas.openxmlformats.org/officeDocument/2006/relationships/externalLink" Target="externalLinks/externalLink63.xml"/><Relationship Id="rId80" Type="http://schemas.openxmlformats.org/officeDocument/2006/relationships/externalLink" Target="externalLinks/externalLink74.xml"/><Relationship Id="rId85" Type="http://schemas.openxmlformats.org/officeDocument/2006/relationships/externalLink" Target="externalLinks/externalLink79.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33" Type="http://schemas.openxmlformats.org/officeDocument/2006/relationships/externalLink" Target="externalLinks/externalLink27.xml"/><Relationship Id="rId38" Type="http://schemas.openxmlformats.org/officeDocument/2006/relationships/externalLink" Target="externalLinks/externalLink32.xml"/><Relationship Id="rId46" Type="http://schemas.openxmlformats.org/officeDocument/2006/relationships/externalLink" Target="externalLinks/externalLink40.xml"/><Relationship Id="rId59" Type="http://schemas.openxmlformats.org/officeDocument/2006/relationships/externalLink" Target="externalLinks/externalLink53.xml"/><Relationship Id="rId67" Type="http://schemas.openxmlformats.org/officeDocument/2006/relationships/externalLink" Target="externalLinks/externalLink61.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54" Type="http://schemas.openxmlformats.org/officeDocument/2006/relationships/externalLink" Target="externalLinks/externalLink48.xml"/><Relationship Id="rId62" Type="http://schemas.openxmlformats.org/officeDocument/2006/relationships/externalLink" Target="externalLinks/externalLink56.xml"/><Relationship Id="rId70" Type="http://schemas.openxmlformats.org/officeDocument/2006/relationships/externalLink" Target="externalLinks/externalLink64.xml"/><Relationship Id="rId75" Type="http://schemas.openxmlformats.org/officeDocument/2006/relationships/externalLink" Target="externalLinks/externalLink69.xml"/><Relationship Id="rId83" Type="http://schemas.openxmlformats.org/officeDocument/2006/relationships/externalLink" Target="externalLinks/externalLink77.xml"/><Relationship Id="rId88" Type="http://schemas.openxmlformats.org/officeDocument/2006/relationships/externalLink" Target="externalLinks/externalLink82.xml"/><Relationship Id="rId91" Type="http://schemas.openxmlformats.org/officeDocument/2006/relationships/externalLink" Target="externalLinks/externalLink85.xml"/><Relationship Id="rId96" Type="http://schemas.openxmlformats.org/officeDocument/2006/relationships/externalLink" Target="externalLinks/externalLink9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36" Type="http://schemas.openxmlformats.org/officeDocument/2006/relationships/externalLink" Target="externalLinks/externalLink30.xml"/><Relationship Id="rId49" Type="http://schemas.openxmlformats.org/officeDocument/2006/relationships/externalLink" Target="externalLinks/externalLink43.xml"/><Relationship Id="rId57" Type="http://schemas.openxmlformats.org/officeDocument/2006/relationships/externalLink" Target="externalLinks/externalLink51.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44" Type="http://schemas.openxmlformats.org/officeDocument/2006/relationships/externalLink" Target="externalLinks/externalLink38.xml"/><Relationship Id="rId52" Type="http://schemas.openxmlformats.org/officeDocument/2006/relationships/externalLink" Target="externalLinks/externalLink46.xml"/><Relationship Id="rId60" Type="http://schemas.openxmlformats.org/officeDocument/2006/relationships/externalLink" Target="externalLinks/externalLink54.xml"/><Relationship Id="rId65" Type="http://schemas.openxmlformats.org/officeDocument/2006/relationships/externalLink" Target="externalLinks/externalLink59.xml"/><Relationship Id="rId73" Type="http://schemas.openxmlformats.org/officeDocument/2006/relationships/externalLink" Target="externalLinks/externalLink67.xml"/><Relationship Id="rId78" Type="http://schemas.openxmlformats.org/officeDocument/2006/relationships/externalLink" Target="externalLinks/externalLink72.xml"/><Relationship Id="rId81" Type="http://schemas.openxmlformats.org/officeDocument/2006/relationships/externalLink" Target="externalLinks/externalLink75.xml"/><Relationship Id="rId86" Type="http://schemas.openxmlformats.org/officeDocument/2006/relationships/externalLink" Target="externalLinks/externalLink80.xml"/><Relationship Id="rId94" Type="http://schemas.openxmlformats.org/officeDocument/2006/relationships/externalLink" Target="externalLinks/externalLink88.xml"/><Relationship Id="rId99" Type="http://schemas.openxmlformats.org/officeDocument/2006/relationships/styles" Target="styles.xml"/><Relationship Id="rId10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3.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 Id="rId34" Type="http://schemas.openxmlformats.org/officeDocument/2006/relationships/externalLink" Target="externalLinks/externalLink28.xml"/><Relationship Id="rId50" Type="http://schemas.openxmlformats.org/officeDocument/2006/relationships/externalLink" Target="externalLinks/externalLink44.xml"/><Relationship Id="rId55" Type="http://schemas.openxmlformats.org/officeDocument/2006/relationships/externalLink" Target="externalLinks/externalLink49.xml"/><Relationship Id="rId76" Type="http://schemas.openxmlformats.org/officeDocument/2006/relationships/externalLink" Target="externalLinks/externalLink70.xml"/><Relationship Id="rId97" Type="http://schemas.openxmlformats.org/officeDocument/2006/relationships/externalLink" Target="externalLinks/externalLink91.xml"/><Relationship Id="rId7" Type="http://schemas.openxmlformats.org/officeDocument/2006/relationships/externalLink" Target="externalLinks/externalLink1.xml"/><Relationship Id="rId71" Type="http://schemas.openxmlformats.org/officeDocument/2006/relationships/externalLink" Target="externalLinks/externalLink65.xml"/><Relationship Id="rId92" Type="http://schemas.openxmlformats.org/officeDocument/2006/relationships/externalLink" Target="externalLinks/externalLink86.xml"/><Relationship Id="rId2" Type="http://schemas.openxmlformats.org/officeDocument/2006/relationships/worksheet" Target="worksheets/sheet2.xml"/><Relationship Id="rId29" Type="http://schemas.openxmlformats.org/officeDocument/2006/relationships/externalLink" Target="externalLinks/externalLink23.xml"/><Relationship Id="rId24" Type="http://schemas.openxmlformats.org/officeDocument/2006/relationships/externalLink" Target="externalLinks/externalLink18.xml"/><Relationship Id="rId40" Type="http://schemas.openxmlformats.org/officeDocument/2006/relationships/externalLink" Target="externalLinks/externalLink34.xml"/><Relationship Id="rId45" Type="http://schemas.openxmlformats.org/officeDocument/2006/relationships/externalLink" Target="externalLinks/externalLink39.xml"/><Relationship Id="rId66" Type="http://schemas.openxmlformats.org/officeDocument/2006/relationships/externalLink" Target="externalLinks/externalLink60.xml"/><Relationship Id="rId87" Type="http://schemas.openxmlformats.org/officeDocument/2006/relationships/externalLink" Target="externalLinks/externalLink81.xml"/><Relationship Id="rId61" Type="http://schemas.openxmlformats.org/officeDocument/2006/relationships/externalLink" Target="externalLinks/externalLink55.xml"/><Relationship Id="rId82" Type="http://schemas.openxmlformats.org/officeDocument/2006/relationships/externalLink" Target="externalLinks/externalLink76.xml"/><Relationship Id="rId19" Type="http://schemas.openxmlformats.org/officeDocument/2006/relationships/externalLink" Target="externalLinks/externalLink13.xml"/><Relationship Id="rId14" Type="http://schemas.openxmlformats.org/officeDocument/2006/relationships/externalLink" Target="externalLinks/externalLink8.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56" Type="http://schemas.openxmlformats.org/officeDocument/2006/relationships/externalLink" Target="externalLinks/externalLink50.xml"/><Relationship Id="rId77" Type="http://schemas.openxmlformats.org/officeDocument/2006/relationships/externalLink" Target="externalLinks/externalLink71.xml"/><Relationship Id="rId100" Type="http://schemas.openxmlformats.org/officeDocument/2006/relationships/sharedStrings" Target="sharedStrings.xml"/><Relationship Id="rId8" Type="http://schemas.openxmlformats.org/officeDocument/2006/relationships/externalLink" Target="externalLinks/externalLink2.xml"/><Relationship Id="rId51" Type="http://schemas.openxmlformats.org/officeDocument/2006/relationships/externalLink" Target="externalLinks/externalLink45.xml"/><Relationship Id="rId72" Type="http://schemas.openxmlformats.org/officeDocument/2006/relationships/externalLink" Target="externalLinks/externalLink66.xml"/><Relationship Id="rId93" Type="http://schemas.openxmlformats.org/officeDocument/2006/relationships/externalLink" Target="externalLinks/externalLink87.xml"/><Relationship Id="rId98" Type="http://schemas.openxmlformats.org/officeDocument/2006/relationships/theme" Target="theme/theme1.xml"/><Relationship Id="rId3"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4.w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3</xdr:col>
      <xdr:colOff>481965</xdr:colOff>
      <xdr:row>3</xdr:row>
      <xdr:rowOff>40005</xdr:rowOff>
    </xdr:from>
    <xdr:to>
      <xdr:col>4</xdr:col>
      <xdr:colOff>992529</xdr:colOff>
      <xdr:row>7</xdr:row>
      <xdr:rowOff>104813</xdr:rowOff>
    </xdr:to>
    <xdr:sp macro="" textlink="">
      <xdr:nvSpPr>
        <xdr:cNvPr id="8391" name="AutoShape 199">
          <a:extLst>
            <a:ext uri="{FF2B5EF4-FFF2-40B4-BE49-F238E27FC236}">
              <a16:creationId xmlns:a16="http://schemas.microsoft.com/office/drawing/2014/main" id="{00000000-0008-0000-0000-0000C7200000}"/>
            </a:ext>
          </a:extLst>
        </xdr:cNvPr>
        <xdr:cNvSpPr>
          <a:spLocks noChangeArrowheads="1"/>
        </xdr:cNvSpPr>
      </xdr:nvSpPr>
      <xdr:spPr>
        <a:xfrm>
          <a:off x="6206490" y="697230"/>
          <a:ext cx="1767840" cy="712470"/>
        </a:xfrm>
        <a:prstGeom prst="flowChartAlternateProcess">
          <a:avLst/>
        </a:prstGeom>
        <a:solidFill>
          <a:srgbClr val="FFFF99"/>
        </a:solidFill>
        <a:ln w="9525">
          <a:noFill/>
          <a:miter lim="800000"/>
        </a:ln>
        <a:effectLst>
          <a:outerShdw dist="107763" dir="2700000" algn="ctr" rotWithShape="0">
            <a:srgbClr val="808080">
              <a:alpha val="50000"/>
            </a:srgbClr>
          </a:outerShdw>
        </a:effectLst>
      </xdr:spPr>
      <xdr:txBody>
        <a:bodyPr vertOverflow="clip" wrap="square" lIns="36576" tIns="27432" rIns="36576" bIns="0" anchor="t" upright="1"/>
        <a:lstStyle/>
        <a:p>
          <a:pPr algn="ctr" rtl="0">
            <a:defRPr sz="1000"/>
          </a:pPr>
          <a:r>
            <a:rPr lang="id-ID" sz="1200" b="1" i="0" strike="noStrike">
              <a:solidFill>
                <a:srgbClr val="FF6600"/>
              </a:solidFill>
              <a:latin typeface="Arial" panose="020B0604020202020204"/>
              <a:cs typeface="Arial" panose="020B0604020202020204"/>
            </a:rPr>
            <a:t>CAUTION !</a:t>
          </a:r>
          <a:endParaRPr lang="id-ID" sz="1200" b="0" i="0" strike="noStrike">
            <a:solidFill>
              <a:srgbClr val="FF6600"/>
            </a:solidFill>
            <a:latin typeface="Arial" panose="020B0604020202020204"/>
            <a:cs typeface="Arial" panose="020B0604020202020204"/>
          </a:endParaRPr>
        </a:p>
        <a:p>
          <a:pPr algn="ctr" rtl="0">
            <a:defRPr sz="1000"/>
          </a:pPr>
          <a:r>
            <a:rPr lang="id-ID" sz="1200" b="0" i="0" strike="noStrike">
              <a:solidFill>
                <a:srgbClr val="FF6600"/>
              </a:solidFill>
              <a:latin typeface="Arial" panose="020B0604020202020204"/>
              <a:cs typeface="Arial" panose="020B0604020202020204"/>
            </a:rPr>
            <a:t>Type &amp; replace the yellow cell only</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453390</xdr:colOff>
      <xdr:row>2</xdr:row>
      <xdr:rowOff>66675</xdr:rowOff>
    </xdr:from>
    <xdr:to>
      <xdr:col>7</xdr:col>
      <xdr:colOff>28601</xdr:colOff>
      <xdr:row>7</xdr:row>
      <xdr:rowOff>66675</xdr:rowOff>
    </xdr:to>
    <xdr:sp macro="" textlink="">
      <xdr:nvSpPr>
        <xdr:cNvPr id="11266" name="AutoShape 2">
          <a:extLst>
            <a:ext uri="{FF2B5EF4-FFF2-40B4-BE49-F238E27FC236}">
              <a16:creationId xmlns:a16="http://schemas.microsoft.com/office/drawing/2014/main" id="{00000000-0008-0000-0100-0000022C0000}"/>
            </a:ext>
          </a:extLst>
        </xdr:cNvPr>
        <xdr:cNvSpPr>
          <a:spLocks noChangeArrowheads="1"/>
        </xdr:cNvSpPr>
      </xdr:nvSpPr>
      <xdr:spPr>
        <a:xfrm>
          <a:off x="4215765" y="666750"/>
          <a:ext cx="3804285" cy="952500"/>
        </a:xfrm>
        <a:prstGeom prst="wedgeRoundRectCallout">
          <a:avLst>
            <a:gd name="adj1" fmla="val -68704"/>
            <a:gd name="adj2" fmla="val 70000"/>
            <a:gd name="adj3" fmla="val 16667"/>
          </a:avLst>
        </a:prstGeom>
        <a:solidFill>
          <a:srgbClr val="FF99CC"/>
        </a:solidFill>
        <a:ln w="9525">
          <a:solidFill>
            <a:srgbClr val="000000"/>
          </a:solidFill>
          <a:miter lim="800000"/>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anose="020B0604020202020204"/>
              <a:cs typeface="Arial" panose="020B0604020202020204"/>
            </a:rPr>
            <a:t>Kolom "</a:t>
          </a:r>
          <a:r>
            <a:rPr lang="en-US" sz="1000" b="1" i="0" u="none" strike="noStrike" baseline="0">
              <a:solidFill>
                <a:srgbClr val="000000"/>
              </a:solidFill>
              <a:latin typeface="Arial" panose="020B0604020202020204"/>
              <a:cs typeface="Arial" panose="020B0604020202020204"/>
            </a:rPr>
            <a:t>Daily Cost</a:t>
          </a:r>
          <a:r>
            <a:rPr lang="en-US" sz="1000" b="0" i="0" u="none" strike="noStrike" baseline="0">
              <a:solidFill>
                <a:srgbClr val="000000"/>
              </a:solidFill>
              <a:latin typeface="Arial" panose="020B0604020202020204"/>
              <a:cs typeface="Arial" panose="020B0604020202020204"/>
            </a:rPr>
            <a:t>" ini tiap harinya dapat di-copy dan kmd dibubuhkan pada File </a:t>
          </a:r>
          <a:r>
            <a:rPr lang="en-US" sz="1000" b="1" i="0" u="none" strike="noStrike" baseline="0">
              <a:solidFill>
                <a:srgbClr val="000000"/>
              </a:solidFill>
              <a:latin typeface="Arial" panose="020B0604020202020204"/>
              <a:cs typeface="Arial" panose="020B0604020202020204"/>
            </a:rPr>
            <a:t>(EP1012-Form-DSpv-05) Drilling Time</a:t>
          </a:r>
          <a:r>
            <a:rPr lang="en-US" sz="1000" b="0" i="0" u="none" strike="noStrike" baseline="0">
              <a:solidFill>
                <a:srgbClr val="000000"/>
              </a:solidFill>
              <a:latin typeface="Arial" panose="020B0604020202020204"/>
              <a:cs typeface="Arial" panose="020B0604020202020204"/>
            </a:rPr>
            <a:t> - worksheet "</a:t>
          </a:r>
          <a:r>
            <a:rPr lang="en-US" sz="1000" b="1" i="0" u="none" strike="noStrike" baseline="0">
              <a:solidFill>
                <a:srgbClr val="000000"/>
              </a:solidFill>
              <a:latin typeface="Arial" panose="020B0604020202020204"/>
              <a:cs typeface="Arial" panose="020B0604020202020204"/>
            </a:rPr>
            <a:t>BUDGET</a:t>
          </a:r>
          <a:r>
            <a:rPr lang="en-US" sz="1000" b="0" i="0" u="none" strike="noStrike" baseline="0">
              <a:solidFill>
                <a:srgbClr val="000000"/>
              </a:solidFill>
              <a:latin typeface="Arial" panose="020B0604020202020204"/>
              <a:cs typeface="Arial" panose="020B0604020202020204"/>
            </a:rPr>
            <a:t>" - kolom "</a:t>
          </a:r>
          <a:r>
            <a:rPr lang="en-US" sz="1000" b="1" i="0" u="none" strike="noStrike" baseline="0">
              <a:solidFill>
                <a:srgbClr val="000000"/>
              </a:solidFill>
              <a:latin typeface="Arial" panose="020B0604020202020204"/>
              <a:cs typeface="Arial" panose="020B0604020202020204"/>
            </a:rPr>
            <a:t>Daily Cost</a:t>
          </a:r>
          <a:r>
            <a:rPr lang="en-US" sz="1000" b="0" i="0" u="none" strike="noStrike" baseline="0">
              <a:solidFill>
                <a:srgbClr val="000000"/>
              </a:solidFill>
              <a:latin typeface="Arial" panose="020B0604020202020204"/>
              <a:cs typeface="Arial" panose="020B0604020202020204"/>
            </a:rPr>
            <a:t>" klik kanan 'Paste Special' - Values - OK, maka cell yang di-copy hanya nilai saja tanpa formulanya</a:t>
          </a:r>
        </a:p>
      </xdr:txBody>
    </xdr:sp>
    <xdr:clientData/>
  </xdr:twoCellAnchor>
  <xdr:twoCellAnchor>
    <xdr:from>
      <xdr:col>5</xdr:col>
      <xdr:colOff>144780</xdr:colOff>
      <xdr:row>8</xdr:row>
      <xdr:rowOff>198120</xdr:rowOff>
    </xdr:from>
    <xdr:to>
      <xdr:col>11</xdr:col>
      <xdr:colOff>137160</xdr:colOff>
      <xdr:row>18</xdr:row>
      <xdr:rowOff>114300</xdr:rowOff>
    </xdr:to>
    <xdr:grpSp>
      <xdr:nvGrpSpPr>
        <xdr:cNvPr id="11001" name="Group 5">
          <a:extLst>
            <a:ext uri="{FF2B5EF4-FFF2-40B4-BE49-F238E27FC236}">
              <a16:creationId xmlns:a16="http://schemas.microsoft.com/office/drawing/2014/main" id="{00000000-0008-0000-0100-0000F92A0000}"/>
            </a:ext>
          </a:extLst>
        </xdr:cNvPr>
        <xdr:cNvGrpSpPr/>
      </xdr:nvGrpSpPr>
      <xdr:grpSpPr>
        <a:xfrm>
          <a:off x="7117080" y="1943100"/>
          <a:ext cx="3695700" cy="1661160"/>
          <a:chOff x="758" y="280"/>
          <a:chExt cx="383" cy="193"/>
        </a:xfrm>
      </xdr:grpSpPr>
      <xdr:sp macro="" textlink="">
        <xdr:nvSpPr>
          <xdr:cNvPr id="11267" name="AutoShape 3">
            <a:extLst>
              <a:ext uri="{FF2B5EF4-FFF2-40B4-BE49-F238E27FC236}">
                <a16:creationId xmlns:a16="http://schemas.microsoft.com/office/drawing/2014/main" id="{00000000-0008-0000-0100-0000032C0000}"/>
              </a:ext>
            </a:extLst>
          </xdr:cNvPr>
          <xdr:cNvSpPr>
            <a:spLocks noChangeArrowheads="1"/>
          </xdr:cNvSpPr>
        </xdr:nvSpPr>
        <xdr:spPr>
          <a:xfrm>
            <a:off x="758" y="292"/>
            <a:ext cx="372" cy="181"/>
          </a:xfrm>
          <a:prstGeom prst="roundRect">
            <a:avLst>
              <a:gd name="adj" fmla="val 16667"/>
            </a:avLst>
          </a:prstGeom>
          <a:solidFill>
            <a:srgbClr val="FF99CC"/>
          </a:solidFill>
          <a:ln w="9525">
            <a:solidFill>
              <a:srgbClr val="000000"/>
            </a:solidFill>
            <a:rou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anose="020B0604020202020204"/>
                <a:cs typeface="Arial" panose="020B0604020202020204"/>
              </a:rPr>
              <a:t>● Masing-masing baris/rows dan cell sudah link (formulasinya terhubung) dengan worksheet '</a:t>
            </a:r>
            <a:r>
              <a:rPr lang="en-US" sz="1000" b="1" i="0" u="none" strike="noStrike" baseline="0">
                <a:solidFill>
                  <a:srgbClr val="000000"/>
                </a:solidFill>
                <a:latin typeface="Arial" panose="020B0604020202020204"/>
                <a:cs typeface="Arial" panose="020B0604020202020204"/>
              </a:rPr>
              <a:t>Detail Cost</a:t>
            </a:r>
            <a:r>
              <a:rPr lang="en-US" sz="1000" b="0" i="0" u="none" strike="noStrike" baseline="0">
                <a:solidFill>
                  <a:srgbClr val="000000"/>
                </a:solidFill>
                <a:latin typeface="Arial" panose="020B0604020202020204"/>
                <a:cs typeface="Arial" panose="020B0604020202020204"/>
              </a:rPr>
              <a:t>'.</a:t>
            </a:r>
          </a:p>
          <a:p>
            <a:pPr algn="l" rtl="0">
              <a:defRPr sz="1000"/>
            </a:pPr>
            <a:endParaRPr lang="en-US" sz="1000" b="0" i="0" u="none" strike="noStrike" baseline="0">
              <a:solidFill>
                <a:srgbClr val="000000"/>
              </a:solidFill>
              <a:latin typeface="Arial" panose="020B0604020202020204"/>
              <a:cs typeface="Arial" panose="020B0604020202020204"/>
            </a:endParaRPr>
          </a:p>
          <a:p>
            <a:pPr algn="l" rtl="0">
              <a:defRPr sz="1000"/>
            </a:pPr>
            <a:r>
              <a:rPr lang="en-US" sz="1000" b="0" i="0" u="none" strike="noStrike" baseline="0">
                <a:solidFill>
                  <a:srgbClr val="000000"/>
                </a:solidFill>
                <a:latin typeface="Arial" panose="020B0604020202020204"/>
                <a:cs typeface="Arial" panose="020B0604020202020204"/>
              </a:rPr>
              <a:t>● Jika Sheet "</a:t>
            </a:r>
            <a:r>
              <a:rPr lang="en-US" sz="1000" b="1" i="0" u="none" strike="noStrike" baseline="0">
                <a:solidFill>
                  <a:srgbClr val="000000"/>
                </a:solidFill>
                <a:latin typeface="Arial" panose="020B0604020202020204"/>
                <a:cs typeface="Arial" panose="020B0604020202020204"/>
              </a:rPr>
              <a:t>Detail Cost</a:t>
            </a:r>
            <a:r>
              <a:rPr lang="en-US" sz="1000" b="0" i="0" u="none" strike="noStrike" baseline="0">
                <a:solidFill>
                  <a:srgbClr val="000000"/>
                </a:solidFill>
                <a:latin typeface="Arial" panose="020B0604020202020204"/>
                <a:cs typeface="Arial" panose="020B0604020202020204"/>
              </a:rPr>
              <a:t>" pada hari tertentu belum diisi maka kolom "</a:t>
            </a:r>
            <a:r>
              <a:rPr lang="en-US" sz="1000" b="1" i="0" u="none" strike="noStrike" baseline="0">
                <a:solidFill>
                  <a:srgbClr val="000000"/>
                </a:solidFill>
                <a:latin typeface="Arial" panose="020B0604020202020204"/>
                <a:cs typeface="Arial" panose="020B0604020202020204"/>
              </a:rPr>
              <a:t>Daily Cost</a:t>
            </a:r>
            <a:r>
              <a:rPr lang="en-US" sz="1000" b="0" i="0" u="none" strike="noStrike" baseline="0">
                <a:solidFill>
                  <a:srgbClr val="000000"/>
                </a:solidFill>
                <a:latin typeface="Arial" panose="020B0604020202020204"/>
                <a:cs typeface="Arial" panose="020B0604020202020204"/>
              </a:rPr>
              <a:t>" pada sheet "</a:t>
            </a:r>
            <a:r>
              <a:rPr lang="en-US" sz="1000" b="1" i="0" u="none" strike="noStrike" baseline="0">
                <a:solidFill>
                  <a:srgbClr val="000000"/>
                </a:solidFill>
                <a:latin typeface="Arial" panose="020B0604020202020204"/>
                <a:cs typeface="Arial" panose="020B0604020202020204"/>
              </a:rPr>
              <a:t>Input Budget DSR</a:t>
            </a:r>
            <a:r>
              <a:rPr lang="en-US" sz="1000" b="0" i="0" u="none" strike="noStrike" baseline="0">
                <a:solidFill>
                  <a:srgbClr val="000000"/>
                </a:solidFill>
                <a:latin typeface="Arial" panose="020B0604020202020204"/>
                <a:cs typeface="Arial" panose="020B0604020202020204"/>
              </a:rPr>
              <a:t>" akan menunjukkan angka -0- dan otomatis angka2 pada baris akan hilang </a:t>
            </a:r>
          </a:p>
          <a:p>
            <a:pPr algn="l" rtl="0">
              <a:defRPr sz="1000"/>
            </a:pPr>
            <a:r>
              <a:rPr lang="en-US" sz="1000" b="0" i="0" u="none" strike="noStrike" baseline="0">
                <a:solidFill>
                  <a:srgbClr val="000000"/>
                </a:solidFill>
                <a:latin typeface="Arial" panose="020B0604020202020204"/>
                <a:cs typeface="Arial" panose="020B0604020202020204"/>
              </a:rPr>
              <a:t>● </a:t>
            </a:r>
            <a:r>
              <a:rPr lang="en-US" sz="1000" b="1" i="0" u="none" strike="noStrike" baseline="0">
                <a:solidFill>
                  <a:srgbClr val="000000"/>
                </a:solidFill>
                <a:latin typeface="Arial" panose="020B0604020202020204"/>
                <a:cs typeface="Arial" panose="020B0604020202020204"/>
              </a:rPr>
              <a:t>#N/A</a:t>
            </a:r>
            <a:r>
              <a:rPr lang="en-US" sz="1000" b="0" i="0" u="none" strike="noStrike" baseline="0">
                <a:solidFill>
                  <a:srgbClr val="000000"/>
                </a:solidFill>
                <a:latin typeface="Arial" panose="020B0604020202020204"/>
                <a:cs typeface="Arial" panose="020B0604020202020204"/>
              </a:rPr>
              <a:t> menunjukkan keterangan bahwa link cell untuk tanggal belum terbentuk pada worksheet "</a:t>
            </a:r>
            <a:r>
              <a:rPr lang="en-US" sz="1000" b="1" i="0" u="none" strike="noStrike" baseline="0">
                <a:solidFill>
                  <a:srgbClr val="000000"/>
                </a:solidFill>
                <a:latin typeface="Arial" panose="020B0604020202020204"/>
                <a:cs typeface="Arial" panose="020B0604020202020204"/>
              </a:rPr>
              <a:t>Detail Cost</a:t>
            </a:r>
            <a:r>
              <a:rPr lang="en-US" sz="1000" b="0" i="0" u="none" strike="noStrike" baseline="0">
                <a:solidFill>
                  <a:srgbClr val="000000"/>
                </a:solidFill>
                <a:latin typeface="Arial" panose="020B0604020202020204"/>
                <a:cs typeface="Arial" panose="020B0604020202020204"/>
              </a:rPr>
              <a:t>"</a:t>
            </a:r>
          </a:p>
        </xdr:txBody>
      </xdr:sp>
      <xdr:sp macro="" textlink="">
        <xdr:nvSpPr>
          <xdr:cNvPr id="11268" name="AutoShape 4">
            <a:extLst>
              <a:ext uri="{FF2B5EF4-FFF2-40B4-BE49-F238E27FC236}">
                <a16:creationId xmlns:a16="http://schemas.microsoft.com/office/drawing/2014/main" id="{00000000-0008-0000-0100-0000042C0000}"/>
              </a:ext>
            </a:extLst>
          </xdr:cNvPr>
          <xdr:cNvSpPr>
            <a:spLocks noChangeArrowheads="1"/>
          </xdr:cNvSpPr>
        </xdr:nvSpPr>
        <xdr:spPr>
          <a:xfrm>
            <a:off x="1038" y="280"/>
            <a:ext cx="103" cy="25"/>
          </a:xfrm>
          <a:prstGeom prst="roundRect">
            <a:avLst>
              <a:gd name="adj" fmla="val 50000"/>
            </a:avLst>
          </a:prstGeom>
          <a:solidFill>
            <a:srgbClr val="FF0000"/>
          </a:solidFill>
          <a:ln w="9525">
            <a:solidFill>
              <a:srgbClr val="000000"/>
            </a:solidFill>
            <a:round/>
          </a:ln>
        </xdr:spPr>
        <xdr:txBody>
          <a:bodyPr vertOverflow="clip" wrap="square" lIns="27432" tIns="22860" rIns="27432" bIns="0" anchor="t" upright="1"/>
          <a:lstStyle/>
          <a:p>
            <a:pPr algn="ctr" rtl="0">
              <a:defRPr sz="1000"/>
            </a:pPr>
            <a:r>
              <a:rPr lang="id-ID" sz="1000" b="1" i="0" strike="noStrike">
                <a:solidFill>
                  <a:srgbClr val="FFFFFF"/>
                </a:solidFill>
                <a:latin typeface="Arial" panose="020B0604020202020204"/>
                <a:cs typeface="Arial" panose="020B0604020202020204"/>
              </a:rPr>
              <a:t>CAUTION </a:t>
            </a:r>
          </a:p>
        </xdr:txBody>
      </xdr:sp>
    </xdr:grpSp>
    <xdr:clientData/>
  </xdr:twoCellAnchor>
  <xdr:twoCellAnchor>
    <xdr:from>
      <xdr:col>5</xdr:col>
      <xdr:colOff>175260</xdr:colOff>
      <xdr:row>47</xdr:row>
      <xdr:rowOff>76200</xdr:rowOff>
    </xdr:from>
    <xdr:to>
      <xdr:col>11</xdr:col>
      <xdr:colOff>289560</xdr:colOff>
      <xdr:row>57</xdr:row>
      <xdr:rowOff>83820</xdr:rowOff>
    </xdr:to>
    <xdr:grpSp>
      <xdr:nvGrpSpPr>
        <xdr:cNvPr id="11002" name="Group 17">
          <a:extLst>
            <a:ext uri="{FF2B5EF4-FFF2-40B4-BE49-F238E27FC236}">
              <a16:creationId xmlns:a16="http://schemas.microsoft.com/office/drawing/2014/main" id="{00000000-0008-0000-0100-0000FA2A0000}"/>
            </a:ext>
          </a:extLst>
        </xdr:cNvPr>
        <xdr:cNvGrpSpPr/>
      </xdr:nvGrpSpPr>
      <xdr:grpSpPr>
        <a:xfrm>
          <a:off x="7147560" y="8206740"/>
          <a:ext cx="3817620" cy="1607820"/>
          <a:chOff x="718" y="833"/>
          <a:chExt cx="396" cy="171"/>
        </a:xfrm>
      </xdr:grpSpPr>
      <xdr:sp macro="" textlink="">
        <xdr:nvSpPr>
          <xdr:cNvPr id="11271" name="AutoShape 7">
            <a:extLst>
              <a:ext uri="{FF2B5EF4-FFF2-40B4-BE49-F238E27FC236}">
                <a16:creationId xmlns:a16="http://schemas.microsoft.com/office/drawing/2014/main" id="{00000000-0008-0000-0100-0000072C0000}"/>
              </a:ext>
            </a:extLst>
          </xdr:cNvPr>
          <xdr:cNvSpPr>
            <a:spLocks noChangeArrowheads="1"/>
          </xdr:cNvSpPr>
        </xdr:nvSpPr>
        <xdr:spPr>
          <a:xfrm>
            <a:off x="742" y="944"/>
            <a:ext cx="372" cy="60"/>
          </a:xfrm>
          <a:prstGeom prst="roundRect">
            <a:avLst>
              <a:gd name="adj" fmla="val 26667"/>
            </a:avLst>
          </a:prstGeom>
          <a:solidFill>
            <a:srgbClr val="FF99CC"/>
          </a:solidFill>
          <a:ln w="9525">
            <a:solidFill>
              <a:srgbClr val="000000"/>
            </a:solidFill>
            <a:rou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anose="020B0604020202020204"/>
                <a:cs typeface="Arial" panose="020B0604020202020204"/>
              </a:rPr>
              <a:t>     ● Untuk penambahan baris dapat di-copy langsung dari baris yang diatasnya</a:t>
            </a:r>
          </a:p>
        </xdr:txBody>
      </xdr:sp>
      <xdr:grpSp>
        <xdr:nvGrpSpPr>
          <xdr:cNvPr id="11004" name="Group 16">
            <a:extLst>
              <a:ext uri="{FF2B5EF4-FFF2-40B4-BE49-F238E27FC236}">
                <a16:creationId xmlns:a16="http://schemas.microsoft.com/office/drawing/2014/main" id="{00000000-0008-0000-0100-0000FC2A0000}"/>
              </a:ext>
            </a:extLst>
          </xdr:cNvPr>
          <xdr:cNvGrpSpPr/>
        </xdr:nvGrpSpPr>
        <xdr:grpSpPr>
          <a:xfrm>
            <a:off x="718" y="833"/>
            <a:ext cx="43" cy="132"/>
            <a:chOff x="718" y="833"/>
            <a:chExt cx="43" cy="132"/>
          </a:xfrm>
        </xdr:grpSpPr>
        <xdr:sp macro="" textlink="">
          <xdr:nvSpPr>
            <xdr:cNvPr id="11005" name="AutoShape 10">
              <a:extLst>
                <a:ext uri="{FF2B5EF4-FFF2-40B4-BE49-F238E27FC236}">
                  <a16:creationId xmlns:a16="http://schemas.microsoft.com/office/drawing/2014/main" id="{00000000-0008-0000-0100-0000FD2A0000}"/>
                </a:ext>
              </a:extLst>
            </xdr:cNvPr>
            <xdr:cNvSpPr>
              <a:spLocks noChangeArrowheads="1"/>
            </xdr:cNvSpPr>
          </xdr:nvSpPr>
          <xdr:spPr>
            <a:xfrm>
              <a:off x="719" y="936"/>
              <a:ext cx="42" cy="29"/>
            </a:xfrm>
            <a:prstGeom prst="leftArrow">
              <a:avLst>
                <a:gd name="adj1" fmla="val 50000"/>
                <a:gd name="adj2" fmla="val 36207"/>
              </a:avLst>
            </a:prstGeom>
            <a:solidFill>
              <a:srgbClr val="FF0000"/>
            </a:solidFill>
            <a:ln w="9525">
              <a:solidFill>
                <a:srgbClr val="000000"/>
              </a:solidFill>
              <a:miter lim="800000"/>
            </a:ln>
          </xdr:spPr>
        </xdr:sp>
        <xdr:sp macro="" textlink="">
          <xdr:nvSpPr>
            <xdr:cNvPr id="11006" name="AutoShape 11">
              <a:extLst>
                <a:ext uri="{FF2B5EF4-FFF2-40B4-BE49-F238E27FC236}">
                  <a16:creationId xmlns:a16="http://schemas.microsoft.com/office/drawing/2014/main" id="{00000000-0008-0000-0100-0000FE2A0000}"/>
                </a:ext>
              </a:extLst>
            </xdr:cNvPr>
            <xdr:cNvSpPr>
              <a:spLocks noChangeArrowheads="1"/>
            </xdr:cNvSpPr>
          </xdr:nvSpPr>
          <xdr:spPr>
            <a:xfrm>
              <a:off x="719" y="901"/>
              <a:ext cx="42" cy="29"/>
            </a:xfrm>
            <a:prstGeom prst="leftArrow">
              <a:avLst>
                <a:gd name="adj1" fmla="val 50000"/>
                <a:gd name="adj2" fmla="val 36207"/>
              </a:avLst>
            </a:prstGeom>
            <a:solidFill>
              <a:srgbClr val="FF0000"/>
            </a:solidFill>
            <a:ln w="9525">
              <a:solidFill>
                <a:srgbClr val="000000"/>
              </a:solidFill>
              <a:miter lim="800000"/>
            </a:ln>
          </xdr:spPr>
        </xdr:sp>
        <xdr:sp macro="" textlink="">
          <xdr:nvSpPr>
            <xdr:cNvPr id="11007" name="AutoShape 14">
              <a:extLst>
                <a:ext uri="{FF2B5EF4-FFF2-40B4-BE49-F238E27FC236}">
                  <a16:creationId xmlns:a16="http://schemas.microsoft.com/office/drawing/2014/main" id="{00000000-0008-0000-0100-0000FF2A0000}"/>
                </a:ext>
              </a:extLst>
            </xdr:cNvPr>
            <xdr:cNvSpPr>
              <a:spLocks noChangeArrowheads="1"/>
            </xdr:cNvSpPr>
          </xdr:nvSpPr>
          <xdr:spPr>
            <a:xfrm>
              <a:off x="718" y="867"/>
              <a:ext cx="42" cy="29"/>
            </a:xfrm>
            <a:prstGeom prst="leftArrow">
              <a:avLst>
                <a:gd name="adj1" fmla="val 50000"/>
                <a:gd name="adj2" fmla="val 36207"/>
              </a:avLst>
            </a:prstGeom>
            <a:solidFill>
              <a:srgbClr val="FF0000"/>
            </a:solidFill>
            <a:ln w="9525">
              <a:solidFill>
                <a:srgbClr val="000000"/>
              </a:solidFill>
              <a:miter lim="800000"/>
            </a:ln>
          </xdr:spPr>
        </xdr:sp>
        <xdr:sp macro="" textlink="">
          <xdr:nvSpPr>
            <xdr:cNvPr id="11008" name="AutoShape 15">
              <a:extLst>
                <a:ext uri="{FF2B5EF4-FFF2-40B4-BE49-F238E27FC236}">
                  <a16:creationId xmlns:a16="http://schemas.microsoft.com/office/drawing/2014/main" id="{00000000-0008-0000-0100-0000002B0000}"/>
                </a:ext>
              </a:extLst>
            </xdr:cNvPr>
            <xdr:cNvSpPr>
              <a:spLocks noChangeArrowheads="1"/>
            </xdr:cNvSpPr>
          </xdr:nvSpPr>
          <xdr:spPr>
            <a:xfrm>
              <a:off x="718" y="833"/>
              <a:ext cx="42" cy="29"/>
            </a:xfrm>
            <a:prstGeom prst="leftArrow">
              <a:avLst>
                <a:gd name="adj1" fmla="val 50000"/>
                <a:gd name="adj2" fmla="val 36207"/>
              </a:avLst>
            </a:prstGeom>
            <a:solidFill>
              <a:srgbClr val="FF0000"/>
            </a:solidFill>
            <a:ln w="9525">
              <a:solidFill>
                <a:srgbClr val="000000"/>
              </a:solidFill>
              <a:miter lim="800000"/>
            </a:ln>
          </xdr:spPr>
        </xdr:sp>
      </xdr:grp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1021080</xdr:colOff>
      <xdr:row>0</xdr:row>
      <xdr:rowOff>182880</xdr:rowOff>
    </xdr:from>
    <xdr:to>
      <xdr:col>10</xdr:col>
      <xdr:colOff>1623060</xdr:colOff>
      <xdr:row>2</xdr:row>
      <xdr:rowOff>160020</xdr:rowOff>
    </xdr:to>
    <xdr:pic>
      <xdr:nvPicPr>
        <xdr:cNvPr id="9433" name="Picture 18">
          <a:extLst>
            <a:ext uri="{FF2B5EF4-FFF2-40B4-BE49-F238E27FC236}">
              <a16:creationId xmlns:a16="http://schemas.microsoft.com/office/drawing/2014/main" id="{00000000-0008-0000-0200-0000D924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8317230" y="182880"/>
          <a:ext cx="2459355" cy="491490"/>
        </a:xfrm>
        <a:prstGeom prst="rect">
          <a:avLst/>
        </a:prstGeom>
        <a:noFill/>
        <a:ln w="9525">
          <a:noFill/>
          <a:miter lim="800000"/>
          <a:headEnd/>
          <a:tailEnd/>
        </a:ln>
      </xdr:spPr>
    </xdr:pic>
    <xdr:clientData/>
  </xdr:twoCellAnchor>
  <xdr:twoCellAnchor>
    <xdr:from>
      <xdr:col>12</xdr:col>
      <xdr:colOff>140970</xdr:colOff>
      <xdr:row>7</xdr:row>
      <xdr:rowOff>0</xdr:rowOff>
    </xdr:from>
    <xdr:to>
      <xdr:col>13</xdr:col>
      <xdr:colOff>350497</xdr:colOff>
      <xdr:row>13</xdr:row>
      <xdr:rowOff>112422</xdr:rowOff>
    </xdr:to>
    <xdr:sp macro="" textlink="">
      <xdr:nvSpPr>
        <xdr:cNvPr id="9237" name="AutoShape 21">
          <a:extLst>
            <a:ext uri="{FF2B5EF4-FFF2-40B4-BE49-F238E27FC236}">
              <a16:creationId xmlns:a16="http://schemas.microsoft.com/office/drawing/2014/main" id="{00000000-0008-0000-0200-000015240000}"/>
            </a:ext>
          </a:extLst>
        </xdr:cNvPr>
        <xdr:cNvSpPr>
          <a:spLocks noChangeArrowheads="1"/>
        </xdr:cNvSpPr>
      </xdr:nvSpPr>
      <xdr:spPr>
        <a:xfrm>
          <a:off x="12571095" y="1714500"/>
          <a:ext cx="2675890" cy="1483995"/>
        </a:xfrm>
        <a:prstGeom prst="wedgeRoundRectCallout">
          <a:avLst>
            <a:gd name="adj1" fmla="val -76241"/>
            <a:gd name="adj2" fmla="val -54514"/>
            <a:gd name="adj3" fmla="val 16667"/>
          </a:avLst>
        </a:prstGeom>
        <a:solidFill>
          <a:srgbClr val="FFFFFF"/>
        </a:solidFill>
        <a:ln w="9525">
          <a:solidFill>
            <a:srgbClr val="000000"/>
          </a:solidFill>
          <a:miter lim="800000"/>
        </a:ln>
      </xdr:spPr>
      <xdr:txBody>
        <a:bodyPr vertOverflow="clip" wrap="square" lIns="36576" tIns="22860" rIns="0" bIns="0" anchor="t" upright="1"/>
        <a:lstStyle/>
        <a:p>
          <a:pPr algn="l" rtl="0">
            <a:defRPr sz="1000"/>
          </a:pPr>
          <a:r>
            <a:rPr lang="id-ID" sz="1200" b="0" i="0" strike="noStrike">
              <a:solidFill>
                <a:srgbClr val="000000"/>
              </a:solidFill>
              <a:latin typeface="Arial" panose="020B0604020202020204"/>
              <a:cs typeface="Arial" panose="020B0604020202020204"/>
            </a:rPr>
            <a:t>Hanya isi "Report Date" yg ditunjukkan cell berwarna kuning, Ketik saja dng format waktu (month/date), misal utk tgl 21 Agustus - ketik 8/21 (tahun akan m</a:t>
          </a:r>
          <a:r>
            <a:rPr lang="en-US" sz="1200" b="0" i="0" strike="noStrike">
              <a:solidFill>
                <a:srgbClr val="000000"/>
              </a:solidFill>
              <a:latin typeface="Arial" panose="020B0604020202020204"/>
              <a:cs typeface="Arial" panose="020B0604020202020204"/>
            </a:rPr>
            <a:t>e</a:t>
          </a:r>
          <a:r>
            <a:rPr lang="id-ID" sz="1200" b="0" i="0" strike="noStrike">
              <a:solidFill>
                <a:srgbClr val="000000"/>
              </a:solidFill>
              <a:latin typeface="Arial" panose="020B0604020202020204"/>
              <a:cs typeface="Arial" panose="020B0604020202020204"/>
            </a:rPr>
            <a:t>nyesuaikan, maka otomatis link akan bekerja.</a:t>
          </a:r>
        </a:p>
      </xdr:txBody>
    </xdr:sp>
    <xdr:clientData/>
  </xdr:twoCellAnchor>
  <xdr:twoCellAnchor editAs="oneCell">
    <xdr:from>
      <xdr:col>1</xdr:col>
      <xdr:colOff>108857</xdr:colOff>
      <xdr:row>0</xdr:row>
      <xdr:rowOff>190499</xdr:rowOff>
    </xdr:from>
    <xdr:to>
      <xdr:col>3</xdr:col>
      <xdr:colOff>409575</xdr:colOff>
      <xdr:row>2</xdr:row>
      <xdr:rowOff>292553</xdr:rowOff>
    </xdr:to>
    <xdr:pic>
      <xdr:nvPicPr>
        <xdr:cNvPr id="5" name="Picture 23303">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2"/>
        <a:srcRect/>
        <a:stretch>
          <a:fillRect/>
        </a:stretch>
      </xdr:blipFill>
      <xdr:spPr>
        <a:xfrm>
          <a:off x="203835" y="189865"/>
          <a:ext cx="1358265" cy="616585"/>
        </a:xfrm>
        <a:prstGeom prst="rect">
          <a:avLst/>
        </a:prstGeom>
        <a:noFill/>
        <a:ln w="1">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60960</xdr:colOff>
      <xdr:row>0</xdr:row>
      <xdr:rowOff>114300</xdr:rowOff>
    </xdr:from>
    <xdr:to>
      <xdr:col>2</xdr:col>
      <xdr:colOff>204107</xdr:colOff>
      <xdr:row>3</xdr:row>
      <xdr:rowOff>149678</xdr:rowOff>
    </xdr:to>
    <xdr:pic>
      <xdr:nvPicPr>
        <xdr:cNvPr id="2" name="Picture 14">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srcRect b="4991"/>
        <a:stretch>
          <a:fillRect/>
        </a:stretch>
      </xdr:blipFill>
      <xdr:spPr>
        <a:xfrm>
          <a:off x="156210" y="114300"/>
          <a:ext cx="952500" cy="863600"/>
        </a:xfrm>
        <a:prstGeom prst="rect">
          <a:avLst/>
        </a:prstGeom>
        <a:noFill/>
        <a:ln w="9525">
          <a:noFill/>
          <a:miter lim="800000"/>
          <a:headEnd/>
          <a:tailEnd/>
        </a:ln>
      </xdr:spPr>
    </xdr:pic>
    <xdr:clientData/>
  </xdr:twoCellAnchor>
  <xdr:twoCellAnchor editAs="oneCell">
    <xdr:from>
      <xdr:col>9</xdr:col>
      <xdr:colOff>1021080</xdr:colOff>
      <xdr:row>0</xdr:row>
      <xdr:rowOff>182880</xdr:rowOff>
    </xdr:from>
    <xdr:to>
      <xdr:col>10</xdr:col>
      <xdr:colOff>1226185</xdr:colOff>
      <xdr:row>2</xdr:row>
      <xdr:rowOff>160020</xdr:rowOff>
    </xdr:to>
    <xdr:pic>
      <xdr:nvPicPr>
        <xdr:cNvPr id="3" name="Picture 18">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12127230" y="182880"/>
          <a:ext cx="2453005" cy="49149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647700</xdr:colOff>
      <xdr:row>166</xdr:row>
      <xdr:rowOff>50800</xdr:rowOff>
    </xdr:from>
    <xdr:to>
      <xdr:col>10</xdr:col>
      <xdr:colOff>381000</xdr:colOff>
      <xdr:row>170</xdr:row>
      <xdr:rowOff>101600</xdr:rowOff>
    </xdr:to>
    <xdr:sp macro="" textlink="">
      <xdr:nvSpPr>
        <xdr:cNvPr id="2" name="Right Brace 1">
          <a:extLst>
            <a:ext uri="{FF2B5EF4-FFF2-40B4-BE49-F238E27FC236}">
              <a16:creationId xmlns:a16="http://schemas.microsoft.com/office/drawing/2014/main" id="{00000000-0008-0000-0400-000002000000}"/>
            </a:ext>
          </a:extLst>
        </xdr:cNvPr>
        <xdr:cNvSpPr/>
      </xdr:nvSpPr>
      <xdr:spPr>
        <a:xfrm>
          <a:off x="14487525" y="27044650"/>
          <a:ext cx="733425" cy="698500"/>
        </a:xfrm>
        <a:prstGeom prst="rightBrace">
          <a:avLst>
            <a:gd name="adj1" fmla="val 4370"/>
            <a:gd name="adj2" fmla="val 50000"/>
          </a:avLst>
        </a:prstGeom>
        <a:noFill/>
        <a:ln w="38100">
          <a:solidFill>
            <a:srgbClr val="C0504D"/>
          </a:solidFill>
          <a:round/>
        </a:ln>
        <a:effectLst>
          <a:outerShdw blurRad="40000" dist="23000" dir="5400000" rotWithShape="0">
            <a:srgbClr val="000000">
              <a:alpha val="34999"/>
            </a:srgbClr>
          </a:outerShdw>
        </a:effectLst>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xdr:from>
      <xdr:col>9</xdr:col>
      <xdr:colOff>647700</xdr:colOff>
      <xdr:row>159</xdr:row>
      <xdr:rowOff>50800</xdr:rowOff>
    </xdr:from>
    <xdr:to>
      <xdr:col>10</xdr:col>
      <xdr:colOff>381000</xdr:colOff>
      <xdr:row>163</xdr:row>
      <xdr:rowOff>101600</xdr:rowOff>
    </xdr:to>
    <xdr:sp macro="" textlink="">
      <xdr:nvSpPr>
        <xdr:cNvPr id="3" name="Right Brace 2">
          <a:extLst>
            <a:ext uri="{FF2B5EF4-FFF2-40B4-BE49-F238E27FC236}">
              <a16:creationId xmlns:a16="http://schemas.microsoft.com/office/drawing/2014/main" id="{00000000-0008-0000-0400-000003000000}"/>
            </a:ext>
          </a:extLst>
        </xdr:cNvPr>
        <xdr:cNvSpPr/>
      </xdr:nvSpPr>
      <xdr:spPr>
        <a:xfrm>
          <a:off x="14487525" y="25911175"/>
          <a:ext cx="733425" cy="698500"/>
        </a:xfrm>
        <a:prstGeom prst="rightBrace">
          <a:avLst>
            <a:gd name="adj1" fmla="val 4370"/>
            <a:gd name="adj2" fmla="val 50000"/>
          </a:avLst>
        </a:prstGeom>
        <a:noFill/>
        <a:ln w="38100">
          <a:solidFill>
            <a:srgbClr val="C0504D"/>
          </a:solidFill>
          <a:round/>
        </a:ln>
        <a:effectLst>
          <a:outerShdw blurRad="40000" dist="23000" dir="5400000" rotWithShape="0">
            <a:srgbClr val="000000">
              <a:alpha val="34999"/>
            </a:srgbClr>
          </a:outerShdw>
        </a:effectLst>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xdr:from>
      <xdr:col>16</xdr:col>
      <xdr:colOff>647700</xdr:colOff>
      <xdr:row>166</xdr:row>
      <xdr:rowOff>50800</xdr:rowOff>
    </xdr:from>
    <xdr:to>
      <xdr:col>17</xdr:col>
      <xdr:colOff>381000</xdr:colOff>
      <xdr:row>170</xdr:row>
      <xdr:rowOff>101600</xdr:rowOff>
    </xdr:to>
    <xdr:sp macro="" textlink="">
      <xdr:nvSpPr>
        <xdr:cNvPr id="4" name="Right Brace 3">
          <a:extLst>
            <a:ext uri="{FF2B5EF4-FFF2-40B4-BE49-F238E27FC236}">
              <a16:creationId xmlns:a16="http://schemas.microsoft.com/office/drawing/2014/main" id="{00000000-0008-0000-0400-000004000000}"/>
            </a:ext>
          </a:extLst>
        </xdr:cNvPr>
        <xdr:cNvSpPr/>
      </xdr:nvSpPr>
      <xdr:spPr>
        <a:xfrm>
          <a:off x="20612100" y="27044650"/>
          <a:ext cx="381000" cy="698500"/>
        </a:xfrm>
        <a:prstGeom prst="rightBrace">
          <a:avLst>
            <a:gd name="adj1" fmla="val 6911"/>
            <a:gd name="adj2" fmla="val 50000"/>
          </a:avLst>
        </a:prstGeom>
        <a:noFill/>
        <a:ln w="38100">
          <a:solidFill>
            <a:srgbClr val="C0504D"/>
          </a:solidFill>
          <a:round/>
        </a:ln>
        <a:effectLst>
          <a:outerShdw blurRad="40000" dist="23000" dir="5400000" rotWithShape="0">
            <a:srgbClr val="000000">
              <a:alpha val="34999"/>
            </a:srgbClr>
          </a:outerShdw>
        </a:effectLst>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xdr:from>
      <xdr:col>16</xdr:col>
      <xdr:colOff>647700</xdr:colOff>
      <xdr:row>159</xdr:row>
      <xdr:rowOff>50800</xdr:rowOff>
    </xdr:from>
    <xdr:to>
      <xdr:col>17</xdr:col>
      <xdr:colOff>381000</xdr:colOff>
      <xdr:row>163</xdr:row>
      <xdr:rowOff>101600</xdr:rowOff>
    </xdr:to>
    <xdr:sp macro="" textlink="">
      <xdr:nvSpPr>
        <xdr:cNvPr id="5" name="Right Brace 4">
          <a:extLst>
            <a:ext uri="{FF2B5EF4-FFF2-40B4-BE49-F238E27FC236}">
              <a16:creationId xmlns:a16="http://schemas.microsoft.com/office/drawing/2014/main" id="{00000000-0008-0000-0400-000005000000}"/>
            </a:ext>
          </a:extLst>
        </xdr:cNvPr>
        <xdr:cNvSpPr/>
      </xdr:nvSpPr>
      <xdr:spPr>
        <a:xfrm>
          <a:off x="20612100" y="25911175"/>
          <a:ext cx="381000" cy="698500"/>
        </a:xfrm>
        <a:prstGeom prst="rightBrace">
          <a:avLst>
            <a:gd name="adj1" fmla="val 6911"/>
            <a:gd name="adj2" fmla="val 50000"/>
          </a:avLst>
        </a:prstGeom>
        <a:noFill/>
        <a:ln w="38100">
          <a:solidFill>
            <a:srgbClr val="C0504D"/>
          </a:solidFill>
          <a:round/>
        </a:ln>
        <a:effectLst>
          <a:outerShdw blurRad="40000" dist="23000" dir="5400000" rotWithShape="0">
            <a:srgbClr val="000000">
              <a:alpha val="34999"/>
            </a:srgbClr>
          </a:outerShdw>
        </a:effectLst>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10</xdr:col>
      <xdr:colOff>0</xdr:colOff>
      <xdr:row>46</xdr:row>
      <xdr:rowOff>0</xdr:rowOff>
    </xdr:from>
    <xdr:to>
      <xdr:col>15</xdr:col>
      <xdr:colOff>533400</xdr:colOff>
      <xdr:row>55</xdr:row>
      <xdr:rowOff>12700</xdr:rowOff>
    </xdr:to>
    <xdr:pic>
      <xdr:nvPicPr>
        <xdr:cNvPr id="6" name="Picture 524">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14839950" y="7505700"/>
          <a:ext cx="5086350" cy="147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2</xdr:row>
      <xdr:rowOff>0</xdr:rowOff>
    </xdr:from>
    <xdr:to>
      <xdr:col>13</xdr:col>
      <xdr:colOff>0</xdr:colOff>
      <xdr:row>30</xdr:row>
      <xdr:rowOff>38100</xdr:rowOff>
    </xdr:to>
    <xdr:grpSp>
      <xdr:nvGrpSpPr>
        <xdr:cNvPr id="13266" name="Group 29">
          <a:extLst>
            <a:ext uri="{FF2B5EF4-FFF2-40B4-BE49-F238E27FC236}">
              <a16:creationId xmlns:a16="http://schemas.microsoft.com/office/drawing/2014/main" id="{00000000-0008-0000-0500-0000D2330000}"/>
            </a:ext>
          </a:extLst>
        </xdr:cNvPr>
        <xdr:cNvGrpSpPr/>
      </xdr:nvGrpSpPr>
      <xdr:grpSpPr>
        <a:xfrm>
          <a:off x="617220" y="335280"/>
          <a:ext cx="7406640" cy="4732020"/>
          <a:chOff x="64" y="34"/>
          <a:chExt cx="768" cy="480"/>
        </a:xfrm>
      </xdr:grpSpPr>
      <xdr:pic>
        <xdr:nvPicPr>
          <xdr:cNvPr id="112667" name="Picture 1">
            <a:extLst>
              <a:ext uri="{FF2B5EF4-FFF2-40B4-BE49-F238E27FC236}">
                <a16:creationId xmlns:a16="http://schemas.microsoft.com/office/drawing/2014/main" id="{00000000-0008-0000-0500-00001BB801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64" y="34"/>
            <a:ext cx="768" cy="480"/>
          </a:xfrm>
          <a:prstGeom prst="rect">
            <a:avLst/>
          </a:prstGeom>
          <a:noFill/>
          <a:ln w="1">
            <a:noFill/>
            <a:miter lim="800000"/>
            <a:headEnd/>
            <a:tailEnd/>
          </a:ln>
          <a:effectLst>
            <a:outerShdw dist="107763" dir="2700000" algn="ctr" rotWithShape="0">
              <a:srgbClr val="808080">
                <a:alpha val="50000"/>
              </a:srgbClr>
            </a:outerShdw>
          </a:effectLst>
        </xdr:spPr>
      </xdr:pic>
      <xdr:sp macro="" textlink="">
        <xdr:nvSpPr>
          <xdr:cNvPr id="13314" name="AutoShape 2">
            <a:extLst>
              <a:ext uri="{FF2B5EF4-FFF2-40B4-BE49-F238E27FC236}">
                <a16:creationId xmlns:a16="http://schemas.microsoft.com/office/drawing/2014/main" id="{00000000-0008-0000-0500-000002340000}"/>
              </a:ext>
            </a:extLst>
          </xdr:cNvPr>
          <xdr:cNvSpPr>
            <a:spLocks noChangeArrowheads="1"/>
          </xdr:cNvSpPr>
        </xdr:nvSpPr>
        <xdr:spPr>
          <a:xfrm>
            <a:off x="343" y="224"/>
            <a:ext cx="357" cy="122"/>
          </a:xfrm>
          <a:prstGeom prst="wedgeRoundRectCallout">
            <a:avLst>
              <a:gd name="adj1" fmla="val -74088"/>
              <a:gd name="adj2" fmla="val 37704"/>
              <a:gd name="adj3" fmla="val 16667"/>
            </a:avLst>
          </a:prstGeom>
          <a:solidFill>
            <a:srgbClr val="FFFF00"/>
          </a:solidFill>
          <a:ln w="9525">
            <a:solidFill>
              <a:srgbClr val="000000"/>
            </a:solidFill>
            <a:miter lim="800000"/>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anose="020B0604020202020204"/>
                <a:cs typeface="Arial" panose="020B0604020202020204"/>
              </a:rPr>
              <a:t>Misalkan anda ingin menambah baris lain untuk memasukan item Description, Harga dan Satuan yang baru setelah baris 4-1/2" LINER CEMENTING JOB-COST, silakan ikuti petunjuk di bawah.</a:t>
            </a:r>
          </a:p>
        </xdr:txBody>
      </xdr:sp>
    </xdr:grpSp>
    <xdr:clientData/>
  </xdr:twoCellAnchor>
  <xdr:twoCellAnchor>
    <xdr:from>
      <xdr:col>1</xdr:col>
      <xdr:colOff>0</xdr:colOff>
      <xdr:row>33</xdr:row>
      <xdr:rowOff>0</xdr:rowOff>
    </xdr:from>
    <xdr:to>
      <xdr:col>13</xdr:col>
      <xdr:colOff>0</xdr:colOff>
      <xdr:row>61</xdr:row>
      <xdr:rowOff>38100</xdr:rowOff>
    </xdr:to>
    <xdr:grpSp>
      <xdr:nvGrpSpPr>
        <xdr:cNvPr id="13267" name="Group 30">
          <a:extLst>
            <a:ext uri="{FF2B5EF4-FFF2-40B4-BE49-F238E27FC236}">
              <a16:creationId xmlns:a16="http://schemas.microsoft.com/office/drawing/2014/main" id="{00000000-0008-0000-0500-0000D3330000}"/>
            </a:ext>
          </a:extLst>
        </xdr:cNvPr>
        <xdr:cNvGrpSpPr/>
      </xdr:nvGrpSpPr>
      <xdr:grpSpPr>
        <a:xfrm>
          <a:off x="617220" y="5532120"/>
          <a:ext cx="7406640" cy="4732020"/>
          <a:chOff x="64" y="561"/>
          <a:chExt cx="768" cy="480"/>
        </a:xfrm>
      </xdr:grpSpPr>
      <xdr:pic>
        <xdr:nvPicPr>
          <xdr:cNvPr id="112662" name="Picture 3">
            <a:extLst>
              <a:ext uri="{FF2B5EF4-FFF2-40B4-BE49-F238E27FC236}">
                <a16:creationId xmlns:a16="http://schemas.microsoft.com/office/drawing/2014/main" id="{00000000-0008-0000-0500-000016B801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64" y="561"/>
            <a:ext cx="768" cy="480"/>
          </a:xfrm>
          <a:prstGeom prst="rect">
            <a:avLst/>
          </a:prstGeom>
          <a:noFill/>
          <a:ln w="1">
            <a:noFill/>
            <a:miter lim="800000"/>
            <a:headEnd/>
            <a:tailEnd/>
          </a:ln>
          <a:effectLst>
            <a:outerShdw dist="107763" dir="2700000" algn="ctr" rotWithShape="0">
              <a:srgbClr val="808080">
                <a:alpha val="50000"/>
              </a:srgbClr>
            </a:outerShdw>
          </a:effectLst>
        </xdr:spPr>
      </xdr:pic>
      <xdr:sp macro="" textlink="">
        <xdr:nvSpPr>
          <xdr:cNvPr id="13289" name="AutoShape 9">
            <a:extLst>
              <a:ext uri="{FF2B5EF4-FFF2-40B4-BE49-F238E27FC236}">
                <a16:creationId xmlns:a16="http://schemas.microsoft.com/office/drawing/2014/main" id="{00000000-0008-0000-0500-0000E9330000}"/>
              </a:ext>
            </a:extLst>
          </xdr:cNvPr>
          <xdr:cNvSpPr>
            <a:spLocks noChangeArrowheads="1"/>
          </xdr:cNvSpPr>
        </xdr:nvSpPr>
        <xdr:spPr>
          <a:xfrm rot="-1967057">
            <a:off x="86" y="830"/>
            <a:ext cx="25" cy="28"/>
          </a:xfrm>
          <a:prstGeom prst="upArrow">
            <a:avLst>
              <a:gd name="adj1" fmla="val 52000"/>
              <a:gd name="adj2" fmla="val 56000"/>
            </a:avLst>
          </a:prstGeom>
          <a:solidFill>
            <a:srgbClr val="FF0000"/>
          </a:solidFill>
          <a:ln w="9525">
            <a:solidFill>
              <a:srgbClr val="000000"/>
            </a:solidFill>
            <a:miter lim="800000"/>
          </a:ln>
        </xdr:spPr>
      </xdr:sp>
      <xdr:pic>
        <xdr:nvPicPr>
          <xdr:cNvPr id="112664" name="Picture 10">
            <a:extLst>
              <a:ext uri="{FF2B5EF4-FFF2-40B4-BE49-F238E27FC236}">
                <a16:creationId xmlns:a16="http://schemas.microsoft.com/office/drawing/2014/main" id="{00000000-0008-0000-0500-000018B80100}"/>
              </a:ext>
            </a:extLst>
          </xdr:cNvPr>
          <xdr:cNvPicPr>
            <a:picLocks noChangeAspect="1" noChangeArrowheads="1"/>
          </xdr:cNvPicPr>
        </xdr:nvPicPr>
        <xdr:blipFill>
          <a:blip xmlns:r="http://schemas.openxmlformats.org/officeDocument/2006/relationships" r:embed="rId3" cstate="print"/>
          <a:srcRect l="1205" t="61456" r="88487" b="5995"/>
          <a:stretch>
            <a:fillRect/>
          </a:stretch>
        </xdr:blipFill>
        <xdr:spPr>
          <a:xfrm>
            <a:off x="111" y="853"/>
            <a:ext cx="77" cy="151"/>
          </a:xfrm>
          <a:prstGeom prst="rect">
            <a:avLst/>
          </a:prstGeom>
          <a:noFill/>
          <a:ln w="1">
            <a:noFill/>
            <a:miter lim="800000"/>
            <a:headEnd/>
            <a:tailEnd/>
          </a:ln>
          <a:effectLst>
            <a:outerShdw dist="107763" dir="2700000" algn="ctr" rotWithShape="0">
              <a:srgbClr val="C0C0C0">
                <a:alpha val="50000"/>
              </a:srgbClr>
            </a:outerShdw>
          </a:effectLst>
        </xdr:spPr>
      </xdr:pic>
      <xdr:sp macro="" textlink="">
        <xdr:nvSpPr>
          <xdr:cNvPr id="13319" name="AutoShape 7">
            <a:extLst>
              <a:ext uri="{FF2B5EF4-FFF2-40B4-BE49-F238E27FC236}">
                <a16:creationId xmlns:a16="http://schemas.microsoft.com/office/drawing/2014/main" id="{00000000-0008-0000-0500-000007340000}"/>
              </a:ext>
            </a:extLst>
          </xdr:cNvPr>
          <xdr:cNvSpPr>
            <a:spLocks noChangeArrowheads="1"/>
          </xdr:cNvSpPr>
        </xdr:nvSpPr>
        <xdr:spPr>
          <a:xfrm>
            <a:off x="287" y="858"/>
            <a:ext cx="161" cy="27"/>
          </a:xfrm>
          <a:prstGeom prst="wedgeRoundRectCallout">
            <a:avLst>
              <a:gd name="adj1" fmla="val -135713"/>
              <a:gd name="adj2" fmla="val 5556"/>
              <a:gd name="adj3" fmla="val 16667"/>
            </a:avLst>
          </a:prstGeom>
          <a:solidFill>
            <a:srgbClr val="FFFF00"/>
          </a:solidFill>
          <a:ln w="9525">
            <a:solidFill>
              <a:srgbClr val="000000"/>
            </a:solidFill>
            <a:miter lim="800000"/>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anose="020B0604020202020204"/>
                <a:cs typeface="Arial" panose="020B0604020202020204"/>
              </a:rPr>
              <a:t>kemudian Klik "Copy"</a:t>
            </a:r>
          </a:p>
        </xdr:txBody>
      </xdr:sp>
      <xdr:sp macro="" textlink="">
        <xdr:nvSpPr>
          <xdr:cNvPr id="13323" name="AutoShape 11">
            <a:extLst>
              <a:ext uri="{FF2B5EF4-FFF2-40B4-BE49-F238E27FC236}">
                <a16:creationId xmlns:a16="http://schemas.microsoft.com/office/drawing/2014/main" id="{00000000-0008-0000-0500-00000B340000}"/>
              </a:ext>
            </a:extLst>
          </xdr:cNvPr>
          <xdr:cNvSpPr>
            <a:spLocks noChangeArrowheads="1"/>
          </xdr:cNvSpPr>
        </xdr:nvSpPr>
        <xdr:spPr>
          <a:xfrm>
            <a:off x="81" y="635"/>
            <a:ext cx="407" cy="61"/>
          </a:xfrm>
          <a:prstGeom prst="wedgeRoundRectCallout">
            <a:avLst>
              <a:gd name="adj1" fmla="val -47787"/>
              <a:gd name="adj2" fmla="val 261477"/>
              <a:gd name="adj3" fmla="val 16667"/>
            </a:avLst>
          </a:prstGeom>
          <a:solidFill>
            <a:srgbClr val="FFFF00"/>
          </a:solidFill>
          <a:ln w="9525">
            <a:solidFill>
              <a:srgbClr val="000000"/>
            </a:solidFill>
            <a:miter lim="800000"/>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anose="020B0604020202020204"/>
                <a:cs typeface="Arial" panose="020B0604020202020204"/>
              </a:rPr>
              <a:t>Pilih baris yang item pada kolom "Description" masih berwarna hitam (Material pada kolom "QTY" tiap harinya belum terisi ). Klik Kanan deret baris pada Rows Header,….</a:t>
            </a:r>
          </a:p>
        </xdr:txBody>
      </xdr:sp>
    </xdr:grpSp>
    <xdr:clientData/>
  </xdr:twoCellAnchor>
  <xdr:twoCellAnchor>
    <xdr:from>
      <xdr:col>1</xdr:col>
      <xdr:colOff>0</xdr:colOff>
      <xdr:row>63</xdr:row>
      <xdr:rowOff>0</xdr:rowOff>
    </xdr:from>
    <xdr:to>
      <xdr:col>13</xdr:col>
      <xdr:colOff>0</xdr:colOff>
      <xdr:row>96</xdr:row>
      <xdr:rowOff>0</xdr:rowOff>
    </xdr:to>
    <xdr:grpSp>
      <xdr:nvGrpSpPr>
        <xdr:cNvPr id="13268" name="Group 31">
          <a:extLst>
            <a:ext uri="{FF2B5EF4-FFF2-40B4-BE49-F238E27FC236}">
              <a16:creationId xmlns:a16="http://schemas.microsoft.com/office/drawing/2014/main" id="{00000000-0008-0000-0500-0000D4330000}"/>
            </a:ext>
          </a:extLst>
        </xdr:cNvPr>
        <xdr:cNvGrpSpPr/>
      </xdr:nvGrpSpPr>
      <xdr:grpSpPr>
        <a:xfrm>
          <a:off x="617220" y="10561320"/>
          <a:ext cx="7406640" cy="5532120"/>
          <a:chOff x="64" y="1071"/>
          <a:chExt cx="768" cy="561"/>
        </a:xfrm>
      </xdr:grpSpPr>
      <xdr:pic>
        <xdr:nvPicPr>
          <xdr:cNvPr id="112657" name="Picture 12">
            <a:extLst>
              <a:ext uri="{FF2B5EF4-FFF2-40B4-BE49-F238E27FC236}">
                <a16:creationId xmlns:a16="http://schemas.microsoft.com/office/drawing/2014/main" id="{00000000-0008-0000-0500-000011B80100}"/>
              </a:ext>
            </a:extLst>
          </xdr:cNvPr>
          <xdr:cNvPicPr>
            <a:picLocks noChangeAspect="1" noChangeArrowheads="1"/>
          </xdr:cNvPicPr>
        </xdr:nvPicPr>
        <xdr:blipFill>
          <a:blip xmlns:r="http://schemas.openxmlformats.org/officeDocument/2006/relationships" r:embed="rId4" cstate="print"/>
          <a:srcRect/>
          <a:stretch>
            <a:fillRect/>
          </a:stretch>
        </xdr:blipFill>
        <xdr:spPr>
          <a:xfrm>
            <a:off x="64" y="1071"/>
            <a:ext cx="768" cy="480"/>
          </a:xfrm>
          <a:prstGeom prst="rect">
            <a:avLst/>
          </a:prstGeom>
          <a:noFill/>
          <a:ln w="1">
            <a:noFill/>
            <a:miter lim="800000"/>
            <a:headEnd/>
            <a:tailEnd/>
          </a:ln>
          <a:effectLst>
            <a:outerShdw dist="107763" dir="2700000" algn="ctr" rotWithShape="0">
              <a:srgbClr val="808080">
                <a:alpha val="50000"/>
              </a:srgbClr>
            </a:outerShdw>
          </a:effectLst>
        </xdr:spPr>
      </xdr:pic>
      <xdr:sp macro="" textlink="">
        <xdr:nvSpPr>
          <xdr:cNvPr id="13284" name="AutoShape 13">
            <a:extLst>
              <a:ext uri="{FF2B5EF4-FFF2-40B4-BE49-F238E27FC236}">
                <a16:creationId xmlns:a16="http://schemas.microsoft.com/office/drawing/2014/main" id="{00000000-0008-0000-0500-0000E4330000}"/>
              </a:ext>
            </a:extLst>
          </xdr:cNvPr>
          <xdr:cNvSpPr>
            <a:spLocks noChangeArrowheads="1"/>
          </xdr:cNvSpPr>
        </xdr:nvSpPr>
        <xdr:spPr>
          <a:xfrm rot="-1967057">
            <a:off x="86" y="1373"/>
            <a:ext cx="25" cy="28"/>
          </a:xfrm>
          <a:prstGeom prst="upArrow">
            <a:avLst>
              <a:gd name="adj1" fmla="val 52000"/>
              <a:gd name="adj2" fmla="val 56000"/>
            </a:avLst>
          </a:prstGeom>
          <a:solidFill>
            <a:srgbClr val="FF0000">
              <a:alpha val="38039"/>
            </a:srgbClr>
          </a:solidFill>
          <a:ln w="3175">
            <a:solidFill>
              <a:srgbClr val="000000"/>
            </a:solidFill>
            <a:prstDash val="sysDot"/>
            <a:miter lim="800000"/>
          </a:ln>
        </xdr:spPr>
      </xdr:sp>
      <xdr:sp macro="" textlink="">
        <xdr:nvSpPr>
          <xdr:cNvPr id="13326" name="AutoShape 14">
            <a:extLst>
              <a:ext uri="{FF2B5EF4-FFF2-40B4-BE49-F238E27FC236}">
                <a16:creationId xmlns:a16="http://schemas.microsoft.com/office/drawing/2014/main" id="{00000000-0008-0000-0500-00000E340000}"/>
              </a:ext>
            </a:extLst>
          </xdr:cNvPr>
          <xdr:cNvSpPr>
            <a:spLocks noChangeArrowheads="1"/>
          </xdr:cNvSpPr>
        </xdr:nvSpPr>
        <xdr:spPr>
          <a:xfrm>
            <a:off x="350" y="1350"/>
            <a:ext cx="289" cy="83"/>
          </a:xfrm>
          <a:prstGeom prst="wedgeRoundRectCallout">
            <a:avLst>
              <a:gd name="adj1" fmla="val -95329"/>
              <a:gd name="adj2" fmla="val 140361"/>
              <a:gd name="adj3" fmla="val 16667"/>
            </a:avLst>
          </a:prstGeom>
          <a:solidFill>
            <a:srgbClr val="FFFF00"/>
          </a:solidFill>
          <a:ln w="9525">
            <a:solidFill>
              <a:srgbClr val="000000"/>
            </a:solidFill>
            <a:miter lim="800000"/>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anose="020B0604020202020204"/>
                <a:cs typeface="Arial" panose="020B0604020202020204"/>
              </a:rPr>
              <a:t>Klik kiri rows yang dibawahnya, tahan dan gerakkan ke bawah sampai 3 baris atau tergantung kebutuhan, kemudian Klik kanan dan ambil "</a:t>
            </a:r>
            <a:r>
              <a:rPr lang="en-US" sz="1000" b="1" i="0" u="none" strike="noStrike" baseline="0">
                <a:solidFill>
                  <a:srgbClr val="000000"/>
                </a:solidFill>
                <a:latin typeface="Arial" panose="020B0604020202020204"/>
                <a:cs typeface="Arial" panose="020B0604020202020204"/>
              </a:rPr>
              <a:t>Insert Copied Cells</a:t>
            </a:r>
            <a:r>
              <a:rPr lang="en-US" sz="1000" b="0" i="0" u="none" strike="noStrike" baseline="0">
                <a:solidFill>
                  <a:srgbClr val="000000"/>
                </a:solidFill>
                <a:latin typeface="Arial" panose="020B0604020202020204"/>
                <a:cs typeface="Arial" panose="020B0604020202020204"/>
              </a:rPr>
              <a:t>"</a:t>
            </a:r>
          </a:p>
        </xdr:txBody>
      </xdr:sp>
      <xdr:pic>
        <xdr:nvPicPr>
          <xdr:cNvPr id="112660" name="Picture 15">
            <a:extLst>
              <a:ext uri="{FF2B5EF4-FFF2-40B4-BE49-F238E27FC236}">
                <a16:creationId xmlns:a16="http://schemas.microsoft.com/office/drawing/2014/main" id="{00000000-0008-0000-0500-000014B80100}"/>
              </a:ext>
            </a:extLst>
          </xdr:cNvPr>
          <xdr:cNvPicPr>
            <a:picLocks noChangeAspect="1" noChangeArrowheads="1"/>
          </xdr:cNvPicPr>
        </xdr:nvPicPr>
        <xdr:blipFill>
          <a:blip xmlns:r="http://schemas.openxmlformats.org/officeDocument/2006/relationships" r:embed="rId5" cstate="print"/>
          <a:srcRect l="850" t="57056" r="88196" b="10434"/>
          <a:stretch>
            <a:fillRect/>
          </a:stretch>
        </xdr:blipFill>
        <xdr:spPr>
          <a:xfrm>
            <a:off x="118" y="1417"/>
            <a:ext cx="116" cy="215"/>
          </a:xfrm>
          <a:prstGeom prst="rect">
            <a:avLst/>
          </a:prstGeom>
          <a:noFill/>
          <a:ln w="1">
            <a:noFill/>
            <a:miter lim="800000"/>
            <a:headEnd/>
            <a:tailEnd/>
          </a:ln>
          <a:effectLst>
            <a:outerShdw dist="107763" dir="2700000" algn="ctr" rotWithShape="0">
              <a:srgbClr val="C0C0C0">
                <a:alpha val="50000"/>
              </a:srgbClr>
            </a:outerShdw>
          </a:effectLst>
        </xdr:spPr>
      </xdr:pic>
      <xdr:sp macro="" textlink="">
        <xdr:nvSpPr>
          <xdr:cNvPr id="13287" name="AutoShape 16">
            <a:extLst>
              <a:ext uri="{FF2B5EF4-FFF2-40B4-BE49-F238E27FC236}">
                <a16:creationId xmlns:a16="http://schemas.microsoft.com/office/drawing/2014/main" id="{00000000-0008-0000-0500-0000E7330000}"/>
              </a:ext>
            </a:extLst>
          </xdr:cNvPr>
          <xdr:cNvSpPr>
            <a:spLocks noChangeArrowheads="1"/>
          </xdr:cNvSpPr>
        </xdr:nvSpPr>
        <xdr:spPr>
          <a:xfrm rot="-1967057">
            <a:off x="87" y="1394"/>
            <a:ext cx="25" cy="28"/>
          </a:xfrm>
          <a:prstGeom prst="upArrow">
            <a:avLst>
              <a:gd name="adj1" fmla="val 52000"/>
              <a:gd name="adj2" fmla="val 56000"/>
            </a:avLst>
          </a:prstGeom>
          <a:solidFill>
            <a:srgbClr val="FF0000"/>
          </a:solidFill>
          <a:ln w="9525">
            <a:solidFill>
              <a:srgbClr val="000000"/>
            </a:solidFill>
            <a:miter lim="800000"/>
          </a:ln>
        </xdr:spPr>
      </xdr:sp>
    </xdr:grpSp>
    <xdr:clientData/>
  </xdr:twoCellAnchor>
  <xdr:twoCellAnchor>
    <xdr:from>
      <xdr:col>1</xdr:col>
      <xdr:colOff>0</xdr:colOff>
      <xdr:row>98</xdr:row>
      <xdr:rowOff>0</xdr:rowOff>
    </xdr:from>
    <xdr:to>
      <xdr:col>13</xdr:col>
      <xdr:colOff>0</xdr:colOff>
      <xdr:row>126</xdr:row>
      <xdr:rowOff>38100</xdr:rowOff>
    </xdr:to>
    <xdr:grpSp>
      <xdr:nvGrpSpPr>
        <xdr:cNvPr id="13269" name="Group 32">
          <a:extLst>
            <a:ext uri="{FF2B5EF4-FFF2-40B4-BE49-F238E27FC236}">
              <a16:creationId xmlns:a16="http://schemas.microsoft.com/office/drawing/2014/main" id="{00000000-0008-0000-0500-0000D5330000}"/>
            </a:ext>
          </a:extLst>
        </xdr:cNvPr>
        <xdr:cNvGrpSpPr/>
      </xdr:nvGrpSpPr>
      <xdr:grpSpPr>
        <a:xfrm>
          <a:off x="617220" y="16428720"/>
          <a:ext cx="7406640" cy="4732020"/>
          <a:chOff x="64" y="1666"/>
          <a:chExt cx="768" cy="480"/>
        </a:xfrm>
      </xdr:grpSpPr>
      <xdr:pic>
        <xdr:nvPicPr>
          <xdr:cNvPr id="112655" name="Picture 17">
            <a:extLst>
              <a:ext uri="{FF2B5EF4-FFF2-40B4-BE49-F238E27FC236}">
                <a16:creationId xmlns:a16="http://schemas.microsoft.com/office/drawing/2014/main" id="{00000000-0008-0000-0500-00000FB80100}"/>
              </a:ext>
            </a:extLst>
          </xdr:cNvPr>
          <xdr:cNvPicPr>
            <a:picLocks noChangeAspect="1" noChangeArrowheads="1"/>
          </xdr:cNvPicPr>
        </xdr:nvPicPr>
        <xdr:blipFill>
          <a:blip xmlns:r="http://schemas.openxmlformats.org/officeDocument/2006/relationships" r:embed="rId6" cstate="print"/>
          <a:srcRect/>
          <a:stretch>
            <a:fillRect/>
          </a:stretch>
        </xdr:blipFill>
        <xdr:spPr>
          <a:xfrm>
            <a:off x="64" y="1666"/>
            <a:ext cx="768" cy="480"/>
          </a:xfrm>
          <a:prstGeom prst="rect">
            <a:avLst/>
          </a:prstGeom>
          <a:noFill/>
          <a:ln w="1">
            <a:noFill/>
            <a:miter lim="800000"/>
            <a:headEnd/>
            <a:tailEnd/>
          </a:ln>
          <a:effectLst>
            <a:outerShdw dist="107763" dir="2700000" algn="ctr" rotWithShape="0">
              <a:srgbClr val="808080">
                <a:alpha val="50000"/>
              </a:srgbClr>
            </a:outerShdw>
          </a:effectLst>
        </xdr:spPr>
      </xdr:pic>
      <xdr:sp macro="" textlink="">
        <xdr:nvSpPr>
          <xdr:cNvPr id="13330" name="AutoShape 18">
            <a:extLst>
              <a:ext uri="{FF2B5EF4-FFF2-40B4-BE49-F238E27FC236}">
                <a16:creationId xmlns:a16="http://schemas.microsoft.com/office/drawing/2014/main" id="{00000000-0008-0000-0500-000012340000}"/>
              </a:ext>
            </a:extLst>
          </xdr:cNvPr>
          <xdr:cNvSpPr>
            <a:spLocks noChangeArrowheads="1"/>
          </xdr:cNvSpPr>
        </xdr:nvSpPr>
        <xdr:spPr>
          <a:xfrm>
            <a:off x="165" y="1814"/>
            <a:ext cx="290" cy="83"/>
          </a:xfrm>
          <a:prstGeom prst="wedgeRoundRectCallout">
            <a:avLst>
              <a:gd name="adj1" fmla="val -5690"/>
              <a:gd name="adj2" fmla="val 144898"/>
              <a:gd name="adj3" fmla="val 16667"/>
            </a:avLst>
          </a:prstGeom>
          <a:solidFill>
            <a:srgbClr val="FFFF00"/>
          </a:solidFill>
          <a:ln w="9525">
            <a:solidFill>
              <a:srgbClr val="000000"/>
            </a:solidFill>
            <a:miter lim="800000"/>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anose="020B0604020202020204"/>
                <a:cs typeface="Arial" panose="020B0604020202020204"/>
              </a:rPr>
              <a:t>Sekarang 3 baris telah terbentuk dengan formula yang sama, Delete isi dari B239 s/d E241 dan ganti dengan Jenis, Harga dan Satuan yang lain sesuai kebutuhan</a:t>
            </a:r>
          </a:p>
        </xdr:txBody>
      </xdr:sp>
    </xdr:grpSp>
    <xdr:clientData/>
  </xdr:twoCellAnchor>
  <xdr:twoCellAnchor>
    <xdr:from>
      <xdr:col>1</xdr:col>
      <xdr:colOff>0</xdr:colOff>
      <xdr:row>129</xdr:row>
      <xdr:rowOff>0</xdr:rowOff>
    </xdr:from>
    <xdr:to>
      <xdr:col>13</xdr:col>
      <xdr:colOff>0</xdr:colOff>
      <xdr:row>157</xdr:row>
      <xdr:rowOff>38100</xdr:rowOff>
    </xdr:to>
    <xdr:grpSp>
      <xdr:nvGrpSpPr>
        <xdr:cNvPr id="13270" name="Group 33">
          <a:extLst>
            <a:ext uri="{FF2B5EF4-FFF2-40B4-BE49-F238E27FC236}">
              <a16:creationId xmlns:a16="http://schemas.microsoft.com/office/drawing/2014/main" id="{00000000-0008-0000-0500-0000D6330000}"/>
            </a:ext>
          </a:extLst>
        </xdr:cNvPr>
        <xdr:cNvGrpSpPr/>
      </xdr:nvGrpSpPr>
      <xdr:grpSpPr>
        <a:xfrm>
          <a:off x="617220" y="21625560"/>
          <a:ext cx="7406640" cy="4732020"/>
          <a:chOff x="64" y="2193"/>
          <a:chExt cx="768" cy="480"/>
        </a:xfrm>
      </xdr:grpSpPr>
      <xdr:pic>
        <xdr:nvPicPr>
          <xdr:cNvPr id="112649" name="Picture 20">
            <a:extLst>
              <a:ext uri="{FF2B5EF4-FFF2-40B4-BE49-F238E27FC236}">
                <a16:creationId xmlns:a16="http://schemas.microsoft.com/office/drawing/2014/main" id="{00000000-0008-0000-0500-000009B80100}"/>
              </a:ext>
            </a:extLst>
          </xdr:cNvPr>
          <xdr:cNvPicPr>
            <a:picLocks noChangeAspect="1" noChangeArrowheads="1"/>
          </xdr:cNvPicPr>
        </xdr:nvPicPr>
        <xdr:blipFill>
          <a:blip xmlns:r="http://schemas.openxmlformats.org/officeDocument/2006/relationships" r:embed="rId7" cstate="print"/>
          <a:srcRect/>
          <a:stretch>
            <a:fillRect/>
          </a:stretch>
        </xdr:blipFill>
        <xdr:spPr>
          <a:xfrm>
            <a:off x="64" y="2193"/>
            <a:ext cx="768" cy="480"/>
          </a:xfrm>
          <a:prstGeom prst="rect">
            <a:avLst/>
          </a:prstGeom>
          <a:noFill/>
          <a:ln w="1">
            <a:noFill/>
            <a:miter lim="800000"/>
            <a:headEnd/>
            <a:tailEnd/>
          </a:ln>
          <a:effectLst>
            <a:outerShdw dist="107763" dir="2700000" algn="ctr" rotWithShape="0">
              <a:srgbClr val="808080">
                <a:alpha val="50000"/>
              </a:srgbClr>
            </a:outerShdw>
          </a:effectLst>
        </xdr:spPr>
      </xdr:pic>
      <xdr:sp macro="" textlink="">
        <xdr:nvSpPr>
          <xdr:cNvPr id="13333" name="AutoShape 21">
            <a:extLst>
              <a:ext uri="{FF2B5EF4-FFF2-40B4-BE49-F238E27FC236}">
                <a16:creationId xmlns:a16="http://schemas.microsoft.com/office/drawing/2014/main" id="{00000000-0008-0000-0500-000015340000}"/>
              </a:ext>
            </a:extLst>
          </xdr:cNvPr>
          <xdr:cNvSpPr>
            <a:spLocks noChangeArrowheads="1"/>
          </xdr:cNvSpPr>
        </xdr:nvSpPr>
        <xdr:spPr>
          <a:xfrm>
            <a:off x="298" y="2409"/>
            <a:ext cx="289" cy="61"/>
          </a:xfrm>
          <a:prstGeom prst="wedgeRoundRectCallout">
            <a:avLst>
              <a:gd name="adj1" fmla="val -43426"/>
              <a:gd name="adj2" fmla="val 97542"/>
              <a:gd name="adj3" fmla="val 16667"/>
            </a:avLst>
          </a:prstGeom>
          <a:solidFill>
            <a:srgbClr val="FFFF00"/>
          </a:solidFill>
          <a:ln w="9525">
            <a:solidFill>
              <a:srgbClr val="000000"/>
            </a:solidFill>
            <a:miter lim="800000"/>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anose="020B0604020202020204"/>
                <a:cs typeface="Arial" panose="020B0604020202020204"/>
              </a:rPr>
              <a:t>Silakan ganti masukkan dengan Item Description, Harga dan Satuan yang lain sesuai kebutuhan</a:t>
            </a:r>
          </a:p>
        </xdr:txBody>
      </xdr:sp>
      <xdr:sp macro="" textlink="">
        <xdr:nvSpPr>
          <xdr:cNvPr id="13334" name="AutoShape 22">
            <a:extLst>
              <a:ext uri="{FF2B5EF4-FFF2-40B4-BE49-F238E27FC236}">
                <a16:creationId xmlns:a16="http://schemas.microsoft.com/office/drawing/2014/main" id="{00000000-0008-0000-0500-000016340000}"/>
              </a:ext>
            </a:extLst>
          </xdr:cNvPr>
          <xdr:cNvSpPr>
            <a:spLocks noChangeArrowheads="1"/>
          </xdr:cNvSpPr>
        </xdr:nvSpPr>
        <xdr:spPr>
          <a:xfrm>
            <a:off x="123" y="2297"/>
            <a:ext cx="244" cy="83"/>
          </a:xfrm>
          <a:prstGeom prst="wedgeRoundRectCallout">
            <a:avLst>
              <a:gd name="adj1" fmla="val -63523"/>
              <a:gd name="adj2" fmla="val 200602"/>
              <a:gd name="adj3" fmla="val 16667"/>
            </a:avLst>
          </a:prstGeom>
          <a:solidFill>
            <a:srgbClr val="FFFF00"/>
          </a:solidFill>
          <a:ln w="9525">
            <a:solidFill>
              <a:srgbClr val="000000"/>
            </a:solidFill>
            <a:miter lim="800000"/>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anose="020B0604020202020204"/>
                <a:cs typeface="Arial" panose="020B0604020202020204"/>
              </a:rPr>
              <a:t>Agar karakter cell pd kolom ini tampak semuanya, klik 2x dengan cepat/tanpa jeda agar panjang baris menyesuaikan karakter cell</a:t>
            </a:r>
          </a:p>
        </xdr:txBody>
      </xdr:sp>
      <xdr:sp macro="" textlink="">
        <xdr:nvSpPr>
          <xdr:cNvPr id="13278" name="Line 23">
            <a:extLst>
              <a:ext uri="{FF2B5EF4-FFF2-40B4-BE49-F238E27FC236}">
                <a16:creationId xmlns:a16="http://schemas.microsoft.com/office/drawing/2014/main" id="{00000000-0008-0000-0500-0000DE330000}"/>
              </a:ext>
            </a:extLst>
          </xdr:cNvPr>
          <xdr:cNvSpPr>
            <a:spLocks noChangeShapeType="1"/>
          </xdr:cNvSpPr>
        </xdr:nvSpPr>
        <xdr:spPr>
          <a:xfrm>
            <a:off x="74" y="2503"/>
            <a:ext cx="31" cy="0"/>
          </a:xfrm>
          <a:prstGeom prst="line">
            <a:avLst/>
          </a:prstGeom>
          <a:noFill/>
          <a:ln w="28575">
            <a:solidFill>
              <a:srgbClr val="000000"/>
            </a:solidFill>
            <a:round/>
          </a:ln>
        </xdr:spPr>
      </xdr:sp>
      <xdr:sp macro="" textlink="">
        <xdr:nvSpPr>
          <xdr:cNvPr id="13336" name="AutoShape 24">
            <a:extLst>
              <a:ext uri="{FF2B5EF4-FFF2-40B4-BE49-F238E27FC236}">
                <a16:creationId xmlns:a16="http://schemas.microsoft.com/office/drawing/2014/main" id="{00000000-0008-0000-0500-000018340000}"/>
              </a:ext>
            </a:extLst>
          </xdr:cNvPr>
          <xdr:cNvSpPr>
            <a:spLocks noChangeArrowheads="1"/>
          </xdr:cNvSpPr>
        </xdr:nvSpPr>
        <xdr:spPr>
          <a:xfrm>
            <a:off x="340" y="2534"/>
            <a:ext cx="289" cy="61"/>
          </a:xfrm>
          <a:prstGeom prst="wedgeRoundRectCallout">
            <a:avLst>
              <a:gd name="adj1" fmla="val -136824"/>
              <a:gd name="adj2" fmla="val -76389"/>
              <a:gd name="adj3" fmla="val 16667"/>
            </a:avLst>
          </a:prstGeom>
          <a:solidFill>
            <a:srgbClr val="FFFF00"/>
          </a:solidFill>
          <a:ln w="9525">
            <a:solidFill>
              <a:srgbClr val="000000"/>
            </a:solidFill>
            <a:miter lim="800000"/>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anose="020B0604020202020204"/>
                <a:cs typeface="Arial" panose="020B0604020202020204"/>
              </a:rPr>
              <a:t>Jika 2 baris ini tidak diinginkan, hapus baris tsb dng klik kanan pada rows header dan klik delete</a:t>
            </a:r>
          </a:p>
        </xdr:txBody>
      </xdr:sp>
      <xdr:sp macro="" textlink="">
        <xdr:nvSpPr>
          <xdr:cNvPr id="13280" name="Rectangle 25">
            <a:extLst>
              <a:ext uri="{FF2B5EF4-FFF2-40B4-BE49-F238E27FC236}">
                <a16:creationId xmlns:a16="http://schemas.microsoft.com/office/drawing/2014/main" id="{00000000-0008-0000-0500-0000E0330000}"/>
              </a:ext>
            </a:extLst>
          </xdr:cNvPr>
          <xdr:cNvSpPr>
            <a:spLocks noChangeArrowheads="1"/>
          </xdr:cNvSpPr>
        </xdr:nvSpPr>
        <xdr:spPr>
          <a:xfrm>
            <a:off x="127" y="2504"/>
            <a:ext cx="678" cy="21"/>
          </a:xfrm>
          <a:prstGeom prst="rect">
            <a:avLst/>
          </a:prstGeom>
          <a:solidFill>
            <a:srgbClr val="0066FF">
              <a:alpha val="50195"/>
            </a:srgbClr>
          </a:solidFill>
          <a:ln w="9525">
            <a:noFill/>
            <a:miter lim="800000"/>
          </a:ln>
        </xdr:spPr>
      </xdr:sp>
    </xdr:grpSp>
    <xdr:clientData/>
  </xdr:twoCellAnchor>
  <xdr:twoCellAnchor>
    <xdr:from>
      <xdr:col>1</xdr:col>
      <xdr:colOff>0</xdr:colOff>
      <xdr:row>160</xdr:row>
      <xdr:rowOff>0</xdr:rowOff>
    </xdr:from>
    <xdr:to>
      <xdr:col>13</xdr:col>
      <xdr:colOff>0</xdr:colOff>
      <xdr:row>188</xdr:row>
      <xdr:rowOff>38100</xdr:rowOff>
    </xdr:to>
    <xdr:grpSp>
      <xdr:nvGrpSpPr>
        <xdr:cNvPr id="13271" name="Group 34">
          <a:extLst>
            <a:ext uri="{FF2B5EF4-FFF2-40B4-BE49-F238E27FC236}">
              <a16:creationId xmlns:a16="http://schemas.microsoft.com/office/drawing/2014/main" id="{00000000-0008-0000-0500-0000D7330000}"/>
            </a:ext>
          </a:extLst>
        </xdr:cNvPr>
        <xdr:cNvGrpSpPr/>
      </xdr:nvGrpSpPr>
      <xdr:grpSpPr>
        <a:xfrm>
          <a:off x="617220" y="26822400"/>
          <a:ext cx="7406640" cy="4732020"/>
          <a:chOff x="64" y="2720"/>
          <a:chExt cx="768" cy="480"/>
        </a:xfrm>
      </xdr:grpSpPr>
      <xdr:pic>
        <xdr:nvPicPr>
          <xdr:cNvPr id="112646" name="Picture 26">
            <a:extLst>
              <a:ext uri="{FF2B5EF4-FFF2-40B4-BE49-F238E27FC236}">
                <a16:creationId xmlns:a16="http://schemas.microsoft.com/office/drawing/2014/main" id="{00000000-0008-0000-0500-000006B80100}"/>
              </a:ext>
            </a:extLst>
          </xdr:cNvPr>
          <xdr:cNvPicPr>
            <a:picLocks noChangeAspect="1" noChangeArrowheads="1"/>
          </xdr:cNvPicPr>
        </xdr:nvPicPr>
        <xdr:blipFill>
          <a:blip xmlns:r="http://schemas.openxmlformats.org/officeDocument/2006/relationships" r:embed="rId8" cstate="print"/>
          <a:srcRect/>
          <a:stretch>
            <a:fillRect/>
          </a:stretch>
        </xdr:blipFill>
        <xdr:spPr>
          <a:xfrm>
            <a:off x="64" y="2720"/>
            <a:ext cx="768" cy="480"/>
          </a:xfrm>
          <a:prstGeom prst="rect">
            <a:avLst/>
          </a:prstGeom>
          <a:noFill/>
          <a:ln w="1">
            <a:noFill/>
            <a:miter lim="800000"/>
            <a:headEnd/>
            <a:tailEnd/>
          </a:ln>
          <a:effectLst>
            <a:outerShdw dist="107763" dir="2700000" algn="ctr" rotWithShape="0">
              <a:srgbClr val="808080">
                <a:alpha val="50000"/>
              </a:srgbClr>
            </a:outerShdw>
          </a:effectLst>
        </xdr:spPr>
      </xdr:pic>
      <xdr:sp macro="" textlink="">
        <xdr:nvSpPr>
          <xdr:cNvPr id="13339" name="AutoShape 27">
            <a:extLst>
              <a:ext uri="{FF2B5EF4-FFF2-40B4-BE49-F238E27FC236}">
                <a16:creationId xmlns:a16="http://schemas.microsoft.com/office/drawing/2014/main" id="{00000000-0008-0000-0500-00001B340000}"/>
              </a:ext>
            </a:extLst>
          </xdr:cNvPr>
          <xdr:cNvSpPr>
            <a:spLocks noChangeArrowheads="1"/>
          </xdr:cNvSpPr>
        </xdr:nvSpPr>
        <xdr:spPr>
          <a:xfrm>
            <a:off x="392" y="2847"/>
            <a:ext cx="305" cy="92"/>
          </a:xfrm>
          <a:prstGeom prst="wedgeRoundRectCallout">
            <a:avLst>
              <a:gd name="adj1" fmla="val 26394"/>
              <a:gd name="adj2" fmla="val 133694"/>
              <a:gd name="adj3" fmla="val 16667"/>
            </a:avLst>
          </a:prstGeom>
          <a:solidFill>
            <a:srgbClr val="FFFF00"/>
          </a:solidFill>
          <a:ln w="9525">
            <a:solidFill>
              <a:srgbClr val="000000"/>
            </a:solidFill>
            <a:miter lim="800000"/>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anose="020B0604020202020204"/>
                <a:cs typeface="Arial" panose="020B0604020202020204"/>
              </a:rPr>
              <a:t>Sekarang cell yang diinginkan telah jadi, dng memasukkan jumlah/QTY sesuai kolom tanggal pemakaian, maka scr otomatis Karakter Item-nya akan berubah warna mjd Biru</a:t>
            </a:r>
          </a:p>
        </xdr:txBody>
      </xdr:sp>
      <xdr:sp macro="" textlink="">
        <xdr:nvSpPr>
          <xdr:cNvPr id="13274" name="Arc 28">
            <a:extLst>
              <a:ext uri="{FF2B5EF4-FFF2-40B4-BE49-F238E27FC236}">
                <a16:creationId xmlns:a16="http://schemas.microsoft.com/office/drawing/2014/main" id="{00000000-0008-0000-0500-0000DA330000}"/>
              </a:ext>
            </a:extLst>
          </xdr:cNvPr>
          <xdr:cNvSpPr/>
        </xdr:nvSpPr>
        <xdr:spPr>
          <a:xfrm flipV="1">
            <a:off x="321" y="3034"/>
            <a:ext cx="297" cy="40"/>
          </a:xfrm>
          <a:custGeom>
            <a:avLst/>
            <a:gdLst>
              <a:gd name="T0" fmla="*/ 0 w 43190"/>
              <a:gd name="T1" fmla="*/ 0 h 21600"/>
              <a:gd name="T2" fmla="*/ 0 w 43190"/>
              <a:gd name="T3" fmla="*/ 0 h 21600"/>
              <a:gd name="T4" fmla="*/ 0 w 43190"/>
              <a:gd name="T5" fmla="*/ 0 h 21600"/>
              <a:gd name="T6" fmla="*/ 0 60000 65536"/>
              <a:gd name="T7" fmla="*/ 0 60000 65536"/>
              <a:gd name="T8" fmla="*/ 0 60000 65536"/>
              <a:gd name="T9" fmla="*/ 0 w 43190"/>
              <a:gd name="T10" fmla="*/ 0 h 21600"/>
              <a:gd name="T11" fmla="*/ 43190 w 43190"/>
              <a:gd name="T12" fmla="*/ 21600 h 21600"/>
            </a:gdLst>
            <a:ahLst/>
            <a:cxnLst>
              <a:cxn ang="T6">
                <a:pos x="T0" y="T1"/>
              </a:cxn>
              <a:cxn ang="T7">
                <a:pos x="T2" y="T3"/>
              </a:cxn>
              <a:cxn ang="T8">
                <a:pos x="T4" y="T5"/>
              </a:cxn>
            </a:cxnLst>
            <a:rect l="T9" t="T10" r="T11" b="T12"/>
            <a:pathLst>
              <a:path w="43190" h="21600" fill="none" extrusionOk="0">
                <a:moveTo>
                  <a:pt x="-1" y="20955"/>
                </a:moveTo>
                <a:cubicBezTo>
                  <a:pt x="347" y="9282"/>
                  <a:pt x="9911" y="-1"/>
                  <a:pt x="21590" y="0"/>
                </a:cubicBezTo>
                <a:cubicBezTo>
                  <a:pt x="33519" y="0"/>
                  <a:pt x="43190" y="9670"/>
                  <a:pt x="43190" y="21600"/>
                </a:cubicBezTo>
              </a:path>
              <a:path w="43190" h="21600" stroke="0" extrusionOk="0">
                <a:moveTo>
                  <a:pt x="-1" y="20955"/>
                </a:moveTo>
                <a:cubicBezTo>
                  <a:pt x="347" y="9282"/>
                  <a:pt x="9911" y="-1"/>
                  <a:pt x="21590" y="0"/>
                </a:cubicBezTo>
                <a:cubicBezTo>
                  <a:pt x="33519" y="0"/>
                  <a:pt x="43190" y="9670"/>
                  <a:pt x="43190" y="21600"/>
                </a:cubicBezTo>
                <a:lnTo>
                  <a:pt x="21590" y="21600"/>
                </a:lnTo>
                <a:lnTo>
                  <a:pt x="-1" y="20955"/>
                </a:lnTo>
                <a:close/>
              </a:path>
            </a:pathLst>
          </a:custGeom>
          <a:noFill/>
          <a:ln w="38100">
            <a:solidFill>
              <a:srgbClr val="0000FF"/>
            </a:solidFill>
            <a:round/>
            <a:headEnd type="triangle" w="med" len="med"/>
          </a:ln>
        </xdr:spPr>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atrakom\AppData\Roaming\Microsoft\Excel\LABORATORY\CEMENTING\CDS-CEMENT\PERTAMINA\JAMBI\STT-15%20cd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patrakom\AppData\Roaming\Microsoft\Excel\Volumes\MyPass%20Ultra\Evaluasi%20Kinerja%20Pemboran\2016\TW%20I\F:\C\Rantau\Cementing\Casing\FILES\PROPOSAL\JAMBI\PNP\FRAC\SAND\KTT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patrakom\AppData\Roaming\Microsoft\Excel\Perencanaan%20KTI\Sumur%20REgion%20KTI%202010\DRILLING%20PROGRAM%20&amp;%20AFE\B-1004_12Jun09\C.%20Well%20Budget\AFE%20Drilling%20B-1004_22Mei2009Sidetrack.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patrakom\AppData\Roaming\Microsoft\Excel\WORK%20SHOP%20PATRA%20JASA\Analisa%20Mekanik\STD%20ANALISA\Analisa%20biaya%20Indramy%202006R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patrakom\AppData\Roaming\Microsoft\Excel\PERTAMINA\REFERENSI\Analisis%20Harga\ALS%20SIPIL\ANALISA20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patrakom\AppData\Roaming\Microsoft\Excel\DD-Menu\DHMrunsheet\BHA"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patrakom\AppData\Roaming\Microsoft\Excel\INSALES\QUOTES\WINDOWS\TEMP\programs\cappin-b.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patrakom\AppData\Roaming\Microsoft\Excel\INSALES\QUOTES\WINDOWS\TEMP\IPAA-REVAmodified.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patrakom\AppData\Roaming\Microsoft\Excel\INSALES\QUOTES\WINDOWS\TEMP\Schlumberger%20Rosharon%20workbook.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patrakom\AppData\Roaming\Microsoft\Excel\Volumes\MyPass%20Ultra\Evaluasi%20Kinerja%20Pemboran\2016\TW%20I\F:\C\D-A-T-A\Abk-2005\BOD-25\TLJ-INF.1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C:\Documents%20and%20Settings\edy\Local%20Settings\Temp\Stat%20D%20CEU-040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JK000396\aws\Documents%20and%20Settings\RINTZA\My%20Documents\the%20client\Darma%20Henwa\Audit%20June%202002\WP\O\DHJune_02Forex%2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patrakom\AppData\Roaming\Microsoft\Excel\Volumes\MyPass%20Ultra\MLD-A4\Revisi%20AFE\1.%20AFE%20MLD-A4_2015%20OK.USD60_Rev#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DATA%20SUMUR\UMUM\Prp-05.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iprkw06.WK4"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patrakom\AppData\Roaming\Microsoft\Excel\C\D-A-T-A\Abk-2005\BOD-25\TLJ-INF.1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poso.pulungan\Documents\2.%20CJT-A1\D.%20Well%20Program\AFE%2017-190-538-OO\AFE%20CJT-A1_setelah%20pembahasan%20090317.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PREM_GARY\DATA_RIG\Premier%20Oil\AFE%20Ver7%20cost%20est%20(Partner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Users\patrakom\AppData\Roaming\Microsoft\Excel\Volumes\MyPass%20Ultra\Evaluasi%20Kinerja%20Pemboran\2016\TW%20I\F:\@\10.204.31.145\data2$\My%20Documents\BB\PODREV-M\ECONEW.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ttp:\www.paris.sl.slb.com\98\ZAN\Zan0298\Bsn\Receivabl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srv002bpn\finance_folder\DD-Menu\DHMrunsheet\BHA"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Users\patrakom\AppData\Roaming\Microsoft\Excel\copy%20perencanaan%20kantor\Perencanaan\Perumahan\2008\DAFTAR%20RAB%20REHAB%20ATAP%202008.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Users\patrakom\AppData\Roaming\Microsoft\Excel\Users\pep-drafter01.tjgf\AppData\Local\Microsoft\Windows\Temporary%20Internet%20Files\Content.Outlook\XO0ZZ2SN\RAB%20Rehab%20Kantor%20Logistik.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Users\patrakom\AppData\Roaming\Microsoft\Excel\Documents%20and%20Settings\majusda.PERTAMINA-EP\My%20Documents\Sumur%20TBN-E_TBN_37\BP%20MIGAS%20TBN-25\WOR%20TBN-25%2029%20MARCH.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DOCUME~1\infokom\LOCALS~1\Temp\Documents%20and%20Settings\infokom\My%20Documents\0_WP&amp;B%20JKT\Bhn%20Presentasi%20WP&amp;B%20JAWA%20Juni06\kirim%20dwi\Drilling%20Time%20CMS-28.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CLOSE%20OUT\Close%20Out_II\Documents%20and%20Settings\infokom\My%20Documents\0_WP&amp;B%20JKT\Bhn%20Presentasi%20WP&amp;B%20JAWA%20Juni06\kirim%20dwi\Drilling%20Time%20CMS-28.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C:\EEPKI\DRILLING\THAILAND\NP_7\SURV\NP7SURV.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Bita_nt1\bq\BQ\99-952\SEKONGKANG\E20-02Guest%20House.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patrakom\AppData\Roaming\Microsoft\Excel\MY%20JOB\REFERENSE\ANALISA%20SATUAN\Analisa%20Harga%20Pekerjaan%20Lokasi.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Kontrak\kontrak%202003\My%20Documents\Abtar%20Adabi\Penawaranke.PU.EdisiAkhir.Rev.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srv002bpn\Finance_Folder\Documents_tyas2005\Documents\management\BSN\D&amp;M%20BSN%20Feb%202006%20test%2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Users\patrakom\AppData\Roaming\Microsoft\Excel\Users\LYNA\Desktop\Proyek_BRI\Tahap_1354\DAFTAR%20LOKASI%202009_1058_rev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Users\patrakom\AppData\Roaming\Microsoft\Excel\FORMAT%20BS%20WP&amp;B%20&amp;%20ABI%20RKAP\ESB_Drilling_Input_20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Users\patrakom\AppData\Roaming\Microsoft\Excel\MY%20JOB\5.%20RK%202015\RENCANA%20BOR%202015\OE%20A2B%20%20Louise%20Utara%20-%20Rinci%20R1.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Users\patrakom\AppData\Roaming\Microsoft\Excel\PBM\LOKASI\EST\ESTIMATELOKASI.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Users\patrakom\AppData\Roaming\Microsoft\Excel\1TECHNICAL%20FILE\TANJUNG\CEMENTING\PRIMARY%20CEMENTING\T-160\DOCUME~1\ADESOL~1\LOCALS~1\Temp\notesE1EF34\AFE%20Blank%20Sheet%20Version%2000.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Users\patrakom\AppData\Roaming\Microsoft\Excel\Data\Customers\CNOOC\Cinta\Cinta%20H-4\Cinta%20H-4%20Prepack,%2011-Jun-02,%20Rev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U:\EEPKI\DRILLING\THAILAND\NP_7\SURV\NP7SURV.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Users\patrakom\AppData\Roaming\Microsoft\Excel\Users\LYNA\Desktop\Data%20Pindahan\Kegiatan%20Kantor\Operasional\BRI\bri6_MPLS&amp;VSAT-IP_4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Srvjaksns01\finance\2002\90%20-%20PTOSI\BS%20Notes\090-%20FD%20Account%20-%20May%202002.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Users\patrakom\AppData\Roaming\Microsoft\Excel\Documents%20and%20Settings\dhanisy\Local%20Settings\Temporary%20Internet%20Files\Content.Outlook\5I2KFAT1\Cek_Branch.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Adm-tjg\adm-02\Documents%20and%20Settings\B%20Sindhu%20Asmoro\My%20Documents\OFFICE%20STUFFS\Operation%20PDP\Service%20Report\PTM%20Sumbagsel\PDP%20Service%20Report%20-%20Main%20Form.xls"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Startup" Target="ABS/TR16.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SERVER\%20data%20(D)\Documents%20and%20Settings\sdrlgg.ELNUSA-DRILLING\Local%20Settings\Temp\Temporary%20Directory%202%20for%20EIC_Pendopo.zip\Monthly-Report\October2003\PTMN_Oct2003.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srv002bpn\finance_folder\Documents\Schlumberger\Balikpapan\Clients\TFE\DEC%20Archives\TN-X05\EOWR\6\Common%20Data.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C:\EEPKI\DRILLING\THAILAND\NP_8\FWR\NP_8FW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Users\patrakom\AppData\Roaming\Microsoft\Excel\TECHNICAL%20FILE\TANJUNG\ACIDIZING\T-136%20AB\REPORT\Document-Nus\Services\Job%20Proposal\Acid\acid_cnooc.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Users\patrakom\AppData\Roaming\Microsoft\Excel\Engineering\Section%20C%20-%20Well%20Design%20Information\AC%20903%20Trident%20kt%209x7%20Actual%20Rev1.XLS" TargetMode="External"/></Relationships>
</file>

<file path=xl/externalLinks/_rels/externalLink49.xml.rels><?xml version="1.0" encoding="UTF-8" standalone="yes"?>
<Relationships xmlns="http://schemas.openxmlformats.org/package/2006/relationships"><Relationship Id="rId1" Type="http://schemas.microsoft.com/office/2006/relationships/xlExternalLinkPath/xlPathMissing" Target="Monthly%20Report%20to%20LGG.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U:\DOCUME~1\anekylli\LOCALS~1\Temp\notes348BCB\Regneark%20Shlumberger.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dm-tjg\adm-02\SR%20&amp;%20Job%20Bonus\SR%20&amp;%20Bonus\SERVICE%20REPORT%20PDP\SR%20PPS-080302.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Users\patrakom\AppData\Roaming\Microsoft\Excel\Volumes\MyPass%20Ultra\Evaluasi%20Kinerja%20Pemboran\2016\TW%20I\F:\C\Data\Abk-2005\Usl-Mnyk\Apt\Bor-Ept8\tps-17u.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Bp1tfbis001\teams\Wells\2_WELLS\Kb%20C10\KB%20503\26_TTL,%20Timings%20and%20POB\Kb-503%20Time%20Tracker.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Users\patrakom\AppData\Roaming\Microsoft\Excel\A-Vendro\ETCETERA\CTU%20FILES\PetroChina%20Jabung\Gemah%20#5\DOCUME~1\ADMINI~1\LOCALS~1\Temp\notesE1EF34\PC%20AC-10%20diverter%20stage%20design.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C:\My%20Documents\Idham\BS1WIRELINE%20KAL%20FEB.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Users\patrakom\AppData\Roaming\Microsoft\Excel\My%20Documents\MAXUS%20BID\GFE%20Project\QUANTUM%20DRAWING.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Users\patrakom\AppData\Roaming\Microsoft\Excel\Jaringan%20SBTI\Telkom\router%20backhoul%20&amp;%20gatekeeper\Estimasi%20Sewa%20Router%202508.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Users\patrakom\AppData\Roaming\Microsoft\Excel\Users\mohamadsyarifhidayat\Documents\Evaluasi%20Kinerja%20Pemboran\2016\TW%20I\C:\PAHS2006\Copy%20of%20PAHS2006%20R2%20draft(MIS)new.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Users\patrakom\AppData\Roaming\Microsoft\Excel\A-Vendro\ETCETERA\CTU%20FILES\PetroChina%20Jabung\Gemah%20#5\Client\Santa%20Fe\Mudi_b16wo.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dm-tjg\adm-02\SR%20&amp;%20Job%20Bonus\SR%20&amp;%20Bonus\SERVICE%20REPORT%20PDP\SR%20LIMAU-090901.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Users\patrakom\AppData\Roaming\Microsoft\Excel\ANALISA%20PEK%20SIPIL\ANALISA%20JALAN\simpang%20raja%202006%20untuk%20lelang%20OK%20v2yg%20ke%20kp%20lelang%20.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Users\patrakom\AppData\Roaming\Microsoft\Excel\Users\mohamadsyarifhidayat\Documents\Evaluasi%20Kinerja%20Pemboran\2016\TW%20I\C:\Divisi%202.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Users\patrakom\AppData\Roaming\Microsoft\Excel\Users\mohamadsyarifhidayat\Documents\Evaluasi%20Kinerja%20Pemboran\2016\TW%20I\C:\Divisi%203.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C:\Users\patrakom\AppData\Roaming\Microsoft\Excel\Users\mohamadsyarifhidayat\Documents\Evaluasi%20Kinerja%20Pemboran\2016\TW%20I\C:\Divisi%2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C:\Users\patrakom\AppData\Roaming\Microsoft\Excel\Users\mohamadsyarifhidayat\Documents\Evaluasi%20Kinerja%20Pemboran\2016\TW%20I\C:\Divisi%20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C:\Users\patrakom\AppData\Roaming\Microsoft\Excel\10.%20Pertamina%20EP\Lokasi%202012\2.%20Field%20Sangatta\Fire%20Station\Dokumen%20Lelang\OE%20Pembangunan%20Fire%20Station%20Sangatta.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C:\emec\nsa-nam\Gen\Usaoff\pbowen1\Wells\well_pressure_prediction%20THerret03.xls" TargetMode="External"/></Relationships>
</file>

<file path=xl/externalLinks/_rels/externalLink68.xml.rels><?xml version="1.0" encoding="UTF-8" standalone="yes"?>
<Relationships xmlns="http://schemas.openxmlformats.org/package/2006/relationships"><Relationship Id="rId1" Type="http://schemas.microsoft.com/office/2006/relationships/xlExternalLinkPath/xlPathMissing" Target="Proposal%20Template1"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DURI-06\AMT-PTN\Petroleum%20Engineering\Well%20Work\WO%20&amp;%20IC%20Programs\Petani\ICPETANI55.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Users\patrakom\AppData\Roaming\Microsoft\Excel\A.DATA%20OPERASI\1.OPERASI\1.Lap-Harian\Rig1\Invoice\INVOICE%20R1%20-%20JUNI%20-%202004%20(%20KSO%20).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C:\Users\patrakom\AppData\Roaming\Microsoft\Excel\Documents%20and%20Settings\Administrator\Local%20Settings\Temporary%20Internet%20Files\Content.Outlook\M0ZPX3MH\VSAT-IP_sewa_rev1.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Users\patrakom\AppData\Roaming\Microsoft\Excel\Volumes\MyPass%20Ultra\Evaluasi%20Kinerja%20Pemboran\2016\TW%20I\F:\A\Kra_Brt.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Eutegs01\Teams\Wells\2_WELLS\Kb%20C10\KB%20501\26_TTL,%20Timings%20and%20POB\KB-501%20Time%20Tracker.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Users\patrakom\AppData\Roaming\Microsoft\Excel\Dari%20Mas%20Dian\WPNB%202014\Unit%20Price\SR%20-%20Estimasi%20FMI%20&amp;%20VSP.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C:\Users\patrakom\AppData\Roaming\Microsoft\Excel\Documents%20and%20Settings\hendyprasetyo\My%20Documents\EDS-LGG\Tjg%20Opr%201\Service%20Report,%20CSI%20&amp;%20Bonus\200607\SR%20TJG-20060703.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dm\tanjung%20operation\Documents%20and%20Settings\B%20Sindhu%20Asmoro\My%20Documents\Tuban%20Office\SR%20&amp;%20Bonus%20PTB-2006.0202.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server-apg\finance$\GP\GPPAYE95.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A:\AST\DSS_1994\510.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P:\Spreadsheets\661021R3.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C:\Users\patrakom\AppData\Roaming\Microsoft\Excel\Volumes\MyPass%20Ultra\Evaluasi%20Kinerja%20Pemboran\2016\TW%20I\F:\C\Program%20GNK-PD2.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Users\patrakom\AppData\Roaming\Microsoft\Excel\DOCUME~1\teknisi\LOCALS~1\Temp\halliburton\My%20Documents\invoice\PFMS\REGJULY2000.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C:\Users\patrakom\AppData\Roaming\Microsoft\Excel\Volumes\MyPass%20Ultra\Evaluasi%20Kinerja%20Pemboran\2016\TW%20I\F:\C\AFE%202009%20GNK-PD2.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A:\KUAN\Book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C:\Documents%20and%20Settings\carthur\Desktop\FAL1000.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C:\Users\patrakom\AppData\Roaming\Microsoft\Excel\Applications\Microsoft%20Excel.app\C:\My%20Documents\Idham\BS3%20KAL%20FEB.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Users\patrakom\AppData\Roaming\Microsoft\Excel\Document-Nus\Services\Job%20Proposal\Template%20Proposal%20R0.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JULOCUT\JULOAPR.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Users\patrakom\AppData\Roaming\Microsoft\Excel\DOCUME~1\ADESOL~1\LOCALS~1\Temp\notesE1EF34\AFE%20Blank%20Sheet%20Version%2000.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Labjkt\lab%20data\LABORATORY\CEMENTING\CDS-CEMENT\PERTAMINA\JAMBI\STT-15%20cds.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Users\patrakom\AppData\Roaming\Microsoft\Excel\Volumes\MyPass%20Ultra\Evaluasi%20Kinerja%20Pemboran\2016\TW%20I\F:\A\ABKJKT9900\ABI%2099-00%20JKT%2018089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C:\Users\patrakom\AppData\Roaming\Microsoft\Excel\ANALISA%20PEK%20SIPIL\PRABUMULIH%20An%20200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qz 539.5 -543"/>
      <sheetName val="BHCT"/>
    </sheetNames>
    <sheetDataSet>
      <sheetData sheetId="0"/>
      <sheetData sheetId="1">
        <row r="11">
          <cell r="B11">
            <v>-1404.4</v>
          </cell>
        </row>
        <row r="13">
          <cell r="C13">
            <v>80</v>
          </cell>
        </row>
        <row r="14">
          <cell r="C14">
            <v>80</v>
          </cell>
        </row>
        <row r="15">
          <cell r="C15">
            <v>80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mreq"/>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1001_19 "/>
      <sheetName val="B-1001_20G"/>
      <sheetName val="B-1001_20 Material"/>
      <sheetName val="RKM"/>
      <sheetName val="Time Est b-119ST Complete"/>
      <sheetName val="CHART LENGKAP"/>
      <sheetName val="15_Telekom"/>
      <sheetName val="23_Mud"/>
      <sheetName val="26_Top Drive"/>
      <sheetName val="26_RTO"/>
      <sheetName val="27_DD"/>
      <sheetName val="30_Cementing 20"/>
      <sheetName val="30_Cementing 13-38"/>
      <sheetName val="30_Cementing 9-58"/>
      <sheetName val="30_Cementing 7"/>
      <sheetName val="30_Cementing Plug"/>
      <sheetName val="30_Cementing_Total Mat"/>
      <sheetName val="35_MLU"/>
      <sheetName val="37_43_44_Logging"/>
      <sheetName val="Completion"/>
    </sheetNames>
    <sheetDataSet>
      <sheetData sheetId="0">
        <row r="2">
          <cell r="A2" t="str">
            <v>BP MIGAS - PERTAMINA EP</v>
          </cell>
        </row>
      </sheetData>
      <sheetData sheetId="1">
        <row r="5">
          <cell r="E5" t="str">
            <v>PROJECT TYPE</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ar-Upah"/>
      <sheetName val="daftar isi list"/>
      <sheetName val="Daftar isi "/>
      <sheetName val="biaya sipil"/>
      <sheetName val="biaya listrik"/>
      <sheetName val="biaya mekanik"/>
      <sheetName val="rms mek"/>
      <sheetName val="rms sipil"/>
      <sheetName val="rms listr."/>
    </sheetNames>
    <sheetDataSet>
      <sheetData sheetId="0" refreshError="1"/>
      <sheetData sheetId="1" refreshError="1"/>
      <sheetData sheetId="2" refreshError="1"/>
      <sheetData sheetId="3" refreshError="1"/>
      <sheetData sheetId="4" refreshError="1"/>
      <sheetData sheetId="5" refreshError="1"/>
      <sheetData sheetId="6">
        <row r="1">
          <cell r="D1">
            <v>41057</v>
          </cell>
        </row>
        <row r="11">
          <cell r="D11">
            <v>10000</v>
          </cell>
        </row>
        <row r="14">
          <cell r="D14">
            <v>11000</v>
          </cell>
        </row>
        <row r="16">
          <cell r="D16">
            <v>220000</v>
          </cell>
        </row>
        <row r="17">
          <cell r="D17">
            <v>53311</v>
          </cell>
        </row>
        <row r="18">
          <cell r="D18">
            <v>56510</v>
          </cell>
        </row>
        <row r="20">
          <cell r="D20">
            <v>200000</v>
          </cell>
        </row>
        <row r="21">
          <cell r="D21">
            <v>35000</v>
          </cell>
        </row>
      </sheetData>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sheetName val="TBLSKILL"/>
      <sheetName val="MATERIAL"/>
      <sheetName val="ALAT"/>
      <sheetName val="analisabaru"/>
      <sheetName val="TABELANALISA"/>
      <sheetName val="LOKASI"/>
      <sheetName val="PEKTAN"/>
      <sheetName val="A2B PRICE"/>
      <sheetName val="TAKPLASTIK"/>
      <sheetName val="ANLTAKSIR"/>
      <sheetName val="REKAPLOKASI"/>
      <sheetName val="VOLBAKPLASTIK"/>
      <sheetName val="SALVAGE"/>
      <sheetName val="PRICE UNIT"/>
      <sheetName val="SURVEY TOKO"/>
      <sheetName val="SURVEY DEPOT"/>
      <sheetName val="KOEFPOTLAS"/>
    </sheetNames>
    <sheetDataSet>
      <sheetData sheetId="0">
        <row r="18">
          <cell r="E18">
            <v>45000</v>
          </cell>
        </row>
        <row r="27">
          <cell r="E27">
            <v>45000</v>
          </cell>
        </row>
      </sheetData>
      <sheetData sheetId="1">
        <row r="3">
          <cell r="A3" t="str">
            <v>SEMI SKILL I</v>
          </cell>
        </row>
      </sheetData>
      <sheetData sheetId="2"/>
      <sheetData sheetId="3">
        <row r="12">
          <cell r="E12">
            <v>500000</v>
          </cell>
        </row>
        <row r="22">
          <cell r="E22">
            <v>300000</v>
          </cell>
        </row>
        <row r="57">
          <cell r="K57" t="str">
            <v>NAMA A2B</v>
          </cell>
          <cell r="L57" t="str">
            <v>HP</v>
          </cell>
          <cell r="M57" t="str">
            <v>HARGA (RP)</v>
          </cell>
          <cell r="N57" t="str">
            <v>JUMLAH BBM/JAM</v>
          </cell>
          <cell r="O57" t="str">
            <v>HARGA BBM</v>
          </cell>
          <cell r="P57" t="str">
            <v>OPR A2B</v>
          </cell>
          <cell r="Q57" t="str">
            <v>HARGA A2B / JAM</v>
          </cell>
        </row>
        <row r="58">
          <cell r="K58" t="str">
            <v>Bulldozer</v>
          </cell>
          <cell r="L58">
            <v>165</v>
          </cell>
          <cell r="M58">
            <v>165000</v>
          </cell>
          <cell r="N58">
            <v>25</v>
          </cell>
          <cell r="O58">
            <v>6000</v>
          </cell>
          <cell r="P58">
            <v>45000</v>
          </cell>
          <cell r="Q58">
            <v>308571</v>
          </cell>
        </row>
        <row r="59">
          <cell r="K59" t="str">
            <v>Backhoe / Excavator</v>
          </cell>
          <cell r="L59">
            <v>128</v>
          </cell>
          <cell r="M59">
            <v>150000</v>
          </cell>
          <cell r="N59">
            <v>19</v>
          </cell>
          <cell r="O59">
            <v>6000</v>
          </cell>
          <cell r="P59">
            <v>45000</v>
          </cell>
          <cell r="Q59">
            <v>257571</v>
          </cell>
        </row>
        <row r="60">
          <cell r="K60" t="str">
            <v>Backhoe / Excavator LA</v>
          </cell>
          <cell r="L60">
            <v>128</v>
          </cell>
          <cell r="M60">
            <v>175000</v>
          </cell>
          <cell r="N60">
            <v>19</v>
          </cell>
          <cell r="O60">
            <v>6000</v>
          </cell>
          <cell r="P60">
            <v>45000</v>
          </cell>
          <cell r="Q60">
            <v>282571</v>
          </cell>
        </row>
        <row r="61">
          <cell r="K61" t="str">
            <v>Motor Grader</v>
          </cell>
          <cell r="L61">
            <v>125</v>
          </cell>
          <cell r="M61">
            <v>150000</v>
          </cell>
          <cell r="N61">
            <v>19</v>
          </cell>
          <cell r="O61">
            <v>6000</v>
          </cell>
          <cell r="P61">
            <v>45000</v>
          </cell>
          <cell r="Q61">
            <v>257571</v>
          </cell>
        </row>
        <row r="62">
          <cell r="K62" t="str">
            <v>Vibrator Roller</v>
          </cell>
          <cell r="L62">
            <v>125</v>
          </cell>
          <cell r="M62">
            <v>140000</v>
          </cell>
          <cell r="N62">
            <v>19</v>
          </cell>
          <cell r="O62">
            <v>6000</v>
          </cell>
          <cell r="P62">
            <v>45000</v>
          </cell>
          <cell r="Q62">
            <v>247571</v>
          </cell>
        </row>
        <row r="63">
          <cell r="K63" t="str">
            <v>Dump Truck 4x2</v>
          </cell>
          <cell r="L63">
            <v>120</v>
          </cell>
          <cell r="M63">
            <v>385000</v>
          </cell>
          <cell r="N63">
            <v>18</v>
          </cell>
          <cell r="O63">
            <v>6000</v>
          </cell>
          <cell r="P63">
            <v>45000</v>
          </cell>
          <cell r="Q63">
            <v>178571</v>
          </cell>
        </row>
        <row r="64">
          <cell r="K64" t="str">
            <v>Dump Truck 6x4</v>
          </cell>
          <cell r="L64">
            <v>120</v>
          </cell>
          <cell r="M64">
            <v>550000</v>
          </cell>
          <cell r="N64">
            <v>18</v>
          </cell>
          <cell r="O64">
            <v>6000</v>
          </cell>
          <cell r="P64">
            <v>45000</v>
          </cell>
          <cell r="Q64">
            <v>211571</v>
          </cell>
        </row>
      </sheetData>
      <sheetData sheetId="4" refreshError="1"/>
      <sheetData sheetId="5" refreshError="1"/>
      <sheetData sheetId="6">
        <row r="2">
          <cell r="AJ2">
            <v>10000</v>
          </cell>
        </row>
        <row r="11">
          <cell r="AG11">
            <v>2048835</v>
          </cell>
        </row>
        <row r="29">
          <cell r="AG29">
            <v>179843983</v>
          </cell>
        </row>
        <row r="34">
          <cell r="AG34">
            <v>94264</v>
          </cell>
        </row>
        <row r="45">
          <cell r="AG45">
            <v>6395195</v>
          </cell>
        </row>
        <row r="57">
          <cell r="AG57">
            <v>10774268</v>
          </cell>
        </row>
        <row r="73">
          <cell r="AG73">
            <v>44084073</v>
          </cell>
        </row>
        <row r="82">
          <cell r="AG82">
            <v>35280495</v>
          </cell>
        </row>
        <row r="162">
          <cell r="AG162">
            <v>15425159</v>
          </cell>
        </row>
        <row r="173">
          <cell r="AG173">
            <v>10720735</v>
          </cell>
        </row>
        <row r="205">
          <cell r="AB205">
            <v>400</v>
          </cell>
          <cell r="AC205">
            <v>33600</v>
          </cell>
          <cell r="AD205">
            <v>1445</v>
          </cell>
        </row>
        <row r="208">
          <cell r="AG208">
            <v>35445</v>
          </cell>
        </row>
        <row r="213">
          <cell r="AG213">
            <v>35445</v>
          </cell>
        </row>
        <row r="389">
          <cell r="AG389">
            <v>57258613</v>
          </cell>
        </row>
        <row r="412">
          <cell r="AG412">
            <v>360684</v>
          </cell>
        </row>
        <row r="455">
          <cell r="AG455">
            <v>235665</v>
          </cell>
        </row>
        <row r="460">
          <cell r="AG460">
            <v>314220</v>
          </cell>
        </row>
        <row r="488">
          <cell r="AG488">
            <v>1048520</v>
          </cell>
        </row>
        <row r="506">
          <cell r="AG506">
            <v>48674625</v>
          </cell>
        </row>
        <row r="524">
          <cell r="AG524">
            <v>69335490</v>
          </cell>
        </row>
        <row r="636">
          <cell r="AG636">
            <v>92572284</v>
          </cell>
        </row>
        <row r="641">
          <cell r="AG641">
            <v>18050</v>
          </cell>
        </row>
        <row r="739">
          <cell r="AG739">
            <v>127750</v>
          </cell>
        </row>
        <row r="744">
          <cell r="AG744">
            <v>159434</v>
          </cell>
        </row>
        <row r="789">
          <cell r="AG789">
            <v>14276614</v>
          </cell>
        </row>
        <row r="811">
          <cell r="AG811">
            <v>26584</v>
          </cell>
        </row>
        <row r="821">
          <cell r="AG821">
            <v>2195594</v>
          </cell>
        </row>
        <row r="849">
          <cell r="AG849">
            <v>21248732</v>
          </cell>
        </row>
        <row r="854">
          <cell r="AG854">
            <v>112150</v>
          </cell>
        </row>
        <row r="864">
          <cell r="AG864">
            <v>9017888</v>
          </cell>
        </row>
        <row r="881">
          <cell r="AG881">
            <v>187049986</v>
          </cell>
        </row>
        <row r="937">
          <cell r="AG937">
            <v>17315465</v>
          </cell>
        </row>
        <row r="946">
          <cell r="AG946">
            <v>178037</v>
          </cell>
        </row>
        <row r="964">
          <cell r="AG964">
            <v>68665002</v>
          </cell>
        </row>
        <row r="976">
          <cell r="AG976">
            <v>48986705</v>
          </cell>
        </row>
        <row r="1044">
          <cell r="AG1044">
            <v>17326674</v>
          </cell>
        </row>
        <row r="1054">
          <cell r="AG1054">
            <v>32213311</v>
          </cell>
        </row>
        <row r="1134">
          <cell r="AG1134">
            <v>307020511</v>
          </cell>
        </row>
        <row r="1149">
          <cell r="AG1149">
            <v>49866511</v>
          </cell>
        </row>
        <row r="1161">
          <cell r="AG1161">
            <v>9414305</v>
          </cell>
        </row>
        <row r="1173">
          <cell r="AG1173">
            <v>9939955</v>
          </cell>
        </row>
        <row r="1185">
          <cell r="AG1185">
            <v>9494650</v>
          </cell>
        </row>
        <row r="1194">
          <cell r="AG1194">
            <v>9930481</v>
          </cell>
        </row>
        <row r="1206">
          <cell r="AG1206">
            <v>30141146</v>
          </cell>
        </row>
        <row r="1219">
          <cell r="AG1219">
            <v>7758765</v>
          </cell>
        </row>
        <row r="1232">
          <cell r="AG1232">
            <v>8456206</v>
          </cell>
        </row>
        <row r="1245">
          <cell r="AG1245">
            <v>8456206</v>
          </cell>
        </row>
        <row r="1258">
          <cell r="AG1258">
            <v>6079378</v>
          </cell>
        </row>
        <row r="1271">
          <cell r="AG1271">
            <v>8769580</v>
          </cell>
        </row>
        <row r="1280">
          <cell r="AG1280">
            <v>9930481</v>
          </cell>
        </row>
        <row r="1292">
          <cell r="AG1292">
            <v>19420586</v>
          </cell>
        </row>
        <row r="1305">
          <cell r="AG1305">
            <v>7758765</v>
          </cell>
        </row>
        <row r="1318">
          <cell r="AG1318">
            <v>8419630</v>
          </cell>
        </row>
        <row r="1331">
          <cell r="AG1331">
            <v>3495057</v>
          </cell>
        </row>
        <row r="1348">
          <cell r="AG1348">
            <v>183169913</v>
          </cell>
        </row>
        <row r="1367">
          <cell r="AG1367">
            <v>116237189</v>
          </cell>
        </row>
        <row r="1379">
          <cell r="AG1379">
            <v>14756773</v>
          </cell>
        </row>
        <row r="1385">
          <cell r="AG1385">
            <v>865210</v>
          </cell>
        </row>
        <row r="1395">
          <cell r="AG1395">
            <v>88068139</v>
          </cell>
        </row>
        <row r="1404">
          <cell r="AG1404">
            <v>17641843</v>
          </cell>
        </row>
        <row r="1415">
          <cell r="AG1415">
            <v>52907394</v>
          </cell>
        </row>
        <row r="1427">
          <cell r="AG1427">
            <v>7732235</v>
          </cell>
        </row>
        <row r="1439">
          <cell r="AG1439">
            <v>9569283</v>
          </cell>
        </row>
        <row r="1451">
          <cell r="AG1451">
            <v>8097183</v>
          </cell>
        </row>
        <row r="1463">
          <cell r="AG1463">
            <v>7412982</v>
          </cell>
        </row>
        <row r="1468">
          <cell r="AG1468">
            <v>188532</v>
          </cell>
        </row>
        <row r="1479">
          <cell r="AG1479">
            <v>9867717</v>
          </cell>
        </row>
        <row r="1484">
          <cell r="AG1484">
            <v>314220</v>
          </cell>
        </row>
        <row r="1495">
          <cell r="AG1495">
            <v>41030</v>
          </cell>
        </row>
        <row r="1504">
          <cell r="AG1504">
            <v>19385470</v>
          </cell>
        </row>
        <row r="1515">
          <cell r="AG1515">
            <v>25553412</v>
          </cell>
        </row>
        <row r="1525">
          <cell r="AG1525">
            <v>28850841</v>
          </cell>
        </row>
        <row r="1534">
          <cell r="AG1534">
            <v>1289600</v>
          </cell>
        </row>
        <row r="1543">
          <cell r="AG1543">
            <v>2345424</v>
          </cell>
        </row>
        <row r="1558">
          <cell r="AG1558">
            <v>28332842</v>
          </cell>
        </row>
        <row r="1565">
          <cell r="AG1565">
            <v>52864666</v>
          </cell>
        </row>
        <row r="1575">
          <cell r="AG1575">
            <v>509122</v>
          </cell>
        </row>
        <row r="1581">
          <cell r="AG1581">
            <v>177229</v>
          </cell>
        </row>
        <row r="1586">
          <cell r="AG1586">
            <v>31422</v>
          </cell>
        </row>
        <row r="1591">
          <cell r="AG1591">
            <v>177229</v>
          </cell>
        </row>
        <row r="1598">
          <cell r="AG1598">
            <v>28088772</v>
          </cell>
        </row>
        <row r="1609">
          <cell r="AG1609">
            <v>18107093</v>
          </cell>
        </row>
        <row r="1619">
          <cell r="AG1619">
            <v>13016285</v>
          </cell>
        </row>
        <row r="1628">
          <cell r="AG1628">
            <v>20489042</v>
          </cell>
        </row>
        <row r="1637">
          <cell r="AG1637">
            <v>12085601</v>
          </cell>
        </row>
        <row r="1642">
          <cell r="AG1642">
            <v>222290</v>
          </cell>
        </row>
        <row r="1647">
          <cell r="AG1647">
            <v>16664</v>
          </cell>
        </row>
        <row r="1655">
          <cell r="AG1655">
            <v>1201360</v>
          </cell>
        </row>
        <row r="1661">
          <cell r="AG1661">
            <v>8521806</v>
          </cell>
        </row>
        <row r="1673">
          <cell r="AG1673">
            <v>62859484</v>
          </cell>
        </row>
        <row r="1678">
          <cell r="AG1678">
            <v>628440</v>
          </cell>
        </row>
        <row r="1687">
          <cell r="AG1687">
            <v>32888343</v>
          </cell>
        </row>
        <row r="1692">
          <cell r="AG1692">
            <v>186860</v>
          </cell>
        </row>
        <row r="1697">
          <cell r="AG1697">
            <v>471330</v>
          </cell>
        </row>
        <row r="1702">
          <cell r="AG1702">
            <v>204575</v>
          </cell>
        </row>
        <row r="1707">
          <cell r="AG1707">
            <v>34368</v>
          </cell>
        </row>
        <row r="1715">
          <cell r="AG1715">
            <v>1665983</v>
          </cell>
        </row>
        <row r="1720">
          <cell r="AG1720">
            <v>18084</v>
          </cell>
        </row>
        <row r="1725">
          <cell r="AG1725">
            <v>2128064</v>
          </cell>
        </row>
        <row r="1730">
          <cell r="AG1730">
            <v>71168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viders"/>
      <sheetName val="DD-CS"/>
      <sheetName val="BHA Cal"/>
      <sheetName val="BHA"/>
      <sheetName val="Template"/>
      <sheetName val="Slide 1"/>
      <sheetName val="Slide 2"/>
      <sheetName val="Slide 3"/>
      <sheetName val="Slide 4"/>
      <sheetName val="Blank"/>
      <sheetName val="Worksheet 1"/>
      <sheetName val="Worksheet 2"/>
      <sheetName val="Worksheet 3"/>
      <sheetName val="Worksheet 4"/>
      <sheetName val="BHA Report"/>
      <sheetName val="Bit Summary"/>
      <sheetName val="Final"/>
      <sheetName val="Time vs Depth"/>
      <sheetName val="Module1"/>
      <sheetName val="bha#2,17½HS"/>
      <sheetName val="bha#3,12¼HS"/>
      <sheetName val="bha#5,8½HS"/>
      <sheetName val="Sheet1"/>
      <sheetName val="PRP-05"/>
      <sheetName val="Chemreq"/>
      <sheetName val="ODA1"/>
      <sheetName val="Report Long(Esso)"/>
      <sheetName val="Chem Req"/>
      <sheetName val="Friction 2 Strings"/>
      <sheetName val="Post Job Data"/>
      <sheetName val="Revision"/>
      <sheetName val="Input"/>
      <sheetName val="PriceList"/>
      <sheetName val="Input data"/>
      <sheetName val="1246199"/>
      <sheetName val="DATA ACT"/>
      <sheetName val="rms mek"/>
      <sheetName val="Parts"/>
      <sheetName val="hiden link"/>
      <sheetName val="SCH_2"/>
      <sheetName val="Sheet2"/>
      <sheetName val="Sheet3"/>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alculations"/>
      <sheetName val="Shear Wire"/>
    </sheetNames>
    <sheetDataSet>
      <sheetData sheetId="0">
        <row r="11">
          <cell r="C11">
            <v>8.5</v>
          </cell>
        </row>
        <row r="17">
          <cell r="C17">
            <v>12000</v>
          </cell>
        </row>
        <row r="18">
          <cell r="C18">
            <v>12000</v>
          </cell>
        </row>
        <row r="22">
          <cell r="C22">
            <v>6500</v>
          </cell>
        </row>
        <row r="23">
          <cell r="C23">
            <v>10</v>
          </cell>
        </row>
        <row r="25">
          <cell r="C25">
            <v>6450</v>
          </cell>
        </row>
        <row r="32">
          <cell r="B32">
            <v>8000</v>
          </cell>
          <cell r="D32">
            <v>10</v>
          </cell>
          <cell r="E32">
            <v>3950</v>
          </cell>
          <cell r="G32">
            <v>10</v>
          </cell>
        </row>
        <row r="33">
          <cell r="B33">
            <v>3000</v>
          </cell>
          <cell r="C33">
            <v>8000</v>
          </cell>
          <cell r="D33">
            <v>13.2</v>
          </cell>
          <cell r="E33">
            <v>2000</v>
          </cell>
          <cell r="F33">
            <v>3950</v>
          </cell>
          <cell r="G33">
            <v>13.2</v>
          </cell>
        </row>
        <row r="34">
          <cell r="B34">
            <v>1000</v>
          </cell>
          <cell r="C34">
            <v>11000</v>
          </cell>
          <cell r="D34">
            <v>16</v>
          </cell>
          <cell r="E34">
            <v>500</v>
          </cell>
          <cell r="F34">
            <v>5950</v>
          </cell>
          <cell r="G34">
            <v>15.8</v>
          </cell>
        </row>
        <row r="35">
          <cell r="D35">
            <v>10</v>
          </cell>
          <cell r="G35">
            <v>10</v>
          </cell>
        </row>
      </sheetData>
      <sheetData sheetId="1"/>
      <sheetData sheetId="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put"/>
      <sheetName val="Common Well Data"/>
      <sheetName val="CT-WS-WL Data"/>
      <sheetName val="Cap Job Data"/>
      <sheetName val="WP&amp;RP Worksheet"/>
      <sheetName val="Element Select"/>
      <sheetName val="element data"/>
      <sheetName val="elastomer data"/>
      <sheetName val="Cap Select"/>
      <sheetName val="cap element data"/>
      <sheetName val="Cap Pins"/>
      <sheetName val="Horcomp"/>
      <sheetName val="horcomp calc"/>
      <sheetName val="Tool Recommendation"/>
      <sheetName val="Quote"/>
      <sheetName val="FO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4">
          <cell r="A14" t="str">
            <v>10</v>
          </cell>
        </row>
      </sheetData>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put"/>
      <sheetName val="Common Well Data"/>
      <sheetName val="CT-WS-WL Data"/>
      <sheetName val="Cap Job Data"/>
      <sheetName val="Element Select"/>
      <sheetName val="element data"/>
      <sheetName val="elastomer data"/>
      <sheetName val="Cap Select"/>
      <sheetName val="cap element data"/>
      <sheetName val="Cap Pins"/>
      <sheetName val="Horcomp"/>
      <sheetName val="horcomp calc"/>
      <sheetName val="Tool Recommendation"/>
      <sheetName val="Quote"/>
      <sheetName val="FOE"/>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refreshError="1"/>
      <sheetData sheetId="1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HITUNGAN  KEEKONOMIAN"/>
      <sheetName val="SENSITIVITAS"/>
      <sheetName val="Sheet7"/>
      <sheetName val="Sheet6"/>
      <sheetName val="Sheet5"/>
      <sheetName val="Sheet4"/>
      <sheetName val="Sheet3"/>
      <sheetName val="Sheet2"/>
      <sheetName val="Sheet1"/>
      <sheetName val="R-1"/>
      <sheetName val="R-14.OIL"/>
      <sheetName val="ABK.04.AWALR+CO+TAB.RUPS"/>
      <sheetName val="data"/>
      <sheetName val="AKTIVA"/>
      <sheetName val="TLJ-INF.12"/>
      <sheetName val="Chemreq"/>
      <sheetName val="BOPD"/>
      <sheetName val="BC RK 2011"/>
      <sheetName val="BC RK 2012"/>
      <sheetName val="BC RK 2013"/>
      <sheetName val="BC RK 2014 "/>
      <sheetName val="BC RK 2014  REV"/>
      <sheetName val="Estimasi Smt-II Tahun 2013"/>
      <sheetName val="REKAP"/>
      <sheetName val="Rekapitulasi"/>
      <sheetName val="Lamp-A5. Daftar Perangkat "/>
      <sheetName val="1. Moving Darat"/>
      <sheetName val="cms-28"/>
      <sheetName val="WP&amp;B_Revisi"/>
      <sheetName val="1_INPUT"/>
      <sheetName val="CONTROL (2)"/>
      <sheetName val="Well Plan 1"/>
      <sheetName val="A"/>
      <sheetName val="CF 2011 - 2016"/>
      <sheetName val="LOKASI"/>
      <sheetName val="Database"/>
      <sheetName val="Master"/>
      <sheetName val="lk"/>
      <sheetName val="B-1001_19 "/>
      <sheetName val="B-1001_20G"/>
      <sheetName val="MATFWD"/>
      <sheetName val="LIST"/>
      <sheetName val="TABULASI"/>
      <sheetName val="2004"/>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Defined Name"/>
      <sheetName val="Source"/>
      <sheetName val="Detail Breakdown"/>
      <sheetName val="UPAH"/>
      <sheetName val="ALAT"/>
      <sheetName val="LOCAL -  S702"/>
      <sheetName val="RINCIAN"/>
      <sheetName val="Sheet1 (2)"/>
      <sheetName val="SENS"/>
      <sheetName val="19. drill CD6"/>
      <sheetName val="DIV.1"/>
      <sheetName val="rms mek"/>
      <sheetName val="V-1-1002bid"/>
      <sheetName val="Well-20"/>
      <sheetName val="Well-7"/>
      <sheetName val="ChemCost-Lab"/>
      <sheetName val="Well-13"/>
      <sheetName val="Well-9"/>
      <sheetName val="Rekap per-JB"/>
      <sheetName val="Analisa"/>
      <sheetName val="Daf-Harga"/>
      <sheetName val="Vol."/>
      <sheetName val="AFE"/>
      <sheetName val="Reff Haraga"/>
      <sheetName val="Harga Pasar"/>
      <sheetName val="Rinc Sewa A2B"/>
      <sheetName val="9 58&quot;_single"/>
      <sheetName val="PT"/>
      <sheetName val="EXIST"/>
      <sheetName val="Struktur Gas"/>
      <sheetName val="Rekap Gaji"/>
      <sheetName val="Drop Down List"/>
      <sheetName val="CAP"/>
      <sheetName val="LAPORAN"/>
      <sheetName val="Std Upah"/>
      <sheetName val="Pg2"/>
      <sheetName val="TBLSKILL"/>
      <sheetName val="rekap1"/>
      <sheetName val="Peralatan"/>
      <sheetName val="MATERIAL"/>
      <sheetName val="rekap abi"/>
      <sheetName val="Database.2"/>
    </sheetNames>
    <sheetDataSet>
      <sheetData sheetId="0">
        <row r="7">
          <cell r="C7" t="str">
            <v>(MBBL)</v>
          </cell>
          <cell r="D7" t="str">
            <v>(MMSCF)</v>
          </cell>
          <cell r="E7" t="str">
            <v>( MUS$ )</v>
          </cell>
          <cell r="H7" t="str">
            <v>( MUS$ )</v>
          </cell>
        </row>
        <row r="8">
          <cell r="C8">
            <v>2</v>
          </cell>
          <cell r="D8" t="str">
            <v>3</v>
          </cell>
          <cell r="E8">
            <v>3</v>
          </cell>
          <cell r="H8">
            <v>6</v>
          </cell>
        </row>
        <row r="11">
          <cell r="C11">
            <v>54.75</v>
          </cell>
          <cell r="D11">
            <v>0</v>
          </cell>
          <cell r="E11">
            <v>1204.5</v>
          </cell>
          <cell r="H11">
            <v>315.36</v>
          </cell>
        </row>
        <row r="12">
          <cell r="C12">
            <v>48.326369723988435</v>
          </cell>
          <cell r="D12">
            <v>0</v>
          </cell>
          <cell r="E12">
            <v>1063.1801339277456</v>
          </cell>
          <cell r="H12">
            <v>278.35988961017335</v>
          </cell>
        </row>
        <row r="13">
          <cell r="C13">
            <v>42.656402021910978</v>
          </cell>
          <cell r="D13">
            <v>0</v>
          </cell>
          <cell r="E13">
            <v>938.44084448204148</v>
          </cell>
          <cell r="H13">
            <v>245.70087564620724</v>
          </cell>
        </row>
        <row r="14">
          <cell r="C14">
            <v>37.651672241204707</v>
          </cell>
          <cell r="D14">
            <v>0</v>
          </cell>
          <cell r="E14">
            <v>828.33678930650353</v>
          </cell>
          <cell r="H14">
            <v>216.8736321093391</v>
          </cell>
        </row>
        <row r="15">
          <cell r="C15">
            <v>33.234130291413528</v>
          </cell>
          <cell r="D15">
            <v>0</v>
          </cell>
          <cell r="E15">
            <v>731.15086641109758</v>
          </cell>
          <cell r="H15">
            <v>191.42859047854191</v>
          </cell>
        </row>
        <row r="16">
          <cell r="C16">
            <v>29.334883432293218</v>
          </cell>
          <cell r="D16">
            <v>0</v>
          </cell>
          <cell r="E16">
            <v>645.36743551045083</v>
          </cell>
          <cell r="H16">
            <v>168.96892857000893</v>
          </cell>
        </row>
      </sheetData>
      <sheetData sheetId="1" refreshError="1">
        <row r="7">
          <cell r="C7" t="str">
            <v>(MBBL)</v>
          </cell>
        </row>
        <row r="9">
          <cell r="C9">
            <v>29.489900228558092</v>
          </cell>
          <cell r="D9">
            <v>12.675011393659222</v>
          </cell>
          <cell r="E9" t="e">
            <v>#DIV/0!</v>
          </cell>
          <cell r="F9">
            <v>-6.7631981288091296</v>
          </cell>
        </row>
        <row r="10">
          <cell r="C10">
            <v>17.293098718316433</v>
          </cell>
          <cell r="D10">
            <v>10.908351795349601</v>
          </cell>
          <cell r="E10">
            <v>-14.370424029052417</v>
          </cell>
          <cell r="F10">
            <v>-0.63827521423159772</v>
          </cell>
        </row>
        <row r="11">
          <cell r="C11">
            <v>11.125109210440698</v>
          </cell>
          <cell r="D11">
            <v>9.0831844926240599</v>
          </cell>
          <cell r="E11">
            <v>-4.4321364690692713E-2</v>
          </cell>
          <cell r="F11">
            <v>3.6572390906291554</v>
          </cell>
        </row>
        <row r="12">
          <cell r="C12">
            <v>21.456293016253657</v>
          </cell>
          <cell r="D12">
            <v>21.456293016253657</v>
          </cell>
          <cell r="E12">
            <v>21.456293016253657</v>
          </cell>
          <cell r="F12">
            <v>21.456293016253657</v>
          </cell>
        </row>
        <row r="13">
          <cell r="C13">
            <v>4.2803313900045676</v>
          </cell>
          <cell r="D13">
            <v>5.1765594461141244</v>
          </cell>
          <cell r="E13">
            <v>13.004361190735578</v>
          </cell>
          <cell r="F13">
            <v>10.355252317296802</v>
          </cell>
        </row>
        <row r="14">
          <cell r="C14">
            <v>1.9497443733510817</v>
          </cell>
          <cell r="D14">
            <v>2.9764688246413362</v>
          </cell>
          <cell r="E14">
            <v>18.549334607585859</v>
          </cell>
          <cell r="F14">
            <v>13.35879276476996</v>
          </cell>
        </row>
        <row r="15">
          <cell r="C15">
            <v>-1.8076604939023515E-2</v>
          </cell>
          <cell r="D15">
            <v>0.47434683688013779</v>
          </cell>
          <cell r="E15">
            <v>24.058971159388847</v>
          </cell>
          <cell r="F15">
            <v>16.311813025390652</v>
          </cell>
        </row>
      </sheetData>
      <sheetData sheetId="2">
        <row r="7">
          <cell r="C7" t="str">
            <v>(MBBL)</v>
          </cell>
        </row>
      </sheetData>
      <sheetData sheetId="3">
        <row r="7">
          <cell r="C7" t="str">
            <v>(MBBL)</v>
          </cell>
        </row>
      </sheetData>
      <sheetData sheetId="4">
        <row r="7">
          <cell r="C7" t="str">
            <v>(MBBL)</v>
          </cell>
        </row>
      </sheetData>
      <sheetData sheetId="5">
        <row r="7">
          <cell r="C7" t="str">
            <v>(MBBL)</v>
          </cell>
        </row>
      </sheetData>
      <sheetData sheetId="6">
        <row r="7">
          <cell r="C7" t="str">
            <v>(MBBL)</v>
          </cell>
        </row>
      </sheetData>
      <sheetData sheetId="7">
        <row r="7">
          <cell r="C7" t="str">
            <v>(MBBL)</v>
          </cell>
        </row>
      </sheetData>
      <sheetData sheetId="8">
        <row r="7">
          <cell r="C7" t="str">
            <v>(MBBL)</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quot;D&quot;"/>
      <sheetName val="CAPEX BREAKDOWN"/>
      <sheetName val="Wireline"/>
      <sheetName val="INM"/>
      <sheetName val="Score Card"/>
      <sheetName val="BHCT"/>
      <sheetName val="Area_Geomkt"/>
      <sheetName val="DATABASE"/>
      <sheetName val="Stat D CEU-0402"/>
      <sheetName val="Tool Recommendation"/>
      <sheetName val="rms mek"/>
      <sheetName val="Income"/>
      <sheetName val="Personnel"/>
      <sheetName val="Detail Breakdown"/>
      <sheetName val="Sheet1"/>
      <sheetName val="Run"/>
      <sheetName val="ABK.04.AWALR+CO+TAB.RUPS"/>
      <sheetName val="data"/>
      <sheetName val="003"/>
      <sheetName val="R-1"/>
      <sheetName val="PDP_OIL_ALL"/>
      <sheetName val="LMU_OIL_LITIM"/>
      <sheetName val="LMU_OIL_LIBA"/>
      <sheetName val="LMU_OIL_KPM"/>
      <sheetName val="PBM_OIL_MAIN"/>
      <sheetName val="PBM_GAS_ALL"/>
      <sheetName val="PDP_GAS_ALL"/>
      <sheetName val="ADR_OIL_ALL"/>
      <sheetName val="ADR_GAS_ALL"/>
      <sheetName val="Day Curve Forecas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ding Statement"/>
      <sheetName val="Exc. Rate"/>
      <sheetName val="C1 NOV"/>
      <sheetName val="A"/>
      <sheetName val="Ex_Rate"/>
      <sheetName val="RATE"/>
      <sheetName val="SD"/>
      <sheetName val="U1.4"/>
      <sheetName val="0220"/>
      <sheetName val="Detail-PARENT"/>
      <sheetName val="Statistics"/>
      <sheetName val="OLDMAP"/>
      <sheetName val="TOPSIMPR"/>
      <sheetName val="cov"/>
      <sheetName val="corp tax"/>
      <sheetName val="Permanent info"/>
      <sheetName val="Marshal"/>
      <sheetName val="C13"/>
      <sheetName val="ACRCONT"/>
      <sheetName val="FRN"/>
      <sheetName val="M.4_Goodwill"/>
      <sheetName val="Sales Report MKTG"/>
      <sheetName val="summary-1"/>
      <sheetName val="12"/>
      <sheetName val="Trading_Statement"/>
      <sheetName val="C1_NOV"/>
      <sheetName val="Exc__Rate"/>
      <sheetName val="Permanent_info"/>
      <sheetName val="Sales_Report_MKTG"/>
      <sheetName val="corp_tax"/>
      <sheetName val="asam sulfat"/>
      <sheetName val="TB2004"/>
      <sheetName val="Ex-Rate"/>
      <sheetName val="FIXASS"/>
      <sheetName val="ocean voyage"/>
      <sheetName val="WBS1"/>
      <sheetName val="CDYW"/>
      <sheetName val="sal"/>
      <sheetName val="TBM"/>
      <sheetName val="fiscal depr(E)"/>
      <sheetName val="Settings"/>
      <sheetName val="F1771-IV"/>
      <sheetName val="F1771-V"/>
      <sheetName val="ExchRates"/>
      <sheetName val="#REF"/>
      <sheetName val="Résultats"/>
      <sheetName val="VALIDASI"/>
      <sheetName val="QTR"/>
      <sheetName val="Trial Bal"/>
      <sheetName val="U-3.1.1 telephone"/>
      <sheetName val="R-1"/>
      <sheetName val="FKT_PJK"/>
      <sheetName val="DATA WP"/>
      <sheetName val="SSP-25"/>
      <sheetName val="Trading_Statement1"/>
      <sheetName val="C1_NOV1"/>
      <sheetName val="Exc__Rate1"/>
      <sheetName val="U1_4"/>
      <sheetName val="corp_tax1"/>
      <sheetName val="M_4_Goodwill"/>
      <sheetName val="Permanent_info1"/>
      <sheetName val="asam_sulfat"/>
      <sheetName val="Sales_Report_MKTG1"/>
      <sheetName val="ocean_voyage"/>
      <sheetName val="BS+PL"/>
      <sheetName val="WPL(01)"/>
      <sheetName val="EX RATE"/>
      <sheetName val="SW1"/>
      <sheetName val="OH"/>
      <sheetName val="CFS US-Canada CAD"/>
      <sheetName val="CFS AP-NZD (Trade Bills)"/>
      <sheetName val="C"/>
      <sheetName val="WBS2"/>
      <sheetName val="WPL"/>
      <sheetName val="LIAB&amp;EQUITY"/>
      <sheetName val="Pricing Summary"/>
      <sheetName val="JUL"/>
      <sheetName val="AUG02"/>
      <sheetName val=" SST72~Shelter"/>
      <sheetName val="data_val"/>
      <sheetName val="Location_Details (2)"/>
      <sheetName val="GL"/>
      <sheetName val="AA.1.1 BNI"/>
      <sheetName val="TRADING PROFIT"/>
      <sheetName val="CIP_USD"/>
      <sheetName val="SUMMFA-USD"/>
      <sheetName val="Investment"/>
      <sheetName val="A3_USD_PL02"/>
      <sheetName val="ShareCapital"/>
      <sheetName val="Inventories"/>
      <sheetName val="Module2"/>
      <sheetName val="BUT-1"/>
      <sheetName val="HEX-A"/>
      <sheetName val="HEX-E"/>
      <sheetName val="I-BUT"/>
      <sheetName val="RD I-BUT"/>
      <sheetName val="Trial"/>
      <sheetName val="NONCAB"/>
      <sheetName val="LN"/>
      <sheetName val="DKI"/>
      <sheetName val="GABUNGAN"/>
      <sheetName val="LRK"/>
      <sheetName val="NONNRC"/>
      <sheetName val="KURS"/>
      <sheetName val="Production &amp; Cash Flow"/>
      <sheetName val="data-hujan"/>
      <sheetName val="Sheet1"/>
      <sheetName val="Identitas"/>
      <sheetName val="kary21"/>
      <sheetName val="SCORE_RC_Code"/>
      <sheetName val="data"/>
      <sheetName val="aktdit(WP)"/>
      <sheetName val="DHJune_02Forex "/>
      <sheetName val="tb1"/>
      <sheetName val="AVG2_JULI2003"/>
      <sheetName val="ANALISA"/>
      <sheetName val="IS"/>
      <sheetName val="PDPC0908"/>
      <sheetName val="Conversioon Rate"/>
      <sheetName val="Other Payable"/>
      <sheetName val="fiscal_depr(E)"/>
      <sheetName val="Trial_Bal"/>
      <sheetName val="U-3_1_1_telephone"/>
      <sheetName val="SE-C"/>
      <sheetName val="STAT&quot;D&quot;"/>
      <sheetName val="R-14.OIL"/>
      <sheetName val="Data Ben"/>
      <sheetName val="A3_USD_BS02"/>
      <sheetName val="A5 USD"/>
      <sheetName val="CF01"/>
      <sheetName val="CF02"/>
      <sheetName val="Koreksi Fiskal"/>
      <sheetName val="Deff Tax"/>
      <sheetName val="FS_IDR"/>
      <sheetName val="P&amp;L_IDR"/>
      <sheetName val="PL02BLN_IDR"/>
      <sheetName val="PL02BLN_USD"/>
      <sheetName val="PLBLN97-IDR"/>
      <sheetName val="PLBLN97-USD"/>
      <sheetName val="PL98BLN_IDR"/>
      <sheetName val="PL98BLN_USD"/>
      <sheetName val="PL99BLN_IDR"/>
      <sheetName val="PL99BLN_USD"/>
      <sheetName val="PL00BLN_IDR"/>
      <sheetName val="PL00BLN_USD"/>
      <sheetName val="PL01BLN_IDR"/>
      <sheetName val="PL01BLN_USD"/>
      <sheetName val="CIP_IDR"/>
      <sheetName val="Other Asset-IDR"/>
      <sheetName val="Other Asset-USD"/>
      <sheetName val="SAP Software EY"/>
      <sheetName val="SUMMFA_USD"/>
      <sheetName val="pl_items"/>
      <sheetName val="A5_USD"/>
      <sheetName val="Koreksi_Fiskal"/>
      <sheetName val="Deff_Tax"/>
      <sheetName val="Other_Asset-IDR"/>
      <sheetName val="Other_Asset-USD"/>
      <sheetName val="SAP_Software_EY"/>
      <sheetName val="H-1.3"/>
      <sheetName val="GL 546111"/>
      <sheetName val="S e p"/>
      <sheetName val="M a r"/>
      <sheetName val="M a y"/>
      <sheetName val="J u l"/>
      <sheetName val="A p r"/>
      <sheetName val="A u g"/>
      <sheetName val="O c t"/>
      <sheetName val="J u n"/>
      <sheetName val="N o v"/>
      <sheetName val="F e b"/>
      <sheetName val="J a n"/>
      <sheetName val="00 received in 01"/>
      <sheetName val="A Grade Hiten - Local"/>
      <sheetName val="B25-95"/>
      <sheetName val="Statutory Query"/>
      <sheetName val="Marks-up"/>
      <sheetName val="Revenue Query"/>
      <sheetName val="Tax"/>
      <sheetName val="Calculation"/>
      <sheetName val="P.8.2 1036 Depot"/>
      <sheetName val="MTO REV.2(ARMOR)"/>
      <sheetName val="Trading_Statement2"/>
      <sheetName val="C1_NOV2"/>
      <sheetName val="Exc__Rate2"/>
      <sheetName val="U1_41"/>
      <sheetName val="corp_tax2"/>
      <sheetName val="M_4_Goodwill1"/>
      <sheetName val="Permanent_info2"/>
      <sheetName val="asam_sulfat1"/>
      <sheetName val="Sales_Report_MKTG2"/>
      <sheetName val="ocean_voyage1"/>
      <sheetName val="Summary"/>
      <sheetName val="fxrates"/>
      <sheetName val="DATA_WP"/>
      <sheetName val="CFS_US-Canada_CAD"/>
      <sheetName val="CFS_AP-NZD_(Trade_Bills)"/>
      <sheetName val="Pricing_Summary"/>
      <sheetName val="_SST72~Shelter"/>
      <sheetName val="Location_Details_(2)"/>
      <sheetName val="AA_1_1_BNI"/>
      <sheetName val="TRADING_PROFIT"/>
      <sheetName val="RD_I-BUT"/>
      <sheetName val="1771"/>
      <sheetName val="Fiskal"/>
      <sheetName val="1997"/>
      <sheetName val="Anuitet"/>
      <sheetName val="TB"/>
      <sheetName val="A3.100"/>
    </sheetNames>
    <sheetDataSet>
      <sheetData sheetId="0">
        <row r="34">
          <cell r="B34">
            <v>93889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sheetData sheetId="191"/>
      <sheetData sheetId="192" refreshError="1"/>
      <sheetData sheetId="193" refreshError="1"/>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lling_Program"/>
      <sheetName val="Drilling_Schedule"/>
      <sheetName val="BS19."/>
      <sheetName val="Sheet2"/>
      <sheetName val="input sederhana"/>
      <sheetName val="worksheet"/>
      <sheetName val="BS 19"/>
      <sheetName val="KRE-A3 BS20 G (Material)"/>
      <sheetName val="BS20 Material"/>
      <sheetName val="BS20 G"/>
      <sheetName val="CLU-B1 BS20 G (print)"/>
      <sheetName val="CLU-B1 BS20 (Material)"/>
      <sheetName val="CLU-D2 (RKM)"/>
      <sheetName val="(RKM)"/>
      <sheetName val="1.Proposal"/>
      <sheetName val="Link"/>
      <sheetName val="Sheet1"/>
      <sheetName val="SCM Material Price"/>
      <sheetName val="15_Telekomunikasi"/>
      <sheetName val="RTO"/>
      <sheetName val="21_RIG"/>
      <sheetName val="23_Mud&amp;CF"/>
      <sheetName val="Aktual Mud Cost"/>
      <sheetName val="26_EQ Rental"/>
      <sheetName val="27_Directional Cost_OK"/>
      <sheetName val="12 ¼&quot; RSS+LWD"/>
      <sheetName val="29_CRT"/>
      <sheetName val="30_Cementing"/>
      <sheetName val="34_Coring"/>
      <sheetName val="35_MLU"/>
      <sheetName val="36_46_DST"/>
      <sheetName val="37_43_44_Logging"/>
      <sheetName val="45_Stimulation"/>
      <sheetName val="57_Fuel"/>
      <sheetName val="58_Catering"/>
      <sheetName val="Running Charge CDS"/>
      <sheetName val="Inspeksi Ri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0">
          <cell r="E10" t="str">
            <v>September 2014</v>
          </cell>
        </row>
      </sheetData>
      <sheetData sheetId="15">
        <row r="43">
          <cell r="N43">
            <v>2800</v>
          </cell>
        </row>
        <row r="89">
          <cell r="D89" t="str">
            <v>30 " STOVE PIPE</v>
          </cell>
        </row>
        <row r="90">
          <cell r="D90" t="str">
            <v>20" CSG,  K-55, 94.00 PPF, BTC, R-3</v>
          </cell>
        </row>
        <row r="91">
          <cell r="D91" t="str">
            <v>13.3/8" CSG, K-55, 68,00 PPF, BTC, R-3</v>
          </cell>
        </row>
        <row r="92">
          <cell r="D92" t="str">
            <v>13.3/8" CSG, K-55, 61,00 PPF, BTC, R-3</v>
          </cell>
        </row>
        <row r="93">
          <cell r="D93" t="str">
            <v>13.3/8" CSG, K-55, 61,00 PPF, BTC, R-2</v>
          </cell>
        </row>
        <row r="94">
          <cell r="D94" t="str">
            <v>13.3/8" CSG, K-55, 54.50 PPF, BTC, R-2</v>
          </cell>
        </row>
        <row r="95">
          <cell r="D95" t="str">
            <v>9.5/8" CSG, N-80, 47.00 PPF, BTC, R-3</v>
          </cell>
        </row>
        <row r="96">
          <cell r="D96" t="str">
            <v>9.5/8" CSG, N-80, 43.50 PPF, BTC, R-3</v>
          </cell>
        </row>
        <row r="97">
          <cell r="D97" t="str">
            <v>9.5/8" CSG, K-55, 43.50 PPF, BTC, R-2</v>
          </cell>
        </row>
        <row r="98">
          <cell r="D98" t="str">
            <v xml:space="preserve">9.5/8" CSG, N-80, 40.00 PPF, BTC, R-2 </v>
          </cell>
        </row>
        <row r="99">
          <cell r="D99" t="str">
            <v xml:space="preserve">9.5/8" CSG, K-55, 40.00 PPF, BTC, R-2 </v>
          </cell>
        </row>
        <row r="100">
          <cell r="D100" t="str">
            <v>9.5/8" CSG, K-55, 40.00 PPF, BTC, R-3</v>
          </cell>
        </row>
        <row r="101">
          <cell r="D101" t="str">
            <v>9.5/8" CSG, K-55, 36.00 PPF, BTC, R-3</v>
          </cell>
        </row>
        <row r="102">
          <cell r="D102" t="str">
            <v>9.5/8" CSG, K-55, 36.00 PPF, BTC, R-2</v>
          </cell>
        </row>
        <row r="103">
          <cell r="D103" t="str">
            <v>7" CSG, K-55, 26.00 PPF, BTC, R-3</v>
          </cell>
        </row>
        <row r="104">
          <cell r="D104" t="str">
            <v>7" CSG, K-55, 26.00 PPF, BTC, R-2</v>
          </cell>
        </row>
        <row r="105">
          <cell r="D105" t="str">
            <v>7" CSG, N-80, 29.00 PPF, BTC, R-2</v>
          </cell>
        </row>
        <row r="106">
          <cell r="D106" t="str">
            <v>7" CSG, N-80, 29.00 PPF, BTC, R-3</v>
          </cell>
        </row>
        <row r="107">
          <cell r="D107" t="str">
            <v>7" CSG, N-80, 29.00 PPF, BTC, R-3</v>
          </cell>
        </row>
        <row r="108">
          <cell r="D108" t="str">
            <v>7" CSG, N-80, 26.00 PPF, BTC, R-3</v>
          </cell>
        </row>
        <row r="109">
          <cell r="D109" t="str">
            <v>4-1/2" CSG, N-80, 13.50 PPF, BTC, R-3</v>
          </cell>
        </row>
        <row r="110">
          <cell r="D110" t="str">
            <v>4-1/2" CSG, N-80, 11.60 PPF, BTC, R-3</v>
          </cell>
        </row>
        <row r="111">
          <cell r="D111" t="str">
            <v>2 3/8" TBG, J-55, 4.70 PPF, EU, R2</v>
          </cell>
        </row>
        <row r="112">
          <cell r="D112" t="str">
            <v>TUBING 2-7/8", J55-6.5 PPF FOR POOR BOY CEMENTING</v>
          </cell>
        </row>
        <row r="113">
          <cell r="D113" t="str">
            <v>TUBING 2-7/8", J55-6.5 PPF FOR SURFACE LINE CEMENTING</v>
          </cell>
        </row>
        <row r="114">
          <cell r="D114" t="str">
            <v xml:space="preserve">TUBING 2-3/8", J55-4.7 PPF FOR CEMENTING 20" STOVE PIPE </v>
          </cell>
        </row>
        <row r="118">
          <cell r="D118" t="str">
            <v>20" DUPLEX SHOE, 94 PPF, BTC</v>
          </cell>
        </row>
        <row r="119">
          <cell r="D119" t="str">
            <v>13.3/8" FLOAT SHOE, 54,5-68 PPF, BTC</v>
          </cell>
        </row>
        <row r="120">
          <cell r="D120" t="str">
            <v>9.5/8" FLOAT SHOE,  BTC, 40-47 PPF</v>
          </cell>
        </row>
        <row r="121">
          <cell r="D121" t="str">
            <v>13.3/8" FLOAT COLLAR, 54,5-68 PPF, BTC</v>
          </cell>
        </row>
        <row r="122">
          <cell r="D122" t="str">
            <v>9.5/8" FLOAT COLLAR, 40-47 PPF, BTC</v>
          </cell>
        </row>
        <row r="123">
          <cell r="D123" t="str">
            <v>13.3/8" TOP PLUG</v>
          </cell>
        </row>
        <row r="124">
          <cell r="D124" t="str">
            <v>9.5/8" TOP PLUG</v>
          </cell>
        </row>
        <row r="125">
          <cell r="D125" t="str">
            <v>13.3/8" BOTTOM PLUG</v>
          </cell>
        </row>
        <row r="126">
          <cell r="D126" t="str">
            <v>9.5/8" BOTTOM PLUG</v>
          </cell>
        </row>
        <row r="127">
          <cell r="D127" t="str">
            <v>20" CENTRALIZER</v>
          </cell>
        </row>
        <row r="128">
          <cell r="D128" t="str">
            <v>13.3/8" CENTRALIZER</v>
          </cell>
        </row>
        <row r="129">
          <cell r="D129" t="str">
            <v>9.5/8" CENTRALIZER</v>
          </cell>
        </row>
        <row r="130">
          <cell r="D130" t="str">
            <v>7" CENTRALIZER</v>
          </cell>
        </row>
        <row r="131">
          <cell r="D131" t="str">
            <v>4 1/2" CENTRALIZER</v>
          </cell>
        </row>
        <row r="132">
          <cell r="D132" t="str">
            <v>20" STOP RING</v>
          </cell>
        </row>
        <row r="133">
          <cell r="D133" t="str">
            <v xml:space="preserve">13.3/8" STOP  RING  </v>
          </cell>
        </row>
        <row r="134">
          <cell r="D134" t="str">
            <v>9 5/8" STOP  RING</v>
          </cell>
        </row>
        <row r="135">
          <cell r="D135" t="str">
            <v>7" STOP  RING</v>
          </cell>
        </row>
        <row r="136">
          <cell r="D136" t="str">
            <v>4 1/2" STOP  RING</v>
          </cell>
        </row>
        <row r="137">
          <cell r="D137">
            <v>0</v>
          </cell>
        </row>
        <row r="138">
          <cell r="D138">
            <v>0</v>
          </cell>
        </row>
        <row r="139">
          <cell r="D139" t="str">
            <v>13 3/8" DSCC, K-55, 61 #</v>
          </cell>
        </row>
        <row r="140">
          <cell r="D140" t="str">
            <v>13 3/8" ECP, K-55, 61 #</v>
          </cell>
        </row>
        <row r="141">
          <cell r="D141" t="str">
            <v xml:space="preserve"> 9 5/8" DSCC, N-80, 43,5 #</v>
          </cell>
        </row>
        <row r="142">
          <cell r="D142" t="str">
            <v>9 5/8" ECP, N-80, 43,5 #</v>
          </cell>
        </row>
        <row r="143">
          <cell r="D143">
            <v>0</v>
          </cell>
        </row>
        <row r="146">
          <cell r="D146" t="str">
            <v>4-1/2" CSG, N-80, 13.50 PPF, BTC, R-3</v>
          </cell>
        </row>
        <row r="147">
          <cell r="D147" t="str">
            <v>4-1/2" CSG, N-80, 11.60 PPF, BTC, R-3</v>
          </cell>
        </row>
        <row r="148">
          <cell r="D148" t="str">
            <v>2 3/8" TBG, J-55, 4.70 PPF, EU, R2</v>
          </cell>
        </row>
        <row r="149">
          <cell r="D149" t="str">
            <v>TUBING 2-7/8", J55-6.5 PPF FOR POOR BOY CEMENTING</v>
          </cell>
        </row>
        <row r="150">
          <cell r="D150" t="str">
            <v>TUBING 2-7/8", J55-6.5 PPF FOR SURFACE LINE CEMENTING</v>
          </cell>
        </row>
        <row r="151">
          <cell r="D151" t="str">
            <v xml:space="preserve">TUBING 2-3/8", J55-4.7 PPF FOR CEMENTING 20" STOVE PIPE </v>
          </cell>
        </row>
        <row r="155">
          <cell r="D155" t="str">
            <v xml:space="preserve">WH-MIGAS : 13 3/8 X 9 5/8 X 7 X 2 7/8 - 3000 PSI </v>
          </cell>
        </row>
        <row r="156">
          <cell r="D156" t="str">
            <v xml:space="preserve">WH-MIGAS : 13 3/8 X 9 5/8 X 7 X 2 7/8 - 10000 PSI </v>
          </cell>
        </row>
        <row r="157">
          <cell r="D157" t="str">
            <v>Running &amp; retrieving tools for BPV c/w Lubricator and pump Assy</v>
          </cell>
        </row>
        <row r="158">
          <cell r="D158" t="str">
            <v>X-MASS TREE : 3 1/8" X 2 1/16" - 3000 psi</v>
          </cell>
        </row>
        <row r="159">
          <cell r="D159" t="str">
            <v>X-MASS TREE : 3 1/8" X 2 1/16" - 10000 psi</v>
          </cell>
        </row>
        <row r="160">
          <cell r="D160" t="str">
            <v>TESTER PLUG COMBINATION TOOLS</v>
          </cell>
        </row>
        <row r="161">
          <cell r="D161" t="str">
            <v>WEAR BUSHING 13 5/8" AND 11" FLANGE</v>
          </cell>
        </row>
        <row r="162">
          <cell r="D162" t="str">
            <v>RUNNING &amp; RETRIEVING TOOLS FOR BPV C/W LUBRICATOR &amp; PUMP ASSY</v>
          </cell>
        </row>
        <row r="163">
          <cell r="D163" t="str">
            <v>TEMPORARY ABANDONMENT CAP ASSY</v>
          </cell>
        </row>
        <row r="164">
          <cell r="D164">
            <v>0</v>
          </cell>
        </row>
        <row r="165">
          <cell r="D165">
            <v>0</v>
          </cell>
        </row>
        <row r="168">
          <cell r="D168" t="str">
            <v>7" PACKER SINGLE GRIP MECHANICAL, 22-26 PPF, 2 7/8" EU</v>
          </cell>
        </row>
        <row r="169">
          <cell r="D169" t="str">
            <v>REDRESS KIT FOR 7" PACKER SINGLE GRIP</v>
          </cell>
        </row>
        <row r="170">
          <cell r="D170" t="str">
            <v>7" PACKER DOUBLE GRIP MECHANICAL, 22-26 PPF, 2 7/8" EU</v>
          </cell>
        </row>
        <row r="171">
          <cell r="D171" t="str">
            <v>REDRESS KIT FOR 7" PACKER DOUBLE GRIP</v>
          </cell>
        </row>
        <row r="172">
          <cell r="D172" t="str">
            <v>9.5/8" PACKER SINGLE GRIP MECHANICAL, 40-47 PPF, 2 7/8" EU</v>
          </cell>
        </row>
        <row r="173">
          <cell r="D173" t="str">
            <v>9.5/8" PACKER DOUBLE GRIP MECHANICAL, 40-47 PPF, 2 7/8" EU</v>
          </cell>
        </row>
        <row r="174">
          <cell r="D174" t="str">
            <v>7" BRIDGE PLUG</v>
          </cell>
        </row>
        <row r="175">
          <cell r="D175" t="str">
            <v>9.5/8" BRIDGE PLUG</v>
          </cell>
        </row>
        <row r="176">
          <cell r="D176" t="str">
            <v>7" CEMENT RETAINER</v>
          </cell>
        </row>
        <row r="177">
          <cell r="D177" t="str">
            <v>9.5/8" CEMENT RETAINER</v>
          </cell>
        </row>
        <row r="178">
          <cell r="D178" t="str">
            <v>PACKER 7" 26-32#, DOUBLE GRIP-MECH SET 425 DEG F</v>
          </cell>
        </row>
        <row r="179">
          <cell r="D179">
            <v>0</v>
          </cell>
        </row>
        <row r="180">
          <cell r="D180">
            <v>0</v>
          </cell>
        </row>
        <row r="183">
          <cell r="D183" t="str">
            <v>PUP JOINT 3.1/2" L-80, 9.2 PPF, PREM CONN  - 2 FT</v>
          </cell>
        </row>
        <row r="184">
          <cell r="D184" t="str">
            <v>PUP JOINT 3.1/2" L-80, 9.2 PPF, PREM CONN  - 4 FT</v>
          </cell>
        </row>
        <row r="185">
          <cell r="D185" t="str">
            <v>PUP JOINT 3.1/2" L-80, 9.2 PPF, PREM CONN  - 6 FT</v>
          </cell>
        </row>
        <row r="186">
          <cell r="D186" t="str">
            <v>PUP JOINT 3.1/2" L-80, 9.2 PPF, PREM CONN  - 8 FT</v>
          </cell>
        </row>
        <row r="187">
          <cell r="D187" t="str">
            <v>PUP JOINT 3.1/2" L-80, 9.2 PPF, PREM CONN  - 10 FT</v>
          </cell>
        </row>
        <row r="188">
          <cell r="D188" t="str">
            <v>PUP JOINT 3.1/2" L-80, 9.2 PPF, PREM CONN  - 12 FT</v>
          </cell>
        </row>
        <row r="189">
          <cell r="D189" t="str">
            <v>X-OVER 3-1/2" TMS PIN X EUE BOX</v>
          </cell>
        </row>
        <row r="190">
          <cell r="D190" t="str">
            <v>X-OVER 3-1/2" TMS BOX X EUE PIN</v>
          </cell>
        </row>
        <row r="191">
          <cell r="D191">
            <v>0</v>
          </cell>
        </row>
        <row r="192">
          <cell r="D192">
            <v>0</v>
          </cell>
        </row>
        <row r="195">
          <cell r="D195" t="str">
            <v>SERVICE LINE &amp; COMMUNICATION (JBB AREA - 64 KBPS)</v>
          </cell>
        </row>
        <row r="196">
          <cell r="D196" t="str">
            <v>SERVICE LINE &amp; COMMUNICATION (JBB AREA -128 KBPS)</v>
          </cell>
        </row>
        <row r="197">
          <cell r="D197" t="str">
            <v>SERVICE LINE &amp; COMMUNICATION (JBT AREA -64 KBPS)</v>
          </cell>
        </row>
        <row r="198">
          <cell r="D198" t="str">
            <v>SERVICE LINE &amp; COMMUNICATION (JBT AREA -128 KBPS)</v>
          </cell>
        </row>
        <row r="199">
          <cell r="D199" t="str">
            <v>PENAMBAHAN BANDWITH 512 KBPS</v>
          </cell>
        </row>
        <row r="200">
          <cell r="D200" t="str">
            <v>BACKUP SERVICE LINE (TELEPON SATELITE)</v>
          </cell>
        </row>
        <row r="201">
          <cell r="D201">
            <v>0</v>
          </cell>
        </row>
        <row r="246">
          <cell r="D246" t="str">
            <v>MUD CHEMICAL COST</v>
          </cell>
        </row>
        <row r="247">
          <cell r="D247" t="str">
            <v>LOW DENSITY MUD</v>
          </cell>
        </row>
        <row r="248">
          <cell r="D248" t="str">
            <v>MUD ENGINEER CHARGES (EPT)</v>
          </cell>
        </row>
        <row r="249">
          <cell r="D249" t="str">
            <v>MUD ENG CHARGES (DHB BASED)</v>
          </cell>
        </row>
        <row r="250">
          <cell r="D250" t="str">
            <v>MUD ENG CHARGES (COMP BASED)</v>
          </cell>
        </row>
        <row r="251">
          <cell r="D251" t="str">
            <v>LCM (DIASEL M)</v>
          </cell>
        </row>
        <row r="252">
          <cell r="D252" t="str">
            <v>PIPE FREEING AGENT (BLACK MAGIC)</v>
          </cell>
        </row>
        <row r="253">
          <cell r="D253">
            <v>0</v>
          </cell>
        </row>
        <row r="254">
          <cell r="D254" t="str">
            <v>----------- COMPLETION FLUID CHEMICALS</v>
          </cell>
        </row>
        <row r="255">
          <cell r="D255" t="str">
            <v>POTTASIUM CHLORIDE (KCL)</v>
          </cell>
        </row>
        <row r="256">
          <cell r="D256" t="str">
            <v>CAUSTIC SODA (NAOH)</v>
          </cell>
        </row>
        <row r="257">
          <cell r="D257" t="str">
            <v>COAT B-1400/OIL AID/CORR.INH</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86">
          <cell r="D286" t="str">
            <v>SEWA PERALATAN TOP DRIVE 250 TON</v>
          </cell>
        </row>
        <row r="287">
          <cell r="D287" t="str">
            <v>SEWA PERALATAN TOP DRIVE 350 TON</v>
          </cell>
        </row>
        <row r="288">
          <cell r="D288" t="str">
            <v>SEWA PERALATAN TOP DRIVE 500 TON</v>
          </cell>
        </row>
        <row r="289">
          <cell r="D289">
            <v>0</v>
          </cell>
        </row>
        <row r="290">
          <cell r="D290" t="str">
            <v>PENYEDIAAN SISTEM REAL TIME OPERATION</v>
          </cell>
        </row>
        <row r="291">
          <cell r="D291">
            <v>0</v>
          </cell>
        </row>
        <row r="294">
          <cell r="D294" t="str">
            <v>DD &amp; MWD TRAYEK 26" OH</v>
          </cell>
        </row>
        <row r="295">
          <cell r="D295" t="str">
            <v>DD &amp; MWD TRAYEK 17½" OH</v>
          </cell>
        </row>
        <row r="296">
          <cell r="D296" t="str">
            <v>DD &amp; MWD TRAYEK 12¼" OH</v>
          </cell>
        </row>
        <row r="297">
          <cell r="D297" t="str">
            <v>DD &amp; MWD TRAYEK 8½" OH</v>
          </cell>
        </row>
        <row r="298">
          <cell r="D298" t="str">
            <v>DD &amp; MWD TRAYEK 6" OH</v>
          </cell>
        </row>
        <row r="299">
          <cell r="D299" t="str">
            <v>GIRO SURVEYS</v>
          </cell>
        </row>
        <row r="300">
          <cell r="D300" t="str">
            <v>GVR SERVICES</v>
          </cell>
        </row>
        <row r="302">
          <cell r="D302" t="str">
            <v>----------------------- 29.CASING INSTALATION</v>
          </cell>
        </row>
        <row r="303">
          <cell r="D303" t="str">
            <v>CASING RUNNING TOOL 17½" OH</v>
          </cell>
        </row>
        <row r="304">
          <cell r="D304" t="str">
            <v>CASING RUNNING TOOL 12¼" OH</v>
          </cell>
        </row>
        <row r="305">
          <cell r="D305" t="str">
            <v>CASING RUNNING TOOL 8½" OH</v>
          </cell>
        </row>
        <row r="306">
          <cell r="D306">
            <v>0</v>
          </cell>
        </row>
        <row r="307">
          <cell r="D307">
            <v>0</v>
          </cell>
        </row>
        <row r="310">
          <cell r="D310" t="str">
            <v>30" CEMENTING ADDITIVE</v>
          </cell>
        </row>
        <row r="311">
          <cell r="D311" t="str">
            <v>20" CEMENTING ADDITIVE (ONE SYSTEM)</v>
          </cell>
        </row>
        <row r="312">
          <cell r="D312" t="str">
            <v>20" CEMENTING ADDITIVE (TWO SYSTEM)</v>
          </cell>
        </row>
        <row r="313">
          <cell r="D313" t="str">
            <v>13 3/8" CEMENTING ADDITIVE</v>
          </cell>
        </row>
        <row r="314">
          <cell r="D314" t="str">
            <v>9 5/8" CEMENTING ADDITIVE</v>
          </cell>
        </row>
        <row r="315">
          <cell r="D315" t="str">
            <v>7" CEMENTING ADDITIVE (TWO SYSTEM)</v>
          </cell>
        </row>
        <row r="316">
          <cell r="D316" t="str">
            <v>7" CEMENTING ADDITIVE (ONE SYSTEM)</v>
          </cell>
        </row>
        <row r="317">
          <cell r="D317" t="str">
            <v>4.1/2" CEMENTING ADDITIVE</v>
          </cell>
        </row>
        <row r="318">
          <cell r="D318" t="str">
            <v>CEMENT CLASS  G</v>
          </cell>
        </row>
        <row r="319">
          <cell r="D319" t="str">
            <v>BARITE</v>
          </cell>
        </row>
        <row r="320">
          <cell r="D320" t="str">
            <v>BENTONITE</v>
          </cell>
        </row>
        <row r="321">
          <cell r="D321" t="str">
            <v>CALSIUM CHLORIDE ( CaCl2 ) (STD)</v>
          </cell>
        </row>
        <row r="322">
          <cell r="D322">
            <v>0</v>
          </cell>
        </row>
        <row r="323">
          <cell r="D323" t="str">
            <v>ACCESSORIES</v>
          </cell>
        </row>
        <row r="324">
          <cell r="D324" t="str">
            <v>13.3/8" TOP PLUG</v>
          </cell>
        </row>
        <row r="325">
          <cell r="D325" t="str">
            <v>9.5/8" TOP PLUG</v>
          </cell>
        </row>
        <row r="326">
          <cell r="D326" t="str">
            <v>13.3/8" BOTTOM PLUG</v>
          </cell>
        </row>
        <row r="327">
          <cell r="D327" t="str">
            <v>9.5/8" BOTTOM PLUG</v>
          </cell>
        </row>
        <row r="328">
          <cell r="D328" t="str">
            <v>20" CENTRALIZER</v>
          </cell>
        </row>
        <row r="329">
          <cell r="D329" t="str">
            <v>13.3/8" CENTRALIZER</v>
          </cell>
        </row>
        <row r="330">
          <cell r="D330" t="str">
            <v>9.5/8" CENTRALIZER</v>
          </cell>
        </row>
        <row r="331">
          <cell r="D331" t="str">
            <v>7" CENTRALIZER</v>
          </cell>
        </row>
        <row r="332">
          <cell r="D332" t="str">
            <v>4 1/2" CENTRALIZER</v>
          </cell>
        </row>
        <row r="333">
          <cell r="D333" t="str">
            <v>20" STOP RING</v>
          </cell>
        </row>
        <row r="334">
          <cell r="D334" t="str">
            <v xml:space="preserve">13.3/8" STOP  RING  </v>
          </cell>
        </row>
        <row r="335">
          <cell r="D335" t="str">
            <v>9 5/8" STOP  RING</v>
          </cell>
        </row>
        <row r="336">
          <cell r="D336" t="str">
            <v>7" STOP  RING</v>
          </cell>
        </row>
        <row r="337">
          <cell r="D337" t="str">
            <v>4 1/2" STOP  RING</v>
          </cell>
        </row>
        <row r="338">
          <cell r="D338" t="str">
            <v>13 3/8" DSCC, K-55, 61 #</v>
          </cell>
        </row>
        <row r="339">
          <cell r="D339" t="str">
            <v>13 3/8" ECP, K-55, 61 #</v>
          </cell>
        </row>
        <row r="340">
          <cell r="D340" t="str">
            <v xml:space="preserve"> 9 5/8" DSCC, N-80, 43,5 #</v>
          </cell>
        </row>
        <row r="341">
          <cell r="D341" t="str">
            <v>9 5/8" ECP, N-80, 43,5 #</v>
          </cell>
        </row>
        <row r="342">
          <cell r="D342">
            <v>0</v>
          </cell>
        </row>
        <row r="343">
          <cell r="D343" t="str">
            <v>CEMENTING JOB CHARGES</v>
          </cell>
        </row>
        <row r="344">
          <cell r="D344" t="str">
            <v>30" CASING CEMENTING JOB</v>
          </cell>
        </row>
        <row r="345">
          <cell r="D345" t="str">
            <v>20" CASING CEMENTING JOB</v>
          </cell>
        </row>
        <row r="346">
          <cell r="D346" t="str">
            <v>13 3/8" CASING CEMENTING JOB</v>
          </cell>
        </row>
        <row r="347">
          <cell r="D347" t="str">
            <v>9 5/8" CASING CEMENTING JOB</v>
          </cell>
        </row>
        <row r="348">
          <cell r="D348" t="str">
            <v>7" CASING CEMENTING JOB</v>
          </cell>
        </row>
        <row r="349">
          <cell r="D349" t="str">
            <v>4.1/2" CASING CEMENTING JOB</v>
          </cell>
        </row>
        <row r="350">
          <cell r="D350" t="str">
            <v>BDOC</v>
          </cell>
        </row>
        <row r="351">
          <cell r="D351" t="str">
            <v>CARBONATE CEMENTING</v>
          </cell>
        </row>
        <row r="352">
          <cell r="D352" t="str">
            <v>PLUG BACK CEMENTING</v>
          </cell>
        </row>
        <row r="353">
          <cell r="D353" t="str">
            <v>SQUEEZE CEMENTING</v>
          </cell>
        </row>
        <row r="354">
          <cell r="D354" t="str">
            <v>LEAK OFF TEST</v>
          </cell>
        </row>
        <row r="355">
          <cell r="D355" t="str">
            <v>SET PACKER</v>
          </cell>
        </row>
        <row r="356">
          <cell r="D356" t="str">
            <v>MOBILISASI DEMOBILISASI</v>
          </cell>
        </row>
        <row r="357">
          <cell r="D357">
            <v>0</v>
          </cell>
        </row>
        <row r="360">
          <cell r="D360" t="str">
            <v>CORE JOB (6-3/4" x 4" x 30' FOR JAWA BAGIAN BARAT)</v>
          </cell>
        </row>
        <row r="361">
          <cell r="D361" t="str">
            <v>CORE JOB (6-3/4" x 4" x 30' FOR JAWA BAGIAN TIMUR)</v>
          </cell>
        </row>
        <row r="362">
          <cell r="D362" t="str">
            <v>CORE JOB (4-3/4" x 2-5/8" x 30' FOR JAWA BAGIAN BARAT)</v>
          </cell>
        </row>
        <row r="363">
          <cell r="D363" t="str">
            <v>CORE JOB (4-3/4" x 2-5/8" x 30' FOR JAWA BAGIAN TIMUR)</v>
          </cell>
        </row>
        <row r="366">
          <cell r="D366" t="str">
            <v>RENTAL UNIT MLU + PERSONNEL (CIREBON AREA)</v>
          </cell>
        </row>
        <row r="367">
          <cell r="D367" t="str">
            <v>RENTAL UNIT MLU + PERSONNEL (CEPU AREA)</v>
          </cell>
        </row>
        <row r="368">
          <cell r="D368">
            <v>0</v>
          </cell>
        </row>
        <row r="369">
          <cell r="D369" t="str">
            <v>RENTAL UNIT H2S (DRY HOLE BASIS)</v>
          </cell>
        </row>
        <row r="370">
          <cell r="D370" t="str">
            <v>RENTAL UNIT H2S (COMPLETION BASIS)</v>
          </cell>
        </row>
        <row r="371">
          <cell r="D371">
            <v>0</v>
          </cell>
        </row>
        <row r="373">
          <cell r="D373" t="str">
            <v>----------------------- 36. DRILLSTEM TEST</v>
          </cell>
        </row>
        <row r="374">
          <cell r="D374" t="str">
            <v>DST SERVICES</v>
          </cell>
        </row>
        <row r="375">
          <cell r="D375" t="str">
            <v>PRODUCTION TEST</v>
          </cell>
        </row>
        <row r="376">
          <cell r="D376" t="str">
            <v>SLICK LINE UNIT</v>
          </cell>
        </row>
        <row r="377">
          <cell r="D377">
            <v>0</v>
          </cell>
        </row>
        <row r="380">
          <cell r="D380" t="str">
            <v>------------------------ 12.1/4" OH LOGGING-----------------------------</v>
          </cell>
        </row>
        <row r="381">
          <cell r="D381" t="str">
            <v>DLL-MSFL-BHC-GR (12.1/4" OH)</v>
          </cell>
        </row>
        <row r="382">
          <cell r="D382" t="str">
            <v>PI-MSFL-BHC-GR (12.1/4" OH)</v>
          </cell>
        </row>
        <row r="383">
          <cell r="D383" t="str">
            <v>BHC-GR (12.1/4" OH)</v>
          </cell>
        </row>
        <row r="384">
          <cell r="D384" t="str">
            <v>LDL-CNL-GR (12.1/4" OH)</v>
          </cell>
        </row>
        <row r="385">
          <cell r="D385">
            <v>0</v>
          </cell>
        </row>
        <row r="386">
          <cell r="D386" t="str">
            <v>------------------------ 8.1/2" OH LOGGING -------------------------------</v>
          </cell>
        </row>
        <row r="387">
          <cell r="D387" t="str">
            <v>DLL-MSFL-BHC-GR (8.1/2" OH)</v>
          </cell>
        </row>
        <row r="388">
          <cell r="D388" t="str">
            <v>PI-MSFL-BHC-GR (8.1/2" OH)</v>
          </cell>
        </row>
        <row r="389">
          <cell r="D389" t="str">
            <v>LDL-CNL-GR (8.1/2" OH)</v>
          </cell>
        </row>
        <row r="390">
          <cell r="D390">
            <v>0</v>
          </cell>
        </row>
        <row r="391">
          <cell r="D391" t="str">
            <v>------------- 12.1/4 &amp; 8.1/2" ADVANCED LOGGING ---------------</v>
          </cell>
        </row>
        <row r="392">
          <cell r="D392" t="str">
            <v>OH LOGGING (DSI)</v>
          </cell>
        </row>
        <row r="393">
          <cell r="D393" t="str">
            <v>OH LOGGING (VSP)</v>
          </cell>
        </row>
        <row r="394">
          <cell r="D394" t="str">
            <v>OH LOGGING (MDT)</v>
          </cell>
        </row>
        <row r="395">
          <cell r="D395" t="str">
            <v>OH LOGGING (FMI-GR)</v>
          </cell>
        </row>
        <row r="396">
          <cell r="D396" t="str">
            <v>12.1/4 OH LOGGING (HALS-PEX-MDT-FMI-MSCT)</v>
          </cell>
        </row>
        <row r="397">
          <cell r="D397" t="str">
            <v>8.1/2 OH LOGGING (HALS-PEX-MDT-FMI-MSCT-VSI)</v>
          </cell>
        </row>
        <row r="398">
          <cell r="D398" t="str">
            <v>……………..</v>
          </cell>
        </row>
        <row r="399">
          <cell r="D399">
            <v>0</v>
          </cell>
        </row>
        <row r="400">
          <cell r="D400" t="str">
            <v>----------------- 9.5/8" CASED HOLE - LOGGING ------------------</v>
          </cell>
        </row>
        <row r="401">
          <cell r="D401" t="str">
            <v>CBL-VDL-GR (9.5/8" cased hole)</v>
          </cell>
        </row>
        <row r="402">
          <cell r="D402" t="str">
            <v>CBL-VDL-GR-CET (9.5/8" cased hole)</v>
          </cell>
        </row>
        <row r="403">
          <cell r="D403">
            <v>0</v>
          </cell>
        </row>
        <row r="404">
          <cell r="D404" t="str">
            <v>------------------- 7" CASED HOLE - LOGGING ------------------</v>
          </cell>
        </row>
        <row r="405">
          <cell r="D405" t="str">
            <v>CBL-VDL-GR (7" cased hole)</v>
          </cell>
        </row>
        <row r="406">
          <cell r="D406" t="str">
            <v>CBL-VDL-GR-CET (7" cased hole)</v>
          </cell>
        </row>
        <row r="407">
          <cell r="D407">
            <v>0</v>
          </cell>
        </row>
        <row r="408">
          <cell r="D408" t="str">
            <v>--------------------------- PERFORATING ----------------------------------</v>
          </cell>
        </row>
        <row r="409">
          <cell r="D409" t="str">
            <v>2-1/8" ENERJET 6 spf</v>
          </cell>
        </row>
        <row r="410">
          <cell r="D410" t="str">
            <v>1-11/16" ENERJET 6 spf</v>
          </cell>
        </row>
        <row r="411">
          <cell r="D411" t="str">
            <v>2-1/8" POWER ENERJET 6 spf</v>
          </cell>
        </row>
        <row r="412">
          <cell r="D412" t="str">
            <v>4-1/2" HSD 12 spf</v>
          </cell>
        </row>
        <row r="413">
          <cell r="D413" t="str">
            <v>4-1/2" HSD 5 spf - Standard</v>
          </cell>
        </row>
        <row r="414">
          <cell r="D414" t="str">
            <v>4-1/2" HSD 5 spf - Powerjet</v>
          </cell>
        </row>
        <row r="415">
          <cell r="D415" t="str">
            <v>4-1/2" HSD 5 spf - Powerjet Omega</v>
          </cell>
        </row>
        <row r="416">
          <cell r="D416" t="str">
            <v>3-3/8" HSD 6 spf</v>
          </cell>
        </row>
        <row r="417">
          <cell r="D417" t="str">
            <v>PERFORATING WITH TCP</v>
          </cell>
        </row>
        <row r="418">
          <cell r="D418" t="str">
            <v>BRIDGE PLUG / CR - WIRELINE SERVICES</v>
          </cell>
        </row>
        <row r="419">
          <cell r="D419">
            <v>0</v>
          </cell>
        </row>
        <row r="422">
          <cell r="D422" t="str">
            <v xml:space="preserve">NITRIFIED ACIDIZING </v>
          </cell>
        </row>
        <row r="423">
          <cell r="D423" t="str">
            <v>NITRIFIED ACIDIZING WITH CTU</v>
          </cell>
        </row>
        <row r="424">
          <cell r="D424" t="str">
            <v>MATRIX ACIDIZING</v>
          </cell>
        </row>
        <row r="425">
          <cell r="D425" t="str">
            <v>UNLOADING NITROGEN</v>
          </cell>
        </row>
        <row r="426">
          <cell r="D426" t="str">
            <v>PUMPING CHEMICAL</v>
          </cell>
        </row>
        <row r="427">
          <cell r="D427" t="str">
            <v>GAS WELL ACIDIZING</v>
          </cell>
        </row>
        <row r="428">
          <cell r="D428" t="str">
            <v xml:space="preserve">HYDRAULIC FRACTURING </v>
          </cell>
        </row>
        <row r="429">
          <cell r="D429" t="str">
            <v>SPECIAL JOB ( W / CTU )</v>
          </cell>
        </row>
        <row r="430">
          <cell r="D430">
            <v>0</v>
          </cell>
        </row>
        <row r="433">
          <cell r="D433" t="str">
            <v>--------- EKSPLORASI - DRY HOLE BASIS</v>
          </cell>
        </row>
        <row r="434">
          <cell r="D434" t="str">
            <v>DIESEL FOR RIG 1500 HP (DHB)</v>
          </cell>
        </row>
        <row r="435">
          <cell r="D435" t="str">
            <v xml:space="preserve">DIESEL OIL FOR WATER PUMP OPERATION (300 L/D - DHB) </v>
          </cell>
        </row>
        <row r="436">
          <cell r="D436" t="str">
            <v>GASOLINE OIL FOR HSE PUMP OPERATION (20 L/D - DHB)</v>
          </cell>
        </row>
        <row r="437">
          <cell r="D437">
            <v>0</v>
          </cell>
        </row>
        <row r="438">
          <cell r="D438" t="str">
            <v>--------- EKSPLORASI - COMPLETION BASIS</v>
          </cell>
        </row>
        <row r="439">
          <cell r="D439" t="str">
            <v>DIESEL FOR RIG 1500 HP (CB)</v>
          </cell>
        </row>
        <row r="440">
          <cell r="D440" t="str">
            <v xml:space="preserve">DIESEL OIL FOR WATER PUMP OPERATION (300 L/D - CHB) </v>
          </cell>
        </row>
        <row r="441">
          <cell r="D441" t="str">
            <v>GASOLINE OIL FOR HSE PUMP OPERATION (20 L/D - CHB)</v>
          </cell>
        </row>
        <row r="442">
          <cell r="D442">
            <v>0</v>
          </cell>
        </row>
        <row r="443">
          <cell r="D443" t="str">
            <v>--------- DEVELOPMENT / EKSPLOITASI</v>
          </cell>
        </row>
        <row r="444">
          <cell r="D444" t="str">
            <v>DIESEL OIL FOR RIG 1500 HP</v>
          </cell>
        </row>
        <row r="445">
          <cell r="D445" t="str">
            <v xml:space="preserve">DIESEL OIL FOR WATER PUMP OPERATION (300 L/D) </v>
          </cell>
        </row>
        <row r="446">
          <cell r="D446" t="str">
            <v>GASOLINE OIL FOR HSE PUMP OPERATION (20 L/D)</v>
          </cell>
        </row>
        <row r="447">
          <cell r="D447">
            <v>0</v>
          </cell>
        </row>
        <row r="448">
          <cell r="D448">
            <v>0</v>
          </cell>
        </row>
        <row r="449">
          <cell r="D449">
            <v>0</v>
          </cell>
        </row>
        <row r="450">
          <cell r="D450">
            <v>0</v>
          </cell>
        </row>
      </sheetData>
      <sheetData sheetId="16"/>
      <sheetData sheetId="17"/>
      <sheetData sheetId="18"/>
      <sheetData sheetId="19"/>
      <sheetData sheetId="20">
        <row r="39">
          <cell r="P39" t="str">
            <v>KM 200 A</v>
          </cell>
        </row>
        <row r="40">
          <cell r="P40" t="str">
            <v>KT 210 B</v>
          </cell>
        </row>
        <row r="41">
          <cell r="P41" t="str">
            <v>KT 210 B</v>
          </cell>
        </row>
        <row r="42">
          <cell r="P42" t="str">
            <v>IE 900</v>
          </cell>
        </row>
        <row r="43">
          <cell r="P43" t="str">
            <v xml:space="preserve">LTO 750 </v>
          </cell>
        </row>
        <row r="44">
          <cell r="P44" t="str">
            <v>H 30 FD</v>
          </cell>
        </row>
        <row r="45">
          <cell r="P45" t="str">
            <v>H25 CD</v>
          </cell>
        </row>
        <row r="46">
          <cell r="P46" t="str">
            <v>T 45 I</v>
          </cell>
        </row>
        <row r="47">
          <cell r="P47" t="str">
            <v>LTO 350</v>
          </cell>
        </row>
        <row r="48">
          <cell r="P48" t="str">
            <v>N 80 B1</v>
          </cell>
        </row>
        <row r="49">
          <cell r="P49" t="str">
            <v>T 45 II</v>
          </cell>
        </row>
        <row r="50">
          <cell r="P50" t="str">
            <v>N 80 UE</v>
          </cell>
        </row>
        <row r="51">
          <cell r="P51" t="str">
            <v>EMSCO D2</v>
          </cell>
        </row>
        <row r="52">
          <cell r="P52" t="str">
            <v>H 40 D</v>
          </cell>
        </row>
        <row r="53">
          <cell r="P53" t="str">
            <v>N 110 M2</v>
          </cell>
        </row>
        <row r="54">
          <cell r="P54" t="str">
            <v>H 40 D</v>
          </cell>
        </row>
        <row r="55">
          <cell r="P55" t="str">
            <v>OW 700</v>
          </cell>
        </row>
        <row r="56">
          <cell r="P56" t="str">
            <v>OW 760</v>
          </cell>
        </row>
        <row r="57">
          <cell r="P57" t="str">
            <v xml:space="preserve">N 80 B2 </v>
          </cell>
        </row>
        <row r="58">
          <cell r="P58" t="str">
            <v>LTO 650</v>
          </cell>
        </row>
        <row r="59">
          <cell r="P59" t="str">
            <v>N110M3</v>
          </cell>
        </row>
        <row r="60">
          <cell r="P60" t="str">
            <v>MSH-2000</v>
          </cell>
        </row>
        <row r="61">
          <cell r="P61" t="str">
            <v>N 80 UE</v>
          </cell>
        </row>
        <row r="62">
          <cell r="P62" t="str">
            <v>OW 700</v>
          </cell>
        </row>
        <row r="63">
          <cell r="P63" t="str">
            <v>BKY-01</v>
          </cell>
        </row>
        <row r="64">
          <cell r="P64" t="str">
            <v>BKY-04</v>
          </cell>
        </row>
        <row r="65">
          <cell r="P65" t="str">
            <v>XJ-650 NYT</v>
          </cell>
        </row>
        <row r="66">
          <cell r="P66" t="str">
            <v>CW 450 NYT</v>
          </cell>
        </row>
        <row r="67">
          <cell r="P67" t="str">
            <v>IDECO-750 NYT</v>
          </cell>
        </row>
        <row r="68">
          <cell r="P68" t="str">
            <v>OIMEE NYT</v>
          </cell>
        </row>
        <row r="69">
          <cell r="P69" t="str">
            <v>IKHLAS 2 GEOHAS</v>
          </cell>
        </row>
        <row r="70">
          <cell r="P70" t="str">
            <v>IKHLAS 3 GEOHAS</v>
          </cell>
        </row>
        <row r="71">
          <cell r="P71" t="str">
            <v>ZJ-40 DB WBR</v>
          </cell>
        </row>
        <row r="72">
          <cell r="P72" t="str">
            <v>RIG-01 RADIAN</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P-05"/>
      <sheetName val="Chemreq"/>
      <sheetName val="S.R TO PTM."/>
      <sheetName val="SENS"/>
      <sheetName val="5-ALAT(1)"/>
      <sheetName val="4-Basic Price"/>
      <sheetName val="D7(1)"/>
      <sheetName val="A"/>
      <sheetName val="PERHITUNGAN  KEEKONOMIAN"/>
      <sheetName val="SENSITIVITAS"/>
      <sheetName val="MATFWD"/>
      <sheetName val="INV. OH"/>
      <sheetName val="BHA Cal"/>
      <sheetName val="Cost"/>
      <sheetName val="BOM"/>
      <sheetName val="Volumes"/>
      <sheetName val="Geodetic report"/>
      <sheetName val="98-02E&amp;PSUM"/>
      <sheetName val="Gaji-Bag"/>
      <sheetName val="Data "/>
      <sheetName val="MTL&amp;SRV"/>
      <sheetName val="Rekap RIG 3A - H.T.E."/>
      <sheetName val="STAT&quot;D&quot;"/>
      <sheetName val="RATE"/>
    </sheetNames>
    <sheetDataSet>
      <sheetData sheetId="0">
        <row r="3">
          <cell r="C3" t="str">
            <v>ANALISA TEKANAN DASAR "STATIK"</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OP.2"/>
      <sheetName val="Tally"/>
      <sheetName val="lk"/>
      <sheetName val="HARGA SATUAN"/>
      <sheetName val="PRP-05"/>
      <sheetName val="SENSITIVITAS"/>
      <sheetName val="ABK.04.AWALR+CO+TAB.RUPS"/>
      <sheetName val="7Liner"/>
      <sheetName val="MATFWD"/>
      <sheetName val="BHA Cal"/>
      <sheetName val="Link Word"/>
      <sheetName val="NEB-Wells"/>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s>
    <sheetDataSet>
      <sheetData sheetId="0">
        <row r="31">
          <cell r="M31">
            <v>112.56986650100001</v>
          </cell>
          <cell r="P31">
            <v>0</v>
          </cell>
        </row>
        <row r="32">
          <cell r="M32">
            <v>110</v>
          </cell>
          <cell r="P32">
            <v>25.4222427801901</v>
          </cell>
        </row>
        <row r="33">
          <cell r="M33">
            <v>100</v>
          </cell>
          <cell r="P33">
            <v>119.38688139416466</v>
          </cell>
        </row>
        <row r="34">
          <cell r="M34">
            <v>90</v>
          </cell>
          <cell r="P34">
            <v>205.46005571405013</v>
          </cell>
        </row>
        <row r="35">
          <cell r="M35">
            <v>80</v>
          </cell>
          <cell r="P35">
            <v>283.64176573984605</v>
          </cell>
        </row>
        <row r="36">
          <cell r="M36">
            <v>70</v>
          </cell>
          <cell r="P36">
            <v>353.93201147155304</v>
          </cell>
        </row>
        <row r="37">
          <cell r="M37">
            <v>60</v>
          </cell>
          <cell r="P37">
            <v>416.33079290917084</v>
          </cell>
        </row>
        <row r="38">
          <cell r="M38">
            <v>50</v>
          </cell>
          <cell r="P38">
            <v>470.83811005269939</v>
          </cell>
        </row>
        <row r="39">
          <cell r="M39">
            <v>40</v>
          </cell>
          <cell r="P39">
            <v>517.45396290213864</v>
          </cell>
        </row>
        <row r="40">
          <cell r="M40">
            <v>30</v>
          </cell>
          <cell r="P40">
            <v>556.1783514574887</v>
          </cell>
        </row>
        <row r="41">
          <cell r="M41">
            <v>20</v>
          </cell>
          <cell r="P41">
            <v>587.01127571874974</v>
          </cell>
        </row>
        <row r="42">
          <cell r="M42">
            <v>10</v>
          </cell>
          <cell r="P42">
            <v>609.95273568592143</v>
          </cell>
        </row>
        <row r="43">
          <cell r="M43">
            <v>0</v>
          </cell>
          <cell r="P43">
            <v>625.00273135900386</v>
          </cell>
        </row>
        <row r="44">
          <cell r="M44">
            <v>0</v>
          </cell>
          <cell r="P44" t="str">
            <v xml:space="preserve"> </v>
          </cell>
        </row>
        <row r="45">
          <cell r="M45">
            <v>0</v>
          </cell>
          <cell r="P45" t="str">
            <v xml:space="preserve"> </v>
          </cell>
        </row>
        <row r="46">
          <cell r="M46">
            <v>0</v>
          </cell>
          <cell r="P46" t="str">
            <v xml:space="preserve"> </v>
          </cell>
        </row>
        <row r="47">
          <cell r="M47">
            <v>0</v>
          </cell>
          <cell r="P47" t="str">
            <v xml:space="preserve"> </v>
          </cell>
        </row>
        <row r="48">
          <cell r="M48">
            <v>0</v>
          </cell>
          <cell r="P48" t="str">
            <v xml:space="preserve"> </v>
          </cell>
        </row>
        <row r="49">
          <cell r="M49">
            <v>0</v>
          </cell>
          <cell r="P49" t="str">
            <v xml:space="preserve"> </v>
          </cell>
        </row>
        <row r="50">
          <cell r="M50">
            <v>0</v>
          </cell>
          <cell r="P50" t="str">
            <v xml:space="preserve"> </v>
          </cell>
        </row>
        <row r="51">
          <cell r="M51">
            <v>0</v>
          </cell>
          <cell r="P51" t="str">
            <v xml:space="preserve"> </v>
          </cell>
        </row>
        <row r="52">
          <cell r="M52">
            <v>0</v>
          </cell>
          <cell r="P52" t="str">
            <v xml:space="preserve"> </v>
          </cell>
        </row>
        <row r="53">
          <cell r="M53">
            <v>0</v>
          </cell>
          <cell r="P53" t="str">
            <v xml:space="preserve"> </v>
          </cell>
        </row>
        <row r="54">
          <cell r="M54">
            <v>0</v>
          </cell>
          <cell r="P54" t="str">
            <v xml:space="preserve"> </v>
          </cell>
        </row>
        <row r="55">
          <cell r="M55">
            <v>0</v>
          </cell>
          <cell r="P55" t="str">
            <v xml:space="preserve">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7"/>
      <sheetName val="Sheet6"/>
      <sheetName val="Sheet5"/>
      <sheetName val="Sheet4"/>
      <sheetName val="Sheet3"/>
      <sheetName val="Sheet2"/>
      <sheetName val="PERHITUNGAN  KEEKONOMIAN"/>
      <sheetName val="SENSITIVITAS"/>
      <sheetName val="Sheet1"/>
      <sheetName val="R-1"/>
      <sheetName val="R-14.OIL"/>
      <sheetName val="ABK.04.AWALR+CO+TAB.RUPS"/>
      <sheetName val="data"/>
      <sheetName val="AKTIVA"/>
      <sheetName val="TLJ-INF.12"/>
      <sheetName val="Chemreq"/>
      <sheetName val="BOPD"/>
      <sheetName val="BC RK 2011"/>
      <sheetName val="BC RK 2012"/>
      <sheetName val="BC RK 2013"/>
      <sheetName val="BC RK 2014 "/>
      <sheetName val="BC RK 2014  REV"/>
      <sheetName val="Estimasi Smt-II Tahun 2013"/>
      <sheetName val="REKAP"/>
      <sheetName val="Rekapitulasi"/>
      <sheetName val="Lamp-A5. Daftar Perangkat "/>
      <sheetName val="1. Moving Darat"/>
      <sheetName val="WP&amp;B_Revisi"/>
      <sheetName val="cms-28"/>
      <sheetName val="1_INPUT"/>
      <sheetName val="CONTROL (2)"/>
      <sheetName val="Well Plan 1"/>
      <sheetName val="A"/>
      <sheetName val="CF 2011 - 2016"/>
      <sheetName val="LOKASI"/>
      <sheetName val="Database"/>
      <sheetName val="Master"/>
      <sheetName val="lk"/>
      <sheetName val="B-1001_19 "/>
      <sheetName val="B-1001_20G"/>
      <sheetName val="MATFWD"/>
      <sheetName val="LIST"/>
      <sheetName val="TABULASI"/>
      <sheetName val="2004"/>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Defined Name"/>
      <sheetName val="Source"/>
      <sheetName val="Detail Breakdown"/>
      <sheetName val="UPAH"/>
      <sheetName val="ALAT"/>
      <sheetName val="LOCAL -  S702"/>
      <sheetName val="RINCIAN"/>
      <sheetName val="Sheet1 (2)"/>
      <sheetName val="SENS"/>
      <sheetName val="19. drill CD6"/>
      <sheetName val="DIV.1"/>
      <sheetName val="rms mek"/>
      <sheetName val="V-1-1002bid"/>
      <sheetName val="Well-20"/>
      <sheetName val="Well-7"/>
      <sheetName val="ChemCost-Lab"/>
      <sheetName val="Well-13"/>
      <sheetName val="Well-9"/>
      <sheetName val="Rekap per-JB"/>
      <sheetName val="Analisa"/>
      <sheetName val="Daf-Harga"/>
      <sheetName val="Vol."/>
      <sheetName val="AFE"/>
      <sheetName val="Reff Haraga"/>
      <sheetName val="Harga Pasar"/>
      <sheetName val="Rinc Sewa A2B"/>
      <sheetName val="9 58&quot;_single"/>
      <sheetName val="PT"/>
      <sheetName val="EXIST"/>
      <sheetName val="Struktur Gas"/>
      <sheetName val="Rekap Gaji"/>
      <sheetName val="Drop Down List"/>
      <sheetName val="CAP"/>
      <sheetName val="LAPORAN"/>
      <sheetName val="Std Upah"/>
      <sheetName val="Pg2"/>
      <sheetName val="TBLSKILL"/>
      <sheetName val="rekap1"/>
      <sheetName val="Peralatan"/>
      <sheetName val="MATERIAL"/>
      <sheetName val="rekap abi"/>
      <sheetName val="Database.2"/>
    </sheetNames>
    <sheetDataSet>
      <sheetData sheetId="0">
        <row r="7">
          <cell r="C7">
            <v>0</v>
          </cell>
        </row>
      </sheetData>
      <sheetData sheetId="1">
        <row r="7">
          <cell r="C7" t="str">
            <v>(MBBL)</v>
          </cell>
        </row>
      </sheetData>
      <sheetData sheetId="2">
        <row r="7">
          <cell r="C7" t="str">
            <v>(MBBL)</v>
          </cell>
        </row>
      </sheetData>
      <sheetData sheetId="3">
        <row r="7">
          <cell r="C7" t="str">
            <v>(MBBL)</v>
          </cell>
        </row>
      </sheetData>
      <sheetData sheetId="4">
        <row r="7">
          <cell r="C7" t="str">
            <v>(MBBL)</v>
          </cell>
        </row>
      </sheetData>
      <sheetData sheetId="5">
        <row r="7">
          <cell r="C7" t="str">
            <v>(MBBL)</v>
          </cell>
        </row>
      </sheetData>
      <sheetData sheetId="6">
        <row r="7">
          <cell r="C7" t="str">
            <v>(MBBL)</v>
          </cell>
        </row>
      </sheetData>
      <sheetData sheetId="7">
        <row r="7">
          <cell r="C7" t="str">
            <v>(MBBL)</v>
          </cell>
        </row>
        <row r="9">
          <cell r="C9">
            <v>29.489900228558092</v>
          </cell>
          <cell r="D9">
            <v>12.675011393659222</v>
          </cell>
          <cell r="E9" t="e">
            <v>#DIV/0!</v>
          </cell>
          <cell r="F9">
            <v>-6.7631981288091296</v>
          </cell>
        </row>
        <row r="10">
          <cell r="C10">
            <v>17.293098718316433</v>
          </cell>
          <cell r="D10">
            <v>10.908351795349601</v>
          </cell>
          <cell r="E10">
            <v>-14.370424029052417</v>
          </cell>
          <cell r="F10">
            <v>-0.63827521423159772</v>
          </cell>
        </row>
        <row r="11">
          <cell r="C11">
            <v>11.125109210440698</v>
          </cell>
          <cell r="D11">
            <v>9.0831844926240599</v>
          </cell>
          <cell r="E11">
            <v>-4.4321364690692713E-2</v>
          </cell>
          <cell r="F11">
            <v>3.6572390906291554</v>
          </cell>
        </row>
        <row r="12">
          <cell r="C12">
            <v>21.456293016253657</v>
          </cell>
          <cell r="D12">
            <v>21.456293016253657</v>
          </cell>
          <cell r="E12">
            <v>21.456293016253657</v>
          </cell>
          <cell r="F12">
            <v>21.456293016253657</v>
          </cell>
        </row>
        <row r="13">
          <cell r="C13">
            <v>4.2803313900045676</v>
          </cell>
          <cell r="D13">
            <v>5.1765594461141244</v>
          </cell>
          <cell r="E13">
            <v>13.004361190735578</v>
          </cell>
          <cell r="F13">
            <v>10.355252317296802</v>
          </cell>
        </row>
        <row r="14">
          <cell r="C14">
            <v>1.9497443733510817</v>
          </cell>
          <cell r="D14">
            <v>2.9764688246413362</v>
          </cell>
          <cell r="E14">
            <v>18.549334607585859</v>
          </cell>
          <cell r="F14">
            <v>13.35879276476996</v>
          </cell>
        </row>
        <row r="15">
          <cell r="C15">
            <v>-1.8076604939023515E-2</v>
          </cell>
          <cell r="D15">
            <v>0.47434683688013779</v>
          </cell>
          <cell r="E15">
            <v>24.058971159388847</v>
          </cell>
          <cell r="F15">
            <v>16.311813025390652</v>
          </cell>
        </row>
      </sheetData>
      <sheetData sheetId="8">
        <row r="7">
          <cell r="C7" t="str">
            <v>(MBBL)</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7">
          <cell r="C7">
            <v>0</v>
          </cell>
        </row>
      </sheetData>
      <sheetData sheetId="18"/>
      <sheetData sheetId="19"/>
      <sheetData sheetId="20"/>
      <sheetData sheetId="21"/>
      <sheetData sheetId="22"/>
      <sheetData sheetId="23">
        <row r="7">
          <cell r="C7" t="str">
            <v>(MBBL)</v>
          </cell>
        </row>
      </sheetData>
      <sheetData sheetId="24">
        <row r="9">
          <cell r="C9">
            <v>29.489900228558092</v>
          </cell>
        </row>
      </sheetData>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sheetName val="Drilling_Program"/>
      <sheetName val="Drilling_Schedule"/>
      <sheetName val="Drilling_Input_Summary OK"/>
      <sheetName val="BS19"/>
      <sheetName val="BS19."/>
      <sheetName val="BS19_Detail"/>
      <sheetName val="Supporting Document"/>
      <sheetName val="input sederhana"/>
      <sheetName val="worksheet"/>
      <sheetName val="BS 19"/>
      <sheetName val="BS19_N"/>
      <sheetName val="BS20 G"/>
      <sheetName val="BS20_N"/>
      <sheetName val="MATERIAL_SCM"/>
      <sheetName val="(RKM)"/>
      <sheetName val="1.Proposal"/>
      <sheetName val="Link"/>
      <sheetName val="Sheet1"/>
      <sheetName val="15_Telekomunikasi"/>
      <sheetName val="RTO"/>
      <sheetName val="21_RIG"/>
      <sheetName val="23_Mud&amp;CF"/>
      <sheetName val="26_EQ Rental"/>
      <sheetName val="27_Directional Cost_OK"/>
      <sheetName val="12 ¼&quot; RSS+LWD"/>
      <sheetName val="29_CRT"/>
      <sheetName val="30_Cementing"/>
      <sheetName val="34_Coring"/>
      <sheetName val="35_MLU"/>
      <sheetName val="36_46_DST"/>
      <sheetName val="37_43_44_Logging"/>
      <sheetName val="45_Stimulation"/>
      <sheetName val="57_Fuel"/>
      <sheetName val="58_Catering"/>
      <sheetName val="Running Charge CDS"/>
      <sheetName val="CDS CSG 13-375 WO SWIVEL"/>
      <sheetName val="CDS CSG 9-625 WO SWIV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68">
          <cell r="D268" t="e">
            <v>#REF!</v>
          </cell>
        </row>
        <row r="269">
          <cell r="D269" t="e">
            <v>#REF!</v>
          </cell>
        </row>
        <row r="270">
          <cell r="D270" t="e">
            <v>#REF!</v>
          </cell>
        </row>
        <row r="271">
          <cell r="D271" t="e">
            <v>#REF!</v>
          </cell>
        </row>
        <row r="272">
          <cell r="D272" t="e">
            <v>#REF!</v>
          </cell>
        </row>
        <row r="273">
          <cell r="D273" t="e">
            <v>#REF!</v>
          </cell>
        </row>
        <row r="274">
          <cell r="D274" t="e">
            <v>#REF!</v>
          </cell>
        </row>
        <row r="275">
          <cell r="D275" t="e">
            <v>#REF!</v>
          </cell>
        </row>
        <row r="276">
          <cell r="D276" t="e">
            <v>#REF!</v>
          </cell>
        </row>
        <row r="277">
          <cell r="D277" t="e">
            <v>#REF!</v>
          </cell>
        </row>
        <row r="278">
          <cell r="D278" t="e">
            <v>#REF!</v>
          </cell>
        </row>
        <row r="279">
          <cell r="D279" t="e">
            <v>#REF!</v>
          </cell>
        </row>
        <row r="280">
          <cell r="D280" t="e">
            <v>#REF!</v>
          </cell>
        </row>
        <row r="281">
          <cell r="D281" t="e">
            <v>#REF!</v>
          </cell>
        </row>
        <row r="282">
          <cell r="D282" t="e">
            <v>#REF!</v>
          </cell>
        </row>
        <row r="283">
          <cell r="D283" t="e">
            <v>#REF!</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ctGas(1)"/>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eivables"/>
      <sheetName val="1241199"/>
      <sheetName val="1245199"/>
      <sheetName val="1246001"/>
      <sheetName val="1246199"/>
      <sheetName val="DATABASE"/>
      <sheetName val="ES_revenue"/>
      <sheetName val="counters"/>
      <sheetName val="C1-AN"/>
      <sheetName val="C1-DW"/>
      <sheetName val="C1-GP"/>
      <sheetName val="C1-GQ"/>
      <sheetName val="C1-IP"/>
      <sheetName val="C1-SC"/>
      <sheetName val="C1-SF"/>
      <sheetName val="C1-WT"/>
      <sheetName val="C1"/>
      <sheetName val="Extract"/>
      <sheetName val="ExtractL6"/>
      <sheetName val="A2"/>
      <sheetName val="C2"/>
      <sheetName val="C3"/>
      <sheetName val="RapCSR"/>
      <sheetName val="Net Income Statement"/>
      <sheetName val="RapRev"/>
      <sheetName val="XP104-Dec10"/>
      <sheetName val="Cover Page"/>
      <sheetName val="FX rates"/>
      <sheetName val="LOCAL -  S702"/>
      <sheetName val="STAT&quot;D&quot;"/>
      <sheetName val="Capex"/>
      <sheetName val="2012001"/>
      <sheetName val="EAF"/>
      <sheetName val="FEA"/>
      <sheetName val="LAM"/>
      <sheetName val="MEA"/>
      <sheetName val="Menu"/>
      <sheetName val="NAM"/>
      <sheetName val="Total"/>
      <sheetName val="Cover_Page"/>
      <sheetName val="FX_rates"/>
      <sheetName val="Net_Income_Statement"/>
      <sheetName val="LOCAL_-__S702"/>
      <sheetName val="mfDesc"/>
      <sheetName val="mfControl"/>
      <sheetName val="DEBIT NOTE"/>
      <sheetName val="sheetControl"/>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refreshError="1"/>
      <sheetData sheetId="44" refreshError="1"/>
      <sheetData sheetId="45" refreshError="1"/>
      <sheetData sheetId="46"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HA"/>
      <sheetName val="Dividers"/>
      <sheetName val="DD-CS"/>
      <sheetName val="BHA Cal"/>
      <sheetName val="Template"/>
      <sheetName val="Slide 1"/>
      <sheetName val="Slide 2"/>
      <sheetName val="Slide 3"/>
      <sheetName val="Slide 4"/>
      <sheetName val="Blank"/>
      <sheetName val="Worksheet 1"/>
      <sheetName val="Worksheet 2"/>
      <sheetName val="Worksheet 3"/>
      <sheetName val="Worksheet 4"/>
      <sheetName val="BHA Report"/>
      <sheetName val="Bit Summary"/>
      <sheetName val="Final"/>
      <sheetName val="Time vs Depth"/>
      <sheetName val="Module1"/>
      <sheetName val="bha#2,17½HS"/>
      <sheetName val="bha#3,12¼HS"/>
      <sheetName val="bha#5,8½HS"/>
      <sheetName val="Sheet1"/>
      <sheetName val="PRP-05"/>
      <sheetName val="Chemreq"/>
      <sheetName val="ODA1"/>
      <sheetName val="Report Long(Esso)"/>
      <sheetName val="Chem Req"/>
      <sheetName val="Friction 2 Strings"/>
      <sheetName val="Post Job Data"/>
      <sheetName val="Revision"/>
      <sheetName val="Input"/>
      <sheetName val="PriceList"/>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sheetName val="Analisa"/>
      <sheetName val="Rab2006"/>
      <sheetName val="K.BESAR"/>
      <sheetName val="JS"/>
      <sheetName val="BV"/>
      <sheetName val="BIV"/>
      <sheetName val="CIV"/>
      <sheetName val="CIII"/>
    </sheetNames>
    <sheetDataSet>
      <sheetData sheetId="0" refreshError="1"/>
      <sheetData sheetId="1" refreshError="1">
        <row r="83">
          <cell r="G83">
            <v>276750</v>
          </cell>
          <cell r="H83">
            <v>0</v>
          </cell>
        </row>
        <row r="217">
          <cell r="G217">
            <v>25525</v>
          </cell>
          <cell r="H217">
            <v>0</v>
          </cell>
        </row>
        <row r="259">
          <cell r="G259">
            <v>35375</v>
          </cell>
          <cell r="H259">
            <v>0</v>
          </cell>
        </row>
        <row r="338">
          <cell r="G338">
            <v>1676000</v>
          </cell>
          <cell r="H338">
            <v>0</v>
          </cell>
        </row>
        <row r="363">
          <cell r="G363">
            <v>9700</v>
          </cell>
          <cell r="H363">
            <v>0</v>
          </cell>
        </row>
        <row r="454">
          <cell r="G454">
            <v>56440</v>
          </cell>
          <cell r="H454">
            <v>0</v>
          </cell>
        </row>
        <row r="489">
          <cell r="G489">
            <v>2095000</v>
          </cell>
          <cell r="H489">
            <v>0</v>
          </cell>
        </row>
        <row r="527">
          <cell r="G527">
            <v>56440</v>
          </cell>
          <cell r="H527">
            <v>0</v>
          </cell>
        </row>
        <row r="588">
          <cell r="G588">
            <v>6035</v>
          </cell>
          <cell r="H588">
            <v>0</v>
          </cell>
        </row>
        <row r="597">
          <cell r="G597">
            <v>19075</v>
          </cell>
          <cell r="H597">
            <v>0</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sheetName val="Harga"/>
      <sheetName val="BT. GUNUNG"/>
      <sheetName val="KROKOL"/>
      <sheetName val="KERIKIL"/>
      <sheetName val="PASIR"/>
      <sheetName val="SIRTU"/>
      <sheetName val="Analisa rab"/>
      <sheetName val="Perhit.luasan"/>
      <sheetName val="Rab R. Mekanik"/>
      <sheetName val="Rab Depan kntr TPF pake' dak"/>
      <sheetName val="R. Mekanik"/>
      <sheetName val="R. kru mekanik "/>
      <sheetName val="Depan kntr TPF"/>
    </sheetNames>
    <sheetDataSet>
      <sheetData sheetId="0">
        <row r="149">
          <cell r="G149" t="e">
            <v>#REF!</v>
          </cell>
          <cell r="H149" t="e">
            <v>#REF!</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letion"/>
      <sheetName val="8 5 in hole"/>
      <sheetName val="12 25 in hole"/>
      <sheetName val="17 5 in hole"/>
      <sheetName val="26 in hole"/>
      <sheetName val="36 in hole"/>
      <sheetName val="NPT-TBN-23"/>
      <sheetName val="Page 1"/>
    </sheetNames>
    <sheetDataSet>
      <sheetData sheetId="0"/>
      <sheetData sheetId="1"/>
      <sheetData sheetId="2"/>
      <sheetData sheetId="3"/>
      <sheetData sheetId="4"/>
      <sheetData sheetId="5"/>
      <sheetData sheetId="6"/>
      <sheetData sheetId="7">
        <row r="5">
          <cell r="C5" t="str">
            <v>TBN-D/2  / TBN-25</v>
          </cell>
        </row>
        <row r="6">
          <cell r="Q6">
            <v>39170</v>
          </cell>
        </row>
        <row r="12">
          <cell r="K12">
            <v>30</v>
          </cell>
        </row>
        <row r="21">
          <cell r="K21">
            <v>0</v>
          </cell>
          <cell r="O21" t="str">
            <v>Job Completed</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l Plan 1"/>
      <sheetName val="actual"/>
      <sheetName val="diagram"/>
      <sheetName val="36&quot;"/>
      <sheetName val="26&quot;"/>
      <sheetName val="17 12&quot;"/>
      <sheetName val="12 14&quot;"/>
      <sheetName val="8 12&quot;"/>
      <sheetName val="compl"/>
      <sheetName val="DOH(SGT+BNY+SRG)"/>
      <sheetName val="DOH"/>
      <sheetName val="DATA CHART"/>
      <sheetName val="BUDGET"/>
      <sheetName val="VAT out"/>
      <sheetName val="Sheet5"/>
      <sheetName val="Page 1"/>
      <sheetName val="Struktur Gas"/>
      <sheetName val="F8.5-OWN"/>
      <sheetName val="Account"/>
      <sheetName val="Projects"/>
      <sheetName val="JOB_Terms"/>
      <sheetName val="Assumption"/>
      <sheetName val="G.PEP"/>
      <sheetName val="G.Ast1"/>
      <sheetName val="Well_Plan_1"/>
      <sheetName val="17_12&quot;"/>
      <sheetName val="12_14&quot;"/>
      <sheetName val="8_12&quot;"/>
      <sheetName val="DATA_CHART"/>
      <sheetName val="VAT_out"/>
      <sheetName val="Daily"/>
      <sheetName val="SUM"/>
      <sheetName val="Tool Recommendation"/>
      <sheetName val="HARGA SATUAN"/>
      <sheetName val="DATA"/>
      <sheetName val="SHELL_BOTTOM"/>
      <sheetName val="LAPISAN a7"/>
    </sheetNames>
    <sheetDataSet>
      <sheetData sheetId="0" refreshError="1">
        <row r="5">
          <cell r="H5" t="str">
            <v>PT. PERTAMINA REGION JAWA</v>
          </cell>
        </row>
        <row r="6">
          <cell r="E6" t="str">
            <v xml:space="preserve">CEMARA SELATAN </v>
          </cell>
          <cell r="H6">
            <v>3270</v>
          </cell>
          <cell r="K6" t="str">
            <v>Tata Waktu CMS-E4 DETAIL</v>
          </cell>
        </row>
        <row r="7">
          <cell r="E7" t="str">
            <v xml:space="preserve">CEMARA </v>
          </cell>
          <cell r="H7">
            <v>47.000000000000007</v>
          </cell>
          <cell r="K7" t="str">
            <v>3/15/2006</v>
          </cell>
        </row>
        <row r="10">
          <cell r="G10" t="str">
            <v>(in)</v>
          </cell>
          <cell r="H10" t="str">
            <v>(in)</v>
          </cell>
          <cell r="I10" t="str">
            <v>(m)</v>
          </cell>
        </row>
        <row r="11">
          <cell r="C11" t="str">
            <v>30" Casing       :</v>
          </cell>
          <cell r="E11" t="str">
            <v>Conductor</v>
          </cell>
          <cell r="G11">
            <v>30</v>
          </cell>
          <cell r="H11">
            <v>29.25</v>
          </cell>
          <cell r="I11">
            <v>30</v>
          </cell>
        </row>
        <row r="18">
          <cell r="J18" t="str">
            <v>(m)</v>
          </cell>
        </row>
        <row r="161">
          <cell r="J161">
            <v>305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l Plan 1"/>
      <sheetName val="actual"/>
      <sheetName val="diagram"/>
      <sheetName val="36&quot;"/>
      <sheetName val="26&quot;"/>
      <sheetName val="17 12&quot;"/>
      <sheetName val="12 14&quot;"/>
      <sheetName val="8 12&quot;"/>
      <sheetName val="compl"/>
      <sheetName val="DOH"/>
      <sheetName val="Account"/>
      <sheetName val="Projects"/>
      <sheetName val="JOB_Terms"/>
      <sheetName val="Assumption"/>
      <sheetName val="DOH(SGT+BNY+SRG)"/>
      <sheetName val="DATA CHART"/>
      <sheetName val="BUDGET"/>
      <sheetName val="VAT out"/>
      <sheetName val="Sheet5"/>
      <sheetName val="Page 1"/>
      <sheetName val="Struktur Gas"/>
      <sheetName val="F8.5-OWN"/>
      <sheetName val="Tool Recommendation"/>
      <sheetName val="HARGA SATUAN"/>
      <sheetName val="Well_Plan_1"/>
      <sheetName val="17_12&quot;"/>
      <sheetName val="12_14&quot;"/>
      <sheetName val="8_12&quot;"/>
      <sheetName val="DATA_CHART"/>
      <sheetName val="VAT_out"/>
      <sheetName val="LAPISAN a7"/>
      <sheetName val="BOM (3000)"/>
    </sheetNames>
    <sheetDataSet>
      <sheetData sheetId="0" refreshError="1">
        <row r="5">
          <cell r="H5" t="str">
            <v>PT. PERTAMINA REGION JAWA</v>
          </cell>
        </row>
        <row r="6">
          <cell r="E6" t="str">
            <v xml:space="preserve">CEMARA SELATAN </v>
          </cell>
          <cell r="H6">
            <v>3270</v>
          </cell>
          <cell r="K6" t="str">
            <v>Tata Waktu CMS-E4 DETAIL</v>
          </cell>
        </row>
        <row r="7">
          <cell r="E7" t="str">
            <v xml:space="preserve">CEMARA </v>
          </cell>
          <cell r="H7">
            <v>47.000000000000007</v>
          </cell>
          <cell r="K7" t="str">
            <v>3/15/2006</v>
          </cell>
        </row>
        <row r="10">
          <cell r="G10" t="str">
            <v>(in)</v>
          </cell>
          <cell r="H10" t="str">
            <v>(in)</v>
          </cell>
          <cell r="I10" t="str">
            <v>(m)</v>
          </cell>
        </row>
        <row r="11">
          <cell r="C11" t="str">
            <v>30" Casing       :</v>
          </cell>
          <cell r="E11" t="str">
            <v>Conductor</v>
          </cell>
          <cell r="G11">
            <v>30</v>
          </cell>
          <cell r="H11">
            <v>29.25</v>
          </cell>
          <cell r="I11">
            <v>30</v>
          </cell>
        </row>
        <row r="18">
          <cell r="J18" t="str">
            <v>(m)</v>
          </cell>
        </row>
        <row r="161">
          <cell r="J161">
            <v>305</v>
          </cell>
        </row>
      </sheetData>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Curve Forecast"/>
      <sheetName val="Drag Per Length Vs. Depth"/>
      <sheetName val="Torque Vs. Depth"/>
      <sheetName val="Rotate - Slide Spreadsheet"/>
    </sheetNames>
    <sheetDataSet>
      <sheetData sheetId="0" refreshError="1"/>
      <sheetData sheetId="1" refreshError="1"/>
      <sheetData sheetId="2" refreshError="1"/>
      <sheetData sheetId="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HS"/>
      <sheetName val="Rekap_Church(USD)"/>
      <sheetName val="BQ-CHURCH(USD)(Rp_Hide)"/>
      <sheetName val="rekap-e20(Rp)"/>
      <sheetName val="rekap-e20 (USD)"/>
      <sheetName val="BQ-E20-02(Rp)"/>
      <sheetName val="BQ-E20-02 (USD)"/>
      <sheetName val="UP"/>
      <sheetName val="PA"/>
      <sheetName val="BQ (3)"/>
      <sheetName val="BQ"/>
      <sheetName val="BQ (2)"/>
      <sheetName val="Estimasi"/>
      <sheetName val="Sprinkler"/>
      <sheetName val="BQ_E20_02_Rp_"/>
      <sheetName val="subkon"/>
      <sheetName val="Penjumlahan"/>
      <sheetName val="Cover"/>
      <sheetName val="Cover Daf-2"/>
      <sheetName val="Cover (x)"/>
      <sheetName val="Cor Apt"/>
      <sheetName val="daf-3(OK)"/>
      <sheetName val="daf-7(OK)"/>
      <sheetName val="upah_borong"/>
      <sheetName val="satuan_pek"/>
      <sheetName val="BAG-2"/>
      <sheetName val="SEX"/>
      <sheetName val="HB"/>
      <sheetName val="RAB-2"/>
      <sheetName val="Sales Parameter"/>
      <sheetName val="Parameter"/>
      <sheetName val="H.Satuan"/>
      <sheetName val="Bahan"/>
      <sheetName val="A"/>
      <sheetName val="FINISHING"/>
      <sheetName val="Plumbing"/>
      <sheetName val="Anls"/>
      <sheetName val="MAPP"/>
      <sheetName val="an. struktur"/>
      <sheetName val="rek det 1-3"/>
      <sheetName val="harsat"/>
      <sheetName val="Dashboard"/>
      <sheetName val="Man Power"/>
      <sheetName val="Grand summary"/>
      <sheetName val="daf_3_OK_"/>
      <sheetName val="daf_7_OK_"/>
      <sheetName val="Summary"/>
      <sheetName val="RAB"/>
      <sheetName val="OH"/>
      <sheetName val="Satuan"/>
      <sheetName val="Mall"/>
      <sheetName val="Agregat"/>
      <sheetName val="Plumbing &amp; Fire"/>
      <sheetName val="Harga satuan"/>
      <sheetName val="bhn-upah"/>
      <sheetName val="Mat.Mek"/>
      <sheetName val="Mat.Elk"/>
      <sheetName val="Material"/>
      <sheetName val="HRG BHN"/>
      <sheetName val="ESCON"/>
      <sheetName val="BHN"/>
      <sheetName val="Daftar Upah"/>
      <sheetName val="List material"/>
      <sheetName val="Ans-AC"/>
      <sheetName val="REKAP PANEL"/>
      <sheetName val="L-Mechanical"/>
      <sheetName val="rekap-e20_(USD)"/>
      <sheetName val="BQ-E20-02_(USD)"/>
      <sheetName val="BQ_(3)"/>
      <sheetName val="BQ_(2)"/>
      <sheetName val="Cover_(x)"/>
      <sheetName val="Cor_Apt"/>
      <sheetName val="Cover_Daf-2"/>
      <sheetName val="H_Satuan"/>
      <sheetName val="Sales_Parameter"/>
      <sheetName val="Analisa"/>
      <sheetName val="dasboard"/>
      <sheetName val="Des-05"/>
      <sheetName val="bau"/>
      <sheetName val="blok 7"/>
      <sheetName val="DAF_3"/>
      <sheetName val="DAF_4"/>
      <sheetName val="UPAH &amp; BHN ARS"/>
      <sheetName val="AHS ARS"/>
      <sheetName val="#REF"/>
      <sheetName val="STR"/>
      <sheetName val="Agregat Halus &amp; Kasar"/>
      <sheetName val="E20-02Guest House"/>
      <sheetName val="rek det 1_3"/>
      <sheetName val="HB "/>
      <sheetName val="Electrikal"/>
      <sheetName val="Elektronik"/>
      <sheetName val="AC"/>
      <sheetName val="Fire Fighting"/>
      <sheetName val="Item Kompensasi"/>
      <sheetName val="BOQ KSN"/>
      <sheetName val="Basic Price"/>
      <sheetName val="Agregat Halus _ Kasar"/>
      <sheetName val="Peralatan"/>
      <sheetName val="div 8"/>
      <sheetName val="div 2"/>
      <sheetName val="div 3"/>
      <sheetName val="div 4"/>
      <sheetName val="div 5"/>
      <sheetName val="div 6"/>
      <sheetName val="div 7"/>
      <sheetName val="div 9"/>
      <sheetName val="L4_PemelRutin"/>
      <sheetName val="Rekap Biaya"/>
      <sheetName val="Informasi"/>
      <sheetName val="alat"/>
      <sheetName val="villa"/>
      <sheetName val="I-KAMAR"/>
      <sheetName val="ARAB"/>
      <sheetName val="DAF.ALAT"/>
      <sheetName val="data_dci"/>
      <sheetName val="data_mci"/>
      <sheetName val="behind"/>
      <sheetName val="Main"/>
      <sheetName val="Bill No. 1"/>
      <sheetName val="ORETORET"/>
      <sheetName val="Bill No.3 Basement"/>
      <sheetName val="hidran"/>
      <sheetName val="SAT-BHN"/>
      <sheetName val="harga lama"/>
      <sheetName val="LISTRIK"/>
      <sheetName val="pricing"/>
      <sheetName val="Rekap"/>
      <sheetName val="Anal_ Pancang"/>
      <sheetName val="HAR.SAT"/>
      <sheetName val="Affiliate With Reporting Unit"/>
      <sheetName val="Exchange Rates"/>
      <sheetName val="Bill-19"/>
      <sheetName val="sum-bill22"/>
      <sheetName val="An Arsitektur"/>
      <sheetName val="An Struktur"/>
      <sheetName val="D &amp; W sizes"/>
      <sheetName val="rekap-e20_(USD)1"/>
      <sheetName val="BQ-E20-02_(USD)1"/>
      <sheetName val="BQ_(3)1"/>
      <sheetName val="BQ_(2)1"/>
      <sheetName val="Cover_(x)1"/>
      <sheetName val="Cor_Apt1"/>
      <sheetName val="Cover_Daf-21"/>
      <sheetName val="Sales_Parameter1"/>
      <sheetName val="AN-ME"/>
      <sheetName val="ARS"/>
      <sheetName val="tgp-02"/>
      <sheetName val="HARGA ALAT"/>
      <sheetName val="DAFTAR HARGA SATUAN MATERIAL"/>
      <sheetName val="eqp-rek"/>
      <sheetName val="Sheet1"/>
      <sheetName val="Sheet2"/>
      <sheetName val="dasar"/>
      <sheetName val="Ktitas_Hg"/>
      <sheetName val="Rkap Bya"/>
      <sheetName val="ISIAN (2)"/>
      <sheetName val="BEK-UP-OVERLEY"/>
      <sheetName val="sal &amp; galian"/>
      <sheetName val="LPA"/>
      <sheetName val="bahu jalan"/>
      <sheetName val="An-Ars"/>
      <sheetName val=" An-Str "/>
      <sheetName val="divI"/>
      <sheetName val="Regenerator  Concrete Structure"/>
      <sheetName val="Ana_harsat_persiapan"/>
      <sheetName val="ANA_TRESTLE_REKLAMASI_JEMBATAN"/>
      <sheetName val="DATA"/>
      <sheetName val="Koefisien Besi ( hit. bareng )"/>
      <sheetName val="UPAH BORONG"/>
      <sheetName val="Bill.2. PL - SUPPLY A"/>
      <sheetName val="hrg-sat.pek"/>
      <sheetName val="anal"/>
      <sheetName val="Harsat Bahan"/>
      <sheetName val="divII"/>
      <sheetName val="Quantity"/>
      <sheetName val="Rekap Direct Cost"/>
      <sheetName val="Pek. Utama"/>
      <sheetName val="Cover _x_"/>
      <sheetName val="DAF-2"/>
      <sheetName val="DAF-1"/>
      <sheetName val="Ana"/>
      <sheetName val="D2.8"/>
      <sheetName val="112-885"/>
      <sheetName val="Anl.+"/>
      <sheetName val="Jembatan I"/>
      <sheetName val="PENAWARAN"/>
      <sheetName val="CAT_5"/>
      <sheetName val="Harga ME "/>
      <sheetName val="bhn,upah,alat"/>
      <sheetName val="Ans Kom Precast"/>
      <sheetName val="PRICE"/>
      <sheetName val="DIVI6"/>
      <sheetName val="DIVI5"/>
      <sheetName val="DIVI8"/>
      <sheetName val="DIVI7"/>
      <sheetName val="BOQ"/>
      <sheetName val="DIVI3"/>
      <sheetName val="DIVI2"/>
      <sheetName val="BASC"/>
      <sheetName val="DIVI1"/>
      <sheetName val="Harga Bahan"/>
      <sheetName val="MUA"/>
      <sheetName val="Analisa  BOW"/>
      <sheetName val="HSD"/>
      <sheetName val="SchC"/>
      <sheetName val="SchA"/>
      <sheetName val="SewAlat"/>
      <sheetName val="SchB"/>
      <sheetName val="SchD"/>
      <sheetName val="Sum"/>
      <sheetName val="penawaran elianto"/>
      <sheetName val="Cost CCTV"/>
      <sheetName val="AGG A"/>
      <sheetName val="AGG B"/>
      <sheetName val="DAFTAR BAHAN"/>
      <sheetName val="ATBL"/>
      <sheetName val="DAFTAR ALAT"/>
      <sheetName val="PAS. BATU"/>
      <sheetName val="URUKAN"/>
      <sheetName val="Master Data"/>
      <sheetName val="REKAP ME-I"/>
      <sheetName val="Harsat Upah"/>
      <sheetName val="MARKA"/>
      <sheetName val="PRIME COAT"/>
      <sheetName val="BAG_2"/>
      <sheetName val="Ktr Cbg "/>
      <sheetName val="DAFTAR HARGA"/>
      <sheetName val="入力作成表"/>
      <sheetName val="mep"/>
      <sheetName val="Harga Sat."/>
      <sheetName val="Beban Box culvert"/>
      <sheetName val="AHSbj"/>
      <sheetName val="B000(Steel)"/>
      <sheetName val="2000_080401"/>
      <sheetName val="rekI"/>
      <sheetName val="BQ_(3)2"/>
      <sheetName val="BQ_(2)2"/>
      <sheetName val="rekap-e20_(USD)2"/>
      <sheetName val="BQ-E20-02_(USD)2"/>
      <sheetName val="Cover_(x)2"/>
      <sheetName val="Cor_Apt2"/>
      <sheetName val="H_Satuan1"/>
      <sheetName val="Cover_Daf-22"/>
      <sheetName val="Sales_Parameter2"/>
      <sheetName val="an__struktur"/>
      <sheetName val="rek_det_1-3"/>
      <sheetName val="Man_Power"/>
      <sheetName val="Plumbing_&amp;_Fire"/>
      <sheetName val="Mat_Mek"/>
      <sheetName val="Mat_Elk"/>
      <sheetName val="HRG_BHN"/>
      <sheetName val="Grand_summary"/>
      <sheetName val="UPAH_&amp;_BHN_ARS"/>
      <sheetName val="AHS_ARS"/>
      <sheetName val="List_material"/>
      <sheetName val="REKAP_PANEL"/>
      <sheetName val="Fire_Fighting"/>
      <sheetName val="Item_Kompensasi"/>
      <sheetName val="HB_"/>
      <sheetName val="Daftar_Upah"/>
      <sheetName val="blok_7"/>
      <sheetName val="HARGA_SATUAN"/>
      <sheetName val="Agregat_Halus_&amp;_Kasar"/>
      <sheetName val="Ans_Kom_Precast"/>
      <sheetName val="Harga"/>
      <sheetName val="rincian A"/>
      <sheetName val="h satuan pekerjaan"/>
      <sheetName val="BOI_SIPIL"/>
      <sheetName val="Analisa ME (2)"/>
      <sheetName val="Kantor"/>
      <sheetName val="3_DIV8"/>
      <sheetName val="Daf 1"/>
      <sheetName val="HSP UPAH&amp;BAHAN"/>
      <sheetName val="API610 Process Data"/>
      <sheetName val="API610 Type BB"/>
      <sheetName val="API610 Type OH"/>
      <sheetName val="API610 Type VS"/>
      <sheetName val="Units"/>
      <sheetName val="Instructions"/>
      <sheetName val="Hrg Sat"/>
      <sheetName val="DC"/>
      <sheetName val="Harga Dasar"/>
      <sheetName val="bilangan"/>
      <sheetName val="Weight Bridge"/>
      <sheetName val="ANAL2"/>
      <sheetName val="ANAL1"/>
      <sheetName val="an__struktur1"/>
      <sheetName val="rek_det_1-31"/>
      <sheetName val="Panel,feeder,elek"/>
      <sheetName val="RAB-VAC"/>
      <sheetName val="RAB-PK"/>
      <sheetName val="RAB-ELC"/>
      <sheetName val="RAB-PL"/>
      <sheetName val="RAB-EL"/>
      <sheetName val="H Satuan Dasar"/>
      <sheetName val="Upah"/>
      <sheetName val="Bill_2_ PL _ SUPPLY A"/>
      <sheetName val="Upah_Bahan"/>
      <sheetName val="BQ-Str"/>
      <sheetName val="Input"/>
      <sheetName val="PDP"/>
      <sheetName val="RPP01-1"/>
      <sheetName val="Ur.Agregat"/>
      <sheetName val="Anl-Mobil(14)"/>
      <sheetName val="Anl.Ls(15)"/>
      <sheetName val="Umum"/>
      <sheetName val="HSD (8)"/>
      <sheetName val="Rincian SIM"/>
      <sheetName val="ADM"/>
      <sheetName val="Bank"/>
      <sheetName val="JK"/>
      <sheetName val="PMS"/>
      <sheetName val="PP"/>
      <sheetName val="chitimc"/>
      <sheetName val="THPDMoi  _2_"/>
      <sheetName val="dongia _2_"/>
      <sheetName val="gtrinh"/>
      <sheetName val="phuluc1"/>
      <sheetName val="TONG HOP VL_NC"/>
      <sheetName val="lam_moi"/>
      <sheetName val="chitiet"/>
      <sheetName val="TONGKE3p "/>
      <sheetName val="giathanh1"/>
      <sheetName val="TH VL_ NC_ DDHT Thanhphuoc"/>
      <sheetName val="_REF"/>
      <sheetName val="DONGIA"/>
      <sheetName val="thao_go"/>
      <sheetName val="DON GIA"/>
      <sheetName val="TONGKE_HT"/>
      <sheetName val="DG"/>
      <sheetName val="dtxl"/>
      <sheetName val="LKVL_CK_HT_GD1"/>
      <sheetName val="t_h HA THE"/>
      <sheetName val="CHITIET VL_NC_TT _1p"/>
      <sheetName val="TONG HOP VL_NC TT"/>
      <sheetName val="TNHCHINH"/>
      <sheetName val="TH XL"/>
      <sheetName val="CHITIET VL_NC"/>
      <sheetName val="VC"/>
      <sheetName val="Tiepdia"/>
      <sheetName val="CHITIET VL_NC_TT_3p"/>
      <sheetName val="TDTKP"/>
      <sheetName val="TDTKP1"/>
      <sheetName val="KPVC_BD "/>
      <sheetName val="VCV_BE_TONG"/>
      <sheetName val="TE TS FA LAN MATV"/>
      <sheetName val="Daftar-Anal"/>
      <sheetName val="basic"/>
      <sheetName val="total"/>
      <sheetName val="terbilang rp"/>
      <sheetName val="Bangunan Utama"/>
      <sheetName val="DAF-5"/>
      <sheetName val="BQ (extern)"/>
      <sheetName val="AHS "/>
      <sheetName val="HSD Alat"/>
      <sheetName val="HSD Bahan"/>
      <sheetName val="Lamp 2"/>
      <sheetName val="Jadwal"/>
      <sheetName val="Sum_If"/>
      <sheetName val="HSD Upah"/>
      <sheetName val="Lamp 1"/>
      <sheetName val="metode"/>
      <sheetName val="Data2"/>
      <sheetName val="Commodity Codes 6.03.1"/>
      <sheetName val="LAL - PASAR PAGI "/>
      <sheetName val="ALT"/>
      <sheetName val="SUB"/>
      <sheetName val="UPH"/>
      <sheetName val="ANALISA SOFT"/>
      <sheetName val="Rev0"/>
      <sheetName val="sdm"/>
      <sheetName val="map"/>
      <sheetName val="rkp"/>
      <sheetName val="BIOSEPTIC"/>
      <sheetName val="Pipe Bridge"/>
      <sheetName val="Conveyor Bridge"/>
      <sheetName val="B_Conveyor"/>
      <sheetName val="Pekerjaan Luar"/>
      <sheetName val="M_O_S_"/>
      <sheetName val="B_Processing I"/>
      <sheetName val="B_Processing II"/>
      <sheetName val="B_Processing III"/>
      <sheetName val="B_Processing IV"/>
      <sheetName val="Preliminaries"/>
      <sheetName val="B_Processing V"/>
      <sheetName val="B_Produksi_skm_"/>
      <sheetName val="B_ Utility"/>
      <sheetName val="Analisa Gabungan"/>
      <sheetName val="Analisa Upah &amp; Bahan Plum"/>
      <sheetName val="MATERIAL ANALISA"/>
      <sheetName val="Analysis"/>
      <sheetName val="Harga Bahan &amp; Upah "/>
      <sheetName val="Harga sewa alat"/>
      <sheetName val="ANALISA  (BARU)"/>
      <sheetName val="rab - persiapan &amp; lantai-1"/>
      <sheetName val="komp awal"/>
      <sheetName val="struktur"/>
      <sheetName val="bahan "/>
      <sheetName val="R20_R30_work"/>
      <sheetName val="Prog CD"/>
      <sheetName val="HARGA SATUAN UPAH PEKERJA"/>
      <sheetName val="CH"/>
      <sheetName val="prog-dinding"/>
      <sheetName val="Hrg Bhn &amp; Upah"/>
      <sheetName val="DIV.2"/>
      <sheetName val="geotekstil"/>
      <sheetName val="Rekap Prelim"/>
      <sheetName val="DB"/>
      <sheetName val="Rate"/>
      <sheetName val="I_KAMAR"/>
      <sheetName val="I-ME"/>
      <sheetName val="Bill of Qty MEP"/>
      <sheetName val="Budget"/>
      <sheetName val="Other PO's"/>
      <sheetName val="Contract &amp;V.O"/>
      <sheetName val="sort2"/>
      <sheetName val="mu"/>
      <sheetName val="Cipinang"/>
      <sheetName val="Bek.Sloof"/>
      <sheetName val="Add_trans"/>
      <sheetName val="S_2"/>
      <sheetName val="Pro_Base"/>
      <sheetName val="S_1"/>
      <sheetName val="Revenue"/>
      <sheetName val="Add_rev"/>
      <sheetName val="Exist"/>
      <sheetName val="Tot"/>
      <sheetName val="Tranponder"/>
      <sheetName val="tgp_02"/>
      <sheetName val="rekap-PLPP"/>
      <sheetName val="Sumber Daya"/>
      <sheetName val="U&amp;B"/>
      <sheetName val="srt-pnwr"/>
      <sheetName val="huruf"/>
      <sheetName val="DHS"/>
      <sheetName val="RAP"/>
      <sheetName val="mob"/>
      <sheetName val="depresiasi"/>
      <sheetName val="RAP (2)"/>
      <sheetName val="info"/>
      <sheetName val="an-aspal"/>
      <sheetName val="an_alat"/>
      <sheetName val="HRGA SATUAN UPAH-BAHAN"/>
      <sheetName val="Prod 02"/>
      <sheetName val="EVA 1"/>
      <sheetName val="GVL§CT"/>
      <sheetName val="DIV"/>
      <sheetName val="Met1"/>
      <sheetName val="Met2"/>
      <sheetName val="ANALISA AGGR"/>
      <sheetName val="URAIAN ANALISA  2"/>
      <sheetName val="ANALISA HARGA"/>
      <sheetName val="Kuantitas _ Harga"/>
      <sheetName val="AHS Marka"/>
      <sheetName val="AHS Aspal"/>
      <sheetName val="l*****"/>
      <sheetName val="000000"/>
      <sheetName val="Rekapitulasi"/>
      <sheetName val="Harsat_Pekerjaan"/>
      <sheetName val="NC-CM"/>
      <sheetName val="trans"/>
      <sheetName val="3 Koef Alat"/>
      <sheetName val="HS"/>
      <sheetName val="RPP01-6"/>
      <sheetName val="H.SAT"/>
      <sheetName val="(ANALISA-lain)"/>
      <sheetName val="SD"/>
      <sheetName val="Bor pile"/>
      <sheetName val="Sat Das"/>
      <sheetName val="Notes"/>
      <sheetName val="Form-7"/>
      <sheetName val="DAFTAR 7"/>
      <sheetName val="DAF_1"/>
      <sheetName val="DAFTAR_8"/>
      <sheetName val="Daf Alat"/>
      <sheetName val="Daf Material"/>
      <sheetName val="Jadual"/>
      <sheetName val="Sum IF"/>
      <sheetName val="Daf Upah"/>
      <sheetName val="KET"/>
      <sheetName val="Bid Summary"/>
      <sheetName val="rab lt 2 bo"/>
      <sheetName val="Bek_Sloof"/>
      <sheetName val="Quarry"/>
      <sheetName val="Sipil"/>
      <sheetName val="FORM1"/>
      <sheetName val="FEB06"/>
      <sheetName val="MADC"/>
      <sheetName val="Rekap All me"/>
      <sheetName val="4. Elektrikal"/>
      <sheetName val="BasicPrice"/>
      <sheetName val="Analisa-S"/>
      <sheetName val="Vibro_Roller"/>
      <sheetName val="ANALISA HARGA SATUAN"/>
      <sheetName val="REKAP AHS Lansekap"/>
      <sheetName val="Pekerjaan Utama"/>
      <sheetName val="1.0.견적기준(입력)"/>
      <sheetName val="단가표(2013.09.02)"/>
      <sheetName val="ES_PARK"/>
      <sheetName val="ES-PARK"/>
      <sheetName val="Voltot"/>
      <sheetName val="Pipe"/>
      <sheetName val="BQ_(3)4"/>
      <sheetName val="BQ_(2)4"/>
      <sheetName val="rekap-e20_(USD)4"/>
      <sheetName val="BQ-E20-02_(USD)4"/>
      <sheetName val="Cover_(x)4"/>
      <sheetName val="Cor_Apt4"/>
      <sheetName val="H_Satuan3"/>
      <sheetName val="Sales_Parameter4"/>
      <sheetName val="Cover_Daf-24"/>
      <sheetName val="an__struktur3"/>
      <sheetName val="rek_det_1-33"/>
      <sheetName val="Man_Power2"/>
      <sheetName val="Plumbing_&amp;_Fire2"/>
      <sheetName val="Mat_Mek2"/>
      <sheetName val="Mat_Elk2"/>
      <sheetName val="HRG_BHN2"/>
      <sheetName val="Grand_summary2"/>
      <sheetName val="UPAH_&amp;_BHN_ARS2"/>
      <sheetName val="AHS_ARS2"/>
      <sheetName val="List_material2"/>
      <sheetName val="REKAP_PANEL2"/>
      <sheetName val="Fire_Fighting2"/>
      <sheetName val="Item_Kompensasi2"/>
      <sheetName val="Daftar_Upah2"/>
      <sheetName val="HB_2"/>
      <sheetName val="blok_72"/>
      <sheetName val="HARGA_SATUAN2"/>
      <sheetName val="Agregat_Halus_&amp;_Kasar2"/>
      <sheetName val="Affiliate_With_Reporting_Unit1"/>
      <sheetName val="Exchange_Rates1"/>
      <sheetName val="An_Arsitektur1"/>
      <sheetName val="An_Struktur1"/>
      <sheetName val="D_&amp;_W_sizes1"/>
      <sheetName val="E20-02Guest_House1"/>
      <sheetName val="rek_det_1_31"/>
      <sheetName val="BOQ_KSN1"/>
      <sheetName val="Basic_Price1"/>
      <sheetName val="Agregat_Halus___Kasar1"/>
      <sheetName val="div_81"/>
      <sheetName val="div_21"/>
      <sheetName val="div_31"/>
      <sheetName val="div_41"/>
      <sheetName val="div_51"/>
      <sheetName val="div_61"/>
      <sheetName val="div_71"/>
      <sheetName val="div_91"/>
      <sheetName val="Rekap_Biaya1"/>
      <sheetName val="HAR_SAT1"/>
      <sheetName val="Ans_Kom_Precast2"/>
      <sheetName val="DAF_ALAT1"/>
      <sheetName val="Jembatan_I1"/>
      <sheetName val="Rkap_Bya1"/>
      <sheetName val="DAFTAR_HARGA_SATUAN_MATERIAL1"/>
      <sheetName val="harga_lama1"/>
      <sheetName val="Anal__Pancang1"/>
      <sheetName val="Pek__Utama1"/>
      <sheetName val="Anl_+1"/>
      <sheetName val="REKAP_ME-I1"/>
      <sheetName val="Bill_No__11"/>
      <sheetName val="Bill_No_3_Basement1"/>
      <sheetName val="hrg-sat_pek1"/>
      <sheetName val="Rekap_Direct_Cost1"/>
      <sheetName val="Koefisien_Besi_(_hit__bareng_)1"/>
      <sheetName val="BQ_(3)3"/>
      <sheetName val="BQ_(2)3"/>
      <sheetName val="rekap-e20_(USD)3"/>
      <sheetName val="BQ-E20-02_(USD)3"/>
      <sheetName val="Cover_(x)3"/>
      <sheetName val="Cor_Apt3"/>
      <sheetName val="H_Satuan2"/>
      <sheetName val="Sales_Parameter3"/>
      <sheetName val="Cover_Daf-23"/>
      <sheetName val="an__struktur2"/>
      <sheetName val="rek_det_1-32"/>
      <sheetName val="Man_Power1"/>
      <sheetName val="Plumbing_&amp;_Fire1"/>
      <sheetName val="Mat_Mek1"/>
      <sheetName val="Mat_Elk1"/>
      <sheetName val="HRG_BHN1"/>
      <sheetName val="Grand_summary1"/>
      <sheetName val="UPAH_&amp;_BHN_ARS1"/>
      <sheetName val="AHS_ARS1"/>
      <sheetName val="List_material1"/>
      <sheetName val="REKAP_PANEL1"/>
      <sheetName val="Fire_Fighting1"/>
      <sheetName val="Item_Kompensasi1"/>
      <sheetName val="Daftar_Upah1"/>
      <sheetName val="HB_1"/>
      <sheetName val="blok_71"/>
      <sheetName val="HARGA_SATUAN1"/>
      <sheetName val="Agregat_Halus_&amp;_Kasar1"/>
      <sheetName val="Affiliate_With_Reporting_Unit"/>
      <sheetName val="Exchange_Rates"/>
      <sheetName val="An_Arsitektur"/>
      <sheetName val="An_Struktur"/>
      <sheetName val="D_&amp;_W_sizes"/>
      <sheetName val="E20-02Guest_House"/>
      <sheetName val="rek_det_1_3"/>
      <sheetName val="BOQ_KSN"/>
      <sheetName val="Basic_Price"/>
      <sheetName val="Agregat_Halus___Kasar"/>
      <sheetName val="div_8"/>
      <sheetName val="div_2"/>
      <sheetName val="div_3"/>
      <sheetName val="div_4"/>
      <sheetName val="div_5"/>
      <sheetName val="div_6"/>
      <sheetName val="div_7"/>
      <sheetName val="div_9"/>
      <sheetName val="Rekap_Biaya"/>
      <sheetName val="HAR_SAT"/>
      <sheetName val="Ans_Kom_Precast1"/>
      <sheetName val="DAF_ALAT"/>
      <sheetName val="Jembatan_I"/>
      <sheetName val="Rkap_Bya"/>
      <sheetName val="DAFTAR_HARGA_SATUAN_MATERIAL"/>
      <sheetName val="harga_lama"/>
      <sheetName val="Anal__Pancang"/>
      <sheetName val="Pek__Utama"/>
      <sheetName val="Anl_+"/>
      <sheetName val="REKAP_ME-I"/>
      <sheetName val="Bill_No__1"/>
      <sheetName val="Bill_No_3_Basement"/>
      <sheetName val="hrg-sat_pek"/>
      <sheetName val="Rekap_Direct_Cost"/>
      <sheetName val="Koefisien_Besi_(_hit__bareng_)"/>
      <sheetName val="Harsat_Bahan"/>
      <sheetName val="Cost_CCTV"/>
      <sheetName val="Bill_2__PL_-_SUPPLY_A"/>
      <sheetName val="Harsat_Upah"/>
      <sheetName val="Master_Data"/>
      <sheetName val="HARGA_ALAT"/>
      <sheetName val="Harga_ME_"/>
      <sheetName val="Cover__x_"/>
      <sheetName val="AGG_A"/>
      <sheetName val="AGG_B"/>
      <sheetName val="DAFTAR_BAHAN"/>
      <sheetName val="DAFTAR_ALAT"/>
      <sheetName val="PAS__BATU"/>
      <sheetName val="D2_8"/>
      <sheetName val="Weight_Bridge"/>
      <sheetName val="rincian_A"/>
    </sheetNames>
    <sheetDataSet>
      <sheetData sheetId="0"/>
      <sheetData sheetId="1"/>
      <sheetData sheetId="2"/>
      <sheetData sheetId="3"/>
      <sheetData sheetId="4"/>
      <sheetData sheetId="5" refreshError="1">
        <row r="14">
          <cell r="B14" t="str">
            <v>I.</v>
          </cell>
          <cell r="D14" t="str">
            <v>CONCRETE WORKS</v>
          </cell>
        </row>
        <row r="15">
          <cell r="B15">
            <v>1</v>
          </cell>
          <cell r="D15" t="str">
            <v xml:space="preserve">Concrete column C1, C2, &amp; C3 </v>
          </cell>
          <cell r="E15" t="str">
            <v>m3</v>
          </cell>
          <cell r="F15">
            <v>4.8600000000000003</v>
          </cell>
          <cell r="G15">
            <v>779354</v>
          </cell>
          <cell r="H15">
            <v>120000</v>
          </cell>
          <cell r="I15">
            <v>4370860.4400000004</v>
          </cell>
        </row>
        <row r="16">
          <cell r="B16">
            <v>2</v>
          </cell>
          <cell r="D16" t="str">
            <v>Concrete beam 200 x 150</v>
          </cell>
          <cell r="E16" t="str">
            <v>m3</v>
          </cell>
          <cell r="F16">
            <v>12.29</v>
          </cell>
          <cell r="G16">
            <v>803874</v>
          </cell>
          <cell r="H16">
            <v>120000</v>
          </cell>
          <cell r="I16">
            <v>11354411.459999999</v>
          </cell>
        </row>
        <row r="17">
          <cell r="B17">
            <v>3</v>
          </cell>
          <cell r="D17" t="str">
            <v>Concrete slab  12 thick</v>
          </cell>
          <cell r="E17" t="str">
            <v>m3</v>
          </cell>
          <cell r="F17">
            <v>76.930000000000007</v>
          </cell>
          <cell r="G17">
            <v>398186</v>
          </cell>
          <cell r="H17">
            <v>180000</v>
          </cell>
          <cell r="I17">
            <v>44479848.980000004</v>
          </cell>
        </row>
        <row r="19">
          <cell r="B19">
            <v>4</v>
          </cell>
          <cell r="D19" t="str">
            <v>Reinforcing steel</v>
          </cell>
        </row>
        <row r="20">
          <cell r="D20" t="str">
            <v xml:space="preserve"> - Dia. 13</v>
          </cell>
          <cell r="E20" t="str">
            <v>kg</v>
          </cell>
          <cell r="F20">
            <v>3456.24</v>
          </cell>
          <cell r="G20">
            <v>8355</v>
          </cell>
          <cell r="H20">
            <v>840</v>
          </cell>
          <cell r="I20">
            <v>31780126.799999997</v>
          </cell>
        </row>
        <row r="21">
          <cell r="D21" t="str">
            <v xml:space="preserve"> - Dia. 10</v>
          </cell>
          <cell r="E21" t="str">
            <v>kg</v>
          </cell>
          <cell r="F21">
            <v>1545.31</v>
          </cell>
          <cell r="G21">
            <v>8355</v>
          </cell>
          <cell r="H21">
            <v>840</v>
          </cell>
          <cell r="I21">
            <v>14209125.449999999</v>
          </cell>
        </row>
        <row r="22">
          <cell r="D22" t="str">
            <v xml:space="preserve"> - Dia.   8</v>
          </cell>
          <cell r="E22" t="str">
            <v>kg</v>
          </cell>
          <cell r="F22">
            <v>1212.18</v>
          </cell>
          <cell r="G22">
            <v>8355</v>
          </cell>
          <cell r="H22">
            <v>840</v>
          </cell>
          <cell r="I22">
            <v>11145995.100000001</v>
          </cell>
        </row>
        <row r="23">
          <cell r="D23" t="str">
            <v xml:space="preserve"> - Dowel dia. 13</v>
          </cell>
          <cell r="E23" t="str">
            <v>ea</v>
          </cell>
          <cell r="F23">
            <v>396</v>
          </cell>
          <cell r="G23">
            <v>5225</v>
          </cell>
          <cell r="H23">
            <v>600</v>
          </cell>
          <cell r="I23">
            <v>2306700</v>
          </cell>
        </row>
        <row r="25">
          <cell r="B25">
            <v>6</v>
          </cell>
          <cell r="D25" t="str">
            <v>Joint sealant &amp; filler</v>
          </cell>
          <cell r="E25" t="str">
            <v>m'</v>
          </cell>
          <cell r="F25">
            <v>118.8</v>
          </cell>
          <cell r="G25">
            <v>4685</v>
          </cell>
          <cell r="H25">
            <v>1560</v>
          </cell>
          <cell r="I25">
            <v>741906</v>
          </cell>
        </row>
        <row r="26">
          <cell r="B26">
            <v>7</v>
          </cell>
          <cell r="D26" t="str">
            <v>Polythene</v>
          </cell>
          <cell r="E26" t="str">
            <v>m2</v>
          </cell>
          <cell r="F26">
            <v>536.20000000000005</v>
          </cell>
          <cell r="G26">
            <v>5566</v>
          </cell>
          <cell r="H26">
            <v>600</v>
          </cell>
          <cell r="I26">
            <v>3306209.2</v>
          </cell>
        </row>
        <row r="27">
          <cell r="B27">
            <v>8</v>
          </cell>
          <cell r="D27" t="str">
            <v>Sand blanket 2 cm thick</v>
          </cell>
          <cell r="E27" t="str">
            <v>m3</v>
          </cell>
          <cell r="F27">
            <v>10.7</v>
          </cell>
          <cell r="G27">
            <v>90000</v>
          </cell>
          <cell r="H27">
            <v>1896</v>
          </cell>
          <cell r="I27">
            <v>983287.2</v>
          </cell>
        </row>
        <row r="28">
          <cell r="I28">
            <v>124678470.63000003</v>
          </cell>
        </row>
        <row r="30">
          <cell r="B30" t="str">
            <v>II.</v>
          </cell>
          <cell r="D30" t="str">
            <v>WOOD &amp; PLASTIC WORKS</v>
          </cell>
        </row>
        <row r="31">
          <cell r="B31">
            <v>1</v>
          </cell>
          <cell r="D31" t="str">
            <v>Timber/wooden truss</v>
          </cell>
        </row>
        <row r="32">
          <cell r="D32" t="str">
            <v xml:space="preserve"> - 80/150</v>
          </cell>
          <cell r="E32" t="str">
            <v>m3</v>
          </cell>
          <cell r="F32">
            <v>0</v>
          </cell>
          <cell r="G32">
            <v>2106245</v>
          </cell>
          <cell r="H32">
            <v>340000.00000000006</v>
          </cell>
          <cell r="I32">
            <v>0</v>
          </cell>
        </row>
        <row r="33">
          <cell r="D33" t="str">
            <v xml:space="preserve"> - 60/150</v>
          </cell>
          <cell r="E33" t="str">
            <v>m3</v>
          </cell>
          <cell r="F33">
            <v>0.56999999999999995</v>
          </cell>
          <cell r="G33">
            <v>2106245</v>
          </cell>
          <cell r="H33">
            <v>340000.00000000006</v>
          </cell>
          <cell r="I33">
            <v>1394359.65</v>
          </cell>
        </row>
        <row r="34">
          <cell r="D34" t="str">
            <v xml:space="preserve"> - 50/100</v>
          </cell>
          <cell r="E34" t="str">
            <v>m3</v>
          </cell>
          <cell r="F34">
            <v>4.84</v>
          </cell>
          <cell r="G34">
            <v>2106245</v>
          </cell>
          <cell r="H34">
            <v>340000.00000000006</v>
          </cell>
          <cell r="I34">
            <v>11839825.799999999</v>
          </cell>
        </row>
        <row r="35">
          <cell r="D35" t="str">
            <v xml:space="preserve"> - 30/150</v>
          </cell>
          <cell r="E35" t="str">
            <v>m3</v>
          </cell>
          <cell r="F35">
            <v>1.73</v>
          </cell>
          <cell r="G35">
            <v>2106245</v>
          </cell>
          <cell r="H35">
            <v>340000.00000000006</v>
          </cell>
          <cell r="I35">
            <v>4232003.8499999996</v>
          </cell>
        </row>
        <row r="36">
          <cell r="D36" t="str">
            <v xml:space="preserve"> - 50/70</v>
          </cell>
          <cell r="E36" t="str">
            <v>m3</v>
          </cell>
          <cell r="F36">
            <v>10.36</v>
          </cell>
          <cell r="G36">
            <v>2106245</v>
          </cell>
          <cell r="H36">
            <v>340000.00000000006</v>
          </cell>
          <cell r="I36">
            <v>25343098.199999999</v>
          </cell>
        </row>
        <row r="37">
          <cell r="D37" t="str">
            <v xml:space="preserve"> - 30/40</v>
          </cell>
          <cell r="E37" t="str">
            <v>m3</v>
          </cell>
          <cell r="F37">
            <v>4.1399999999999997</v>
          </cell>
          <cell r="G37">
            <v>2106245</v>
          </cell>
          <cell r="H37">
            <v>340000.00000000006</v>
          </cell>
          <cell r="I37">
            <v>10127454.299999999</v>
          </cell>
        </row>
        <row r="39">
          <cell r="B39">
            <v>2</v>
          </cell>
          <cell r="D39" t="str">
            <v>Steel Plate 4 mm</v>
          </cell>
          <cell r="E39" t="str">
            <v>kg</v>
          </cell>
          <cell r="F39">
            <v>361.7</v>
          </cell>
          <cell r="G39">
            <v>9205</v>
          </cell>
          <cell r="H39">
            <v>3000</v>
          </cell>
          <cell r="I39">
            <v>4414548.5</v>
          </cell>
        </row>
        <row r="40">
          <cell r="B40">
            <v>3</v>
          </cell>
          <cell r="D40" t="str">
            <v>Bolt dia. 12 mm</v>
          </cell>
          <cell r="E40" t="str">
            <v>ea</v>
          </cell>
          <cell r="F40">
            <v>36</v>
          </cell>
          <cell r="G40">
            <v>4950</v>
          </cell>
          <cell r="H40">
            <v>600</v>
          </cell>
          <cell r="I40">
            <v>199800</v>
          </cell>
        </row>
        <row r="41">
          <cell r="B41">
            <v>4</v>
          </cell>
          <cell r="D41" t="str">
            <v>Timber ceiling 50/70</v>
          </cell>
          <cell r="E41" t="str">
            <v>m3</v>
          </cell>
          <cell r="F41">
            <v>7.54</v>
          </cell>
          <cell r="G41">
            <v>2106245</v>
          </cell>
          <cell r="H41">
            <v>10428</v>
          </cell>
          <cell r="I41">
            <v>15959714.42</v>
          </cell>
        </row>
        <row r="42">
          <cell r="B42">
            <v>5</v>
          </cell>
          <cell r="D42" t="str">
            <v>Timber railing</v>
          </cell>
        </row>
        <row r="43">
          <cell r="D43" t="str">
            <v xml:space="preserve"> - 80/80</v>
          </cell>
          <cell r="E43" t="str">
            <v>m3</v>
          </cell>
          <cell r="F43">
            <v>0.2</v>
          </cell>
          <cell r="G43">
            <v>3878655</v>
          </cell>
          <cell r="H43">
            <v>340000</v>
          </cell>
          <cell r="I43">
            <v>843731</v>
          </cell>
        </row>
        <row r="44">
          <cell r="D44" t="str">
            <v xml:space="preserve"> - 60/80</v>
          </cell>
          <cell r="E44" t="str">
            <v>m3</v>
          </cell>
          <cell r="F44">
            <v>0.43</v>
          </cell>
          <cell r="G44">
            <v>3878655</v>
          </cell>
          <cell r="H44">
            <v>340000</v>
          </cell>
          <cell r="I44">
            <v>1814021.65</v>
          </cell>
        </row>
        <row r="45">
          <cell r="D45" t="str">
            <v xml:space="preserve"> - 50/30</v>
          </cell>
          <cell r="E45" t="str">
            <v>m3</v>
          </cell>
          <cell r="F45">
            <v>0.17</v>
          </cell>
          <cell r="G45">
            <v>3878655</v>
          </cell>
          <cell r="H45">
            <v>340000</v>
          </cell>
          <cell r="I45">
            <v>717171.35000000009</v>
          </cell>
        </row>
        <row r="46">
          <cell r="I46">
            <v>76885728.719999999</v>
          </cell>
        </row>
        <row r="48">
          <cell r="B48" t="str">
            <v>III.</v>
          </cell>
          <cell r="D48" t="str">
            <v>THERMAL &amp; MOISTURE PROTECTION WORKS</v>
          </cell>
        </row>
        <row r="50">
          <cell r="B50">
            <v>1</v>
          </cell>
          <cell r="D50" t="str">
            <v>Wall</v>
          </cell>
        </row>
        <row r="51">
          <cell r="D51" t="str">
            <v xml:space="preserve"> - Concrete hollow block 15 cm thick</v>
          </cell>
          <cell r="E51" t="str">
            <v>m2</v>
          </cell>
          <cell r="F51">
            <v>598.38</v>
          </cell>
          <cell r="G51">
            <v>125003</v>
          </cell>
          <cell r="H51">
            <v>10044</v>
          </cell>
          <cell r="I51">
            <v>80809423.859999999</v>
          </cell>
        </row>
        <row r="53">
          <cell r="B53">
            <v>2</v>
          </cell>
          <cell r="D53" t="str">
            <v>Ceiling</v>
          </cell>
        </row>
        <row r="54">
          <cell r="D54" t="str">
            <v xml:space="preserve"> - Plasterboard, 12 mm thick</v>
          </cell>
          <cell r="E54" t="str">
            <v>m2</v>
          </cell>
          <cell r="F54">
            <v>381.96</v>
          </cell>
          <cell r="G54">
            <v>57850</v>
          </cell>
          <cell r="H54">
            <v>6000</v>
          </cell>
          <cell r="I54">
            <v>24388146</v>
          </cell>
        </row>
        <row r="55">
          <cell r="D55" t="str">
            <v xml:space="preserve"> - Fibre/Glass reinforced cement, 6 mm thick</v>
          </cell>
          <cell r="E55" t="str">
            <v>m2</v>
          </cell>
          <cell r="F55">
            <v>300.95</v>
          </cell>
          <cell r="G55">
            <v>46500</v>
          </cell>
          <cell r="H55">
            <v>4200</v>
          </cell>
          <cell r="I55">
            <v>15258165</v>
          </cell>
        </row>
        <row r="57">
          <cell r="B57">
            <v>3</v>
          </cell>
          <cell r="D57" t="str">
            <v>Wooden fascia</v>
          </cell>
          <cell r="E57" t="str">
            <v>m'</v>
          </cell>
          <cell r="F57">
            <v>213.7</v>
          </cell>
          <cell r="G57">
            <v>27305</v>
          </cell>
          <cell r="H57">
            <v>6000</v>
          </cell>
          <cell r="I57">
            <v>7117278.5</v>
          </cell>
        </row>
        <row r="58">
          <cell r="B58">
            <v>4</v>
          </cell>
          <cell r="D58" t="str">
            <v>Corugated metal roofing</v>
          </cell>
          <cell r="E58" t="str">
            <v>m2</v>
          </cell>
          <cell r="F58">
            <v>55</v>
          </cell>
          <cell r="G58">
            <v>31702</v>
          </cell>
          <cell r="H58">
            <v>2160</v>
          </cell>
          <cell r="I58">
            <v>1862410</v>
          </cell>
        </row>
        <row r="59">
          <cell r="B59">
            <v>5</v>
          </cell>
          <cell r="D59" t="str">
            <v>Metal ridge cap</v>
          </cell>
          <cell r="E59" t="str">
            <v>m'</v>
          </cell>
          <cell r="F59">
            <v>11</v>
          </cell>
          <cell r="G59">
            <v>20623</v>
          </cell>
          <cell r="H59">
            <v>2160</v>
          </cell>
          <cell r="I59">
            <v>250613</v>
          </cell>
        </row>
        <row r="60">
          <cell r="B60">
            <v>6</v>
          </cell>
          <cell r="D60" t="str">
            <v>PVC gutter 220 x 150</v>
          </cell>
          <cell r="E60" t="str">
            <v>m'</v>
          </cell>
          <cell r="F60">
            <v>123.6</v>
          </cell>
          <cell r="G60">
            <v>32500</v>
          </cell>
          <cell r="H60">
            <v>9876</v>
          </cell>
          <cell r="I60">
            <v>5237673.5999999996</v>
          </cell>
        </row>
        <row r="61">
          <cell r="B61">
            <v>7</v>
          </cell>
          <cell r="D61" t="str">
            <v>Ceramic roof tile</v>
          </cell>
          <cell r="E61" t="str">
            <v>m2</v>
          </cell>
          <cell r="F61">
            <v>767.3</v>
          </cell>
          <cell r="G61">
            <v>42500</v>
          </cell>
          <cell r="H61">
            <v>1800</v>
          </cell>
          <cell r="I61">
            <v>33991390</v>
          </cell>
        </row>
        <row r="62">
          <cell r="B62">
            <v>8</v>
          </cell>
          <cell r="D62" t="str">
            <v>Ceramic ridge cap tile</v>
          </cell>
          <cell r="E62" t="str">
            <v>m'</v>
          </cell>
          <cell r="F62">
            <v>64.400000000000006</v>
          </cell>
          <cell r="G62">
            <v>25650</v>
          </cell>
          <cell r="H62">
            <v>3600</v>
          </cell>
          <cell r="I62">
            <v>1883700.0000000002</v>
          </cell>
        </row>
        <row r="63">
          <cell r="B63">
            <v>7</v>
          </cell>
          <cell r="D63" t="str">
            <v>PVC down spout dia. 100 mm</v>
          </cell>
          <cell r="E63" t="str">
            <v>m'</v>
          </cell>
          <cell r="F63">
            <v>55.44</v>
          </cell>
          <cell r="G63">
            <v>23400</v>
          </cell>
          <cell r="H63">
            <v>5520</v>
          </cell>
          <cell r="I63">
            <v>1603324.8</v>
          </cell>
        </row>
        <row r="64">
          <cell r="B64">
            <v>8</v>
          </cell>
          <cell r="D64" t="str">
            <v>Wool insulation with aluminium foil below roof</v>
          </cell>
          <cell r="E64" t="str">
            <v>m2</v>
          </cell>
          <cell r="F64">
            <v>1142.4000000000001</v>
          </cell>
          <cell r="G64">
            <v>56930</v>
          </cell>
          <cell r="H64">
            <v>1800</v>
          </cell>
          <cell r="I64">
            <v>67093152.000000007</v>
          </cell>
        </row>
        <row r="65">
          <cell r="D65" t="str">
            <v>and above ceiling</v>
          </cell>
        </row>
        <row r="66">
          <cell r="B66">
            <v>9</v>
          </cell>
          <cell r="D66" t="str">
            <v>Roof drains</v>
          </cell>
          <cell r="E66" t="str">
            <v>ea</v>
          </cell>
          <cell r="F66">
            <v>11</v>
          </cell>
          <cell r="G66">
            <v>67500</v>
          </cell>
          <cell r="H66">
            <v>5520</v>
          </cell>
          <cell r="I66">
            <v>803220</v>
          </cell>
        </row>
        <row r="67">
          <cell r="I67">
            <v>240298496.76000002</v>
          </cell>
        </row>
        <row r="68">
          <cell r="B68" t="str">
            <v>IV.</v>
          </cell>
          <cell r="D68" t="str">
            <v>DOORS &amp; WINDOWS WORKS</v>
          </cell>
        </row>
        <row r="69">
          <cell r="B69">
            <v>1</v>
          </cell>
          <cell r="D69" t="str">
            <v>Doors</v>
          </cell>
        </row>
        <row r="70">
          <cell r="D70" t="str">
            <v xml:space="preserve"> - Type D4</v>
          </cell>
          <cell r="E70" t="str">
            <v>unit</v>
          </cell>
          <cell r="F70">
            <v>2</v>
          </cell>
          <cell r="G70">
            <v>1185000</v>
          </cell>
          <cell r="H70">
            <v>329568</v>
          </cell>
          <cell r="I70">
            <v>3029136</v>
          </cell>
        </row>
        <row r="71">
          <cell r="D71" t="str">
            <v xml:space="preserve"> - Type D6</v>
          </cell>
          <cell r="E71" t="str">
            <v>unit</v>
          </cell>
          <cell r="F71">
            <v>11</v>
          </cell>
          <cell r="G71">
            <v>902500</v>
          </cell>
          <cell r="H71">
            <v>651600</v>
          </cell>
          <cell r="I71">
            <v>17095100</v>
          </cell>
        </row>
        <row r="72">
          <cell r="D72" t="str">
            <v xml:space="preserve"> - Type D7</v>
          </cell>
          <cell r="E72" t="str">
            <v>unit</v>
          </cell>
          <cell r="F72">
            <v>3</v>
          </cell>
          <cell r="G72">
            <v>465500</v>
          </cell>
          <cell r="H72">
            <v>129576</v>
          </cell>
          <cell r="I72">
            <v>1785228</v>
          </cell>
        </row>
        <row r="73">
          <cell r="D73" t="str">
            <v xml:space="preserve"> - Type D8</v>
          </cell>
          <cell r="E73" t="str">
            <v>unit</v>
          </cell>
          <cell r="F73">
            <v>8</v>
          </cell>
          <cell r="G73">
            <v>865000</v>
          </cell>
          <cell r="H73">
            <v>241776</v>
          </cell>
          <cell r="I73">
            <v>8854208</v>
          </cell>
        </row>
        <row r="74">
          <cell r="D74" t="str">
            <v xml:space="preserve"> - Type DW1</v>
          </cell>
          <cell r="E74" t="str">
            <v>unit</v>
          </cell>
          <cell r="F74">
            <v>3</v>
          </cell>
          <cell r="G74">
            <v>1350000</v>
          </cell>
          <cell r="H74">
            <v>383316</v>
          </cell>
          <cell r="I74">
            <v>5199948</v>
          </cell>
        </row>
        <row r="75">
          <cell r="D75" t="str">
            <v xml:space="preserve"> - Type DW2</v>
          </cell>
          <cell r="E75" t="str">
            <v>unit</v>
          </cell>
          <cell r="F75">
            <v>1</v>
          </cell>
          <cell r="G75">
            <v>1015000</v>
          </cell>
          <cell r="H75">
            <v>282336</v>
          </cell>
          <cell r="I75">
            <v>1297336</v>
          </cell>
        </row>
        <row r="76">
          <cell r="D76" t="str">
            <v xml:space="preserve"> - Type DW3</v>
          </cell>
          <cell r="E76" t="str">
            <v>unit</v>
          </cell>
          <cell r="F76">
            <v>2</v>
          </cell>
          <cell r="G76">
            <v>1242500</v>
          </cell>
          <cell r="H76">
            <v>345156</v>
          </cell>
          <cell r="I76">
            <v>3175312</v>
          </cell>
        </row>
        <row r="77">
          <cell r="D77" t="str">
            <v xml:space="preserve"> - Type DW4</v>
          </cell>
          <cell r="E77" t="str">
            <v>unit</v>
          </cell>
          <cell r="F77">
            <v>2</v>
          </cell>
          <cell r="G77">
            <v>1242500</v>
          </cell>
          <cell r="H77">
            <v>345156</v>
          </cell>
          <cell r="I77">
            <v>3175312</v>
          </cell>
        </row>
        <row r="79">
          <cell r="B79">
            <v>2</v>
          </cell>
          <cell r="D79" t="str">
            <v>Windows</v>
          </cell>
        </row>
        <row r="80">
          <cell r="D80" t="str">
            <v xml:space="preserve"> - Type W3</v>
          </cell>
          <cell r="E80" t="str">
            <v>unit</v>
          </cell>
          <cell r="F80">
            <v>2</v>
          </cell>
          <cell r="G80">
            <v>250500</v>
          </cell>
          <cell r="H80">
            <v>69570</v>
          </cell>
          <cell r="I80">
            <v>640140</v>
          </cell>
        </row>
        <row r="81">
          <cell r="D81" t="str">
            <v xml:space="preserve"> - Type W3b</v>
          </cell>
          <cell r="E81" t="str">
            <v>unit</v>
          </cell>
          <cell r="F81">
            <v>1</v>
          </cell>
          <cell r="G81">
            <v>250500</v>
          </cell>
          <cell r="H81">
            <v>69570</v>
          </cell>
          <cell r="I81">
            <v>320070</v>
          </cell>
        </row>
        <row r="82">
          <cell r="D82" t="str">
            <v xml:space="preserve"> - Type W4</v>
          </cell>
          <cell r="E82" t="str">
            <v>unit</v>
          </cell>
          <cell r="F82">
            <v>2</v>
          </cell>
          <cell r="G82">
            <v>222500</v>
          </cell>
          <cell r="H82">
            <v>61416</v>
          </cell>
          <cell r="I82">
            <v>567832</v>
          </cell>
        </row>
        <row r="83">
          <cell r="D83" t="str">
            <v xml:space="preserve"> - Type W4b</v>
          </cell>
          <cell r="E83" t="str">
            <v>unit</v>
          </cell>
          <cell r="F83">
            <v>1</v>
          </cell>
          <cell r="G83">
            <v>191500</v>
          </cell>
          <cell r="H83">
            <v>49224</v>
          </cell>
          <cell r="I83">
            <v>240724</v>
          </cell>
        </row>
        <row r="84">
          <cell r="I84">
            <v>45380346</v>
          </cell>
        </row>
        <row r="86">
          <cell r="B86" t="str">
            <v>V.</v>
          </cell>
          <cell r="D86" t="str">
            <v>FINISHES WORKS</v>
          </cell>
        </row>
        <row r="87">
          <cell r="B87">
            <v>1</v>
          </cell>
          <cell r="D87" t="str">
            <v xml:space="preserve">Flooring </v>
          </cell>
        </row>
        <row r="88">
          <cell r="D88" t="str">
            <v xml:space="preserve"> - Granit tile</v>
          </cell>
          <cell r="E88" t="str">
            <v>m2</v>
          </cell>
          <cell r="F88">
            <v>255.6</v>
          </cell>
          <cell r="G88">
            <v>466675</v>
          </cell>
          <cell r="H88">
            <v>10800</v>
          </cell>
          <cell r="I88">
            <v>122042610</v>
          </cell>
        </row>
        <row r="89">
          <cell r="D89" t="str">
            <v xml:space="preserve"> - Ceramic tile non slip</v>
          </cell>
          <cell r="E89" t="str">
            <v>m2</v>
          </cell>
          <cell r="F89">
            <v>166.4</v>
          </cell>
          <cell r="G89">
            <v>82100</v>
          </cell>
          <cell r="H89">
            <v>7200</v>
          </cell>
          <cell r="I89">
            <v>14859520</v>
          </cell>
        </row>
        <row r="90">
          <cell r="D90" t="str">
            <v xml:space="preserve"> - Ceramic tile </v>
          </cell>
          <cell r="E90" t="str">
            <v>m2</v>
          </cell>
          <cell r="F90">
            <v>70.8</v>
          </cell>
          <cell r="G90">
            <v>72500</v>
          </cell>
          <cell r="H90">
            <v>7200</v>
          </cell>
          <cell r="I90">
            <v>5642760</v>
          </cell>
        </row>
        <row r="92">
          <cell r="B92">
            <v>2</v>
          </cell>
          <cell r="D92" t="str">
            <v>Wall</v>
          </cell>
        </row>
        <row r="93">
          <cell r="D93" t="str">
            <v xml:space="preserve"> - Plastered </v>
          </cell>
          <cell r="E93" t="str">
            <v>m2</v>
          </cell>
          <cell r="F93">
            <v>1119.8800000000001</v>
          </cell>
          <cell r="G93">
            <v>12540</v>
          </cell>
          <cell r="H93">
            <v>3600</v>
          </cell>
          <cell r="I93">
            <v>18074863.200000003</v>
          </cell>
        </row>
        <row r="94">
          <cell r="D94" t="str">
            <v xml:space="preserve"> - Ceramic tile</v>
          </cell>
          <cell r="E94" t="str">
            <v>m2</v>
          </cell>
          <cell r="F94">
            <v>123.29</v>
          </cell>
          <cell r="G94">
            <v>77245</v>
          </cell>
          <cell r="H94">
            <v>7200</v>
          </cell>
          <cell r="I94">
            <v>10411224.050000001</v>
          </cell>
        </row>
        <row r="95">
          <cell r="D95" t="str">
            <v xml:space="preserve"> - Granit skirting</v>
          </cell>
          <cell r="E95" t="str">
            <v>m'</v>
          </cell>
          <cell r="F95">
            <v>135.30000000000001</v>
          </cell>
          <cell r="G95">
            <v>93350</v>
          </cell>
          <cell r="H95">
            <v>6000</v>
          </cell>
          <cell r="I95">
            <v>13442055.000000002</v>
          </cell>
        </row>
        <row r="96">
          <cell r="D96" t="str">
            <v xml:space="preserve"> - Ceramic skirting</v>
          </cell>
          <cell r="E96" t="str">
            <v>m'</v>
          </cell>
          <cell r="F96">
            <v>69.2</v>
          </cell>
          <cell r="G96">
            <v>15450</v>
          </cell>
          <cell r="H96">
            <v>1800</v>
          </cell>
          <cell r="I96">
            <v>1193700</v>
          </cell>
        </row>
        <row r="98">
          <cell r="B98">
            <v>3</v>
          </cell>
          <cell r="D98" t="str">
            <v>Painting</v>
          </cell>
        </row>
        <row r="99">
          <cell r="D99" t="str">
            <v xml:space="preserve"> - Semi gloss oil base paint</v>
          </cell>
          <cell r="E99" t="str">
            <v>m2</v>
          </cell>
          <cell r="F99">
            <v>1184.9000000000001</v>
          </cell>
          <cell r="G99">
            <v>8700</v>
          </cell>
          <cell r="H99">
            <v>3000</v>
          </cell>
          <cell r="I99">
            <v>13863330.000000002</v>
          </cell>
        </row>
        <row r="100">
          <cell r="D100" t="str">
            <v xml:space="preserve"> - Flat acrylic</v>
          </cell>
          <cell r="E100" t="str">
            <v>m2</v>
          </cell>
          <cell r="F100">
            <v>427.8</v>
          </cell>
          <cell r="G100">
            <v>11500</v>
          </cell>
          <cell r="H100">
            <v>1200</v>
          </cell>
          <cell r="I100">
            <v>5433060</v>
          </cell>
        </row>
        <row r="101">
          <cell r="D101" t="str">
            <v xml:space="preserve"> - Semi gloss satin acrylic</v>
          </cell>
          <cell r="E101" t="str">
            <v>m2</v>
          </cell>
          <cell r="F101">
            <v>256.44</v>
          </cell>
          <cell r="G101">
            <v>13500</v>
          </cell>
          <cell r="H101">
            <v>3000</v>
          </cell>
          <cell r="I101">
            <v>4231260</v>
          </cell>
        </row>
        <row r="102">
          <cell r="I102">
            <v>209194382.25</v>
          </cell>
        </row>
        <row r="104">
          <cell r="B104" t="str">
            <v>VI.</v>
          </cell>
          <cell r="D104" t="str">
            <v>SPECIALTIES WORKS</v>
          </cell>
        </row>
        <row r="105">
          <cell r="B105">
            <v>1</v>
          </cell>
          <cell r="D105" t="str">
            <v>Sanitary ware and fitting</v>
          </cell>
        </row>
        <row r="106">
          <cell r="D106" t="str">
            <v xml:space="preserve"> -  Water closet western type</v>
          </cell>
          <cell r="E106" t="str">
            <v>unit</v>
          </cell>
          <cell r="F106">
            <v>7</v>
          </cell>
          <cell r="G106">
            <v>975000</v>
          </cell>
          <cell r="H106">
            <v>64584</v>
          </cell>
          <cell r="I106">
            <v>7277088</v>
          </cell>
        </row>
        <row r="107">
          <cell r="D107" t="str">
            <v xml:space="preserve"> - Wash basin/lavatory</v>
          </cell>
          <cell r="E107" t="str">
            <v>unit</v>
          </cell>
          <cell r="F107">
            <v>8</v>
          </cell>
          <cell r="G107">
            <v>1500000</v>
          </cell>
          <cell r="H107">
            <v>60000</v>
          </cell>
          <cell r="I107">
            <v>12480000</v>
          </cell>
        </row>
        <row r="108">
          <cell r="D108" t="str">
            <v xml:space="preserve"> - Bath tub</v>
          </cell>
          <cell r="E108" t="str">
            <v>unit</v>
          </cell>
          <cell r="F108">
            <v>4</v>
          </cell>
          <cell r="G108">
            <v>1250000</v>
          </cell>
          <cell r="H108">
            <v>240000</v>
          </cell>
          <cell r="I108">
            <v>5960000</v>
          </cell>
        </row>
        <row r="109">
          <cell r="D109" t="str">
            <v xml:space="preserve"> - Water closet squat type</v>
          </cell>
          <cell r="E109" t="str">
            <v>unit</v>
          </cell>
          <cell r="F109">
            <v>2</v>
          </cell>
          <cell r="G109">
            <v>450000</v>
          </cell>
          <cell r="H109">
            <v>34500</v>
          </cell>
          <cell r="I109">
            <v>969000</v>
          </cell>
        </row>
        <row r="110">
          <cell r="D110" t="str">
            <v xml:space="preserve"> - Faucet</v>
          </cell>
          <cell r="E110" t="str">
            <v>ea</v>
          </cell>
          <cell r="F110">
            <v>4</v>
          </cell>
          <cell r="G110">
            <v>180000</v>
          </cell>
          <cell r="H110">
            <v>1800</v>
          </cell>
          <cell r="I110">
            <v>727200</v>
          </cell>
        </row>
        <row r="111">
          <cell r="D111" t="str">
            <v xml:space="preserve"> - Urinal</v>
          </cell>
          <cell r="E111" t="str">
            <v>unit</v>
          </cell>
          <cell r="F111">
            <v>2</v>
          </cell>
          <cell r="G111">
            <v>1200000</v>
          </cell>
          <cell r="H111">
            <v>60000</v>
          </cell>
          <cell r="I111">
            <v>2520000</v>
          </cell>
        </row>
        <row r="112">
          <cell r="D112" t="str">
            <v xml:space="preserve"> - Shower</v>
          </cell>
          <cell r="E112" t="str">
            <v>unit</v>
          </cell>
          <cell r="F112">
            <v>5</v>
          </cell>
          <cell r="G112">
            <v>1500000</v>
          </cell>
          <cell r="H112">
            <v>30000</v>
          </cell>
          <cell r="I112">
            <v>7650000</v>
          </cell>
        </row>
        <row r="113">
          <cell r="D113" t="str">
            <v xml:space="preserve"> - Urinoir partition</v>
          </cell>
          <cell r="E113" t="str">
            <v>unit</v>
          </cell>
          <cell r="F113">
            <v>1</v>
          </cell>
          <cell r="G113">
            <v>350000</v>
          </cell>
          <cell r="H113">
            <v>60000</v>
          </cell>
          <cell r="I113">
            <v>410000</v>
          </cell>
        </row>
        <row r="115">
          <cell r="B115">
            <v>2</v>
          </cell>
          <cell r="D115" t="str">
            <v>Louvre</v>
          </cell>
        </row>
        <row r="116">
          <cell r="D116" t="str">
            <v xml:space="preserve"> - Type V1</v>
          </cell>
          <cell r="E116" t="str">
            <v>unit</v>
          </cell>
          <cell r="F116">
            <v>3</v>
          </cell>
          <cell r="G116">
            <v>61350</v>
          </cell>
          <cell r="H116">
            <v>15720</v>
          </cell>
          <cell r="I116">
            <v>231210</v>
          </cell>
        </row>
        <row r="117">
          <cell r="D117" t="str">
            <v xml:space="preserve"> - Type V2</v>
          </cell>
          <cell r="E117" t="str">
            <v>unit</v>
          </cell>
          <cell r="F117">
            <v>9</v>
          </cell>
          <cell r="G117">
            <v>117300</v>
          </cell>
          <cell r="H117">
            <v>30000</v>
          </cell>
          <cell r="I117">
            <v>1325700</v>
          </cell>
        </row>
        <row r="118">
          <cell r="D118" t="str">
            <v xml:space="preserve"> - Type V3</v>
          </cell>
          <cell r="E118" t="str">
            <v>unit</v>
          </cell>
          <cell r="F118">
            <v>8</v>
          </cell>
          <cell r="G118">
            <v>115125</v>
          </cell>
          <cell r="H118">
            <v>29520</v>
          </cell>
          <cell r="I118">
            <v>1157160</v>
          </cell>
        </row>
        <row r="119">
          <cell r="D119" t="str">
            <v xml:space="preserve"> - Type V4</v>
          </cell>
          <cell r="E119" t="str">
            <v>unit</v>
          </cell>
          <cell r="F119">
            <v>2</v>
          </cell>
          <cell r="G119">
            <v>305605</v>
          </cell>
          <cell r="H119">
            <v>78360</v>
          </cell>
          <cell r="I119">
            <v>767930</v>
          </cell>
        </row>
        <row r="120">
          <cell r="D120" t="str">
            <v xml:space="preserve"> - Type V5</v>
          </cell>
          <cell r="E120" t="str">
            <v>unit</v>
          </cell>
          <cell r="F120">
            <v>4</v>
          </cell>
          <cell r="G120">
            <v>715455</v>
          </cell>
          <cell r="H120">
            <v>183450</v>
          </cell>
          <cell r="I120">
            <v>3595620</v>
          </cell>
        </row>
        <row r="121">
          <cell r="B121">
            <v>3</v>
          </cell>
          <cell r="D121" t="str">
            <v>Fly screen</v>
          </cell>
          <cell r="E121" t="str">
            <v>m2</v>
          </cell>
          <cell r="F121">
            <v>18.04</v>
          </cell>
          <cell r="G121">
            <v>10255</v>
          </cell>
          <cell r="H121">
            <v>2100</v>
          </cell>
          <cell r="I121">
            <v>222884.19999999998</v>
          </cell>
        </row>
        <row r="122">
          <cell r="I122">
            <v>45293792.200000003</v>
          </cell>
        </row>
        <row r="123">
          <cell r="D123" t="str">
            <v>Copugated letal roïfing</v>
          </cell>
          <cell r="E123" t="str">
            <v>m2</v>
          </cell>
          <cell r="F123">
            <v>55.001953125</v>
          </cell>
          <cell r="G123">
            <v>31702.004028320313</v>
          </cell>
          <cell r="H123">
            <v>2160.0000019669533</v>
          </cell>
          <cell r="I123">
            <v>1862410.0000038147</v>
          </cell>
        </row>
        <row r="124">
          <cell r="B124" t="str">
            <v>VII.</v>
          </cell>
          <cell r="D124" t="str">
            <v>EQUIPMENT WORKS</v>
          </cell>
        </row>
        <row r="125">
          <cell r="B125">
            <v>1</v>
          </cell>
          <cell r="D125" t="str">
            <v>Kitchen sink, include faucet</v>
          </cell>
          <cell r="E125" t="str">
            <v>unit</v>
          </cell>
          <cell r="F125">
            <v>1</v>
          </cell>
          <cell r="G125">
            <v>705120</v>
          </cell>
          <cell r="H125">
            <v>135600</v>
          </cell>
          <cell r="I125">
            <v>840720</v>
          </cell>
        </row>
        <row r="126">
          <cell r="B126">
            <v>2</v>
          </cell>
          <cell r="D126" t="str">
            <v>Kitchen exhaust hood incl. ducting</v>
          </cell>
          <cell r="E126" t="str">
            <v>unit</v>
          </cell>
          <cell r="F126">
            <v>1</v>
          </cell>
          <cell r="G126">
            <v>2028000</v>
          </cell>
          <cell r="H126">
            <v>240000</v>
          </cell>
          <cell r="I126">
            <v>2268000</v>
          </cell>
        </row>
        <row r="127">
          <cell r="I127">
            <v>3108720</v>
          </cell>
        </row>
        <row r="129">
          <cell r="B129" t="str">
            <v>VIII.</v>
          </cell>
          <cell r="D129" t="str">
            <v>MECHANICAL WORKS</v>
          </cell>
        </row>
        <row r="130">
          <cell r="B130">
            <v>1</v>
          </cell>
          <cell r="D130" t="str">
            <v>Air conditioning &amp; Ventilating system</v>
          </cell>
        </row>
        <row r="131">
          <cell r="B131">
            <v>1.1000000000000001</v>
          </cell>
          <cell r="D131" t="str">
            <v>Install only, materiak by owner</v>
          </cell>
        </row>
        <row r="132">
          <cell r="D132" t="str">
            <v>a. Type : Wall Mounted</v>
          </cell>
        </row>
        <row r="133">
          <cell r="D133" t="str">
            <v xml:space="preserve">     -  ACC-E20.01, FCU-E20.1, cap. 4,60 kW</v>
          </cell>
          <cell r="E133" t="str">
            <v>unit</v>
          </cell>
          <cell r="F133">
            <v>1</v>
          </cell>
          <cell r="G133">
            <v>302500</v>
          </cell>
          <cell r="I133">
            <v>302500</v>
          </cell>
        </row>
        <row r="134">
          <cell r="D134" t="str">
            <v xml:space="preserve">     -  ACC-E20.02, FCU-E20.2, cap. 4,60 kW</v>
          </cell>
          <cell r="E134" t="str">
            <v>unit</v>
          </cell>
          <cell r="F134">
            <v>1</v>
          </cell>
          <cell r="G134">
            <v>302500</v>
          </cell>
          <cell r="I134">
            <v>302500</v>
          </cell>
        </row>
        <row r="135">
          <cell r="D135" t="str">
            <v xml:space="preserve">     -  ACC-E20.03, FCU-E20.3, cap. 4,60 kW</v>
          </cell>
          <cell r="E135" t="str">
            <v>unit</v>
          </cell>
          <cell r="F135">
            <v>1</v>
          </cell>
          <cell r="G135">
            <v>302500</v>
          </cell>
          <cell r="I135">
            <v>302500</v>
          </cell>
        </row>
        <row r="136">
          <cell r="D136" t="str">
            <v xml:space="preserve">     -  ACC-E20.04, FCU-E20.4, cap. 4,60 kW</v>
          </cell>
          <cell r="E136" t="str">
            <v>unit</v>
          </cell>
          <cell r="F136">
            <v>1</v>
          </cell>
          <cell r="G136">
            <v>302500</v>
          </cell>
          <cell r="I136">
            <v>302500</v>
          </cell>
        </row>
        <row r="137">
          <cell r="D137" t="str">
            <v xml:space="preserve">     -  ACC-E20.08, FCU-E20.8, cap. 2,25 kW</v>
          </cell>
          <cell r="E137" t="str">
            <v>unit</v>
          </cell>
          <cell r="F137">
            <v>1</v>
          </cell>
          <cell r="G137">
            <v>302500</v>
          </cell>
          <cell r="I137">
            <v>302500</v>
          </cell>
        </row>
        <row r="138">
          <cell r="D138" t="str">
            <v xml:space="preserve">     -  ACC-E20.08, FCU-E20.8, cap. 2,25 kW</v>
          </cell>
          <cell r="E138" t="str">
            <v>unit</v>
          </cell>
          <cell r="F138">
            <v>1</v>
          </cell>
          <cell r="G138">
            <v>6656200</v>
          </cell>
          <cell r="I138">
            <v>6656200</v>
          </cell>
        </row>
        <row r="139">
          <cell r="D139" t="str">
            <v>b. Type : Ceiling Cassette</v>
          </cell>
        </row>
        <row r="140">
          <cell r="D140" t="str">
            <v xml:space="preserve">     -  ACC-E20.05, FCU-E20.5, cap. 8,66 kW</v>
          </cell>
          <cell r="E140" t="str">
            <v>unit</v>
          </cell>
          <cell r="F140">
            <v>1</v>
          </cell>
          <cell r="G140">
            <v>368500</v>
          </cell>
          <cell r="I140">
            <v>368500</v>
          </cell>
        </row>
        <row r="141">
          <cell r="D141" t="str">
            <v xml:space="preserve">     -  ACC-E20.05, FCU-E20.5, cap. 8,66 kW</v>
          </cell>
          <cell r="E141" t="str">
            <v>unit</v>
          </cell>
          <cell r="F141">
            <v>1</v>
          </cell>
          <cell r="G141">
            <v>41214000</v>
          </cell>
          <cell r="I141">
            <v>41214000</v>
          </cell>
        </row>
        <row r="142">
          <cell r="D142" t="str">
            <v>c. Type : Ceiling Suspended</v>
          </cell>
        </row>
        <row r="143">
          <cell r="D143" t="str">
            <v xml:space="preserve">     -  ACC-E20.06, FCU-E20.6, cap. 11,24 kW</v>
          </cell>
          <cell r="E143" t="str">
            <v>unit</v>
          </cell>
          <cell r="F143">
            <v>1</v>
          </cell>
          <cell r="G143">
            <v>368500</v>
          </cell>
          <cell r="I143">
            <v>368500</v>
          </cell>
        </row>
        <row r="144">
          <cell r="D144" t="str">
            <v xml:space="preserve">     -  ACC-E20.07, FCU-E20.7, cap. 11,24 kW</v>
          </cell>
          <cell r="E144" t="str">
            <v>unit</v>
          </cell>
          <cell r="F144">
            <v>1</v>
          </cell>
          <cell r="G144">
            <v>368500</v>
          </cell>
          <cell r="I144">
            <v>368500</v>
          </cell>
        </row>
        <row r="145">
          <cell r="D145" t="str">
            <v xml:space="preserve">     -  ACC-E20.07, FCU-E20.7, cap. 11,24 kW</v>
          </cell>
          <cell r="E145" t="str">
            <v>unit</v>
          </cell>
          <cell r="F145">
            <v>1</v>
          </cell>
          <cell r="G145">
            <v>40704400</v>
          </cell>
          <cell r="I145">
            <v>40704400</v>
          </cell>
        </row>
        <row r="146">
          <cell r="B146">
            <v>1.2</v>
          </cell>
          <cell r="D146" t="str">
            <v>Ventilating</v>
          </cell>
        </row>
        <row r="147">
          <cell r="B147" t="str">
            <v>1.2.1</v>
          </cell>
          <cell r="D147" t="str">
            <v>Exhaust Fan</v>
          </cell>
        </row>
        <row r="148">
          <cell r="B148" t="str">
            <v>1.2.1</v>
          </cell>
          <cell r="D148" t="str">
            <v>a. Type : Roof Mounted</v>
          </cell>
        </row>
        <row r="149">
          <cell r="D149" t="str">
            <v xml:space="preserve">     -  TEF.E20.01, cap. 350 l/sec</v>
          </cell>
          <cell r="E149" t="str">
            <v>unit</v>
          </cell>
          <cell r="F149">
            <v>1</v>
          </cell>
          <cell r="G149">
            <v>1821500</v>
          </cell>
          <cell r="I149">
            <v>1821500</v>
          </cell>
        </row>
        <row r="150">
          <cell r="D150" t="str">
            <v xml:space="preserve">     -  TEF.E20.01, cap. 350 l/sec</v>
          </cell>
          <cell r="E150" t="str">
            <v>unit</v>
          </cell>
          <cell r="F150">
            <v>1</v>
          </cell>
          <cell r="G150">
            <v>1821500</v>
          </cell>
          <cell r="I150">
            <v>1821500</v>
          </cell>
        </row>
        <row r="151">
          <cell r="D151" t="str">
            <v xml:space="preserve">b. Type : Ceiling </v>
          </cell>
        </row>
        <row r="152">
          <cell r="D152" t="str">
            <v xml:space="preserve">     -  KEF.E20.01, cap. 160 l/sec</v>
          </cell>
          <cell r="E152" t="str">
            <v>unit</v>
          </cell>
          <cell r="F152">
            <v>1</v>
          </cell>
          <cell r="G152">
            <v>576600</v>
          </cell>
          <cell r="I152">
            <v>576600</v>
          </cell>
        </row>
        <row r="153">
          <cell r="D153" t="str">
            <v xml:space="preserve">     -  KEF.E20.01, cap. 160 l/sec</v>
          </cell>
          <cell r="E153" t="str">
            <v>unit</v>
          </cell>
          <cell r="F153">
            <v>1</v>
          </cell>
          <cell r="G153">
            <v>379800</v>
          </cell>
          <cell r="I153">
            <v>379800</v>
          </cell>
        </row>
        <row r="154">
          <cell r="B154" t="str">
            <v>1.2.2</v>
          </cell>
          <cell r="D154" t="str">
            <v xml:space="preserve">Ducting </v>
          </cell>
        </row>
        <row r="155">
          <cell r="B155" t="str">
            <v>1.2.2</v>
          </cell>
          <cell r="D155" t="str">
            <v>a. BJLS, include support</v>
          </cell>
        </row>
        <row r="156">
          <cell r="D156" t="str">
            <v xml:space="preserve">    - dia. 400 x 400 mm</v>
          </cell>
          <cell r="E156" t="str">
            <v>m'</v>
          </cell>
          <cell r="F156">
            <v>4</v>
          </cell>
          <cell r="G156">
            <v>153720.00280000002</v>
          </cell>
          <cell r="I156">
            <v>614880.01120000007</v>
          </cell>
        </row>
        <row r="157">
          <cell r="D157" t="str">
            <v xml:space="preserve">    - dia. 200  mm</v>
          </cell>
          <cell r="E157" t="str">
            <v>m'</v>
          </cell>
          <cell r="F157">
            <v>3</v>
          </cell>
          <cell r="G157">
            <v>38100.004057142862</v>
          </cell>
          <cell r="I157">
            <v>114300.01217142859</v>
          </cell>
        </row>
        <row r="158">
          <cell r="D158" t="str">
            <v xml:space="preserve">    - dia. 200  mm</v>
          </cell>
          <cell r="E158" t="str">
            <v>m'</v>
          </cell>
          <cell r="F158">
            <v>3</v>
          </cell>
          <cell r="G158">
            <v>38100.004057142862</v>
          </cell>
          <cell r="I158">
            <v>114300.01217142859</v>
          </cell>
        </row>
        <row r="159">
          <cell r="D159" t="str">
            <v>b. Flexible Duct</v>
          </cell>
        </row>
        <row r="160">
          <cell r="D160" t="str">
            <v xml:space="preserve">    - dia. 125 mm (5")</v>
          </cell>
          <cell r="E160" t="str">
            <v>m'</v>
          </cell>
          <cell r="F160">
            <v>14</v>
          </cell>
          <cell r="G160">
            <v>97124.99500000001</v>
          </cell>
          <cell r="I160">
            <v>1359749.9300000002</v>
          </cell>
        </row>
        <row r="161">
          <cell r="D161" t="str">
            <v xml:space="preserve">    - dia. 125 mm (5")</v>
          </cell>
          <cell r="E161" t="str">
            <v>m'</v>
          </cell>
          <cell r="F161">
            <v>14</v>
          </cell>
          <cell r="G161">
            <v>97124.99500000001</v>
          </cell>
          <cell r="I161">
            <v>1359749.9300000002</v>
          </cell>
        </row>
        <row r="162">
          <cell r="B162" t="str">
            <v>1.2.3</v>
          </cell>
          <cell r="D162" t="str">
            <v>Grille, size 300 x150 mm</v>
          </cell>
          <cell r="E162" t="str">
            <v>pc</v>
          </cell>
          <cell r="F162">
            <v>4</v>
          </cell>
          <cell r="G162">
            <v>87300</v>
          </cell>
          <cell r="I162">
            <v>349200</v>
          </cell>
        </row>
        <row r="163">
          <cell r="B163" t="str">
            <v>1.2.4</v>
          </cell>
          <cell r="D163" t="str">
            <v>Split Dumper (SD) dia. 125 mm (5")</v>
          </cell>
          <cell r="E163" t="str">
            <v>pc</v>
          </cell>
          <cell r="F163">
            <v>4</v>
          </cell>
          <cell r="G163">
            <v>93500</v>
          </cell>
          <cell r="I163">
            <v>374000</v>
          </cell>
        </row>
        <row r="164">
          <cell r="B164" t="str">
            <v>1.2.4</v>
          </cell>
          <cell r="D164" t="str">
            <v>Split Dumper (SD) dia. 125 mm (5")</v>
          </cell>
          <cell r="E164" t="str">
            <v>pc</v>
          </cell>
          <cell r="F164">
            <v>4</v>
          </cell>
          <cell r="G164">
            <v>93500</v>
          </cell>
          <cell r="I164">
            <v>374000</v>
          </cell>
        </row>
        <row r="168">
          <cell r="B168">
            <v>2</v>
          </cell>
          <cell r="D168" t="str">
            <v xml:space="preserve">Plumbing </v>
          </cell>
        </row>
        <row r="169">
          <cell r="B169">
            <v>2.1</v>
          </cell>
          <cell r="D169" t="str">
            <v>Cold Water System</v>
          </cell>
        </row>
        <row r="170">
          <cell r="B170">
            <v>2.1</v>
          </cell>
          <cell r="D170" t="str">
            <v>Polivinyl Chloride Pipe, 10 kg/cm² class</v>
          </cell>
        </row>
        <row r="171">
          <cell r="D171" t="str">
            <v>-  PVC dia. 40 mm (1 1/2")</v>
          </cell>
          <cell r="E171" t="str">
            <v>m'</v>
          </cell>
          <cell r="F171">
            <v>18</v>
          </cell>
          <cell r="G171">
            <v>49220</v>
          </cell>
          <cell r="I171">
            <v>885960</v>
          </cell>
        </row>
        <row r="172">
          <cell r="D172" t="str">
            <v>-  PVC dia. 32 mm (1 1/4")</v>
          </cell>
          <cell r="E172" t="str">
            <v>m'</v>
          </cell>
          <cell r="F172">
            <v>30</v>
          </cell>
          <cell r="G172">
            <v>42810</v>
          </cell>
          <cell r="I172">
            <v>1284300</v>
          </cell>
        </row>
        <row r="173">
          <cell r="D173" t="str">
            <v>-  PVC dia. 25 mm (1")</v>
          </cell>
          <cell r="E173" t="str">
            <v>m'</v>
          </cell>
          <cell r="F173">
            <v>18</v>
          </cell>
          <cell r="G173">
            <v>33470</v>
          </cell>
          <cell r="I173">
            <v>602460</v>
          </cell>
        </row>
        <row r="174">
          <cell r="D174" t="str">
            <v>-  PVC dia. 20 mm (3/4")</v>
          </cell>
          <cell r="E174" t="str">
            <v>m'</v>
          </cell>
          <cell r="F174">
            <v>18</v>
          </cell>
          <cell r="G174">
            <v>19680</v>
          </cell>
          <cell r="I174">
            <v>354240</v>
          </cell>
        </row>
        <row r="175">
          <cell r="D175" t="str">
            <v>-  PVC dia. 15 mm (1/2")</v>
          </cell>
          <cell r="E175" t="str">
            <v>m'</v>
          </cell>
          <cell r="F175">
            <v>66</v>
          </cell>
          <cell r="G175">
            <v>15310</v>
          </cell>
          <cell r="I175">
            <v>1010460</v>
          </cell>
        </row>
        <row r="176">
          <cell r="D176" t="str">
            <v>-  Fitting &amp; accessories</v>
          </cell>
          <cell r="E176" t="str">
            <v>ls</v>
          </cell>
          <cell r="F176">
            <v>1</v>
          </cell>
          <cell r="G176">
            <v>1448000</v>
          </cell>
          <cell r="I176">
            <v>1448000</v>
          </cell>
        </row>
        <row r="177">
          <cell r="D177" t="str">
            <v>-  Fitting &amp; accessories</v>
          </cell>
          <cell r="E177" t="str">
            <v>ls</v>
          </cell>
          <cell r="F177">
            <v>1</v>
          </cell>
          <cell r="G177">
            <v>1448000</v>
          </cell>
          <cell r="I177">
            <v>1448000</v>
          </cell>
        </row>
        <row r="178">
          <cell r="B178">
            <v>2.2000000000000002</v>
          </cell>
          <cell r="D178" t="str">
            <v>Gate valve dia. 15 mm (1/2")</v>
          </cell>
          <cell r="E178" t="str">
            <v>ea</v>
          </cell>
          <cell r="F178">
            <v>1</v>
          </cell>
          <cell r="G178">
            <v>85800</v>
          </cell>
          <cell r="I178">
            <v>85800</v>
          </cell>
        </row>
        <row r="179">
          <cell r="B179">
            <v>2.2999999999999998</v>
          </cell>
          <cell r="D179" t="str">
            <v>Box valve</v>
          </cell>
          <cell r="E179" t="str">
            <v>ea</v>
          </cell>
          <cell r="F179">
            <v>1</v>
          </cell>
          <cell r="G179">
            <v>125000</v>
          </cell>
          <cell r="I179">
            <v>125000</v>
          </cell>
        </row>
        <row r="180">
          <cell r="B180">
            <v>2.2999999999999998</v>
          </cell>
          <cell r="D180" t="str">
            <v>Box valve</v>
          </cell>
          <cell r="E180" t="str">
            <v>ea</v>
          </cell>
          <cell r="F180">
            <v>1</v>
          </cell>
          <cell r="G180">
            <v>125000</v>
          </cell>
          <cell r="I180">
            <v>125000</v>
          </cell>
        </row>
        <row r="181">
          <cell r="B181">
            <v>2.2000000000000002</v>
          </cell>
          <cell r="D181" t="str">
            <v>Sewarage Water System</v>
          </cell>
        </row>
        <row r="182">
          <cell r="B182" t="str">
            <v>2.2.1</v>
          </cell>
          <cell r="D182" t="str">
            <v>Polivinyl Chloride Pipe, 5 kg/cm² class</v>
          </cell>
        </row>
        <row r="183">
          <cell r="B183" t="str">
            <v>2.2.1</v>
          </cell>
          <cell r="D183" t="str">
            <v>-  PVC dia. 125 mm (5")</v>
          </cell>
          <cell r="E183" t="str">
            <v>m'</v>
          </cell>
          <cell r="F183">
            <v>4</v>
          </cell>
          <cell r="G183">
            <v>68600</v>
          </cell>
          <cell r="I183">
            <v>274400</v>
          </cell>
        </row>
        <row r="184">
          <cell r="D184" t="str">
            <v>-  PVC dia. 100 mm (4")</v>
          </cell>
          <cell r="E184" t="str">
            <v>m'</v>
          </cell>
          <cell r="F184">
            <v>36</v>
          </cell>
          <cell r="G184">
            <v>43550</v>
          </cell>
          <cell r="I184">
            <v>1567800</v>
          </cell>
        </row>
        <row r="185">
          <cell r="D185" t="str">
            <v>-  PVC dia. 50 mm (2")</v>
          </cell>
          <cell r="E185" t="str">
            <v>m'</v>
          </cell>
          <cell r="F185">
            <v>56</v>
          </cell>
          <cell r="G185">
            <v>13070</v>
          </cell>
          <cell r="I185">
            <v>731920</v>
          </cell>
        </row>
        <row r="186">
          <cell r="D186" t="str">
            <v>-  PVC dia. 40 mm (1 1/2")</v>
          </cell>
          <cell r="E186" t="str">
            <v>m'</v>
          </cell>
          <cell r="F186">
            <v>28</v>
          </cell>
          <cell r="G186">
            <v>10350</v>
          </cell>
          <cell r="I186">
            <v>289800</v>
          </cell>
        </row>
        <row r="187">
          <cell r="D187" t="str">
            <v>-  PVC dia. 40, for vent</v>
          </cell>
          <cell r="E187" t="str">
            <v>m'</v>
          </cell>
          <cell r="F187">
            <v>8</v>
          </cell>
          <cell r="G187">
            <v>10350</v>
          </cell>
          <cell r="I187">
            <v>82800</v>
          </cell>
        </row>
        <row r="188">
          <cell r="D188" t="str">
            <v>-  Fitting &amp; accessories</v>
          </cell>
          <cell r="E188" t="str">
            <v>ls</v>
          </cell>
          <cell r="F188">
            <v>1</v>
          </cell>
          <cell r="G188">
            <v>1031300</v>
          </cell>
          <cell r="I188">
            <v>1031300</v>
          </cell>
        </row>
        <row r="189">
          <cell r="D189" t="str">
            <v>-  Fitting &amp; accessories</v>
          </cell>
          <cell r="E189" t="str">
            <v>ls</v>
          </cell>
          <cell r="F189">
            <v>1</v>
          </cell>
          <cell r="G189">
            <v>1031300</v>
          </cell>
          <cell r="I189">
            <v>1031300</v>
          </cell>
        </row>
        <row r="190">
          <cell r="B190" t="str">
            <v>2.2.2</v>
          </cell>
          <cell r="D190" t="str">
            <v>Floor drain</v>
          </cell>
          <cell r="E190" t="str">
            <v>ea</v>
          </cell>
          <cell r="F190">
            <v>10</v>
          </cell>
          <cell r="G190">
            <v>184800</v>
          </cell>
          <cell r="I190">
            <v>1848000</v>
          </cell>
        </row>
        <row r="191">
          <cell r="B191" t="str">
            <v>2.2.3</v>
          </cell>
          <cell r="D191" t="str">
            <v>Clean out</v>
          </cell>
          <cell r="E191" t="str">
            <v>ea</v>
          </cell>
          <cell r="F191">
            <v>12</v>
          </cell>
          <cell r="G191">
            <v>143100</v>
          </cell>
          <cell r="I191">
            <v>1717200</v>
          </cell>
        </row>
        <row r="192">
          <cell r="B192" t="str">
            <v>2.2.4</v>
          </cell>
          <cell r="D192" t="str">
            <v>External cully trap</v>
          </cell>
          <cell r="E192" t="str">
            <v>ea</v>
          </cell>
          <cell r="F192">
            <v>2</v>
          </cell>
          <cell r="G192">
            <v>125000</v>
          </cell>
          <cell r="I192">
            <v>250000</v>
          </cell>
        </row>
        <row r="193">
          <cell r="B193" t="str">
            <v>2.2.5</v>
          </cell>
          <cell r="D193" t="str">
            <v>Tundish 150x150 cm, condensate drain pipe</v>
          </cell>
          <cell r="E193" t="str">
            <v>ea</v>
          </cell>
          <cell r="F193">
            <v>5</v>
          </cell>
          <cell r="G193">
            <v>35000</v>
          </cell>
          <cell r="I193">
            <v>175000</v>
          </cell>
        </row>
        <row r="194">
          <cell r="B194" t="str">
            <v>2.2.5</v>
          </cell>
          <cell r="D194" t="str">
            <v>Tundish 150x150 cm, condensate drain pipe</v>
          </cell>
          <cell r="E194" t="str">
            <v>ea</v>
          </cell>
          <cell r="F194">
            <v>5</v>
          </cell>
          <cell r="G194">
            <v>35000</v>
          </cell>
          <cell r="I194">
            <v>175000</v>
          </cell>
        </row>
        <row r="195">
          <cell r="B195">
            <v>2.2999999999999998</v>
          </cell>
          <cell r="D195" t="str">
            <v>Hot Water System</v>
          </cell>
        </row>
        <row r="196">
          <cell r="B196" t="str">
            <v>2.3.1</v>
          </cell>
          <cell r="D196" t="str">
            <v>Cooper pipe + insulation, for water heater</v>
          </cell>
        </row>
        <row r="197">
          <cell r="B197" t="str">
            <v>2.3.1</v>
          </cell>
          <cell r="D197" t="str">
            <v>-  COP dia. 32 mm (1 1/4")</v>
          </cell>
          <cell r="E197" t="str">
            <v>m'</v>
          </cell>
          <cell r="F197">
            <v>6</v>
          </cell>
          <cell r="G197">
            <v>59770</v>
          </cell>
          <cell r="I197">
            <v>358620</v>
          </cell>
        </row>
        <row r="198">
          <cell r="D198" t="str">
            <v>-  COP dia. 25 mm (1")</v>
          </cell>
          <cell r="E198" t="str">
            <v>m'</v>
          </cell>
          <cell r="F198">
            <v>6</v>
          </cell>
          <cell r="G198">
            <v>41330</v>
          </cell>
          <cell r="I198">
            <v>247980</v>
          </cell>
        </row>
        <row r="199">
          <cell r="D199" t="str">
            <v>-  COP dia. 20 mm (3/4")</v>
          </cell>
          <cell r="E199" t="str">
            <v>m'</v>
          </cell>
          <cell r="F199">
            <v>12</v>
          </cell>
          <cell r="G199">
            <v>30020</v>
          </cell>
          <cell r="I199">
            <v>360240</v>
          </cell>
        </row>
        <row r="200">
          <cell r="D200" t="str">
            <v>-  COP dia. 15 mm (1/2")</v>
          </cell>
          <cell r="E200" t="str">
            <v>m'</v>
          </cell>
          <cell r="F200">
            <v>54</v>
          </cell>
          <cell r="G200">
            <v>18560</v>
          </cell>
          <cell r="I200">
            <v>1002240</v>
          </cell>
        </row>
        <row r="201">
          <cell r="D201" t="str">
            <v>-  Fitting &amp; accessories</v>
          </cell>
          <cell r="E201" t="str">
            <v>ls</v>
          </cell>
          <cell r="F201">
            <v>1</v>
          </cell>
          <cell r="G201">
            <v>689100</v>
          </cell>
          <cell r="I201">
            <v>689100</v>
          </cell>
        </row>
        <row r="202">
          <cell r="D202" t="str">
            <v>-  Fitting &amp; accessories</v>
          </cell>
          <cell r="E202" t="str">
            <v>ls</v>
          </cell>
          <cell r="F202">
            <v>1</v>
          </cell>
          <cell r="G202">
            <v>689100</v>
          </cell>
          <cell r="I202">
            <v>689100</v>
          </cell>
        </row>
        <row r="203">
          <cell r="B203" t="str">
            <v>2.3.2</v>
          </cell>
          <cell r="D203" t="str">
            <v>Hot Water Heater, cap. 75 liter</v>
          </cell>
          <cell r="E203" t="str">
            <v>unit</v>
          </cell>
          <cell r="F203">
            <v>1</v>
          </cell>
          <cell r="G203">
            <v>3000400</v>
          </cell>
          <cell r="I203">
            <v>3000400</v>
          </cell>
        </row>
        <row r="204">
          <cell r="B204" t="str">
            <v>2.3.2</v>
          </cell>
          <cell r="D204" t="str">
            <v>Hot Water Heater, cap. 75 liter</v>
          </cell>
          <cell r="E204" t="str">
            <v>unit</v>
          </cell>
          <cell r="F204">
            <v>1</v>
          </cell>
          <cell r="G204">
            <v>3000400</v>
          </cell>
          <cell r="I204">
            <v>27251249.953371428</v>
          </cell>
        </row>
        <row r="205">
          <cell r="I205">
            <v>215975449.95337144</v>
          </cell>
        </row>
        <row r="207">
          <cell r="B207" t="str">
            <v>IX.</v>
          </cell>
          <cell r="D207" t="str">
            <v>ELECTRICAL WORKS</v>
          </cell>
        </row>
        <row r="208">
          <cell r="B208">
            <v>1</v>
          </cell>
          <cell r="D208" t="str">
            <v>Electrical system</v>
          </cell>
        </row>
        <row r="209">
          <cell r="B209">
            <v>1</v>
          </cell>
          <cell r="D209" t="str">
            <v>-  Lighting panel MSB-GH</v>
          </cell>
          <cell r="E209" t="str">
            <v>unit</v>
          </cell>
          <cell r="F209">
            <v>1</v>
          </cell>
          <cell r="G209">
            <v>14379390</v>
          </cell>
          <cell r="I209">
            <v>14379390</v>
          </cell>
        </row>
        <row r="210">
          <cell r="D210" t="str">
            <v>-  Lighting panel MSB-GH</v>
          </cell>
          <cell r="E210" t="str">
            <v>unit</v>
          </cell>
          <cell r="F210">
            <v>1</v>
          </cell>
          <cell r="G210">
            <v>14379390</v>
          </cell>
          <cell r="I210">
            <v>14379390</v>
          </cell>
        </row>
        <row r="211">
          <cell r="D211" t="str">
            <v>-  Switch</v>
          </cell>
        </row>
        <row r="212">
          <cell r="D212" t="str">
            <v xml:space="preserve">    - Single switch</v>
          </cell>
          <cell r="E212" t="str">
            <v>ea</v>
          </cell>
          <cell r="F212">
            <v>12</v>
          </cell>
          <cell r="G212">
            <v>28750</v>
          </cell>
          <cell r="I212">
            <v>345000</v>
          </cell>
        </row>
        <row r="213">
          <cell r="D213" t="str">
            <v xml:space="preserve">    - Double switch</v>
          </cell>
          <cell r="E213" t="str">
            <v>ea</v>
          </cell>
          <cell r="F213">
            <v>18</v>
          </cell>
          <cell r="G213">
            <v>84880</v>
          </cell>
          <cell r="I213">
            <v>1527840</v>
          </cell>
        </row>
        <row r="214">
          <cell r="D214" t="str">
            <v xml:space="preserve">    - Isolating switch 1 phasa</v>
          </cell>
          <cell r="E214" t="str">
            <v>ea</v>
          </cell>
          <cell r="F214">
            <v>7</v>
          </cell>
          <cell r="G214">
            <v>125000</v>
          </cell>
          <cell r="I214">
            <v>875000</v>
          </cell>
        </row>
        <row r="215">
          <cell r="D215" t="str">
            <v xml:space="preserve">    - Isolating switch 3 phasa</v>
          </cell>
          <cell r="E215" t="str">
            <v>ea</v>
          </cell>
          <cell r="F215">
            <v>3</v>
          </cell>
          <cell r="G215">
            <v>175000</v>
          </cell>
          <cell r="I215">
            <v>525000</v>
          </cell>
        </row>
        <row r="216">
          <cell r="D216" t="str">
            <v xml:space="preserve">    - Switch installation</v>
          </cell>
          <cell r="E216" t="str">
            <v>point</v>
          </cell>
          <cell r="F216">
            <v>40</v>
          </cell>
          <cell r="G216">
            <v>65000</v>
          </cell>
          <cell r="I216">
            <v>2600000</v>
          </cell>
        </row>
        <row r="217">
          <cell r="D217" t="str">
            <v xml:space="preserve">    - Switch installation</v>
          </cell>
          <cell r="E217" t="str">
            <v>point</v>
          </cell>
          <cell r="F217">
            <v>40</v>
          </cell>
          <cell r="G217">
            <v>65000</v>
          </cell>
          <cell r="I217">
            <v>2600000</v>
          </cell>
        </row>
        <row r="218">
          <cell r="D218" t="str">
            <v>-  Receptacle</v>
          </cell>
        </row>
        <row r="219">
          <cell r="D219" t="str">
            <v xml:space="preserve">    - Plug conector</v>
          </cell>
          <cell r="E219" t="str">
            <v>ea</v>
          </cell>
          <cell r="F219">
            <v>1</v>
          </cell>
          <cell r="G219">
            <v>25000</v>
          </cell>
          <cell r="I219">
            <v>25000</v>
          </cell>
        </row>
        <row r="220">
          <cell r="D220" t="str">
            <v xml:space="preserve">    - Double receptacle 10 A</v>
          </cell>
          <cell r="E220" t="str">
            <v>ea</v>
          </cell>
          <cell r="F220">
            <v>47</v>
          </cell>
          <cell r="G220">
            <v>47360</v>
          </cell>
          <cell r="I220">
            <v>2225920</v>
          </cell>
        </row>
        <row r="221">
          <cell r="D221" t="str">
            <v xml:space="preserve">    - Receptacle installation</v>
          </cell>
          <cell r="E221" t="str">
            <v>point</v>
          </cell>
          <cell r="F221">
            <v>48</v>
          </cell>
          <cell r="G221">
            <v>78830</v>
          </cell>
          <cell r="I221">
            <v>3783840</v>
          </cell>
        </row>
        <row r="222">
          <cell r="D222" t="str">
            <v xml:space="preserve">    - Receptacle installation</v>
          </cell>
          <cell r="E222" t="str">
            <v>point</v>
          </cell>
          <cell r="F222">
            <v>48</v>
          </cell>
          <cell r="G222">
            <v>78830</v>
          </cell>
          <cell r="I222">
            <v>3783840</v>
          </cell>
        </row>
        <row r="223">
          <cell r="B223">
            <v>2</v>
          </cell>
          <cell r="D223" t="str">
            <v>Lighting system</v>
          </cell>
        </row>
        <row r="224">
          <cell r="B224">
            <v>2</v>
          </cell>
          <cell r="D224" t="str">
            <v>-  TL 2 x 36 W recessed</v>
          </cell>
          <cell r="E224" t="str">
            <v>ea</v>
          </cell>
          <cell r="F224">
            <v>4</v>
          </cell>
          <cell r="G224">
            <v>231400</v>
          </cell>
          <cell r="I224">
            <v>925600</v>
          </cell>
        </row>
        <row r="225">
          <cell r="D225" t="str">
            <v>-  TL 2 x 36 W surface</v>
          </cell>
          <cell r="E225" t="str">
            <v>ea</v>
          </cell>
          <cell r="F225">
            <v>2</v>
          </cell>
          <cell r="G225">
            <v>217890</v>
          </cell>
          <cell r="I225">
            <v>435780</v>
          </cell>
        </row>
        <row r="226">
          <cell r="D226" t="str">
            <v>-  TL 1 x 18 W surface</v>
          </cell>
          <cell r="E226" t="str">
            <v>ea</v>
          </cell>
          <cell r="F226">
            <v>4</v>
          </cell>
          <cell r="G226">
            <v>125310</v>
          </cell>
          <cell r="I226">
            <v>501240</v>
          </cell>
        </row>
        <row r="227">
          <cell r="D227" t="str">
            <v>-  PL 1 x 18 W surface baret</v>
          </cell>
          <cell r="E227" t="str">
            <v>ea</v>
          </cell>
          <cell r="F227">
            <v>4</v>
          </cell>
          <cell r="G227">
            <v>189070</v>
          </cell>
          <cell r="I227">
            <v>756280</v>
          </cell>
        </row>
        <row r="228">
          <cell r="D228" t="str">
            <v>-  PL 1 x 18 W wall decorative lamp</v>
          </cell>
          <cell r="E228" t="str">
            <v>ea</v>
          </cell>
          <cell r="F228">
            <v>4</v>
          </cell>
          <cell r="G228">
            <v>110830</v>
          </cell>
          <cell r="I228">
            <v>443320</v>
          </cell>
        </row>
        <row r="229">
          <cell r="D229" t="str">
            <v>-  IL 1 x 60 W surface baret</v>
          </cell>
          <cell r="E229" t="str">
            <v>ea</v>
          </cell>
          <cell r="F229">
            <v>8</v>
          </cell>
          <cell r="G229">
            <v>215150</v>
          </cell>
          <cell r="I229">
            <v>1721200</v>
          </cell>
        </row>
        <row r="230">
          <cell r="D230" t="str">
            <v>-  SL 1 x 18 W recessed down light</v>
          </cell>
          <cell r="E230" t="str">
            <v>ea</v>
          </cell>
          <cell r="F230">
            <v>3</v>
          </cell>
          <cell r="G230">
            <v>170030</v>
          </cell>
          <cell r="I230">
            <v>510090</v>
          </cell>
        </row>
      </sheetData>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sheetData sheetId="489"/>
      <sheetData sheetId="490"/>
      <sheetData sheetId="491"/>
      <sheetData sheetId="492"/>
      <sheetData sheetId="493"/>
      <sheetData sheetId="494"/>
      <sheetData sheetId="495"/>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 5"/>
      <sheetName val="REKAP"/>
      <sheetName val="BoQ"/>
      <sheetName val="OE"/>
      <sheetName val="REKAP AHSP GAB."/>
      <sheetName val="REKAP AHSP (1)"/>
      <sheetName val="REKAP AHSP (2)"/>
      <sheetName val="AHSP (1)"/>
      <sheetName val="AHSP (2)"/>
      <sheetName val="AHSP (3)"/>
      <sheetName val="HS (BASE)"/>
      <sheetName val="HS 2014"/>
      <sheetName val="Rab trs dpn l = 6.5 m"/>
      <sheetName val="pek. tambhn"/>
      <sheetName val="hit"/>
      <sheetName val="FORM REKAP OE"/>
      <sheetName val="PROD. ALAT BERAT"/>
      <sheetName val="AHS. ALAT BERAT"/>
      <sheetName val="AHS. SOIL TRANS"/>
      <sheetName val="AN. VOL. PONDASI"/>
      <sheetName val="AHS. RENT LIGHTING TOWER"/>
      <sheetName val="AHS. RENT MOBIL 4WD"/>
      <sheetName val="AHS. SURVEYOR"/>
      <sheetName val="AHS. TIANG PANCANG"/>
      <sheetName val="AHS GEOTEXT"/>
      <sheetName val="AHS PEK. LAINNYA"/>
      <sheetName val="Sheet3"/>
    </sheetNames>
    <sheetDataSet>
      <sheetData sheetId="0"/>
      <sheetData sheetId="1"/>
      <sheetData sheetId="2"/>
      <sheetData sheetId="3"/>
      <sheetData sheetId="4"/>
      <sheetData sheetId="5"/>
      <sheetData sheetId="6"/>
      <sheetData sheetId="7"/>
      <sheetData sheetId="8">
        <row r="10">
          <cell r="L10">
            <v>241108.1037082666</v>
          </cell>
        </row>
      </sheetData>
      <sheetData sheetId="9"/>
      <sheetData sheetId="10"/>
      <sheetData sheetId="11"/>
      <sheetData sheetId="12"/>
      <sheetData sheetId="13"/>
      <sheetData sheetId="14"/>
      <sheetData sheetId="15"/>
      <sheetData sheetId="16"/>
      <sheetData sheetId="17"/>
      <sheetData sheetId="18">
        <row r="60">
          <cell r="D60">
            <v>2800000</v>
          </cell>
        </row>
      </sheetData>
      <sheetData sheetId="19"/>
      <sheetData sheetId="20"/>
      <sheetData sheetId="21"/>
      <sheetData sheetId="22"/>
      <sheetData sheetId="23"/>
      <sheetData sheetId="24"/>
      <sheetData sheetId="25"/>
      <sheetData sheetId="2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AT"/>
      <sheetName val="H.SAT"/>
      <sheetName val="MOS"/>
      <sheetName val="DIV.1"/>
      <sheetName val="DIV.2"/>
      <sheetName val="DIV.3"/>
      <sheetName val="DIV.4"/>
      <sheetName val="DIV.5"/>
      <sheetName val="DEV.6"/>
      <sheetName val="DEV.7"/>
      <sheetName val="DEV.8"/>
      <sheetName val="DIV.10"/>
      <sheetName val="MIX"/>
      <sheetName val="BOQ"/>
      <sheetName val="SRT"/>
      <sheetName val="SUB"/>
      <sheetName val="JAD"/>
      <sheetName val="PERAL"/>
      <sheetName val="STAF"/>
      <sheetName val="DAT"/>
      <sheetName val="DAF"/>
      <sheetName val="DMPU"/>
      <sheetName val="SAMP"/>
      <sheetName val="DIV_1"/>
      <sheetName val="HLT LSR"/>
      <sheetName val="DAFIS"/>
      <sheetName val="PENGESAHAN"/>
      <sheetName val="1.COVER"/>
      <sheetName val="2.DESKRIPSI"/>
      <sheetName val="3.BOQ "/>
      <sheetName val="4. LABA-RUGI"/>
      <sheetName val="5.AHS"/>
      <sheetName val="6.INDIRECT"/>
      <sheetName val="7.REKAP"/>
      <sheetName val="8.DAFT HRG"/>
      <sheetName val="9.1 SCH INT"/>
      <sheetName val="9.2 SCH MAT (lama)"/>
      <sheetName val="9.2 SCH MAT (Rupiah)"/>
      <sheetName val="9.2 SCH MAT (Volume)"/>
      <sheetName val="9.3 SCH ALAT (lama)"/>
      <sheetName val="9.3 SCH ALAT (Rupiah)"/>
      <sheetName val="9.3 SCH ALAT (Volume)"/>
      <sheetName val="9.4 SCH SUB"/>
      <sheetName val="9.5 SCH UPAH (Lama)"/>
      <sheetName val="9.5 SCH UPAH (Rupiah)"/>
      <sheetName val="9.5 SCH UPAH (Volume)"/>
      <sheetName val="10..CASHFLOW"/>
      <sheetName val="11. STR ORG"/>
      <sheetName val="Lampiran--&gt;"/>
      <sheetName val="Sketsa Lokasi"/>
      <sheetName val="Produktivitas Alat"/>
      <sheetName val="Mobilisasi"/>
      <sheetName val="Quarry"/>
      <sheetName val="Rencana Box Culvert"/>
      <sheetName val="Astek Proyek"/>
      <sheetName val="Personil"/>
      <sheetName val="EQP"/>
      <sheetName val="Cost Code "/>
      <sheetName val="Typical"/>
      <sheetName val="ANALISA"/>
      <sheetName val="UPAH&amp;BHN"/>
      <sheetName val="MATERIAL"/>
      <sheetName val="KW-24"/>
      <sheetName val="Resume"/>
      <sheetName val="Penawaranke.PU.EdisiAkhir.Rev"/>
      <sheetName val="Rekap touch point,prod."/>
      <sheetName val="NP"/>
      <sheetName val="SBDY"/>
      <sheetName val="C-Flow RAP"/>
      <sheetName val="3.l Data Progress"/>
      <sheetName val="3-DIV5"/>
      <sheetName val="Anls Hrg"/>
      <sheetName val="M. Onsite"/>
      <sheetName val="5-ALAT"/>
      <sheetName val="Data"/>
      <sheetName val="sieve analysis HOTBIN"/>
      <sheetName val="PROGRESS"/>
      <sheetName val="Jadwal Pelaksanaan"/>
      <sheetName val="Upah"/>
      <sheetName val="ucs"/>
      <sheetName val="4-Basic Price"/>
      <sheetName val="9.Jadwal Internal"/>
      <sheetName val="8.3 SCH ALAT (Rupiah)"/>
      <sheetName val="Rekap"/>
      <sheetName val="HASAT DASAR"/>
      <sheetName val="CH"/>
      <sheetName val="MET"/>
      <sheetName val="Invoice"/>
      <sheetName val="N135"/>
      <sheetName val="Tambahan Biaro"/>
      <sheetName val="3-DIV2"/>
      <sheetName val="WI"/>
      <sheetName val="sOURCES"/>
      <sheetName val="base price"/>
      <sheetName val="Price-analysis 2"/>
      <sheetName val="Jan"/>
      <sheetName val="Harga Dasar"/>
      <sheetName val="An_Roof_Top Ag_Int-WG"/>
      <sheetName val="Plate Mat'l"/>
      <sheetName val="SHELL_BOTTOM"/>
      <sheetName val="Page 1"/>
      <sheetName val="Sheet1"/>
      <sheetName val="AHSP (2)"/>
      <sheetName val="HS 2014"/>
      <sheetName val="PTM"/>
      <sheetName val="MOBDEMOB"/>
      <sheetName val="RINCIAN"/>
      <sheetName val="Harga"/>
      <sheetName val="slab"/>
      <sheetName val="An"/>
      <sheetName val="rms listr."/>
      <sheetName val="REKAP ABI"/>
      <sheetName val="19. drill CD6"/>
      <sheetName val="SENSITIVITAS"/>
      <sheetName val="BESI CANAL"/>
      <sheetName val="cms-28"/>
    </sheetNames>
    <sheetDataSet>
      <sheetData sheetId="0" refreshError="1"/>
      <sheetData sheetId="1" refreshError="1"/>
      <sheetData sheetId="2" refreshError="1"/>
      <sheetData sheetId="3" refreshError="1">
        <row r="69">
          <cell r="A69" t="str">
            <v>LAMPIRAN 4a PENAWARAN</v>
          </cell>
        </row>
        <row r="70">
          <cell r="A70" t="str">
            <v>( Lampiran ini dipergunakan semata-mata untuk Evaluasi Penawaran )</v>
          </cell>
        </row>
        <row r="72">
          <cell r="A72" t="str">
            <v>ANALISA HARGA LUMP SUM UNTUK MOBILISASI</v>
          </cell>
        </row>
        <row r="74">
          <cell r="A74" t="str">
            <v>NAMA PESERTA LELANG</v>
          </cell>
          <cell r="E74" t="str">
            <v>:  PT. TRIFA ABADI</v>
          </cell>
        </row>
        <row r="75">
          <cell r="A75" t="str">
            <v>NOMOR MATA PEMBAYARAN</v>
          </cell>
          <cell r="E75" t="str">
            <v>:  1.2</v>
          </cell>
        </row>
        <row r="76">
          <cell r="A76" t="str">
            <v>JENIS PEKERJAAN</v>
          </cell>
          <cell r="E76" t="str">
            <v>:  MOBILISASI</v>
          </cell>
        </row>
        <row r="77">
          <cell r="A77" t="str">
            <v>SATUAN PEMBAYARAN</v>
          </cell>
          <cell r="E77" t="str">
            <v>:  Ls</v>
          </cell>
        </row>
        <row r="79">
          <cell r="H79" t="str">
            <v>BIAYA</v>
          </cell>
          <cell r="I79" t="str">
            <v>JUMLAH</v>
          </cell>
        </row>
        <row r="80">
          <cell r="A80" t="str">
            <v>No.</v>
          </cell>
          <cell r="C80" t="str">
            <v>U R A I A N</v>
          </cell>
          <cell r="F80" t="str">
            <v>SATUAN</v>
          </cell>
          <cell r="G80" t="str">
            <v>KUANTITAS</v>
          </cell>
          <cell r="H80" t="str">
            <v>SATUAN</v>
          </cell>
          <cell r="I80" t="str">
            <v>HARGA</v>
          </cell>
        </row>
        <row r="81">
          <cell r="H81" t="str">
            <v>(Rp.)</v>
          </cell>
          <cell r="I81" t="str">
            <v>(Rp.)</v>
          </cell>
        </row>
        <row r="83">
          <cell r="A83" t="str">
            <v>A.</v>
          </cell>
          <cell r="C83" t="str">
            <v>PERALATAN</v>
          </cell>
        </row>
        <row r="84">
          <cell r="A84">
            <v>1</v>
          </cell>
          <cell r="C84" t="str">
            <v>ASPHALT SPRAYER</v>
          </cell>
          <cell r="F84" t="str">
            <v>Unit</v>
          </cell>
          <cell r="G84">
            <v>1</v>
          </cell>
          <cell r="H84">
            <v>250000</v>
          </cell>
          <cell r="I84">
            <v>250000</v>
          </cell>
        </row>
        <row r="85">
          <cell r="A85">
            <v>2</v>
          </cell>
          <cell r="C85" t="str">
            <v>TANDEM ROLLER</v>
          </cell>
          <cell r="F85" t="str">
            <v>Unit</v>
          </cell>
          <cell r="G85">
            <v>1</v>
          </cell>
          <cell r="H85">
            <v>2500000</v>
          </cell>
          <cell r="I85">
            <v>2500000</v>
          </cell>
        </row>
        <row r="86">
          <cell r="A86">
            <v>3</v>
          </cell>
          <cell r="C86" t="str">
            <v xml:space="preserve">WATER TANKER </v>
          </cell>
          <cell r="F86" t="str">
            <v>Unit</v>
          </cell>
          <cell r="G86">
            <v>1</v>
          </cell>
          <cell r="H86">
            <v>250000</v>
          </cell>
          <cell r="I86">
            <v>250000</v>
          </cell>
        </row>
        <row r="87">
          <cell r="A87">
            <v>4</v>
          </cell>
          <cell r="C87" t="str">
            <v>DUMP TRUCK</v>
          </cell>
          <cell r="F87" t="str">
            <v>Unit</v>
          </cell>
          <cell r="G87">
            <v>8</v>
          </cell>
          <cell r="H87">
            <v>250000</v>
          </cell>
          <cell r="I87">
            <v>2000000</v>
          </cell>
        </row>
        <row r="88">
          <cell r="A88">
            <v>5</v>
          </cell>
          <cell r="C88" t="str">
            <v>SOIL STABILIZER / PUGMILL / PULVI MIXER</v>
          </cell>
          <cell r="F88" t="str">
            <v>Unit</v>
          </cell>
          <cell r="G88">
            <v>1</v>
          </cell>
          <cell r="H88">
            <v>2500000</v>
          </cell>
          <cell r="I88">
            <v>2500000</v>
          </cell>
        </row>
        <row r="89">
          <cell r="A89">
            <v>6</v>
          </cell>
          <cell r="C89" t="str">
            <v xml:space="preserve">PNEUMATIC TIRE ROLLER </v>
          </cell>
          <cell r="F89" t="str">
            <v>Unit</v>
          </cell>
          <cell r="G89">
            <v>1</v>
          </cell>
          <cell r="H89">
            <v>2500000</v>
          </cell>
          <cell r="I89">
            <v>2500000</v>
          </cell>
        </row>
        <row r="90">
          <cell r="A90">
            <v>7</v>
          </cell>
          <cell r="C90" t="str">
            <v xml:space="preserve">MOTOR GRADER </v>
          </cell>
          <cell r="F90" t="str">
            <v>Unit</v>
          </cell>
          <cell r="G90">
            <v>1</v>
          </cell>
          <cell r="H90">
            <v>2500000</v>
          </cell>
          <cell r="I90">
            <v>2500000</v>
          </cell>
        </row>
        <row r="91">
          <cell r="A91">
            <v>8</v>
          </cell>
          <cell r="C91" t="str">
            <v xml:space="preserve">VIBRATORY ROLLER </v>
          </cell>
          <cell r="F91" t="str">
            <v>Unit</v>
          </cell>
          <cell r="G91">
            <v>1</v>
          </cell>
          <cell r="H91">
            <v>2500000</v>
          </cell>
          <cell r="I91">
            <v>2500000</v>
          </cell>
        </row>
        <row r="92">
          <cell r="A92">
            <v>9</v>
          </cell>
          <cell r="C92" t="str">
            <v>SPREADING TRUCK</v>
          </cell>
          <cell r="F92" t="str">
            <v>Unit</v>
          </cell>
          <cell r="G92">
            <v>1</v>
          </cell>
          <cell r="H92">
            <v>250000</v>
          </cell>
          <cell r="I92">
            <v>250000</v>
          </cell>
        </row>
        <row r="93">
          <cell r="A93">
            <v>10</v>
          </cell>
          <cell r="C93" t="str">
            <v>EXCAVATOR</v>
          </cell>
          <cell r="F93" t="str">
            <v>Unit</v>
          </cell>
          <cell r="G93">
            <v>1</v>
          </cell>
          <cell r="H93">
            <v>2500000</v>
          </cell>
          <cell r="I93">
            <v>2500000</v>
          </cell>
        </row>
        <row r="94">
          <cell r="A94">
            <v>11</v>
          </cell>
          <cell r="C94" t="str">
            <v xml:space="preserve">WHEEL LOADER </v>
          </cell>
          <cell r="F94" t="str">
            <v>Unit</v>
          </cell>
          <cell r="G94">
            <v>1</v>
          </cell>
          <cell r="H94">
            <v>2500000</v>
          </cell>
          <cell r="I94">
            <v>2500000</v>
          </cell>
        </row>
        <row r="95">
          <cell r="A95">
            <v>12</v>
          </cell>
          <cell r="C95" t="str">
            <v>BULDOZER</v>
          </cell>
          <cell r="F95" t="str">
            <v>Unit</v>
          </cell>
          <cell r="G95">
            <v>1</v>
          </cell>
          <cell r="H95">
            <v>2500000</v>
          </cell>
          <cell r="I95">
            <v>2500000</v>
          </cell>
        </row>
        <row r="96">
          <cell r="A96">
            <v>13</v>
          </cell>
          <cell r="C96" t="str">
            <v>CONCRETE MIXER</v>
          </cell>
          <cell r="F96" t="str">
            <v>Unit</v>
          </cell>
          <cell r="G96">
            <v>1</v>
          </cell>
          <cell r="H96">
            <v>250000</v>
          </cell>
          <cell r="I96">
            <v>250000</v>
          </cell>
        </row>
        <row r="97">
          <cell r="A97">
            <v>14</v>
          </cell>
          <cell r="C97" t="str">
            <v>CONCRETE VIBRATOR</v>
          </cell>
          <cell r="F97" t="str">
            <v>Unit</v>
          </cell>
          <cell r="G97">
            <v>1</v>
          </cell>
          <cell r="H97">
            <v>250000</v>
          </cell>
          <cell r="I97">
            <v>250000</v>
          </cell>
        </row>
        <row r="98">
          <cell r="A98">
            <v>15</v>
          </cell>
          <cell r="C98" t="str">
            <v xml:space="preserve">FLAD BET TRUCK </v>
          </cell>
          <cell r="F98" t="str">
            <v>Unit</v>
          </cell>
          <cell r="G98">
            <v>1</v>
          </cell>
          <cell r="H98">
            <v>250000</v>
          </cell>
          <cell r="I98">
            <v>250000</v>
          </cell>
        </row>
        <row r="99">
          <cell r="A99">
            <v>16</v>
          </cell>
          <cell r="C99" t="str">
            <v>GENERATOR SET</v>
          </cell>
          <cell r="F99" t="str">
            <v>Unit</v>
          </cell>
          <cell r="G99">
            <v>1</v>
          </cell>
          <cell r="H99">
            <v>250000</v>
          </cell>
          <cell r="I99">
            <v>250000</v>
          </cell>
        </row>
        <row r="100">
          <cell r="A100">
            <v>17</v>
          </cell>
          <cell r="C100" t="str">
            <v xml:space="preserve">AIR COMPRESSOR </v>
          </cell>
          <cell r="F100" t="str">
            <v>Unit</v>
          </cell>
          <cell r="G100">
            <v>1</v>
          </cell>
          <cell r="H100">
            <v>250000</v>
          </cell>
          <cell r="I100">
            <v>250000</v>
          </cell>
        </row>
        <row r="101">
          <cell r="A101">
            <v>18</v>
          </cell>
          <cell r="C101" t="str">
            <v>DUMP TRUCK 3 - 4 M3</v>
          </cell>
          <cell r="F101" t="str">
            <v>Unit</v>
          </cell>
          <cell r="G101">
            <v>2</v>
          </cell>
          <cell r="H101">
            <v>250000</v>
          </cell>
          <cell r="I101">
            <v>500000</v>
          </cell>
        </row>
        <row r="102">
          <cell r="A102">
            <v>19</v>
          </cell>
          <cell r="C102" t="str">
            <v>WATER PUMP 70 - 100 mm</v>
          </cell>
          <cell r="F102" t="str">
            <v>Unit</v>
          </cell>
          <cell r="G102">
            <v>1</v>
          </cell>
          <cell r="H102">
            <v>250000</v>
          </cell>
          <cell r="I102">
            <v>250000</v>
          </cell>
        </row>
        <row r="103">
          <cell r="A103">
            <v>20</v>
          </cell>
          <cell r="C103" t="str">
            <v>SURVEY EQUIPMENT</v>
          </cell>
          <cell r="F103" t="str">
            <v>Set</v>
          </cell>
          <cell r="G103">
            <v>1</v>
          </cell>
          <cell r="H103">
            <v>250000</v>
          </cell>
          <cell r="I103">
            <v>250000</v>
          </cell>
        </row>
        <row r="106">
          <cell r="D106" t="str">
            <v>JUMLAH UNTUK MATA PEKERJAAN A DALAM LAMPIRAN 4</v>
          </cell>
          <cell r="I106">
            <v>25000000</v>
          </cell>
        </row>
        <row r="109">
          <cell r="A109" t="str">
            <v xml:space="preserve"> Catatan :</v>
          </cell>
        </row>
        <row r="110">
          <cell r="A110" t="str">
            <v xml:space="preserve">-  </v>
          </cell>
          <cell r="C110" t="str">
            <v>Type dan Kapasitas yang diberikan dalam daftar diatas hanya sebagai petunjuk kontraktor dapat</v>
          </cell>
        </row>
        <row r="111">
          <cell r="C111" t="str">
            <v>mengusulkan type dan kapasitas yang berbeda sesuai dengan kebutuhan untuk melaksanakan</v>
          </cell>
        </row>
        <row r="112">
          <cell r="C112" t="str">
            <v>pekerjaan.</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s>
    <sheetDataSet>
      <sheetData sheetId="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ymond_iderect"/>
      <sheetName val="VSAT-64,100&lt; (2)"/>
      <sheetName val="VSAT-64,100&lt;"/>
      <sheetName val="Harga"/>
      <sheetName val="Harga_thp2"/>
      <sheetName val="Harga_thp1"/>
      <sheetName val="PL_173lok"/>
      <sheetName val="Tahap_1"/>
      <sheetName val="DAFTAR LOKASI TAHAP I (asli)"/>
      <sheetName val="Daftar Lokasi Tahap I"/>
      <sheetName val="Tahap 2"/>
      <sheetName val="Pricelist"/>
      <sheetName val="DAFTAR LOKASI TAHAP I (2)"/>
      <sheetName val="DAFTAR LOKASI TAHAP II"/>
      <sheetName val="Sheet1"/>
    </sheetNames>
    <sheetDataSet>
      <sheetData sheetId="0"/>
      <sheetData sheetId="1"/>
      <sheetData sheetId="2"/>
      <sheetData sheetId="3">
        <row r="13">
          <cell r="T13">
            <v>0</v>
          </cell>
        </row>
        <row r="14">
          <cell r="T14">
            <v>0</v>
          </cell>
        </row>
        <row r="15">
          <cell r="T15">
            <v>0</v>
          </cell>
        </row>
        <row r="17">
          <cell r="T17">
            <v>0</v>
          </cell>
        </row>
        <row r="18">
          <cell r="T18">
            <v>156</v>
          </cell>
        </row>
        <row r="19">
          <cell r="T19">
            <v>0</v>
          </cell>
        </row>
      </sheetData>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struction"/>
      <sheetName val="Source"/>
      <sheetName val="Drilling_Input_Summary"/>
      <sheetName val="Drilling_Program"/>
      <sheetName val="Drilling_Schedule"/>
      <sheetName val="BS19"/>
      <sheetName val="BS19_Detail"/>
      <sheetName val="Supporting Document"/>
    </sheetNames>
    <sheetDataSet>
      <sheetData sheetId="0"/>
      <sheetData sheetId="1"/>
      <sheetData sheetId="2">
        <row r="4">
          <cell r="A4" t="str">
            <v>Banggai Basin</v>
          </cell>
          <cell r="B4" t="str">
            <v>Onshore</v>
          </cell>
          <cell r="C4" t="str">
            <v>Oil</v>
          </cell>
          <cell r="O4" t="str">
            <v>Proposed Original</v>
          </cell>
        </row>
        <row r="5">
          <cell r="A5" t="str">
            <v>Barito Basin</v>
          </cell>
          <cell r="B5" t="str">
            <v>Offshore</v>
          </cell>
          <cell r="C5" t="str">
            <v>Gas</v>
          </cell>
          <cell r="O5" t="str">
            <v>Proposed Revised-1</v>
          </cell>
        </row>
        <row r="6">
          <cell r="A6" t="str">
            <v>Bintuni Basin</v>
          </cell>
          <cell r="B6">
            <v>0</v>
          </cell>
          <cell r="C6" t="str">
            <v>Other</v>
          </cell>
          <cell r="O6" t="str">
            <v>Proposed Revised-2</v>
          </cell>
        </row>
        <row r="7">
          <cell r="A7" t="str">
            <v>Bonaparte Basin</v>
          </cell>
          <cell r="C7">
            <v>0</v>
          </cell>
          <cell r="O7" t="str">
            <v>Approved Original</v>
          </cell>
        </row>
        <row r="8">
          <cell r="A8" t="str">
            <v>Central Sumatra Basin</v>
          </cell>
          <cell r="O8" t="str">
            <v>Approved Revised-1</v>
          </cell>
        </row>
        <row r="9">
          <cell r="A9" t="str">
            <v>East Java Basin</v>
          </cell>
          <cell r="O9" t="str">
            <v>Approved Revised -2</v>
          </cell>
        </row>
        <row r="10">
          <cell r="A10" t="str">
            <v>East Java Shelf</v>
          </cell>
          <cell r="O10" t="str">
            <v>Historical</v>
          </cell>
        </row>
        <row r="11">
          <cell r="A11" t="str">
            <v>East Natuna Basin</v>
          </cell>
          <cell r="O11">
            <v>0</v>
          </cell>
        </row>
        <row r="12">
          <cell r="A12" t="str">
            <v>Greater Tarakan Basin</v>
          </cell>
        </row>
        <row r="13">
          <cell r="A13" t="str">
            <v>Kutei Basin</v>
          </cell>
        </row>
        <row r="14">
          <cell r="A14" t="str">
            <v>Malay Basin</v>
          </cell>
        </row>
        <row r="15">
          <cell r="A15" t="str">
            <v>Meulaboh Basin</v>
          </cell>
        </row>
        <row r="16">
          <cell r="A16" t="str">
            <v>Nias Basin</v>
          </cell>
        </row>
        <row r="17">
          <cell r="A17" t="str">
            <v>North Seram Basin</v>
          </cell>
        </row>
        <row r="18">
          <cell r="A18" t="str">
            <v>North Sumatra Basin</v>
          </cell>
        </row>
        <row r="19">
          <cell r="A19" t="str">
            <v>Ombilin Basin</v>
          </cell>
        </row>
        <row r="20">
          <cell r="A20" t="str">
            <v>Paus-Ranai High</v>
          </cell>
        </row>
        <row r="21">
          <cell r="A21" t="str">
            <v>Salawati Basin</v>
          </cell>
        </row>
        <row r="22">
          <cell r="A22" t="str">
            <v>Sekak Ridge</v>
          </cell>
        </row>
        <row r="23">
          <cell r="A23" t="str">
            <v>Sengkang Basin</v>
          </cell>
        </row>
        <row r="24">
          <cell r="A24" t="str">
            <v>South New Guniea Basin</v>
          </cell>
        </row>
        <row r="25">
          <cell r="A25" t="str">
            <v>South Sumatra Basin</v>
          </cell>
        </row>
        <row r="26">
          <cell r="A26" t="str">
            <v>South Waropean Basin</v>
          </cell>
        </row>
        <row r="27">
          <cell r="A27" t="str">
            <v>Sukang Basin</v>
          </cell>
        </row>
        <row r="28">
          <cell r="A28" t="str">
            <v>Sula Basin</v>
          </cell>
        </row>
        <row r="29">
          <cell r="A29" t="str">
            <v>West Java Basin</v>
          </cell>
        </row>
        <row r="30">
          <cell r="A30" t="str">
            <v>West Luconia Province</v>
          </cell>
        </row>
        <row r="31">
          <cell r="A31" t="str">
            <v>West Natuna Basin</v>
          </cell>
        </row>
      </sheetData>
      <sheetData sheetId="3"/>
      <sheetData sheetId="4"/>
      <sheetData sheetId="5"/>
      <sheetData sheetId="6"/>
      <sheetData sheetId="7"/>
      <sheetData sheetId="8"/>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Emond"/>
      <sheetName val="An Volume 30 Hari"/>
      <sheetName val="An Vol 15 Hr per Lokasi"/>
      <sheetName val="Rinc Sewa Water Tank 30 Hari"/>
      <sheetName val="VOLUME"/>
      <sheetName val="BLANKO REKAP"/>
      <sheetName val="Rinci Louise Utara"/>
      <sheetName val="REKAP"/>
      <sheetName val="PRICE 2"/>
      <sheetName val="OE Versi Rumus Sewa"/>
      <sheetName val="REff Harga (2)"/>
      <sheetName val="Reff Harga"/>
      <sheetName val="Form Rinc Sewa A2B (2)"/>
      <sheetName val="Reff Haraga"/>
      <sheetName val="OE Sewa"/>
      <sheetName val="Tek 15 Rekap"/>
      <sheetName val="Rinc Sewa A2B"/>
      <sheetName val="Harga Pasar"/>
      <sheetName val="Form Rinc Sewa A2B"/>
      <sheetName val="Form Sewa Water Tank 30 Hari"/>
      <sheetName val="Rinc Sewa Alat Berat (2)"/>
      <sheetName val="Rinc Sewa A2B 200 JAM"/>
      <sheetName val="Form Sewa A2B"/>
      <sheetName val="HP"/>
      <sheetName val="Angg"/>
      <sheetName val="Sampul"/>
      <sheetName val="harga bbm"/>
      <sheetName val="Owner Estimate"/>
      <sheetName val="MOV-ALAT"/>
      <sheetName val="Rinc Sewa A2B -Gabung"/>
      <sheetName val="MOV-ALAT gABUNG"/>
      <sheetName val="Sheet1"/>
      <sheetName val="Komponen Tambah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9">
          <cell r="V19">
            <v>9800</v>
          </cell>
        </row>
        <row r="35">
          <cell r="T35">
            <v>68000</v>
          </cell>
        </row>
      </sheetData>
      <sheetData sheetId="14"/>
      <sheetData sheetId="15"/>
      <sheetData sheetId="16">
        <row r="15">
          <cell r="R15">
            <v>240</v>
          </cell>
        </row>
      </sheetData>
      <sheetData sheetId="17">
        <row r="13">
          <cell r="G13">
            <v>11150</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IMASI"/>
      <sheetName val="PEKKONST"/>
      <sheetName val="PEKTANAH"/>
      <sheetName val="VOLUME"/>
      <sheetName val="BESI CANAL"/>
      <sheetName val="TAKKLAM"/>
      <sheetName val="TAKSIR"/>
      <sheetName val="Sheet2"/>
      <sheetName val="Sheet3"/>
      <sheetName val="Sheet5"/>
    </sheetNames>
    <sheetDataSet>
      <sheetData sheetId="0" refreshError="1"/>
      <sheetData sheetId="1" refreshError="1"/>
      <sheetData sheetId="2" refreshError="1"/>
      <sheetData sheetId="3" refreshError="1"/>
      <sheetData sheetId="4" refreshError="1">
        <row r="7">
          <cell r="G7">
            <v>7145</v>
          </cell>
        </row>
      </sheetData>
      <sheetData sheetId="5" refreshError="1"/>
      <sheetData sheetId="6" refreshError="1"/>
      <sheetData sheetId="7" refreshError="1"/>
      <sheetData sheetId="8" refreshError="1"/>
      <sheetData sheetId="9"/>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ALE"/>
      <sheetName val="AFE Routing"/>
      <sheetName val="AFE Table of Contents"/>
      <sheetName val="New AFE Form"/>
      <sheetName val="AFE RIG DAYS"/>
      <sheetName val="Cost Summary"/>
      <sheetName val="SCH 19"/>
      <sheetName val="SCH 20"/>
      <sheetName val="Work Notes"/>
      <sheetName val="Cement"/>
      <sheetName val="Mud"/>
      <sheetName val="GEN INPUT"/>
      <sheetName val="Time Tracking"/>
      <sheetName val="DTC Data"/>
      <sheetName val="Prelim Drilling Program"/>
      <sheetName val="Program Worksheet"/>
      <sheetName val="Time vs Depth Graph"/>
      <sheetName val="AFE vs Actual cost"/>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5">
          <cell r="N35">
            <v>0</v>
          </cell>
        </row>
        <row r="91">
          <cell r="N91">
            <v>0</v>
          </cell>
        </row>
        <row r="105">
          <cell r="N105">
            <v>0</v>
          </cell>
        </row>
        <row r="121">
          <cell r="N121">
            <v>0</v>
          </cell>
        </row>
        <row r="171">
          <cell r="N171">
            <v>0</v>
          </cell>
        </row>
        <row r="239">
          <cell r="N239">
            <v>212297.72</v>
          </cell>
        </row>
      </sheetData>
      <sheetData sheetId="8" refreshError="1">
        <row r="27">
          <cell r="H27">
            <v>0</v>
          </cell>
        </row>
        <row r="88">
          <cell r="H88">
            <v>0</v>
          </cell>
        </row>
        <row r="103">
          <cell r="H103">
            <v>0</v>
          </cell>
        </row>
        <row r="139">
          <cell r="H139">
            <v>0</v>
          </cell>
        </row>
        <row r="180">
          <cell r="H180">
            <v>239667.72</v>
          </cell>
        </row>
        <row r="204">
          <cell r="H204">
            <v>0</v>
          </cell>
        </row>
        <row r="217">
          <cell r="H217">
            <v>74452</v>
          </cell>
        </row>
        <row r="220">
          <cell r="H220">
            <v>0</v>
          </cell>
        </row>
        <row r="233">
          <cell r="H233">
            <v>9658</v>
          </cell>
        </row>
        <row r="259">
          <cell r="H259">
            <v>15004</v>
          </cell>
        </row>
        <row r="263">
          <cell r="H263">
            <v>0</v>
          </cell>
        </row>
        <row r="273">
          <cell r="H273">
            <v>0</v>
          </cell>
        </row>
        <row r="310">
          <cell r="H310">
            <v>231014</v>
          </cell>
        </row>
        <row r="333">
          <cell r="H333">
            <v>0</v>
          </cell>
        </row>
        <row r="344">
          <cell r="H344">
            <v>0</v>
          </cell>
        </row>
        <row r="349">
          <cell r="H349">
            <v>0</v>
          </cell>
        </row>
        <row r="370">
          <cell r="H370">
            <v>607530</v>
          </cell>
        </row>
        <row r="382">
          <cell r="H382">
            <v>236600</v>
          </cell>
        </row>
        <row r="386">
          <cell r="H386">
            <v>564200</v>
          </cell>
        </row>
        <row r="390">
          <cell r="H390">
            <v>4133615.97</v>
          </cell>
        </row>
        <row r="391">
          <cell r="H391">
            <v>0</v>
          </cell>
        </row>
        <row r="392">
          <cell r="H392">
            <v>4133615.97</v>
          </cell>
        </row>
        <row r="397">
          <cell r="H397">
            <v>572.0476017160255</v>
          </cell>
        </row>
        <row r="398">
          <cell r="H398">
            <v>295258.28357142856</v>
          </cell>
        </row>
      </sheetData>
      <sheetData sheetId="9" refreshError="1"/>
      <sheetData sheetId="10" refreshError="1"/>
      <sheetData sheetId="11" refreshError="1">
        <row r="6">
          <cell r="G6" t="str">
            <v>Shelf Explorer</v>
          </cell>
        </row>
        <row r="7">
          <cell r="G7" t="str">
            <v>Jack-up</v>
          </cell>
        </row>
        <row r="46">
          <cell r="G46" t="str">
            <v>AM</v>
          </cell>
        </row>
      </sheetData>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Cover"/>
      <sheetName val="Data"/>
      <sheetName val="Wellbore"/>
      <sheetName val="Procedure"/>
      <sheetName val="Volumes"/>
      <sheetName val="Loadout"/>
      <sheetName val="Equip"/>
      <sheetName val="PriceList"/>
      <sheetName val="SCH 20"/>
      <sheetName val="Work Notes"/>
      <sheetName val="GEN INPUT"/>
      <sheetName val="DTC Data"/>
      <sheetName val="WAKTU"/>
      <sheetName val="Lists"/>
      <sheetName val="CAPEX"/>
      <sheetName val="D1"/>
      <sheetName val="D2"/>
      <sheetName val="HT1"/>
      <sheetName val="HT2"/>
      <sheetName val="M1"/>
      <sheetName val="M2"/>
      <sheetName val="M3"/>
      <sheetName val="M4"/>
      <sheetName val="S1"/>
    </sheetNames>
    <sheetDataSet>
      <sheetData sheetId="0" refreshError="1"/>
      <sheetData sheetId="1"/>
      <sheetData sheetId="2"/>
      <sheetData sheetId="3"/>
      <sheetData sheetId="4"/>
      <sheetData sheetId="5" refreshError="1">
        <row r="8">
          <cell r="K8">
            <v>0</v>
          </cell>
        </row>
        <row r="63">
          <cell r="L63">
            <v>0</v>
          </cell>
        </row>
      </sheetData>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Curve Forecast"/>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mpulan_price_VPN-IP_Tkom"/>
      <sheetName val="VSAT"/>
      <sheetName val="MPLS"/>
      <sheetName val="Harga"/>
      <sheetName val="PL"/>
      <sheetName val="DS-3"/>
      <sheetName val="simulasi_PL"/>
    </sheetNames>
    <sheetDataSet>
      <sheetData sheetId="0"/>
      <sheetData sheetId="1"/>
      <sheetData sheetId="2"/>
      <sheetData sheetId="3">
        <row r="37">
          <cell r="R37">
            <v>9300</v>
          </cell>
        </row>
        <row r="40">
          <cell r="C40">
            <v>10000000</v>
          </cell>
        </row>
      </sheetData>
      <sheetData sheetId="4"/>
      <sheetData sheetId="5"/>
      <sheetData sheetId="6"/>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
    </sheet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heck"/>
      <sheetName val="BRINETS"/>
      <sheetName val="Wilker"/>
      <sheetName val="Cabang"/>
    </sheetNames>
    <sheetDataSet>
      <sheetData sheetId="0"/>
      <sheetData sheetId="1"/>
      <sheetData sheetId="2"/>
      <sheetData sheetId="3"/>
      <sheetData sheetId="4">
        <row r="1">
          <cell r="A1" t="str">
            <v>ALIAS</v>
          </cell>
          <cell r="B1" t="str">
            <v>BRCODE</v>
          </cell>
        </row>
        <row r="2">
          <cell r="A2" t="str">
            <v>Ambon</v>
          </cell>
          <cell r="B2">
            <v>1</v>
          </cell>
        </row>
        <row r="3">
          <cell r="A3" t="str">
            <v>BAGAN SIAPIAPI</v>
          </cell>
          <cell r="B3">
            <v>2</v>
          </cell>
        </row>
        <row r="4">
          <cell r="A4" t="str">
            <v>Banjarmasin</v>
          </cell>
          <cell r="B4">
            <v>3</v>
          </cell>
        </row>
        <row r="5">
          <cell r="A5" t="str">
            <v>Banjarnegara</v>
          </cell>
          <cell r="B5">
            <v>4</v>
          </cell>
        </row>
        <row r="6">
          <cell r="A6" t="str">
            <v>BANDUNG ASIA AFRIKA</v>
          </cell>
          <cell r="B6">
            <v>5</v>
          </cell>
        </row>
        <row r="7">
          <cell r="A7" t="str">
            <v>Bangkalan</v>
          </cell>
          <cell r="B7">
            <v>6</v>
          </cell>
        </row>
        <row r="8">
          <cell r="A8" t="str">
            <v>Banyuwangi</v>
          </cell>
          <cell r="B8">
            <v>7</v>
          </cell>
        </row>
        <row r="9">
          <cell r="A9" t="str">
            <v>Baturaja</v>
          </cell>
          <cell r="B9">
            <v>8</v>
          </cell>
        </row>
        <row r="10">
          <cell r="A10" t="str">
            <v>Blitar</v>
          </cell>
          <cell r="B10">
            <v>9</v>
          </cell>
        </row>
        <row r="11">
          <cell r="A11" t="str">
            <v>Blora</v>
          </cell>
          <cell r="B11">
            <v>10</v>
          </cell>
        </row>
        <row r="12">
          <cell r="A12" t="str">
            <v>Bojonegoro</v>
          </cell>
          <cell r="B12">
            <v>11</v>
          </cell>
        </row>
        <row r="13">
          <cell r="A13" t="str">
            <v>Bogor</v>
          </cell>
          <cell r="B13">
            <v>12</v>
          </cell>
        </row>
        <row r="14">
          <cell r="A14" t="str">
            <v>Bondowoso</v>
          </cell>
          <cell r="B14">
            <v>13</v>
          </cell>
        </row>
        <row r="15">
          <cell r="A15" t="str">
            <v>Brebes</v>
          </cell>
          <cell r="B15">
            <v>14</v>
          </cell>
        </row>
        <row r="16">
          <cell r="A16" t="str">
            <v>Bukittinggi</v>
          </cell>
          <cell r="B16">
            <v>15</v>
          </cell>
        </row>
        <row r="17">
          <cell r="A17" t="str">
            <v>Demak</v>
          </cell>
          <cell r="B17">
            <v>16</v>
          </cell>
        </row>
        <row r="18">
          <cell r="A18" t="str">
            <v>Denpasar GM</v>
          </cell>
          <cell r="B18">
            <v>17</v>
          </cell>
        </row>
        <row r="19">
          <cell r="A19" t="str">
            <v>Jakarta Tanah Abang</v>
          </cell>
          <cell r="B19">
            <v>18</v>
          </cell>
        </row>
        <row r="20">
          <cell r="A20" t="str">
            <v>Jakarta Kota</v>
          </cell>
          <cell r="B20">
            <v>19</v>
          </cell>
        </row>
        <row r="21">
          <cell r="A21" t="str">
            <v>Jambi</v>
          </cell>
          <cell r="B21">
            <v>20</v>
          </cell>
        </row>
        <row r="22">
          <cell r="A22" t="str">
            <v>Jember</v>
          </cell>
          <cell r="B22">
            <v>21</v>
          </cell>
        </row>
        <row r="23">
          <cell r="A23" t="str">
            <v>Jepara</v>
          </cell>
          <cell r="B23">
            <v>22</v>
          </cell>
        </row>
        <row r="24">
          <cell r="A24" t="str">
            <v>Jombang</v>
          </cell>
          <cell r="B24">
            <v>23</v>
          </cell>
        </row>
        <row r="25">
          <cell r="A25" t="str">
            <v>Ende</v>
          </cell>
          <cell r="B25">
            <v>24</v>
          </cell>
        </row>
        <row r="26">
          <cell r="A26" t="str">
            <v>Garut</v>
          </cell>
          <cell r="B26">
            <v>25</v>
          </cell>
        </row>
        <row r="27">
          <cell r="A27" t="str">
            <v>Gresik</v>
          </cell>
          <cell r="B27">
            <v>26</v>
          </cell>
        </row>
        <row r="28">
          <cell r="A28" t="str">
            <v>Gorontalo</v>
          </cell>
          <cell r="B28">
            <v>27</v>
          </cell>
        </row>
        <row r="29">
          <cell r="A29" t="str">
            <v>INDRAMAYU</v>
          </cell>
          <cell r="B29">
            <v>28</v>
          </cell>
        </row>
        <row r="30">
          <cell r="A30" t="str">
            <v>Yogyakarta Cik Ditiro</v>
          </cell>
          <cell r="B30">
            <v>29</v>
          </cell>
        </row>
        <row r="31">
          <cell r="A31" t="str">
            <v>Kayu Agung</v>
          </cell>
          <cell r="B31">
            <v>30</v>
          </cell>
        </row>
        <row r="32">
          <cell r="A32" t="str">
            <v>Kandangan</v>
          </cell>
          <cell r="B32">
            <v>31</v>
          </cell>
        </row>
        <row r="33">
          <cell r="A33" t="str">
            <v>Kebumen</v>
          </cell>
          <cell r="B33">
            <v>32</v>
          </cell>
        </row>
        <row r="34">
          <cell r="A34" t="str">
            <v>Kediri</v>
          </cell>
          <cell r="B34">
            <v>33</v>
          </cell>
        </row>
        <row r="35">
          <cell r="A35" t="str">
            <v>Kendal</v>
          </cell>
          <cell r="B35">
            <v>34</v>
          </cell>
        </row>
        <row r="36">
          <cell r="A36" t="str">
            <v>Klaten</v>
          </cell>
          <cell r="B36">
            <v>35</v>
          </cell>
        </row>
        <row r="37">
          <cell r="A37" t="str">
            <v>Kotamobagu</v>
          </cell>
          <cell r="B37">
            <v>36</v>
          </cell>
        </row>
        <row r="38">
          <cell r="A38" t="str">
            <v>Banda Aceh</v>
          </cell>
          <cell r="B38">
            <v>37</v>
          </cell>
        </row>
        <row r="39">
          <cell r="A39" t="str">
            <v>Kudus</v>
          </cell>
          <cell r="B39">
            <v>38</v>
          </cell>
        </row>
        <row r="40">
          <cell r="A40" t="str">
            <v>Kupang</v>
          </cell>
          <cell r="B40">
            <v>39</v>
          </cell>
        </row>
        <row r="41">
          <cell r="A41" t="str">
            <v>Lahat</v>
          </cell>
          <cell r="B41">
            <v>40</v>
          </cell>
        </row>
        <row r="42">
          <cell r="A42" t="str">
            <v>Lamongan</v>
          </cell>
          <cell r="B42">
            <v>41</v>
          </cell>
        </row>
        <row r="43">
          <cell r="A43" t="str">
            <v>Langsa</v>
          </cell>
          <cell r="B43">
            <v>42</v>
          </cell>
        </row>
        <row r="44">
          <cell r="A44" t="str">
            <v>Lhokseumawe</v>
          </cell>
          <cell r="B44">
            <v>43</v>
          </cell>
        </row>
        <row r="45">
          <cell r="A45" t="str">
            <v>Lumajang</v>
          </cell>
          <cell r="B45">
            <v>44</v>
          </cell>
        </row>
        <row r="46">
          <cell r="A46" t="str">
            <v>Madiun</v>
          </cell>
          <cell r="B46">
            <v>45</v>
          </cell>
        </row>
        <row r="47">
          <cell r="A47" t="str">
            <v>Majalengka</v>
          </cell>
          <cell r="B47">
            <v>46</v>
          </cell>
        </row>
        <row r="48">
          <cell r="A48" t="str">
            <v>Majene</v>
          </cell>
          <cell r="B48">
            <v>47</v>
          </cell>
        </row>
        <row r="49">
          <cell r="A49" t="str">
            <v>Magelang</v>
          </cell>
          <cell r="B49">
            <v>48</v>
          </cell>
        </row>
        <row r="50">
          <cell r="A50" t="str">
            <v>Magetan</v>
          </cell>
          <cell r="B50">
            <v>49</v>
          </cell>
        </row>
        <row r="51">
          <cell r="A51" t="str">
            <v>Makassar Ahmad Yani</v>
          </cell>
          <cell r="B51">
            <v>50</v>
          </cell>
        </row>
        <row r="52">
          <cell r="A52" t="str">
            <v>Malang Kawi</v>
          </cell>
          <cell r="B52">
            <v>51</v>
          </cell>
        </row>
        <row r="53">
          <cell r="A53" t="str">
            <v>Mataram</v>
          </cell>
          <cell r="B53">
            <v>52</v>
          </cell>
        </row>
        <row r="54">
          <cell r="A54" t="str">
            <v>Medan Putri Hijau</v>
          </cell>
          <cell r="B54">
            <v>53</v>
          </cell>
        </row>
        <row r="55">
          <cell r="A55" t="str">
            <v>Manado</v>
          </cell>
          <cell r="B55">
            <v>54</v>
          </cell>
        </row>
        <row r="56">
          <cell r="A56" t="str">
            <v>Mojokerto</v>
          </cell>
          <cell r="B56">
            <v>55</v>
          </cell>
        </row>
        <row r="57">
          <cell r="A57" t="str">
            <v>Nganjuk</v>
          </cell>
          <cell r="B57">
            <v>56</v>
          </cell>
        </row>
        <row r="58">
          <cell r="A58" t="str">
            <v>Ngawi</v>
          </cell>
          <cell r="B58">
            <v>57</v>
          </cell>
        </row>
        <row r="59">
          <cell r="A59" t="str">
            <v>Padang</v>
          </cell>
          <cell r="B59">
            <v>58</v>
          </cell>
        </row>
        <row r="60">
          <cell r="A60" t="str">
            <v>Palembang Rivai</v>
          </cell>
          <cell r="B60">
            <v>59</v>
          </cell>
        </row>
        <row r="61">
          <cell r="A61" t="str">
            <v>Palu</v>
          </cell>
          <cell r="B61">
            <v>60</v>
          </cell>
        </row>
        <row r="62">
          <cell r="A62" t="str">
            <v>Pamekasan</v>
          </cell>
          <cell r="B62">
            <v>61</v>
          </cell>
        </row>
        <row r="63">
          <cell r="A63" t="str">
            <v>Pandeglang</v>
          </cell>
          <cell r="B63">
            <v>62</v>
          </cell>
        </row>
        <row r="64">
          <cell r="A64" t="str">
            <v>Pangkal Pinang</v>
          </cell>
          <cell r="B64">
            <v>63</v>
          </cell>
        </row>
        <row r="65">
          <cell r="A65" t="str">
            <v>PARE PARE</v>
          </cell>
          <cell r="B65">
            <v>64</v>
          </cell>
        </row>
        <row r="66">
          <cell r="A66" t="str">
            <v>Pasuruan</v>
          </cell>
          <cell r="B66">
            <v>65</v>
          </cell>
        </row>
        <row r="67">
          <cell r="A67" t="str">
            <v>Pati</v>
          </cell>
          <cell r="B67">
            <v>66</v>
          </cell>
        </row>
        <row r="68">
          <cell r="A68" t="str">
            <v>Pacitan</v>
          </cell>
          <cell r="B68">
            <v>67</v>
          </cell>
        </row>
        <row r="69">
          <cell r="A69" t="str">
            <v>Pekalongan</v>
          </cell>
          <cell r="B69">
            <v>68</v>
          </cell>
        </row>
        <row r="70">
          <cell r="A70" t="str">
            <v>Pemalang</v>
          </cell>
          <cell r="B70">
            <v>69</v>
          </cell>
        </row>
        <row r="71">
          <cell r="A71" t="str">
            <v>Ponorogo</v>
          </cell>
          <cell r="B71">
            <v>70</v>
          </cell>
        </row>
        <row r="72">
          <cell r="A72" t="str">
            <v>Pontianak</v>
          </cell>
          <cell r="B72">
            <v>71</v>
          </cell>
        </row>
        <row r="73">
          <cell r="A73" t="str">
            <v>Poso</v>
          </cell>
          <cell r="B73">
            <v>72</v>
          </cell>
        </row>
        <row r="74">
          <cell r="A74" t="str">
            <v>Probolinggo</v>
          </cell>
          <cell r="B74">
            <v>73</v>
          </cell>
        </row>
        <row r="75">
          <cell r="A75" t="str">
            <v>Purbalingga</v>
          </cell>
          <cell r="B75">
            <v>74</v>
          </cell>
        </row>
        <row r="76">
          <cell r="A76" t="str">
            <v>Purwakarta</v>
          </cell>
          <cell r="B76">
            <v>75</v>
          </cell>
        </row>
        <row r="77">
          <cell r="A77" t="str">
            <v>Purwodadi</v>
          </cell>
          <cell r="B77">
            <v>76</v>
          </cell>
        </row>
        <row r="78">
          <cell r="A78" t="str">
            <v>Purwokerto</v>
          </cell>
          <cell r="B78">
            <v>77</v>
          </cell>
        </row>
        <row r="79">
          <cell r="A79" t="str">
            <v>Purworejo</v>
          </cell>
          <cell r="B79">
            <v>78</v>
          </cell>
        </row>
        <row r="80">
          <cell r="A80" t="str">
            <v>Raba Bima</v>
          </cell>
          <cell r="B80">
            <v>79</v>
          </cell>
        </row>
        <row r="81">
          <cell r="A81" t="str">
            <v>RANGKAS BITUNG</v>
          </cell>
          <cell r="B81">
            <v>80</v>
          </cell>
        </row>
        <row r="82">
          <cell r="A82" t="str">
            <v>Salatiga</v>
          </cell>
          <cell r="B82">
            <v>81</v>
          </cell>
        </row>
        <row r="83">
          <cell r="A83" t="str">
            <v>SAMARINDA</v>
          </cell>
          <cell r="B83">
            <v>82</v>
          </cell>
        </row>
        <row r="84">
          <cell r="A84" t="str">
            <v>Semarang Mura</v>
          </cell>
          <cell r="B84">
            <v>83</v>
          </cell>
        </row>
        <row r="85">
          <cell r="A85" t="str">
            <v>Serang</v>
          </cell>
          <cell r="B85">
            <v>84</v>
          </cell>
        </row>
        <row r="86">
          <cell r="A86" t="str">
            <v>Sibolga</v>
          </cell>
          <cell r="B86">
            <v>85</v>
          </cell>
        </row>
        <row r="87">
          <cell r="A87" t="str">
            <v>Sidoarjo</v>
          </cell>
          <cell r="B87">
            <v>86</v>
          </cell>
        </row>
        <row r="88">
          <cell r="A88" t="str">
            <v>Sigli</v>
          </cell>
          <cell r="B88">
            <v>87</v>
          </cell>
        </row>
        <row r="89">
          <cell r="A89" t="str">
            <v>Singaraja</v>
          </cell>
          <cell r="B89">
            <v>88</v>
          </cell>
        </row>
        <row r="90">
          <cell r="A90" t="str">
            <v>Singkawang</v>
          </cell>
          <cell r="B90">
            <v>89</v>
          </cell>
        </row>
        <row r="91">
          <cell r="A91" t="str">
            <v>Situbondo</v>
          </cell>
          <cell r="B91">
            <v>90</v>
          </cell>
        </row>
        <row r="92">
          <cell r="A92" t="str">
            <v>Solok</v>
          </cell>
          <cell r="B92">
            <v>91</v>
          </cell>
        </row>
        <row r="93">
          <cell r="A93" t="str">
            <v>Sukabumi</v>
          </cell>
          <cell r="B93">
            <v>92</v>
          </cell>
        </row>
        <row r="94">
          <cell r="A94" t="str">
            <v>Sumbawa Besar</v>
          </cell>
          <cell r="B94">
            <v>93</v>
          </cell>
        </row>
        <row r="95">
          <cell r="A95" t="str">
            <v>Sumedang</v>
          </cell>
          <cell r="B95">
            <v>94</v>
          </cell>
        </row>
        <row r="96">
          <cell r="A96" t="str">
            <v>Sumenep</v>
          </cell>
          <cell r="B96">
            <v>95</v>
          </cell>
        </row>
        <row r="97">
          <cell r="A97" t="str">
            <v>Surabaya Kaliasin</v>
          </cell>
          <cell r="B97">
            <v>96</v>
          </cell>
        </row>
        <row r="98">
          <cell r="A98" t="str">
            <v>Solo - Sudirman</v>
          </cell>
          <cell r="B98">
            <v>97</v>
          </cell>
        </row>
        <row r="99">
          <cell r="A99" t="str">
            <v>Tanjung Karang</v>
          </cell>
          <cell r="B99">
            <v>98</v>
          </cell>
        </row>
        <row r="100">
          <cell r="A100" t="str">
            <v>Tarutung</v>
          </cell>
          <cell r="B100">
            <v>99</v>
          </cell>
        </row>
        <row r="101">
          <cell r="A101" t="str">
            <v>Tasikmalaya</v>
          </cell>
          <cell r="B101">
            <v>100</v>
          </cell>
        </row>
        <row r="102">
          <cell r="A102" t="str">
            <v>Tegal</v>
          </cell>
          <cell r="B102">
            <v>101</v>
          </cell>
        </row>
        <row r="103">
          <cell r="A103" t="str">
            <v>Temanggung</v>
          </cell>
          <cell r="B103">
            <v>102</v>
          </cell>
        </row>
        <row r="104">
          <cell r="A104" t="str">
            <v>Ternate</v>
          </cell>
          <cell r="B104">
            <v>103</v>
          </cell>
        </row>
        <row r="105">
          <cell r="A105" t="str">
            <v>Ciamis</v>
          </cell>
          <cell r="B105">
            <v>104</v>
          </cell>
        </row>
        <row r="106">
          <cell r="A106" t="str">
            <v>Cianjur</v>
          </cell>
          <cell r="B106">
            <v>105</v>
          </cell>
        </row>
        <row r="107">
          <cell r="A107" t="str">
            <v>Cilacap</v>
          </cell>
          <cell r="B107">
            <v>106</v>
          </cell>
        </row>
        <row r="108">
          <cell r="A108" t="str">
            <v>Cirebon</v>
          </cell>
          <cell r="B108">
            <v>107</v>
          </cell>
        </row>
        <row r="109">
          <cell r="A109" t="str">
            <v>Curup</v>
          </cell>
          <cell r="B109">
            <v>108</v>
          </cell>
        </row>
        <row r="110">
          <cell r="A110" t="str">
            <v>Tuban</v>
          </cell>
          <cell r="B110">
            <v>109</v>
          </cell>
        </row>
        <row r="111">
          <cell r="A111" t="str">
            <v>Tulungagung</v>
          </cell>
          <cell r="B111">
            <v>110</v>
          </cell>
        </row>
        <row r="112">
          <cell r="A112" t="str">
            <v>Watampone</v>
          </cell>
          <cell r="B112">
            <v>111</v>
          </cell>
        </row>
        <row r="113">
          <cell r="A113" t="str">
            <v>Wonosobo</v>
          </cell>
          <cell r="B113">
            <v>112</v>
          </cell>
        </row>
        <row r="114">
          <cell r="A114" t="str">
            <v>Pematang Siantar</v>
          </cell>
          <cell r="B114">
            <v>113</v>
          </cell>
        </row>
        <row r="115">
          <cell r="A115" t="str">
            <v>Semarapura</v>
          </cell>
          <cell r="B115">
            <v>114</v>
          </cell>
        </row>
        <row r="116">
          <cell r="A116" t="str">
            <v>Bengkulu</v>
          </cell>
          <cell r="B116">
            <v>115</v>
          </cell>
        </row>
        <row r="117">
          <cell r="A117" t="str">
            <v>Karawang</v>
          </cell>
          <cell r="B117">
            <v>116</v>
          </cell>
        </row>
        <row r="118">
          <cell r="A118" t="str">
            <v>Sungai Penuh</v>
          </cell>
          <cell r="B118">
            <v>117</v>
          </cell>
        </row>
        <row r="119">
          <cell r="A119" t="str">
            <v>WATANSOPPENG</v>
          </cell>
          <cell r="B119">
            <v>118</v>
          </cell>
        </row>
        <row r="120">
          <cell r="A120" t="str">
            <v>Maumere</v>
          </cell>
          <cell r="B120">
            <v>119</v>
          </cell>
        </row>
        <row r="121">
          <cell r="A121" t="str">
            <v>TANGERANG</v>
          </cell>
          <cell r="B121">
            <v>120</v>
          </cell>
        </row>
        <row r="122">
          <cell r="A122" t="str">
            <v>Balikpapan</v>
          </cell>
          <cell r="B122">
            <v>121</v>
          </cell>
        </row>
        <row r="123">
          <cell r="A123" t="str">
            <v>Jakarta Jatinegara</v>
          </cell>
          <cell r="B123">
            <v>122</v>
          </cell>
        </row>
        <row r="124">
          <cell r="A124" t="str">
            <v>Subang</v>
          </cell>
          <cell r="B124">
            <v>123</v>
          </cell>
        </row>
        <row r="125">
          <cell r="A125" t="str">
            <v>Tabanan</v>
          </cell>
          <cell r="B125">
            <v>124</v>
          </cell>
        </row>
        <row r="126">
          <cell r="A126" t="str">
            <v>Negara</v>
          </cell>
          <cell r="B126">
            <v>125</v>
          </cell>
        </row>
        <row r="127">
          <cell r="A127" t="str">
            <v>Batulicin</v>
          </cell>
          <cell r="B127">
            <v>126</v>
          </cell>
        </row>
        <row r="128">
          <cell r="A128" t="str">
            <v>KOTA BARU</v>
          </cell>
          <cell r="B128">
            <v>127</v>
          </cell>
        </row>
        <row r="129">
          <cell r="A129" t="str">
            <v>Muara Enim</v>
          </cell>
          <cell r="B129">
            <v>128</v>
          </cell>
        </row>
        <row r="130">
          <cell r="A130" t="str">
            <v>Lubuk Linggau</v>
          </cell>
          <cell r="B130">
            <v>129</v>
          </cell>
        </row>
        <row r="131">
          <cell r="A131" t="str">
            <v>Metro</v>
          </cell>
          <cell r="B131">
            <v>130</v>
          </cell>
        </row>
        <row r="132">
          <cell r="A132" t="str">
            <v>Tanjung Pandan</v>
          </cell>
          <cell r="B132">
            <v>131</v>
          </cell>
        </row>
        <row r="133">
          <cell r="A133" t="str">
            <v>Majalaya</v>
          </cell>
          <cell r="B133">
            <v>132</v>
          </cell>
        </row>
        <row r="134">
          <cell r="A134" t="str">
            <v>Kuningan</v>
          </cell>
          <cell r="B134">
            <v>133</v>
          </cell>
        </row>
        <row r="135">
          <cell r="A135" t="str">
            <v>Gombong</v>
          </cell>
          <cell r="B135">
            <v>134</v>
          </cell>
        </row>
        <row r="136">
          <cell r="A136" t="str">
            <v>Padang Sidempuan</v>
          </cell>
          <cell r="B136">
            <v>135</v>
          </cell>
        </row>
        <row r="137">
          <cell r="A137" t="str">
            <v>Kutoarjo</v>
          </cell>
          <cell r="B137">
            <v>136</v>
          </cell>
        </row>
        <row r="138">
          <cell r="A138" t="str">
            <v>Cimahi</v>
          </cell>
          <cell r="B138">
            <v>137</v>
          </cell>
        </row>
        <row r="139">
          <cell r="A139" t="str">
            <v>Pagar Alam</v>
          </cell>
          <cell r="B139">
            <v>138</v>
          </cell>
        </row>
        <row r="140">
          <cell r="A140" t="str">
            <v>Bekasi</v>
          </cell>
          <cell r="B140">
            <v>139</v>
          </cell>
        </row>
        <row r="141">
          <cell r="A141" t="str">
            <v>Sragen</v>
          </cell>
          <cell r="B141">
            <v>140</v>
          </cell>
        </row>
        <row r="142">
          <cell r="A142" t="str">
            <v>Waingapu</v>
          </cell>
          <cell r="B142">
            <v>141</v>
          </cell>
        </row>
        <row r="143">
          <cell r="A143" t="str">
            <v>Rembang</v>
          </cell>
          <cell r="B143">
            <v>142</v>
          </cell>
        </row>
        <row r="144">
          <cell r="A144" t="str">
            <v>Barabai</v>
          </cell>
          <cell r="B144">
            <v>143</v>
          </cell>
        </row>
        <row r="145">
          <cell r="A145" t="str">
            <v>Kabanjahe</v>
          </cell>
          <cell r="B145">
            <v>144</v>
          </cell>
        </row>
        <row r="146">
          <cell r="A146" t="str">
            <v>Takengon</v>
          </cell>
          <cell r="B146">
            <v>145</v>
          </cell>
        </row>
        <row r="147">
          <cell r="A147" t="str">
            <v>Amuntai</v>
          </cell>
          <cell r="B147">
            <v>147</v>
          </cell>
        </row>
        <row r="148">
          <cell r="A148" t="str">
            <v>Sampang</v>
          </cell>
          <cell r="B148">
            <v>148</v>
          </cell>
        </row>
        <row r="149">
          <cell r="A149" t="str">
            <v>Karanganyar</v>
          </cell>
          <cell r="B149">
            <v>149</v>
          </cell>
        </row>
        <row r="150">
          <cell r="A150" t="str">
            <v>Manna</v>
          </cell>
          <cell r="B150">
            <v>150</v>
          </cell>
        </row>
        <row r="151">
          <cell r="A151" t="str">
            <v>Ajibarang</v>
          </cell>
          <cell r="B151">
            <v>151</v>
          </cell>
        </row>
        <row r="152">
          <cell r="A152" t="str">
            <v>Wates</v>
          </cell>
          <cell r="B152">
            <v>152</v>
          </cell>
        </row>
        <row r="153">
          <cell r="A153" t="str">
            <v>Wonosari</v>
          </cell>
          <cell r="B153">
            <v>153</v>
          </cell>
        </row>
        <row r="154">
          <cell r="A154" t="str">
            <v>Tanjung Balai</v>
          </cell>
          <cell r="B154">
            <v>154</v>
          </cell>
        </row>
        <row r="155">
          <cell r="A155" t="str">
            <v>KOTABUMI</v>
          </cell>
          <cell r="B155">
            <v>155</v>
          </cell>
        </row>
        <row r="156">
          <cell r="A156" t="str">
            <v>Batang</v>
          </cell>
          <cell r="B156">
            <v>156</v>
          </cell>
        </row>
        <row r="157">
          <cell r="A157" t="str">
            <v>Selong</v>
          </cell>
          <cell r="B157">
            <v>157</v>
          </cell>
        </row>
        <row r="158">
          <cell r="A158" t="str">
            <v>Wonogiri</v>
          </cell>
          <cell r="B158">
            <v>158</v>
          </cell>
        </row>
        <row r="159">
          <cell r="A159" t="str">
            <v>Dumai</v>
          </cell>
          <cell r="B159">
            <v>159</v>
          </cell>
        </row>
        <row r="160">
          <cell r="A160" t="str">
            <v>Muara Bungo</v>
          </cell>
          <cell r="B160">
            <v>160</v>
          </cell>
        </row>
        <row r="161">
          <cell r="A161" t="str">
            <v>Singaparna</v>
          </cell>
          <cell r="B161">
            <v>161</v>
          </cell>
        </row>
        <row r="162">
          <cell r="A162" t="str">
            <v>Banjar</v>
          </cell>
          <cell r="B162">
            <v>162</v>
          </cell>
        </row>
        <row r="163">
          <cell r="A163" t="str">
            <v>Sampit</v>
          </cell>
          <cell r="B163">
            <v>163</v>
          </cell>
        </row>
        <row r="164">
          <cell r="A164" t="str">
            <v>Sekayu</v>
          </cell>
          <cell r="B164">
            <v>164</v>
          </cell>
        </row>
        <row r="165">
          <cell r="A165" t="str">
            <v>Jatibarang</v>
          </cell>
          <cell r="B165">
            <v>165</v>
          </cell>
        </row>
        <row r="166">
          <cell r="A166" t="str">
            <v>Labuan</v>
          </cell>
          <cell r="B166">
            <v>166</v>
          </cell>
        </row>
        <row r="167">
          <cell r="A167" t="str">
            <v>Luwuk</v>
          </cell>
          <cell r="B167">
            <v>167</v>
          </cell>
        </row>
        <row r="168">
          <cell r="A168" t="str">
            <v>Bitung</v>
          </cell>
          <cell r="B168">
            <v>168</v>
          </cell>
        </row>
        <row r="169">
          <cell r="A169" t="str">
            <v>BATUSANGKAR</v>
          </cell>
          <cell r="B169">
            <v>169</v>
          </cell>
        </row>
        <row r="170">
          <cell r="A170" t="str">
            <v>PEKANBARU</v>
          </cell>
          <cell r="B170">
            <v>170</v>
          </cell>
        </row>
        <row r="171">
          <cell r="A171" t="str">
            <v>Selat Panjang</v>
          </cell>
          <cell r="B171">
            <v>171</v>
          </cell>
        </row>
        <row r="172">
          <cell r="A172" t="str">
            <v>Surabaya Rajawali</v>
          </cell>
          <cell r="B172">
            <v>172</v>
          </cell>
        </row>
        <row r="173">
          <cell r="A173" t="str">
            <v>Boyolali</v>
          </cell>
          <cell r="B173">
            <v>173</v>
          </cell>
        </row>
        <row r="174">
          <cell r="A174" t="str">
            <v>Tanjung Pinang</v>
          </cell>
          <cell r="B174">
            <v>174</v>
          </cell>
        </row>
        <row r="175">
          <cell r="A175" t="str">
            <v>Tembilahan</v>
          </cell>
          <cell r="B175">
            <v>175</v>
          </cell>
        </row>
        <row r="176">
          <cell r="A176" t="str">
            <v>Gunung Sitoli</v>
          </cell>
          <cell r="B176">
            <v>176</v>
          </cell>
        </row>
        <row r="177">
          <cell r="A177" t="str">
            <v>Trenggalek</v>
          </cell>
          <cell r="B177">
            <v>177</v>
          </cell>
        </row>
        <row r="178">
          <cell r="A178" t="str">
            <v>Meulaboh</v>
          </cell>
          <cell r="B178">
            <v>178</v>
          </cell>
        </row>
        <row r="179">
          <cell r="A179" t="str">
            <v>Kuala Tungkal</v>
          </cell>
          <cell r="B179">
            <v>179</v>
          </cell>
        </row>
        <row r="180">
          <cell r="A180" t="str">
            <v>Kuala Kapuas</v>
          </cell>
          <cell r="B180">
            <v>180</v>
          </cell>
        </row>
        <row r="181">
          <cell r="A181" t="str">
            <v>Cibadak</v>
          </cell>
          <cell r="B181">
            <v>181</v>
          </cell>
        </row>
        <row r="182">
          <cell r="A182" t="str">
            <v>Sukoharjo</v>
          </cell>
          <cell r="B182">
            <v>182</v>
          </cell>
        </row>
        <row r="183">
          <cell r="A183" t="str">
            <v>Tarakan</v>
          </cell>
          <cell r="B183">
            <v>183</v>
          </cell>
        </row>
        <row r="184">
          <cell r="A184" t="str">
            <v>Prabumulih</v>
          </cell>
          <cell r="B184">
            <v>184</v>
          </cell>
        </row>
        <row r="185">
          <cell r="A185" t="str">
            <v>Majenang</v>
          </cell>
          <cell r="B185">
            <v>185</v>
          </cell>
        </row>
        <row r="186">
          <cell r="A186" t="str">
            <v>Jakarta Tanjung Priok</v>
          </cell>
          <cell r="B186">
            <v>186</v>
          </cell>
        </row>
        <row r="187">
          <cell r="A187" t="str">
            <v>Palopo</v>
          </cell>
          <cell r="B187">
            <v>187</v>
          </cell>
        </row>
        <row r="188">
          <cell r="A188" t="str">
            <v>Cilegon</v>
          </cell>
          <cell r="B188">
            <v>188</v>
          </cell>
        </row>
        <row r="189">
          <cell r="A189" t="str">
            <v>Bengkalis</v>
          </cell>
          <cell r="B189">
            <v>189</v>
          </cell>
        </row>
        <row r="190">
          <cell r="A190" t="str">
            <v>Bumiayu</v>
          </cell>
          <cell r="B190">
            <v>190</v>
          </cell>
        </row>
        <row r="191">
          <cell r="A191" t="str">
            <v>Praya</v>
          </cell>
          <cell r="B191">
            <v>191</v>
          </cell>
        </row>
        <row r="192">
          <cell r="A192" t="str">
            <v>Kendari</v>
          </cell>
          <cell r="B192">
            <v>192</v>
          </cell>
        </row>
        <row r="193">
          <cell r="A193" t="str">
            <v>Jakarta Kebayoran Baru</v>
          </cell>
          <cell r="B193">
            <v>193</v>
          </cell>
        </row>
        <row r="194">
          <cell r="A194" t="str">
            <v>Sidikalang</v>
          </cell>
          <cell r="B194">
            <v>194</v>
          </cell>
        </row>
        <row r="195">
          <cell r="A195" t="str">
            <v>Sengkang</v>
          </cell>
          <cell r="B195">
            <v>195</v>
          </cell>
        </row>
        <row r="196">
          <cell r="A196" t="str">
            <v>Mempawah</v>
          </cell>
          <cell r="B196">
            <v>207</v>
          </cell>
        </row>
        <row r="197">
          <cell r="A197" t="str">
            <v>Ketapang</v>
          </cell>
          <cell r="B197">
            <v>208</v>
          </cell>
        </row>
        <row r="198">
          <cell r="A198" t="str">
            <v>Muara Teweh</v>
          </cell>
          <cell r="B198">
            <v>209</v>
          </cell>
        </row>
        <row r="199">
          <cell r="A199" t="str">
            <v>Rantau</v>
          </cell>
          <cell r="B199">
            <v>210</v>
          </cell>
        </row>
        <row r="200">
          <cell r="A200" t="str">
            <v>Surabaya Pahlawan</v>
          </cell>
          <cell r="B200">
            <v>211</v>
          </cell>
        </row>
        <row r="201">
          <cell r="A201" t="str">
            <v>Tenggarong</v>
          </cell>
          <cell r="B201">
            <v>212</v>
          </cell>
        </row>
        <row r="202">
          <cell r="A202" t="str">
            <v>Tanjung RedeP</v>
          </cell>
          <cell r="B202">
            <v>213</v>
          </cell>
        </row>
        <row r="203">
          <cell r="A203" t="str">
            <v>Tanah Grogot</v>
          </cell>
          <cell r="B203">
            <v>214</v>
          </cell>
        </row>
        <row r="204">
          <cell r="A204" t="str">
            <v>Cepu</v>
          </cell>
          <cell r="B204">
            <v>215</v>
          </cell>
        </row>
        <row r="205">
          <cell r="A205" t="str">
            <v>Kolaka</v>
          </cell>
          <cell r="B205">
            <v>216</v>
          </cell>
        </row>
        <row r="206">
          <cell r="A206" t="str">
            <v>Raha</v>
          </cell>
          <cell r="B206">
            <v>217</v>
          </cell>
        </row>
        <row r="207">
          <cell r="A207" t="str">
            <v>Mamuju</v>
          </cell>
          <cell r="B207">
            <v>218</v>
          </cell>
        </row>
        <row r="208">
          <cell r="A208" t="str">
            <v>PINRANG</v>
          </cell>
          <cell r="B208">
            <v>219</v>
          </cell>
        </row>
        <row r="209">
          <cell r="A209" t="str">
            <v>Enrekang</v>
          </cell>
          <cell r="B209">
            <v>220</v>
          </cell>
        </row>
        <row r="210">
          <cell r="A210" t="str">
            <v>SIDRAP</v>
          </cell>
          <cell r="B210">
            <v>221</v>
          </cell>
        </row>
        <row r="211">
          <cell r="A211" t="str">
            <v>BARRU</v>
          </cell>
          <cell r="B211">
            <v>222</v>
          </cell>
        </row>
        <row r="212">
          <cell r="A212" t="str">
            <v>Pangkep</v>
          </cell>
          <cell r="B212">
            <v>223</v>
          </cell>
        </row>
        <row r="213">
          <cell r="A213" t="str">
            <v>MAROS</v>
          </cell>
          <cell r="B213">
            <v>224</v>
          </cell>
        </row>
        <row r="214">
          <cell r="A214" t="str">
            <v>SUNGGUMINASA</v>
          </cell>
          <cell r="B214">
            <v>225</v>
          </cell>
        </row>
        <row r="215">
          <cell r="A215" t="str">
            <v>Tahuna</v>
          </cell>
          <cell r="B215">
            <v>226</v>
          </cell>
        </row>
        <row r="216">
          <cell r="A216" t="str">
            <v>Toli-Toli</v>
          </cell>
          <cell r="B216">
            <v>227</v>
          </cell>
        </row>
        <row r="217">
          <cell r="A217" t="str">
            <v>Rantau Prapat</v>
          </cell>
          <cell r="B217">
            <v>228</v>
          </cell>
        </row>
        <row r="218">
          <cell r="A218" t="str">
            <v>Jakarta Cut Mutiah</v>
          </cell>
          <cell r="B218">
            <v>230</v>
          </cell>
        </row>
        <row r="219">
          <cell r="A219" t="str">
            <v>Padang Panjang</v>
          </cell>
          <cell r="B219">
            <v>231</v>
          </cell>
        </row>
        <row r="220">
          <cell r="A220" t="str">
            <v>Makale</v>
          </cell>
          <cell r="B220">
            <v>232</v>
          </cell>
        </row>
        <row r="221">
          <cell r="A221" t="str">
            <v>Bangli</v>
          </cell>
          <cell r="B221">
            <v>233</v>
          </cell>
        </row>
        <row r="222">
          <cell r="A222" t="str">
            <v>BIREUEN</v>
          </cell>
          <cell r="B222">
            <v>234</v>
          </cell>
        </row>
        <row r="223">
          <cell r="A223" t="str">
            <v>Waikabubak</v>
          </cell>
          <cell r="B223">
            <v>235</v>
          </cell>
        </row>
        <row r="224">
          <cell r="A224" t="str">
            <v>Bantul</v>
          </cell>
          <cell r="B224">
            <v>236</v>
          </cell>
        </row>
        <row r="225">
          <cell r="A225" t="str">
            <v>TONDANO</v>
          </cell>
          <cell r="B225">
            <v>237</v>
          </cell>
        </row>
        <row r="226">
          <cell r="A226" t="str">
            <v>Binjai</v>
          </cell>
          <cell r="B226">
            <v>238</v>
          </cell>
        </row>
        <row r="227">
          <cell r="A227" t="str">
            <v>Pleihari</v>
          </cell>
          <cell r="B227">
            <v>239</v>
          </cell>
        </row>
        <row r="228">
          <cell r="A228" t="str">
            <v>Bantaeng</v>
          </cell>
          <cell r="B228">
            <v>240</v>
          </cell>
        </row>
        <row r="229">
          <cell r="A229" t="str">
            <v>Amlapura</v>
          </cell>
          <cell r="B229">
            <v>241</v>
          </cell>
        </row>
        <row r="230">
          <cell r="A230" t="str">
            <v>Martapura</v>
          </cell>
          <cell r="B230">
            <v>242</v>
          </cell>
        </row>
        <row r="231">
          <cell r="A231" t="str">
            <v>Palangkaraya</v>
          </cell>
          <cell r="B231">
            <v>243</v>
          </cell>
        </row>
        <row r="232">
          <cell r="A232" t="str">
            <v>Marabahan</v>
          </cell>
          <cell r="B232">
            <v>244</v>
          </cell>
        </row>
        <row r="233">
          <cell r="A233" t="str">
            <v>Yogyakarta Katamso</v>
          </cell>
          <cell r="B233">
            <v>245</v>
          </cell>
        </row>
        <row r="234">
          <cell r="A234" t="str">
            <v>Larantuka</v>
          </cell>
          <cell r="B234">
            <v>246</v>
          </cell>
        </row>
        <row r="235">
          <cell r="A235" t="str">
            <v>Sleman</v>
          </cell>
          <cell r="B235">
            <v>247</v>
          </cell>
        </row>
        <row r="236">
          <cell r="A236" t="str">
            <v>Gianyar</v>
          </cell>
          <cell r="B236">
            <v>248</v>
          </cell>
        </row>
        <row r="237">
          <cell r="A237" t="str">
            <v>Tanjung Tabalong</v>
          </cell>
          <cell r="B237">
            <v>249</v>
          </cell>
        </row>
        <row r="238">
          <cell r="A238" t="str">
            <v>TAKALAR</v>
          </cell>
          <cell r="B238">
            <v>250</v>
          </cell>
        </row>
        <row r="239">
          <cell r="A239" t="str">
            <v>Muntilan</v>
          </cell>
          <cell r="B239">
            <v>251</v>
          </cell>
        </row>
        <row r="240">
          <cell r="A240" t="str">
            <v>Jeneponto</v>
          </cell>
          <cell r="B240">
            <v>252</v>
          </cell>
        </row>
        <row r="241">
          <cell r="A241" t="str">
            <v>Bulukumba</v>
          </cell>
          <cell r="B241">
            <v>253</v>
          </cell>
        </row>
        <row r="242">
          <cell r="A242" t="str">
            <v>Payakumbuh</v>
          </cell>
          <cell r="B242">
            <v>256</v>
          </cell>
        </row>
        <row r="243">
          <cell r="A243" t="str">
            <v>Benteng Selayar</v>
          </cell>
          <cell r="B243">
            <v>257</v>
          </cell>
        </row>
        <row r="244">
          <cell r="A244" t="str">
            <v>SINJAI</v>
          </cell>
          <cell r="B244">
            <v>258</v>
          </cell>
        </row>
        <row r="245">
          <cell r="A245" t="str">
            <v>Polewali</v>
          </cell>
          <cell r="B245">
            <v>259</v>
          </cell>
        </row>
        <row r="246">
          <cell r="A246" t="str">
            <v>Masohi</v>
          </cell>
          <cell r="B246">
            <v>260</v>
          </cell>
        </row>
        <row r="247">
          <cell r="A247" t="str">
            <v>Jakarta Krekot</v>
          </cell>
          <cell r="B247">
            <v>261</v>
          </cell>
        </row>
        <row r="248">
          <cell r="A248" t="str">
            <v>Parakan</v>
          </cell>
          <cell r="B248">
            <v>262</v>
          </cell>
        </row>
        <row r="249">
          <cell r="A249" t="str">
            <v>KUTACANE</v>
          </cell>
          <cell r="B249">
            <v>263</v>
          </cell>
        </row>
        <row r="250">
          <cell r="A250" t="str">
            <v>Tapaktuan</v>
          </cell>
          <cell r="B250">
            <v>264</v>
          </cell>
        </row>
        <row r="251">
          <cell r="A251" t="str">
            <v>Blangpidie</v>
          </cell>
          <cell r="B251">
            <v>265</v>
          </cell>
        </row>
        <row r="252">
          <cell r="A252" t="str">
            <v>Lubuk Pakam</v>
          </cell>
          <cell r="B252">
            <v>266</v>
          </cell>
        </row>
        <row r="253">
          <cell r="A253" t="str">
            <v>Atambua</v>
          </cell>
          <cell r="B253">
            <v>267</v>
          </cell>
        </row>
        <row r="254">
          <cell r="A254" t="str">
            <v>Bangkinang</v>
          </cell>
          <cell r="B254">
            <v>268</v>
          </cell>
        </row>
        <row r="255">
          <cell r="A255" t="str">
            <v>Lubuk Sikaping</v>
          </cell>
          <cell r="B255">
            <v>269</v>
          </cell>
        </row>
        <row r="256">
          <cell r="A256" t="str">
            <v>Painan</v>
          </cell>
          <cell r="B256">
            <v>270</v>
          </cell>
        </row>
        <row r="257">
          <cell r="A257" t="str">
            <v>Sijunjung</v>
          </cell>
          <cell r="B257">
            <v>271</v>
          </cell>
        </row>
        <row r="258">
          <cell r="A258" t="str">
            <v>Dompu</v>
          </cell>
          <cell r="B258">
            <v>272</v>
          </cell>
        </row>
        <row r="259">
          <cell r="A259" t="str">
            <v>Ruteng</v>
          </cell>
          <cell r="B259">
            <v>273</v>
          </cell>
        </row>
        <row r="260">
          <cell r="A260" t="str">
            <v>Bajawa</v>
          </cell>
          <cell r="B260">
            <v>274</v>
          </cell>
        </row>
        <row r="261">
          <cell r="A261" t="str">
            <v>Bangko</v>
          </cell>
          <cell r="B261">
            <v>275</v>
          </cell>
        </row>
        <row r="262">
          <cell r="A262" t="str">
            <v>Kefamenanu</v>
          </cell>
          <cell r="B262">
            <v>276</v>
          </cell>
        </row>
        <row r="263">
          <cell r="A263" t="str">
            <v>Soe</v>
          </cell>
          <cell r="B263">
            <v>277</v>
          </cell>
        </row>
        <row r="264">
          <cell r="A264" t="str">
            <v>Kalabahi</v>
          </cell>
          <cell r="B264">
            <v>278</v>
          </cell>
        </row>
        <row r="265">
          <cell r="A265" t="str">
            <v>LIMBOTO</v>
          </cell>
          <cell r="B265">
            <v>279</v>
          </cell>
        </row>
        <row r="266">
          <cell r="A266" t="str">
            <v>Soa Sio</v>
          </cell>
          <cell r="B266">
            <v>280</v>
          </cell>
        </row>
        <row r="267">
          <cell r="A267" t="str">
            <v>Tual</v>
          </cell>
          <cell r="B267">
            <v>281</v>
          </cell>
        </row>
        <row r="268">
          <cell r="A268" t="str">
            <v>Pangkalan Bun</v>
          </cell>
          <cell r="B268">
            <v>282</v>
          </cell>
        </row>
        <row r="269">
          <cell r="A269" t="str">
            <v>Tebing Tinggi</v>
          </cell>
          <cell r="B269">
            <v>283</v>
          </cell>
        </row>
        <row r="270">
          <cell r="A270" t="str">
            <v>Rengat</v>
          </cell>
          <cell r="B270">
            <v>284</v>
          </cell>
        </row>
        <row r="271">
          <cell r="A271" t="str">
            <v>Teluk Betung</v>
          </cell>
          <cell r="B271">
            <v>285</v>
          </cell>
        </row>
        <row r="272">
          <cell r="A272" t="str">
            <v>BANDUNG DEWI SARTIKA</v>
          </cell>
          <cell r="B272">
            <v>286</v>
          </cell>
        </row>
        <row r="273">
          <cell r="A273" t="str">
            <v>Cikampek</v>
          </cell>
          <cell r="B273">
            <v>302</v>
          </cell>
        </row>
        <row r="274">
          <cell r="A274" t="str">
            <v>Buntok</v>
          </cell>
          <cell r="B274">
            <v>303</v>
          </cell>
        </row>
        <row r="275">
          <cell r="A275" t="str">
            <v>Sintang</v>
          </cell>
          <cell r="B275">
            <v>304</v>
          </cell>
        </row>
        <row r="276">
          <cell r="A276" t="str">
            <v>Putussibau</v>
          </cell>
          <cell r="B276">
            <v>305</v>
          </cell>
        </row>
        <row r="277">
          <cell r="A277" t="str">
            <v>Tanjung Selor</v>
          </cell>
          <cell r="B277">
            <v>306</v>
          </cell>
        </row>
        <row r="278">
          <cell r="A278" t="str">
            <v>Jayapura</v>
          </cell>
          <cell r="B278">
            <v>307</v>
          </cell>
        </row>
        <row r="279">
          <cell r="A279" t="str">
            <v>Biak</v>
          </cell>
          <cell r="B279">
            <v>308</v>
          </cell>
        </row>
        <row r="280">
          <cell r="A280" t="str">
            <v>Serui</v>
          </cell>
          <cell r="B280">
            <v>309</v>
          </cell>
        </row>
        <row r="281">
          <cell r="A281" t="str">
            <v>Sorong</v>
          </cell>
          <cell r="B281">
            <v>310</v>
          </cell>
        </row>
        <row r="282">
          <cell r="A282" t="str">
            <v>Wamena</v>
          </cell>
          <cell r="B282">
            <v>311</v>
          </cell>
        </row>
        <row r="283">
          <cell r="A283" t="str">
            <v>Balige</v>
          </cell>
          <cell r="B283">
            <v>314</v>
          </cell>
        </row>
        <row r="284">
          <cell r="A284" t="str">
            <v>Muara Bulian</v>
          </cell>
          <cell r="B284">
            <v>315</v>
          </cell>
        </row>
        <row r="285">
          <cell r="A285" t="str">
            <v>ARGAMAKMUR</v>
          </cell>
          <cell r="B285">
            <v>318</v>
          </cell>
        </row>
        <row r="286">
          <cell r="A286" t="str">
            <v>CIKARANG</v>
          </cell>
          <cell r="B286">
            <v>319</v>
          </cell>
        </row>
        <row r="287">
          <cell r="A287" t="str">
            <v>JAKARTA KELAPA GADING</v>
          </cell>
          <cell r="B287">
            <v>320</v>
          </cell>
        </row>
        <row r="288">
          <cell r="A288" t="str">
            <v>Pariaman</v>
          </cell>
          <cell r="B288">
            <v>321</v>
          </cell>
        </row>
        <row r="289">
          <cell r="A289" t="str">
            <v>Sanggau</v>
          </cell>
          <cell r="B289">
            <v>322</v>
          </cell>
        </row>
        <row r="290">
          <cell r="A290" t="str">
            <v>Kisaran</v>
          </cell>
          <cell r="B290">
            <v>323</v>
          </cell>
        </row>
        <row r="291">
          <cell r="A291" t="str">
            <v>Sungai Liat</v>
          </cell>
          <cell r="B291">
            <v>324</v>
          </cell>
        </row>
        <row r="292">
          <cell r="A292" t="str">
            <v>Semarang Pandanaran</v>
          </cell>
          <cell r="B292">
            <v>325</v>
          </cell>
        </row>
        <row r="293">
          <cell r="A293" t="str">
            <v>Bau-Bau</v>
          </cell>
          <cell r="B293">
            <v>326</v>
          </cell>
        </row>
        <row r="294">
          <cell r="A294" t="str">
            <v>Ungaran</v>
          </cell>
          <cell r="B294">
            <v>327</v>
          </cell>
        </row>
        <row r="295">
          <cell r="A295" t="str">
            <v>Surabaya Tanjung Perak</v>
          </cell>
          <cell r="B295">
            <v>328</v>
          </cell>
        </row>
        <row r="296">
          <cell r="A296" t="str">
            <v>Jakarta Veteran</v>
          </cell>
          <cell r="B296">
            <v>329</v>
          </cell>
        </row>
        <row r="297">
          <cell r="A297" t="str">
            <v>JAKARTA FATMAWATI</v>
          </cell>
          <cell r="B297">
            <v>330</v>
          </cell>
        </row>
        <row r="298">
          <cell r="A298" t="str">
            <v>Batam</v>
          </cell>
          <cell r="B298">
            <v>331</v>
          </cell>
        </row>
        <row r="299">
          <cell r="A299" t="str">
            <v>Jakarta Hayam Wuruk</v>
          </cell>
          <cell r="B299">
            <v>332</v>
          </cell>
        </row>
        <row r="300">
          <cell r="A300" t="str">
            <v>Bontang</v>
          </cell>
          <cell r="B300">
            <v>333</v>
          </cell>
        </row>
        <row r="301">
          <cell r="A301" t="str">
            <v>SOLO SLAMET RIYADI</v>
          </cell>
          <cell r="B301">
            <v>334</v>
          </cell>
        </row>
        <row r="302">
          <cell r="A302" t="str">
            <v>Jakarta Kramat</v>
          </cell>
          <cell r="B302">
            <v>335</v>
          </cell>
        </row>
        <row r="303">
          <cell r="A303" t="str">
            <v>MEDAN ISKANDAR MUDA</v>
          </cell>
          <cell r="B303">
            <v>336</v>
          </cell>
        </row>
        <row r="304">
          <cell r="A304" t="str">
            <v>Bandung Naripan</v>
          </cell>
          <cell r="B304">
            <v>337</v>
          </cell>
        </row>
        <row r="305">
          <cell r="A305" t="str">
            <v>Jakarta Roxi</v>
          </cell>
          <cell r="B305">
            <v>338</v>
          </cell>
        </row>
        <row r="306">
          <cell r="A306" t="str">
            <v>Jakarta Pasar Minggu</v>
          </cell>
          <cell r="B306">
            <v>339</v>
          </cell>
        </row>
        <row r="307">
          <cell r="A307" t="str">
            <v>Jakarta Otista</v>
          </cell>
          <cell r="B307">
            <v>340</v>
          </cell>
        </row>
        <row r="308">
          <cell r="A308" t="str">
            <v>Jakarta Warung Buncit</v>
          </cell>
          <cell r="B308">
            <v>341</v>
          </cell>
        </row>
        <row r="309">
          <cell r="A309" t="str">
            <v>Palembang Sriwijaya</v>
          </cell>
          <cell r="B309">
            <v>342</v>
          </cell>
        </row>
        <row r="310">
          <cell r="A310" t="str">
            <v>MAKASSAR SOMBA OPU</v>
          </cell>
          <cell r="B310">
            <v>343</v>
          </cell>
        </row>
        <row r="311">
          <cell r="A311" t="str">
            <v>Malang Martadinata</v>
          </cell>
          <cell r="B311">
            <v>344</v>
          </cell>
        </row>
        <row r="312">
          <cell r="A312" t="str">
            <v>Jakarta Gunung Sahari</v>
          </cell>
          <cell r="B312">
            <v>345</v>
          </cell>
        </row>
        <row r="313">
          <cell r="A313" t="str">
            <v>Jakarta Mangga Dua</v>
          </cell>
          <cell r="B313">
            <v>346</v>
          </cell>
        </row>
        <row r="314">
          <cell r="A314" t="str">
            <v>Merauke</v>
          </cell>
          <cell r="B314">
            <v>352</v>
          </cell>
        </row>
        <row r="315">
          <cell r="A315" t="str">
            <v>Manokwari</v>
          </cell>
          <cell r="B315">
            <v>353</v>
          </cell>
        </row>
        <row r="316">
          <cell r="A316" t="str">
            <v>BANDUNG A.H NASUTION</v>
          </cell>
          <cell r="B316">
            <v>354</v>
          </cell>
        </row>
        <row r="317">
          <cell r="A317" t="str">
            <v>Pamanukan</v>
          </cell>
          <cell r="B317">
            <v>355</v>
          </cell>
        </row>
        <row r="318">
          <cell r="A318" t="str">
            <v>Jakarta Kemayoran</v>
          </cell>
          <cell r="B318">
            <v>356</v>
          </cell>
        </row>
        <row r="319">
          <cell r="A319" t="str">
            <v>Bandar Jaya</v>
          </cell>
          <cell r="B319">
            <v>357</v>
          </cell>
        </row>
        <row r="320">
          <cell r="A320" t="str">
            <v>Pringsewu</v>
          </cell>
          <cell r="B320">
            <v>358</v>
          </cell>
        </row>
        <row r="321">
          <cell r="A321" t="str">
            <v>Jakarta Gatot Subroto</v>
          </cell>
          <cell r="B321">
            <v>359</v>
          </cell>
        </row>
        <row r="322">
          <cell r="A322" t="str">
            <v>Surabaya Kusumabangsa</v>
          </cell>
          <cell r="B322">
            <v>360</v>
          </cell>
        </row>
        <row r="323">
          <cell r="A323" t="str">
            <v>Jakarta Segitiga Senen</v>
          </cell>
          <cell r="B323">
            <v>361</v>
          </cell>
        </row>
        <row r="324">
          <cell r="A324" t="str">
            <v>JAKARTA PONDOK INDAH</v>
          </cell>
          <cell r="B324">
            <v>362</v>
          </cell>
        </row>
        <row r="325">
          <cell r="A325" t="str">
            <v>PARIGI</v>
          </cell>
          <cell r="B325">
            <v>363</v>
          </cell>
        </row>
        <row r="326">
          <cell r="A326" t="str">
            <v>RENON</v>
          </cell>
          <cell r="B326">
            <v>368</v>
          </cell>
        </row>
        <row r="327">
          <cell r="A327" t="str">
            <v>MEDAN SISINGAMANGARAJA</v>
          </cell>
          <cell r="B327">
            <v>367</v>
          </cell>
        </row>
        <row r="328">
          <cell r="A328" t="str">
            <v>DEPOK</v>
          </cell>
          <cell r="B328">
            <v>538</v>
          </cell>
        </row>
        <row r="329">
          <cell r="A329" t="str">
            <v>DURI</v>
          </cell>
          <cell r="B329">
            <v>560</v>
          </cell>
        </row>
        <row r="330">
          <cell r="A330" t="str">
            <v>KUTA</v>
          </cell>
          <cell r="B330">
            <v>556</v>
          </cell>
        </row>
        <row r="331">
          <cell r="A331" t="str">
            <v>KANCA SANGATTA</v>
          </cell>
          <cell r="B331">
            <v>563</v>
          </cell>
        </row>
        <row r="332">
          <cell r="A332" t="str">
            <v>BUMI SERPONG DAMAI</v>
          </cell>
          <cell r="B332">
            <v>509</v>
          </cell>
        </row>
        <row r="333">
          <cell r="A333" t="str">
            <v>TIMIKA</v>
          </cell>
          <cell r="B333">
            <v>561</v>
          </cell>
        </row>
        <row r="334">
          <cell r="A334" t="str">
            <v>KANCA JAKARTA SUDIRMAN 1</v>
          </cell>
          <cell r="B334">
            <v>376</v>
          </cell>
        </row>
        <row r="335">
          <cell r="A335" t="str">
            <v>KANCA BOGOR PAJAJARAN</v>
          </cell>
          <cell r="B335">
            <v>387</v>
          </cell>
        </row>
        <row r="336">
          <cell r="A336" t="str">
            <v>KANCA CIBUBUR</v>
          </cell>
          <cell r="B336">
            <v>384</v>
          </cell>
        </row>
        <row r="337">
          <cell r="A337" t="str">
            <v>KANCA JAKARTA RAWAMANGUN</v>
          </cell>
          <cell r="B337">
            <v>386</v>
          </cell>
        </row>
        <row r="338">
          <cell r="A338" t="str">
            <v>KANCA JAKARTA RASUNA SAID</v>
          </cell>
          <cell r="B338">
            <v>378</v>
          </cell>
        </row>
        <row r="339">
          <cell r="A339" t="str">
            <v>KANCA CIPUTAT</v>
          </cell>
          <cell r="B339">
            <v>382</v>
          </cell>
        </row>
        <row r="340">
          <cell r="A340" t="str">
            <v>KANCA PONDOK GEDE</v>
          </cell>
          <cell r="B340">
            <v>385</v>
          </cell>
        </row>
        <row r="341">
          <cell r="A341" t="str">
            <v>KANCA DAAN MOGOT</v>
          </cell>
          <cell r="B341">
            <v>379</v>
          </cell>
        </row>
        <row r="342">
          <cell r="A342" t="str">
            <v>KANCA KEBON JERUK</v>
          </cell>
          <cell r="B342">
            <v>377</v>
          </cell>
        </row>
        <row r="343">
          <cell r="A343" t="str">
            <v>KANCA PANCORAN</v>
          </cell>
          <cell r="B343">
            <v>390</v>
          </cell>
        </row>
        <row r="344">
          <cell r="A344" t="str">
            <v>BANDUNG AHMAD YANI</v>
          </cell>
          <cell r="B344">
            <v>389</v>
          </cell>
        </row>
        <row r="345">
          <cell r="A345" t="str">
            <v>KANCA PANAKKUKANG</v>
          </cell>
          <cell r="B345">
            <v>642</v>
          </cell>
        </row>
        <row r="346">
          <cell r="A346" t="str">
            <v>Kanca HR Muhammad</v>
          </cell>
          <cell r="B346">
            <v>584</v>
          </cell>
        </row>
        <row r="347">
          <cell r="A347" t="str">
            <v>SIMPANG EMPAT</v>
          </cell>
          <cell r="B347">
            <v>615</v>
          </cell>
        </row>
        <row r="348">
          <cell r="A348" t="str">
            <v>NABIRE</v>
          </cell>
          <cell r="B348">
            <v>687</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rvice Report"/>
      <sheetName val="BESI CANAL"/>
      <sheetName val="Well Plan 1"/>
      <sheetName val="Harga"/>
    </sheetNames>
    <sheetDataSet>
      <sheetData sheetId="0"/>
      <sheetData sheetId="1" refreshError="1"/>
      <sheetData sheetId="2" refreshError="1"/>
      <sheetData sheetId="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come"/>
      <sheetName val="Personnel"/>
      <sheetName val="SUMMARY"/>
      <sheetName val="Budgets"/>
      <sheetName val="Equip"/>
      <sheetName val="DATABASE"/>
      <sheetName val="Bank Rec US$"/>
      <sheetName val="CDR"/>
      <sheetName val="CENTRO DE COSTOS"/>
      <sheetName val="Global"/>
      <sheetName val="2004"/>
      <sheetName val="FA"/>
      <sheetName val="calculo de gas Total"/>
      <sheetName val="Center"/>
      <sheetName val="Plan by Segment &amp; Center"/>
      <sheetName val="Project"/>
      <sheetName val="Segchart"/>
      <sheetName val="Segment"/>
      <sheetName val="SSegchart"/>
      <sheetName val="Pricing"/>
      <sheetName val="Catalog$@$"/>
      <sheetName val="IS PIP ACCRUAL"/>
      <sheetName val="Customize Your Invoice"/>
      <sheetName val="Invoice"/>
      <sheetName val="categysuel"/>
      <sheetName val="Bank_Rec_US$"/>
      <sheetName val="CENTRO_DE_COSTOS"/>
      <sheetName val="calculo_de_gas_Total"/>
      <sheetName val="Plan_by_Segment_&amp;_Center"/>
      <sheetName val="Service Report"/>
      <sheetName val="FAI4"/>
      <sheetName val="ASA"/>
      <sheetName val="ECA (2)"/>
      <sheetName val="Volumes"/>
      <sheetName val="BRS"/>
      <sheetName val="Lists"/>
      <sheetName val="Trf-SAP"/>
      <sheetName val="budget idr"/>
      <sheetName val="sheetControl"/>
      <sheetName val="CAPEX"/>
      <sheetName val="D1"/>
      <sheetName val="D2"/>
      <sheetName val="HT1"/>
      <sheetName val="HT2"/>
      <sheetName val="M1"/>
      <sheetName val="M2"/>
      <sheetName val="M3"/>
      <sheetName val="M4"/>
      <sheetName val="S1"/>
      <sheetName val="LC - 170909"/>
      <sheetName val="Bank_Rec_US$1"/>
      <sheetName val="CENTRO_DE_COSTOS1"/>
      <sheetName val="calculo_de_gas_Total1"/>
      <sheetName val="Plan_by_Segment_&amp;_Center1"/>
      <sheetName val="IS_PIP_ACCRUAL"/>
      <sheetName val="Customize_Your_Invoice"/>
      <sheetName val="ECA_(2)"/>
      <sheetName val="Bank_Rec_US$2"/>
      <sheetName val="CENTRO_DE_COSTOS2"/>
      <sheetName val="calculo_de_gas_Total2"/>
      <sheetName val="Plan_by_Segment_&amp;_Center2"/>
      <sheetName val="IS_PIP_ACCRUAL1"/>
      <sheetName val="Customize_Your_Invoice1"/>
      <sheetName val="ECA_(2)1"/>
      <sheetName val="SMCap (2)"/>
      <sheetName val="Master"/>
      <sheetName val="BHA"/>
      <sheetName val="PDM RU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31001.(BNG-20)"/>
      <sheetName val="031002.(TAP-484)"/>
      <sheetName val="031003.(BKT-06)"/>
      <sheetName val="031004.(JRK-229) (2)"/>
      <sheetName val="031005.(BKT-09)"/>
      <sheetName val="031006.(JRK-229)"/>
      <sheetName val="D.B"/>
      <sheetName val="Module1"/>
      <sheetName val="BESI CANAL"/>
      <sheetName val="Service Report"/>
      <sheetName val="Well Plan 1"/>
      <sheetName val="Geodetic report"/>
      <sheetName val="Income"/>
      <sheetName val="Personnel"/>
    </sheetNames>
    <sheetDataSet>
      <sheetData sheetId="0" refreshError="1"/>
      <sheetData sheetId="1" refreshError="1"/>
      <sheetData sheetId="2" refreshError="1"/>
      <sheetData sheetId="3" refreshError="1"/>
      <sheetData sheetId="4" refreshError="1"/>
      <sheetData sheetId="5" refreshError="1"/>
      <sheetData sheetId="6">
        <row r="6">
          <cell r="B6" t="b">
            <v>1</v>
          </cell>
          <cell r="C6" t="str">
            <v>AIT</v>
          </cell>
          <cell r="N6" t="str">
            <v>-</v>
          </cell>
          <cell r="O6" t="str">
            <v>BUN</v>
          </cell>
          <cell r="P6">
            <v>0.42</v>
          </cell>
          <cell r="Q6" t="str">
            <v>PPO Pertamina UEP Bunyu &amp; Sangata</v>
          </cell>
          <cell r="U6" t="str">
            <v>AA</v>
          </cell>
          <cell r="V6" t="str">
            <v>5555</v>
          </cell>
        </row>
        <row r="7">
          <cell r="C7" t="str">
            <v>AMS</v>
          </cell>
          <cell r="N7" t="str">
            <v>-</v>
          </cell>
          <cell r="O7" t="str">
            <v>JMB</v>
          </cell>
          <cell r="P7">
            <v>0.34499999999999997</v>
          </cell>
          <cell r="Q7" t="str">
            <v>PPO Pertamina UEP Bajubang</v>
          </cell>
          <cell r="U7" t="str">
            <v>BEN</v>
          </cell>
          <cell r="V7" t="str">
            <v>G084</v>
          </cell>
        </row>
        <row r="8">
          <cell r="C8" t="str">
            <v>ARI</v>
          </cell>
          <cell r="N8" t="str">
            <v>-</v>
          </cell>
          <cell r="O8" t="str">
            <v>LRK</v>
          </cell>
          <cell r="P8">
            <v>0.35</v>
          </cell>
          <cell r="Q8" t="str">
            <v>PPO Pertamina UEP Lirik</v>
          </cell>
          <cell r="U8" t="str">
            <v>EI</v>
          </cell>
          <cell r="V8" t="str">
            <v>3333</v>
          </cell>
        </row>
        <row r="9">
          <cell r="C9" t="str">
            <v>AS</v>
          </cell>
          <cell r="N9" t="str">
            <v>-</v>
          </cell>
          <cell r="O9" t="str">
            <v>PDP</v>
          </cell>
          <cell r="P9">
            <v>0.5</v>
          </cell>
          <cell r="Q9" t="str">
            <v>Mochidin</v>
          </cell>
          <cell r="U9" t="str">
            <v>HH</v>
          </cell>
          <cell r="V9" t="str">
            <v>6666</v>
          </cell>
        </row>
        <row r="10">
          <cell r="B10" t="e">
            <v>#REF!</v>
          </cell>
          <cell r="C10" t="str">
            <v>ASI</v>
          </cell>
          <cell r="N10" t="str">
            <v>-</v>
          </cell>
          <cell r="O10" t="str">
            <v>RNT</v>
          </cell>
          <cell r="P10">
            <v>0.34499999999999997</v>
          </cell>
          <cell r="Q10" t="str">
            <v>PPO Pertamina UEP Rantau</v>
          </cell>
          <cell r="U10" t="str">
            <v>II</v>
          </cell>
          <cell r="V10" t="str">
            <v>G236</v>
          </cell>
        </row>
        <row r="11">
          <cell r="C11" t="str">
            <v>ASI-D</v>
          </cell>
          <cell r="N11" t="str">
            <v>-</v>
          </cell>
          <cell r="O11" t="str">
            <v>SGT</v>
          </cell>
          <cell r="P11">
            <v>0.38</v>
          </cell>
          <cell r="Q11" t="str">
            <v>PPO Pertamina UEP Bunyu &amp; Sangata</v>
          </cell>
          <cell r="U11" t="str">
            <v>OS</v>
          </cell>
          <cell r="V11" t="str">
            <v>9999</v>
          </cell>
        </row>
        <row r="12">
          <cell r="C12" t="str">
            <v>ASI-O</v>
          </cell>
          <cell r="N12" t="str">
            <v>-</v>
          </cell>
          <cell r="U12" t="str">
            <v>PW</v>
          </cell>
          <cell r="V12" t="str">
            <v>2222</v>
          </cell>
        </row>
        <row r="13">
          <cell r="C13" t="str">
            <v>ASI-W</v>
          </cell>
          <cell r="N13" t="str">
            <v>-</v>
          </cell>
          <cell r="U13" t="str">
            <v>TW</v>
          </cell>
          <cell r="V13" t="str">
            <v>K913</v>
          </cell>
        </row>
        <row r="14">
          <cell r="C14" t="str">
            <v>BGL</v>
          </cell>
          <cell r="N14" t="str">
            <v>-</v>
          </cell>
          <cell r="U14" t="str">
            <v>TG</v>
          </cell>
          <cell r="V14" t="str">
            <v>7777</v>
          </cell>
        </row>
        <row r="15">
          <cell r="C15" t="str">
            <v>BHC</v>
          </cell>
          <cell r="N15" t="str">
            <v>-</v>
          </cell>
          <cell r="U15" t="str">
            <v>WU</v>
          </cell>
          <cell r="V15" t="str">
            <v>G090</v>
          </cell>
        </row>
        <row r="16">
          <cell r="C16" t="str">
            <v>BO</v>
          </cell>
          <cell r="U16" t="str">
            <v>YE</v>
          </cell>
          <cell r="V16" t="str">
            <v>G088</v>
          </cell>
        </row>
        <row r="17">
          <cell r="C17" t="str">
            <v>BO-S</v>
          </cell>
        </row>
        <row r="18">
          <cell r="C18" t="str">
            <v>BP-J</v>
          </cell>
        </row>
        <row r="19">
          <cell r="C19" t="str">
            <v>BP-O</v>
          </cell>
        </row>
        <row r="20">
          <cell r="C20" t="str">
            <v>CAL</v>
          </cell>
          <cell r="N20" t="str">
            <v>-</v>
          </cell>
        </row>
        <row r="21">
          <cell r="C21" t="str">
            <v>CBL-VD</v>
          </cell>
          <cell r="N21" t="str">
            <v>-</v>
          </cell>
        </row>
        <row r="22">
          <cell r="C22" t="str">
            <v>CBT</v>
          </cell>
          <cell r="N22" t="str">
            <v>-</v>
          </cell>
        </row>
        <row r="23">
          <cell r="C23" t="str">
            <v>CET</v>
          </cell>
          <cell r="N23" t="str">
            <v>-</v>
          </cell>
        </row>
        <row r="24">
          <cell r="C24" t="str">
            <v>CG-EL</v>
          </cell>
          <cell r="N24" t="str">
            <v>-</v>
          </cell>
        </row>
        <row r="25">
          <cell r="C25" t="str">
            <v>CHC</v>
          </cell>
        </row>
        <row r="26">
          <cell r="C26" t="str">
            <v>CIS-CH</v>
          </cell>
        </row>
        <row r="27">
          <cell r="C27" t="str">
            <v>CIS-O</v>
          </cell>
        </row>
        <row r="28">
          <cell r="C28" t="str">
            <v>CNL</v>
          </cell>
          <cell r="N28" t="str">
            <v>-</v>
          </cell>
        </row>
        <row r="29">
          <cell r="C29" t="str">
            <v>CNL-CH</v>
          </cell>
          <cell r="N29" t="str">
            <v>-</v>
          </cell>
        </row>
        <row r="30">
          <cell r="C30" t="str">
            <v>CO-ES</v>
          </cell>
        </row>
        <row r="31">
          <cell r="C31" t="str">
            <v>CRFT</v>
          </cell>
          <cell r="N31" t="str">
            <v>-</v>
          </cell>
        </row>
        <row r="32">
          <cell r="C32" t="str">
            <v>CS-ES</v>
          </cell>
        </row>
        <row r="33">
          <cell r="C33" t="str">
            <v>CSI</v>
          </cell>
          <cell r="N33" t="str">
            <v>-</v>
          </cell>
        </row>
        <row r="34">
          <cell r="C34" t="str">
            <v>CSI-D</v>
          </cell>
          <cell r="N34" t="str">
            <v>-</v>
          </cell>
        </row>
        <row r="35">
          <cell r="C35" t="str">
            <v>CSI-O</v>
          </cell>
          <cell r="N35" t="str">
            <v>-</v>
          </cell>
        </row>
        <row r="36">
          <cell r="C36" t="str">
            <v>CSI-W</v>
          </cell>
          <cell r="N36" t="str">
            <v>-</v>
          </cell>
        </row>
        <row r="37">
          <cell r="C37" t="str">
            <v>CS-TPS</v>
          </cell>
        </row>
        <row r="38">
          <cell r="C38" t="str">
            <v>CYDIP</v>
          </cell>
          <cell r="N38" t="str">
            <v>-</v>
          </cell>
        </row>
        <row r="39">
          <cell r="C39" t="str">
            <v>CYFD</v>
          </cell>
        </row>
        <row r="40">
          <cell r="C40" t="str">
            <v>CYPB-M</v>
          </cell>
        </row>
        <row r="41">
          <cell r="C41" t="str">
            <v>CYPB-S</v>
          </cell>
        </row>
        <row r="42">
          <cell r="C42" t="str">
            <v>CYRFT</v>
          </cell>
        </row>
        <row r="43">
          <cell r="C43" t="str">
            <v>CYT</v>
          </cell>
        </row>
        <row r="44">
          <cell r="C44" t="str">
            <v>DD</v>
          </cell>
        </row>
        <row r="45">
          <cell r="C45" t="str">
            <v>DD-CH</v>
          </cell>
        </row>
        <row r="46">
          <cell r="C46" t="str">
            <v>DIS</v>
          </cell>
          <cell r="N46" t="str">
            <v>-</v>
          </cell>
        </row>
        <row r="47">
          <cell r="C47" t="str">
            <v>DLL</v>
          </cell>
          <cell r="N47" t="str">
            <v>-</v>
          </cell>
        </row>
        <row r="48">
          <cell r="C48" t="str">
            <v>DSI</v>
          </cell>
          <cell r="N48" t="str">
            <v>-</v>
          </cell>
        </row>
        <row r="49">
          <cell r="C49" t="str">
            <v>ENER</v>
          </cell>
          <cell r="N49" t="str">
            <v>-</v>
          </cell>
        </row>
        <row r="50">
          <cell r="C50" t="str">
            <v>ENER-PH</v>
          </cell>
          <cell r="N50" t="str">
            <v>-</v>
          </cell>
        </row>
        <row r="51">
          <cell r="C51" t="str">
            <v>ENER-PHR</v>
          </cell>
          <cell r="N51" t="str">
            <v>-</v>
          </cell>
        </row>
        <row r="52">
          <cell r="C52" t="str">
            <v>EPT</v>
          </cell>
          <cell r="N52" t="str">
            <v>-</v>
          </cell>
        </row>
        <row r="53">
          <cell r="C53" t="str">
            <v>FMI</v>
          </cell>
          <cell r="N53" t="str">
            <v>-</v>
          </cell>
        </row>
        <row r="54">
          <cell r="C54" t="str">
            <v>FMS</v>
          </cell>
          <cell r="N54" t="str">
            <v>-</v>
          </cell>
        </row>
        <row r="55">
          <cell r="C55" t="str">
            <v>FMS4</v>
          </cell>
          <cell r="N55" t="str">
            <v>-</v>
          </cell>
        </row>
        <row r="56">
          <cell r="C56" t="str">
            <v>FPIT</v>
          </cell>
        </row>
        <row r="57">
          <cell r="C57" t="str">
            <v>GR</v>
          </cell>
          <cell r="N57" t="str">
            <v>-</v>
          </cell>
        </row>
        <row r="58">
          <cell r="C58" t="str">
            <v>GR-CH</v>
          </cell>
          <cell r="N58" t="str">
            <v>-</v>
          </cell>
        </row>
        <row r="59">
          <cell r="C59" t="str">
            <v>HDT</v>
          </cell>
          <cell r="N59" t="str">
            <v>-</v>
          </cell>
        </row>
        <row r="60">
          <cell r="C60" t="str">
            <v>HSD</v>
          </cell>
          <cell r="N60" t="str">
            <v>-</v>
          </cell>
        </row>
        <row r="61">
          <cell r="C61" t="str">
            <v>IO-CS</v>
          </cell>
          <cell r="N61">
            <v>0</v>
          </cell>
        </row>
        <row r="62">
          <cell r="C62" t="str">
            <v>IO-ES</v>
          </cell>
          <cell r="N62">
            <v>0</v>
          </cell>
        </row>
        <row r="63">
          <cell r="C63" t="str">
            <v>ISF</v>
          </cell>
          <cell r="N63" t="str">
            <v>-</v>
          </cell>
        </row>
        <row r="64">
          <cell r="C64" t="str">
            <v>JB</v>
          </cell>
        </row>
        <row r="65">
          <cell r="C65" t="str">
            <v>LDL</v>
          </cell>
          <cell r="N65" t="str">
            <v>-</v>
          </cell>
        </row>
        <row r="66">
          <cell r="C66" t="str">
            <v>MFC</v>
          </cell>
          <cell r="N66" t="str">
            <v>-</v>
          </cell>
        </row>
        <row r="67">
          <cell r="C67" t="str">
            <v>MSCT</v>
          </cell>
        </row>
        <row r="68">
          <cell r="C68" t="str">
            <v>MSFL</v>
          </cell>
          <cell r="N68" t="str">
            <v>-</v>
          </cell>
        </row>
        <row r="69">
          <cell r="C69" t="str">
            <v>NGS</v>
          </cell>
          <cell r="N69" t="str">
            <v>-</v>
          </cell>
        </row>
        <row r="70">
          <cell r="C70" t="str">
            <v>NML</v>
          </cell>
          <cell r="N70" t="str">
            <v>-</v>
          </cell>
        </row>
        <row r="71">
          <cell r="C71" t="str">
            <v>NPLT</v>
          </cell>
          <cell r="N71" t="str">
            <v>-</v>
          </cell>
        </row>
        <row r="72">
          <cell r="C72" t="str">
            <v>OBDT</v>
          </cell>
          <cell r="N72" t="str">
            <v>-</v>
          </cell>
        </row>
        <row r="73">
          <cell r="C73" t="str">
            <v>PC-1</v>
          </cell>
        </row>
        <row r="74">
          <cell r="C74" t="str">
            <v>PC10</v>
          </cell>
        </row>
        <row r="75">
          <cell r="C75" t="str">
            <v>PC15</v>
          </cell>
        </row>
        <row r="76">
          <cell r="C76" t="str">
            <v>PC3</v>
          </cell>
        </row>
        <row r="77">
          <cell r="C77" t="str">
            <v>PC5</v>
          </cell>
        </row>
        <row r="78">
          <cell r="C78" t="str">
            <v>PCD</v>
          </cell>
          <cell r="N78" t="str">
            <v>-</v>
          </cell>
        </row>
        <row r="79">
          <cell r="C79" t="str">
            <v>PCE-10</v>
          </cell>
        </row>
        <row r="80">
          <cell r="C80" t="str">
            <v>PCE-5</v>
          </cell>
        </row>
        <row r="81">
          <cell r="C81" t="str">
            <v>PCE-CH</v>
          </cell>
        </row>
        <row r="82">
          <cell r="C82" t="str">
            <v>PCE-OH</v>
          </cell>
        </row>
        <row r="83">
          <cell r="C83" t="str">
            <v>PCE-OH5</v>
          </cell>
        </row>
        <row r="84">
          <cell r="C84" t="str">
            <v>PC-OH</v>
          </cell>
        </row>
        <row r="85">
          <cell r="C85" t="str">
            <v>PI</v>
          </cell>
          <cell r="N85" t="str">
            <v>-</v>
          </cell>
        </row>
        <row r="86">
          <cell r="C86" t="str">
            <v>PPS-J</v>
          </cell>
          <cell r="N86" t="str">
            <v>-</v>
          </cell>
        </row>
        <row r="87">
          <cell r="C87" t="str">
            <v>PPS-O</v>
          </cell>
          <cell r="N87" t="str">
            <v>-</v>
          </cell>
        </row>
        <row r="88">
          <cell r="C88" t="str">
            <v>PR</v>
          </cell>
        </row>
        <row r="89">
          <cell r="C89" t="str">
            <v>PUN</v>
          </cell>
          <cell r="N89" t="str">
            <v>-</v>
          </cell>
        </row>
        <row r="90">
          <cell r="C90" t="str">
            <v>QP-R</v>
          </cell>
        </row>
        <row r="91">
          <cell r="C91" t="str">
            <v>RFT</v>
          </cell>
          <cell r="N91" t="str">
            <v>-</v>
          </cell>
        </row>
        <row r="92">
          <cell r="C92" t="str">
            <v>SAS</v>
          </cell>
          <cell r="N92" t="str">
            <v>-</v>
          </cell>
        </row>
        <row r="93">
          <cell r="C93" t="str">
            <v>SAS-D</v>
          </cell>
          <cell r="N93" t="str">
            <v>-</v>
          </cell>
        </row>
        <row r="94">
          <cell r="C94" t="str">
            <v>SAS-O</v>
          </cell>
          <cell r="N94" t="str">
            <v>-</v>
          </cell>
        </row>
        <row r="95">
          <cell r="C95" t="str">
            <v>SAS-W</v>
          </cell>
          <cell r="N95" t="str">
            <v>-</v>
          </cell>
        </row>
        <row r="96">
          <cell r="C96" t="str">
            <v>SCT</v>
          </cell>
        </row>
        <row r="97">
          <cell r="C97" t="str">
            <v>SHDT</v>
          </cell>
          <cell r="N97" t="str">
            <v>-</v>
          </cell>
        </row>
        <row r="98">
          <cell r="C98" t="str">
            <v>SIT</v>
          </cell>
        </row>
        <row r="99">
          <cell r="C99" t="str">
            <v>SLS</v>
          </cell>
          <cell r="N99" t="str">
            <v>-</v>
          </cell>
        </row>
        <row r="100">
          <cell r="C100" t="str">
            <v>SPH</v>
          </cell>
          <cell r="N100" t="str">
            <v>-</v>
          </cell>
        </row>
        <row r="101">
          <cell r="C101" t="str">
            <v>ST</v>
          </cell>
          <cell r="N101">
            <v>0</v>
          </cell>
        </row>
        <row r="102">
          <cell r="C102" t="str">
            <v>TDT</v>
          </cell>
          <cell r="N102" t="str">
            <v>-</v>
          </cell>
        </row>
        <row r="103">
          <cell r="C103" t="str">
            <v>TDT-P</v>
          </cell>
          <cell r="N103" t="str">
            <v>-</v>
          </cell>
        </row>
        <row r="104">
          <cell r="C104" t="str">
            <v>TGS</v>
          </cell>
          <cell r="N104" t="str">
            <v>-</v>
          </cell>
        </row>
        <row r="105">
          <cell r="C105" t="str">
            <v>UBI</v>
          </cell>
          <cell r="N105" t="str">
            <v>-</v>
          </cell>
        </row>
        <row r="106">
          <cell r="C106" t="str">
            <v>USI-CE</v>
          </cell>
          <cell r="N106" t="str">
            <v>-</v>
          </cell>
        </row>
        <row r="107">
          <cell r="C107" t="str">
            <v>USI-CM</v>
          </cell>
          <cell r="N107" t="str">
            <v>-</v>
          </cell>
        </row>
        <row r="108">
          <cell r="C108" t="str">
            <v>VD</v>
          </cell>
          <cell r="N108" t="str">
            <v>-</v>
          </cell>
        </row>
        <row r="109">
          <cell r="C109" t="str">
            <v>WFT</v>
          </cell>
          <cell r="N109" t="str">
            <v>-</v>
          </cell>
        </row>
        <row r="110">
          <cell r="C110" t="str">
            <v>WSS</v>
          </cell>
          <cell r="N110" t="str">
            <v>-</v>
          </cell>
        </row>
        <row r="111">
          <cell r="C111" t="str">
            <v>WSS-D</v>
          </cell>
          <cell r="N111" t="str">
            <v>-</v>
          </cell>
        </row>
        <row r="112">
          <cell r="C112" t="str">
            <v>WSS-O</v>
          </cell>
          <cell r="N112" t="str">
            <v>-</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e Press &amp; FG"/>
      <sheetName val="Directional"/>
    </sheetNames>
    <sheetDataSet>
      <sheetData sheetId="0" refreshError="1"/>
      <sheetData sheetId="1"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sheetName val="Input"/>
      <sheetName val="Calculation"/>
      <sheetName val="Load_Out"/>
      <sheetName val="Equipment"/>
      <sheetName val="Quality"/>
      <sheetName val="Safety"/>
      <sheetName val="PipeData"/>
      <sheetName val="Pricelist"/>
      <sheetName val="Cover"/>
      <sheetName val="Letter"/>
      <sheetName val="Justification"/>
      <sheetName val="Wellbore"/>
      <sheetName val="Procedures"/>
      <sheetName val="Treat_Report"/>
      <sheetName val="SOR"/>
      <sheetName val="Product"/>
      <sheetName val="98-02E&amp;PSUM"/>
      <sheetName val="Sheet1"/>
      <sheetName val="Param."/>
      <sheetName val="Monthly CVA Calc"/>
      <sheetName val="5&quot;PIPE"/>
      <sheetName val="Database"/>
    </sheetNames>
    <sheetDataSet>
      <sheetData sheetId="0">
        <row r="5">
          <cell r="D5" t="str">
            <v>45.65</v>
          </cell>
        </row>
      </sheetData>
      <sheetData sheetId="1"/>
      <sheetData sheetId="2"/>
      <sheetData sheetId="3"/>
      <sheetData sheetId="4"/>
      <sheetData sheetId="5">
        <row r="5">
          <cell r="D5" t="str">
            <v>45.65</v>
          </cell>
        </row>
      </sheetData>
      <sheetData sheetId="6">
        <row r="5">
          <cell r="D5" t="str">
            <v>45.65</v>
          </cell>
        </row>
      </sheetData>
      <sheetData sheetId="7">
        <row r="5">
          <cell r="D5" t="str">
            <v>45.65</v>
          </cell>
          <cell r="G5">
            <v>0</v>
          </cell>
          <cell r="N5" t="str">
            <v>1.93.75</v>
          </cell>
          <cell r="O5">
            <v>1.5</v>
          </cell>
          <cell r="U5" t="str">
            <v>12.25</v>
          </cell>
          <cell r="V5">
            <v>0</v>
          </cell>
          <cell r="W5" t="str">
            <v>12.25u</v>
          </cell>
          <cell r="X5">
            <v>0</v>
          </cell>
          <cell r="Y5">
            <v>0.95699999999999996</v>
          </cell>
        </row>
        <row r="6">
          <cell r="G6">
            <v>0</v>
          </cell>
          <cell r="N6" t="str">
            <v>2.3754.43</v>
          </cell>
          <cell r="O6">
            <v>1.9950000000000001</v>
          </cell>
          <cell r="U6" t="str">
            <v>1.051.14</v>
          </cell>
          <cell r="V6" t="str">
            <v>1.051.14C-75</v>
          </cell>
          <cell r="W6" t="str">
            <v>1.051.14n</v>
          </cell>
          <cell r="X6" t="str">
            <v>1.051.14C-75n</v>
          </cell>
          <cell r="Y6">
            <v>0.82399999999999995</v>
          </cell>
          <cell r="Z6">
            <v>0.73</v>
          </cell>
          <cell r="AA6">
            <v>14410</v>
          </cell>
          <cell r="AB6">
            <v>14120</v>
          </cell>
        </row>
        <row r="7">
          <cell r="G7">
            <v>0</v>
          </cell>
          <cell r="N7" t="str">
            <v>2.3754.8</v>
          </cell>
          <cell r="O7">
            <v>2</v>
          </cell>
          <cell r="U7" t="str">
            <v>1.051.2</v>
          </cell>
          <cell r="V7" t="str">
            <v>1.051.2C-75</v>
          </cell>
          <cell r="W7" t="str">
            <v>1.051.2u</v>
          </cell>
          <cell r="X7" t="str">
            <v>1.051.2C-75u</v>
          </cell>
          <cell r="Y7">
            <v>0.82399999999999995</v>
          </cell>
          <cell r="Z7">
            <v>0.73</v>
          </cell>
          <cell r="AA7">
            <v>14410</v>
          </cell>
          <cell r="AB7">
            <v>14120</v>
          </cell>
        </row>
        <row r="8">
          <cell r="G8">
            <v>0</v>
          </cell>
          <cell r="N8" t="str">
            <v>2.3754.85</v>
          </cell>
          <cell r="O8">
            <v>1.9950000000000001</v>
          </cell>
          <cell r="U8" t="str">
            <v>1.051.2</v>
          </cell>
          <cell r="V8" t="str">
            <v>1.051.2F-25</v>
          </cell>
          <cell r="W8" t="str">
            <v>1.051.2u</v>
          </cell>
          <cell r="X8" t="str">
            <v>1.051.2F-25u</v>
          </cell>
          <cell r="Y8">
            <v>0.82399999999999995</v>
          </cell>
          <cell r="Z8">
            <v>0.73</v>
          </cell>
          <cell r="AA8">
            <v>5960</v>
          </cell>
          <cell r="AB8">
            <v>4710</v>
          </cell>
        </row>
        <row r="9">
          <cell r="G9">
            <v>0</v>
          </cell>
          <cell r="N9" t="str">
            <v>2.3756.26</v>
          </cell>
          <cell r="O9">
            <v>1.8149999999999999</v>
          </cell>
          <cell r="U9" t="str">
            <v>1.051.2</v>
          </cell>
          <cell r="V9" t="str">
            <v>1.051.2N-80</v>
          </cell>
          <cell r="W9" t="str">
            <v>1.051.2u</v>
          </cell>
          <cell r="X9" t="str">
            <v>1.051.2N-80u</v>
          </cell>
          <cell r="Y9">
            <v>0.82399999999999995</v>
          </cell>
          <cell r="Z9">
            <v>0.73</v>
          </cell>
          <cell r="AA9">
            <v>15370</v>
          </cell>
          <cell r="AB9">
            <v>15070</v>
          </cell>
        </row>
        <row r="10">
          <cell r="G10">
            <v>0</v>
          </cell>
          <cell r="N10" t="str">
            <v>2.3756.65</v>
          </cell>
          <cell r="O10">
            <v>1.8149999999999999</v>
          </cell>
          <cell r="U10" t="str">
            <v>1.051.14</v>
          </cell>
          <cell r="V10">
            <v>0</v>
          </cell>
          <cell r="W10" t="str">
            <v>1.051.14u</v>
          </cell>
          <cell r="X10">
            <v>0</v>
          </cell>
          <cell r="Y10">
            <v>0.82399999999999995</v>
          </cell>
        </row>
        <row r="11">
          <cell r="G11">
            <v>0</v>
          </cell>
          <cell r="N11" t="str">
            <v>2.8756.16</v>
          </cell>
          <cell r="O11">
            <v>2.4409999999999998</v>
          </cell>
          <cell r="U11" t="str">
            <v>1.051.5</v>
          </cell>
          <cell r="V11">
            <v>0</v>
          </cell>
          <cell r="W11" t="str">
            <v>1.051.5u</v>
          </cell>
          <cell r="X11">
            <v>0</v>
          </cell>
          <cell r="Y11">
            <v>0.74199999999999999</v>
          </cell>
        </row>
        <row r="12">
          <cell r="G12">
            <v>0</v>
          </cell>
          <cell r="N12" t="str">
            <v>2.8756.45</v>
          </cell>
          <cell r="O12">
            <v>2.4689999999999999</v>
          </cell>
          <cell r="U12" t="str">
            <v>1.3151.7</v>
          </cell>
          <cell r="V12" t="str">
            <v>1.3151.7C-75</v>
          </cell>
          <cell r="W12" t="str">
            <v>1.3151.7n</v>
          </cell>
          <cell r="X12" t="str">
            <v>1.3151.7C-75n</v>
          </cell>
          <cell r="Y12">
            <v>1.0489999999999999</v>
          </cell>
          <cell r="Z12">
            <v>0.95499999999999996</v>
          </cell>
          <cell r="AA12">
            <v>13640</v>
          </cell>
          <cell r="AB12">
            <v>13270</v>
          </cell>
        </row>
        <row r="13">
          <cell r="G13">
            <v>0</v>
          </cell>
          <cell r="N13" t="str">
            <v>2.8756.85</v>
          </cell>
          <cell r="O13">
            <v>2.4409999999999998</v>
          </cell>
          <cell r="U13" t="str">
            <v>1.3151.8</v>
          </cell>
          <cell r="V13" t="str">
            <v>1.3151.8C-75</v>
          </cell>
          <cell r="W13" t="str">
            <v>1.3151.8u</v>
          </cell>
          <cell r="X13" t="str">
            <v>1.3151.8C-75u</v>
          </cell>
          <cell r="Y13">
            <v>1.0489999999999999</v>
          </cell>
          <cell r="Z13">
            <v>0.95499999999999996</v>
          </cell>
          <cell r="AA13">
            <v>13640</v>
          </cell>
          <cell r="AB13">
            <v>13270</v>
          </cell>
        </row>
        <row r="14">
          <cell r="G14">
            <v>0</v>
          </cell>
          <cell r="N14" t="str">
            <v>2.8758.35</v>
          </cell>
          <cell r="O14">
            <v>2.323</v>
          </cell>
          <cell r="U14" t="str">
            <v>1.3151.8</v>
          </cell>
          <cell r="V14" t="str">
            <v>1.3151.8F-25</v>
          </cell>
          <cell r="W14" t="str">
            <v>1.3151.8u</v>
          </cell>
          <cell r="X14" t="str">
            <v>1.3151.8F-25u</v>
          </cell>
          <cell r="Y14">
            <v>1.0489999999999999</v>
          </cell>
          <cell r="Z14">
            <v>0.95499999999999996</v>
          </cell>
          <cell r="AA14">
            <v>5540</v>
          </cell>
          <cell r="AB14">
            <v>4430</v>
          </cell>
        </row>
        <row r="15">
          <cell r="G15">
            <v>0</v>
          </cell>
          <cell r="N15" t="str">
            <v>2.8759.72</v>
          </cell>
          <cell r="O15">
            <v>2.1509999999999998</v>
          </cell>
          <cell r="U15" t="str">
            <v>1.3151.8</v>
          </cell>
          <cell r="V15" t="str">
            <v>1.3151.8H-40</v>
          </cell>
          <cell r="W15" t="str">
            <v>1.3151.8u</v>
          </cell>
          <cell r="X15" t="str">
            <v>1.3151.8H-40u</v>
          </cell>
          <cell r="Y15">
            <v>1.0489999999999999</v>
          </cell>
          <cell r="Z15">
            <v>0.95499999999999996</v>
          </cell>
          <cell r="AA15">
            <v>7270</v>
          </cell>
          <cell r="AB15">
            <v>7080</v>
          </cell>
        </row>
        <row r="16">
          <cell r="G16">
            <v>0</v>
          </cell>
          <cell r="N16" t="str">
            <v>2.87510.4</v>
          </cell>
          <cell r="O16">
            <v>2.1509999999999998</v>
          </cell>
          <cell r="U16" t="str">
            <v>1.3151.8</v>
          </cell>
          <cell r="V16" t="str">
            <v>1.3151.8J-55</v>
          </cell>
          <cell r="W16" t="str">
            <v>1.3151.8u</v>
          </cell>
          <cell r="X16" t="str">
            <v>1.3151.8J-55u</v>
          </cell>
          <cell r="Y16">
            <v>1.0489999999999999</v>
          </cell>
          <cell r="Z16">
            <v>0.95499999999999996</v>
          </cell>
          <cell r="AA16">
            <v>10000</v>
          </cell>
          <cell r="AB16">
            <v>9730</v>
          </cell>
        </row>
        <row r="17">
          <cell r="G17">
            <v>0</v>
          </cell>
          <cell r="N17" t="str">
            <v>3.58.5</v>
          </cell>
          <cell r="O17">
            <v>3.0630000000000002</v>
          </cell>
          <cell r="U17" t="str">
            <v>1.3151.8</v>
          </cell>
          <cell r="V17" t="str">
            <v>1.3151.8N-80</v>
          </cell>
          <cell r="W17" t="str">
            <v>1.3151.8u</v>
          </cell>
          <cell r="X17" t="str">
            <v>1.3151.8N-80u</v>
          </cell>
          <cell r="Y17">
            <v>1.0489999999999999</v>
          </cell>
          <cell r="Z17">
            <v>0.95499999999999996</v>
          </cell>
          <cell r="AA17">
            <v>14650</v>
          </cell>
          <cell r="AB17">
            <v>14160</v>
          </cell>
        </row>
        <row r="18">
          <cell r="G18" t="str">
            <v>4.59.5F-25</v>
          </cell>
          <cell r="H18">
            <v>3.9649999999999999</v>
          </cell>
          <cell r="I18">
            <v>1920</v>
          </cell>
          <cell r="J18">
            <v>1990</v>
          </cell>
          <cell r="N18" t="str">
            <v>3.58.81</v>
          </cell>
          <cell r="O18">
            <v>2.9220000000000002</v>
          </cell>
          <cell r="U18" t="str">
            <v>1.3151.3</v>
          </cell>
          <cell r="V18">
            <v>0</v>
          </cell>
          <cell r="W18" t="str">
            <v>1.3151.3u</v>
          </cell>
          <cell r="X18">
            <v>0</v>
          </cell>
          <cell r="Y18">
            <v>1.125</v>
          </cell>
        </row>
        <row r="19">
          <cell r="G19">
            <v>0</v>
          </cell>
          <cell r="N19" t="str">
            <v>3.59.5</v>
          </cell>
          <cell r="O19">
            <v>2.992</v>
          </cell>
          <cell r="U19" t="str">
            <v>1.3151.43</v>
          </cell>
          <cell r="V19">
            <v>0</v>
          </cell>
          <cell r="W19" t="str">
            <v>1.3151.43u</v>
          </cell>
          <cell r="X19">
            <v>0</v>
          </cell>
          <cell r="Y19">
            <v>1.097</v>
          </cell>
        </row>
        <row r="20">
          <cell r="G20" t="str">
            <v>4.510.5J-55</v>
          </cell>
          <cell r="H20">
            <v>3.9649999999999999</v>
          </cell>
          <cell r="I20">
            <v>3310</v>
          </cell>
          <cell r="J20">
            <v>4380</v>
          </cell>
          <cell r="N20" t="str">
            <v>3.511.2</v>
          </cell>
          <cell r="O20">
            <v>2.9</v>
          </cell>
          <cell r="U20" t="str">
            <v>1.3151.63</v>
          </cell>
          <cell r="V20">
            <v>0</v>
          </cell>
          <cell r="W20" t="str">
            <v>1.3151.63u</v>
          </cell>
          <cell r="X20">
            <v>0</v>
          </cell>
          <cell r="Y20">
            <v>1.0649999999999999</v>
          </cell>
        </row>
        <row r="21">
          <cell r="G21">
            <v>0</v>
          </cell>
          <cell r="N21" t="str">
            <v>3.512.31</v>
          </cell>
          <cell r="O21">
            <v>2.7639999999999998</v>
          </cell>
          <cell r="U21" t="str">
            <v>1.3151.7</v>
          </cell>
          <cell r="V21">
            <v>0</v>
          </cell>
          <cell r="W21" t="str">
            <v>1.3151.7u</v>
          </cell>
          <cell r="X21">
            <v>0</v>
          </cell>
          <cell r="Y21">
            <v>1.0489999999999999</v>
          </cell>
        </row>
        <row r="22">
          <cell r="G22">
            <v>0</v>
          </cell>
          <cell r="N22" t="str">
            <v>3.513.3</v>
          </cell>
          <cell r="O22">
            <v>2.7639999999999998</v>
          </cell>
          <cell r="U22" t="str">
            <v>1.3151.72</v>
          </cell>
          <cell r="V22">
            <v>0</v>
          </cell>
          <cell r="W22" t="str">
            <v>1.3151.72u</v>
          </cell>
          <cell r="X22">
            <v>0</v>
          </cell>
          <cell r="Y22">
            <v>1.0489999999999999</v>
          </cell>
        </row>
        <row r="23">
          <cell r="G23">
            <v>0</v>
          </cell>
          <cell r="N23" t="str">
            <v>3.514.63</v>
          </cell>
          <cell r="O23">
            <v>2.6019999999999999</v>
          </cell>
          <cell r="U23" t="str">
            <v>1.3151.9</v>
          </cell>
          <cell r="V23">
            <v>0</v>
          </cell>
          <cell r="W23" t="str">
            <v>1.3151.9u</v>
          </cell>
          <cell r="X23">
            <v>0</v>
          </cell>
          <cell r="Y23">
            <v>1.0489999999999999</v>
          </cell>
        </row>
        <row r="24">
          <cell r="G24">
            <v>0</v>
          </cell>
          <cell r="N24" t="str">
            <v>3.515.5</v>
          </cell>
          <cell r="O24">
            <v>2.6019999999999999</v>
          </cell>
          <cell r="U24" t="str">
            <v>1.662.3</v>
          </cell>
          <cell r="V24" t="str">
            <v>1.662.3C-75</v>
          </cell>
          <cell r="W24" t="str">
            <v>1.662.3n</v>
          </cell>
          <cell r="X24" t="str">
            <v>1.662.3C-75n</v>
          </cell>
          <cell r="Y24">
            <v>1.38</v>
          </cell>
          <cell r="Z24">
            <v>1.286</v>
          </cell>
          <cell r="AA24">
            <v>11580</v>
          </cell>
          <cell r="AB24">
            <v>11070</v>
          </cell>
        </row>
        <row r="25">
          <cell r="G25" t="str">
            <v>4.511.6C-75</v>
          </cell>
          <cell r="H25">
            <v>3.875</v>
          </cell>
          <cell r="I25">
            <v>6130</v>
          </cell>
          <cell r="J25">
            <v>7290</v>
          </cell>
          <cell r="N25" t="str">
            <v>3.87514.5</v>
          </cell>
          <cell r="O25">
            <v>3.181</v>
          </cell>
          <cell r="U25" t="str">
            <v>1.662.4</v>
          </cell>
          <cell r="V25" t="str">
            <v>1.662.4C-75</v>
          </cell>
          <cell r="W25" t="str">
            <v>1.662.4u</v>
          </cell>
          <cell r="X25" t="str">
            <v>1.662.4C-75u</v>
          </cell>
          <cell r="Y25">
            <v>1.38</v>
          </cell>
          <cell r="Z25">
            <v>1.286</v>
          </cell>
          <cell r="AA25">
            <v>11580</v>
          </cell>
          <cell r="AB25">
            <v>11070</v>
          </cell>
        </row>
        <row r="26">
          <cell r="G26">
            <v>0</v>
          </cell>
          <cell r="N26" t="str">
            <v>410.46</v>
          </cell>
          <cell r="O26">
            <v>3.476</v>
          </cell>
          <cell r="U26" t="str">
            <v>1.662.4</v>
          </cell>
          <cell r="V26" t="str">
            <v>1.662.4F-25</v>
          </cell>
          <cell r="W26" t="str">
            <v>1.662.4u</v>
          </cell>
          <cell r="X26" t="str">
            <v>1.662.4F-25u</v>
          </cell>
          <cell r="Y26">
            <v>1.38</v>
          </cell>
          <cell r="Z26">
            <v>1.286</v>
          </cell>
          <cell r="AA26">
            <v>4400</v>
          </cell>
          <cell r="AB26">
            <v>3690</v>
          </cell>
        </row>
        <row r="27">
          <cell r="G27">
            <v>0</v>
          </cell>
          <cell r="N27" t="str">
            <v>411</v>
          </cell>
          <cell r="O27">
            <v>3.5</v>
          </cell>
          <cell r="U27" t="str">
            <v>1.662.4</v>
          </cell>
          <cell r="V27" t="str">
            <v>1.662.4H-40</v>
          </cell>
          <cell r="W27" t="str">
            <v>1.662.4u</v>
          </cell>
          <cell r="X27" t="str">
            <v>1.662.4H-40u</v>
          </cell>
          <cell r="Y27">
            <v>1.38</v>
          </cell>
          <cell r="Z27">
            <v>1.286</v>
          </cell>
          <cell r="AA27">
            <v>6180</v>
          </cell>
          <cell r="AB27">
            <v>5910</v>
          </cell>
        </row>
        <row r="28">
          <cell r="G28">
            <v>0</v>
          </cell>
          <cell r="N28" t="str">
            <v>411.85</v>
          </cell>
          <cell r="O28">
            <v>3.476</v>
          </cell>
          <cell r="U28" t="str">
            <v>1.662.4</v>
          </cell>
          <cell r="V28" t="str">
            <v>1.662.4K-55</v>
          </cell>
          <cell r="W28" t="str">
            <v>1.662.4u</v>
          </cell>
          <cell r="X28" t="str">
            <v>1.662.4K-55u</v>
          </cell>
          <cell r="Y28">
            <v>1.38</v>
          </cell>
          <cell r="Z28">
            <v>1.286</v>
          </cell>
          <cell r="AA28">
            <v>8490</v>
          </cell>
          <cell r="AB28">
            <v>8120</v>
          </cell>
        </row>
        <row r="29">
          <cell r="G29">
            <v>0</v>
          </cell>
          <cell r="N29" t="str">
            <v>412.93</v>
          </cell>
          <cell r="O29">
            <v>3.34</v>
          </cell>
          <cell r="U29" t="str">
            <v>1.662.4</v>
          </cell>
          <cell r="V29" t="str">
            <v>1.662.4N-80</v>
          </cell>
          <cell r="W29" t="str">
            <v>1.662.4u</v>
          </cell>
          <cell r="X29" t="str">
            <v>1.662.4N-80u</v>
          </cell>
          <cell r="Y29">
            <v>1.38</v>
          </cell>
          <cell r="Z29">
            <v>1.286</v>
          </cell>
          <cell r="AA29">
            <v>12360</v>
          </cell>
          <cell r="AB29">
            <v>11800</v>
          </cell>
        </row>
        <row r="30">
          <cell r="G30">
            <v>0</v>
          </cell>
          <cell r="N30" t="str">
            <v>414</v>
          </cell>
          <cell r="O30">
            <v>3.34</v>
          </cell>
          <cell r="U30" t="str">
            <v>1.662.1</v>
          </cell>
          <cell r="V30">
            <v>0</v>
          </cell>
          <cell r="W30" t="str">
            <v>1.662.1u</v>
          </cell>
          <cell r="X30">
            <v>0</v>
          </cell>
          <cell r="Y30">
            <v>1.41</v>
          </cell>
        </row>
        <row r="31">
          <cell r="G31" t="str">
            <v>4.513.5C-75</v>
          </cell>
          <cell r="H31">
            <v>3.875</v>
          </cell>
          <cell r="I31">
            <v>6130</v>
          </cell>
          <cell r="J31">
            <v>7290</v>
          </cell>
          <cell r="N31" t="str">
            <v>414.69</v>
          </cell>
          <cell r="O31">
            <v>3.24</v>
          </cell>
          <cell r="U31" t="str">
            <v>1.663.02</v>
          </cell>
          <cell r="V31">
            <v>0</v>
          </cell>
          <cell r="W31" t="str">
            <v>1.663.02u</v>
          </cell>
          <cell r="X31">
            <v>0</v>
          </cell>
          <cell r="Y31">
            <v>1.278</v>
          </cell>
        </row>
        <row r="32">
          <cell r="G32">
            <v>0</v>
          </cell>
          <cell r="N32" t="str">
            <v>415.3</v>
          </cell>
          <cell r="O32">
            <v>3.2440000000000002</v>
          </cell>
          <cell r="U32" t="str">
            <v>1.663.24</v>
          </cell>
          <cell r="V32">
            <v>0</v>
          </cell>
          <cell r="W32" t="str">
            <v>1.663.24u</v>
          </cell>
          <cell r="X32">
            <v>0</v>
          </cell>
          <cell r="Y32">
            <v>1.264</v>
          </cell>
        </row>
        <row r="33">
          <cell r="G33">
            <v>0</v>
          </cell>
          <cell r="N33" t="str">
            <v>415.7</v>
          </cell>
          <cell r="O33">
            <v>3.24</v>
          </cell>
          <cell r="U33" t="str">
            <v>1.92.75</v>
          </cell>
          <cell r="V33" t="str">
            <v>1.92.75C-75</v>
          </cell>
          <cell r="W33" t="str">
            <v>1.92.75n</v>
          </cell>
          <cell r="X33" t="str">
            <v>1.92.75C-75n</v>
          </cell>
          <cell r="Y33">
            <v>1.61</v>
          </cell>
          <cell r="Z33">
            <v>1.516</v>
          </cell>
          <cell r="AA33">
            <v>10570</v>
          </cell>
          <cell r="AB33">
            <v>10020</v>
          </cell>
        </row>
        <row r="34">
          <cell r="G34" t="str">
            <v>4.515.1P-110</v>
          </cell>
          <cell r="H34">
            <v>3.875</v>
          </cell>
          <cell r="I34">
            <v>7560</v>
          </cell>
          <cell r="J34">
            <v>10690</v>
          </cell>
          <cell r="N34" t="str">
            <v>4.512.24</v>
          </cell>
          <cell r="O34">
            <v>3.9580000000000002</v>
          </cell>
          <cell r="U34" t="str">
            <v>1.92.9</v>
          </cell>
          <cell r="V34" t="str">
            <v>1.92.9C-75</v>
          </cell>
          <cell r="W34" t="str">
            <v>1.92.9u</v>
          </cell>
          <cell r="X34" t="str">
            <v>1.92.9C-75u</v>
          </cell>
          <cell r="Y34">
            <v>1.61</v>
          </cell>
          <cell r="Z34">
            <v>1.516</v>
          </cell>
          <cell r="AA34">
            <v>10570</v>
          </cell>
          <cell r="AB34">
            <v>10020</v>
          </cell>
        </row>
        <row r="35">
          <cell r="G35">
            <v>0</v>
          </cell>
          <cell r="N35" t="str">
            <v>4.512.75</v>
          </cell>
          <cell r="O35">
            <v>4</v>
          </cell>
          <cell r="U35" t="str">
            <v>1.92.75</v>
          </cell>
          <cell r="V35" t="str">
            <v>1.92.75F-25</v>
          </cell>
          <cell r="W35" t="str">
            <v>1.92.75n</v>
          </cell>
          <cell r="X35" t="str">
            <v>1.92.75F-25n</v>
          </cell>
          <cell r="Y35">
            <v>1.61</v>
          </cell>
          <cell r="Z35">
            <v>1.516</v>
          </cell>
          <cell r="AA35">
            <v>3920</v>
          </cell>
          <cell r="AB35">
            <v>3340</v>
          </cell>
        </row>
        <row r="36">
          <cell r="G36">
            <v>0</v>
          </cell>
          <cell r="N36" t="str">
            <v>4.513.75</v>
          </cell>
          <cell r="O36">
            <v>3.9580000000000002</v>
          </cell>
          <cell r="U36" t="str">
            <v>1.92.9</v>
          </cell>
          <cell r="V36" t="str">
            <v>1.92.9F-25</v>
          </cell>
          <cell r="W36" t="str">
            <v>1.92.9u</v>
          </cell>
          <cell r="X36" t="str">
            <v>1.92.9F-25u</v>
          </cell>
          <cell r="Y36">
            <v>1.61</v>
          </cell>
          <cell r="Z36">
            <v>1.516</v>
          </cell>
          <cell r="AA36">
            <v>3920</v>
          </cell>
          <cell r="AB36">
            <v>3340</v>
          </cell>
        </row>
        <row r="37">
          <cell r="G37">
            <v>0</v>
          </cell>
          <cell r="N37" t="str">
            <v>4.514.98</v>
          </cell>
          <cell r="O37">
            <v>3.8260000000000001</v>
          </cell>
          <cell r="U37" t="str">
            <v>1.92.75</v>
          </cell>
          <cell r="V37" t="str">
            <v>1.92.75H-40</v>
          </cell>
          <cell r="W37" t="str">
            <v>1.92.75n</v>
          </cell>
          <cell r="X37" t="str">
            <v>1.92.75H-40n</v>
          </cell>
          <cell r="Y37">
            <v>1.61</v>
          </cell>
          <cell r="Z37">
            <v>1.516</v>
          </cell>
          <cell r="AA37">
            <v>5640</v>
          </cell>
          <cell r="AB37">
            <v>5350</v>
          </cell>
        </row>
        <row r="38">
          <cell r="G38">
            <v>0</v>
          </cell>
          <cell r="N38" t="str">
            <v>4.516.6</v>
          </cell>
          <cell r="O38">
            <v>3.8260000000000001</v>
          </cell>
          <cell r="U38" t="str">
            <v>1.92.9</v>
          </cell>
          <cell r="V38" t="str">
            <v>1.92.9H-40</v>
          </cell>
          <cell r="W38" t="str">
            <v>1.92.9u</v>
          </cell>
          <cell r="X38" t="str">
            <v>1.92.9H-40u</v>
          </cell>
          <cell r="Y38">
            <v>1.61</v>
          </cell>
          <cell r="Z38">
            <v>1.516</v>
          </cell>
          <cell r="AA38">
            <v>5640</v>
          </cell>
          <cell r="AB38">
            <v>5350</v>
          </cell>
        </row>
        <row r="39">
          <cell r="G39">
            <v>0</v>
          </cell>
          <cell r="N39" t="str">
            <v>4.518.15</v>
          </cell>
          <cell r="O39">
            <v>3.754</v>
          </cell>
          <cell r="U39" t="str">
            <v>1.92.75</v>
          </cell>
          <cell r="V39" t="str">
            <v>1.92.75J-55</v>
          </cell>
          <cell r="W39" t="str">
            <v>1.92.75n</v>
          </cell>
          <cell r="X39" t="str">
            <v>1.92.75J-55n</v>
          </cell>
          <cell r="Y39">
            <v>1.61</v>
          </cell>
          <cell r="Z39">
            <v>1.516</v>
          </cell>
          <cell r="AA39">
            <v>7750</v>
          </cell>
          <cell r="AB39">
            <v>7350</v>
          </cell>
        </row>
        <row r="40">
          <cell r="G40">
            <v>0</v>
          </cell>
          <cell r="N40" t="str">
            <v>4.518.69</v>
          </cell>
          <cell r="O40">
            <v>3.64</v>
          </cell>
          <cell r="U40" t="str">
            <v>1.92.9</v>
          </cell>
          <cell r="V40" t="str">
            <v>1.92.9J-55</v>
          </cell>
          <cell r="W40" t="str">
            <v>1.92.9u</v>
          </cell>
          <cell r="X40" t="str">
            <v>1.92.9J-55u</v>
          </cell>
          <cell r="Y40">
            <v>1.61</v>
          </cell>
          <cell r="Z40">
            <v>1.516</v>
          </cell>
          <cell r="AA40">
            <v>7750</v>
          </cell>
          <cell r="AB40">
            <v>7350</v>
          </cell>
        </row>
        <row r="41">
          <cell r="G41">
            <v>0</v>
          </cell>
          <cell r="N41" t="str">
            <v>4.520</v>
          </cell>
          <cell r="O41">
            <v>3.64</v>
          </cell>
          <cell r="U41" t="str">
            <v>1.92.75</v>
          </cell>
          <cell r="V41" t="str">
            <v>1.92.75N-80</v>
          </cell>
          <cell r="W41" t="str">
            <v>1.92.75n</v>
          </cell>
          <cell r="X41" t="str">
            <v>1.92.75N-80n</v>
          </cell>
          <cell r="Y41">
            <v>1.61</v>
          </cell>
          <cell r="Z41">
            <v>1.516</v>
          </cell>
          <cell r="AA41">
            <v>11280</v>
          </cell>
          <cell r="AB41">
            <v>10680</v>
          </cell>
        </row>
        <row r="42">
          <cell r="G42">
            <v>0</v>
          </cell>
          <cell r="N42" t="str">
            <v>4.521.36</v>
          </cell>
          <cell r="O42">
            <v>3.5</v>
          </cell>
          <cell r="U42" t="str">
            <v>1.92.9</v>
          </cell>
          <cell r="V42" t="str">
            <v>1.92.9N-80</v>
          </cell>
          <cell r="W42" t="str">
            <v>1.92.9u</v>
          </cell>
          <cell r="X42" t="str">
            <v>1.92.9N-80u</v>
          </cell>
          <cell r="Y42">
            <v>1.61</v>
          </cell>
          <cell r="Z42">
            <v>1.516</v>
          </cell>
          <cell r="AA42">
            <v>11280</v>
          </cell>
          <cell r="AB42">
            <v>10680</v>
          </cell>
        </row>
        <row r="43">
          <cell r="G43">
            <v>0</v>
          </cell>
          <cell r="N43" t="str">
            <v>4.522.82</v>
          </cell>
          <cell r="O43">
            <v>3.5</v>
          </cell>
          <cell r="U43" t="str">
            <v>1.92.4</v>
          </cell>
          <cell r="V43">
            <v>0</v>
          </cell>
          <cell r="W43" t="str">
            <v>1.92.4u</v>
          </cell>
          <cell r="X43">
            <v>0</v>
          </cell>
          <cell r="Y43">
            <v>1.65</v>
          </cell>
        </row>
        <row r="44">
          <cell r="G44">
            <v>0</v>
          </cell>
          <cell r="N44" t="str">
            <v>4.524.66</v>
          </cell>
          <cell r="O44">
            <v>3.4</v>
          </cell>
          <cell r="U44" t="str">
            <v>1.92.75</v>
          </cell>
          <cell r="V44">
            <v>0</v>
          </cell>
          <cell r="W44" t="str">
            <v>1.92.75u</v>
          </cell>
          <cell r="X44">
            <v>0</v>
          </cell>
          <cell r="Y44">
            <v>1.61</v>
          </cell>
        </row>
        <row r="45">
          <cell r="G45">
            <v>0</v>
          </cell>
          <cell r="N45" t="str">
            <v>4.7519.08</v>
          </cell>
          <cell r="O45">
            <v>4</v>
          </cell>
          <cell r="U45" t="str">
            <v>1.93.2</v>
          </cell>
          <cell r="V45">
            <v>0</v>
          </cell>
          <cell r="W45" t="str">
            <v>1.93.2u</v>
          </cell>
          <cell r="X45">
            <v>0</v>
          </cell>
          <cell r="Y45">
            <v>1.7509999999999999</v>
          </cell>
        </row>
        <row r="46">
          <cell r="G46">
            <v>0</v>
          </cell>
          <cell r="N46" t="str">
            <v>514.2</v>
          </cell>
          <cell r="O46">
            <v>4.5</v>
          </cell>
          <cell r="U46" t="str">
            <v>1.93.25</v>
          </cell>
          <cell r="V46">
            <v>0</v>
          </cell>
          <cell r="W46" t="str">
            <v>1.93.25u</v>
          </cell>
          <cell r="X46">
            <v>0</v>
          </cell>
          <cell r="Y46">
            <v>1.7509999999999999</v>
          </cell>
        </row>
        <row r="47">
          <cell r="G47">
            <v>0</v>
          </cell>
          <cell r="N47" t="str">
            <v>515</v>
          </cell>
          <cell r="O47">
            <v>4.4080000000000004</v>
          </cell>
          <cell r="U47" t="str">
            <v>1.93.63</v>
          </cell>
          <cell r="V47">
            <v>0</v>
          </cell>
          <cell r="W47" t="str">
            <v>1.93.63u</v>
          </cell>
          <cell r="X47">
            <v>0</v>
          </cell>
          <cell r="Y47">
            <v>1.5</v>
          </cell>
        </row>
        <row r="48">
          <cell r="G48">
            <v>0</v>
          </cell>
          <cell r="N48" t="str">
            <v>519.5</v>
          </cell>
          <cell r="O48">
            <v>4.2759999999999998</v>
          </cell>
          <cell r="U48" t="str">
            <v>1.93.64</v>
          </cell>
          <cell r="V48">
            <v>0</v>
          </cell>
          <cell r="W48" t="str">
            <v>1.93.64u</v>
          </cell>
          <cell r="X48">
            <v>0</v>
          </cell>
          <cell r="Y48">
            <v>1.5</v>
          </cell>
        </row>
        <row r="49">
          <cell r="G49">
            <v>0</v>
          </cell>
          <cell r="N49" t="str">
            <v>520.5</v>
          </cell>
          <cell r="O49">
            <v>4.2140000000000004</v>
          </cell>
          <cell r="U49" t="str">
            <v>1.93.93</v>
          </cell>
          <cell r="V49">
            <v>0</v>
          </cell>
          <cell r="W49" t="str">
            <v>1.93.93u</v>
          </cell>
          <cell r="X49">
            <v>0</v>
          </cell>
          <cell r="Y49">
            <v>1.462</v>
          </cell>
        </row>
        <row r="50">
          <cell r="G50" t="str">
            <v>511.5F-25</v>
          </cell>
          <cell r="H50">
            <v>4.4349999999999996</v>
          </cell>
          <cell r="I50">
            <v>1820</v>
          </cell>
          <cell r="J50">
            <v>1930</v>
          </cell>
          <cell r="N50" t="str">
            <v>522.2</v>
          </cell>
          <cell r="O50">
            <v>4.859</v>
          </cell>
          <cell r="U50" t="str">
            <v>1.94.19</v>
          </cell>
          <cell r="V50">
            <v>0</v>
          </cell>
          <cell r="W50" t="str">
            <v>1.94.19u</v>
          </cell>
          <cell r="X50">
            <v>0</v>
          </cell>
          <cell r="Y50">
            <v>1.462</v>
          </cell>
        </row>
        <row r="51">
          <cell r="G51">
            <v>0</v>
          </cell>
          <cell r="N51" t="str">
            <v>524.03</v>
          </cell>
          <cell r="O51">
            <v>4</v>
          </cell>
          <cell r="U51" t="str">
            <v>23.23</v>
          </cell>
          <cell r="V51">
            <v>0</v>
          </cell>
          <cell r="W51" t="str">
            <v>23.23u</v>
          </cell>
          <cell r="X51">
            <v>0</v>
          </cell>
          <cell r="Y51">
            <v>1.67</v>
          </cell>
        </row>
        <row r="52">
          <cell r="G52">
            <v>0</v>
          </cell>
          <cell r="N52" t="str">
            <v>525.5</v>
          </cell>
          <cell r="O52">
            <v>3.85</v>
          </cell>
          <cell r="U52" t="str">
            <v>23.3</v>
          </cell>
          <cell r="V52">
            <v>0</v>
          </cell>
          <cell r="W52" t="str">
            <v>23.3u</v>
          </cell>
          <cell r="X52">
            <v>0</v>
          </cell>
          <cell r="Y52">
            <v>1.67</v>
          </cell>
        </row>
        <row r="53">
          <cell r="G53">
            <v>0</v>
          </cell>
          <cell r="N53" t="str">
            <v>525.6</v>
          </cell>
          <cell r="O53">
            <v>4</v>
          </cell>
          <cell r="U53" t="str">
            <v>23.4</v>
          </cell>
          <cell r="V53">
            <v>0</v>
          </cell>
          <cell r="W53" t="str">
            <v>23.4u</v>
          </cell>
          <cell r="X53">
            <v>0</v>
          </cell>
          <cell r="Y53">
            <v>1.67</v>
          </cell>
        </row>
        <row r="54">
          <cell r="G54" t="str">
            <v>513J-55</v>
          </cell>
          <cell r="H54">
            <v>4.4349999999999996</v>
          </cell>
          <cell r="I54">
            <v>3060</v>
          </cell>
          <cell r="J54">
            <v>4240</v>
          </cell>
          <cell r="N54" t="str">
            <v>5.514.87</v>
          </cell>
          <cell r="O54">
            <v>4.4080000000000004</v>
          </cell>
          <cell r="U54" t="str">
            <v>2.3754.6</v>
          </cell>
          <cell r="V54" t="str">
            <v>2.3754.6C-75</v>
          </cell>
          <cell r="W54" t="str">
            <v>2.3754.6n</v>
          </cell>
          <cell r="X54" t="str">
            <v>2.3754.6C-75n</v>
          </cell>
          <cell r="Y54">
            <v>1.9950000000000001</v>
          </cell>
          <cell r="Z54">
            <v>1.901</v>
          </cell>
          <cell r="AA54">
            <v>11040</v>
          </cell>
          <cell r="AB54">
            <v>10500</v>
          </cell>
        </row>
        <row r="55">
          <cell r="G55">
            <v>0</v>
          </cell>
          <cell r="N55" t="str">
            <v>5.516.25</v>
          </cell>
          <cell r="O55">
            <v>4.4080000000000004</v>
          </cell>
          <cell r="U55" t="str">
            <v>2.3755.8</v>
          </cell>
          <cell r="V55" t="str">
            <v>2.3755.8C-75</v>
          </cell>
          <cell r="W55" t="str">
            <v>2.3755.8n</v>
          </cell>
          <cell r="X55" t="str">
            <v>2.3755.8C-75n</v>
          </cell>
          <cell r="Y55">
            <v>1.867</v>
          </cell>
          <cell r="Z55">
            <v>1.7729999999999999</v>
          </cell>
          <cell r="AA55">
            <v>14330</v>
          </cell>
          <cell r="AB55">
            <v>14040</v>
          </cell>
        </row>
        <row r="56">
          <cell r="G56" t="str">
            <v>515C-75</v>
          </cell>
          <cell r="H56">
            <v>4.2830000000000004</v>
          </cell>
          <cell r="I56">
            <v>6970</v>
          </cell>
          <cell r="J56">
            <v>7770</v>
          </cell>
          <cell r="N56" t="str">
            <v>5.516.87</v>
          </cell>
          <cell r="O56">
            <v>4.8920000000000003</v>
          </cell>
          <cell r="U56" t="str">
            <v>2.3754.7</v>
          </cell>
          <cell r="V56" t="str">
            <v>2.3754.7C-75</v>
          </cell>
          <cell r="W56" t="str">
            <v>2.3754.7u</v>
          </cell>
          <cell r="X56" t="str">
            <v>2.3754.7C-75u</v>
          </cell>
          <cell r="Y56">
            <v>1.9950000000000001</v>
          </cell>
          <cell r="Z56">
            <v>1.901</v>
          </cell>
          <cell r="AA56">
            <v>11040</v>
          </cell>
          <cell r="AB56">
            <v>10500</v>
          </cell>
        </row>
        <row r="57">
          <cell r="G57" t="str">
            <v>518C-75</v>
          </cell>
          <cell r="H57">
            <v>4.2830000000000004</v>
          </cell>
          <cell r="I57">
            <v>6970</v>
          </cell>
          <cell r="J57">
            <v>7770</v>
          </cell>
          <cell r="N57" t="str">
            <v>5.517.93</v>
          </cell>
          <cell r="O57">
            <v>4.2759999999999998</v>
          </cell>
          <cell r="U57" t="str">
            <v>2.3755.95</v>
          </cell>
          <cell r="V57" t="str">
            <v>2.3755.95C-75</v>
          </cell>
          <cell r="W57" t="str">
            <v>2.3755.95u</v>
          </cell>
          <cell r="X57" t="str">
            <v>2.3755.95C-75u</v>
          </cell>
          <cell r="Y57">
            <v>1.867</v>
          </cell>
          <cell r="Z57">
            <v>1.7729999999999999</v>
          </cell>
          <cell r="AA57">
            <v>14330</v>
          </cell>
          <cell r="AB57">
            <v>14040</v>
          </cell>
        </row>
        <row r="58">
          <cell r="G58">
            <v>0</v>
          </cell>
          <cell r="N58" t="str">
            <v>5.519.2</v>
          </cell>
          <cell r="O58">
            <v>4.8920000000000003</v>
          </cell>
          <cell r="U58" t="str">
            <v>2.3754</v>
          </cell>
          <cell r="V58" t="str">
            <v>2.3754C-75</v>
          </cell>
          <cell r="W58" t="str">
            <v>2.3754n</v>
          </cell>
          <cell r="X58" t="str">
            <v>2.3754C-75n</v>
          </cell>
          <cell r="Y58">
            <v>2.0409999999999999</v>
          </cell>
          <cell r="Z58">
            <v>1.9470000000000001</v>
          </cell>
          <cell r="AA58">
            <v>9520</v>
          </cell>
          <cell r="AB58">
            <v>9230</v>
          </cell>
        </row>
        <row r="59">
          <cell r="G59">
            <v>0</v>
          </cell>
          <cell r="N59" t="str">
            <v>5.519.5</v>
          </cell>
          <cell r="O59">
            <v>4.2759999999999998</v>
          </cell>
          <cell r="U59" t="str">
            <v>2.3754</v>
          </cell>
          <cell r="V59" t="str">
            <v>2.3754F-25</v>
          </cell>
          <cell r="W59" t="str">
            <v>2.3754n</v>
          </cell>
          <cell r="X59" t="str">
            <v>2.3754F-25n</v>
          </cell>
          <cell r="Y59">
            <v>2.0409999999999999</v>
          </cell>
          <cell r="Z59">
            <v>1.9470000000000001</v>
          </cell>
          <cell r="AA59">
            <v>3530</v>
          </cell>
          <cell r="AB59">
            <v>3080</v>
          </cell>
        </row>
        <row r="60">
          <cell r="G60">
            <v>0</v>
          </cell>
          <cell r="N60" t="str">
            <v>5.519.5</v>
          </cell>
          <cell r="O60">
            <v>4.2759999999999998</v>
          </cell>
          <cell r="U60" t="str">
            <v>2.3754.6</v>
          </cell>
          <cell r="V60" t="str">
            <v>2.3754.6F-25</v>
          </cell>
          <cell r="W60" t="str">
            <v>2.3754.6n</v>
          </cell>
          <cell r="X60" t="str">
            <v>2.3754.6F-25n</v>
          </cell>
          <cell r="Y60">
            <v>1.9950000000000001</v>
          </cell>
          <cell r="Z60">
            <v>1.901</v>
          </cell>
          <cell r="AA60">
            <v>4160</v>
          </cell>
          <cell r="AB60">
            <v>3500</v>
          </cell>
        </row>
        <row r="61">
          <cell r="G61">
            <v>0</v>
          </cell>
          <cell r="N61" t="str">
            <v>5.519.81</v>
          </cell>
          <cell r="O61">
            <v>4.7779999999999996</v>
          </cell>
          <cell r="U61" t="str">
            <v>2.3754.7</v>
          </cell>
          <cell r="V61" t="str">
            <v>2.3754.7F-25</v>
          </cell>
          <cell r="W61" t="str">
            <v>2.3754.7u</v>
          </cell>
          <cell r="X61" t="str">
            <v>2.3754.7F-25u</v>
          </cell>
          <cell r="Y61">
            <v>1.9950000000000001</v>
          </cell>
          <cell r="Z61">
            <v>1.901</v>
          </cell>
          <cell r="AA61">
            <v>4160</v>
          </cell>
          <cell r="AB61">
            <v>3500</v>
          </cell>
        </row>
        <row r="62">
          <cell r="G62">
            <v>0</v>
          </cell>
          <cell r="N62" t="str">
            <v>5.520.5</v>
          </cell>
          <cell r="O62">
            <v>4.2140000000000004</v>
          </cell>
          <cell r="U62" t="str">
            <v>2.3754</v>
          </cell>
          <cell r="V62" t="str">
            <v>2.3754H-40</v>
          </cell>
          <cell r="W62" t="str">
            <v>2.3754n</v>
          </cell>
          <cell r="X62" t="str">
            <v>2.3754H-40n</v>
          </cell>
          <cell r="Y62">
            <v>2.0409999999999999</v>
          </cell>
          <cell r="Z62">
            <v>1.9470000000000001</v>
          </cell>
          <cell r="AA62">
            <v>5230</v>
          </cell>
          <cell r="AB62">
            <v>4930</v>
          </cell>
        </row>
        <row r="63">
          <cell r="G63">
            <v>0</v>
          </cell>
          <cell r="N63" t="str">
            <v>5.521.9</v>
          </cell>
          <cell r="O63">
            <v>4.7779999999999996</v>
          </cell>
          <cell r="U63" t="str">
            <v>2.3754.6</v>
          </cell>
          <cell r="V63" t="str">
            <v>2.3754.6H-40</v>
          </cell>
          <cell r="W63" t="str">
            <v>2.3754.6n</v>
          </cell>
          <cell r="X63" t="str">
            <v>2.3754.6H-40n</v>
          </cell>
          <cell r="Y63">
            <v>1.9950000000000001</v>
          </cell>
          <cell r="Z63">
            <v>1.901</v>
          </cell>
          <cell r="AA63">
            <v>5890</v>
          </cell>
          <cell r="AB63">
            <v>5600</v>
          </cell>
        </row>
        <row r="64">
          <cell r="G64">
            <v>0</v>
          </cell>
          <cell r="N64" t="str">
            <v>5.522.2</v>
          </cell>
          <cell r="O64">
            <v>4.859</v>
          </cell>
          <cell r="U64" t="str">
            <v>2.3754.7</v>
          </cell>
          <cell r="V64" t="str">
            <v>2.3754.7H-40</v>
          </cell>
          <cell r="W64" t="str">
            <v>2.3754.7u</v>
          </cell>
          <cell r="X64" t="str">
            <v>2.3754.7H-40u</v>
          </cell>
          <cell r="Y64">
            <v>1.9950000000000001</v>
          </cell>
          <cell r="Z64">
            <v>1.901</v>
          </cell>
          <cell r="AA64">
            <v>5890</v>
          </cell>
          <cell r="AB64">
            <v>5600</v>
          </cell>
        </row>
        <row r="65">
          <cell r="G65">
            <v>0</v>
          </cell>
          <cell r="N65" t="str">
            <v>5.522.54</v>
          </cell>
          <cell r="O65">
            <v>4.67</v>
          </cell>
          <cell r="U65" t="str">
            <v>2.3754</v>
          </cell>
          <cell r="V65" t="str">
            <v>2.3754J-55</v>
          </cell>
          <cell r="W65" t="str">
            <v>2.3754n</v>
          </cell>
          <cell r="X65" t="str">
            <v>2.3754J-55n</v>
          </cell>
          <cell r="Y65">
            <v>2.0409999999999999</v>
          </cell>
          <cell r="Z65">
            <v>1.9470000000000001</v>
          </cell>
          <cell r="AA65">
            <v>7190</v>
          </cell>
          <cell r="AB65">
            <v>6770</v>
          </cell>
        </row>
        <row r="66">
          <cell r="G66">
            <v>0</v>
          </cell>
          <cell r="N66" t="str">
            <v>5.524.7</v>
          </cell>
          <cell r="O66">
            <v>4.67</v>
          </cell>
          <cell r="U66" t="str">
            <v>2.3754.6</v>
          </cell>
          <cell r="V66" t="str">
            <v>2.3754.6J-55</v>
          </cell>
          <cell r="W66" t="str">
            <v>2.3754.6n</v>
          </cell>
          <cell r="X66" t="str">
            <v>2.3754.6J-55n</v>
          </cell>
          <cell r="Y66">
            <v>1.9950000000000001</v>
          </cell>
          <cell r="Z66">
            <v>1.901</v>
          </cell>
          <cell r="AA66">
            <v>8100</v>
          </cell>
          <cell r="AB66">
            <v>7700</v>
          </cell>
        </row>
        <row r="67">
          <cell r="G67">
            <v>0</v>
          </cell>
          <cell r="N67" t="str">
            <v>5.562519</v>
          </cell>
          <cell r="O67">
            <v>4.9749999999999996</v>
          </cell>
          <cell r="U67" t="str">
            <v>2.3754.7</v>
          </cell>
          <cell r="V67" t="str">
            <v>2.3754.7J-55</v>
          </cell>
          <cell r="W67" t="str">
            <v>2.3754.7u</v>
          </cell>
          <cell r="X67" t="str">
            <v>2.3754.7J-55u</v>
          </cell>
          <cell r="Y67">
            <v>1.9950000000000001</v>
          </cell>
          <cell r="Z67">
            <v>1.901</v>
          </cell>
          <cell r="AA67">
            <v>8100</v>
          </cell>
          <cell r="AB67">
            <v>7700</v>
          </cell>
        </row>
        <row r="68">
          <cell r="G68">
            <v>0</v>
          </cell>
          <cell r="N68" t="str">
            <v>5.562522.2</v>
          </cell>
          <cell r="O68">
            <v>4.859</v>
          </cell>
          <cell r="U68" t="str">
            <v>2.3754</v>
          </cell>
          <cell r="V68" t="str">
            <v>2.3754N-80</v>
          </cell>
          <cell r="W68" t="str">
            <v>2.3754n</v>
          </cell>
          <cell r="X68" t="str">
            <v>2.3754N-80n</v>
          </cell>
          <cell r="Y68">
            <v>2.0409999999999999</v>
          </cell>
          <cell r="Z68">
            <v>1.9470000000000001</v>
          </cell>
          <cell r="AA68">
            <v>9980</v>
          </cell>
          <cell r="AB68">
            <v>9840</v>
          </cell>
        </row>
        <row r="69">
          <cell r="G69">
            <v>0</v>
          </cell>
          <cell r="N69" t="str">
            <v>5.562525.25</v>
          </cell>
          <cell r="O69">
            <v>4.7329999999999997</v>
          </cell>
          <cell r="U69" t="str">
            <v>2.3754.6</v>
          </cell>
          <cell r="V69" t="str">
            <v>2.3754.6N-80</v>
          </cell>
          <cell r="W69" t="str">
            <v>2.3754.6n</v>
          </cell>
          <cell r="X69" t="str">
            <v>2.3754.6N-80n</v>
          </cell>
          <cell r="Y69">
            <v>1.9950000000000001</v>
          </cell>
          <cell r="Z69">
            <v>1.901</v>
          </cell>
          <cell r="AA69">
            <v>11780</v>
          </cell>
          <cell r="AB69">
            <v>11200</v>
          </cell>
        </row>
        <row r="70">
          <cell r="G70">
            <v>0</v>
          </cell>
          <cell r="N70" t="str">
            <v>5.7523.4</v>
          </cell>
          <cell r="O70">
            <v>5</v>
          </cell>
          <cell r="U70" t="str">
            <v>2.3755.8</v>
          </cell>
          <cell r="V70" t="str">
            <v>2.3755.8N-80</v>
          </cell>
          <cell r="W70" t="str">
            <v>2.3755.8n</v>
          </cell>
          <cell r="X70" t="str">
            <v>2.3755.8N-80n</v>
          </cell>
          <cell r="Y70">
            <v>1.867</v>
          </cell>
          <cell r="Z70">
            <v>1.7729999999999999</v>
          </cell>
          <cell r="AA70">
            <v>15280</v>
          </cell>
          <cell r="AB70">
            <v>14970</v>
          </cell>
        </row>
        <row r="71">
          <cell r="G71">
            <v>0</v>
          </cell>
          <cell r="N71" t="str">
            <v>6.62522.19</v>
          </cell>
          <cell r="O71">
            <v>5.9649999999999999</v>
          </cell>
          <cell r="U71" t="str">
            <v>2.3754.7</v>
          </cell>
          <cell r="V71" t="str">
            <v>2.3754.7N-80</v>
          </cell>
          <cell r="W71" t="str">
            <v>2.3754.7u</v>
          </cell>
          <cell r="X71" t="str">
            <v>2.3754.7N-80u</v>
          </cell>
          <cell r="Y71">
            <v>1.9950000000000001</v>
          </cell>
          <cell r="Z71">
            <v>1.901</v>
          </cell>
          <cell r="AA71">
            <v>11780</v>
          </cell>
          <cell r="AB71">
            <v>11200</v>
          </cell>
        </row>
        <row r="72">
          <cell r="G72">
            <v>0</v>
          </cell>
          <cell r="N72" t="str">
            <v>6.62522.2</v>
          </cell>
          <cell r="O72">
            <v>6.0650000000000004</v>
          </cell>
          <cell r="U72" t="str">
            <v>2.3755.95</v>
          </cell>
          <cell r="V72" t="str">
            <v>2.3755.95N-80</v>
          </cell>
          <cell r="W72" t="str">
            <v>2.3755.95u</v>
          </cell>
          <cell r="X72" t="str">
            <v>2.3755.95N-80u</v>
          </cell>
          <cell r="Y72">
            <v>1.867</v>
          </cell>
          <cell r="Z72">
            <v>1.7729999999999999</v>
          </cell>
          <cell r="AA72">
            <v>15280</v>
          </cell>
          <cell r="AB72">
            <v>14970</v>
          </cell>
        </row>
        <row r="73">
          <cell r="G73">
            <v>0</v>
          </cell>
          <cell r="N73" t="str">
            <v>6.62525.2</v>
          </cell>
          <cell r="O73">
            <v>5.9649999999999999</v>
          </cell>
          <cell r="U73" t="str">
            <v>2.3754.6</v>
          </cell>
          <cell r="V73" t="str">
            <v>2.3754.6P-105</v>
          </cell>
          <cell r="W73" t="str">
            <v>2.3754.6n</v>
          </cell>
          <cell r="X73" t="str">
            <v>2.3754.6P-105n</v>
          </cell>
          <cell r="Y73">
            <v>1.9950000000000001</v>
          </cell>
          <cell r="Z73">
            <v>1.901</v>
          </cell>
          <cell r="AA73">
            <v>15460</v>
          </cell>
          <cell r="AB73">
            <v>14700</v>
          </cell>
        </row>
        <row r="74">
          <cell r="G74">
            <v>0</v>
          </cell>
          <cell r="N74" t="str">
            <v>6.62531.9</v>
          </cell>
          <cell r="O74">
            <v>5.7610000000000001</v>
          </cell>
          <cell r="U74" t="str">
            <v>2.3755.8</v>
          </cell>
          <cell r="V74" t="str">
            <v>2.3755.8P-105</v>
          </cell>
          <cell r="W74" t="str">
            <v>2.3755.8n</v>
          </cell>
          <cell r="X74" t="str">
            <v>2.3755.8P-105n</v>
          </cell>
          <cell r="Y74">
            <v>1.867</v>
          </cell>
          <cell r="Z74">
            <v>1.7729999999999999</v>
          </cell>
          <cell r="AA74">
            <v>20060</v>
          </cell>
          <cell r="AB74">
            <v>19650</v>
          </cell>
        </row>
        <row r="75">
          <cell r="G75" t="str">
            <v>5.513F-25</v>
          </cell>
          <cell r="H75">
            <v>4.9189999999999996</v>
          </cell>
          <cell r="I75">
            <v>1660</v>
          </cell>
          <cell r="J75">
            <v>1810</v>
          </cell>
          <cell r="N75" t="str">
            <v>7.62528.75</v>
          </cell>
          <cell r="O75">
            <v>6.9649999999999999</v>
          </cell>
          <cell r="U75" t="str">
            <v>2.3754.7</v>
          </cell>
          <cell r="V75" t="str">
            <v>2.3754.7P-105</v>
          </cell>
          <cell r="W75" t="str">
            <v>2.3754.7u</v>
          </cell>
          <cell r="X75" t="str">
            <v>2.3754.7P-105u</v>
          </cell>
          <cell r="Y75">
            <v>1.9950000000000001</v>
          </cell>
          <cell r="Z75">
            <v>1.901</v>
          </cell>
          <cell r="AA75">
            <v>15460</v>
          </cell>
          <cell r="AB75">
            <v>14700</v>
          </cell>
        </row>
        <row r="76">
          <cell r="G76">
            <v>0</v>
          </cell>
          <cell r="N76" t="str">
            <v>7.62529.25</v>
          </cell>
          <cell r="O76">
            <v>6.9690000000000003</v>
          </cell>
          <cell r="U76" t="str">
            <v>2.3755.95</v>
          </cell>
          <cell r="V76" t="str">
            <v>2.3755.95P-105</v>
          </cell>
          <cell r="W76" t="str">
            <v>2.3755.95u</v>
          </cell>
          <cell r="X76" t="str">
            <v>2.3755.95P-105u</v>
          </cell>
          <cell r="Y76">
            <v>1.867</v>
          </cell>
          <cell r="Z76">
            <v>1.7729999999999999</v>
          </cell>
          <cell r="AA76">
            <v>20060</v>
          </cell>
          <cell r="AB76">
            <v>19650</v>
          </cell>
        </row>
        <row r="77">
          <cell r="G77" t="str">
            <v>5.514H-40</v>
          </cell>
          <cell r="H77">
            <v>4.8869999999999996</v>
          </cell>
          <cell r="I77">
            <v>2630</v>
          </cell>
          <cell r="J77">
            <v>3110</v>
          </cell>
          <cell r="N77" t="str">
            <v>8.62540</v>
          </cell>
          <cell r="O77">
            <v>7.8250000000000002</v>
          </cell>
          <cell r="U77" t="str">
            <v>2.3752.64</v>
          </cell>
          <cell r="V77">
            <v>0</v>
          </cell>
          <cell r="W77" t="str">
            <v>2.3752.64u</v>
          </cell>
          <cell r="X77">
            <v>0</v>
          </cell>
          <cell r="Y77">
            <v>2.157</v>
          </cell>
        </row>
        <row r="78">
          <cell r="G78">
            <v>0</v>
          </cell>
          <cell r="N78" t="str">
            <v>8.62546.5</v>
          </cell>
          <cell r="O78">
            <v>7.625</v>
          </cell>
          <cell r="U78" t="str">
            <v>2.3753</v>
          </cell>
          <cell r="V78">
            <v>0</v>
          </cell>
          <cell r="W78" t="str">
            <v>2.3753u</v>
          </cell>
          <cell r="X78">
            <v>0</v>
          </cell>
          <cell r="Y78">
            <v>2.125</v>
          </cell>
        </row>
        <row r="79">
          <cell r="G79">
            <v>0</v>
          </cell>
          <cell r="U79" t="str">
            <v>2.3753.1</v>
          </cell>
          <cell r="V79">
            <v>0</v>
          </cell>
          <cell r="W79" t="str">
            <v>2.3753.1u</v>
          </cell>
          <cell r="X79">
            <v>0</v>
          </cell>
          <cell r="Y79">
            <v>2.125</v>
          </cell>
        </row>
        <row r="80">
          <cell r="G80">
            <v>0</v>
          </cell>
          <cell r="U80" t="str">
            <v>2.3753.21</v>
          </cell>
          <cell r="V80">
            <v>0</v>
          </cell>
          <cell r="W80" t="str">
            <v>2.3753.21u</v>
          </cell>
          <cell r="X80">
            <v>0</v>
          </cell>
          <cell r="Y80">
            <v>2.1070000000000002</v>
          </cell>
        </row>
        <row r="81">
          <cell r="G81" t="str">
            <v>5.515.5J-55</v>
          </cell>
          <cell r="H81">
            <v>4.8869999999999996</v>
          </cell>
          <cell r="I81">
            <v>3120</v>
          </cell>
          <cell r="J81">
            <v>4270</v>
          </cell>
          <cell r="U81" t="str">
            <v>2.3753.32</v>
          </cell>
          <cell r="V81">
            <v>0</v>
          </cell>
          <cell r="W81" t="str">
            <v>2.3753.32u</v>
          </cell>
          <cell r="X81">
            <v>0</v>
          </cell>
          <cell r="Y81">
            <v>2.1070000000000002</v>
          </cell>
        </row>
        <row r="82">
          <cell r="G82" t="str">
            <v>5.517C-75</v>
          </cell>
          <cell r="H82">
            <v>4.7670000000000003</v>
          </cell>
          <cell r="I82">
            <v>6070</v>
          </cell>
          <cell r="J82">
            <v>7250</v>
          </cell>
          <cell r="U82" t="str">
            <v>2.3753.7</v>
          </cell>
          <cell r="V82">
            <v>0</v>
          </cell>
          <cell r="W82" t="str">
            <v>2.3753.7u</v>
          </cell>
          <cell r="X82">
            <v>0</v>
          </cell>
          <cell r="Y82">
            <v>2.0630000000000002</v>
          </cell>
        </row>
        <row r="83">
          <cell r="G83" t="str">
            <v>5.520C-75</v>
          </cell>
          <cell r="H83">
            <v>4.7670000000000003</v>
          </cell>
          <cell r="I83">
            <v>6070</v>
          </cell>
          <cell r="J83">
            <v>7250</v>
          </cell>
          <cell r="U83" t="str">
            <v>2.3754</v>
          </cell>
          <cell r="V83">
            <v>0</v>
          </cell>
          <cell r="W83" t="str">
            <v>2.3754u</v>
          </cell>
          <cell r="X83">
            <v>0</v>
          </cell>
          <cell r="Y83">
            <v>2.0409999999999999</v>
          </cell>
        </row>
        <row r="84">
          <cell r="G84">
            <v>0</v>
          </cell>
          <cell r="U84" t="str">
            <v>2.3754.05</v>
          </cell>
          <cell r="V84">
            <v>0</v>
          </cell>
          <cell r="W84" t="str">
            <v>2.3754.05u</v>
          </cell>
          <cell r="X84">
            <v>0</v>
          </cell>
          <cell r="Y84">
            <v>2.0310000000000001</v>
          </cell>
        </row>
        <row r="85">
          <cell r="G85">
            <v>0</v>
          </cell>
          <cell r="U85" t="str">
            <v>2.3754.1</v>
          </cell>
          <cell r="V85">
            <v>0</v>
          </cell>
          <cell r="W85" t="str">
            <v>2.3754.1u</v>
          </cell>
          <cell r="X85">
            <v>0</v>
          </cell>
          <cell r="Y85">
            <v>2.0409999999999999</v>
          </cell>
        </row>
        <row r="86">
          <cell r="G86" t="str">
            <v>5.523C-75</v>
          </cell>
          <cell r="H86">
            <v>4.7670000000000003</v>
          </cell>
          <cell r="I86">
            <v>6070</v>
          </cell>
          <cell r="J86">
            <v>7250</v>
          </cell>
          <cell r="U86" t="str">
            <v>2.3754.39</v>
          </cell>
          <cell r="V86">
            <v>0</v>
          </cell>
          <cell r="W86" t="str">
            <v>2.3754.39u</v>
          </cell>
          <cell r="X86">
            <v>0</v>
          </cell>
          <cell r="Y86">
            <v>1.9990000000000001</v>
          </cell>
        </row>
        <row r="87">
          <cell r="G87">
            <v>0</v>
          </cell>
          <cell r="U87" t="str">
            <v>2.3754.43</v>
          </cell>
          <cell r="V87">
            <v>0</v>
          </cell>
          <cell r="W87" t="str">
            <v>2.3754.43u</v>
          </cell>
          <cell r="X87">
            <v>0</v>
          </cell>
          <cell r="Y87">
            <v>1.9950000000000001</v>
          </cell>
        </row>
        <row r="88">
          <cell r="G88">
            <v>0</v>
          </cell>
          <cell r="U88" t="str">
            <v>2.3754.71</v>
          </cell>
          <cell r="V88">
            <v>0</v>
          </cell>
          <cell r="W88" t="str">
            <v>2.3754.71u</v>
          </cell>
          <cell r="X88">
            <v>0</v>
          </cell>
          <cell r="Y88">
            <v>1.9690000000000001</v>
          </cell>
        </row>
        <row r="89">
          <cell r="G89">
            <v>0</v>
          </cell>
          <cell r="U89" t="str">
            <v>2.3755</v>
          </cell>
          <cell r="V89">
            <v>0</v>
          </cell>
          <cell r="W89" t="str">
            <v>2.3755u</v>
          </cell>
          <cell r="X89">
            <v>0</v>
          </cell>
          <cell r="Y89">
            <v>1.9470000000000001</v>
          </cell>
        </row>
        <row r="90">
          <cell r="G90">
            <v>0</v>
          </cell>
          <cell r="U90" t="str">
            <v>2.3755.01</v>
          </cell>
          <cell r="V90">
            <v>0</v>
          </cell>
          <cell r="W90" t="str">
            <v>2.3755.01u</v>
          </cell>
          <cell r="X90">
            <v>0</v>
          </cell>
          <cell r="Y90">
            <v>1.9390000000000001</v>
          </cell>
        </row>
        <row r="91">
          <cell r="G91">
            <v>0</v>
          </cell>
          <cell r="U91" t="str">
            <v>2.3755.02</v>
          </cell>
          <cell r="V91">
            <v>0</v>
          </cell>
          <cell r="W91" t="str">
            <v>2.3755.02u</v>
          </cell>
          <cell r="X91">
            <v>0</v>
          </cell>
          <cell r="Y91">
            <v>1.9370000000000001</v>
          </cell>
        </row>
        <row r="92">
          <cell r="G92">
            <v>0</v>
          </cell>
          <cell r="U92" t="str">
            <v>2.3755.1</v>
          </cell>
          <cell r="V92">
            <v>0</v>
          </cell>
          <cell r="W92" t="str">
            <v>2.3755.1u</v>
          </cell>
          <cell r="X92">
            <v>0</v>
          </cell>
          <cell r="Y92">
            <v>1.9390000000000001</v>
          </cell>
        </row>
        <row r="93">
          <cell r="G93">
            <v>0</v>
          </cell>
          <cell r="U93" t="str">
            <v>2.3755.2</v>
          </cell>
          <cell r="V93">
            <v>0</v>
          </cell>
          <cell r="W93" t="str">
            <v>2.3755.2u</v>
          </cell>
          <cell r="X93">
            <v>0</v>
          </cell>
          <cell r="Y93">
            <v>1.9390000000000001</v>
          </cell>
        </row>
        <row r="94">
          <cell r="G94">
            <v>0</v>
          </cell>
          <cell r="U94" t="str">
            <v>2.3755.3</v>
          </cell>
          <cell r="V94">
            <v>0</v>
          </cell>
          <cell r="W94" t="str">
            <v>2.3755.3u</v>
          </cell>
          <cell r="X94">
            <v>0</v>
          </cell>
          <cell r="Y94">
            <v>1.9390000000000001</v>
          </cell>
        </row>
        <row r="95">
          <cell r="G95">
            <v>0</v>
          </cell>
          <cell r="U95" t="str">
            <v>2.3755.67</v>
          </cell>
          <cell r="V95">
            <v>0</v>
          </cell>
          <cell r="W95" t="str">
            <v>2.3755.67u</v>
          </cell>
          <cell r="X95">
            <v>0</v>
          </cell>
          <cell r="Y95">
            <v>1.875</v>
          </cell>
        </row>
        <row r="96">
          <cell r="G96">
            <v>0</v>
          </cell>
          <cell r="U96" t="str">
            <v>2.3755.75</v>
          </cell>
          <cell r="V96">
            <v>0</v>
          </cell>
          <cell r="W96" t="str">
            <v>2.3755.75u</v>
          </cell>
          <cell r="X96">
            <v>0</v>
          </cell>
          <cell r="Y96">
            <v>1.867</v>
          </cell>
        </row>
        <row r="97">
          <cell r="G97">
            <v>0</v>
          </cell>
          <cell r="U97" t="str">
            <v>2.3755.89</v>
          </cell>
          <cell r="V97">
            <v>0</v>
          </cell>
          <cell r="W97" t="str">
            <v>2.3755.89u</v>
          </cell>
          <cell r="X97">
            <v>0</v>
          </cell>
          <cell r="Y97">
            <v>1.853</v>
          </cell>
        </row>
        <row r="98">
          <cell r="G98">
            <v>0</v>
          </cell>
          <cell r="U98" t="str">
            <v>2.3756.2</v>
          </cell>
          <cell r="V98">
            <v>0</v>
          </cell>
          <cell r="W98" t="str">
            <v>2.3756.2u</v>
          </cell>
          <cell r="X98">
            <v>0</v>
          </cell>
          <cell r="Y98">
            <v>1.853</v>
          </cell>
        </row>
        <row r="99">
          <cell r="G99">
            <v>0</v>
          </cell>
          <cell r="U99" t="str">
            <v>2.3756.26</v>
          </cell>
          <cell r="V99">
            <v>0</v>
          </cell>
          <cell r="W99" t="str">
            <v>2.3756.26u</v>
          </cell>
          <cell r="X99">
            <v>0</v>
          </cell>
          <cell r="Y99">
            <v>1.8149999999999999</v>
          </cell>
        </row>
        <row r="100">
          <cell r="G100">
            <v>0</v>
          </cell>
          <cell r="U100" t="str">
            <v>2.3756.65</v>
          </cell>
          <cell r="V100">
            <v>0</v>
          </cell>
          <cell r="W100" t="str">
            <v>2.3756.65u</v>
          </cell>
          <cell r="X100">
            <v>0</v>
          </cell>
          <cell r="Y100">
            <v>1.8149999999999999</v>
          </cell>
        </row>
        <row r="101">
          <cell r="G101">
            <v>0</v>
          </cell>
          <cell r="U101" t="str">
            <v>2.3757.3</v>
          </cell>
          <cell r="V101">
            <v>0</v>
          </cell>
          <cell r="W101" t="str">
            <v>2.3757.3u</v>
          </cell>
          <cell r="X101">
            <v>0</v>
          </cell>
          <cell r="Y101">
            <v>1.7030000000000001</v>
          </cell>
        </row>
        <row r="102">
          <cell r="G102">
            <v>0</v>
          </cell>
          <cell r="U102" t="str">
            <v>2.3757.46</v>
          </cell>
          <cell r="V102">
            <v>0</v>
          </cell>
          <cell r="W102" t="str">
            <v>2.3757.46u</v>
          </cell>
          <cell r="X102">
            <v>0</v>
          </cell>
          <cell r="Y102">
            <v>1.6870000000000001</v>
          </cell>
        </row>
        <row r="103">
          <cell r="G103">
            <v>0</v>
          </cell>
          <cell r="U103" t="str">
            <v>2.3757.7</v>
          </cell>
          <cell r="V103">
            <v>0</v>
          </cell>
          <cell r="W103" t="str">
            <v>2.3757.7u</v>
          </cell>
          <cell r="X103">
            <v>0</v>
          </cell>
          <cell r="Y103">
            <v>1.7030000000000001</v>
          </cell>
        </row>
        <row r="104">
          <cell r="G104">
            <v>0</v>
          </cell>
          <cell r="U104" t="str">
            <v>2.37511.44</v>
          </cell>
          <cell r="V104">
            <v>0</v>
          </cell>
          <cell r="W104" t="str">
            <v>2.37511.44u</v>
          </cell>
          <cell r="X104">
            <v>0</v>
          </cell>
          <cell r="Y104">
            <v>1.9950000000000001</v>
          </cell>
        </row>
        <row r="105">
          <cell r="G105">
            <v>0</v>
          </cell>
          <cell r="U105" t="str">
            <v>2.8756.4</v>
          </cell>
          <cell r="V105" t="str">
            <v>2.8756.4C-75</v>
          </cell>
          <cell r="W105" t="str">
            <v>2.8756.4n</v>
          </cell>
          <cell r="X105" t="str">
            <v>2.8756.4C-75n</v>
          </cell>
          <cell r="Y105">
            <v>2.4409999999999998</v>
          </cell>
          <cell r="Z105">
            <v>2.347</v>
          </cell>
          <cell r="AA105">
            <v>10470</v>
          </cell>
          <cell r="AB105">
            <v>9910</v>
          </cell>
        </row>
        <row r="106">
          <cell r="G106">
            <v>0</v>
          </cell>
          <cell r="U106" t="str">
            <v>2.8756.5</v>
          </cell>
          <cell r="V106" t="str">
            <v>2.8756.5C-75</v>
          </cell>
          <cell r="W106" t="str">
            <v>2.8756.5u</v>
          </cell>
          <cell r="X106" t="str">
            <v>2.8756.5C-75u</v>
          </cell>
          <cell r="Y106">
            <v>2.4409999999999998</v>
          </cell>
          <cell r="Z106">
            <v>2.347</v>
          </cell>
          <cell r="AA106">
            <v>10470</v>
          </cell>
          <cell r="AB106">
            <v>9910</v>
          </cell>
        </row>
        <row r="107">
          <cell r="G107">
            <v>0</v>
          </cell>
          <cell r="U107" t="str">
            <v>2.8758.6</v>
          </cell>
          <cell r="V107" t="str">
            <v>2.8758.6C-75</v>
          </cell>
          <cell r="W107" t="str">
            <v>2.8758.6n</v>
          </cell>
          <cell r="X107" t="str">
            <v>2.8758.6C-75n</v>
          </cell>
          <cell r="Y107">
            <v>2.2589999999999999</v>
          </cell>
          <cell r="Z107">
            <v>2.165</v>
          </cell>
          <cell r="AA107">
            <v>14350</v>
          </cell>
          <cell r="AB107">
            <v>14060</v>
          </cell>
        </row>
        <row r="108">
          <cell r="G108">
            <v>0</v>
          </cell>
          <cell r="U108" t="str">
            <v>2.8758.7</v>
          </cell>
          <cell r="V108" t="str">
            <v>2.8758.7C-75</v>
          </cell>
          <cell r="W108" t="str">
            <v>2.8758.7u</v>
          </cell>
          <cell r="X108" t="str">
            <v>2.8758.7C-75u</v>
          </cell>
          <cell r="Y108">
            <v>2.2589999999999999</v>
          </cell>
          <cell r="Z108">
            <v>2.165</v>
          </cell>
          <cell r="AA108">
            <v>14350</v>
          </cell>
          <cell r="AB108">
            <v>14060</v>
          </cell>
        </row>
        <row r="109">
          <cell r="G109">
            <v>0</v>
          </cell>
          <cell r="U109" t="str">
            <v>2.8756.4</v>
          </cell>
          <cell r="V109" t="str">
            <v>2.8756.4F-25</v>
          </cell>
          <cell r="W109" t="str">
            <v>2.8756.4n</v>
          </cell>
          <cell r="X109" t="str">
            <v>2.8756.4F-25n</v>
          </cell>
          <cell r="Y109">
            <v>2.4409999999999998</v>
          </cell>
          <cell r="Z109">
            <v>2.347</v>
          </cell>
          <cell r="AA109">
            <v>3870</v>
          </cell>
          <cell r="AB109">
            <v>3300</v>
          </cell>
        </row>
        <row r="110">
          <cell r="G110">
            <v>0</v>
          </cell>
          <cell r="U110" t="str">
            <v>2.8756.5</v>
          </cell>
          <cell r="V110" t="str">
            <v>2.8756.5F-25</v>
          </cell>
          <cell r="W110" t="str">
            <v>2.8756.5u</v>
          </cell>
          <cell r="X110" t="str">
            <v>2.8756.5F-25u</v>
          </cell>
          <cell r="Y110">
            <v>2.4409999999999998</v>
          </cell>
          <cell r="Z110">
            <v>2.347</v>
          </cell>
          <cell r="AA110">
            <v>3870</v>
          </cell>
          <cell r="AB110">
            <v>3300</v>
          </cell>
        </row>
        <row r="111">
          <cell r="G111">
            <v>0</v>
          </cell>
          <cell r="U111" t="str">
            <v>2.8756.4</v>
          </cell>
          <cell r="V111" t="str">
            <v>2.8756.4H-40</v>
          </cell>
          <cell r="W111" t="str">
            <v>2.8756.4n</v>
          </cell>
          <cell r="X111" t="str">
            <v>2.8756.4H-40n</v>
          </cell>
          <cell r="Y111">
            <v>2.4409999999999998</v>
          </cell>
          <cell r="Z111">
            <v>2.347</v>
          </cell>
          <cell r="AA111">
            <v>5580</v>
          </cell>
          <cell r="AB111">
            <v>5280</v>
          </cell>
        </row>
        <row r="112">
          <cell r="G112">
            <v>0</v>
          </cell>
          <cell r="U112" t="str">
            <v>2.8756.5</v>
          </cell>
          <cell r="V112" t="str">
            <v>2.8756.5H-40</v>
          </cell>
          <cell r="W112" t="str">
            <v>2.8756.5u</v>
          </cell>
          <cell r="X112" t="str">
            <v>2.8756.5H-40u</v>
          </cell>
          <cell r="Y112">
            <v>2.4409999999999998</v>
          </cell>
          <cell r="Z112">
            <v>2.347</v>
          </cell>
          <cell r="AA112">
            <v>5580</v>
          </cell>
          <cell r="AB112">
            <v>5280</v>
          </cell>
        </row>
        <row r="113">
          <cell r="G113" t="str">
            <v>615F-25</v>
          </cell>
          <cell r="H113">
            <v>5.399</v>
          </cell>
          <cell r="I113">
            <v>1540</v>
          </cell>
          <cell r="J113">
            <v>1740</v>
          </cell>
          <cell r="U113" t="str">
            <v>2.8756.4</v>
          </cell>
          <cell r="V113" t="str">
            <v>2.8756.4J-55</v>
          </cell>
          <cell r="W113" t="str">
            <v>2.8756.4n</v>
          </cell>
          <cell r="X113" t="str">
            <v>2.8756.4J-55n</v>
          </cell>
          <cell r="Y113">
            <v>2.4409999999999998</v>
          </cell>
          <cell r="Z113">
            <v>2.347</v>
          </cell>
          <cell r="AA113">
            <v>7680</v>
          </cell>
          <cell r="AB113">
            <v>7260</v>
          </cell>
        </row>
        <row r="114">
          <cell r="G114">
            <v>0</v>
          </cell>
          <cell r="U114" t="str">
            <v>2.8756.5</v>
          </cell>
          <cell r="V114" t="str">
            <v>2.8756.5J-55</v>
          </cell>
          <cell r="W114" t="str">
            <v>2.8756.5u</v>
          </cell>
          <cell r="X114" t="str">
            <v>2.8756.5J-55u</v>
          </cell>
          <cell r="Y114">
            <v>2.4409999999999998</v>
          </cell>
          <cell r="Z114">
            <v>2.347</v>
          </cell>
          <cell r="AA114">
            <v>7680</v>
          </cell>
          <cell r="AB114">
            <v>7260</v>
          </cell>
        </row>
        <row r="115">
          <cell r="G115">
            <v>0</v>
          </cell>
          <cell r="U115" t="str">
            <v>2.8756.4</v>
          </cell>
          <cell r="V115" t="str">
            <v>2.8756.4N-80</v>
          </cell>
          <cell r="W115" t="str">
            <v>2.8756.4n</v>
          </cell>
          <cell r="X115" t="str">
            <v>2.8756.4N-80n</v>
          </cell>
          <cell r="Y115">
            <v>2.4409999999999998</v>
          </cell>
          <cell r="Z115">
            <v>2.347</v>
          </cell>
          <cell r="AA115">
            <v>11160</v>
          </cell>
          <cell r="AB115">
            <v>10570</v>
          </cell>
        </row>
        <row r="116">
          <cell r="G116">
            <v>0</v>
          </cell>
          <cell r="U116" t="str">
            <v>2.8758.6</v>
          </cell>
          <cell r="V116" t="str">
            <v>2.8758.6N-80</v>
          </cell>
          <cell r="W116" t="str">
            <v>2.8758.6n</v>
          </cell>
          <cell r="X116" t="str">
            <v>2.8758.6N-80n</v>
          </cell>
          <cell r="Y116">
            <v>2.2589999999999999</v>
          </cell>
          <cell r="Z116">
            <v>2.165</v>
          </cell>
          <cell r="AA116">
            <v>15300</v>
          </cell>
          <cell r="AB116">
            <v>15000</v>
          </cell>
        </row>
        <row r="117">
          <cell r="G117">
            <v>0</v>
          </cell>
          <cell r="U117" t="str">
            <v>2.8756.5</v>
          </cell>
          <cell r="V117" t="str">
            <v>2.8756.5N-80</v>
          </cell>
          <cell r="W117" t="str">
            <v>2.8756.5u</v>
          </cell>
          <cell r="X117" t="str">
            <v>2.8756.5N-80u</v>
          </cell>
          <cell r="Y117">
            <v>2.4409999999999998</v>
          </cell>
          <cell r="Z117">
            <v>2.347</v>
          </cell>
          <cell r="AA117">
            <v>11160</v>
          </cell>
          <cell r="AB117">
            <v>10570</v>
          </cell>
        </row>
        <row r="118">
          <cell r="G118">
            <v>0</v>
          </cell>
          <cell r="U118" t="str">
            <v>2.8758.7</v>
          </cell>
          <cell r="V118" t="str">
            <v>2.8758.7N-80</v>
          </cell>
          <cell r="W118" t="str">
            <v>2.8758.7u</v>
          </cell>
          <cell r="X118" t="str">
            <v>2.8758.7N-80u</v>
          </cell>
          <cell r="Y118">
            <v>2.2589999999999999</v>
          </cell>
          <cell r="Z118">
            <v>2.165</v>
          </cell>
          <cell r="AA118">
            <v>15300</v>
          </cell>
          <cell r="AB118">
            <v>15000</v>
          </cell>
        </row>
        <row r="119">
          <cell r="G119">
            <v>0</v>
          </cell>
          <cell r="U119" t="str">
            <v>2.8756.4</v>
          </cell>
          <cell r="V119" t="str">
            <v>2.8756.4P-105</v>
          </cell>
          <cell r="W119" t="str">
            <v>2.8756.4n</v>
          </cell>
          <cell r="X119" t="str">
            <v>2.8756.4P-105n</v>
          </cell>
          <cell r="Y119">
            <v>2.4409999999999998</v>
          </cell>
          <cell r="Z119">
            <v>2.347</v>
          </cell>
          <cell r="AA119">
            <v>14010</v>
          </cell>
          <cell r="AB119">
            <v>13870</v>
          </cell>
        </row>
        <row r="120">
          <cell r="G120" t="str">
            <v>618H-40</v>
          </cell>
          <cell r="H120">
            <v>5.2990000000000004</v>
          </cell>
          <cell r="I120">
            <v>2780</v>
          </cell>
          <cell r="J120">
            <v>3360</v>
          </cell>
          <cell r="U120" t="str">
            <v>2.8758.6</v>
          </cell>
          <cell r="V120" t="str">
            <v>2.8758.6P-105</v>
          </cell>
          <cell r="W120" t="str">
            <v>2.8758.6n</v>
          </cell>
          <cell r="X120" t="str">
            <v>2.8758.6P-105n</v>
          </cell>
          <cell r="Y120">
            <v>2.2589999999999999</v>
          </cell>
          <cell r="Z120">
            <v>2.165</v>
          </cell>
          <cell r="AA120">
            <v>20090</v>
          </cell>
          <cell r="AB120">
            <v>19690</v>
          </cell>
        </row>
        <row r="121">
          <cell r="G121">
            <v>0</v>
          </cell>
          <cell r="U121" t="str">
            <v>2.8756.5</v>
          </cell>
          <cell r="V121" t="str">
            <v>2.8756.5P-105</v>
          </cell>
          <cell r="W121" t="str">
            <v>2.8756.5u</v>
          </cell>
          <cell r="X121" t="str">
            <v>2.8756.5P-105u</v>
          </cell>
          <cell r="Y121">
            <v>2.4409999999999998</v>
          </cell>
          <cell r="Z121">
            <v>2.347</v>
          </cell>
          <cell r="AA121">
            <v>14010</v>
          </cell>
          <cell r="AB121">
            <v>13870</v>
          </cell>
        </row>
        <row r="122">
          <cell r="G122" t="str">
            <v>620N-80</v>
          </cell>
          <cell r="H122">
            <v>5.2990000000000004</v>
          </cell>
          <cell r="I122">
            <v>4740</v>
          </cell>
          <cell r="J122">
            <v>6720</v>
          </cell>
          <cell r="U122" t="str">
            <v>2.8758.7</v>
          </cell>
          <cell r="V122" t="str">
            <v>2.8758.7P-105</v>
          </cell>
          <cell r="W122" t="str">
            <v>2.8758.7u</v>
          </cell>
          <cell r="X122" t="str">
            <v>2.8758.7P-105u</v>
          </cell>
          <cell r="Y122">
            <v>2.2589999999999999</v>
          </cell>
          <cell r="Z122">
            <v>2.165</v>
          </cell>
          <cell r="AA122">
            <v>20090</v>
          </cell>
          <cell r="AB122">
            <v>19690</v>
          </cell>
        </row>
        <row r="123">
          <cell r="G123">
            <v>0</v>
          </cell>
          <cell r="U123" t="str">
            <v>2.8753.67</v>
          </cell>
          <cell r="V123">
            <v>0</v>
          </cell>
          <cell r="W123" t="str">
            <v>2.8753.67u</v>
          </cell>
          <cell r="X123">
            <v>0</v>
          </cell>
          <cell r="Y123">
            <v>2.625</v>
          </cell>
        </row>
        <row r="124">
          <cell r="G124" t="str">
            <v>623N-80</v>
          </cell>
          <cell r="H124">
            <v>5.2990000000000004</v>
          </cell>
          <cell r="I124">
            <v>4740</v>
          </cell>
          <cell r="J124">
            <v>6720</v>
          </cell>
          <cell r="U124" t="str">
            <v>2.8753.92</v>
          </cell>
          <cell r="V124">
            <v>0</v>
          </cell>
          <cell r="W124" t="str">
            <v>2.8753.92u</v>
          </cell>
          <cell r="X124">
            <v>0</v>
          </cell>
          <cell r="Y124">
            <v>2.6070000000000002</v>
          </cell>
        </row>
        <row r="125">
          <cell r="G125">
            <v>0</v>
          </cell>
          <cell r="U125" t="str">
            <v>2.8754.36</v>
          </cell>
          <cell r="V125">
            <v>0</v>
          </cell>
          <cell r="W125" t="str">
            <v>2.8754.36u</v>
          </cell>
          <cell r="X125">
            <v>0</v>
          </cell>
          <cell r="Y125">
            <v>2.5790000000000002</v>
          </cell>
        </row>
        <row r="126">
          <cell r="G126" t="str">
            <v>626P-110</v>
          </cell>
          <cell r="H126">
            <v>5.1150000000000002</v>
          </cell>
          <cell r="I126">
            <v>10380</v>
          </cell>
          <cell r="J126">
            <v>12190</v>
          </cell>
          <cell r="U126" t="str">
            <v>2.8754.53</v>
          </cell>
          <cell r="V126">
            <v>0</v>
          </cell>
          <cell r="W126" t="str">
            <v>2.8754.53u</v>
          </cell>
          <cell r="X126">
            <v>0</v>
          </cell>
          <cell r="Y126">
            <v>2.5630000000000002</v>
          </cell>
        </row>
        <row r="127">
          <cell r="G127" t="str">
            <v>626P-110</v>
          </cell>
          <cell r="H127">
            <v>5.1150000000000002</v>
          </cell>
          <cell r="I127">
            <v>10380</v>
          </cell>
          <cell r="J127">
            <v>12190</v>
          </cell>
          <cell r="U127" t="str">
            <v>2.8754.64</v>
          </cell>
          <cell r="V127">
            <v>0</v>
          </cell>
          <cell r="W127" t="str">
            <v>2.8754.64u</v>
          </cell>
          <cell r="X127">
            <v>0</v>
          </cell>
          <cell r="Y127">
            <v>2.5630000000000002</v>
          </cell>
        </row>
        <row r="128">
          <cell r="G128">
            <v>0</v>
          </cell>
          <cell r="U128" t="str">
            <v>2.8755.4</v>
          </cell>
          <cell r="V128">
            <v>0</v>
          </cell>
          <cell r="W128" t="str">
            <v>2.8755.4u</v>
          </cell>
          <cell r="X128">
            <v>0</v>
          </cell>
          <cell r="Y128">
            <v>2.4990000000000001</v>
          </cell>
        </row>
        <row r="129">
          <cell r="G129">
            <v>0</v>
          </cell>
          <cell r="U129" t="str">
            <v>2.8755.79</v>
          </cell>
          <cell r="V129">
            <v>0</v>
          </cell>
          <cell r="W129" t="str">
            <v>2.8755.79u</v>
          </cell>
          <cell r="X129">
            <v>0</v>
          </cell>
          <cell r="Y129">
            <v>2.4689999999999999</v>
          </cell>
        </row>
        <row r="130">
          <cell r="G130">
            <v>0</v>
          </cell>
          <cell r="U130" t="str">
            <v>2.8755.9</v>
          </cell>
          <cell r="V130">
            <v>0</v>
          </cell>
          <cell r="W130" t="str">
            <v>2.8755.9u</v>
          </cell>
          <cell r="X130">
            <v>0</v>
          </cell>
          <cell r="Y130">
            <v>2.4689999999999999</v>
          </cell>
        </row>
        <row r="131">
          <cell r="G131">
            <v>0</v>
          </cell>
          <cell r="U131" t="str">
            <v>2.8756.16</v>
          </cell>
          <cell r="V131">
            <v>0</v>
          </cell>
          <cell r="W131" t="str">
            <v>2.8756.16u</v>
          </cell>
          <cell r="X131">
            <v>0</v>
          </cell>
          <cell r="Y131">
            <v>2.4409999999999998</v>
          </cell>
        </row>
        <row r="132">
          <cell r="G132">
            <v>0</v>
          </cell>
          <cell r="U132" t="str">
            <v>2.8756.48</v>
          </cell>
          <cell r="V132">
            <v>0</v>
          </cell>
          <cell r="W132" t="str">
            <v>2.8756.48u</v>
          </cell>
          <cell r="X132">
            <v>0</v>
          </cell>
          <cell r="Y132">
            <v>2.323</v>
          </cell>
        </row>
        <row r="133">
          <cell r="G133">
            <v>0</v>
          </cell>
          <cell r="U133" t="str">
            <v>2.8756.48</v>
          </cell>
          <cell r="V133">
            <v>0</v>
          </cell>
          <cell r="W133" t="str">
            <v>2.8756.48u</v>
          </cell>
          <cell r="X133">
            <v>0</v>
          </cell>
          <cell r="Y133">
            <v>2.4689999999999999</v>
          </cell>
        </row>
        <row r="134">
          <cell r="G134">
            <v>0</v>
          </cell>
          <cell r="U134" t="str">
            <v>2.8757.7</v>
          </cell>
          <cell r="V134">
            <v>0</v>
          </cell>
          <cell r="W134" t="str">
            <v>2.8757.7u</v>
          </cell>
          <cell r="X134">
            <v>0</v>
          </cell>
          <cell r="Y134">
            <v>2.323</v>
          </cell>
        </row>
        <row r="135">
          <cell r="G135">
            <v>0</v>
          </cell>
          <cell r="U135" t="str">
            <v>2.8757.8</v>
          </cell>
          <cell r="V135">
            <v>0</v>
          </cell>
          <cell r="W135" t="str">
            <v>2.8757.8u</v>
          </cell>
          <cell r="X135">
            <v>0</v>
          </cell>
          <cell r="Y135">
            <v>2.323</v>
          </cell>
        </row>
        <row r="136">
          <cell r="G136">
            <v>0</v>
          </cell>
          <cell r="U136" t="str">
            <v>2.8757.9</v>
          </cell>
          <cell r="V136">
            <v>0</v>
          </cell>
          <cell r="W136" t="str">
            <v>2.8757.9u</v>
          </cell>
          <cell r="X136">
            <v>0</v>
          </cell>
          <cell r="Y136">
            <v>2.323</v>
          </cell>
        </row>
        <row r="137">
          <cell r="G137">
            <v>0</v>
          </cell>
          <cell r="U137" t="str">
            <v>2.8757.9</v>
          </cell>
          <cell r="V137">
            <v>0</v>
          </cell>
          <cell r="W137" t="str">
            <v>2.8757.9u</v>
          </cell>
          <cell r="X137">
            <v>0</v>
          </cell>
          <cell r="Y137">
            <v>2.323</v>
          </cell>
        </row>
        <row r="138">
          <cell r="G138" t="str">
            <v>6.62517F-25</v>
          </cell>
          <cell r="H138">
            <v>6.01</v>
          </cell>
          <cell r="I138">
            <v>1370</v>
          </cell>
          <cell r="J138">
            <v>1620</v>
          </cell>
          <cell r="U138" t="str">
            <v>2.8758.44</v>
          </cell>
          <cell r="V138">
            <v>0</v>
          </cell>
          <cell r="W138" t="str">
            <v>2.8758.44u</v>
          </cell>
          <cell r="X138">
            <v>0</v>
          </cell>
          <cell r="Y138">
            <v>2.2589999999999999</v>
          </cell>
        </row>
        <row r="139">
          <cell r="G139">
            <v>0</v>
          </cell>
          <cell r="U139" t="str">
            <v>2.8758.9</v>
          </cell>
          <cell r="V139">
            <v>0</v>
          </cell>
          <cell r="W139" t="str">
            <v>2.8758.9u</v>
          </cell>
          <cell r="X139">
            <v>0</v>
          </cell>
          <cell r="Y139">
            <v>2.2429999999999999</v>
          </cell>
        </row>
        <row r="140">
          <cell r="G140">
            <v>0</v>
          </cell>
          <cell r="U140" t="str">
            <v>2.8759.5</v>
          </cell>
          <cell r="V140">
            <v>0</v>
          </cell>
          <cell r="W140" t="str">
            <v>2.8759.5u</v>
          </cell>
          <cell r="X140">
            <v>0</v>
          </cell>
          <cell r="Y140">
            <v>2.1949999999999998</v>
          </cell>
        </row>
        <row r="141">
          <cell r="G141">
            <v>0</v>
          </cell>
          <cell r="U141" t="str">
            <v>2.8759.69</v>
          </cell>
          <cell r="V141">
            <v>0</v>
          </cell>
          <cell r="W141" t="str">
            <v>2.8759.69u</v>
          </cell>
          <cell r="X141">
            <v>0</v>
          </cell>
          <cell r="Y141">
            <v>2.1509999999999998</v>
          </cell>
        </row>
        <row r="142">
          <cell r="G142" t="str">
            <v>6.62520H-40</v>
          </cell>
          <cell r="H142">
            <v>5.9240000000000004</v>
          </cell>
          <cell r="I142">
            <v>4250</v>
          </cell>
          <cell r="J142">
            <v>3040</v>
          </cell>
          <cell r="U142" t="str">
            <v>2.8759.78</v>
          </cell>
          <cell r="V142">
            <v>0</v>
          </cell>
          <cell r="W142" t="str">
            <v>2.8759.78u</v>
          </cell>
          <cell r="X142">
            <v>0</v>
          </cell>
          <cell r="Y142">
            <v>2.1949999999999998</v>
          </cell>
        </row>
        <row r="143">
          <cell r="G143">
            <v>0</v>
          </cell>
          <cell r="U143" t="str">
            <v>2.8759.8</v>
          </cell>
          <cell r="V143">
            <v>0</v>
          </cell>
          <cell r="W143" t="str">
            <v>2.8759.8u</v>
          </cell>
          <cell r="X143">
            <v>0</v>
          </cell>
          <cell r="Y143">
            <v>2.1509999999999998</v>
          </cell>
        </row>
        <row r="144">
          <cell r="G144">
            <v>0</v>
          </cell>
          <cell r="U144" t="str">
            <v>2.87510.39</v>
          </cell>
          <cell r="V144">
            <v>0</v>
          </cell>
          <cell r="W144" t="str">
            <v>2.87510.39u</v>
          </cell>
          <cell r="X144">
            <v>0</v>
          </cell>
          <cell r="Y144">
            <v>2.0910000000000002</v>
          </cell>
        </row>
        <row r="145">
          <cell r="G145">
            <v>0</v>
          </cell>
          <cell r="U145" t="str">
            <v>2.87510.4</v>
          </cell>
          <cell r="V145">
            <v>0</v>
          </cell>
          <cell r="W145" t="str">
            <v>2.87510.4u</v>
          </cell>
          <cell r="X145">
            <v>0</v>
          </cell>
          <cell r="Y145">
            <v>2.1509999999999998</v>
          </cell>
        </row>
        <row r="146">
          <cell r="G146">
            <v>0</v>
          </cell>
          <cell r="U146" t="str">
            <v>2.87510.66</v>
          </cell>
          <cell r="V146">
            <v>0</v>
          </cell>
          <cell r="W146" t="str">
            <v>2.87510.66u</v>
          </cell>
          <cell r="X146">
            <v>0</v>
          </cell>
          <cell r="Y146">
            <v>2.0649999999999999</v>
          </cell>
        </row>
        <row r="147">
          <cell r="G147">
            <v>0</v>
          </cell>
          <cell r="U147" t="str">
            <v>2.87510.7</v>
          </cell>
          <cell r="V147">
            <v>0</v>
          </cell>
          <cell r="W147" t="str">
            <v>2.87510.7u</v>
          </cell>
          <cell r="X147">
            <v>0</v>
          </cell>
          <cell r="Y147">
            <v>2.0649999999999999</v>
          </cell>
        </row>
        <row r="148">
          <cell r="G148" t="str">
            <v>6.62524C-75</v>
          </cell>
          <cell r="H148">
            <v>5.7960000000000003</v>
          </cell>
          <cell r="I148">
            <v>5570</v>
          </cell>
          <cell r="J148">
            <v>6970</v>
          </cell>
          <cell r="U148" t="str">
            <v>2.87510.7</v>
          </cell>
          <cell r="V148">
            <v>0</v>
          </cell>
          <cell r="W148" t="str">
            <v>2.87510.7u</v>
          </cell>
          <cell r="X148">
            <v>0</v>
          </cell>
          <cell r="Y148">
            <v>2.0910000000000002</v>
          </cell>
        </row>
        <row r="149">
          <cell r="G149">
            <v>0</v>
          </cell>
          <cell r="U149" t="str">
            <v>2.87510.7</v>
          </cell>
          <cell r="V149">
            <v>0</v>
          </cell>
          <cell r="W149" t="str">
            <v>2.87510.7u</v>
          </cell>
          <cell r="X149">
            <v>0</v>
          </cell>
          <cell r="Y149">
            <v>2.0910000000000002</v>
          </cell>
        </row>
        <row r="150">
          <cell r="G150">
            <v>0</v>
          </cell>
          <cell r="U150" t="str">
            <v>2.87511</v>
          </cell>
          <cell r="V150">
            <v>0</v>
          </cell>
          <cell r="W150" t="str">
            <v>2.87511u</v>
          </cell>
          <cell r="X150">
            <v>0</v>
          </cell>
          <cell r="Y150">
            <v>2.0649999999999999</v>
          </cell>
        </row>
        <row r="151">
          <cell r="G151">
            <v>0</v>
          </cell>
          <cell r="U151" t="str">
            <v>2.87511.44</v>
          </cell>
          <cell r="V151">
            <v>0</v>
          </cell>
          <cell r="W151" t="str">
            <v>2.87511.44u</v>
          </cell>
          <cell r="X151">
            <v>0</v>
          </cell>
          <cell r="Y151">
            <v>1.9950000000000001</v>
          </cell>
        </row>
        <row r="152">
          <cell r="G152">
            <v>0</v>
          </cell>
          <cell r="U152" t="str">
            <v>2.87511.65</v>
          </cell>
          <cell r="V152">
            <v>0</v>
          </cell>
          <cell r="W152" t="str">
            <v>2.87511.65u</v>
          </cell>
          <cell r="X152">
            <v>0</v>
          </cell>
          <cell r="Y152">
            <v>1.9950000000000001</v>
          </cell>
        </row>
        <row r="153">
          <cell r="G153">
            <v>0</v>
          </cell>
          <cell r="U153" t="str">
            <v>3.57.7</v>
          </cell>
          <cell r="V153" t="str">
            <v>3.57.7C-75</v>
          </cell>
          <cell r="W153" t="str">
            <v>3.57.7n</v>
          </cell>
          <cell r="X153" t="str">
            <v>3.57.7C-75n</v>
          </cell>
          <cell r="Y153">
            <v>3.0680000000000001</v>
          </cell>
          <cell r="Z153">
            <v>2.9430000000000001</v>
          </cell>
          <cell r="AA153">
            <v>7540</v>
          </cell>
          <cell r="AB153">
            <v>8100</v>
          </cell>
        </row>
        <row r="154">
          <cell r="G154">
            <v>0</v>
          </cell>
          <cell r="U154" t="str">
            <v>3.59.2</v>
          </cell>
          <cell r="V154" t="str">
            <v>3.59.2C-75</v>
          </cell>
          <cell r="W154" t="str">
            <v>3.59.2n</v>
          </cell>
          <cell r="X154" t="str">
            <v>3.59.2C-75n</v>
          </cell>
          <cell r="Y154">
            <v>2.992</v>
          </cell>
          <cell r="Z154">
            <v>2.867</v>
          </cell>
          <cell r="AA154">
            <v>10040</v>
          </cell>
          <cell r="AB154">
            <v>9520</v>
          </cell>
        </row>
        <row r="155">
          <cell r="G155" t="str">
            <v>6.62528C-75</v>
          </cell>
          <cell r="H155">
            <v>5.7960000000000003</v>
          </cell>
          <cell r="I155">
            <v>5570</v>
          </cell>
          <cell r="J155">
            <v>6970</v>
          </cell>
          <cell r="U155" t="str">
            <v>3.510.2</v>
          </cell>
          <cell r="V155" t="str">
            <v>3.510.2C-75</v>
          </cell>
          <cell r="W155" t="str">
            <v>3.510.2n</v>
          </cell>
          <cell r="X155" t="str">
            <v>3.510.2C-75n</v>
          </cell>
          <cell r="Y155">
            <v>2.9220000000000002</v>
          </cell>
          <cell r="Z155">
            <v>2.7970000000000002</v>
          </cell>
          <cell r="AA155">
            <v>11360</v>
          </cell>
          <cell r="AB155">
            <v>10840</v>
          </cell>
        </row>
        <row r="156">
          <cell r="G156">
            <v>0</v>
          </cell>
          <cell r="U156" t="str">
            <v>3.512.7</v>
          </cell>
          <cell r="V156" t="str">
            <v>3.512.7C-75</v>
          </cell>
          <cell r="W156" t="str">
            <v>3.512.7n</v>
          </cell>
          <cell r="X156" t="str">
            <v>3.512.7C-75n</v>
          </cell>
          <cell r="Y156">
            <v>2.75</v>
          </cell>
          <cell r="Z156">
            <v>2.625</v>
          </cell>
          <cell r="AA156">
            <v>14350</v>
          </cell>
          <cell r="AB156">
            <v>14060</v>
          </cell>
        </row>
        <row r="157">
          <cell r="G157">
            <v>0</v>
          </cell>
          <cell r="U157" t="str">
            <v>3.59.3</v>
          </cell>
          <cell r="V157" t="str">
            <v>3.59.3C-75</v>
          </cell>
          <cell r="W157" t="str">
            <v>3.59.3u</v>
          </cell>
          <cell r="X157" t="str">
            <v>3.59.3C-75u</v>
          </cell>
          <cell r="Y157">
            <v>2.992</v>
          </cell>
          <cell r="Z157">
            <v>2.867</v>
          </cell>
          <cell r="AA157">
            <v>10040</v>
          </cell>
          <cell r="AB157">
            <v>9520</v>
          </cell>
        </row>
        <row r="158">
          <cell r="G158">
            <v>0</v>
          </cell>
          <cell r="U158" t="str">
            <v>3.512.95</v>
          </cell>
          <cell r="V158" t="str">
            <v>3.512.95C-75</v>
          </cell>
          <cell r="W158" t="str">
            <v>3.512.95u</v>
          </cell>
          <cell r="X158" t="str">
            <v>3.512.95C-75u</v>
          </cell>
          <cell r="Y158">
            <v>2.75</v>
          </cell>
          <cell r="Z158">
            <v>2.625</v>
          </cell>
          <cell r="AA158">
            <v>14350</v>
          </cell>
          <cell r="AB158">
            <v>14060</v>
          </cell>
        </row>
        <row r="159">
          <cell r="G159" t="str">
            <v>6.62532C-75</v>
          </cell>
          <cell r="H159">
            <v>5.7960000000000003</v>
          </cell>
          <cell r="I159">
            <v>5570</v>
          </cell>
          <cell r="J159">
            <v>6970</v>
          </cell>
          <cell r="U159" t="str">
            <v>3.57.7</v>
          </cell>
          <cell r="V159" t="str">
            <v>3.57.7F-25</v>
          </cell>
          <cell r="W159" t="str">
            <v>3.57.7n</v>
          </cell>
          <cell r="X159" t="str">
            <v>3.57.7F-25n</v>
          </cell>
          <cell r="Y159">
            <v>3.0680000000000001</v>
          </cell>
          <cell r="Z159">
            <v>2.9430000000000001</v>
          </cell>
          <cell r="AA159">
            <v>2970</v>
          </cell>
          <cell r="AB159">
            <v>2700</v>
          </cell>
        </row>
        <row r="160">
          <cell r="G160">
            <v>0</v>
          </cell>
          <cell r="U160" t="str">
            <v>3.59.2</v>
          </cell>
          <cell r="V160" t="str">
            <v>3.59.2F-25</v>
          </cell>
          <cell r="W160" t="str">
            <v>3.59.2n</v>
          </cell>
          <cell r="X160" t="str">
            <v>3.59.2F-25n</v>
          </cell>
          <cell r="Y160">
            <v>2.992</v>
          </cell>
          <cell r="Z160">
            <v>2.867</v>
          </cell>
          <cell r="AA160">
            <v>3680</v>
          </cell>
          <cell r="AB160">
            <v>3180</v>
          </cell>
        </row>
        <row r="161">
          <cell r="G161">
            <v>0</v>
          </cell>
          <cell r="U161" t="str">
            <v>3.510.2</v>
          </cell>
          <cell r="V161" t="str">
            <v>3.510.2F-25</v>
          </cell>
          <cell r="W161" t="str">
            <v>3.510.2n</v>
          </cell>
          <cell r="X161" t="str">
            <v>3.510.2F-25n</v>
          </cell>
          <cell r="Y161">
            <v>2.9220000000000002</v>
          </cell>
          <cell r="Z161">
            <v>2.7970000000000002</v>
          </cell>
          <cell r="AA161">
            <v>4330</v>
          </cell>
          <cell r="AB161">
            <v>3610</v>
          </cell>
        </row>
        <row r="162">
          <cell r="G162">
            <v>0</v>
          </cell>
          <cell r="U162" t="str">
            <v>3.59.3</v>
          </cell>
          <cell r="V162" t="str">
            <v>3.59.3F-25</v>
          </cell>
          <cell r="W162" t="str">
            <v>3.59.3u</v>
          </cell>
          <cell r="X162" t="str">
            <v>3.59.3F-25u</v>
          </cell>
          <cell r="Y162">
            <v>2.992</v>
          </cell>
          <cell r="Z162">
            <v>2.867</v>
          </cell>
          <cell r="AA162">
            <v>3680</v>
          </cell>
          <cell r="AB162">
            <v>3180</v>
          </cell>
        </row>
        <row r="163">
          <cell r="G163">
            <v>0</v>
          </cell>
          <cell r="U163" t="str">
            <v>3.57.7</v>
          </cell>
          <cell r="V163" t="str">
            <v>3.57.7H-40</v>
          </cell>
          <cell r="W163" t="str">
            <v>3.57.7n</v>
          </cell>
          <cell r="X163" t="str">
            <v>3.57.7H-40n</v>
          </cell>
          <cell r="Y163">
            <v>3.0680000000000001</v>
          </cell>
          <cell r="Z163">
            <v>2.9430000000000001</v>
          </cell>
          <cell r="AA163">
            <v>4630</v>
          </cell>
          <cell r="AB163">
            <v>4320</v>
          </cell>
        </row>
        <row r="164">
          <cell r="G164">
            <v>0</v>
          </cell>
          <cell r="U164" t="str">
            <v>3.59.2</v>
          </cell>
          <cell r="V164" t="str">
            <v>3.59.2H-40</v>
          </cell>
          <cell r="W164" t="str">
            <v>3.59.2n</v>
          </cell>
          <cell r="X164" t="str">
            <v>3.59.2H-40n</v>
          </cell>
          <cell r="Y164">
            <v>2.992</v>
          </cell>
          <cell r="Z164">
            <v>2.867</v>
          </cell>
          <cell r="AA164">
            <v>5380</v>
          </cell>
          <cell r="AB164">
            <v>5080</v>
          </cell>
        </row>
        <row r="165">
          <cell r="G165">
            <v>0</v>
          </cell>
          <cell r="U165" t="str">
            <v>3.510.2</v>
          </cell>
          <cell r="V165" t="str">
            <v>3.510.2H-40</v>
          </cell>
          <cell r="W165" t="str">
            <v>3.510.2n</v>
          </cell>
          <cell r="X165" t="str">
            <v>3.510.2H-40n</v>
          </cell>
          <cell r="Y165">
            <v>2.9220000000000002</v>
          </cell>
          <cell r="Z165">
            <v>2.7970000000000002</v>
          </cell>
          <cell r="AA165">
            <v>6060</v>
          </cell>
          <cell r="AB165">
            <v>5780</v>
          </cell>
        </row>
        <row r="166">
          <cell r="G166">
            <v>0</v>
          </cell>
          <cell r="U166" t="str">
            <v>3.59.3</v>
          </cell>
          <cell r="V166" t="str">
            <v>3.59.3H-40</v>
          </cell>
          <cell r="W166" t="str">
            <v>3.59.3u</v>
          </cell>
          <cell r="X166" t="str">
            <v>3.59.3H-40u</v>
          </cell>
          <cell r="Y166">
            <v>2.992</v>
          </cell>
          <cell r="Z166">
            <v>2.867</v>
          </cell>
          <cell r="AA166">
            <v>5380</v>
          </cell>
          <cell r="AB166">
            <v>5080</v>
          </cell>
        </row>
        <row r="167">
          <cell r="G167">
            <v>0</v>
          </cell>
          <cell r="U167" t="str">
            <v>3.510.2</v>
          </cell>
          <cell r="V167" t="str">
            <v>3.510.2J-55</v>
          </cell>
          <cell r="W167" t="str">
            <v>3.510.2n</v>
          </cell>
          <cell r="X167" t="str">
            <v>3.510.2J-55n</v>
          </cell>
          <cell r="Y167">
            <v>2.9220000000000002</v>
          </cell>
          <cell r="Z167">
            <v>2.7970000000000002</v>
          </cell>
          <cell r="AA167">
            <v>8330</v>
          </cell>
          <cell r="AB167">
            <v>7940</v>
          </cell>
        </row>
        <row r="168">
          <cell r="G168">
            <v>0</v>
          </cell>
          <cell r="U168" t="str">
            <v>3.57.7</v>
          </cell>
          <cell r="V168" t="str">
            <v>3.57.7J-55</v>
          </cell>
          <cell r="W168" t="str">
            <v>3.57.7n</v>
          </cell>
          <cell r="X168" t="str">
            <v>3.57.7J-55n</v>
          </cell>
          <cell r="Y168">
            <v>3.0680000000000001</v>
          </cell>
          <cell r="Z168">
            <v>2.9430000000000001</v>
          </cell>
          <cell r="AA168">
            <v>5970</v>
          </cell>
          <cell r="AB168">
            <v>5940</v>
          </cell>
        </row>
        <row r="169">
          <cell r="G169">
            <v>0</v>
          </cell>
          <cell r="U169" t="str">
            <v>3.59.2</v>
          </cell>
          <cell r="V169" t="str">
            <v>3.59.2J-55</v>
          </cell>
          <cell r="W169" t="str">
            <v>3.59.2n</v>
          </cell>
          <cell r="X169" t="str">
            <v>3.59.2J-55n</v>
          </cell>
          <cell r="Y169">
            <v>2.992</v>
          </cell>
          <cell r="Z169">
            <v>2.867</v>
          </cell>
          <cell r="AA169">
            <v>7400</v>
          </cell>
          <cell r="AB169">
            <v>6980</v>
          </cell>
        </row>
        <row r="170">
          <cell r="G170">
            <v>0</v>
          </cell>
          <cell r="U170" t="str">
            <v>3.59.3</v>
          </cell>
          <cell r="V170" t="str">
            <v>3.59.3J-55</v>
          </cell>
          <cell r="W170" t="str">
            <v>3.59.3u</v>
          </cell>
          <cell r="X170" t="str">
            <v>3.59.3J-55u</v>
          </cell>
          <cell r="Y170">
            <v>2.992</v>
          </cell>
          <cell r="Z170">
            <v>2.867</v>
          </cell>
          <cell r="AA170">
            <v>7400</v>
          </cell>
          <cell r="AB170">
            <v>6980</v>
          </cell>
        </row>
        <row r="171">
          <cell r="G171">
            <v>0</v>
          </cell>
          <cell r="U171" t="str">
            <v>3.57.7</v>
          </cell>
          <cell r="V171" t="str">
            <v>3.57.7N-80</v>
          </cell>
          <cell r="W171" t="str">
            <v>3.57.7n</v>
          </cell>
          <cell r="X171" t="str">
            <v>3.57.7N-80n</v>
          </cell>
          <cell r="Y171">
            <v>3.0680000000000001</v>
          </cell>
          <cell r="Z171">
            <v>2.9430000000000001</v>
          </cell>
          <cell r="AA171">
            <v>7870</v>
          </cell>
          <cell r="AB171">
            <v>8640</v>
          </cell>
        </row>
        <row r="172">
          <cell r="G172">
            <v>0</v>
          </cell>
          <cell r="U172" t="str">
            <v>3.59.2</v>
          </cell>
          <cell r="V172" t="str">
            <v>3.59.2N-80</v>
          </cell>
          <cell r="W172" t="str">
            <v>3.59.2n</v>
          </cell>
          <cell r="X172" t="str">
            <v>3.59.2N-80n</v>
          </cell>
          <cell r="Y172">
            <v>2.992</v>
          </cell>
          <cell r="Z172">
            <v>2.867</v>
          </cell>
          <cell r="AA172">
            <v>10530</v>
          </cell>
          <cell r="AB172">
            <v>10160</v>
          </cell>
        </row>
        <row r="173">
          <cell r="G173">
            <v>0</v>
          </cell>
          <cell r="U173" t="str">
            <v>3.510.2</v>
          </cell>
          <cell r="V173" t="str">
            <v>3.510.2N-80</v>
          </cell>
          <cell r="W173" t="str">
            <v>3.510.2n</v>
          </cell>
          <cell r="X173" t="str">
            <v>3.510.2N-80n</v>
          </cell>
          <cell r="Y173">
            <v>2.9220000000000002</v>
          </cell>
          <cell r="Z173">
            <v>2.7970000000000002</v>
          </cell>
          <cell r="AA173">
            <v>12120</v>
          </cell>
          <cell r="AB173">
            <v>11560</v>
          </cell>
        </row>
        <row r="174">
          <cell r="G174">
            <v>0</v>
          </cell>
          <cell r="U174" t="str">
            <v>3.512.7</v>
          </cell>
          <cell r="V174" t="str">
            <v>3.512.7N-80</v>
          </cell>
          <cell r="W174" t="str">
            <v>3.512.7n</v>
          </cell>
          <cell r="X174" t="str">
            <v>3.512.7N-80n</v>
          </cell>
          <cell r="Y174">
            <v>2.75</v>
          </cell>
          <cell r="Z174">
            <v>2.625</v>
          </cell>
          <cell r="AA174">
            <v>15310</v>
          </cell>
          <cell r="AB174">
            <v>15000</v>
          </cell>
        </row>
        <row r="175">
          <cell r="G175">
            <v>0</v>
          </cell>
          <cell r="U175" t="str">
            <v>3.59.3</v>
          </cell>
          <cell r="V175" t="str">
            <v>3.59.3N-80</v>
          </cell>
          <cell r="W175" t="str">
            <v>3.59.3u</v>
          </cell>
          <cell r="X175" t="str">
            <v>3.59.3N-80u</v>
          </cell>
          <cell r="Y175">
            <v>2.992</v>
          </cell>
          <cell r="Z175">
            <v>2.867</v>
          </cell>
          <cell r="AA175">
            <v>10530</v>
          </cell>
          <cell r="AB175">
            <v>10160</v>
          </cell>
        </row>
        <row r="176">
          <cell r="G176">
            <v>0</v>
          </cell>
          <cell r="U176" t="str">
            <v>3.512.95</v>
          </cell>
          <cell r="V176" t="str">
            <v>3.512.95N-80</v>
          </cell>
          <cell r="W176" t="str">
            <v>3.512.95u</v>
          </cell>
          <cell r="X176" t="str">
            <v>3.512.95N-80u</v>
          </cell>
          <cell r="Y176">
            <v>2.75</v>
          </cell>
          <cell r="Z176">
            <v>2.625</v>
          </cell>
          <cell r="AA176">
            <v>15310</v>
          </cell>
          <cell r="AB176">
            <v>15000</v>
          </cell>
        </row>
        <row r="177">
          <cell r="G177">
            <v>0</v>
          </cell>
          <cell r="U177" t="str">
            <v>3.59.2</v>
          </cell>
          <cell r="V177" t="str">
            <v>3.59.2P-105</v>
          </cell>
          <cell r="W177" t="str">
            <v>3.59.2n</v>
          </cell>
          <cell r="X177" t="str">
            <v>3.59.2P-105n</v>
          </cell>
          <cell r="Y177">
            <v>2.992</v>
          </cell>
          <cell r="Z177">
            <v>2.867</v>
          </cell>
          <cell r="AA177">
            <v>13050</v>
          </cell>
          <cell r="AB177">
            <v>13340</v>
          </cell>
        </row>
        <row r="178">
          <cell r="G178">
            <v>0</v>
          </cell>
          <cell r="U178" t="str">
            <v>3.512.7</v>
          </cell>
          <cell r="V178" t="str">
            <v>3.512.7P-105</v>
          </cell>
          <cell r="W178" t="str">
            <v>3.512.7n</v>
          </cell>
          <cell r="X178" t="str">
            <v>3.512.7P-105n</v>
          </cell>
          <cell r="Y178">
            <v>2.75</v>
          </cell>
          <cell r="Z178">
            <v>2.625</v>
          </cell>
          <cell r="AA178">
            <v>20090</v>
          </cell>
          <cell r="AB178">
            <v>19690</v>
          </cell>
        </row>
        <row r="179">
          <cell r="G179">
            <v>0</v>
          </cell>
          <cell r="U179" t="str">
            <v>3.59.3</v>
          </cell>
          <cell r="V179" t="str">
            <v>3.59.3P-105</v>
          </cell>
          <cell r="W179" t="str">
            <v>3.59.3u</v>
          </cell>
          <cell r="X179" t="str">
            <v>3.59.3P-105u</v>
          </cell>
          <cell r="Y179">
            <v>2.992</v>
          </cell>
          <cell r="Z179">
            <v>2.867</v>
          </cell>
          <cell r="AA179">
            <v>13050</v>
          </cell>
          <cell r="AB179">
            <v>13340</v>
          </cell>
        </row>
        <row r="180">
          <cell r="G180">
            <v>0</v>
          </cell>
          <cell r="U180" t="str">
            <v>3.512.95</v>
          </cell>
          <cell r="V180" t="str">
            <v>3.512.95P-105</v>
          </cell>
          <cell r="W180" t="str">
            <v>3.512.95u</v>
          </cell>
          <cell r="X180" t="str">
            <v>3.512.95P-105u</v>
          </cell>
          <cell r="Y180">
            <v>2.75</v>
          </cell>
          <cell r="Z180">
            <v>2.625</v>
          </cell>
          <cell r="AA180">
            <v>20090</v>
          </cell>
          <cell r="AB180">
            <v>19690</v>
          </cell>
        </row>
        <row r="181">
          <cell r="G181">
            <v>0</v>
          </cell>
          <cell r="U181" t="str">
            <v>3.54.51</v>
          </cell>
          <cell r="V181">
            <v>0</v>
          </cell>
          <cell r="W181" t="str">
            <v>3.54.51u</v>
          </cell>
          <cell r="X181">
            <v>0</v>
          </cell>
          <cell r="Y181">
            <v>3.25</v>
          </cell>
        </row>
        <row r="182">
          <cell r="G182">
            <v>0</v>
          </cell>
          <cell r="U182" t="str">
            <v>3.55.57</v>
          </cell>
          <cell r="V182">
            <v>0</v>
          </cell>
          <cell r="W182" t="str">
            <v>3.55.57u</v>
          </cell>
          <cell r="X182">
            <v>0</v>
          </cell>
          <cell r="Y182">
            <v>3.1880000000000002</v>
          </cell>
        </row>
        <row r="183">
          <cell r="G183" t="str">
            <v>717F-25</v>
          </cell>
          <cell r="H183">
            <v>6.4130000000000003</v>
          </cell>
          <cell r="I183">
            <v>1100</v>
          </cell>
          <cell r="J183">
            <v>1440</v>
          </cell>
          <cell r="U183" t="str">
            <v>3.55.63</v>
          </cell>
          <cell r="V183">
            <v>0</v>
          </cell>
          <cell r="W183" t="str">
            <v>3.55.63u</v>
          </cell>
          <cell r="X183">
            <v>0</v>
          </cell>
          <cell r="Y183">
            <v>3.1880000000000002</v>
          </cell>
        </row>
        <row r="184">
          <cell r="G184">
            <v>0</v>
          </cell>
          <cell r="U184" t="str">
            <v>3.56.11</v>
          </cell>
          <cell r="V184">
            <v>0</v>
          </cell>
          <cell r="W184" t="str">
            <v>3.56.11u</v>
          </cell>
          <cell r="X184">
            <v>0</v>
          </cell>
          <cell r="Y184">
            <v>3.1560000000000001</v>
          </cell>
        </row>
        <row r="185">
          <cell r="G185">
            <v>0</v>
          </cell>
          <cell r="U185" t="str">
            <v>3.56.65</v>
          </cell>
          <cell r="V185">
            <v>0</v>
          </cell>
          <cell r="W185" t="str">
            <v>3.56.65u</v>
          </cell>
          <cell r="X185">
            <v>0</v>
          </cell>
          <cell r="Y185">
            <v>3.1240000000000001</v>
          </cell>
        </row>
        <row r="186">
          <cell r="G186" t="str">
            <v>720H-40</v>
          </cell>
          <cell r="H186">
            <v>6.4130000000000003</v>
          </cell>
          <cell r="I186">
            <v>1450</v>
          </cell>
          <cell r="J186">
            <v>2310</v>
          </cell>
          <cell r="U186" t="str">
            <v>3.57.57</v>
          </cell>
          <cell r="V186">
            <v>0</v>
          </cell>
          <cell r="W186" t="str">
            <v>3.57.57u</v>
          </cell>
          <cell r="X186">
            <v>0</v>
          </cell>
          <cell r="Y186">
            <v>3.0680000000000001</v>
          </cell>
        </row>
        <row r="187">
          <cell r="G187">
            <v>0</v>
          </cell>
          <cell r="U187" t="str">
            <v>3.58.5</v>
          </cell>
          <cell r="V187">
            <v>0</v>
          </cell>
          <cell r="W187" t="str">
            <v>3.58.5u</v>
          </cell>
          <cell r="X187">
            <v>0</v>
          </cell>
          <cell r="Y187">
            <v>3.0179999999999998</v>
          </cell>
        </row>
        <row r="188">
          <cell r="G188">
            <v>0</v>
          </cell>
          <cell r="U188" t="str">
            <v>3.58.68</v>
          </cell>
          <cell r="V188">
            <v>0</v>
          </cell>
          <cell r="W188" t="str">
            <v>3.58.68u</v>
          </cell>
          <cell r="X188">
            <v>0</v>
          </cell>
          <cell r="Y188">
            <v>3</v>
          </cell>
        </row>
        <row r="189">
          <cell r="G189" t="str">
            <v>723C-75</v>
          </cell>
          <cell r="H189">
            <v>6.2409999999999997</v>
          </cell>
          <cell r="I189">
            <v>3770</v>
          </cell>
          <cell r="J189">
            <v>5940</v>
          </cell>
          <cell r="U189" t="str">
            <v>3.58.81</v>
          </cell>
          <cell r="V189">
            <v>0</v>
          </cell>
          <cell r="W189" t="str">
            <v>3.58.81u</v>
          </cell>
          <cell r="X189">
            <v>0</v>
          </cell>
          <cell r="Y189">
            <v>2.9220000000000002</v>
          </cell>
        </row>
        <row r="190">
          <cell r="G190">
            <v>0</v>
          </cell>
          <cell r="U190" t="str">
            <v>3.58.81</v>
          </cell>
          <cell r="V190">
            <v>0</v>
          </cell>
          <cell r="W190" t="str">
            <v>3.58.81u</v>
          </cell>
          <cell r="X190">
            <v>0</v>
          </cell>
          <cell r="Y190">
            <v>2.992</v>
          </cell>
        </row>
        <row r="191">
          <cell r="G191" t="str">
            <v>726C-75</v>
          </cell>
          <cell r="H191">
            <v>6.2409999999999997</v>
          </cell>
          <cell r="I191">
            <v>3770</v>
          </cell>
          <cell r="J191">
            <v>5940</v>
          </cell>
          <cell r="U191" t="str">
            <v>3.58.9</v>
          </cell>
          <cell r="V191">
            <v>0</v>
          </cell>
          <cell r="W191" t="str">
            <v>3.58.9u</v>
          </cell>
          <cell r="X191">
            <v>0</v>
          </cell>
          <cell r="Y191">
            <v>3.0179999999999998</v>
          </cell>
        </row>
        <row r="192">
          <cell r="G192">
            <v>0</v>
          </cell>
          <cell r="U192" t="str">
            <v>3.59.91</v>
          </cell>
          <cell r="V192">
            <v>0</v>
          </cell>
          <cell r="W192" t="str">
            <v>3.59.91u</v>
          </cell>
          <cell r="X192">
            <v>0</v>
          </cell>
          <cell r="Y192">
            <v>2.9220000000000002</v>
          </cell>
        </row>
        <row r="193">
          <cell r="G193">
            <v>0</v>
          </cell>
          <cell r="U193" t="str">
            <v>3.510.3</v>
          </cell>
          <cell r="V193">
            <v>0</v>
          </cell>
          <cell r="W193" t="str">
            <v>3.510.3u</v>
          </cell>
          <cell r="X193">
            <v>0</v>
          </cell>
          <cell r="Y193">
            <v>2.9220000000000002</v>
          </cell>
        </row>
        <row r="194">
          <cell r="G194" t="str">
            <v>729C-75</v>
          </cell>
          <cell r="H194">
            <v>6.2409999999999997</v>
          </cell>
          <cell r="I194">
            <v>3770</v>
          </cell>
          <cell r="J194">
            <v>5940</v>
          </cell>
          <cell r="U194" t="str">
            <v>3.511.2</v>
          </cell>
          <cell r="V194">
            <v>0</v>
          </cell>
          <cell r="W194" t="str">
            <v>3.511.2u</v>
          </cell>
          <cell r="X194">
            <v>0</v>
          </cell>
          <cell r="Y194">
            <v>2.9</v>
          </cell>
        </row>
        <row r="195">
          <cell r="G195">
            <v>0</v>
          </cell>
          <cell r="U195" t="str">
            <v>3.512.31</v>
          </cell>
          <cell r="V195">
            <v>0</v>
          </cell>
          <cell r="W195" t="str">
            <v>3.512.31u</v>
          </cell>
          <cell r="X195">
            <v>0</v>
          </cell>
          <cell r="Y195">
            <v>2.7639999999999998</v>
          </cell>
        </row>
        <row r="196">
          <cell r="G196">
            <v>0</v>
          </cell>
          <cell r="U196" t="str">
            <v>3.512.52</v>
          </cell>
          <cell r="V196">
            <v>0</v>
          </cell>
          <cell r="W196" t="str">
            <v>3.512.52u</v>
          </cell>
          <cell r="X196">
            <v>0</v>
          </cell>
          <cell r="Y196">
            <v>2.75</v>
          </cell>
        </row>
        <row r="197">
          <cell r="G197">
            <v>0</v>
          </cell>
          <cell r="U197" t="str">
            <v>3.512.7</v>
          </cell>
          <cell r="V197">
            <v>0</v>
          </cell>
          <cell r="W197" t="str">
            <v>3.512.7u</v>
          </cell>
          <cell r="X197">
            <v>0</v>
          </cell>
          <cell r="Y197">
            <v>2.7639999999999998</v>
          </cell>
        </row>
        <row r="198">
          <cell r="G198">
            <v>0</v>
          </cell>
          <cell r="U198" t="str">
            <v>3.512.8</v>
          </cell>
          <cell r="V198">
            <v>0</v>
          </cell>
          <cell r="W198" t="str">
            <v>3.512.8u</v>
          </cell>
          <cell r="X198">
            <v>0</v>
          </cell>
          <cell r="Y198">
            <v>2.7639999999999998</v>
          </cell>
        </row>
        <row r="199">
          <cell r="G199">
            <v>0</v>
          </cell>
          <cell r="U199" t="str">
            <v>3.513.3</v>
          </cell>
          <cell r="V199">
            <v>0</v>
          </cell>
          <cell r="W199" t="str">
            <v>3.513.3u</v>
          </cell>
          <cell r="X199">
            <v>0</v>
          </cell>
          <cell r="Y199">
            <v>2.7639999999999998</v>
          </cell>
        </row>
        <row r="200">
          <cell r="G200" t="str">
            <v>732C-75</v>
          </cell>
          <cell r="H200">
            <v>6.2409999999999997</v>
          </cell>
          <cell r="I200">
            <v>3770</v>
          </cell>
          <cell r="J200">
            <v>5940</v>
          </cell>
          <cell r="U200" t="str">
            <v>3.513.6</v>
          </cell>
          <cell r="V200">
            <v>0</v>
          </cell>
          <cell r="W200" t="str">
            <v>3.513.6u</v>
          </cell>
          <cell r="X200">
            <v>0</v>
          </cell>
          <cell r="Y200">
            <v>2.673</v>
          </cell>
        </row>
        <row r="201">
          <cell r="G201">
            <v>0</v>
          </cell>
          <cell r="U201" t="str">
            <v>3.513.7</v>
          </cell>
          <cell r="V201">
            <v>0</v>
          </cell>
          <cell r="W201" t="str">
            <v>3.513.7u</v>
          </cell>
          <cell r="X201">
            <v>0</v>
          </cell>
          <cell r="Y201">
            <v>2.673</v>
          </cell>
        </row>
        <row r="202">
          <cell r="G202">
            <v>0</v>
          </cell>
          <cell r="U202" t="str">
            <v>3.514.32</v>
          </cell>
          <cell r="V202">
            <v>0</v>
          </cell>
          <cell r="W202" t="str">
            <v>3.514.32u</v>
          </cell>
          <cell r="X202">
            <v>0</v>
          </cell>
          <cell r="Y202">
            <v>2.6240000000000001</v>
          </cell>
        </row>
        <row r="203">
          <cell r="G203">
            <v>0</v>
          </cell>
          <cell r="U203" t="str">
            <v>3.514.62</v>
          </cell>
          <cell r="V203">
            <v>0</v>
          </cell>
          <cell r="W203" t="str">
            <v>3.514.62u</v>
          </cell>
          <cell r="X203">
            <v>0</v>
          </cell>
          <cell r="Y203">
            <v>2.6019999999999999</v>
          </cell>
        </row>
        <row r="204">
          <cell r="G204">
            <v>0</v>
          </cell>
          <cell r="U204" t="str">
            <v>3.514.9</v>
          </cell>
          <cell r="V204">
            <v>0</v>
          </cell>
          <cell r="W204" t="str">
            <v>3.514.9u</v>
          </cell>
          <cell r="X204">
            <v>0</v>
          </cell>
          <cell r="Y204">
            <v>2.6019999999999999</v>
          </cell>
        </row>
        <row r="205">
          <cell r="G205">
            <v>0</v>
          </cell>
          <cell r="U205" t="str">
            <v>3.515.37</v>
          </cell>
          <cell r="V205">
            <v>0</v>
          </cell>
          <cell r="W205" t="str">
            <v>3.515.37u</v>
          </cell>
          <cell r="X205">
            <v>0</v>
          </cell>
          <cell r="Y205">
            <v>2.548</v>
          </cell>
        </row>
        <row r="206">
          <cell r="G206" t="str">
            <v>735C-75</v>
          </cell>
          <cell r="H206">
            <v>6.2409999999999997</v>
          </cell>
          <cell r="I206">
            <v>3770</v>
          </cell>
          <cell r="J206">
            <v>5940</v>
          </cell>
          <cell r="U206" t="str">
            <v>3.515.5</v>
          </cell>
          <cell r="V206">
            <v>0</v>
          </cell>
          <cell r="W206" t="str">
            <v>3.515.5u</v>
          </cell>
          <cell r="X206">
            <v>0</v>
          </cell>
          <cell r="Y206">
            <v>2.6019999999999999</v>
          </cell>
        </row>
        <row r="207">
          <cell r="G207">
            <v>0</v>
          </cell>
          <cell r="U207" t="str">
            <v>3.515.68</v>
          </cell>
          <cell r="V207">
            <v>0</v>
          </cell>
          <cell r="W207" t="str">
            <v>3.515.68u</v>
          </cell>
          <cell r="X207">
            <v>0</v>
          </cell>
          <cell r="Y207">
            <v>2.524</v>
          </cell>
        </row>
        <row r="208">
          <cell r="G208" t="str">
            <v>738C-75</v>
          </cell>
          <cell r="H208">
            <v>6.2409999999999997</v>
          </cell>
          <cell r="I208">
            <v>3770</v>
          </cell>
          <cell r="J208">
            <v>5940</v>
          </cell>
          <cell r="U208" t="str">
            <v>3.515.8</v>
          </cell>
          <cell r="V208">
            <v>0</v>
          </cell>
          <cell r="W208" t="str">
            <v>3.515.8u</v>
          </cell>
          <cell r="X208">
            <v>0</v>
          </cell>
          <cell r="Y208">
            <v>2.524</v>
          </cell>
        </row>
        <row r="209">
          <cell r="G209">
            <v>0</v>
          </cell>
          <cell r="U209" t="str">
            <v>3.515.8</v>
          </cell>
          <cell r="V209">
            <v>0</v>
          </cell>
          <cell r="W209" t="str">
            <v>3.515.8u</v>
          </cell>
          <cell r="X209">
            <v>0</v>
          </cell>
          <cell r="Y209">
            <v>2.548</v>
          </cell>
        </row>
        <row r="210">
          <cell r="G210">
            <v>0</v>
          </cell>
          <cell r="U210" t="str">
            <v>3.515.8</v>
          </cell>
          <cell r="V210">
            <v>0</v>
          </cell>
          <cell r="W210" t="str">
            <v>3.515.8u</v>
          </cell>
          <cell r="X210">
            <v>0</v>
          </cell>
          <cell r="Y210">
            <v>2.548</v>
          </cell>
        </row>
        <row r="211">
          <cell r="G211">
            <v>0</v>
          </cell>
          <cell r="U211" t="str">
            <v>3.516.28</v>
          </cell>
          <cell r="V211">
            <v>0</v>
          </cell>
          <cell r="W211" t="str">
            <v>3.516.28u</v>
          </cell>
          <cell r="X211">
            <v>0</v>
          </cell>
          <cell r="Y211">
            <v>2.48</v>
          </cell>
        </row>
        <row r="212">
          <cell r="G212">
            <v>0</v>
          </cell>
          <cell r="U212" t="str">
            <v>3.516.7</v>
          </cell>
          <cell r="V212">
            <v>0</v>
          </cell>
          <cell r="W212" t="str">
            <v>3.516.7u</v>
          </cell>
          <cell r="X212">
            <v>0</v>
          </cell>
          <cell r="Y212">
            <v>2.48</v>
          </cell>
        </row>
        <row r="213">
          <cell r="G213">
            <v>0</v>
          </cell>
          <cell r="U213" t="str">
            <v>3.516.81</v>
          </cell>
          <cell r="V213">
            <v>0</v>
          </cell>
          <cell r="W213" t="str">
            <v>3.516.81u</v>
          </cell>
          <cell r="X213">
            <v>0</v>
          </cell>
          <cell r="Y213">
            <v>2.44</v>
          </cell>
        </row>
        <row r="214">
          <cell r="G214">
            <v>0</v>
          </cell>
          <cell r="U214" t="str">
            <v>3.517.05</v>
          </cell>
          <cell r="V214">
            <v>0</v>
          </cell>
          <cell r="W214" t="str">
            <v>3.517.05u</v>
          </cell>
          <cell r="X214">
            <v>0</v>
          </cell>
          <cell r="Y214">
            <v>2.44</v>
          </cell>
        </row>
        <row r="215">
          <cell r="G215">
            <v>0</v>
          </cell>
          <cell r="U215" t="str">
            <v>49.5</v>
          </cell>
          <cell r="V215" t="str">
            <v>49.5C-75</v>
          </cell>
          <cell r="W215" t="str">
            <v>49.5n</v>
          </cell>
          <cell r="X215" t="str">
            <v>49.5C-75n</v>
          </cell>
          <cell r="Y215">
            <v>3.548</v>
          </cell>
          <cell r="Z215">
            <v>0</v>
          </cell>
          <cell r="AA215">
            <v>6350</v>
          </cell>
          <cell r="AB215">
            <v>7420</v>
          </cell>
        </row>
        <row r="216">
          <cell r="G216">
            <v>0</v>
          </cell>
          <cell r="U216" t="str">
            <v>411</v>
          </cell>
          <cell r="V216" t="str">
            <v>411C-75</v>
          </cell>
          <cell r="W216" t="str">
            <v>411u</v>
          </cell>
          <cell r="X216" t="str">
            <v>411C-75u</v>
          </cell>
          <cell r="Y216">
            <v>3.476</v>
          </cell>
          <cell r="Z216">
            <v>0</v>
          </cell>
          <cell r="AA216">
            <v>8410</v>
          </cell>
          <cell r="AB216">
            <v>8600</v>
          </cell>
        </row>
        <row r="217">
          <cell r="G217">
            <v>0</v>
          </cell>
          <cell r="U217" t="str">
            <v>49.5</v>
          </cell>
          <cell r="V217" t="str">
            <v>49.5F-25</v>
          </cell>
          <cell r="W217" t="str">
            <v>49.5n</v>
          </cell>
          <cell r="X217" t="str">
            <v>49.5F-25n</v>
          </cell>
          <cell r="Y217">
            <v>3.548</v>
          </cell>
          <cell r="Z217">
            <v>0</v>
          </cell>
          <cell r="AA217">
            <v>2630</v>
          </cell>
          <cell r="AB217">
            <v>2470</v>
          </cell>
        </row>
        <row r="218">
          <cell r="G218">
            <v>0</v>
          </cell>
          <cell r="U218" t="str">
            <v>411</v>
          </cell>
          <cell r="V218" t="str">
            <v>411F-25</v>
          </cell>
          <cell r="W218" t="str">
            <v>411u</v>
          </cell>
          <cell r="X218" t="str">
            <v>411F-25u</v>
          </cell>
          <cell r="Y218">
            <v>3.476</v>
          </cell>
          <cell r="Z218">
            <v>3.351</v>
          </cell>
          <cell r="AA218">
            <v>3220</v>
          </cell>
          <cell r="AB218">
            <v>2870</v>
          </cell>
        </row>
        <row r="219">
          <cell r="G219">
            <v>0</v>
          </cell>
          <cell r="U219" t="str">
            <v>49.5</v>
          </cell>
          <cell r="V219" t="str">
            <v>49.5H-40</v>
          </cell>
          <cell r="W219" t="str">
            <v>49.5n</v>
          </cell>
          <cell r="X219" t="str">
            <v>49.5H-40n</v>
          </cell>
          <cell r="Y219">
            <v>3.548</v>
          </cell>
          <cell r="Z219">
            <v>0</v>
          </cell>
          <cell r="AA219">
            <v>4060</v>
          </cell>
          <cell r="AB219">
            <v>3960</v>
          </cell>
        </row>
        <row r="220">
          <cell r="G220">
            <v>0</v>
          </cell>
          <cell r="U220" t="str">
            <v>411</v>
          </cell>
          <cell r="V220" t="str">
            <v>411H-40</v>
          </cell>
          <cell r="W220" t="str">
            <v>411u</v>
          </cell>
          <cell r="X220" t="str">
            <v>411H-40u</v>
          </cell>
          <cell r="Y220">
            <v>3.476</v>
          </cell>
          <cell r="Z220">
            <v>3.351</v>
          </cell>
          <cell r="AA220">
            <v>4900</v>
          </cell>
          <cell r="AB220">
            <v>4580</v>
          </cell>
        </row>
        <row r="221">
          <cell r="G221">
            <v>0</v>
          </cell>
          <cell r="U221" t="str">
            <v>49.5</v>
          </cell>
          <cell r="V221" t="str">
            <v>49.5J-55</v>
          </cell>
          <cell r="W221" t="str">
            <v>49.5n</v>
          </cell>
          <cell r="X221" t="str">
            <v>49.5J-55n</v>
          </cell>
          <cell r="Y221">
            <v>3.548</v>
          </cell>
          <cell r="Z221">
            <v>0</v>
          </cell>
          <cell r="AA221">
            <v>5110</v>
          </cell>
          <cell r="AB221">
            <v>5440</v>
          </cell>
        </row>
        <row r="222">
          <cell r="G222">
            <v>0</v>
          </cell>
          <cell r="U222" t="str">
            <v>411</v>
          </cell>
          <cell r="V222" t="str">
            <v>411J-55</v>
          </cell>
          <cell r="W222" t="str">
            <v>411u</v>
          </cell>
          <cell r="X222" t="str">
            <v>411J-55u</v>
          </cell>
          <cell r="Y222">
            <v>3.476</v>
          </cell>
          <cell r="Z222">
            <v>3.351</v>
          </cell>
          <cell r="AA222">
            <v>6590</v>
          </cell>
          <cell r="AB222">
            <v>6300</v>
          </cell>
        </row>
        <row r="223">
          <cell r="G223">
            <v>0</v>
          </cell>
          <cell r="U223" t="str">
            <v>49.5</v>
          </cell>
          <cell r="V223" t="str">
            <v>49.5N-80</v>
          </cell>
          <cell r="W223" t="str">
            <v>49.5n</v>
          </cell>
          <cell r="X223" t="str">
            <v>49.5N-80n</v>
          </cell>
          <cell r="Y223">
            <v>3.548</v>
          </cell>
          <cell r="Z223">
            <v>0</v>
          </cell>
          <cell r="AA223">
            <v>6590</v>
          </cell>
          <cell r="AB223">
            <v>7910</v>
          </cell>
        </row>
        <row r="224">
          <cell r="G224">
            <v>0</v>
          </cell>
          <cell r="U224" t="str">
            <v>411</v>
          </cell>
          <cell r="V224" t="str">
            <v>411N-80</v>
          </cell>
          <cell r="W224" t="str">
            <v>411u</v>
          </cell>
          <cell r="X224" t="str">
            <v>411N-80u</v>
          </cell>
          <cell r="Y224">
            <v>3.476</v>
          </cell>
          <cell r="Z224">
            <v>3.351</v>
          </cell>
          <cell r="AA224">
            <v>8800</v>
          </cell>
          <cell r="AB224">
            <v>9170</v>
          </cell>
        </row>
        <row r="225">
          <cell r="G225">
            <v>0</v>
          </cell>
          <cell r="U225" t="str">
            <v>49.11</v>
          </cell>
          <cell r="V225">
            <v>0</v>
          </cell>
          <cell r="W225" t="str">
            <v>49.11u</v>
          </cell>
          <cell r="X225">
            <v>0</v>
          </cell>
          <cell r="Y225">
            <v>3.548</v>
          </cell>
        </row>
        <row r="226">
          <cell r="G226">
            <v>0</v>
          </cell>
          <cell r="U226" t="str">
            <v>49.25</v>
          </cell>
          <cell r="V226">
            <v>0</v>
          </cell>
          <cell r="W226" t="str">
            <v>49.25u</v>
          </cell>
          <cell r="X226">
            <v>0</v>
          </cell>
          <cell r="Y226">
            <v>3.548</v>
          </cell>
        </row>
        <row r="227">
          <cell r="G227">
            <v>0</v>
          </cell>
          <cell r="U227" t="str">
            <v>49.4</v>
          </cell>
          <cell r="V227">
            <v>0</v>
          </cell>
          <cell r="W227" t="str">
            <v>49.4u</v>
          </cell>
          <cell r="X227">
            <v>0</v>
          </cell>
          <cell r="Y227">
            <v>3.548</v>
          </cell>
        </row>
        <row r="228">
          <cell r="G228">
            <v>0</v>
          </cell>
          <cell r="U228" t="str">
            <v>410.46</v>
          </cell>
          <cell r="V228">
            <v>0</v>
          </cell>
          <cell r="W228" t="str">
            <v>410.46u</v>
          </cell>
          <cell r="X228">
            <v>0</v>
          </cell>
          <cell r="Y228">
            <v>3.476</v>
          </cell>
        </row>
        <row r="229">
          <cell r="G229">
            <v>0</v>
          </cell>
          <cell r="U229" t="str">
            <v>410.8</v>
          </cell>
          <cell r="V229">
            <v>0</v>
          </cell>
          <cell r="W229" t="str">
            <v>410.8u</v>
          </cell>
          <cell r="X229">
            <v>0</v>
          </cell>
          <cell r="Y229">
            <v>3.476</v>
          </cell>
        </row>
        <row r="230">
          <cell r="G230">
            <v>0</v>
          </cell>
          <cell r="U230" t="str">
            <v>410.9</v>
          </cell>
          <cell r="V230">
            <v>0</v>
          </cell>
          <cell r="W230" t="str">
            <v>410.9u</v>
          </cell>
          <cell r="X230">
            <v>0</v>
          </cell>
          <cell r="Y230">
            <v>3.476</v>
          </cell>
        </row>
        <row r="231">
          <cell r="G231">
            <v>0</v>
          </cell>
          <cell r="U231" t="str">
            <v>411.34</v>
          </cell>
          <cell r="V231">
            <v>0</v>
          </cell>
          <cell r="W231" t="str">
            <v>411.34u</v>
          </cell>
          <cell r="X231">
            <v>0</v>
          </cell>
          <cell r="Y231">
            <v>3.4279999999999999</v>
          </cell>
        </row>
        <row r="232">
          <cell r="G232">
            <v>0</v>
          </cell>
          <cell r="U232" t="str">
            <v>411.6</v>
          </cell>
          <cell r="V232">
            <v>0</v>
          </cell>
          <cell r="W232" t="str">
            <v>411.6u</v>
          </cell>
          <cell r="X232">
            <v>0</v>
          </cell>
          <cell r="Y232">
            <v>3.4279999999999999</v>
          </cell>
        </row>
        <row r="233">
          <cell r="G233">
            <v>0</v>
          </cell>
          <cell r="U233" t="str">
            <v>412.93</v>
          </cell>
          <cell r="V233">
            <v>0</v>
          </cell>
          <cell r="W233" t="str">
            <v>412.93u</v>
          </cell>
          <cell r="X233">
            <v>0</v>
          </cell>
          <cell r="Y233">
            <v>3.34</v>
          </cell>
        </row>
        <row r="234">
          <cell r="G234">
            <v>0</v>
          </cell>
          <cell r="U234" t="str">
            <v>413</v>
          </cell>
          <cell r="V234">
            <v>0</v>
          </cell>
          <cell r="W234" t="str">
            <v>413u</v>
          </cell>
          <cell r="X234">
            <v>0</v>
          </cell>
          <cell r="Y234">
            <v>3.34</v>
          </cell>
        </row>
        <row r="235">
          <cell r="G235">
            <v>0</v>
          </cell>
          <cell r="U235" t="str">
            <v>413.14</v>
          </cell>
          <cell r="V235">
            <v>0</v>
          </cell>
          <cell r="W235" t="str">
            <v>413.14u</v>
          </cell>
          <cell r="X235">
            <v>0</v>
          </cell>
          <cell r="Y235">
            <v>3.34</v>
          </cell>
        </row>
        <row r="236">
          <cell r="G236">
            <v>0</v>
          </cell>
          <cell r="U236" t="str">
            <v>413.3</v>
          </cell>
          <cell r="V236">
            <v>0</v>
          </cell>
          <cell r="W236" t="str">
            <v>413.3u</v>
          </cell>
          <cell r="X236">
            <v>0</v>
          </cell>
          <cell r="Y236">
            <v>3.34</v>
          </cell>
        </row>
        <row r="237">
          <cell r="G237">
            <v>0</v>
          </cell>
          <cell r="U237" t="str">
            <v>413.4</v>
          </cell>
          <cell r="V237">
            <v>0</v>
          </cell>
          <cell r="W237" t="str">
            <v>413.4u</v>
          </cell>
          <cell r="X237">
            <v>0</v>
          </cell>
          <cell r="Y237">
            <v>3.34</v>
          </cell>
        </row>
        <row r="238">
          <cell r="G238">
            <v>0</v>
          </cell>
          <cell r="U238" t="str">
            <v>414</v>
          </cell>
          <cell r="V238">
            <v>0</v>
          </cell>
          <cell r="W238" t="str">
            <v>414u</v>
          </cell>
          <cell r="X238">
            <v>0</v>
          </cell>
          <cell r="Y238">
            <v>3.34</v>
          </cell>
        </row>
        <row r="239">
          <cell r="G239" t="str">
            <v>7.62520F-25</v>
          </cell>
          <cell r="H239">
            <v>7</v>
          </cell>
          <cell r="I239">
            <v>1100</v>
          </cell>
          <cell r="J239">
            <v>1430</v>
          </cell>
          <cell r="U239" t="str">
            <v>414.66</v>
          </cell>
          <cell r="V239">
            <v>0</v>
          </cell>
          <cell r="W239" t="str">
            <v>414.66u</v>
          </cell>
          <cell r="X239">
            <v>0</v>
          </cell>
          <cell r="Y239">
            <v>3.24</v>
          </cell>
        </row>
        <row r="240">
          <cell r="G240">
            <v>0</v>
          </cell>
          <cell r="U240" t="str">
            <v>414.8</v>
          </cell>
          <cell r="V240">
            <v>0</v>
          </cell>
          <cell r="W240" t="str">
            <v>414.8u</v>
          </cell>
          <cell r="X240">
            <v>0</v>
          </cell>
          <cell r="Y240">
            <v>3.24</v>
          </cell>
        </row>
        <row r="241">
          <cell r="G241" t="str">
            <v>7.62524H-40</v>
          </cell>
          <cell r="H241">
            <v>6.9</v>
          </cell>
          <cell r="I241">
            <v>2040</v>
          </cell>
          <cell r="J241">
            <v>2750</v>
          </cell>
          <cell r="U241" t="str">
            <v>416.36</v>
          </cell>
          <cell r="V241">
            <v>0</v>
          </cell>
          <cell r="W241" t="str">
            <v>416.36u</v>
          </cell>
          <cell r="X241">
            <v>0</v>
          </cell>
          <cell r="Y241">
            <v>3.14</v>
          </cell>
        </row>
        <row r="242">
          <cell r="G242" t="str">
            <v>7.62526.4C-75</v>
          </cell>
          <cell r="H242">
            <v>6.8440000000000003</v>
          </cell>
          <cell r="I242">
            <v>3280</v>
          </cell>
          <cell r="J242">
            <v>5650</v>
          </cell>
          <cell r="U242" t="str">
            <v>416.5</v>
          </cell>
          <cell r="V242">
            <v>0</v>
          </cell>
          <cell r="W242" t="str">
            <v>416.5u</v>
          </cell>
          <cell r="X242">
            <v>0</v>
          </cell>
          <cell r="Y242">
            <v>3.14</v>
          </cell>
        </row>
        <row r="243">
          <cell r="G243" t="str">
            <v>7.62529.7C-75</v>
          </cell>
          <cell r="H243">
            <v>6.8440000000000003</v>
          </cell>
          <cell r="I243">
            <v>3280</v>
          </cell>
          <cell r="J243">
            <v>5650</v>
          </cell>
          <cell r="U243" t="str">
            <v>418.69</v>
          </cell>
          <cell r="V243">
            <v>0</v>
          </cell>
          <cell r="W243" t="str">
            <v>418.69u</v>
          </cell>
          <cell r="X243">
            <v>0</v>
          </cell>
          <cell r="Y243">
            <v>3</v>
          </cell>
        </row>
        <row r="244">
          <cell r="G244" t="str">
            <v>7.62533.7C-75</v>
          </cell>
          <cell r="H244">
            <v>6.8440000000000003</v>
          </cell>
          <cell r="I244">
            <v>3280</v>
          </cell>
          <cell r="J244">
            <v>5650</v>
          </cell>
          <cell r="U244" t="str">
            <v>419</v>
          </cell>
          <cell r="V244">
            <v>0</v>
          </cell>
          <cell r="W244" t="str">
            <v>419u</v>
          </cell>
          <cell r="X244">
            <v>0</v>
          </cell>
          <cell r="Y244">
            <v>3</v>
          </cell>
        </row>
        <row r="245">
          <cell r="G245">
            <v>0</v>
          </cell>
          <cell r="U245" t="str">
            <v>422.08</v>
          </cell>
          <cell r="V245">
            <v>0</v>
          </cell>
          <cell r="W245" t="str">
            <v>422.08u</v>
          </cell>
          <cell r="X245">
            <v>0</v>
          </cell>
          <cell r="Y245">
            <v>2.78</v>
          </cell>
        </row>
        <row r="246">
          <cell r="G246">
            <v>0</v>
          </cell>
          <cell r="U246" t="str">
            <v>422.5</v>
          </cell>
          <cell r="V246">
            <v>0</v>
          </cell>
          <cell r="W246" t="str">
            <v>422.5u</v>
          </cell>
          <cell r="X246">
            <v>0</v>
          </cell>
          <cell r="Y246">
            <v>2.78</v>
          </cell>
        </row>
        <row r="247">
          <cell r="G247">
            <v>0</v>
          </cell>
          <cell r="U247" t="str">
            <v>422.8</v>
          </cell>
          <cell r="V247">
            <v>0</v>
          </cell>
          <cell r="W247" t="str">
            <v>422.8u</v>
          </cell>
          <cell r="X247">
            <v>0</v>
          </cell>
          <cell r="Y247">
            <v>2.78</v>
          </cell>
        </row>
        <row r="248">
          <cell r="G248">
            <v>0</v>
          </cell>
          <cell r="U248" t="str">
            <v>4.512.6</v>
          </cell>
          <cell r="V248" t="str">
            <v>4.512.6C-75</v>
          </cell>
          <cell r="W248" t="str">
            <v>4.512.6n</v>
          </cell>
          <cell r="X248" t="str">
            <v>4.512.6C-75n</v>
          </cell>
          <cell r="Y248">
            <v>3.9580000000000002</v>
          </cell>
          <cell r="Z248">
            <v>3.8330000000000002</v>
          </cell>
          <cell r="AA248">
            <v>7200</v>
          </cell>
          <cell r="AB248">
            <v>7900</v>
          </cell>
        </row>
        <row r="249">
          <cell r="G249">
            <v>0</v>
          </cell>
          <cell r="U249" t="str">
            <v>4.512.75</v>
          </cell>
          <cell r="V249" t="str">
            <v>4.512.75C-75</v>
          </cell>
          <cell r="W249" t="str">
            <v>4.512.75u</v>
          </cell>
          <cell r="X249" t="str">
            <v>4.512.75C-75u</v>
          </cell>
          <cell r="Y249">
            <v>3.9580000000000002</v>
          </cell>
          <cell r="Z249">
            <v>3.8330000000000002</v>
          </cell>
          <cell r="AA249">
            <v>7200</v>
          </cell>
          <cell r="AB249">
            <v>7900</v>
          </cell>
        </row>
        <row r="250">
          <cell r="G250">
            <v>0</v>
          </cell>
          <cell r="U250" t="str">
            <v>4.512.6</v>
          </cell>
          <cell r="V250" t="str">
            <v>4.512.6F-25</v>
          </cell>
          <cell r="W250" t="str">
            <v>4.512.6n</v>
          </cell>
          <cell r="X250" t="str">
            <v>4.512.6F-25n</v>
          </cell>
          <cell r="Y250">
            <v>3.9580000000000002</v>
          </cell>
          <cell r="Z250">
            <v>3.8330000000000002</v>
          </cell>
          <cell r="AA250">
            <v>2870</v>
          </cell>
          <cell r="AB250">
            <v>2630</v>
          </cell>
        </row>
        <row r="251">
          <cell r="G251">
            <v>0</v>
          </cell>
          <cell r="U251" t="str">
            <v>4.512.75</v>
          </cell>
          <cell r="V251" t="str">
            <v>4.512.75F-25</v>
          </cell>
          <cell r="W251" t="str">
            <v>4.512.75u</v>
          </cell>
          <cell r="X251" t="str">
            <v>4.512.75F-25u</v>
          </cell>
          <cell r="Y251">
            <v>3.9580000000000002</v>
          </cell>
          <cell r="Z251">
            <v>3.8330000000000002</v>
          </cell>
          <cell r="AA251">
            <v>2870</v>
          </cell>
          <cell r="AB251">
            <v>2630</v>
          </cell>
        </row>
        <row r="252">
          <cell r="G252" t="str">
            <v>7.62539C-75</v>
          </cell>
          <cell r="H252">
            <v>6.8440000000000003</v>
          </cell>
          <cell r="I252">
            <v>3280</v>
          </cell>
          <cell r="J252">
            <v>5650</v>
          </cell>
          <cell r="U252" t="str">
            <v>4.512.6</v>
          </cell>
          <cell r="V252" t="str">
            <v>4.512.6H-40</v>
          </cell>
          <cell r="W252" t="str">
            <v>4.512.6n</v>
          </cell>
          <cell r="X252" t="str">
            <v>4.512.6H-40n</v>
          </cell>
          <cell r="Y252">
            <v>3.9580000000000002</v>
          </cell>
          <cell r="Z252">
            <v>3.8330000000000002</v>
          </cell>
          <cell r="AA252">
            <v>4500</v>
          </cell>
          <cell r="AB252">
            <v>4220</v>
          </cell>
        </row>
        <row r="253">
          <cell r="G253">
            <v>0</v>
          </cell>
          <cell r="U253" t="str">
            <v>4.512.75</v>
          </cell>
          <cell r="V253" t="str">
            <v>4.512.75H-40</v>
          </cell>
          <cell r="W253" t="str">
            <v>4.512.75u</v>
          </cell>
          <cell r="X253" t="str">
            <v>4.512.75H-40u</v>
          </cell>
          <cell r="Y253">
            <v>3.9580000000000002</v>
          </cell>
          <cell r="Z253">
            <v>3.8330000000000002</v>
          </cell>
          <cell r="AA253">
            <v>4500</v>
          </cell>
          <cell r="AB253">
            <v>4220</v>
          </cell>
        </row>
        <row r="254">
          <cell r="G254">
            <v>0</v>
          </cell>
          <cell r="U254" t="str">
            <v>4.512.6</v>
          </cell>
          <cell r="V254" t="str">
            <v>4.512.6J-55</v>
          </cell>
          <cell r="W254" t="str">
            <v>4.512.6n</v>
          </cell>
          <cell r="X254" t="str">
            <v>4.512.6J-55n</v>
          </cell>
          <cell r="Y254">
            <v>3.9580000000000002</v>
          </cell>
          <cell r="Z254">
            <v>3.8330000000000002</v>
          </cell>
          <cell r="AA254">
            <v>5720</v>
          </cell>
          <cell r="AB254">
            <v>5790</v>
          </cell>
        </row>
        <row r="255">
          <cell r="G255">
            <v>0</v>
          </cell>
          <cell r="U255" t="str">
            <v>4.512.75</v>
          </cell>
          <cell r="V255" t="str">
            <v>4.512.75J-55</v>
          </cell>
          <cell r="W255" t="str">
            <v>4.512.75u</v>
          </cell>
          <cell r="X255" t="str">
            <v>4.512.75J-55u</v>
          </cell>
          <cell r="Y255">
            <v>3.9580000000000002</v>
          </cell>
          <cell r="Z255">
            <v>3.8330000000000002</v>
          </cell>
          <cell r="AA255">
            <v>5720</v>
          </cell>
          <cell r="AB255">
            <v>5790</v>
          </cell>
        </row>
        <row r="256">
          <cell r="G256">
            <v>0</v>
          </cell>
          <cell r="U256" t="str">
            <v>4.512.6</v>
          </cell>
          <cell r="V256" t="str">
            <v>4.512.6N-80</v>
          </cell>
          <cell r="W256" t="str">
            <v>4.512.6n</v>
          </cell>
          <cell r="X256" t="str">
            <v>4.512.6N-80n</v>
          </cell>
          <cell r="Y256">
            <v>3.9580000000000002</v>
          </cell>
          <cell r="Z256">
            <v>3.8330000000000002</v>
          </cell>
          <cell r="AA256">
            <v>7500</v>
          </cell>
          <cell r="AB256">
            <v>8440</v>
          </cell>
        </row>
        <row r="257">
          <cell r="G257">
            <v>0</v>
          </cell>
          <cell r="U257" t="str">
            <v>4.512.75</v>
          </cell>
          <cell r="V257" t="str">
            <v>4.512.75N-80</v>
          </cell>
          <cell r="W257" t="str">
            <v>4.512.75u</v>
          </cell>
          <cell r="X257" t="str">
            <v>4.512.75N-80u</v>
          </cell>
          <cell r="Y257">
            <v>3.9580000000000002</v>
          </cell>
          <cell r="Z257">
            <v>3.8330000000000002</v>
          </cell>
          <cell r="AA257">
            <v>7500</v>
          </cell>
          <cell r="AB257">
            <v>8440</v>
          </cell>
        </row>
        <row r="258">
          <cell r="G258">
            <v>0</v>
          </cell>
          <cell r="U258" t="str">
            <v>4.59.4</v>
          </cell>
          <cell r="V258">
            <v>0</v>
          </cell>
          <cell r="W258" t="str">
            <v>4.59.4u</v>
          </cell>
          <cell r="X258">
            <v>0</v>
          </cell>
          <cell r="Y258">
            <v>4.09</v>
          </cell>
        </row>
        <row r="259">
          <cell r="G259">
            <v>0</v>
          </cell>
          <cell r="U259" t="str">
            <v>4.510.23</v>
          </cell>
          <cell r="V259">
            <v>0</v>
          </cell>
          <cell r="W259" t="str">
            <v>4.510.23u</v>
          </cell>
          <cell r="X259">
            <v>0</v>
          </cell>
          <cell r="Y259">
            <v>4.0519999999999996</v>
          </cell>
        </row>
        <row r="260">
          <cell r="G260">
            <v>0</v>
          </cell>
          <cell r="U260" t="str">
            <v>4.511</v>
          </cell>
          <cell r="V260">
            <v>0</v>
          </cell>
          <cell r="W260" t="str">
            <v>4.511u</v>
          </cell>
          <cell r="X260">
            <v>0</v>
          </cell>
          <cell r="Y260">
            <v>4.0259999999999998</v>
          </cell>
        </row>
        <row r="261">
          <cell r="G261">
            <v>0</v>
          </cell>
          <cell r="U261" t="str">
            <v>4.511.35</v>
          </cell>
          <cell r="V261">
            <v>0</v>
          </cell>
          <cell r="W261" t="str">
            <v>4.511.35u</v>
          </cell>
          <cell r="X261">
            <v>0</v>
          </cell>
          <cell r="Y261">
            <v>4</v>
          </cell>
        </row>
        <row r="262">
          <cell r="G262">
            <v>0</v>
          </cell>
          <cell r="U262" t="str">
            <v>4.511.8</v>
          </cell>
          <cell r="V262">
            <v>0</v>
          </cell>
          <cell r="W262" t="str">
            <v>4.511.8u</v>
          </cell>
          <cell r="X262">
            <v>0</v>
          </cell>
          <cell r="Y262">
            <v>3.99</v>
          </cell>
        </row>
        <row r="263">
          <cell r="G263">
            <v>0</v>
          </cell>
          <cell r="U263" t="str">
            <v>4.513.04</v>
          </cell>
          <cell r="V263">
            <v>0</v>
          </cell>
          <cell r="W263" t="str">
            <v>4.513.04u</v>
          </cell>
          <cell r="X263">
            <v>0</v>
          </cell>
          <cell r="Y263">
            <v>3.92</v>
          </cell>
        </row>
        <row r="264">
          <cell r="G264">
            <v>0</v>
          </cell>
          <cell r="U264" t="str">
            <v>4.513.5</v>
          </cell>
          <cell r="V264">
            <v>0</v>
          </cell>
          <cell r="W264" t="str">
            <v>4.513.5u</v>
          </cell>
          <cell r="X264">
            <v>0</v>
          </cell>
          <cell r="Y264">
            <v>3.92</v>
          </cell>
        </row>
        <row r="265">
          <cell r="G265">
            <v>0</v>
          </cell>
          <cell r="U265" t="str">
            <v>4.513.5</v>
          </cell>
          <cell r="V265">
            <v>0</v>
          </cell>
          <cell r="W265" t="str">
            <v>4.513.5u</v>
          </cell>
          <cell r="X265">
            <v>0</v>
          </cell>
          <cell r="Y265">
            <v>3.9580000000000002</v>
          </cell>
        </row>
        <row r="266">
          <cell r="G266">
            <v>0</v>
          </cell>
          <cell r="U266" t="str">
            <v>4.515.1</v>
          </cell>
          <cell r="V266">
            <v>0</v>
          </cell>
          <cell r="W266" t="str">
            <v>4.515.1u</v>
          </cell>
          <cell r="X266">
            <v>0</v>
          </cell>
          <cell r="Y266">
            <v>3.8260000000000001</v>
          </cell>
        </row>
        <row r="267">
          <cell r="G267">
            <v>0</v>
          </cell>
          <cell r="U267" t="str">
            <v>4.515.4</v>
          </cell>
          <cell r="V267">
            <v>0</v>
          </cell>
          <cell r="W267" t="str">
            <v>4.515.4u</v>
          </cell>
          <cell r="X267">
            <v>0</v>
          </cell>
          <cell r="Y267">
            <v>3.8260000000000001</v>
          </cell>
        </row>
        <row r="268">
          <cell r="G268">
            <v>0</v>
          </cell>
          <cell r="U268" t="str">
            <v>4.515.5</v>
          </cell>
          <cell r="V268">
            <v>0</v>
          </cell>
          <cell r="W268" t="str">
            <v>4.515.5u</v>
          </cell>
          <cell r="X268">
            <v>0</v>
          </cell>
          <cell r="Y268">
            <v>3.8260000000000001</v>
          </cell>
        </row>
        <row r="269">
          <cell r="G269">
            <v>0</v>
          </cell>
          <cell r="U269" t="str">
            <v>4.516.44</v>
          </cell>
          <cell r="V269">
            <v>0</v>
          </cell>
          <cell r="W269" t="str">
            <v>4.516.44u</v>
          </cell>
          <cell r="X269">
            <v>0</v>
          </cell>
          <cell r="Y269">
            <v>3.754</v>
          </cell>
        </row>
        <row r="270">
          <cell r="G270">
            <v>0</v>
          </cell>
          <cell r="U270" t="str">
            <v>4.516.72</v>
          </cell>
          <cell r="V270">
            <v>0</v>
          </cell>
          <cell r="W270" t="str">
            <v>4.516.72u</v>
          </cell>
          <cell r="X270">
            <v>0</v>
          </cell>
          <cell r="Y270">
            <v>3.74</v>
          </cell>
        </row>
        <row r="271">
          <cell r="G271">
            <v>0</v>
          </cell>
          <cell r="U271" t="str">
            <v>4.516.9</v>
          </cell>
          <cell r="V271">
            <v>0</v>
          </cell>
          <cell r="W271" t="str">
            <v>4.516.9u</v>
          </cell>
          <cell r="X271">
            <v>0</v>
          </cell>
          <cell r="Y271">
            <v>3.74</v>
          </cell>
        </row>
        <row r="272">
          <cell r="G272">
            <v>0</v>
          </cell>
          <cell r="U272" t="str">
            <v>4.516.9</v>
          </cell>
          <cell r="V272">
            <v>0</v>
          </cell>
          <cell r="W272" t="str">
            <v>4.516.9u</v>
          </cell>
          <cell r="X272">
            <v>0</v>
          </cell>
          <cell r="Y272">
            <v>3.754</v>
          </cell>
        </row>
        <row r="273">
          <cell r="G273">
            <v>0</v>
          </cell>
          <cell r="U273" t="str">
            <v>4.519.2</v>
          </cell>
          <cell r="V273">
            <v>0</v>
          </cell>
          <cell r="W273" t="str">
            <v>4.519.2u</v>
          </cell>
          <cell r="X273">
            <v>0</v>
          </cell>
          <cell r="Y273">
            <v>3.64</v>
          </cell>
        </row>
        <row r="274">
          <cell r="G274">
            <v>0</v>
          </cell>
          <cell r="U274" t="str">
            <v>4.521.6</v>
          </cell>
          <cell r="V274">
            <v>0</v>
          </cell>
          <cell r="W274" t="str">
            <v>4.521.6u</v>
          </cell>
          <cell r="X274">
            <v>0</v>
          </cell>
          <cell r="Y274">
            <v>3.5</v>
          </cell>
        </row>
        <row r="275">
          <cell r="G275">
            <v>0</v>
          </cell>
          <cell r="U275" t="str">
            <v>4.523.56</v>
          </cell>
          <cell r="V275">
            <v>0</v>
          </cell>
          <cell r="W275" t="str">
            <v>4.523.56u</v>
          </cell>
          <cell r="X275">
            <v>0</v>
          </cell>
          <cell r="Y275">
            <v>3.38</v>
          </cell>
        </row>
        <row r="276">
          <cell r="G276">
            <v>0</v>
          </cell>
          <cell r="U276" t="str">
            <v>4.524</v>
          </cell>
          <cell r="V276">
            <v>0</v>
          </cell>
          <cell r="W276" t="str">
            <v>4.524u</v>
          </cell>
          <cell r="X276">
            <v>0</v>
          </cell>
          <cell r="Y276">
            <v>3.38</v>
          </cell>
        </row>
        <row r="277">
          <cell r="G277">
            <v>0</v>
          </cell>
          <cell r="U277" t="str">
            <v>4.524.6</v>
          </cell>
          <cell r="V277">
            <v>0</v>
          </cell>
          <cell r="W277" t="str">
            <v>4.524.6u</v>
          </cell>
          <cell r="X277">
            <v>0</v>
          </cell>
          <cell r="Y277">
            <v>3.38</v>
          </cell>
        </row>
        <row r="278">
          <cell r="G278">
            <v>0</v>
          </cell>
          <cell r="U278" t="str">
            <v>4.526.04</v>
          </cell>
          <cell r="V278">
            <v>0</v>
          </cell>
          <cell r="W278" t="str">
            <v>4.526.04u</v>
          </cell>
          <cell r="X278">
            <v>0</v>
          </cell>
          <cell r="Y278">
            <v>3.24</v>
          </cell>
        </row>
        <row r="279">
          <cell r="G279">
            <v>0</v>
          </cell>
          <cell r="U279" t="str">
            <v>4.526.04</v>
          </cell>
          <cell r="V279">
            <v>0</v>
          </cell>
          <cell r="W279" t="str">
            <v>4.526.04u</v>
          </cell>
          <cell r="X279">
            <v>0</v>
          </cell>
          <cell r="Y279">
            <v>3.548</v>
          </cell>
        </row>
        <row r="280">
          <cell r="G280">
            <v>0</v>
          </cell>
          <cell r="U280" t="str">
            <v>4.526.5</v>
          </cell>
          <cell r="V280">
            <v>0</v>
          </cell>
          <cell r="W280" t="str">
            <v>4.526.5u</v>
          </cell>
          <cell r="X280">
            <v>0</v>
          </cell>
          <cell r="Y280">
            <v>3.24</v>
          </cell>
        </row>
        <row r="281">
          <cell r="G281">
            <v>0</v>
          </cell>
          <cell r="U281" t="str">
            <v>520.01</v>
          </cell>
          <cell r="V281">
            <v>0</v>
          </cell>
          <cell r="W281" t="str">
            <v>520.01u</v>
          </cell>
          <cell r="X281">
            <v>0</v>
          </cell>
          <cell r="Y281">
            <v>4.1840000000000002</v>
          </cell>
        </row>
        <row r="282">
          <cell r="G282">
            <v>0</v>
          </cell>
          <cell r="U282" t="str">
            <v>520.3</v>
          </cell>
          <cell r="V282">
            <v>0</v>
          </cell>
          <cell r="W282" t="str">
            <v>520.3u</v>
          </cell>
          <cell r="X282">
            <v>0</v>
          </cell>
          <cell r="Y282">
            <v>4.1840000000000002</v>
          </cell>
        </row>
        <row r="283">
          <cell r="G283">
            <v>0</v>
          </cell>
          <cell r="U283" t="str">
            <v>523.09</v>
          </cell>
          <cell r="V283">
            <v>0</v>
          </cell>
          <cell r="W283" t="str">
            <v>523.09u</v>
          </cell>
          <cell r="X283">
            <v>0</v>
          </cell>
          <cell r="Y283">
            <v>4.0439999999999996</v>
          </cell>
        </row>
        <row r="284">
          <cell r="G284">
            <v>0</v>
          </cell>
          <cell r="U284" t="str">
            <v>523.2</v>
          </cell>
          <cell r="V284">
            <v>0</v>
          </cell>
          <cell r="W284" t="str">
            <v>523.2u</v>
          </cell>
          <cell r="X284">
            <v>0</v>
          </cell>
          <cell r="Y284">
            <v>4.0439999999999996</v>
          </cell>
        </row>
        <row r="285">
          <cell r="G285">
            <v>0</v>
          </cell>
          <cell r="U285" t="str">
            <v>526.56</v>
          </cell>
          <cell r="V285">
            <v>0</v>
          </cell>
          <cell r="W285" t="str">
            <v>526.56u</v>
          </cell>
          <cell r="X285">
            <v>0</v>
          </cell>
          <cell r="Y285">
            <v>3.88</v>
          </cell>
        </row>
        <row r="286">
          <cell r="G286">
            <v>0</v>
          </cell>
          <cell r="U286" t="str">
            <v>527</v>
          </cell>
          <cell r="V286">
            <v>0</v>
          </cell>
          <cell r="W286" t="str">
            <v>527u</v>
          </cell>
          <cell r="X286">
            <v>0</v>
          </cell>
          <cell r="Y286">
            <v>3.88</v>
          </cell>
        </row>
        <row r="287">
          <cell r="G287">
            <v>0</v>
          </cell>
        </row>
        <row r="288">
          <cell r="G288">
            <v>0</v>
          </cell>
        </row>
        <row r="289">
          <cell r="G289">
            <v>0</v>
          </cell>
        </row>
        <row r="290">
          <cell r="G290">
            <v>0</v>
          </cell>
        </row>
        <row r="291">
          <cell r="G291" t="str">
            <v>8.62524F-25</v>
          </cell>
          <cell r="H291">
            <v>7.9720000000000004</v>
          </cell>
          <cell r="I291">
            <v>950</v>
          </cell>
          <cell r="J291">
            <v>1340</v>
          </cell>
        </row>
        <row r="292">
          <cell r="G292">
            <v>0</v>
          </cell>
        </row>
        <row r="293">
          <cell r="G293">
            <v>0</v>
          </cell>
        </row>
        <row r="294">
          <cell r="G294">
            <v>0</v>
          </cell>
        </row>
        <row r="295">
          <cell r="G295">
            <v>0</v>
          </cell>
        </row>
        <row r="296">
          <cell r="G296" t="str">
            <v>8.62528H-40</v>
          </cell>
          <cell r="H296">
            <v>7.8920000000000003</v>
          </cell>
          <cell r="I296">
            <v>1640</v>
          </cell>
          <cell r="J296">
            <v>2470</v>
          </cell>
        </row>
        <row r="297">
          <cell r="G297">
            <v>0</v>
          </cell>
        </row>
        <row r="298">
          <cell r="G298">
            <v>0</v>
          </cell>
        </row>
        <row r="299">
          <cell r="G299">
            <v>0</v>
          </cell>
        </row>
        <row r="300">
          <cell r="G300">
            <v>0</v>
          </cell>
        </row>
        <row r="301">
          <cell r="G301" t="str">
            <v>8.62532H-40</v>
          </cell>
          <cell r="H301">
            <v>7.8920000000000003</v>
          </cell>
          <cell r="I301">
            <v>1640</v>
          </cell>
          <cell r="J301">
            <v>2470</v>
          </cell>
        </row>
        <row r="302">
          <cell r="G302">
            <v>0</v>
          </cell>
        </row>
        <row r="303">
          <cell r="G303">
            <v>0</v>
          </cell>
        </row>
        <row r="304">
          <cell r="G304">
            <v>0</v>
          </cell>
        </row>
        <row r="305">
          <cell r="G305">
            <v>0</v>
          </cell>
        </row>
        <row r="306">
          <cell r="G306" t="str">
            <v>8.62536C-75</v>
          </cell>
          <cell r="H306">
            <v>7.7</v>
          </cell>
          <cell r="I306">
            <v>4020</v>
          </cell>
          <cell r="J306">
            <v>6090</v>
          </cell>
        </row>
        <row r="307">
          <cell r="G307">
            <v>0</v>
          </cell>
        </row>
        <row r="308">
          <cell r="G308">
            <v>0</v>
          </cell>
        </row>
        <row r="309">
          <cell r="G309">
            <v>0</v>
          </cell>
        </row>
        <row r="310">
          <cell r="G310" t="str">
            <v>8.62540C-75</v>
          </cell>
          <cell r="H310">
            <v>7.7</v>
          </cell>
          <cell r="I310">
            <v>4020</v>
          </cell>
          <cell r="J310">
            <v>6090</v>
          </cell>
        </row>
        <row r="311">
          <cell r="G311">
            <v>0</v>
          </cell>
        </row>
        <row r="312">
          <cell r="G312">
            <v>0</v>
          </cell>
        </row>
        <row r="313">
          <cell r="G313">
            <v>0</v>
          </cell>
        </row>
        <row r="314">
          <cell r="G314" t="str">
            <v>8.62544C-75</v>
          </cell>
          <cell r="H314">
            <v>7.7</v>
          </cell>
          <cell r="I314">
            <v>4020</v>
          </cell>
          <cell r="J314">
            <v>6090</v>
          </cell>
        </row>
        <row r="315">
          <cell r="G315">
            <v>0</v>
          </cell>
        </row>
        <row r="316">
          <cell r="G316">
            <v>0</v>
          </cell>
        </row>
        <row r="317">
          <cell r="G317">
            <v>0</v>
          </cell>
        </row>
        <row r="318">
          <cell r="G318" t="str">
            <v>8.62549C-75</v>
          </cell>
          <cell r="H318">
            <v>7.7</v>
          </cell>
          <cell r="I318">
            <v>4020</v>
          </cell>
          <cell r="J318">
            <v>6090</v>
          </cell>
        </row>
        <row r="319">
          <cell r="G319">
            <v>0</v>
          </cell>
        </row>
        <row r="320">
          <cell r="G320">
            <v>0</v>
          </cell>
        </row>
        <row r="321">
          <cell r="G321">
            <v>0</v>
          </cell>
        </row>
        <row r="322">
          <cell r="G322">
            <v>0</v>
          </cell>
        </row>
        <row r="323">
          <cell r="G323">
            <v>0</v>
          </cell>
        </row>
        <row r="324">
          <cell r="G324">
            <v>0</v>
          </cell>
        </row>
        <row r="325">
          <cell r="G325">
            <v>0</v>
          </cell>
        </row>
        <row r="326">
          <cell r="G326">
            <v>0</v>
          </cell>
        </row>
        <row r="327">
          <cell r="G327">
            <v>0</v>
          </cell>
        </row>
        <row r="328">
          <cell r="G328">
            <v>0</v>
          </cell>
        </row>
        <row r="329">
          <cell r="G329">
            <v>0</v>
          </cell>
        </row>
        <row r="330">
          <cell r="G330">
            <v>0</v>
          </cell>
        </row>
        <row r="331">
          <cell r="G331">
            <v>0</v>
          </cell>
        </row>
        <row r="332">
          <cell r="G332">
            <v>0</v>
          </cell>
        </row>
        <row r="333">
          <cell r="G333">
            <v>0</v>
          </cell>
        </row>
        <row r="334">
          <cell r="G334">
            <v>0</v>
          </cell>
        </row>
        <row r="335">
          <cell r="G335">
            <v>0</v>
          </cell>
        </row>
        <row r="336">
          <cell r="G336">
            <v>0</v>
          </cell>
        </row>
        <row r="337">
          <cell r="G337">
            <v>0</v>
          </cell>
        </row>
        <row r="338">
          <cell r="G338">
            <v>0</v>
          </cell>
        </row>
        <row r="339">
          <cell r="G339">
            <v>0</v>
          </cell>
        </row>
        <row r="340">
          <cell r="G340">
            <v>0</v>
          </cell>
        </row>
        <row r="341">
          <cell r="G341">
            <v>0</v>
          </cell>
        </row>
        <row r="342">
          <cell r="G342">
            <v>0</v>
          </cell>
        </row>
        <row r="343">
          <cell r="G343">
            <v>0</v>
          </cell>
        </row>
        <row r="344">
          <cell r="G344">
            <v>0</v>
          </cell>
        </row>
        <row r="345">
          <cell r="G345">
            <v>0</v>
          </cell>
        </row>
        <row r="346">
          <cell r="G346">
            <v>0</v>
          </cell>
        </row>
        <row r="347">
          <cell r="G347">
            <v>0</v>
          </cell>
        </row>
        <row r="348">
          <cell r="G348">
            <v>0</v>
          </cell>
        </row>
        <row r="349">
          <cell r="G349">
            <v>0</v>
          </cell>
        </row>
        <row r="350">
          <cell r="G350">
            <v>0</v>
          </cell>
        </row>
        <row r="351">
          <cell r="G351">
            <v>0</v>
          </cell>
        </row>
        <row r="352">
          <cell r="G352">
            <v>0</v>
          </cell>
        </row>
        <row r="353">
          <cell r="G353">
            <v>0</v>
          </cell>
        </row>
        <row r="354">
          <cell r="G354" t="str">
            <v>9.62529.3F-25</v>
          </cell>
          <cell r="H354">
            <v>8.907</v>
          </cell>
          <cell r="I354">
            <v>860</v>
          </cell>
          <cell r="J354">
            <v>1280</v>
          </cell>
        </row>
        <row r="355">
          <cell r="G355" t="str">
            <v>9.62532.3H-40</v>
          </cell>
          <cell r="H355">
            <v>8.8450000000000006</v>
          </cell>
          <cell r="I355">
            <v>1400</v>
          </cell>
          <cell r="J355">
            <v>2270</v>
          </cell>
        </row>
        <row r="356">
          <cell r="G356" t="str">
            <v>9.62536H-40</v>
          </cell>
          <cell r="H356">
            <v>8.8450000000000006</v>
          </cell>
          <cell r="I356">
            <v>1400</v>
          </cell>
          <cell r="J356">
            <v>2270</v>
          </cell>
        </row>
        <row r="357">
          <cell r="G357">
            <v>0</v>
          </cell>
        </row>
        <row r="358">
          <cell r="G358">
            <v>0</v>
          </cell>
        </row>
        <row r="359">
          <cell r="G359" t="str">
            <v>9.62540C-75</v>
          </cell>
          <cell r="H359">
            <v>8.6790000000000003</v>
          </cell>
          <cell r="I359">
            <v>2980</v>
          </cell>
          <cell r="J359">
            <v>5390</v>
          </cell>
        </row>
        <row r="360">
          <cell r="G360">
            <v>0</v>
          </cell>
        </row>
        <row r="361">
          <cell r="G361">
            <v>0</v>
          </cell>
        </row>
        <row r="362">
          <cell r="G362" t="str">
            <v>9.62543.5C-75</v>
          </cell>
          <cell r="H362">
            <v>8.6790000000000003</v>
          </cell>
          <cell r="I362">
            <v>2980</v>
          </cell>
          <cell r="J362">
            <v>5390</v>
          </cell>
        </row>
        <row r="363">
          <cell r="G363">
            <v>0</v>
          </cell>
        </row>
        <row r="364">
          <cell r="G364" t="str">
            <v>9.62547C-75</v>
          </cell>
          <cell r="H364">
            <v>8.6790000000000003</v>
          </cell>
          <cell r="I364">
            <v>2980</v>
          </cell>
          <cell r="J364">
            <v>5390</v>
          </cell>
        </row>
        <row r="365">
          <cell r="G365">
            <v>0</v>
          </cell>
        </row>
        <row r="366">
          <cell r="G366" t="str">
            <v>9.62553.5C-75</v>
          </cell>
          <cell r="H366">
            <v>8.6790000000000003</v>
          </cell>
          <cell r="I366">
            <v>2980</v>
          </cell>
          <cell r="J366">
            <v>5390</v>
          </cell>
        </row>
        <row r="367">
          <cell r="G367">
            <v>0</v>
          </cell>
        </row>
        <row r="368">
          <cell r="G368">
            <v>0</v>
          </cell>
        </row>
        <row r="369">
          <cell r="G369">
            <v>0</v>
          </cell>
        </row>
        <row r="370">
          <cell r="G370">
            <v>0</v>
          </cell>
        </row>
        <row r="371">
          <cell r="G371">
            <v>0</v>
          </cell>
        </row>
        <row r="372">
          <cell r="G372">
            <v>0</v>
          </cell>
        </row>
        <row r="373">
          <cell r="G373">
            <v>0</v>
          </cell>
        </row>
        <row r="374">
          <cell r="G374">
            <v>0</v>
          </cell>
        </row>
        <row r="375">
          <cell r="G375">
            <v>0</v>
          </cell>
        </row>
        <row r="376">
          <cell r="G376">
            <v>0</v>
          </cell>
        </row>
        <row r="377">
          <cell r="G377">
            <v>0</v>
          </cell>
        </row>
        <row r="378">
          <cell r="G378">
            <v>0</v>
          </cell>
        </row>
        <row r="379">
          <cell r="G379">
            <v>0</v>
          </cell>
        </row>
        <row r="380">
          <cell r="G380">
            <v>0</v>
          </cell>
        </row>
        <row r="381">
          <cell r="G381">
            <v>0</v>
          </cell>
        </row>
        <row r="382">
          <cell r="G382">
            <v>0</v>
          </cell>
        </row>
        <row r="383">
          <cell r="G383">
            <v>0</v>
          </cell>
        </row>
        <row r="384">
          <cell r="G384">
            <v>0</v>
          </cell>
        </row>
        <row r="385">
          <cell r="G385">
            <v>0</v>
          </cell>
        </row>
        <row r="386">
          <cell r="G386">
            <v>0</v>
          </cell>
        </row>
        <row r="387">
          <cell r="G387">
            <v>0</v>
          </cell>
        </row>
        <row r="388">
          <cell r="G388">
            <v>0</v>
          </cell>
        </row>
        <row r="389">
          <cell r="G389">
            <v>0</v>
          </cell>
        </row>
        <row r="390">
          <cell r="G390">
            <v>0</v>
          </cell>
        </row>
        <row r="391">
          <cell r="G391">
            <v>0</v>
          </cell>
        </row>
        <row r="392">
          <cell r="G392">
            <v>0</v>
          </cell>
        </row>
        <row r="393">
          <cell r="G393">
            <v>0</v>
          </cell>
        </row>
        <row r="394">
          <cell r="G394">
            <v>0</v>
          </cell>
        </row>
        <row r="395">
          <cell r="G395">
            <v>0</v>
          </cell>
        </row>
        <row r="396">
          <cell r="G396">
            <v>0</v>
          </cell>
        </row>
        <row r="397">
          <cell r="G397">
            <v>0</v>
          </cell>
        </row>
        <row r="398">
          <cell r="G398">
            <v>0</v>
          </cell>
        </row>
        <row r="399">
          <cell r="G399">
            <v>0</v>
          </cell>
        </row>
        <row r="400">
          <cell r="G400">
            <v>0</v>
          </cell>
        </row>
        <row r="401">
          <cell r="G401">
            <v>0</v>
          </cell>
        </row>
        <row r="402">
          <cell r="G402">
            <v>0</v>
          </cell>
        </row>
        <row r="403">
          <cell r="G403">
            <v>0</v>
          </cell>
        </row>
        <row r="404">
          <cell r="G404">
            <v>0</v>
          </cell>
        </row>
        <row r="405">
          <cell r="G405">
            <v>0</v>
          </cell>
        </row>
        <row r="406">
          <cell r="G406">
            <v>0</v>
          </cell>
        </row>
        <row r="407">
          <cell r="G407">
            <v>0</v>
          </cell>
        </row>
        <row r="408">
          <cell r="G408">
            <v>0</v>
          </cell>
        </row>
        <row r="409">
          <cell r="G409">
            <v>0</v>
          </cell>
        </row>
        <row r="410">
          <cell r="G410">
            <v>0</v>
          </cell>
        </row>
        <row r="411">
          <cell r="G411" t="str">
            <v>10.7532.75F-25</v>
          </cell>
          <cell r="H411">
            <v>10.036</v>
          </cell>
          <cell r="I411">
            <v>650</v>
          </cell>
          <cell r="J411">
            <v>1140</v>
          </cell>
        </row>
        <row r="412">
          <cell r="G412">
            <v>0</v>
          </cell>
        </row>
        <row r="413">
          <cell r="G413">
            <v>0</v>
          </cell>
        </row>
        <row r="414">
          <cell r="G414">
            <v>0</v>
          </cell>
        </row>
        <row r="415">
          <cell r="G415">
            <v>0</v>
          </cell>
        </row>
        <row r="416">
          <cell r="G416">
            <v>0</v>
          </cell>
        </row>
        <row r="417">
          <cell r="G417">
            <v>0</v>
          </cell>
        </row>
        <row r="418">
          <cell r="G418" t="str">
            <v>10.7540.5H-40</v>
          </cell>
          <cell r="H418">
            <v>10.036</v>
          </cell>
          <cell r="I418">
            <v>880</v>
          </cell>
          <cell r="J418">
            <v>1820</v>
          </cell>
        </row>
        <row r="419">
          <cell r="G419">
            <v>0</v>
          </cell>
        </row>
        <row r="420">
          <cell r="G420">
            <v>0</v>
          </cell>
        </row>
        <row r="421">
          <cell r="G421" t="str">
            <v>10.7545.5J-55</v>
          </cell>
          <cell r="H421">
            <v>9.8940000000000001</v>
          </cell>
          <cell r="I421">
            <v>1580</v>
          </cell>
          <cell r="J421">
            <v>3130</v>
          </cell>
        </row>
        <row r="422">
          <cell r="G422">
            <v>0</v>
          </cell>
        </row>
        <row r="423">
          <cell r="G423">
            <v>0</v>
          </cell>
        </row>
        <row r="424">
          <cell r="G424">
            <v>0</v>
          </cell>
        </row>
        <row r="425">
          <cell r="G425">
            <v>0</v>
          </cell>
        </row>
        <row r="426">
          <cell r="G426">
            <v>0</v>
          </cell>
        </row>
        <row r="427">
          <cell r="G427" t="str">
            <v>10.7551C-75</v>
          </cell>
          <cell r="H427">
            <v>9.6940000000000008</v>
          </cell>
          <cell r="I427">
            <v>3100</v>
          </cell>
          <cell r="J427">
            <v>5490</v>
          </cell>
        </row>
        <row r="428">
          <cell r="G428">
            <v>0</v>
          </cell>
        </row>
        <row r="429">
          <cell r="G429">
            <v>0</v>
          </cell>
        </row>
        <row r="430">
          <cell r="G430">
            <v>0</v>
          </cell>
        </row>
        <row r="431">
          <cell r="G431" t="str">
            <v>10.7555.5C-75</v>
          </cell>
          <cell r="H431">
            <v>9.6940000000000008</v>
          </cell>
          <cell r="I431">
            <v>3100</v>
          </cell>
          <cell r="J431">
            <v>5490</v>
          </cell>
        </row>
        <row r="432">
          <cell r="G432" t="str">
            <v>10.7560.7P-110</v>
          </cell>
          <cell r="H432">
            <v>9.6940000000000008</v>
          </cell>
          <cell r="I432">
            <v>3670</v>
          </cell>
          <cell r="J432">
            <v>8060</v>
          </cell>
        </row>
        <row r="433">
          <cell r="G433">
            <v>0</v>
          </cell>
        </row>
        <row r="434">
          <cell r="G434" t="str">
            <v>10.7565.7P-110</v>
          </cell>
          <cell r="H434">
            <v>9.6940000000000008</v>
          </cell>
          <cell r="I434">
            <v>3670</v>
          </cell>
          <cell r="J434">
            <v>8060</v>
          </cell>
        </row>
        <row r="435">
          <cell r="G435">
            <v>0</v>
          </cell>
        </row>
        <row r="436">
          <cell r="G436">
            <v>0</v>
          </cell>
        </row>
        <row r="437">
          <cell r="G437">
            <v>0</v>
          </cell>
        </row>
        <row r="438">
          <cell r="G438">
            <v>0</v>
          </cell>
        </row>
        <row r="439">
          <cell r="G439">
            <v>0</v>
          </cell>
        </row>
        <row r="440">
          <cell r="G440">
            <v>0</v>
          </cell>
        </row>
        <row r="441">
          <cell r="G441">
            <v>0</v>
          </cell>
        </row>
        <row r="442">
          <cell r="G442">
            <v>0</v>
          </cell>
        </row>
        <row r="443">
          <cell r="G443">
            <v>0</v>
          </cell>
        </row>
        <row r="444">
          <cell r="G444">
            <v>0</v>
          </cell>
        </row>
        <row r="445">
          <cell r="G445">
            <v>0</v>
          </cell>
        </row>
        <row r="446">
          <cell r="G446">
            <v>0</v>
          </cell>
        </row>
        <row r="447">
          <cell r="G447">
            <v>0</v>
          </cell>
        </row>
        <row r="448">
          <cell r="G448">
            <v>0</v>
          </cell>
        </row>
        <row r="449">
          <cell r="G449">
            <v>0</v>
          </cell>
        </row>
        <row r="450">
          <cell r="G450">
            <v>0</v>
          </cell>
        </row>
        <row r="451">
          <cell r="G451">
            <v>0</v>
          </cell>
        </row>
        <row r="452">
          <cell r="G452">
            <v>0</v>
          </cell>
        </row>
        <row r="453">
          <cell r="G453">
            <v>0</v>
          </cell>
        </row>
        <row r="454">
          <cell r="G454">
            <v>0</v>
          </cell>
        </row>
        <row r="455">
          <cell r="G455">
            <v>0</v>
          </cell>
        </row>
        <row r="456">
          <cell r="G456">
            <v>0</v>
          </cell>
        </row>
        <row r="457">
          <cell r="G457">
            <v>0</v>
          </cell>
        </row>
        <row r="458">
          <cell r="G458">
            <v>0</v>
          </cell>
        </row>
        <row r="459">
          <cell r="G459">
            <v>0</v>
          </cell>
        </row>
        <row r="460">
          <cell r="G460">
            <v>0</v>
          </cell>
        </row>
        <row r="461">
          <cell r="G461">
            <v>0</v>
          </cell>
        </row>
        <row r="462">
          <cell r="G462">
            <v>0</v>
          </cell>
        </row>
        <row r="463">
          <cell r="G463">
            <v>0</v>
          </cell>
        </row>
        <row r="464">
          <cell r="G464">
            <v>0</v>
          </cell>
        </row>
        <row r="465">
          <cell r="G465">
            <v>0</v>
          </cell>
        </row>
        <row r="466">
          <cell r="G466">
            <v>0</v>
          </cell>
        </row>
        <row r="467">
          <cell r="G467">
            <v>0</v>
          </cell>
        </row>
        <row r="468">
          <cell r="G468">
            <v>0</v>
          </cell>
        </row>
        <row r="469">
          <cell r="G469">
            <v>0</v>
          </cell>
        </row>
        <row r="470">
          <cell r="G470" t="str">
            <v>13.37548F-25</v>
          </cell>
          <cell r="H470">
            <v>12.558999999999999</v>
          </cell>
          <cell r="I470">
            <v>560</v>
          </cell>
          <cell r="J470">
            <v>1080</v>
          </cell>
        </row>
        <row r="471">
          <cell r="G471" t="str">
            <v>13.37554.5J-55</v>
          </cell>
          <cell r="H471">
            <v>12.459</v>
          </cell>
          <cell r="I471">
            <v>1130</v>
          </cell>
          <cell r="J471">
            <v>2730</v>
          </cell>
        </row>
        <row r="472">
          <cell r="G472" t="str">
            <v>13.37561J-55</v>
          </cell>
          <cell r="H472">
            <v>12.459</v>
          </cell>
          <cell r="I472">
            <v>1130</v>
          </cell>
          <cell r="J472">
            <v>2730</v>
          </cell>
        </row>
        <row r="473">
          <cell r="G473" t="str">
            <v>13.37568J-55</v>
          </cell>
          <cell r="H473">
            <v>12.459</v>
          </cell>
          <cell r="I473">
            <v>1130</v>
          </cell>
          <cell r="J473">
            <v>2730</v>
          </cell>
        </row>
        <row r="474">
          <cell r="G474" t="str">
            <v>13.37572C-75</v>
          </cell>
          <cell r="H474">
            <v>12.191000000000001</v>
          </cell>
          <cell r="I474">
            <v>2590</v>
          </cell>
          <cell r="J474">
            <v>5040</v>
          </cell>
        </row>
        <row r="475">
          <cell r="G475">
            <v>0</v>
          </cell>
        </row>
        <row r="476">
          <cell r="G476">
            <v>0</v>
          </cell>
        </row>
        <row r="477">
          <cell r="G477">
            <v>0</v>
          </cell>
        </row>
        <row r="478">
          <cell r="G478">
            <v>0</v>
          </cell>
        </row>
        <row r="479">
          <cell r="G479">
            <v>0</v>
          </cell>
        </row>
        <row r="480">
          <cell r="G480">
            <v>0</v>
          </cell>
        </row>
        <row r="481">
          <cell r="G481">
            <v>0</v>
          </cell>
        </row>
        <row r="482">
          <cell r="G482">
            <v>0</v>
          </cell>
        </row>
        <row r="483">
          <cell r="G483">
            <v>0</v>
          </cell>
        </row>
        <row r="484">
          <cell r="G484">
            <v>0</v>
          </cell>
        </row>
        <row r="485">
          <cell r="G485">
            <v>0</v>
          </cell>
        </row>
        <row r="486">
          <cell r="G486">
            <v>0</v>
          </cell>
        </row>
        <row r="487">
          <cell r="G487">
            <v>0</v>
          </cell>
        </row>
        <row r="488">
          <cell r="G488">
            <v>0</v>
          </cell>
        </row>
        <row r="489">
          <cell r="G489">
            <v>0</v>
          </cell>
        </row>
        <row r="490">
          <cell r="G490">
            <v>0</v>
          </cell>
        </row>
        <row r="491">
          <cell r="G491">
            <v>0</v>
          </cell>
        </row>
        <row r="492">
          <cell r="G492">
            <v>0</v>
          </cell>
        </row>
        <row r="493">
          <cell r="G493">
            <v>0</v>
          </cell>
        </row>
        <row r="494">
          <cell r="G494">
            <v>0</v>
          </cell>
        </row>
        <row r="495">
          <cell r="G495">
            <v>0</v>
          </cell>
        </row>
        <row r="496">
          <cell r="G496" t="str">
            <v>1655F-25</v>
          </cell>
          <cell r="H496">
            <v>15.188000000000001</v>
          </cell>
          <cell r="I496">
            <v>290</v>
          </cell>
          <cell r="J496">
            <v>850</v>
          </cell>
        </row>
        <row r="497">
          <cell r="G497">
            <v>0</v>
          </cell>
        </row>
        <row r="498">
          <cell r="G498">
            <v>0</v>
          </cell>
        </row>
        <row r="499">
          <cell r="G499">
            <v>0</v>
          </cell>
        </row>
        <row r="500">
          <cell r="G500" t="str">
            <v>1665H-40</v>
          </cell>
          <cell r="H500">
            <v>15.061999999999999</v>
          </cell>
          <cell r="I500">
            <v>670</v>
          </cell>
          <cell r="J500">
            <v>1640</v>
          </cell>
        </row>
        <row r="501">
          <cell r="G501">
            <v>0</v>
          </cell>
        </row>
        <row r="502">
          <cell r="G502">
            <v>0</v>
          </cell>
        </row>
        <row r="503">
          <cell r="G503">
            <v>0</v>
          </cell>
        </row>
        <row r="504">
          <cell r="G504">
            <v>0</v>
          </cell>
        </row>
        <row r="505">
          <cell r="G505" t="str">
            <v>1675J-55</v>
          </cell>
          <cell r="H505">
            <v>14.938000000000001</v>
          </cell>
          <cell r="I505">
            <v>1020</v>
          </cell>
          <cell r="J505">
            <v>2630</v>
          </cell>
        </row>
        <row r="506">
          <cell r="G506">
            <v>0</v>
          </cell>
        </row>
        <row r="507">
          <cell r="G507" t="str">
            <v>1684J-55</v>
          </cell>
          <cell r="H507">
            <v>14.938000000000001</v>
          </cell>
          <cell r="I507">
            <v>1020</v>
          </cell>
          <cell r="J507">
            <v>2630</v>
          </cell>
        </row>
        <row r="508">
          <cell r="G508" t="str">
            <v>1684J-55</v>
          </cell>
          <cell r="H508">
            <v>14.938000000000001</v>
          </cell>
          <cell r="I508">
            <v>1020</v>
          </cell>
          <cell r="J508">
            <v>2630</v>
          </cell>
        </row>
        <row r="509">
          <cell r="G509">
            <v>0</v>
          </cell>
        </row>
        <row r="510">
          <cell r="G510">
            <v>0</v>
          </cell>
        </row>
        <row r="511">
          <cell r="G511">
            <v>0</v>
          </cell>
        </row>
        <row r="512">
          <cell r="G512">
            <v>0</v>
          </cell>
        </row>
        <row r="513">
          <cell r="G513">
            <v>0</v>
          </cell>
        </row>
        <row r="514">
          <cell r="G514">
            <v>0</v>
          </cell>
        </row>
        <row r="515">
          <cell r="G515">
            <v>0</v>
          </cell>
        </row>
        <row r="516">
          <cell r="G516">
            <v>0</v>
          </cell>
        </row>
        <row r="517">
          <cell r="G517">
            <v>0</v>
          </cell>
        </row>
        <row r="518">
          <cell r="G518">
            <v>0</v>
          </cell>
        </row>
        <row r="519">
          <cell r="G519">
            <v>0</v>
          </cell>
        </row>
        <row r="520">
          <cell r="G520">
            <v>0</v>
          </cell>
        </row>
        <row r="521">
          <cell r="G521">
            <v>0</v>
          </cell>
        </row>
        <row r="522">
          <cell r="G522">
            <v>0</v>
          </cell>
        </row>
        <row r="523">
          <cell r="G523">
            <v>0</v>
          </cell>
        </row>
        <row r="524">
          <cell r="G524">
            <v>0</v>
          </cell>
        </row>
        <row r="525">
          <cell r="G525">
            <v>0</v>
          </cell>
        </row>
        <row r="526">
          <cell r="G526">
            <v>0</v>
          </cell>
        </row>
        <row r="527">
          <cell r="G527">
            <v>0</v>
          </cell>
        </row>
        <row r="528">
          <cell r="G528">
            <v>0</v>
          </cell>
        </row>
        <row r="529">
          <cell r="G529">
            <v>0</v>
          </cell>
        </row>
        <row r="530">
          <cell r="G530">
            <v>0</v>
          </cell>
        </row>
        <row r="531">
          <cell r="G531">
            <v>0</v>
          </cell>
        </row>
        <row r="532">
          <cell r="G532">
            <v>0</v>
          </cell>
        </row>
        <row r="533">
          <cell r="G533">
            <v>0</v>
          </cell>
        </row>
        <row r="534">
          <cell r="G534">
            <v>0</v>
          </cell>
        </row>
        <row r="535">
          <cell r="G535">
            <v>0</v>
          </cell>
        </row>
        <row r="536">
          <cell r="G536">
            <v>0</v>
          </cell>
        </row>
        <row r="537">
          <cell r="G537">
            <v>0</v>
          </cell>
        </row>
        <row r="538">
          <cell r="G538">
            <v>0</v>
          </cell>
        </row>
        <row r="539">
          <cell r="G539">
            <v>0</v>
          </cell>
        </row>
        <row r="540">
          <cell r="G540">
            <v>0</v>
          </cell>
        </row>
        <row r="541">
          <cell r="G541">
            <v>0</v>
          </cell>
        </row>
        <row r="542">
          <cell r="G542">
            <v>0</v>
          </cell>
        </row>
        <row r="543">
          <cell r="G543">
            <v>0</v>
          </cell>
        </row>
        <row r="544">
          <cell r="G544">
            <v>0</v>
          </cell>
        </row>
        <row r="545">
          <cell r="G545">
            <v>0</v>
          </cell>
        </row>
        <row r="546">
          <cell r="G546">
            <v>0</v>
          </cell>
        </row>
        <row r="547">
          <cell r="G547">
            <v>0</v>
          </cell>
        </row>
        <row r="548">
          <cell r="G548">
            <v>0</v>
          </cell>
        </row>
        <row r="549">
          <cell r="G549">
            <v>0</v>
          </cell>
        </row>
        <row r="550">
          <cell r="G550">
            <v>0</v>
          </cell>
        </row>
        <row r="551">
          <cell r="G551">
            <v>0</v>
          </cell>
        </row>
        <row r="552">
          <cell r="G552">
            <v>0</v>
          </cell>
        </row>
        <row r="553">
          <cell r="G553">
            <v>0</v>
          </cell>
        </row>
        <row r="554">
          <cell r="G554">
            <v>0</v>
          </cell>
        </row>
        <row r="555">
          <cell r="G555">
            <v>0</v>
          </cell>
        </row>
        <row r="556">
          <cell r="G556">
            <v>0</v>
          </cell>
        </row>
        <row r="557">
          <cell r="G557">
            <v>0</v>
          </cell>
        </row>
        <row r="558">
          <cell r="G558">
            <v>0</v>
          </cell>
        </row>
        <row r="559">
          <cell r="G559">
            <v>0</v>
          </cell>
        </row>
        <row r="560">
          <cell r="G560" t="str">
            <v>18.62587.5H-40</v>
          </cell>
          <cell r="H560">
            <v>17.567</v>
          </cell>
          <cell r="I560">
            <v>630</v>
          </cell>
          <cell r="J560">
            <v>1630</v>
          </cell>
        </row>
        <row r="561">
          <cell r="G561">
            <v>0</v>
          </cell>
        </row>
        <row r="562">
          <cell r="G562">
            <v>0</v>
          </cell>
        </row>
        <row r="563">
          <cell r="G563">
            <v>0</v>
          </cell>
        </row>
        <row r="564">
          <cell r="G564">
            <v>0</v>
          </cell>
        </row>
        <row r="565">
          <cell r="G565">
            <v>0</v>
          </cell>
        </row>
        <row r="566">
          <cell r="G566">
            <v>0</v>
          </cell>
        </row>
        <row r="567">
          <cell r="G567">
            <v>0</v>
          </cell>
        </row>
        <row r="568">
          <cell r="G568">
            <v>0</v>
          </cell>
        </row>
        <row r="569">
          <cell r="G569">
            <v>0</v>
          </cell>
        </row>
        <row r="570">
          <cell r="G570">
            <v>0</v>
          </cell>
        </row>
        <row r="571">
          <cell r="G571">
            <v>0</v>
          </cell>
        </row>
        <row r="572">
          <cell r="G572">
            <v>0</v>
          </cell>
        </row>
        <row r="573">
          <cell r="G573">
            <v>0</v>
          </cell>
        </row>
        <row r="574">
          <cell r="G574">
            <v>0</v>
          </cell>
        </row>
        <row r="575">
          <cell r="G575">
            <v>0</v>
          </cell>
        </row>
        <row r="576">
          <cell r="G576">
            <v>0</v>
          </cell>
        </row>
        <row r="577">
          <cell r="G577">
            <v>0</v>
          </cell>
        </row>
        <row r="578">
          <cell r="G578">
            <v>0</v>
          </cell>
        </row>
        <row r="579">
          <cell r="G579" t="str">
            <v>2094F-25</v>
          </cell>
          <cell r="H579">
            <v>18.936</v>
          </cell>
          <cell r="I579">
            <v>410</v>
          </cell>
          <cell r="J579">
            <v>960</v>
          </cell>
        </row>
        <row r="580">
          <cell r="G580">
            <v>0</v>
          </cell>
        </row>
        <row r="581">
          <cell r="G581" t="str">
            <v>20106.5J-55</v>
          </cell>
          <cell r="H581">
            <v>18.936</v>
          </cell>
          <cell r="I581">
            <v>520</v>
          </cell>
          <cell r="J581">
            <v>2110</v>
          </cell>
        </row>
        <row r="582">
          <cell r="G582">
            <v>0</v>
          </cell>
        </row>
        <row r="583">
          <cell r="G583">
            <v>0</v>
          </cell>
        </row>
        <row r="584">
          <cell r="G584">
            <v>0</v>
          </cell>
        </row>
        <row r="585">
          <cell r="G585" t="str">
            <v>20133J-55</v>
          </cell>
          <cell r="H585">
            <v>18.936</v>
          </cell>
          <cell r="I585">
            <v>520</v>
          </cell>
          <cell r="J585">
            <v>2110</v>
          </cell>
        </row>
        <row r="586">
          <cell r="G586">
            <v>0</v>
          </cell>
        </row>
        <row r="587">
          <cell r="G587">
            <v>0</v>
          </cell>
        </row>
        <row r="588">
          <cell r="G588">
            <v>0</v>
          </cell>
        </row>
        <row r="589">
          <cell r="G589">
            <v>0</v>
          </cell>
        </row>
        <row r="590">
          <cell r="G590">
            <v>0</v>
          </cell>
        </row>
        <row r="591">
          <cell r="G591">
            <v>0</v>
          </cell>
        </row>
        <row r="592">
          <cell r="G592">
            <v>0</v>
          </cell>
        </row>
        <row r="593">
          <cell r="G593">
            <v>0</v>
          </cell>
        </row>
        <row r="594">
          <cell r="G594">
            <v>0</v>
          </cell>
        </row>
        <row r="595">
          <cell r="G595">
            <v>0</v>
          </cell>
        </row>
        <row r="596">
          <cell r="G596">
            <v>0</v>
          </cell>
        </row>
        <row r="597">
          <cell r="G597">
            <v>0</v>
          </cell>
        </row>
        <row r="598">
          <cell r="G598">
            <v>0</v>
          </cell>
        </row>
        <row r="599">
          <cell r="G599">
            <v>0</v>
          </cell>
        </row>
        <row r="600">
          <cell r="G600">
            <v>0</v>
          </cell>
        </row>
        <row r="601">
          <cell r="G601">
            <v>0</v>
          </cell>
        </row>
      </sheetData>
      <sheetData sheetId="8">
        <row r="6">
          <cell r="B6" t="str">
            <v>ABF</v>
          </cell>
        </row>
      </sheetData>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SUMMARY"/>
      <sheetName val="CALC"/>
      <sheetName val="CHART"/>
      <sheetName val="TABULAR"/>
      <sheetName val="CDTS"/>
      <sheetName val="Module1"/>
      <sheetName val="Volumes"/>
    </sheetNames>
    <sheetDataSet>
      <sheetData sheetId="0">
        <row r="6">
          <cell r="G6" t="str">
            <v>Trident</v>
          </cell>
        </row>
        <row r="8">
          <cell r="G8">
            <v>7</v>
          </cell>
        </row>
        <row r="9">
          <cell r="G9">
            <v>8.5</v>
          </cell>
        </row>
        <row r="15">
          <cell r="G15">
            <v>6.125</v>
          </cell>
        </row>
        <row r="18">
          <cell r="G18">
            <v>11.6</v>
          </cell>
        </row>
        <row r="19">
          <cell r="G19">
            <v>11.3</v>
          </cell>
        </row>
        <row r="20">
          <cell r="G20">
            <v>0.81</v>
          </cell>
        </row>
        <row r="21">
          <cell r="G21">
            <v>30</v>
          </cell>
        </row>
        <row r="26">
          <cell r="G26">
            <v>9.875</v>
          </cell>
        </row>
        <row r="28">
          <cell r="G28">
            <v>8102</v>
          </cell>
        </row>
        <row r="30">
          <cell r="G30">
            <v>11.2</v>
          </cell>
        </row>
        <row r="31">
          <cell r="G31">
            <v>10.7</v>
          </cell>
        </row>
        <row r="32">
          <cell r="G32">
            <v>0.80800000000000005</v>
          </cell>
        </row>
        <row r="33">
          <cell r="G33">
            <v>33</v>
          </cell>
        </row>
      </sheetData>
      <sheetData sheetId="1"/>
      <sheetData sheetId="2">
        <row r="128">
          <cell r="D128">
            <v>10933</v>
          </cell>
        </row>
        <row r="257">
          <cell r="G257">
            <v>11335</v>
          </cell>
        </row>
      </sheetData>
      <sheetData sheetId="3" refreshError="1"/>
      <sheetData sheetId="4"/>
      <sheetData sheetId="5"/>
      <sheetData sheetId="6" refreshError="1"/>
      <sheetData sheetId="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Lince"/>
      <sheetName val="Mislan"/>
      <sheetName val="Iriansyah"/>
      <sheetName val="Said"/>
      <sheetName val="Sapri"/>
      <sheetName val="Sal. Rec."/>
      <sheetName val="Allo.&amp;Comm."/>
      <sheetName val="Equip."/>
      <sheetName val="Ld. Chart"/>
      <sheetName val="Cl. Visit"/>
      <sheetName val="Rev. Summ."/>
      <sheetName val="Rig &amp; Act."/>
      <sheetName val="Scr.Pad"/>
      <sheetName val="Scr_Pad"/>
      <sheetName val="Volumes"/>
      <sheetName val="INPUT"/>
      <sheetName val="CALC"/>
      <sheetName val="PipeData"/>
    </sheetNames>
    <sheetDataSet>
      <sheetData sheetId="0">
        <row r="5">
          <cell r="A5" t="str">
            <v>JANUARY</v>
          </cell>
        </row>
      </sheetData>
      <sheetData sheetId="1">
        <row r="5">
          <cell r="A5" t="str">
            <v>JANUARY</v>
          </cell>
        </row>
      </sheetData>
      <sheetData sheetId="2">
        <row r="5">
          <cell r="A5" t="str">
            <v>JANUARY</v>
          </cell>
        </row>
      </sheetData>
      <sheetData sheetId="3">
        <row r="5">
          <cell r="A5" t="str">
            <v>JANUARY</v>
          </cell>
        </row>
      </sheetData>
      <sheetData sheetId="4">
        <row r="5">
          <cell r="A5" t="str">
            <v>JANUARY</v>
          </cell>
        </row>
      </sheetData>
      <sheetData sheetId="5"/>
      <sheetData sheetId="6"/>
      <sheetData sheetId="7"/>
      <sheetData sheetId="8">
        <row r="5">
          <cell r="A5" t="str">
            <v>JANUARY</v>
          </cell>
        </row>
      </sheetData>
      <sheetData sheetId="9">
        <row r="5">
          <cell r="A5" t="str">
            <v>JANUARY</v>
          </cell>
        </row>
      </sheetData>
      <sheetData sheetId="10">
        <row r="5">
          <cell r="A5" t="str">
            <v>JANUARY</v>
          </cell>
        </row>
      </sheetData>
      <sheetData sheetId="11">
        <row r="5">
          <cell r="A5" t="str">
            <v>JANUARY</v>
          </cell>
        </row>
      </sheetData>
      <sheetData sheetId="12">
        <row r="5">
          <cell r="A5" t="str">
            <v>JANUARY</v>
          </cell>
        </row>
      </sheetData>
      <sheetData sheetId="13" refreshError="1">
        <row r="5">
          <cell r="A5" t="str">
            <v>JANUARY</v>
          </cell>
        </row>
        <row r="7">
          <cell r="A7" t="str">
            <v>FEBRUARY</v>
          </cell>
        </row>
      </sheetData>
      <sheetData sheetId="14"/>
      <sheetData sheetId="15" refreshError="1"/>
      <sheetData sheetId="16" refreshError="1"/>
      <sheetData sheetId="17" refreshError="1"/>
      <sheetData sheetId="1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Traditional Pricing"/>
      <sheetName val="Sectional Pricing"/>
      <sheetName val="Rate Revision"/>
    </sheetNames>
    <sheetDataSet>
      <sheetData sheetId="0" refreshError="1">
        <row r="2">
          <cell r="A2" t="str">
            <v>ACT</v>
          </cell>
          <cell r="D2" t="str">
            <v>AED</v>
          </cell>
        </row>
        <row r="3">
          <cell r="A3" t="str">
            <v>AMH</v>
          </cell>
          <cell r="D3" t="str">
            <v>AOK</v>
          </cell>
        </row>
        <row r="4">
          <cell r="A4" t="str">
            <v>AMP</v>
          </cell>
          <cell r="D4" t="str">
            <v>AON</v>
          </cell>
        </row>
        <row r="5">
          <cell r="A5" t="str">
            <v>ANN</v>
          </cell>
          <cell r="D5" t="str">
            <v>ATS</v>
          </cell>
        </row>
        <row r="6">
          <cell r="A6" t="str">
            <v>BAR</v>
          </cell>
          <cell r="D6" t="str">
            <v>AUD</v>
          </cell>
        </row>
        <row r="7">
          <cell r="A7" t="str">
            <v>BLL</v>
          </cell>
          <cell r="D7" t="str">
            <v>BEF</v>
          </cell>
        </row>
        <row r="8">
          <cell r="A8" t="str">
            <v>BOX</v>
          </cell>
          <cell r="D8" t="str">
            <v>BRR</v>
          </cell>
        </row>
        <row r="9">
          <cell r="A9" t="str">
            <v>BPM</v>
          </cell>
          <cell r="D9" t="str">
            <v>CAD</v>
          </cell>
        </row>
        <row r="10">
          <cell r="A10" t="str">
            <v>CEL</v>
          </cell>
          <cell r="D10" t="str">
            <v>CHF</v>
          </cell>
        </row>
        <row r="11">
          <cell r="A11" t="str">
            <v>CLS</v>
          </cell>
          <cell r="D11" t="str">
            <v>CLP</v>
          </cell>
        </row>
        <row r="12">
          <cell r="A12" t="str">
            <v>CMT</v>
          </cell>
          <cell r="D12" t="str">
            <v>CNY</v>
          </cell>
        </row>
        <row r="13">
          <cell r="A13" t="str">
            <v>CST</v>
          </cell>
          <cell r="D13" t="str">
            <v>CYP</v>
          </cell>
        </row>
        <row r="14">
          <cell r="A14" t="str">
            <v>DAY</v>
          </cell>
          <cell r="D14" t="str">
            <v>DEM</v>
          </cell>
        </row>
        <row r="15">
          <cell r="A15" t="str">
            <v>FAT</v>
          </cell>
          <cell r="D15" t="str">
            <v>DKK</v>
          </cell>
        </row>
        <row r="16">
          <cell r="A16" t="str">
            <v>FOE</v>
          </cell>
          <cell r="D16" t="str">
            <v>ECS</v>
          </cell>
        </row>
        <row r="17">
          <cell r="A17" t="str">
            <v>FOT</v>
          </cell>
          <cell r="D17" t="str">
            <v>ECU</v>
          </cell>
        </row>
        <row r="18">
          <cell r="A18" t="str">
            <v>GLI</v>
          </cell>
          <cell r="D18" t="str">
            <v>ESP</v>
          </cell>
        </row>
        <row r="19">
          <cell r="A19" t="str">
            <v>GRM</v>
          </cell>
          <cell r="D19" t="str">
            <v>EUR</v>
          </cell>
        </row>
        <row r="20">
          <cell r="A20" t="str">
            <v>HTZ</v>
          </cell>
          <cell r="D20" t="str">
            <v>FIM</v>
          </cell>
        </row>
        <row r="21">
          <cell r="A21" t="str">
            <v>HUR</v>
          </cell>
          <cell r="D21" t="str">
            <v>FRF</v>
          </cell>
        </row>
        <row r="22">
          <cell r="A22" t="str">
            <v>INH</v>
          </cell>
          <cell r="D22" t="str">
            <v>GBP</v>
          </cell>
        </row>
        <row r="23">
          <cell r="A23" t="str">
            <v>KEL</v>
          </cell>
          <cell r="D23" t="str">
            <v>GRD</v>
          </cell>
        </row>
        <row r="24">
          <cell r="A24" t="str">
            <v>KGM</v>
          </cell>
          <cell r="D24" t="str">
            <v>HKD</v>
          </cell>
        </row>
        <row r="25">
          <cell r="A25" t="str">
            <v>KWT</v>
          </cell>
          <cell r="D25" t="str">
            <v>HUF</v>
          </cell>
        </row>
        <row r="26">
          <cell r="A26" t="str">
            <v>LBR</v>
          </cell>
          <cell r="D26" t="str">
            <v>IDR</v>
          </cell>
        </row>
        <row r="27">
          <cell r="A27" t="str">
            <v>LOT</v>
          </cell>
          <cell r="D27" t="str">
            <v>IEP</v>
          </cell>
        </row>
        <row r="28">
          <cell r="A28" t="str">
            <v>LTR</v>
          </cell>
          <cell r="D28" t="str">
            <v>ISK</v>
          </cell>
        </row>
        <row r="29">
          <cell r="A29" t="str">
            <v>MG</v>
          </cell>
          <cell r="D29" t="str">
            <v>ITL</v>
          </cell>
        </row>
        <row r="30">
          <cell r="A30" t="str">
            <v>MLT</v>
          </cell>
          <cell r="D30" t="str">
            <v>JPY</v>
          </cell>
        </row>
        <row r="31">
          <cell r="A31" t="str">
            <v>MMT</v>
          </cell>
          <cell r="D31" t="str">
            <v>KWD</v>
          </cell>
        </row>
        <row r="32">
          <cell r="A32" t="str">
            <v>MOE</v>
          </cell>
          <cell r="D32" t="str">
            <v>LUF</v>
          </cell>
        </row>
        <row r="33">
          <cell r="A33" t="str">
            <v>MON</v>
          </cell>
          <cell r="D33" t="str">
            <v>MXN</v>
          </cell>
        </row>
        <row r="34">
          <cell r="A34" t="str">
            <v>MTK</v>
          </cell>
          <cell r="D34" t="str">
            <v>MYR</v>
          </cell>
        </row>
        <row r="35">
          <cell r="A35" t="str">
            <v>MTQ</v>
          </cell>
          <cell r="D35" t="str">
            <v>NLG</v>
          </cell>
        </row>
        <row r="36">
          <cell r="A36" t="str">
            <v>MTR</v>
          </cell>
          <cell r="D36" t="str">
            <v>NOK</v>
          </cell>
        </row>
        <row r="37">
          <cell r="A37" t="str">
            <v>MTS</v>
          </cell>
          <cell r="D37" t="str">
            <v>PHP</v>
          </cell>
        </row>
        <row r="38">
          <cell r="A38" t="str">
            <v>MV</v>
          </cell>
          <cell r="D38" t="str">
            <v>PLZ</v>
          </cell>
        </row>
        <row r="39">
          <cell r="A39" t="str">
            <v>NMP</v>
          </cell>
          <cell r="D39" t="str">
            <v>PTE</v>
          </cell>
        </row>
        <row r="40">
          <cell r="A40" t="str">
            <v>NPR</v>
          </cell>
          <cell r="D40" t="str">
            <v>QAR</v>
          </cell>
        </row>
        <row r="41">
          <cell r="A41" t="str">
            <v>NRL</v>
          </cell>
          <cell r="D41" t="str">
            <v>RUR</v>
          </cell>
        </row>
        <row r="42">
          <cell r="A42" t="str">
            <v>PA</v>
          </cell>
          <cell r="D42" t="str">
            <v>SEK</v>
          </cell>
        </row>
        <row r="43">
          <cell r="A43" t="str">
            <v>PCE</v>
          </cell>
          <cell r="D43" t="str">
            <v>SGD</v>
          </cell>
        </row>
        <row r="44">
          <cell r="A44" t="str">
            <v>PPM</v>
          </cell>
          <cell r="D44" t="str">
            <v>THB</v>
          </cell>
        </row>
        <row r="45">
          <cell r="A45" t="str">
            <v>PTI</v>
          </cell>
          <cell r="D45" t="str">
            <v>USD</v>
          </cell>
        </row>
        <row r="46">
          <cell r="A46" t="str">
            <v>RPM</v>
          </cell>
          <cell r="D46" t="str">
            <v>VEB</v>
          </cell>
        </row>
        <row r="47">
          <cell r="A47" t="str">
            <v>SEC</v>
          </cell>
          <cell r="D47" t="str">
            <v>ZAR</v>
          </cell>
        </row>
        <row r="48">
          <cell r="A48" t="str">
            <v>SET</v>
          </cell>
        </row>
        <row r="49">
          <cell r="A49" t="str">
            <v>SM3</v>
          </cell>
        </row>
        <row r="50">
          <cell r="A50" t="str">
            <v>TNE</v>
          </cell>
        </row>
        <row r="51">
          <cell r="A51" t="str">
            <v>VLT</v>
          </cell>
        </row>
        <row r="52">
          <cell r="A52" t="str">
            <v>WEE</v>
          </cell>
        </row>
        <row r="53">
          <cell r="A53" t="str">
            <v>WTT</v>
          </cell>
        </row>
        <row r="54">
          <cell r="A54" t="str">
            <v>YDK</v>
          </cell>
        </row>
        <row r="55">
          <cell r="A55" t="str">
            <v>Z</v>
          </cell>
        </row>
      </sheetData>
      <sheetData sheetId="1"/>
      <sheetData sheetId="2"/>
      <sheetData sheetId="3"/>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rvice Report"/>
      <sheetName val="Volumes"/>
      <sheetName val="Scr.Pad"/>
      <sheetName val="PipeData"/>
      <sheetName val="Sheet3"/>
    </sheetNames>
    <sheetDataSet>
      <sheetData sheetId="0"/>
      <sheetData sheetId="1" refreshError="1"/>
      <sheetData sheetId="2" refreshError="1"/>
      <sheetData sheetId="3" refreshError="1"/>
      <sheetData sheetId="4"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
    </sheet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HSE &amp;Well Control"/>
    </sheetNames>
    <sheetDataSet>
      <sheetData sheetId="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stage"/>
      <sheetName val="Sheet1"/>
      <sheetName val="Calculation"/>
      <sheetName val="CONTROL (2)"/>
    </sheetNames>
    <sheetDataSet>
      <sheetData sheetId="0"/>
      <sheetData sheetId="1"/>
      <sheetData sheetId="2"/>
      <sheetData sheetId="3"/>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6 32 01"/>
    </sheetNames>
    <sheetDataSet>
      <sheetData sheetId="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ANTUM DRAWING"/>
      <sheetName val="INPUT"/>
      <sheetName val="CALC"/>
      <sheetName val="QUANTUM%20DRAWING.xls"/>
      <sheetName val="QUANTUM DRAWING.xls"/>
      <sheetName val="\\JKTNT02\EXPLOIT\My Documents\"/>
      <sheetName val="CONTROL (2)"/>
      <sheetName val="SENSITIVITAS"/>
      <sheetName val="PERHITUNGAN  KEEKONOMIAN"/>
      <sheetName val="REKAP"/>
      <sheetName val="EXIST"/>
      <sheetName val="Sheet1"/>
      <sheetName val="166 32 01"/>
      <sheetName val="3-DIV3"/>
      <sheetName val="WIP Explanation - Detail"/>
      <sheetName val="Volumes"/>
    </sheetNames>
    <definedNames>
      <definedName name="draw_blank"/>
      <definedName name="draw_bottom"/>
      <definedName name="draw_liner1"/>
      <definedName name="draw_liner2"/>
      <definedName name="draw_misc"/>
      <definedName name="draw_production1"/>
      <definedName name="draw_production2"/>
      <definedName name="draw_quantum_gp"/>
      <definedName name="draw_screen"/>
      <definedName name="draw_shearsub"/>
      <definedName name="text_512300"/>
      <definedName name="text_5x2688"/>
      <definedName name="text_7325"/>
      <definedName name="text_7400"/>
      <definedName name="text_758325"/>
      <definedName name="text_758400"/>
      <definedName name="text_958475_1"/>
      <definedName name="text_958475_2"/>
      <definedName name="text_958600_1"/>
      <definedName name="text_958600_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ya bulanan"/>
      <sheetName val="Biaya Transport "/>
      <sheetName val="Biaya Survey1"/>
      <sheetName val="Biaya Instalasi1"/>
      <sheetName val="Penawaran OTC (2)"/>
      <sheetName val="spek router"/>
      <sheetName val="pembanding"/>
      <sheetName val="Sk61"/>
    </sheetNames>
    <sheetDataSet>
      <sheetData sheetId="0"/>
      <sheetData sheetId="1"/>
      <sheetData sheetId="2"/>
      <sheetData sheetId="3"/>
      <sheetData sheetId="4"/>
      <sheetData sheetId="5"/>
      <sheetData sheetId="6"/>
      <sheetData sheetId="7"/>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Peralatan"/>
    </sheetNames>
    <sheetDataSet>
      <sheetData sheetId="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ob Site Checklist"/>
      <sheetName val="JSA"/>
      <sheetName val="Schematic"/>
      <sheetName val="Pull list"/>
      <sheetName val=" Run list  "/>
      <sheetName val="Tally"/>
      <sheetName val="Equipment Used"/>
      <sheetName val="Job Log"/>
      <sheetName val="Spaceout"/>
      <sheetName val="CPS EJCS-KPI"/>
      <sheetName val="CPI-J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rvice Report"/>
      <sheetName val="Job Bonus"/>
      <sheetName val="WOS _ CSI"/>
      <sheetName val="Summary"/>
      <sheetName val="JO"/>
      <sheetName val="Explosi"/>
      <sheetName val="Kronologi"/>
      <sheetName val="List"/>
      <sheetName val="INPUT"/>
      <sheetName val="CALC"/>
      <sheetName val="Tally"/>
      <sheetName val="Page 1"/>
      <sheetName val="BOM"/>
    </sheetNames>
    <sheetDataSet>
      <sheetData sheetId="0"/>
      <sheetData sheetId="1"/>
      <sheetData sheetId="2"/>
      <sheetData sheetId="3"/>
      <sheetData sheetId="4"/>
      <sheetData sheetId="5"/>
      <sheetData sheetId="6"/>
      <sheetData sheetId="7">
        <row r="1">
          <cell r="D1" t="str">
            <v>Inisial</v>
          </cell>
          <cell r="E1" t="str">
            <v>Kode</v>
          </cell>
        </row>
        <row r="2">
          <cell r="D2" t="str">
            <v>EW</v>
          </cell>
          <cell r="E2" t="str">
            <v>9012</v>
          </cell>
        </row>
        <row r="3">
          <cell r="D3" t="str">
            <v>AB</v>
          </cell>
          <cell r="E3" t="str">
            <v>K054</v>
          </cell>
        </row>
        <row r="4">
          <cell r="D4" t="str">
            <v>LV</v>
          </cell>
          <cell r="E4" t="str">
            <v>9021</v>
          </cell>
        </row>
        <row r="5">
          <cell r="D5" t="str">
            <v>BB</v>
          </cell>
          <cell r="E5" t="str">
            <v>9039</v>
          </cell>
        </row>
        <row r="6">
          <cell r="D6" t="str">
            <v>CC</v>
          </cell>
          <cell r="E6" t="str">
            <v>9046</v>
          </cell>
        </row>
        <row r="7">
          <cell r="D7" t="str">
            <v>YE</v>
          </cell>
          <cell r="E7" t="str">
            <v>9059</v>
          </cell>
        </row>
        <row r="8">
          <cell r="D8" t="str">
            <v>MW</v>
          </cell>
          <cell r="E8" t="str">
            <v>9100</v>
          </cell>
        </row>
        <row r="9">
          <cell r="D9" t="str">
            <v>MI</v>
          </cell>
          <cell r="E9" t="str">
            <v>9108</v>
          </cell>
        </row>
        <row r="10">
          <cell r="D10" t="str">
            <v>MY</v>
          </cell>
          <cell r="E10" t="str">
            <v>9105</v>
          </cell>
        </row>
        <row r="11">
          <cell r="D11" t="str">
            <v>RH</v>
          </cell>
          <cell r="E11" t="str">
            <v>9119</v>
          </cell>
        </row>
        <row r="12">
          <cell r="D12" t="str">
            <v>RS</v>
          </cell>
          <cell r="E12" t="str">
            <v>9120</v>
          </cell>
        </row>
        <row r="13">
          <cell r="D13" t="str">
            <v>SF</v>
          </cell>
          <cell r="E13" t="str">
            <v>9133</v>
          </cell>
        </row>
        <row r="14">
          <cell r="D14" t="str">
            <v>TI</v>
          </cell>
          <cell r="E14" t="str">
            <v>9153</v>
          </cell>
        </row>
        <row r="15">
          <cell r="D15" t="str">
            <v>HD</v>
          </cell>
          <cell r="E15" t="str">
            <v>9154</v>
          </cell>
        </row>
        <row r="16">
          <cell r="D16" t="str">
            <v>ZH</v>
          </cell>
          <cell r="E16" t="str">
            <v>K092</v>
          </cell>
        </row>
        <row r="17">
          <cell r="D17" t="str">
            <v>NT</v>
          </cell>
          <cell r="E17" t="str">
            <v>K213</v>
          </cell>
        </row>
      </sheetData>
      <sheetData sheetId="8" refreshError="1"/>
      <sheetData sheetId="9" refreshError="1"/>
      <sheetData sheetId="10" refreshError="1"/>
      <sheetData sheetId="11" refreshError="1"/>
      <sheetData sheetId="12"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ESTIMASI"/>
      <sheetName val="KOSONGAN"/>
      <sheetName val="datajln"/>
      <sheetName val="mobdemob"/>
      <sheetName val="MATERIAL"/>
      <sheetName val="persiapan"/>
      <sheetName val="asbuilt"/>
      <sheetName val="bahu jalan"/>
      <sheetName val="GAlian"/>
      <sheetName val="AGREGAT"/>
      <sheetName val="TECKOAT"/>
      <sheetName val="ATB"/>
    </sheetNames>
    <sheetDataSet>
      <sheetData sheetId="0"/>
      <sheetData sheetId="1"/>
      <sheetData sheetId="2"/>
      <sheetData sheetId="3"/>
      <sheetData sheetId="4"/>
      <sheetData sheetId="5">
        <row r="5">
          <cell r="G5">
            <v>3571.43</v>
          </cell>
        </row>
        <row r="6">
          <cell r="G6">
            <v>6428.57</v>
          </cell>
        </row>
        <row r="27">
          <cell r="G27">
            <v>95000</v>
          </cell>
        </row>
        <row r="29">
          <cell r="G29">
            <v>62000</v>
          </cell>
        </row>
      </sheetData>
      <sheetData sheetId="6"/>
      <sheetData sheetId="7"/>
      <sheetData sheetId="8"/>
      <sheetData sheetId="9"/>
      <sheetData sheetId="10"/>
      <sheetData sheetId="11"/>
      <sheetData sheetId="12"/>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IV2"/>
    </sheetNames>
    <sheetDataSet>
      <sheetData sheetId="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IV3"/>
    </sheetNames>
    <sheetDataSet>
      <sheetData sheetId="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IV4"/>
    </sheetNames>
    <sheetDataSet>
      <sheetData sheetId="0"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IV5"/>
    </sheetNames>
    <sheetDataSet>
      <sheetData sheetId="0"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wner Estimation"/>
      <sheetName val="Tek 15 Rekap"/>
      <sheetName val="RK"/>
      <sheetName val="Material &amp; Upah"/>
      <sheetName val="Peralatan"/>
      <sheetName val="HP"/>
      <sheetName val="An Volume"/>
      <sheetName val="Beton"/>
      <sheetName val="Analisa PEP"/>
      <sheetName val="UPAH SK VP 2011"/>
      <sheetName val="Analisa Pancang"/>
      <sheetName val="Form Rek Mand"/>
      <sheetName val="Daftar Harga "/>
      <sheetName val="Pemancangan"/>
      <sheetName val="reff"/>
      <sheetName val="Estimasi Biaya"/>
      <sheetName val="Tentatif Waktu"/>
    </sheetNames>
    <sheetDataSet>
      <sheetData sheetId="0"/>
      <sheetData sheetId="1"/>
      <sheetData sheetId="2"/>
      <sheetData sheetId="3"/>
      <sheetData sheetId="4"/>
      <sheetData sheetId="5"/>
      <sheetData sheetId="6">
        <row r="55">
          <cell r="I55">
            <v>2</v>
          </cell>
        </row>
      </sheetData>
      <sheetData sheetId="7"/>
      <sheetData sheetId="8">
        <row r="6">
          <cell r="K6">
            <v>166071.42857142852</v>
          </cell>
        </row>
        <row r="7">
          <cell r="K7">
            <v>172714.28571428565</v>
          </cell>
        </row>
        <row r="8">
          <cell r="K8">
            <v>179623.80952380947</v>
          </cell>
        </row>
        <row r="9">
          <cell r="K9">
            <v>186802.38095238089</v>
          </cell>
        </row>
        <row r="10">
          <cell r="K10">
            <v>194273.80952380947</v>
          </cell>
        </row>
        <row r="11">
          <cell r="K11">
            <v>202047.61904761897</v>
          </cell>
        </row>
      </sheetData>
      <sheetData sheetId="9"/>
      <sheetData sheetId="10"/>
      <sheetData sheetId="11"/>
      <sheetData sheetId="12"/>
      <sheetData sheetId="13"/>
      <sheetData sheetId="14"/>
      <sheetData sheetId="15"/>
      <sheetData sheetId="16"/>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tvd porepressure"/>
    </sheetNames>
    <sheetDataSet>
      <sheetData sheetId="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sheetName val="Input"/>
      <sheetName val="Cover"/>
      <sheetName val="Wellbore"/>
      <sheetName val="Procedures"/>
      <sheetName val="Calculation"/>
      <sheetName val="LoadOut"/>
      <sheetName val="LoadPumped"/>
      <sheetName val="Equipment"/>
      <sheetName val="Product"/>
      <sheetName val="Safety"/>
      <sheetName val="Quality"/>
      <sheetName val="Treat_Report"/>
      <sheetName val="TimeSummary"/>
      <sheetName val="SOR"/>
      <sheetName val="Letter"/>
      <sheetName val="PipeData"/>
      <sheetName val="PriceList"/>
      <sheetName val="TFE Consumption &amp; Transfer"/>
      <sheetName val="Tally"/>
      <sheetName val="BHCT"/>
      <sheetName val="Page 1"/>
      <sheetName val="Tables"/>
    </sheetNames>
    <sheetDataSet>
      <sheetData sheetId="0" refreshError="1"/>
      <sheetData sheetId="1" refreshError="1">
        <row r="6">
          <cell r="B6" t="str">
            <v>ABF</v>
          </cell>
        </row>
        <row r="12">
          <cell r="S12">
            <v>0</v>
          </cell>
        </row>
      </sheetData>
      <sheetData sheetId="2">
        <row r="4">
          <cell r="K4">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sheetData sheetId="17" refreshError="1">
        <row r="6">
          <cell r="B6" t="str">
            <v>ABF</v>
          </cell>
          <cell r="C6" t="str">
            <v>LBS</v>
          </cell>
          <cell r="D6">
            <v>1.1399999999999999</v>
          </cell>
          <cell r="E6" t="str">
            <v>SACK</v>
          </cell>
          <cell r="F6">
            <v>55</v>
          </cell>
          <cell r="G6" t="str">
            <v>LBS/SACK</v>
          </cell>
          <cell r="H6" t="str">
            <v>(HF Source)</v>
          </cell>
          <cell r="I6" t="str">
            <v>(Ammonium Biflouride) - Used as the primary HF (hydrofluoric) acid generator in mud acid treatments.</v>
          </cell>
        </row>
        <row r="7">
          <cell r="B7" t="str">
            <v>ACETIC ACID</v>
          </cell>
          <cell r="C7" t="str">
            <v>GALS</v>
          </cell>
          <cell r="D7">
            <v>4.0199999999999996</v>
          </cell>
          <cell r="E7" t="str">
            <v>DRUM</v>
          </cell>
          <cell r="F7">
            <v>55</v>
          </cell>
          <cell r="G7" t="str">
            <v>GALS/DRUM</v>
          </cell>
          <cell r="H7" t="str">
            <v>(Organic Acid)</v>
          </cell>
          <cell r="I7" t="str">
            <v>(pH Control Agent) - Colorless organic acid used in well stimulation treatments.  As an additive to an acid system it can help to maintain a low pH of the treating fluids which can retard (delay) the precipitation of insoluble iron compounds.  A combinati</v>
          </cell>
        </row>
        <row r="8">
          <cell r="B8" t="str">
            <v>AG-12</v>
          </cell>
          <cell r="C8" t="str">
            <v>GALS</v>
          </cell>
          <cell r="D8">
            <v>88.010999999999996</v>
          </cell>
          <cell r="E8" t="str">
            <v>DRUM</v>
          </cell>
          <cell r="F8">
            <v>55</v>
          </cell>
          <cell r="G8" t="str">
            <v>GALS/DRUM</v>
          </cell>
          <cell r="H8" t="str">
            <v>(Gelling Agent)</v>
          </cell>
          <cell r="I8" t="str">
            <v>(Gelling agent) - Used to increase the viscosity of acid.  This will allow for greater diversion and better placement during an acid stimulation procedure.  AG-12 will also retard the reaction rate of acid, allowing deeper penetration into the formation.</v>
          </cell>
        </row>
        <row r="9">
          <cell r="B9" t="str">
            <v>AG-21R</v>
          </cell>
          <cell r="C9" t="str">
            <v>LBS</v>
          </cell>
          <cell r="D9">
            <v>0</v>
          </cell>
          <cell r="E9" t="str">
            <v>SACK</v>
          </cell>
          <cell r="F9">
            <v>50</v>
          </cell>
          <cell r="G9" t="str">
            <v>LBS/SACK</v>
          </cell>
          <cell r="H9" t="str">
            <v>(HEC)</v>
          </cell>
          <cell r="I9" t="str">
            <v>(Gelling Agent) - Gelling agent used to increase the viscosity of fluids.  This increase in viscosity will aid in the diversion of treating fluids.</v>
          </cell>
        </row>
        <row r="10">
          <cell r="B10" t="str">
            <v>AG-56L</v>
          </cell>
          <cell r="C10" t="str">
            <v>GALS</v>
          </cell>
          <cell r="D10">
            <v>0</v>
          </cell>
          <cell r="E10" t="str">
            <v>DRUM</v>
          </cell>
          <cell r="F10">
            <v>55</v>
          </cell>
          <cell r="G10" t="str">
            <v>GALS/DRUM</v>
          </cell>
          <cell r="H10" t="str">
            <v>(Acid Gelling Agent)</v>
          </cell>
        </row>
        <row r="11">
          <cell r="B11" t="str">
            <v>BALL DIVERTERS</v>
          </cell>
          <cell r="C11" t="str">
            <v>BALLS</v>
          </cell>
          <cell r="D11">
            <v>0</v>
          </cell>
          <cell r="G11">
            <v>0</v>
          </cell>
          <cell r="H11" t="str">
            <v>(Ball Diverter)</v>
          </cell>
          <cell r="I11" t="str">
            <v>Used as a diversion aid to ensure every perforation recieves a portion of the acid treatment.</v>
          </cell>
        </row>
        <row r="12">
          <cell r="B12" t="str">
            <v>CI-25</v>
          </cell>
          <cell r="C12" t="str">
            <v>GALS</v>
          </cell>
          <cell r="D12">
            <v>28.75</v>
          </cell>
          <cell r="E12" t="str">
            <v>DRUM</v>
          </cell>
          <cell r="F12">
            <v>55</v>
          </cell>
          <cell r="G12" t="str">
            <v>GALS/DRUM</v>
          </cell>
          <cell r="H12" t="str">
            <v>(Corrosion Inhibitor)</v>
          </cell>
          <cell r="I12" t="str">
            <v>(Corrosion Inhibitor) - An acid corrosion inhibitor for all temperatures up to 350°F.  Effective in all concentrations of HCl or HF acid formulations.</v>
          </cell>
        </row>
        <row r="13">
          <cell r="B13" t="str">
            <v>CI-27</v>
          </cell>
          <cell r="C13" t="str">
            <v>GALS</v>
          </cell>
          <cell r="D13">
            <v>69.454000000000008</v>
          </cell>
          <cell r="E13" t="str">
            <v>DRUM</v>
          </cell>
          <cell r="F13">
            <v>55</v>
          </cell>
          <cell r="G13" t="str">
            <v>GALS/DRUM</v>
          </cell>
          <cell r="H13" t="str">
            <v>(Corrosion Inhibitor)</v>
          </cell>
          <cell r="I13" t="str">
            <v>(Corrosion Inhibitor) - An acid corrosion inhibitor for all temperatures up to 250°F.  Effective in all concentrations of HCl or Organic acid formulations.</v>
          </cell>
        </row>
        <row r="14">
          <cell r="B14" t="str">
            <v>CI-30</v>
          </cell>
          <cell r="C14" t="str">
            <v>GALS</v>
          </cell>
          <cell r="D14">
            <v>0</v>
          </cell>
          <cell r="E14" t="str">
            <v>DRUM</v>
          </cell>
          <cell r="F14">
            <v>55</v>
          </cell>
          <cell r="G14" t="str">
            <v>GALS/DRUM</v>
          </cell>
          <cell r="H14" t="str">
            <v>(Corrosion Inhibitor)</v>
          </cell>
          <cell r="I14" t="str">
            <v>(Corrosion Inhibitor) - An acid corrosion inhibitor for all temperatures up to 350°F.  Recommended when the patented BJ Services Sandstone Acid is used.  Effective in all concentrations of HCl or HCl-HF acid formulations.</v>
          </cell>
        </row>
        <row r="15">
          <cell r="B15" t="str">
            <v>CLATROL</v>
          </cell>
          <cell r="C15" t="str">
            <v>GALS</v>
          </cell>
          <cell r="D15">
            <v>18.09</v>
          </cell>
          <cell r="E15" t="str">
            <v>DRUM</v>
          </cell>
          <cell r="F15">
            <v>50</v>
          </cell>
          <cell r="G15" t="str">
            <v>GALS/DRUM</v>
          </cell>
          <cell r="H15" t="str">
            <v>(Clay Stabilizer)</v>
          </cell>
          <cell r="I15" t="str">
            <v>(Clay stabilizer) - Clay stabilizing agent used to protect water sensitive formations against permeability damage.  It can generally be used in any treatment fluid to prevent formation clay swelling and migration.  At times it can work as a non-emulsifier</v>
          </cell>
        </row>
        <row r="16">
          <cell r="B16" t="str">
            <v>D-4G</v>
          </cell>
          <cell r="C16" t="str">
            <v>GALS</v>
          </cell>
          <cell r="D16">
            <v>0</v>
          </cell>
          <cell r="E16" t="str">
            <v>DRUM</v>
          </cell>
          <cell r="F16">
            <v>55</v>
          </cell>
          <cell r="G16" t="str">
            <v>GALS/DRUM</v>
          </cell>
          <cell r="H16" t="str">
            <v>(Surfactant)</v>
          </cell>
          <cell r="I16" t="str">
            <v>Alcohol Ethoxylate - A surfactant used in 1-Shot acid blends to allow acid and solvents to readily mix.</v>
          </cell>
        </row>
        <row r="17">
          <cell r="B17" t="str">
            <v>FAW-21</v>
          </cell>
          <cell r="C17" t="str">
            <v>GALS</v>
          </cell>
          <cell r="D17">
            <v>13.86</v>
          </cell>
          <cell r="E17" t="str">
            <v>DRUM</v>
          </cell>
          <cell r="F17">
            <v>55</v>
          </cell>
          <cell r="G17" t="str">
            <v>GALS/DRUM</v>
          </cell>
          <cell r="H17" t="str">
            <v>(Foaming Agent)</v>
          </cell>
          <cell r="I17" t="str">
            <v>(Foamer) - Foaming agent for water based systems.  Foam increases viscosity and thereby creates a differential pressure that aids in diversion.  This technique is very effective when combined with nitrogen.</v>
          </cell>
        </row>
        <row r="18">
          <cell r="B18" t="str">
            <v>FERROFREE</v>
          </cell>
          <cell r="C18" t="str">
            <v>GALS</v>
          </cell>
          <cell r="D18">
            <v>46.2</v>
          </cell>
          <cell r="E18" t="str">
            <v>DRUM</v>
          </cell>
          <cell r="F18">
            <v>55</v>
          </cell>
          <cell r="G18" t="str">
            <v>GALS/DRUM</v>
          </cell>
          <cell r="I18" t="str">
            <v>Environmentally friendly Neutral pH rust dissolver.</v>
          </cell>
        </row>
        <row r="19">
          <cell r="B19" t="str">
            <v>FERROTROL 200</v>
          </cell>
          <cell r="C19" t="str">
            <v>LBS</v>
          </cell>
          <cell r="D19">
            <v>14.244999999999999</v>
          </cell>
          <cell r="E19" t="str">
            <v>SACK</v>
          </cell>
          <cell r="F19">
            <v>50</v>
          </cell>
          <cell r="G19" t="str">
            <v>LBS/SACK</v>
          </cell>
          <cell r="H19" t="str">
            <v>(Iron Reducing Agent)</v>
          </cell>
          <cell r="I19" t="str">
            <v>Ferrotrol-200 is Sodium Erythorbate (NaC6H7O6.H2O).  This is a reducing agent which reduces ferric iron to ferrous, in an iron environment.  It is believed that Ferrotrol-200 also forms complexes with the ferrous ion.  Ferrotrol-200 is very soluble in wat</v>
          </cell>
        </row>
        <row r="20">
          <cell r="B20" t="str">
            <v>FERROTROL 210</v>
          </cell>
          <cell r="C20" t="str">
            <v>LBS</v>
          </cell>
          <cell r="D20">
            <v>19.712000000000003</v>
          </cell>
          <cell r="E20" t="str">
            <v>SACK</v>
          </cell>
          <cell r="F20">
            <v>50</v>
          </cell>
          <cell r="G20" t="str">
            <v>LBS/SACK</v>
          </cell>
          <cell r="H20" t="str">
            <v>(Iron Reducing Agent)</v>
          </cell>
          <cell r="I20" t="str">
            <v>(Erythorbic acid) – A sodium free iron control product used as a Ferric iron reducing agent in acidizing work.  Very effective in preventing asphaltene sludging and downhole emulsions.  Especially useful when performing sandstone acid jobs utilizing HF (h</v>
          </cell>
        </row>
        <row r="21">
          <cell r="B21" t="str">
            <v>FERROTROL 300</v>
          </cell>
          <cell r="C21" t="str">
            <v>LBS</v>
          </cell>
          <cell r="D21">
            <v>0.62</v>
          </cell>
          <cell r="E21" t="str">
            <v>SACK</v>
          </cell>
          <cell r="F21">
            <v>55</v>
          </cell>
          <cell r="G21" t="str">
            <v>LBS/SACK</v>
          </cell>
          <cell r="H21" t="str">
            <v>(Iron Chelating Agent)</v>
          </cell>
          <cell r="I21" t="str">
            <v>(Citric acid) - Utilized as an iron chelating agent when acidizing.  It can be used in HCl, HCl-HF and acetic acids.  At temperatures above 200 oF it is recommended that a combination of Ferrotrol 300 and other Ferrotrol agents be used.</v>
          </cell>
        </row>
        <row r="22">
          <cell r="B22" t="str">
            <v>FERROTROL 800</v>
          </cell>
          <cell r="C22" t="str">
            <v>LBS</v>
          </cell>
          <cell r="D22">
            <v>4.3119999999999994</v>
          </cell>
          <cell r="E22" t="str">
            <v>SACK</v>
          </cell>
          <cell r="F22">
            <v>50</v>
          </cell>
          <cell r="G22" t="str">
            <v>LBS/SACK</v>
          </cell>
          <cell r="H22" t="str">
            <v>(Iron Chelating Agent)</v>
          </cell>
          <cell r="I22" t="str">
            <v>(NTA in sodium form) - Used as an iron chelating agent.  Used in HCl or acetic acid for effective iron control.  Remains effective above 200 oF.</v>
          </cell>
        </row>
        <row r="23">
          <cell r="B23" t="str">
            <v>FERROTROL 810</v>
          </cell>
          <cell r="C23" t="str">
            <v>LBS</v>
          </cell>
          <cell r="D23">
            <v>9.9329999999999998</v>
          </cell>
          <cell r="E23" t="str">
            <v>SACK</v>
          </cell>
          <cell r="F23">
            <v>50</v>
          </cell>
          <cell r="G23" t="str">
            <v>LBS/SACK</v>
          </cell>
          <cell r="H23" t="str">
            <v>(Iron Chelating Agent)</v>
          </cell>
          <cell r="I23" t="str">
            <v xml:space="preserve">(Acid form of NTA) - A sodium free iron control agent used as an iron chelating agent in acid jobs.  Especially useful when performing sandstone acid jobs utilizing HF (hydrofluoric) acid because it minimizes secondary precipitates in combination with HF </v>
          </cell>
        </row>
        <row r="24">
          <cell r="B24" t="str">
            <v>FRESH WATER</v>
          </cell>
          <cell r="C24" t="str">
            <v>GALS</v>
          </cell>
          <cell r="D24">
            <v>0</v>
          </cell>
          <cell r="E24" t="str">
            <v>DRUM</v>
          </cell>
          <cell r="F24">
            <v>55</v>
          </cell>
          <cell r="G24" t="str">
            <v>GALS/DRUM</v>
          </cell>
        </row>
        <row r="25">
          <cell r="B25" t="str">
            <v>FSA-1</v>
          </cell>
          <cell r="C25" t="str">
            <v>GALS</v>
          </cell>
          <cell r="E25" t="str">
            <v>DRUM</v>
          </cell>
          <cell r="F25">
            <v>55</v>
          </cell>
          <cell r="G25" t="str">
            <v>GALS/DRUM</v>
          </cell>
          <cell r="H25" t="str">
            <v>(Fines Stabilizing Agent)</v>
          </cell>
        </row>
        <row r="26">
          <cell r="B26" t="str">
            <v>GBA-2</v>
          </cell>
          <cell r="C26" t="str">
            <v>GALS</v>
          </cell>
          <cell r="E26" t="str">
            <v>DRUM</v>
          </cell>
          <cell r="F26">
            <v>55</v>
          </cell>
          <cell r="G26" t="str">
            <v>GALS/DRUM</v>
          </cell>
          <cell r="H26" t="str">
            <v>(Breaker)</v>
          </cell>
        </row>
        <row r="27">
          <cell r="B27" t="str">
            <v>HCl, 32%</v>
          </cell>
          <cell r="C27" t="str">
            <v>GALS</v>
          </cell>
          <cell r="D27">
            <v>0.64</v>
          </cell>
          <cell r="E27" t="str">
            <v>CARBO</v>
          </cell>
          <cell r="F27">
            <v>1350</v>
          </cell>
          <cell r="G27" t="str">
            <v>GALS/CARBO</v>
          </cell>
          <cell r="H27" t="str">
            <v>(Concentrated Acid)</v>
          </cell>
          <cell r="I27" t="str">
            <v xml:space="preserve">(Hydrochloric acid) - Inorganic acid commonly used in well stimulation treatments.  Very useful in carbonate formation because of it’s high solubility.  Also useful in removing carbonate and other types of scale.  In sandstone formations it is often used </v>
          </cell>
        </row>
        <row r="28">
          <cell r="B28" t="str">
            <v>HV ACID</v>
          </cell>
          <cell r="C28" t="str">
            <v>GALS</v>
          </cell>
          <cell r="D28">
            <v>47.48</v>
          </cell>
          <cell r="E28" t="str">
            <v>DRUM</v>
          </cell>
          <cell r="F28">
            <v>55</v>
          </cell>
          <cell r="G28" t="str">
            <v>GALS/DRUM</v>
          </cell>
          <cell r="H28" t="str">
            <v>(HV Acid)</v>
          </cell>
          <cell r="I28" t="str">
            <v xml:space="preserve">(Proprietary acid) - A key component of the patented BJ SERVICES "SANDSTONE ACID" SYSTEM.  The HV acid helps to provide deeper live HF penetration into the formation, compared to regular HCl-HF systems. </v>
          </cell>
        </row>
        <row r="29">
          <cell r="B29" t="str">
            <v>HYTEMPO</v>
          </cell>
          <cell r="C29" t="str">
            <v>GALS</v>
          </cell>
          <cell r="D29">
            <v>0</v>
          </cell>
          <cell r="E29" t="str">
            <v>DRUM</v>
          </cell>
          <cell r="F29">
            <v>55</v>
          </cell>
          <cell r="G29" t="str">
            <v>GALS/DRUM</v>
          </cell>
          <cell r="H29" t="str">
            <v>(Corrosion Inhibitor Intensifier)</v>
          </cell>
          <cell r="I29" t="str">
            <v>(Corrosion Inhibitor Intensifier) - Used to prolong the effectiveness of corrosion inhibitors at high temperatures.</v>
          </cell>
        </row>
        <row r="30">
          <cell r="B30" t="str">
            <v>INFLO-40</v>
          </cell>
          <cell r="C30" t="str">
            <v>GALS</v>
          </cell>
          <cell r="D30">
            <v>5.33</v>
          </cell>
          <cell r="E30" t="str">
            <v>DRUM</v>
          </cell>
          <cell r="F30">
            <v>55</v>
          </cell>
          <cell r="G30" t="str">
            <v>GALS/DRUM</v>
          </cell>
          <cell r="H30" t="str">
            <v>(Mutual Solvent)</v>
          </cell>
          <cell r="I30" t="str">
            <v>(EGMBE - nonionic) - Mutual solvent (soluble in hydrocarbon and aqueous phases) giving high water wettability in limestone and sandstones and good reduction in surface and interfacial tension.  Also can be very beneficial in helping to reduce or prevent d</v>
          </cell>
        </row>
        <row r="31">
          <cell r="B31" t="str">
            <v>KCl</v>
          </cell>
          <cell r="C31" t="str">
            <v>LBS</v>
          </cell>
          <cell r="D31">
            <v>0</v>
          </cell>
          <cell r="E31" t="str">
            <v>SACK</v>
          </cell>
          <cell r="F31">
            <v>110</v>
          </cell>
          <cell r="G31" t="str">
            <v>LBS/SACK</v>
          </cell>
          <cell r="H31" t="str">
            <v>(Brine)</v>
          </cell>
          <cell r="I31" t="str">
            <v>(Potassium chloride) - Often used as the base salt for completion fluids.  Do not use KCl as an overflush behind an HF acid system.  It can be used as the final displacement fluid IF an NH4Cl fluid has already been used behind the HF acid system.</v>
          </cell>
        </row>
        <row r="32">
          <cell r="B32" t="str">
            <v>NE-10</v>
          </cell>
          <cell r="C32" t="str">
            <v>GALS</v>
          </cell>
          <cell r="D32">
            <v>66.682000000000002</v>
          </cell>
          <cell r="E32" t="str">
            <v>DRUM</v>
          </cell>
          <cell r="F32">
            <v>55</v>
          </cell>
          <cell r="G32" t="str">
            <v>GALS/DRUM</v>
          </cell>
          <cell r="H32" t="str">
            <v>(Anionic Surfactant)</v>
          </cell>
          <cell r="I32" t="str">
            <v>(Anionic surfactant) - Non-emulsifier used in stimulation fluids to help reduce sludging due to paraffin and asphaltenes and emulsion tendencies and/or break emulsions that can occur when acid and oil come in contact with each other.  Can be very effectiv</v>
          </cell>
        </row>
        <row r="33">
          <cell r="B33" t="str">
            <v>NE-18</v>
          </cell>
          <cell r="C33" t="str">
            <v>GALS</v>
          </cell>
          <cell r="D33">
            <v>10.87</v>
          </cell>
          <cell r="E33" t="str">
            <v>DRUM</v>
          </cell>
          <cell r="F33">
            <v>55</v>
          </cell>
          <cell r="G33" t="str">
            <v>GALS/DRUM</v>
          </cell>
          <cell r="H33" t="str">
            <v>(Non-Emulsifier)</v>
          </cell>
          <cell r="I33" t="str">
            <v>(Nonionic) - Non-emulsifier used in stimulation fluids to help reduce emulsion tendencies and/or break emulsions that can occur when acid and oil come in contact with each other.  Water wets sandstone and limestone.</v>
          </cell>
        </row>
        <row r="34">
          <cell r="B34" t="str">
            <v>NE-32</v>
          </cell>
          <cell r="C34" t="str">
            <v>GALS</v>
          </cell>
          <cell r="D34">
            <v>0</v>
          </cell>
          <cell r="E34" t="str">
            <v>DRUM</v>
          </cell>
          <cell r="F34">
            <v>55</v>
          </cell>
          <cell r="G34" t="str">
            <v>GALS/DRUM</v>
          </cell>
          <cell r="H34" t="str">
            <v>(Surfactant)</v>
          </cell>
          <cell r="I34" t="str">
            <v xml:space="preserve">(Surfactant) - Anti-sludge agent and non-emulsifier used in stimulation fluids to help reduce sludging and emulsion tendencies and/or break emulsions that can occur when acid and oil come in contact with each other. </v>
          </cell>
        </row>
        <row r="35">
          <cell r="B35" t="str">
            <v>NH4CL</v>
          </cell>
          <cell r="C35" t="str">
            <v>LBS</v>
          </cell>
          <cell r="D35">
            <v>0.12</v>
          </cell>
          <cell r="E35" t="str">
            <v>SACK</v>
          </cell>
          <cell r="F35">
            <v>66</v>
          </cell>
          <cell r="G35" t="str">
            <v>LBS/SACK</v>
          </cell>
          <cell r="H35" t="str">
            <v>(Brine)</v>
          </cell>
          <cell r="I35" t="str">
            <v>(Ammonium Chloride) - Often used as the base salt for displacement and spacer fluids used in HF acid based systems.  NH4CL will not form precipitates as KCL will in these environments.</v>
          </cell>
        </row>
        <row r="36">
          <cell r="B36" t="str">
            <v>NITROGEN</v>
          </cell>
          <cell r="C36" t="str">
            <v>GALS</v>
          </cell>
          <cell r="D36">
            <v>0.57999999999999996</v>
          </cell>
          <cell r="E36" t="str">
            <v>TANK</v>
          </cell>
          <cell r="F36">
            <v>2000</v>
          </cell>
          <cell r="G36" t="str">
            <v>GALS/TANK</v>
          </cell>
          <cell r="H36" t="str">
            <v>(Nitrogen)</v>
          </cell>
          <cell r="I36" t="str">
            <v>Nitrogen - an inert gas used in oil field workovers to increase flowback potential, create foams for acid diversion or to carry fill during cleanout operations.</v>
          </cell>
        </row>
        <row r="37">
          <cell r="B37" t="str">
            <v>ON-80</v>
          </cell>
          <cell r="C37" t="str">
            <v>GALS</v>
          </cell>
          <cell r="D37">
            <v>0</v>
          </cell>
          <cell r="E37" t="str">
            <v>DRUM</v>
          </cell>
          <cell r="F37">
            <v>55</v>
          </cell>
          <cell r="G37" t="str">
            <v>GALS/DRUM</v>
          </cell>
          <cell r="H37" t="str">
            <v>(Dispersant)</v>
          </cell>
        </row>
        <row r="38">
          <cell r="B38" t="str">
            <v>PARAVAN 22</v>
          </cell>
          <cell r="C38" t="str">
            <v>GALS</v>
          </cell>
          <cell r="D38">
            <v>0</v>
          </cell>
          <cell r="E38" t="str">
            <v>DRUM</v>
          </cell>
          <cell r="F38">
            <v>55</v>
          </cell>
          <cell r="G38" t="str">
            <v>GALS/DRUM</v>
          </cell>
          <cell r="H38" t="str">
            <v>(Parrafin Dispersant)</v>
          </cell>
          <cell r="I38" t="str">
            <v>(Dispersant/solvent) - Helps to disperse/dissolve asphaltenes and paraffin’s and keep them dispersed in solution.  Can be very helpful in areas where sludging tendencies are high.  Generally used in conjunction with toluene or xylene.</v>
          </cell>
        </row>
        <row r="39">
          <cell r="B39" t="str">
            <v>PARAVAN 25S</v>
          </cell>
          <cell r="C39" t="str">
            <v>GALS</v>
          </cell>
          <cell r="D39">
            <v>24.8</v>
          </cell>
          <cell r="E39" t="str">
            <v>DRUM</v>
          </cell>
          <cell r="F39">
            <v>55</v>
          </cell>
          <cell r="G39" t="str">
            <v>GALS/DRUM</v>
          </cell>
          <cell r="H39" t="str">
            <v>(Solvent Substitute)</v>
          </cell>
          <cell r="I39" t="str">
            <v>(Solvent Substitute) Envirosol-XS  is a liquid water-base chemical formulation designed to treat troublesome asphaltic deposits and wettability problems in the formation.  The formulation is a blend of hydrocarbon solvent and nonionic surfactants that dis</v>
          </cell>
        </row>
        <row r="40">
          <cell r="B40" t="str">
            <v>SODA ASH</v>
          </cell>
          <cell r="C40" t="str">
            <v>LBS</v>
          </cell>
          <cell r="D40">
            <v>0</v>
          </cell>
          <cell r="E40" t="str">
            <v>SACK</v>
          </cell>
          <cell r="F40">
            <v>110</v>
          </cell>
          <cell r="G40" t="str">
            <v>LBS/SACK</v>
          </cell>
          <cell r="H40" t="str">
            <v>(Sodium Carbonate))</v>
          </cell>
          <cell r="I40" t="str">
            <v>Inorganic salt used to neutralize acid solutions especially HCl and HF.</v>
          </cell>
        </row>
        <row r="41">
          <cell r="B41" t="str">
            <v>TOLUENE</v>
          </cell>
          <cell r="C41" t="str">
            <v>GALS</v>
          </cell>
          <cell r="D41">
            <v>2.65</v>
          </cell>
          <cell r="E41" t="str">
            <v>DRUM</v>
          </cell>
          <cell r="F41">
            <v>55</v>
          </cell>
          <cell r="G41" t="str">
            <v>GALS/DRUM</v>
          </cell>
          <cell r="H41" t="str">
            <v>(Solvent)</v>
          </cell>
          <cell r="I41" t="str">
            <v>(Solvent) - Solvent used to remove paraffin/wax deposits from the near wellbore area prior to the acid contacting the rock.  It is also very useful as a preflush ahead of the acid to clean the rock of oil allowing for more effective acid reaction, especia</v>
          </cell>
        </row>
        <row r="42">
          <cell r="B42" t="str">
            <v>WATER</v>
          </cell>
          <cell r="C42" t="str">
            <v>GALS</v>
          </cell>
          <cell r="G42">
            <v>0</v>
          </cell>
        </row>
        <row r="43">
          <cell r="B43" t="str">
            <v>XLA-2</v>
          </cell>
          <cell r="C43" t="str">
            <v>GALS</v>
          </cell>
          <cell r="E43" t="str">
            <v>DRUM</v>
          </cell>
          <cell r="F43">
            <v>55</v>
          </cell>
          <cell r="G43" t="str">
            <v>GALS/DRUM</v>
          </cell>
          <cell r="H43" t="str">
            <v>(Acid Crosslinker)</v>
          </cell>
        </row>
        <row r="44">
          <cell r="B44" t="str">
            <v>XYLENE</v>
          </cell>
          <cell r="C44" t="str">
            <v>GALS</v>
          </cell>
          <cell r="D44">
            <v>0</v>
          </cell>
          <cell r="E44" t="str">
            <v>DRUM</v>
          </cell>
          <cell r="F44">
            <v>55</v>
          </cell>
          <cell r="G44" t="str">
            <v>GALS/DRUM</v>
          </cell>
          <cell r="H44" t="str">
            <v>(Solvent)</v>
          </cell>
          <cell r="I44" t="str">
            <v>(Solvent) - Solvent used to remove paraffin/wax deposits from the near wellbore area prior to the acid contacting the rock.  It is also very useful as a preflush ahead of the acid to clean the rock of oil allowing for more effective acid reaction, especia</v>
          </cell>
        </row>
      </sheetData>
      <sheetData sheetId="18" refreshError="1"/>
      <sheetData sheetId="19" refreshError="1"/>
      <sheetData sheetId="20" refreshError="1"/>
      <sheetData sheetId="21" refreshError="1"/>
      <sheetData sheetId="22"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g-3"/>
      <sheetName val="Input"/>
      <sheetName val="PriceList"/>
      <sheetName val="Prog_3"/>
      <sheetName val="cms-28"/>
      <sheetName val="Tally"/>
      <sheetName val="MATERIAL"/>
      <sheetName val="TFE Consumption &amp; Transfer"/>
      <sheetName val="TBM"/>
      <sheetName val="FAI4"/>
      <sheetName val="Sheet3"/>
    </sheetNames>
    <sheetDataSet>
      <sheetData sheetId="0">
        <row r="31">
          <cell r="C31">
            <v>5</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100000"/>
      <sheetName val="Inv"/>
      <sheetName val="Kwit"/>
      <sheetName val="PPPA"/>
      <sheetName val="Tarip (2)"/>
      <sheetName val="Tarip"/>
      <sheetName val="Rinc Pemb"/>
      <sheetName val="Rinc Biay Wak Ops"/>
      <sheetName val="Rinc Biay Wak Ops (REV)"/>
      <sheetName val="Rinc Biay Wak Ops (REV) (2)"/>
      <sheetName val="Rinc Pemb (REV)"/>
      <sheetName val="JUNI"/>
    </sheetNames>
    <sheetDataSet>
      <sheetData sheetId="0"/>
      <sheetData sheetId="1"/>
      <sheetData sheetId="2"/>
      <sheetData sheetId="3">
        <row r="9">
          <cell r="V9">
            <v>774.92499999999995</v>
          </cell>
        </row>
      </sheetData>
      <sheetData sheetId="4"/>
      <sheetData sheetId="5"/>
      <sheetData sheetId="6"/>
      <sheetData sheetId="7"/>
      <sheetData sheetId="8"/>
      <sheetData sheetId="9"/>
      <sheetData sheetId="10"/>
      <sheetData sheetId="11"/>
      <sheetData sheetId="12"/>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AKUN"/>
      <sheetName val="Sheet4"/>
      <sheetName val="PENDAPATAN"/>
      <sheetName val="ASSET"/>
      <sheetName val="BEBAN"/>
      <sheetName val="Sim_1"/>
      <sheetName val="Rekap"/>
      <sheetName val="Asumsi"/>
      <sheetName val="Sheet1"/>
      <sheetName val="Tarif"/>
      <sheetName val="Tarif-sewa"/>
      <sheetName val="Sewa_all"/>
      <sheetName val="Jadwal"/>
      <sheetName val="Sewa_Remote"/>
      <sheetName val="TW_1"/>
      <sheetName val="TW_2"/>
      <sheetName val="TW_3"/>
      <sheetName val="TW_4"/>
      <sheetName val="O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mp-3.1"/>
    </sheetNames>
    <sheetDataSet>
      <sheetData sheetId="0"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HSE &amp;Well Control"/>
    </sheetNames>
    <sheetDataSet>
      <sheetData sheetId="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B"/>
      <sheetName val="FMI"/>
      <sheetName val="VSP-ZERO 1 Shuttle"/>
      <sheetName val="VSP-Offset"/>
      <sheetName val="VSP-ZERO 4 Shuttles"/>
      <sheetName val="Wireline_Ops_Summary"/>
    </sheetNames>
    <sheetDataSet>
      <sheetData sheetId="0">
        <row r="4">
          <cell r="C4" t="str">
            <v>PT PERTAMINA EP REGION KTI AREA OPERASI SANGATA</v>
          </cell>
        </row>
        <row r="5">
          <cell r="C5" t="str">
            <v>PT PERTAMINA EP REGION KTI AREA OPERASI BUNYU</v>
          </cell>
        </row>
        <row r="6">
          <cell r="C6" t="str">
            <v>PT PERTAMINA EP UBEP TANJUNG</v>
          </cell>
        </row>
        <row r="7">
          <cell r="C7" t="str">
            <v>PT PERTAMINA EP UBEP SANGASANGA &amp; TARAKAN</v>
          </cell>
        </row>
      </sheetData>
      <sheetData sheetId="1"/>
      <sheetData sheetId="2"/>
      <sheetData sheetId="3"/>
      <sheetData sheetId="4"/>
      <sheetData sheetId="5"/>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SR TJG-20060703"/>
      <sheetName val="WOS TJG-20060703"/>
    </sheetNames>
    <sheetDataSet>
      <sheetData sheetId="0">
        <row r="2">
          <cell r="C2" t="str">
            <v>Ade Kurniawan</v>
          </cell>
          <cell r="G2" t="str">
            <v>BUN</v>
          </cell>
        </row>
        <row r="3">
          <cell r="A3" t="str">
            <v>JOB PERTAMINA - LEKOM MARAS PENGABUAN INC.</v>
          </cell>
          <cell r="C3" t="str">
            <v>Alev Hildan</v>
          </cell>
          <cell r="G3" t="str">
            <v>CPU</v>
          </cell>
        </row>
        <row r="4">
          <cell r="A4" t="str">
            <v>JOB PERTAMINA - PETROCHINA EAST JAVA</v>
          </cell>
          <cell r="C4" t="str">
            <v>Andi Widiharto</v>
          </cell>
          <cell r="G4" t="str">
            <v>KRA</v>
          </cell>
        </row>
        <row r="5">
          <cell r="A5" t="str">
            <v>PT PERTAMINA DOH JBB</v>
          </cell>
          <cell r="C5" t="str">
            <v>B Sindhu Asmoro</v>
          </cell>
          <cell r="G5" t="str">
            <v>KRB</v>
          </cell>
        </row>
        <row r="6">
          <cell r="A6" t="str">
            <v>PT PERTAMINA DOH JBT</v>
          </cell>
          <cell r="C6" t="str">
            <v>Christine Chandra</v>
          </cell>
          <cell r="G6" t="str">
            <v>KRT</v>
          </cell>
        </row>
        <row r="7">
          <cell r="A7" t="str">
            <v>PT PERTAMINA DOH KALIMANTAN AO BUNYU</v>
          </cell>
          <cell r="C7" t="str">
            <v>Eddy Haryadie</v>
          </cell>
          <cell r="G7" t="str">
            <v>PDP</v>
          </cell>
        </row>
        <row r="8">
          <cell r="A8" t="str">
            <v>PT PERTAMINA DOH KALIMANTAN AO SANGATTA</v>
          </cell>
          <cell r="C8" t="str">
            <v>Giovanny I Sukoco</v>
          </cell>
          <cell r="G8" t="str">
            <v>PSU</v>
          </cell>
        </row>
        <row r="9">
          <cell r="A9" t="str">
            <v>PT PERTAMINA DOH NAD SBU</v>
          </cell>
          <cell r="C9" t="str">
            <v>Hikmat Nugraha</v>
          </cell>
          <cell r="G9" t="str">
            <v>SGT</v>
          </cell>
        </row>
        <row r="10">
          <cell r="A10" t="str">
            <v>PT PERTAMINA DOH SBS AO BARAT</v>
          </cell>
          <cell r="C10" t="str">
            <v>M Fuad Wahyudi</v>
          </cell>
          <cell r="G10" t="str">
            <v>TBN</v>
          </cell>
        </row>
        <row r="11">
          <cell r="A11" t="str">
            <v>PT PERTAMINA DOH SBS AO TIMUR</v>
          </cell>
          <cell r="C11" t="str">
            <v>Muhammad Irvan</v>
          </cell>
          <cell r="G11" t="str">
            <v>TJG</v>
          </cell>
        </row>
        <row r="12">
          <cell r="A12" t="str">
            <v>PT PERTAMINA UB EP PERTAMINA TANJUNG</v>
          </cell>
          <cell r="C12" t="str">
            <v>Muhammad Yunan</v>
          </cell>
        </row>
        <row r="13">
          <cell r="A13" t="str">
            <v>TAC PERTAMINA - PILONA PETRO TANJUNG LONTAR LTD.</v>
          </cell>
          <cell r="C13" t="str">
            <v>Oki Fahrezi</v>
          </cell>
        </row>
        <row r="14">
          <cell r="C14" t="str">
            <v>Priyanto Kusuma W</v>
          </cell>
        </row>
        <row r="15">
          <cell r="C15" t="str">
            <v>Rony Hartanto</v>
          </cell>
        </row>
        <row r="16">
          <cell r="C16" t="str">
            <v>Rudy Sentoso</v>
          </cell>
        </row>
        <row r="17">
          <cell r="C17" t="str">
            <v>Syaiful Hidayat</v>
          </cell>
        </row>
        <row r="18">
          <cell r="C18" t="str">
            <v>Wisuda Hendy</v>
          </cell>
        </row>
      </sheetData>
      <sheetData sheetId="1"/>
      <sheetData sheetId="2"/>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R PTB-2006.0202"/>
      <sheetName val="Bonus PTB-2006.0202"/>
      <sheetName val="List"/>
      <sheetName val="Summary"/>
      <sheetName val="MATERIAL"/>
      <sheetName val="Sheet1"/>
    </sheetNames>
    <sheetDataSet>
      <sheetData sheetId="0" refreshError="1"/>
      <sheetData sheetId="1" refreshError="1"/>
      <sheetData sheetId="2" refreshError="1">
        <row r="2">
          <cell r="G2" t="str">
            <v>PSU</v>
          </cell>
        </row>
        <row r="3">
          <cell r="G3" t="str">
            <v>PDP</v>
          </cell>
        </row>
        <row r="4">
          <cell r="G4" t="str">
            <v>KRA</v>
          </cell>
        </row>
        <row r="5">
          <cell r="G5" t="str">
            <v>SGT</v>
          </cell>
        </row>
        <row r="6">
          <cell r="G6" t="str">
            <v>TJG</v>
          </cell>
        </row>
        <row r="7">
          <cell r="G7" t="str">
            <v>BUN</v>
          </cell>
        </row>
        <row r="8">
          <cell r="G8" t="str">
            <v>TBN</v>
          </cell>
        </row>
      </sheetData>
      <sheetData sheetId="3" refreshError="1"/>
      <sheetData sheetId="4" refreshError="1"/>
      <sheetData sheetId="5"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R66N"/>
    </sheetNames>
    <sheetDataSet>
      <sheetData sheetId="0"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s>
    <sheetDataSet>
      <sheetData sheetId="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
      <sheetName val="Sheet1"/>
      <sheetName val="previous"/>
      <sheetName val="contract value &amp; discounts"/>
      <sheetName val="cat"/>
      <sheetName val="PRICE LIST"/>
      <sheetName val="Sheet3"/>
      <sheetName val="Info Sheet"/>
      <sheetName val="Bl-1"/>
    </sheetNames>
    <sheetDataSet>
      <sheetData sheetId="0" refreshError="1">
        <row r="23">
          <cell r="B23">
            <v>1</v>
          </cell>
        </row>
        <row r="32">
          <cell r="B32">
            <v>1</v>
          </cell>
        </row>
        <row r="51">
          <cell r="A51">
            <v>1</v>
          </cell>
        </row>
      </sheetData>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jectory"/>
      <sheetName val="well"/>
      <sheetName val="pore pressure"/>
      <sheetName val="Time Distribution"/>
      <sheetName val="Program"/>
      <sheetName val="Program Pelengkap"/>
      <sheetName val="hydraulic"/>
      <sheetName val="Cementing"/>
      <sheetName val="Mud engineering"/>
      <sheetName val="Rig Selection"/>
      <sheetName val="KillSheet"/>
      <sheetName val="bit &amp; BHA"/>
      <sheetName val="Casing "/>
      <sheetName val="BOP Group"/>
      <sheetName val="Well Head"/>
      <sheetName val="SCHL19"/>
      <sheetName val="SCHL20"/>
      <sheetName val="Detail AFE"/>
      <sheetName val="20&quot; "/>
      <sheetName val="13 38&quot;"/>
      <sheetName val="9 58&quot;"/>
      <sheetName val="7&quot;OH"/>
      <sheetName val="LabRep"/>
      <sheetName val="TOTAL MATERIALS"/>
      <sheetName val="Mud Desain"/>
      <sheetName val="MATERIA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REGPERSON"/>
      <sheetName val="COVERREGTOOLS"/>
      <sheetName val="REGTOOLS"/>
      <sheetName val="FMTFAC"/>
      <sheetName val="AMTFAC"/>
      <sheetName val="FMTBT"/>
      <sheetName val="FMTWW"/>
      <sheetName val="T_TOOLS"/>
      <sheetName val="CENTERTTTT"/>
      <sheetName val="CENTERMANPOWER"/>
      <sheetName val="CENTERTOOLS"/>
      <sheetName val="REGPERSONNELS"/>
      <sheetName val="Sheet1"/>
      <sheetName val="DESWW"/>
      <sheetName val="DESFMT"/>
      <sheetName val="DESAMT"/>
      <sheetName val="DESBT"/>
      <sheetName val="랙_기능별 물자"/>
      <sheetName val="Legend"/>
      <sheetName val="cov"/>
      <sheetName val="List"/>
      <sheetName val="Titles"/>
      <sheetName val="IDR Transactions"/>
      <sheetName val="Links"/>
      <sheetName val="Journal"/>
      <sheetName val="Summary"/>
      <sheetName val="CHART"/>
      <sheetName val="Accruals Mar 0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L20"/>
    </sheetNames>
    <sheetDataSet>
      <sheetData sheetId="0"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EF"/>
      <sheetName val="Book1"/>
      <sheetName val="Tally(L)"/>
      <sheetName val="Run Sheet"/>
      <sheetName val="Single"/>
      <sheetName val="30Csg"/>
      <sheetName val="KBB-A BS20"/>
      <sheetName val="Kap. Alat (3)"/>
      <sheetName val="TAP-189_SDH"/>
      <sheetName val="Minyak-mitra"/>
      <sheetName val=""/>
      <sheetName val="R-1"/>
      <sheetName val="Report Long(Esso)"/>
      <sheetName val="BHA Cal"/>
      <sheetName val="TBM"/>
      <sheetName val="APD"/>
      <sheetName val="Bit Record"/>
      <sheetName val="General"/>
      <sheetName val="Data"/>
      <sheetName val="#REF!"/>
      <sheetName val="AHC Sub Assy.xls"/>
      <sheetName val="CWR Rate"/>
      <sheetName val="calculo de gas Total"/>
      <sheetName val="Run_Sheet"/>
      <sheetName val="A.08 Vol Calcs"/>
      <sheetName val="SO"/>
      <sheetName val="Book1.xls"/>
      <sheetName val="NEB-Wells"/>
      <sheetName val="DESBT"/>
      <sheetName val="MATERIAL"/>
      <sheetName val="3-DIV5"/>
      <sheetName val="Dropdown"/>
      <sheetName val="SENSITIVITAS"/>
      <sheetName val="PERHITUNGAN  KEEKONOMIAN"/>
      <sheetName val="CAP"/>
      <sheetName val="Price"/>
      <sheetName val="Volumes"/>
      <sheetName val="lamp-3.1"/>
      <sheetName val="Parts"/>
      <sheetName val="Page 1"/>
      <sheetName val="010SCH_2"/>
      <sheetName val="PipeData"/>
      <sheetName val="Geodetic report"/>
      <sheetName val="D.B"/>
      <sheetName val="BHA 10 (WBCU - RCJB)"/>
      <sheetName val="DB3"/>
      <sheetName val="C1-D"/>
      <sheetName val="Case"/>
      <sheetName val="Input"/>
      <sheetName val="ACCR - Drilling - Jan'2010.xls"/>
      <sheetName val="Tubular Tally"/>
      <sheetName val="laroux"/>
      <sheetName val="TransIn"/>
      <sheetName val="SCH"/>
      <sheetName val="SYS EQ"/>
      <sheetName val="DKF"/>
      <sheetName val="SYS_EQ"/>
      <sheetName val="Sched23"/>
      <sheetName val="인원현황"/>
      <sheetName val="FEBRUARY-2004"/>
      <sheetName val="IN tranit Analysis"/>
      <sheetName val="Control"/>
      <sheetName val="IN_tranit_Analysis"/>
      <sheetName val="Ticket"/>
      <sheetName val="taux"/>
      <sheetName val="Equip - Upper"/>
      <sheetName val="SUMMARY"/>
      <sheetName val="DETAIL PROV DBT CLT"/>
      <sheetName val="IM SIS"/>
      <sheetName val="Journal SPS-0206"/>
      <sheetName val="2Net"/>
      <sheetName val="Payroll Analysis"/>
      <sheetName val="201201"/>
      <sheetName val="Gifts"/>
      <sheetName val="209010 data (2)"/>
      <sheetName val="2069 - OFS GAIN&amp;LOSS ALLOCATION"/>
      <sheetName val="2054 - OFS GAIN&amp;LOSS ALLOCATION"/>
      <sheetName val="1987 - OFS GAIN&amp;LOSS ALLOCATION"/>
      <sheetName val="last allocation JV"/>
      <sheetName val="JVs - 126410"/>
      <sheetName val="latest JV upload"/>
      <sheetName val="ok JVs - latest"/>
      <sheetName val="ok MSK ALLOCATION JV"/>
      <sheetName val="ok JVs - 2812019"/>
      <sheetName val="ok JV - SRD 64399401"/>
      <sheetName val="ok WG COST RJV"/>
      <sheetName val="ok JVs - 2812019 &amp; other"/>
      <sheetName val="ok JV - SRD Ukhta"/>
      <sheetName val="BARCHAT"/>
      <sheetName val="\_x0000_=C:=C:\Documents and Settings"/>
      <sheetName val="Tally"/>
      <sheetName val="Q-HP-11"/>
      <sheetName val="4 Analysis"/>
      <sheetName val="Q-HP-18"/>
      <sheetName val="Q-HP-36"/>
      <sheetName val="C"/>
      <sheetName val="Q-HP-31"/>
      <sheetName val="Q(HP)"/>
      <sheetName val="Q-HP-20"/>
      <sheetName val="Q-HP-37"/>
      <sheetName val="SCHEDULE"/>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F"/>
      <sheetName val="U2 - Sales"/>
      <sheetName val="F31"/>
      <sheetName val="B"/>
      <sheetName val="Q-HP-41"/>
      <sheetName val="Q-HP-33"/>
      <sheetName val="Q-HP-19"/>
      <sheetName val="Q-HP-34"/>
      <sheetName val="Q-HP-40"/>
      <sheetName val="Hp"/>
      <sheetName val="gl"/>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O4_CA"/>
      <sheetName val="O5_IBA"/>
      <sheetName val="F-3"/>
      <sheetName val="costing"/>
      <sheetName val="MatCust"/>
      <sheetName val="Sales Price"/>
      <sheetName val="TC"/>
      <sheetName val="Disposal"/>
      <sheetName val="FA_Rec"/>
      <sheetName val="P12.4"/>
      <sheetName val="FF-2"/>
      <sheetName val="FF-6"/>
      <sheetName val="depn-Sep 03"/>
      <sheetName val="D"/>
      <sheetName val="FF-13"/>
      <sheetName val="B_Sheet"/>
      <sheetName val="Notes"/>
      <sheetName val="P&amp;L"/>
      <sheetName val="TBal"/>
      <sheetName val="Cum.91-93"/>
      <sheetName val="Dec 94"/>
      <sheetName val="SCH B"/>
      <sheetName val="Q_HP_44"/>
      <sheetName val="EXIT"/>
      <sheetName val="C-63"/>
      <sheetName val="Profit &amp; loss"/>
      <sheetName val="FSL-1"/>
      <sheetName val="F-1&amp;F-2"/>
      <sheetName val="F-4"/>
      <sheetName val="Kastoria"/>
      <sheetName val="Suretide"/>
      <sheetName val="ad"/>
      <sheetName val="Safetide"/>
      <sheetName val="COM"/>
      <sheetName val="Prod"/>
      <sheetName val="accumdeprn"/>
      <sheetName val="addl cost"/>
      <sheetName val="BUDGET2006"/>
      <sheetName val="RM Prices - Overheads"/>
      <sheetName val="Production"/>
      <sheetName val="cover"/>
      <sheetName val="ADD NA"/>
      <sheetName val="FF-21(a)"/>
      <sheetName val="FF-21"/>
      <sheetName val="Addition"/>
      <sheetName val="CA-O7"/>
      <sheetName val="TB Worksheet"/>
      <sheetName val="ADD"/>
      <sheetName val="威娜"/>
      <sheetName val="3 P&amp;L "/>
      <sheetName val="PA"/>
      <sheetName val="10"/>
      <sheetName val="CA Sheet"/>
      <sheetName val="FF_13"/>
      <sheetName val="cashflowcomp"/>
      <sheetName val="REVISED"/>
      <sheetName val="A3-1"/>
      <sheetName val="LOOSECHKLIST"/>
      <sheetName val="PRICE @ 31 Jan 2000"/>
      <sheetName val="CP"/>
      <sheetName val="JDE P&amp;L"/>
      <sheetName val="SCHL20"/>
      <sheetName val="Dev List"/>
      <sheetName val="FS"/>
      <sheetName val="SupportingData"/>
      <sheetName val="Lists"/>
      <sheetName val="Sheet2 (2)"/>
      <sheetName val="SONOLOG"/>
      <sheetName val="WELLTEST"/>
      <sheetName val="PGE Drilling Code"/>
      <sheetName val="WellTestData1"/>
      <sheetName val="Events1"/>
      <sheetName val="FAI4"/>
      <sheetName val="FEED Staffing Plan"/>
      <sheetName val="Data "/>
      <sheetName val="BS 2003"/>
      <sheetName val="FRN IDR"/>
      <sheetName val="9N.2"/>
      <sheetName val="Apotik Roll BAck"/>
      <sheetName val="klien"/>
      <sheetName val="O-1"/>
      <sheetName val="O-3"/>
      <sheetName val="O-5"/>
      <sheetName val="SALES JUN07"/>
      <sheetName val="C Section"/>
      <sheetName val="TAX LIST"/>
      <sheetName val="P&amp;L98"/>
      <sheetName val="Lead"/>
      <sheetName val="GeneralInfo"/>
      <sheetName val="data_val"/>
      <sheetName val="Scenario"/>
      <sheetName val="PSC"/>
      <sheetName val="DB4"/>
      <sheetName val="98-02E&amp;PSUM"/>
      <sheetName val="ATTR16.2A"/>
      <sheetName val="Tabel"/>
      <sheetName val="IN HOLE TALLY"/>
      <sheetName val="FLUID RECIPE"/>
      <sheetName val="SO2"/>
      <sheetName val="SO3"/>
      <sheetName val="SO4"/>
      <sheetName val="DI-ESTI"/>
      <sheetName val="Index"/>
      <sheetName val="Staff Growth"/>
      <sheetName val="Cust"/>
      <sheetName val="\"/>
      <sheetName val="RIG_FL_1"/>
      <sheetName val="A4.3"/>
      <sheetName val="Source"/>
      <sheetName val="BLR 1"/>
      <sheetName val="GEN"/>
      <sheetName val="GAS"/>
      <sheetName val="DEAE"/>
      <sheetName val="BLR2"/>
      <sheetName val="BLR3"/>
      <sheetName val="BLR4"/>
      <sheetName val="BLR5"/>
      <sheetName val="DEM"/>
      <sheetName val="SAM"/>
      <sheetName val="CHEM"/>
      <sheetName val="COP"/>
      <sheetName val="393585-DJS"/>
      <sheetName val="CISI INJ FITTING"/>
      <sheetName val="VESI-522444-DJSrev"/>
      <sheetName val="Prefab"/>
      <sheetName val="견적DETAIL"/>
      <sheetName val="견적"/>
      <sheetName val="시행(HD)"/>
      <sheetName val="시행(1)"/>
      <sheetName val="장비동원 (F)"/>
      <sheetName val="공사비 내역 (가)"/>
      <sheetName val="인건비"/>
      <sheetName val="자재비"/>
      <sheetName val="eq_data"/>
      <sheetName val="총괄표"/>
      <sheetName val="간접비항목"/>
      <sheetName val="TB_PE"/>
      <sheetName val="INSENTIF"/>
      <sheetName val="Reserves"/>
      <sheetName val="trajectory"/>
      <sheetName val="FAI-1"/>
      <sheetName val="ng-3"/>
      <sheetName val="DOR_ENGLISH (1)"/>
      <sheetName val="SCABLINER"/>
      <sheetName val="5-Peralatan"/>
      <sheetName val="Well Cost"/>
      <sheetName val="SHIP"/>
      <sheetName val="[Book1.xls]___C__C__Documents_2"/>
      <sheetName val="DATA INPUT_WI Z7 MONITORING"/>
      <sheetName val="Sheet4"/>
      <sheetName val="P1. TOP"/>
      <sheetName val="BS_2003"/>
      <sheetName val="FRN_IDR"/>
      <sheetName val="P1__TOP"/>
      <sheetName val="U.1.4.6 Tea"/>
      <sheetName val="U.1.4.3 Rubber"/>
      <sheetName val="U.1.4.5 Palm"/>
      <sheetName val="U.1.4.2 Summary Sales"/>
      <sheetName val="Sales Report MKTG"/>
      <sheetName val="U.1.4.4 Sugar"/>
      <sheetName val="Ex_Rate"/>
      <sheetName val="Ex-Rate"/>
      <sheetName val="Permanent info"/>
      <sheetName val="CRA-Detail"/>
      <sheetName val="Marshal"/>
      <sheetName val="C13"/>
      <sheetName val="CDYW"/>
      <sheetName val="Module2"/>
      <sheetName val="Links"/>
      <sheetName val="AA.1.1 BNI"/>
      <sheetName val="EX RATE"/>
      <sheetName val="DAT-1"/>
      <sheetName val="entry"/>
      <sheetName val="Daf_Isi"/>
      <sheetName val="1"/>
      <sheetName val="2"/>
      <sheetName val="3"/>
      <sheetName val="4"/>
      <sheetName val="5"/>
      <sheetName val="6"/>
      <sheetName val="7"/>
      <sheetName val="8"/>
      <sheetName val="9"/>
      <sheetName val="11"/>
      <sheetName val="12"/>
      <sheetName val="13"/>
      <sheetName val="14"/>
      <sheetName val="15"/>
      <sheetName val="16"/>
      <sheetName val="17"/>
      <sheetName val="18"/>
      <sheetName val="19"/>
      <sheetName val="20"/>
      <sheetName val="21"/>
      <sheetName val="SAD"/>
      <sheetName val="Master"/>
      <sheetName val="Detail"/>
      <sheetName val="925 - ok"/>
      <sheetName val="DES 02"/>
      <sheetName val="Trading Statement"/>
      <sheetName val="lm7-11"/>
      <sheetName val="laru-Sawit"/>
      <sheetName val="bez.karpel"/>
      <sheetName val="lembar kerja"/>
      <sheetName val="Profile"/>
      <sheetName val="FS-FORECAST"/>
      <sheetName val="LEADSCHEDULE"/>
      <sheetName val="As"/>
      <sheetName val="TB"/>
      <sheetName val="Akomodasi"/>
      <sheetName val="DIRECT COST"/>
      <sheetName val="_REF"/>
      <sheetName val="HrgBhn"/>
      <sheetName val="TBSv"/>
      <sheetName val="II"/>
      <sheetName val="MASTER_INPUT"/>
      <sheetName val="indrct dtl"/>
      <sheetName val="wp"/>
      <sheetName val="SPT"/>
      <sheetName val="Pendingan Pbg &amp; Skbm"/>
      <sheetName val="Temuan Pbg"/>
      <sheetName val="Temuan Skbm"/>
      <sheetName val="장할생활 (2)"/>
      <sheetName val="치솔실적"/>
      <sheetName val="여신현황"/>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Sheet6"/>
      <sheetName val="Sheet7"/>
      <sheetName val="Sheet8"/>
      <sheetName val="유1야"/>
      <sheetName val="유2야"/>
      <sheetName val="장할생활 _2_"/>
      <sheetName val="슬림형변경"/>
      <sheetName val="COGS"/>
      <sheetName val="KPI sheet"/>
      <sheetName val="FREIGHT DE COPACKERS"/>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5_Ā_x000c_켸믫쁛쁈_x0000__x0000_쎠蛤_x0000__x0000_"/>
      <sheetName val="_x0000__x0000_̃̃̃̃̃̃̃̃̃̃̃̃̃̃̃"/>
      <sheetName val="7월급여"/>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x0000__x0000__x0000__x0000__x0000__x0000__x0000__x0000__x0000__x000a__x0005_Ā_x000c_筈믪쁃쁃_x0000__x0000__xdbf8_蜝_x0000__x0000__x0000_ƀ_x0000__x0000__x0000__x0000__x0000__x0000_"/>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Pivot"/>
      <sheetName val="Transfer Price 2014 H2 SG HUB.x"/>
      <sheetName val="Tax PU"/>
      <sheetName val="A"/>
      <sheetName val="_x000a__x0005_Ā_x000c_筈믪쁃쁃_xdbf8_蜝ƀ篘믪䀀热崎_x0000__x0004__x0000_崉"/>
      <sheetName val=" new Codes used"/>
      <sheetName val="In put data"/>
      <sheetName val="ARA"/>
      <sheetName val="Tabela Preços"/>
      <sheetName val="Sheet2_x0000__x0000__x0000__x0000__x0000__x0000__x0000__x0000_"/>
      <sheetName val="stdd costBPCS"/>
      <sheetName val="h:mm:ss.AM/PM_x0000__x0008_hh:mm:ss_x0000__x0000__x0000_ _x0000__x0001__x0001_֞"/>
      <sheetName val="CS"/>
      <sheetName val="ONE AMC"/>
      <sheetName val="Schick Volume"/>
      <sheetName val="Cont"/>
      <sheetName val="Ofreng"/>
      <sheetName val="Cash Expense March-96"/>
      <sheetName val="LAPISAN a7"/>
      <sheetName val="Ḡ@匠믫邰믫_x000a__x000c_"/>
      <sheetName val="_x000d__x0005_Ā_x000c_筈믪쁃쁃_xdbf8_蜝ƀ篘믪䀀热崎"/>
      <sheetName val="_x0002_"/>
      <sheetName val="_x000a__x0005_Ā_x000c_筈믪쁃쁃_xdbf8_蜝ƀ篘믪䀀热崎"/>
      <sheetName val="h:mm:ss.AM/PM"/>
      <sheetName val="[Book1.xls]\"/>
      <sheetName val="Analisa Minyak"/>
      <sheetName val="EmpCodes"/>
      <sheetName val="Lookup"/>
      <sheetName val="Errors"/>
      <sheetName val="Successful"/>
      <sheetName val="Stick diagram (2)"/>
      <sheetName val="Op Charges"/>
      <sheetName val="abk.04.awalr+co+tab.rups"/>
      <sheetName val="sch-16"/>
      <sheetName val="statoil"/>
      <sheetName val="_"/>
      <sheetName val="____ (2)"/>
      <sheetName val="Ḡ@匠믫邰믫__x000c_"/>
      <sheetName val="__x0005_Ā_x000c_筈믪쁃쁃_xdbf8_蜝ƀ篘믪䀀热崎"/>
      <sheetName val="3-DIV4"/>
      <sheetName val="Run_Sheet1"/>
      <sheetName val="Report_Long(Esso)"/>
      <sheetName val="BHA_Cal"/>
      <sheetName val="Bit_Record"/>
      <sheetName val="KBB-A_BS20"/>
      <sheetName val="Kap__Alat_(3)"/>
      <sheetName val="calculo_de_gas_Total"/>
      <sheetName val="A_08_Vol_Calcs"/>
      <sheetName val="Sew-Tahan"/>
      <sheetName val="SCH_2"/>
      <sheetName val="ID13st1P1"/>
      <sheetName val="ID13st1P2"/>
      <sheetName val="ID13V2"/>
      <sheetName val="Run"/>
      <sheetName val="依頼内容"/>
      <sheetName val="Working Sheet"/>
      <sheetName val="TF Set"/>
      <sheetName val="Equip_-_Upper"/>
      <sheetName val="209010_data_(2)"/>
      <sheetName val="2069_-_OFS_GAIN&amp;LOSS_ALLOCATION"/>
      <sheetName val="2054_-_OFS_GAIN&amp;LOSS_ALLOCATION"/>
      <sheetName val="1987_-_OFS_GAIN&amp;LOSS_ALLOCATION"/>
      <sheetName val="last_allocation_JV"/>
      <sheetName val="JVs_-_126410"/>
      <sheetName val="latest_JV_upload"/>
      <sheetName val="ok_JVs_-_latest"/>
      <sheetName val="ok_MSK_ALLOCATION_JV"/>
      <sheetName val="ok_JVs_-_2812019"/>
      <sheetName val="ok_JV_-_SRD_64399401"/>
      <sheetName val="ok_WG_COST_RJV"/>
      <sheetName val="ok_JVs_-_2812019_&amp;_other"/>
      <sheetName val="ok_JV_-_SRD_Ukhta"/>
      <sheetName val="DETAIL_PROV_DBT_CLT"/>
      <sheetName val="IM_SIS"/>
      <sheetName val="Journal_SPS-0206"/>
      <sheetName val="Payroll_Analysis"/>
      <sheetName val="REVENUE-05"/>
      <sheetName val="REVENUE-10"/>
      <sheetName val="REVENUE-11"/>
      <sheetName val="REVENUE-08"/>
      <sheetName val="REVENUE-09"/>
      <sheetName val="REVENUE-07"/>
      <sheetName val="HARGA SATUAN"/>
      <sheetName val="DASLink"/>
      <sheetName val="换算单位"/>
      <sheetName val="基础参数"/>
      <sheetName val="附表4"/>
      <sheetName val="Assumptions"/>
      <sheetName val="Summary&amp;Cases"/>
      <sheetName val="aec journal"/>
      <sheetName val="CAPEX"/>
      <sheetName val="Tool Recommendation"/>
      <sheetName val="WO-WS 2015"/>
      <sheetName val="Scenarios"/>
      <sheetName val="Sch15_1stQ04"/>
      <sheetName val="166 32 01"/>
      <sheetName val="Cementing"/>
      <sheetName val="Base"/>
      <sheetName val="\=C:=C:\Documents and Settings"/>
      <sheetName val="SAP Worksheet"/>
      <sheetName val="Spacing Element"/>
      <sheetName val=" MEASURE"/>
      <sheetName val="RUN_s.XLS"/>
      <sheetName val="forecast without extension (2)"/>
      <sheetName val="SpreadSheet"/>
      <sheetName val="PNDE"/>
      <sheetName val="BGA All '06"/>
      <sheetName val="DSRE"/>
      <sheetName val="KTWE"/>
      <sheetName val="SLE"/>
      <sheetName val="SPNE"/>
      <sheetName val="TRE"/>
      <sheetName val="材料汇总表"/>
      <sheetName val="1.Areal Statemen"/>
      <sheetName val="SAIFUL"/>
      <sheetName val="Master Unit Usaha"/>
      <sheetName val="Short"/>
      <sheetName val="HAL10"/>
      <sheetName val="SAP-KAB &amp; PAN-Buil"/>
      <sheetName val="Mutasi Karyawan"/>
      <sheetName val="CPO 16-9-TID "/>
      <sheetName val="INDIRECT DETAIL"/>
      <sheetName val="Master harga"/>
      <sheetName val="VINTHIA"/>
      <sheetName val="PK &amp; UM (2)"/>
      <sheetName val="Param."/>
      <sheetName val="PARAMETRES"/>
      <sheetName val="_x000d__x0005_Ā_x000c_筈믪쁃쁃_xdbf8_蜝ƀ"/>
      <sheetName val="_x0002_ Ⰰ＀﷯ѿࠀ_x0006_頀䴅ༀ_xffff_僿䴀倀䴀䀀䴆"/>
      <sheetName val="_x000d__x0005_Ā_x000c_筈믪쁃쁃_xdbf8_蜝ƀ篘믪䀀热崎_x0004_崉"/>
      <sheetName val="_x000a__x0005_Ā_x000c_筈믪쁃쁃_xdbf8_蜝ƀ"/>
      <sheetName val="_x000a__x0005_Ā_x000c_筈믪쁃쁃_xdbf8_蜝ƀ篘믪䀀热崎_x0004_崉"/>
      <sheetName val="h:mm:ss.AM/PM_x0008_hh:mm:ss _x0001__x0001_֞"/>
      <sheetName val="LIST"/>
      <sheetName val="invst"/>
      <sheetName val="Spares Calculation Tool"/>
      <sheetName val="Traffic and Subr"/>
      <sheetName val="MW_HCPT"/>
      <sheetName val="EurotoolsXRates"/>
      <sheetName val="BT00_PXD"/>
      <sheetName val="hfc-old"/>
      <sheetName val="West"/>
      <sheetName val="Makro_End"/>
      <sheetName val="Macro2"/>
      <sheetName val="AM-MARG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ow r="1">
          <cell r="B1" t="str">
            <v>MEC_NO</v>
          </cell>
        </row>
      </sheetData>
      <sheetData sheetId="56" refreshError="1"/>
      <sheetData sheetId="57" refreshError="1"/>
      <sheetData sheetId="58" refreshError="1"/>
      <sheetData sheetId="59" refreshError="1"/>
      <sheetData sheetId="60" refreshError="1"/>
      <sheetData sheetId="61">
        <row r="3">
          <cell r="B3">
            <v>167720</v>
          </cell>
        </row>
      </sheetData>
      <sheetData sheetId="62">
        <row r="1">
          <cell r="B1" t="str">
            <v>MEC_NO</v>
          </cell>
        </row>
      </sheetData>
      <sheetData sheetId="63">
        <row r="1">
          <cell r="B1" t="str">
            <v>MEC_NO</v>
          </cell>
        </row>
      </sheetData>
      <sheetData sheetId="64">
        <row r="3">
          <cell r="B3">
            <v>167720</v>
          </cell>
        </row>
      </sheetData>
      <sheetData sheetId="65">
        <row r="1">
          <cell r="B1" t="str">
            <v>MEC_NO</v>
          </cell>
        </row>
      </sheetData>
      <sheetData sheetId="66" refreshError="1"/>
      <sheetData sheetId="67" refreshError="1"/>
      <sheetData sheetId="68">
        <row r="3">
          <cell r="B3">
            <v>167720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ow r="3">
          <cell r="B3">
            <v>167720</v>
          </cell>
        </row>
      </sheetData>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ow r="1">
          <cell r="B1" t="str">
            <v>MEC_NO</v>
          </cell>
        </row>
      </sheetData>
      <sheetData sheetId="97" refreshError="1"/>
      <sheetData sheetId="98" refreshError="1"/>
      <sheetData sheetId="99">
        <row r="3">
          <cell r="B3">
            <v>167720</v>
          </cell>
        </row>
      </sheetData>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ow r="3">
          <cell r="B3">
            <v>167720</v>
          </cell>
        </row>
      </sheetData>
      <sheetData sheetId="172" refreshError="1"/>
      <sheetData sheetId="173" refreshError="1"/>
      <sheetData sheetId="174" refreshError="1"/>
      <sheetData sheetId="175">
        <row r="3">
          <cell r="B3">
            <v>167720</v>
          </cell>
        </row>
      </sheetData>
      <sheetData sheetId="176">
        <row r="3">
          <cell r="B3">
            <v>167720</v>
          </cell>
        </row>
      </sheetData>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ow r="3">
          <cell r="B3">
            <v>167720</v>
          </cell>
        </row>
      </sheetData>
      <sheetData sheetId="257" refreshError="1"/>
      <sheetData sheetId="258" refreshError="1"/>
      <sheetData sheetId="259">
        <row r="3">
          <cell r="B3">
            <v>167720</v>
          </cell>
        </row>
      </sheetData>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row r="384">
          <cell r="E384" t="str">
            <v xml:space="preserve"> REKAP PENJUALAN DESEMBER 2004</v>
          </cell>
        </row>
      </sheetData>
      <sheetData sheetId="314"/>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ow r="3">
          <cell r="B3">
            <v>167720</v>
          </cell>
        </row>
      </sheetData>
      <sheetData sheetId="474" refreshError="1"/>
      <sheetData sheetId="475" refreshError="1"/>
      <sheetData sheetId="476" refreshError="1"/>
      <sheetData sheetId="477" refreshError="1"/>
      <sheetData sheetId="478" refreshError="1"/>
      <sheetData sheetId="479"/>
      <sheetData sheetId="480"/>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sheetData sheetId="509"/>
      <sheetData sheetId="510"/>
      <sheetData sheetId="511"/>
      <sheetData sheetId="512"/>
      <sheetData sheetId="513"/>
      <sheetData sheetId="514"/>
      <sheetData sheetId="515"/>
      <sheetData sheetId="516"/>
      <sheetData sheetId="517"/>
      <sheetData sheetId="518">
        <row r="6">
          <cell r="F6" t="str">
            <v>Units</v>
          </cell>
        </row>
      </sheetData>
      <sheetData sheetId="519"/>
      <sheetData sheetId="520"/>
      <sheetData sheetId="521"/>
      <sheetData sheetId="522"/>
      <sheetData sheetId="523"/>
      <sheetData sheetId="524"/>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S List"/>
      <sheetName val="GRIR Dump"/>
      <sheetName val="Adjustments"/>
      <sheetName val="GRIR"/>
      <sheetName val="LIH Prior Months"/>
      <sheetName val="DD File Codes"/>
      <sheetName val="Impulse"/>
      <sheetName val="FAL 1000"/>
      <sheetName val="FAT Data"/>
      <sheetName val="Other 2000 Disposals"/>
      <sheetName val="WWFAL"/>
    </sheetNames>
    <sheetDataSet>
      <sheetData sheetId="0" refreshError="1">
        <row r="2">
          <cell r="A2">
            <v>5715</v>
          </cell>
          <cell r="B2">
            <v>2</v>
          </cell>
          <cell r="C2" t="str">
            <v>A1125M-2391</v>
          </cell>
          <cell r="D2">
            <v>5715</v>
          </cell>
          <cell r="E2" t="str">
            <v>A1125M</v>
          </cell>
          <cell r="F2" t="str">
            <v>2391</v>
          </cell>
          <cell r="G2" t="str">
            <v>RITE</v>
          </cell>
          <cell r="H2" t="str">
            <v>1000017886</v>
          </cell>
        </row>
        <row r="3">
          <cell r="A3">
            <v>5716</v>
          </cell>
          <cell r="B3">
            <v>2</v>
          </cell>
          <cell r="C3" t="str">
            <v>A1125M-2392</v>
          </cell>
          <cell r="D3">
            <v>5716</v>
          </cell>
          <cell r="E3" t="str">
            <v>A1125M</v>
          </cell>
          <cell r="F3" t="str">
            <v>2392</v>
          </cell>
          <cell r="G3" t="str">
            <v>JUNKED</v>
          </cell>
          <cell r="H3" t="str">
            <v>1000017887</v>
          </cell>
        </row>
        <row r="4">
          <cell r="A4">
            <v>5717</v>
          </cell>
          <cell r="B4">
            <v>2</v>
          </cell>
          <cell r="C4" t="str">
            <v>A1125M-2981</v>
          </cell>
          <cell r="D4">
            <v>5717</v>
          </cell>
          <cell r="E4" t="str">
            <v>A1125M</v>
          </cell>
          <cell r="F4" t="str">
            <v>2981</v>
          </cell>
          <cell r="G4" t="str">
            <v>RONG</v>
          </cell>
          <cell r="H4" t="str">
            <v>1000017925</v>
          </cell>
        </row>
        <row r="5">
          <cell r="A5">
            <v>5718</v>
          </cell>
          <cell r="B5">
            <v>2</v>
          </cell>
          <cell r="C5" t="str">
            <v>A1125M-2982</v>
          </cell>
          <cell r="D5">
            <v>5718</v>
          </cell>
          <cell r="E5" t="str">
            <v>A1125M</v>
          </cell>
          <cell r="F5" t="str">
            <v>2982</v>
          </cell>
          <cell r="G5" t="str">
            <v>RITE</v>
          </cell>
          <cell r="H5" t="str">
            <v>1000017926</v>
          </cell>
        </row>
        <row r="6">
          <cell r="A6">
            <v>5719</v>
          </cell>
          <cell r="B6">
            <v>2</v>
          </cell>
          <cell r="C6" t="str">
            <v>A1125M-3008</v>
          </cell>
          <cell r="D6">
            <v>5719</v>
          </cell>
          <cell r="E6" t="str">
            <v>A1125M</v>
          </cell>
          <cell r="F6" t="str">
            <v>3008</v>
          </cell>
          <cell r="G6" t="str">
            <v>RONG</v>
          </cell>
          <cell r="H6" t="str">
            <v>1000018009</v>
          </cell>
        </row>
        <row r="7">
          <cell r="A7">
            <v>5720</v>
          </cell>
          <cell r="B7">
            <v>2</v>
          </cell>
          <cell r="C7" t="str">
            <v>A287M-2454</v>
          </cell>
          <cell r="D7">
            <v>5720</v>
          </cell>
          <cell r="E7" t="str">
            <v>A287M</v>
          </cell>
          <cell r="F7" t="str">
            <v>2454</v>
          </cell>
          <cell r="G7" t="str">
            <v>RITE</v>
          </cell>
          <cell r="H7" t="str">
            <v>1000013963</v>
          </cell>
          <cell r="N7" t="str">
            <v>4500193647</v>
          </cell>
          <cell r="O7" t="str">
            <v>1</v>
          </cell>
        </row>
        <row r="8">
          <cell r="A8">
            <v>5721</v>
          </cell>
          <cell r="B8">
            <v>2</v>
          </cell>
          <cell r="C8" t="str">
            <v>A287M-2455</v>
          </cell>
          <cell r="D8">
            <v>5721</v>
          </cell>
          <cell r="E8" t="str">
            <v>A287M</v>
          </cell>
          <cell r="F8" t="str">
            <v>2455</v>
          </cell>
          <cell r="G8" t="str">
            <v>RITE</v>
          </cell>
          <cell r="H8" t="str">
            <v>1000013964</v>
          </cell>
          <cell r="N8" t="str">
            <v>4500193647</v>
          </cell>
          <cell r="O8" t="str">
            <v>2</v>
          </cell>
        </row>
        <row r="9">
          <cell r="A9">
            <v>5741</v>
          </cell>
          <cell r="B9">
            <v>2</v>
          </cell>
          <cell r="C9" t="str">
            <v>A475M-1031</v>
          </cell>
          <cell r="D9">
            <v>5741</v>
          </cell>
          <cell r="E9" t="str">
            <v>A475M</v>
          </cell>
          <cell r="F9" t="str">
            <v>1031</v>
          </cell>
          <cell r="G9" t="str">
            <v>RITE</v>
          </cell>
          <cell r="I9" t="e">
            <v>#N/A</v>
          </cell>
        </row>
        <row r="10">
          <cell r="A10">
            <v>5740</v>
          </cell>
          <cell r="B10">
            <v>2</v>
          </cell>
          <cell r="C10" t="str">
            <v>A475M-1044</v>
          </cell>
          <cell r="D10">
            <v>5740</v>
          </cell>
          <cell r="E10" t="str">
            <v>A475M</v>
          </cell>
          <cell r="F10" t="str">
            <v>1044A</v>
          </cell>
          <cell r="G10" t="str">
            <v>Lost in Hole</v>
          </cell>
          <cell r="H10" t="str">
            <v>1000000529</v>
          </cell>
        </row>
        <row r="11">
          <cell r="A11">
            <v>5722</v>
          </cell>
          <cell r="B11">
            <v>2</v>
          </cell>
          <cell r="C11" t="str">
            <v>A475M-1064</v>
          </cell>
          <cell r="D11">
            <v>5722</v>
          </cell>
          <cell r="E11" t="str">
            <v>A475M</v>
          </cell>
          <cell r="F11" t="str">
            <v>1064</v>
          </cell>
          <cell r="G11" t="str">
            <v>RITE</v>
          </cell>
          <cell r="H11" t="str">
            <v>1000000507</v>
          </cell>
        </row>
        <row r="12">
          <cell r="A12">
            <v>5723</v>
          </cell>
          <cell r="B12">
            <v>2</v>
          </cell>
          <cell r="C12" t="str">
            <v>A475M-1078</v>
          </cell>
          <cell r="D12">
            <v>5723</v>
          </cell>
          <cell r="E12" t="str">
            <v>A475M</v>
          </cell>
          <cell r="F12" t="str">
            <v>1078</v>
          </cell>
          <cell r="G12" t="str">
            <v>JUNKED</v>
          </cell>
          <cell r="H12" t="str">
            <v>1000000510</v>
          </cell>
        </row>
        <row r="13">
          <cell r="A13">
            <v>5724</v>
          </cell>
          <cell r="B13">
            <v>2</v>
          </cell>
          <cell r="C13" t="str">
            <v>A475M-1092</v>
          </cell>
          <cell r="D13">
            <v>5724</v>
          </cell>
          <cell r="E13" t="str">
            <v>A475M</v>
          </cell>
          <cell r="F13" t="str">
            <v>1092</v>
          </cell>
          <cell r="G13" t="str">
            <v>On Location</v>
          </cell>
          <cell r="H13" t="str">
            <v>1000000513</v>
          </cell>
        </row>
        <row r="14">
          <cell r="A14">
            <v>5725</v>
          </cell>
          <cell r="B14">
            <v>2</v>
          </cell>
          <cell r="C14" t="str">
            <v>A475M-1112</v>
          </cell>
          <cell r="D14">
            <v>5725</v>
          </cell>
          <cell r="E14" t="str">
            <v>A475M</v>
          </cell>
          <cell r="F14" t="str">
            <v>1112</v>
          </cell>
          <cell r="G14" t="str">
            <v>On Location</v>
          </cell>
          <cell r="H14" t="str">
            <v>1000000514</v>
          </cell>
        </row>
        <row r="15">
          <cell r="A15">
            <v>5726</v>
          </cell>
          <cell r="B15">
            <v>2</v>
          </cell>
          <cell r="C15" t="str">
            <v>A475M-1165</v>
          </cell>
          <cell r="D15">
            <v>5726</v>
          </cell>
          <cell r="E15" t="str">
            <v>A475M</v>
          </cell>
          <cell r="F15" t="str">
            <v>1165</v>
          </cell>
          <cell r="G15" t="str">
            <v>JUNKED</v>
          </cell>
          <cell r="H15" t="str">
            <v>1000000517</v>
          </cell>
        </row>
        <row r="16">
          <cell r="A16">
            <v>5727</v>
          </cell>
          <cell r="B16">
            <v>2</v>
          </cell>
          <cell r="C16" t="str">
            <v>A475M-1170</v>
          </cell>
          <cell r="D16">
            <v>5727</v>
          </cell>
          <cell r="E16" t="str">
            <v>A475M</v>
          </cell>
          <cell r="F16" t="str">
            <v>1170</v>
          </cell>
          <cell r="G16" t="str">
            <v>On Location</v>
          </cell>
          <cell r="H16" t="str">
            <v>1000000518</v>
          </cell>
        </row>
        <row r="17">
          <cell r="A17">
            <v>5728</v>
          </cell>
          <cell r="B17">
            <v>2</v>
          </cell>
          <cell r="C17" t="str">
            <v>A475M-1171</v>
          </cell>
          <cell r="D17">
            <v>5728</v>
          </cell>
          <cell r="E17" t="str">
            <v>A475M</v>
          </cell>
          <cell r="F17" t="str">
            <v>1171</v>
          </cell>
          <cell r="G17" t="str">
            <v>On Location</v>
          </cell>
          <cell r="H17" t="str">
            <v>1000000519</v>
          </cell>
        </row>
        <row r="18">
          <cell r="A18">
            <v>5742</v>
          </cell>
          <cell r="B18">
            <v>2</v>
          </cell>
          <cell r="C18" t="str">
            <v>A475M-1175</v>
          </cell>
          <cell r="D18">
            <v>5742</v>
          </cell>
          <cell r="E18" t="str">
            <v>A475M</v>
          </cell>
          <cell r="F18" t="str">
            <v>1175</v>
          </cell>
          <cell r="G18" t="str">
            <v>RITE</v>
          </cell>
          <cell r="H18" t="str">
            <v>1000000520</v>
          </cell>
        </row>
        <row r="19">
          <cell r="A19">
            <v>5729</v>
          </cell>
          <cell r="B19">
            <v>2</v>
          </cell>
          <cell r="C19" t="str">
            <v>A475M-1177</v>
          </cell>
          <cell r="D19">
            <v>5729</v>
          </cell>
          <cell r="E19" t="str">
            <v>A475M</v>
          </cell>
          <cell r="F19" t="str">
            <v>1177-1</v>
          </cell>
          <cell r="G19" t="str">
            <v>RITE</v>
          </cell>
          <cell r="H19" t="str">
            <v>1000000522</v>
          </cell>
        </row>
        <row r="20">
          <cell r="A20">
            <v>5730</v>
          </cell>
          <cell r="B20">
            <v>2</v>
          </cell>
          <cell r="C20" t="str">
            <v>A475M-1178</v>
          </cell>
          <cell r="D20">
            <v>5730</v>
          </cell>
          <cell r="E20" t="str">
            <v>A475M</v>
          </cell>
          <cell r="F20" t="str">
            <v>1178</v>
          </cell>
          <cell r="G20" t="str">
            <v>RITE</v>
          </cell>
          <cell r="H20" t="str">
            <v>1000000523</v>
          </cell>
        </row>
        <row r="21">
          <cell r="A21">
            <v>5731</v>
          </cell>
          <cell r="B21">
            <v>2</v>
          </cell>
          <cell r="C21" t="str">
            <v>A475M-1183</v>
          </cell>
          <cell r="D21">
            <v>5731</v>
          </cell>
          <cell r="E21" t="str">
            <v>A475M</v>
          </cell>
          <cell r="F21" t="str">
            <v>1183</v>
          </cell>
          <cell r="G21" t="str">
            <v>JUNKED</v>
          </cell>
          <cell r="H21" t="str">
            <v>1000000524</v>
          </cell>
        </row>
        <row r="22">
          <cell r="A22">
            <v>5732</v>
          </cell>
          <cell r="B22">
            <v>2</v>
          </cell>
          <cell r="C22" t="str">
            <v>A475M-2089</v>
          </cell>
          <cell r="D22">
            <v>5732</v>
          </cell>
          <cell r="E22" t="str">
            <v>A475M</v>
          </cell>
          <cell r="F22" t="str">
            <v>2089</v>
          </cell>
          <cell r="G22" t="str">
            <v>On Location</v>
          </cell>
          <cell r="H22" t="str">
            <v>1000000525</v>
          </cell>
        </row>
        <row r="23">
          <cell r="A23">
            <v>5743</v>
          </cell>
          <cell r="B23">
            <v>2</v>
          </cell>
          <cell r="C23" t="str">
            <v>A475M-2119</v>
          </cell>
          <cell r="D23">
            <v>5743</v>
          </cell>
          <cell r="E23" t="str">
            <v>A475M</v>
          </cell>
          <cell r="F23" t="str">
            <v>2119</v>
          </cell>
          <cell r="G23" t="str">
            <v>RITE</v>
          </cell>
          <cell r="H23" t="str">
            <v>1000000528</v>
          </cell>
        </row>
        <row r="24">
          <cell r="A24">
            <v>5733</v>
          </cell>
          <cell r="B24">
            <v>2</v>
          </cell>
          <cell r="C24" t="str">
            <v>A475M-2129</v>
          </cell>
          <cell r="D24">
            <v>5733</v>
          </cell>
          <cell r="E24" t="str">
            <v>A475M</v>
          </cell>
          <cell r="F24" t="str">
            <v>2129</v>
          </cell>
          <cell r="G24" t="str">
            <v>JUNKED</v>
          </cell>
          <cell r="H24" t="str">
            <v>1000013166</v>
          </cell>
        </row>
        <row r="25">
          <cell r="A25">
            <v>5734</v>
          </cell>
          <cell r="B25">
            <v>2</v>
          </cell>
          <cell r="C25" t="str">
            <v>A475M-2265</v>
          </cell>
          <cell r="D25">
            <v>5734</v>
          </cell>
          <cell r="E25" t="str">
            <v>A475M</v>
          </cell>
          <cell r="F25" t="str">
            <v>2265</v>
          </cell>
          <cell r="G25" t="str">
            <v>RITE</v>
          </cell>
          <cell r="H25" t="str">
            <v>1000012635</v>
          </cell>
          <cell r="N25" t="str">
            <v>4500007667</v>
          </cell>
          <cell r="O25" t="str">
            <v>1</v>
          </cell>
        </row>
        <row r="26">
          <cell r="A26">
            <v>5744</v>
          </cell>
          <cell r="B26">
            <v>2</v>
          </cell>
          <cell r="C26" t="str">
            <v>A475M-2298</v>
          </cell>
          <cell r="D26">
            <v>5744</v>
          </cell>
          <cell r="E26" t="str">
            <v>A475M</v>
          </cell>
          <cell r="F26" t="str">
            <v>2298</v>
          </cell>
          <cell r="G26" t="str">
            <v>On Location</v>
          </cell>
          <cell r="H26" t="str">
            <v>1000014352</v>
          </cell>
        </row>
        <row r="27">
          <cell r="A27">
            <v>5735</v>
          </cell>
          <cell r="B27">
            <v>2</v>
          </cell>
          <cell r="C27" t="str">
            <v>A475M-2299</v>
          </cell>
          <cell r="D27">
            <v>5735</v>
          </cell>
          <cell r="E27" t="str">
            <v>A475M</v>
          </cell>
          <cell r="F27" t="str">
            <v>2299</v>
          </cell>
          <cell r="G27" t="str">
            <v>Lost in Hole</v>
          </cell>
          <cell r="H27" t="str">
            <v>1000014353</v>
          </cell>
        </row>
        <row r="28">
          <cell r="A28">
            <v>5745</v>
          </cell>
          <cell r="B28">
            <v>2</v>
          </cell>
          <cell r="C28" t="str">
            <v>A475M-2407</v>
          </cell>
          <cell r="D28">
            <v>5745</v>
          </cell>
          <cell r="E28" t="str">
            <v>A475M</v>
          </cell>
          <cell r="F28" t="str">
            <v>2407</v>
          </cell>
          <cell r="G28" t="str">
            <v>On Location</v>
          </cell>
          <cell r="H28" t="str">
            <v>1000013741</v>
          </cell>
        </row>
        <row r="29">
          <cell r="A29">
            <v>5736</v>
          </cell>
          <cell r="B29">
            <v>2</v>
          </cell>
          <cell r="C29" t="str">
            <v>A475M-2863</v>
          </cell>
          <cell r="D29">
            <v>5736</v>
          </cell>
          <cell r="E29" t="str">
            <v>A475M</v>
          </cell>
          <cell r="F29" t="str">
            <v>2863</v>
          </cell>
          <cell r="G29" t="str">
            <v>RITE</v>
          </cell>
          <cell r="H29" t="str">
            <v>1000017264</v>
          </cell>
          <cell r="N29" t="str">
            <v>4500856469</v>
          </cell>
          <cell r="O29" t="str">
            <v>3</v>
          </cell>
        </row>
        <row r="30">
          <cell r="A30">
            <v>5737</v>
          </cell>
          <cell r="B30">
            <v>2</v>
          </cell>
          <cell r="C30" t="str">
            <v>A475M-2864</v>
          </cell>
          <cell r="D30">
            <v>5737</v>
          </cell>
          <cell r="E30" t="str">
            <v>A475M</v>
          </cell>
          <cell r="F30" t="str">
            <v>2864</v>
          </cell>
          <cell r="G30" t="str">
            <v>RITE</v>
          </cell>
          <cell r="H30" t="str">
            <v>1000017265</v>
          </cell>
          <cell r="N30" t="str">
            <v>4500856469</v>
          </cell>
          <cell r="O30" t="str">
            <v>4</v>
          </cell>
        </row>
        <row r="31">
          <cell r="A31">
            <v>5738</v>
          </cell>
          <cell r="B31">
            <v>2</v>
          </cell>
          <cell r="C31" t="str">
            <v>A475M-2875</v>
          </cell>
          <cell r="D31">
            <v>5738</v>
          </cell>
          <cell r="E31" t="str">
            <v>A475M</v>
          </cell>
          <cell r="F31" t="str">
            <v>2875</v>
          </cell>
          <cell r="G31" t="str">
            <v>RITE</v>
          </cell>
          <cell r="H31" t="str">
            <v>1000017336</v>
          </cell>
          <cell r="N31" t="str">
            <v>4500856469</v>
          </cell>
          <cell r="O31" t="str">
            <v>1</v>
          </cell>
        </row>
        <row r="32">
          <cell r="A32">
            <v>5739</v>
          </cell>
          <cell r="B32">
            <v>2</v>
          </cell>
          <cell r="C32" t="str">
            <v>A475M-2876</v>
          </cell>
          <cell r="D32">
            <v>5739</v>
          </cell>
          <cell r="E32" t="str">
            <v>A475M</v>
          </cell>
          <cell r="F32" t="str">
            <v>2876</v>
          </cell>
          <cell r="G32" t="str">
            <v>RITE</v>
          </cell>
          <cell r="H32" t="str">
            <v>1000017337</v>
          </cell>
          <cell r="N32" t="str">
            <v>4500856469</v>
          </cell>
          <cell r="O32" t="str">
            <v>2</v>
          </cell>
        </row>
        <row r="33">
          <cell r="A33">
            <v>5746</v>
          </cell>
          <cell r="B33">
            <v>2</v>
          </cell>
          <cell r="C33" t="str">
            <v>A475M-3041</v>
          </cell>
          <cell r="D33">
            <v>5746</v>
          </cell>
          <cell r="E33" t="str">
            <v>A475M</v>
          </cell>
          <cell r="F33" t="str">
            <v>3041</v>
          </cell>
          <cell r="G33" t="str">
            <v>RITE</v>
          </cell>
          <cell r="H33" t="str">
            <v>1000018445</v>
          </cell>
        </row>
        <row r="34">
          <cell r="A34">
            <v>6089</v>
          </cell>
          <cell r="B34">
            <v>2</v>
          </cell>
          <cell r="C34" t="str">
            <v>A475M-3043</v>
          </cell>
          <cell r="D34">
            <v>6089</v>
          </cell>
          <cell r="E34" t="str">
            <v>A475M</v>
          </cell>
          <cell r="F34" t="str">
            <v>3043</v>
          </cell>
          <cell r="G34" t="str">
            <v>RITE</v>
          </cell>
          <cell r="H34" t="str">
            <v>1000018075</v>
          </cell>
        </row>
        <row r="35">
          <cell r="A35">
            <v>6087</v>
          </cell>
          <cell r="B35">
            <v>2</v>
          </cell>
          <cell r="C35" t="str">
            <v>A475M-3044</v>
          </cell>
          <cell r="D35">
            <v>6087</v>
          </cell>
          <cell r="E35" t="str">
            <v>A475M</v>
          </cell>
          <cell r="F35" t="str">
            <v>3044</v>
          </cell>
          <cell r="G35" t="str">
            <v>RITE</v>
          </cell>
          <cell r="H35" t="str">
            <v>1000018076</v>
          </cell>
        </row>
        <row r="36">
          <cell r="A36">
            <v>6088</v>
          </cell>
          <cell r="B36">
            <v>2</v>
          </cell>
          <cell r="C36" t="str">
            <v>A475M-3046</v>
          </cell>
          <cell r="D36">
            <v>6088</v>
          </cell>
          <cell r="E36" t="str">
            <v>A475M</v>
          </cell>
          <cell r="F36" t="str">
            <v>3046</v>
          </cell>
          <cell r="G36" t="str">
            <v>RITE</v>
          </cell>
          <cell r="H36" t="str">
            <v>1000018209</v>
          </cell>
        </row>
        <row r="37">
          <cell r="A37">
            <v>5860</v>
          </cell>
          <cell r="B37">
            <v>2</v>
          </cell>
          <cell r="C37" t="str">
            <v>A475M-3047</v>
          </cell>
          <cell r="D37">
            <v>5860</v>
          </cell>
          <cell r="E37" t="str">
            <v>A475M</v>
          </cell>
          <cell r="F37" t="str">
            <v>3047</v>
          </cell>
          <cell r="G37" t="str">
            <v>RITE</v>
          </cell>
          <cell r="I37">
            <v>1000018429</v>
          </cell>
          <cell r="N37" t="str">
            <v>4501037535</v>
          </cell>
          <cell r="O37" t="str">
            <v>1</v>
          </cell>
        </row>
        <row r="38">
          <cell r="A38">
            <v>5861</v>
          </cell>
          <cell r="B38">
            <v>2</v>
          </cell>
          <cell r="C38" t="str">
            <v>A475M-3048</v>
          </cell>
          <cell r="D38">
            <v>5861</v>
          </cell>
          <cell r="E38" t="str">
            <v>A475M</v>
          </cell>
          <cell r="F38" t="str">
            <v>3048</v>
          </cell>
          <cell r="G38" t="str">
            <v>RITE</v>
          </cell>
          <cell r="H38" t="str">
            <v>1000018430</v>
          </cell>
          <cell r="N38" t="str">
            <v>4501037535</v>
          </cell>
          <cell r="O38" t="str">
            <v>14</v>
          </cell>
        </row>
        <row r="39">
          <cell r="A39">
            <v>6260</v>
          </cell>
          <cell r="B39">
            <v>2</v>
          </cell>
          <cell r="C39" t="str">
            <v>A475M-3051</v>
          </cell>
          <cell r="D39">
            <v>6260</v>
          </cell>
          <cell r="E39" t="str">
            <v>A475M</v>
          </cell>
          <cell r="F39" t="str">
            <v>3051</v>
          </cell>
          <cell r="G39" t="str">
            <v>On Location</v>
          </cell>
          <cell r="H39" t="str">
            <v>1000018279</v>
          </cell>
        </row>
        <row r="40">
          <cell r="A40">
            <v>6262</v>
          </cell>
          <cell r="B40">
            <v>2</v>
          </cell>
          <cell r="C40" t="str">
            <v>A475M-3058</v>
          </cell>
          <cell r="D40">
            <v>6262</v>
          </cell>
          <cell r="E40" t="str">
            <v>A475M</v>
          </cell>
          <cell r="F40" t="str">
            <v>3058</v>
          </cell>
          <cell r="G40" t="str">
            <v>RITE</v>
          </cell>
          <cell r="H40" t="str">
            <v>1000018280</v>
          </cell>
        </row>
        <row r="41">
          <cell r="A41">
            <v>6279</v>
          </cell>
          <cell r="B41">
            <v>2</v>
          </cell>
          <cell r="C41" t="str">
            <v>A475M-3062</v>
          </cell>
          <cell r="D41">
            <v>6279</v>
          </cell>
          <cell r="E41" t="str">
            <v>A475M</v>
          </cell>
          <cell r="F41" t="str">
            <v>3062</v>
          </cell>
          <cell r="G41" t="str">
            <v>RITE</v>
          </cell>
          <cell r="H41" t="str">
            <v>1000018749</v>
          </cell>
          <cell r="N41" t="str">
            <v>4501124440</v>
          </cell>
          <cell r="O41" t="str">
            <v>15</v>
          </cell>
        </row>
        <row r="42">
          <cell r="A42">
            <v>6280</v>
          </cell>
          <cell r="B42">
            <v>2</v>
          </cell>
          <cell r="C42" t="str">
            <v>A475M-3063</v>
          </cell>
          <cell r="D42">
            <v>6280</v>
          </cell>
          <cell r="E42" t="str">
            <v>A475M</v>
          </cell>
          <cell r="F42" t="str">
            <v>3063</v>
          </cell>
          <cell r="G42" t="str">
            <v>RITE</v>
          </cell>
          <cell r="H42" t="str">
            <v>1000018750</v>
          </cell>
          <cell r="N42" t="str">
            <v>4501124440</v>
          </cell>
          <cell r="O42" t="str">
            <v>16</v>
          </cell>
        </row>
        <row r="43">
          <cell r="A43">
            <v>6281</v>
          </cell>
          <cell r="B43">
            <v>2</v>
          </cell>
          <cell r="C43" t="str">
            <v>A475M-3064</v>
          </cell>
          <cell r="D43">
            <v>6281</v>
          </cell>
          <cell r="E43" t="str">
            <v>A475M</v>
          </cell>
          <cell r="F43" t="str">
            <v>3064</v>
          </cell>
          <cell r="G43" t="str">
            <v>RITE</v>
          </cell>
          <cell r="H43" t="str">
            <v>1000018747</v>
          </cell>
          <cell r="N43" t="str">
            <v>4501119193</v>
          </cell>
          <cell r="O43" t="str">
            <v>1</v>
          </cell>
        </row>
        <row r="44">
          <cell r="A44">
            <v>6854</v>
          </cell>
          <cell r="B44">
            <v>2</v>
          </cell>
          <cell r="C44" t="str">
            <v>A675M-1060</v>
          </cell>
          <cell r="D44">
            <v>6854</v>
          </cell>
          <cell r="E44" t="str">
            <v>A675M</v>
          </cell>
          <cell r="F44" t="str">
            <v>1060</v>
          </cell>
          <cell r="G44" t="str">
            <v>On Location</v>
          </cell>
          <cell r="I44" t="e">
            <v>#N/A</v>
          </cell>
        </row>
        <row r="45">
          <cell r="A45">
            <v>5778</v>
          </cell>
          <cell r="B45">
            <v>2</v>
          </cell>
          <cell r="C45" t="str">
            <v>A675M-1133</v>
          </cell>
          <cell r="D45">
            <v>5778</v>
          </cell>
          <cell r="E45" t="str">
            <v>A675M</v>
          </cell>
          <cell r="F45" t="str">
            <v>1133</v>
          </cell>
          <cell r="G45" t="str">
            <v>On Location</v>
          </cell>
          <cell r="I45" t="e">
            <v>#N/A</v>
          </cell>
        </row>
        <row r="46">
          <cell r="A46">
            <v>5747</v>
          </cell>
          <cell r="B46">
            <v>2</v>
          </cell>
          <cell r="C46" t="str">
            <v>A675M-1152</v>
          </cell>
          <cell r="D46">
            <v>5747</v>
          </cell>
          <cell r="E46" t="str">
            <v>A675M</v>
          </cell>
          <cell r="F46" t="str">
            <v>1152</v>
          </cell>
          <cell r="G46" t="str">
            <v>On Location</v>
          </cell>
          <cell r="H46" t="str">
            <v>1000000654</v>
          </cell>
        </row>
        <row r="47">
          <cell r="A47">
            <v>5748</v>
          </cell>
          <cell r="B47">
            <v>2</v>
          </cell>
          <cell r="C47" t="str">
            <v>A675M-1205</v>
          </cell>
          <cell r="D47">
            <v>5748</v>
          </cell>
          <cell r="E47" t="str">
            <v>A675M</v>
          </cell>
          <cell r="F47" t="str">
            <v>1205</v>
          </cell>
          <cell r="G47" t="str">
            <v>RITE</v>
          </cell>
          <cell r="H47" t="str">
            <v>1000000667</v>
          </cell>
        </row>
        <row r="48">
          <cell r="A48">
            <v>5749</v>
          </cell>
          <cell r="B48">
            <v>2</v>
          </cell>
          <cell r="C48" t="str">
            <v>A675M-1212</v>
          </cell>
          <cell r="D48">
            <v>5749</v>
          </cell>
          <cell r="E48" t="str">
            <v>A675M</v>
          </cell>
          <cell r="F48" t="str">
            <v>1212</v>
          </cell>
          <cell r="G48" t="str">
            <v>JUNKED</v>
          </cell>
          <cell r="H48" t="str">
            <v>1000000669</v>
          </cell>
        </row>
        <row r="49">
          <cell r="A49">
            <v>5750</v>
          </cell>
          <cell r="B49">
            <v>2</v>
          </cell>
          <cell r="C49" t="str">
            <v>A675M-1301</v>
          </cell>
          <cell r="D49">
            <v>5750</v>
          </cell>
          <cell r="E49" t="str">
            <v>A675M</v>
          </cell>
          <cell r="F49" t="str">
            <v>1301</v>
          </cell>
          <cell r="G49" t="str">
            <v>RITE</v>
          </cell>
          <cell r="H49" t="str">
            <v>1000000674</v>
          </cell>
        </row>
        <row r="50">
          <cell r="A50">
            <v>5751</v>
          </cell>
          <cell r="B50">
            <v>2</v>
          </cell>
          <cell r="C50" t="str">
            <v>A675M-1323</v>
          </cell>
          <cell r="D50">
            <v>5751</v>
          </cell>
          <cell r="E50" t="str">
            <v>A675M</v>
          </cell>
          <cell r="F50" t="str">
            <v>1323</v>
          </cell>
          <cell r="G50" t="str">
            <v>RITE</v>
          </cell>
          <cell r="H50" t="str">
            <v>1000000675</v>
          </cell>
        </row>
        <row r="51">
          <cell r="A51">
            <v>5752</v>
          </cell>
          <cell r="B51">
            <v>2</v>
          </cell>
          <cell r="C51" t="str">
            <v>A675M-1330</v>
          </cell>
          <cell r="D51">
            <v>5752</v>
          </cell>
          <cell r="E51" t="str">
            <v>A675M</v>
          </cell>
          <cell r="F51" t="str">
            <v>1330</v>
          </cell>
          <cell r="G51" t="str">
            <v>RITE</v>
          </cell>
          <cell r="H51" t="str">
            <v>1000000676</v>
          </cell>
        </row>
        <row r="52">
          <cell r="A52">
            <v>5753</v>
          </cell>
          <cell r="B52">
            <v>2</v>
          </cell>
          <cell r="C52" t="str">
            <v>A675M-1332</v>
          </cell>
          <cell r="D52">
            <v>5753</v>
          </cell>
          <cell r="E52" t="str">
            <v>A675M</v>
          </cell>
          <cell r="F52" t="str">
            <v>1332</v>
          </cell>
          <cell r="G52" t="str">
            <v>RITE</v>
          </cell>
          <cell r="H52" t="str">
            <v>1000000677</v>
          </cell>
        </row>
        <row r="53">
          <cell r="A53">
            <v>5754</v>
          </cell>
          <cell r="B53">
            <v>2</v>
          </cell>
          <cell r="C53" t="str">
            <v>A675M-1364</v>
          </cell>
          <cell r="D53">
            <v>5754</v>
          </cell>
          <cell r="E53" t="str">
            <v>A675M</v>
          </cell>
          <cell r="F53" t="str">
            <v>1364</v>
          </cell>
          <cell r="G53" t="str">
            <v>RITE</v>
          </cell>
          <cell r="H53" t="str">
            <v>1000000683</v>
          </cell>
        </row>
        <row r="54">
          <cell r="A54">
            <v>5755</v>
          </cell>
          <cell r="B54">
            <v>2</v>
          </cell>
          <cell r="C54" t="str">
            <v>A675M-1365</v>
          </cell>
          <cell r="D54">
            <v>5755</v>
          </cell>
          <cell r="E54" t="str">
            <v>A675M</v>
          </cell>
          <cell r="F54" t="str">
            <v>1365</v>
          </cell>
          <cell r="G54" t="str">
            <v>RITE</v>
          </cell>
          <cell r="H54" t="str">
            <v>1000000684</v>
          </cell>
        </row>
        <row r="55">
          <cell r="A55">
            <v>5779</v>
          </cell>
          <cell r="B55">
            <v>2</v>
          </cell>
          <cell r="C55" t="str">
            <v>A675M-1367</v>
          </cell>
          <cell r="D55">
            <v>5779</v>
          </cell>
          <cell r="E55" t="str">
            <v>A675M</v>
          </cell>
          <cell r="F55" t="str">
            <v>1367</v>
          </cell>
          <cell r="G55" t="str">
            <v>On Location</v>
          </cell>
          <cell r="I55" t="e">
            <v>#N/A</v>
          </cell>
        </row>
        <row r="56">
          <cell r="A56">
            <v>5756</v>
          </cell>
          <cell r="B56">
            <v>2</v>
          </cell>
          <cell r="C56" t="str">
            <v>A675M-1368</v>
          </cell>
          <cell r="D56">
            <v>5756</v>
          </cell>
          <cell r="E56" t="str">
            <v>A675M</v>
          </cell>
          <cell r="F56" t="str">
            <v>1368</v>
          </cell>
          <cell r="G56" t="str">
            <v>RITE</v>
          </cell>
          <cell r="H56" t="str">
            <v>1000000685</v>
          </cell>
        </row>
        <row r="57">
          <cell r="A57">
            <v>5757</v>
          </cell>
          <cell r="B57">
            <v>2</v>
          </cell>
          <cell r="C57" t="str">
            <v>A675M-1384</v>
          </cell>
          <cell r="D57">
            <v>5757</v>
          </cell>
          <cell r="E57" t="str">
            <v>A675M</v>
          </cell>
          <cell r="F57" t="str">
            <v>1384</v>
          </cell>
          <cell r="G57" t="str">
            <v>Lost in Hole</v>
          </cell>
          <cell r="H57" t="str">
            <v>1000000692</v>
          </cell>
        </row>
        <row r="58">
          <cell r="A58">
            <v>5758</v>
          </cell>
          <cell r="B58">
            <v>2</v>
          </cell>
          <cell r="C58" t="str">
            <v>A675M-1421</v>
          </cell>
          <cell r="D58">
            <v>5758</v>
          </cell>
          <cell r="E58" t="str">
            <v>A675M</v>
          </cell>
          <cell r="F58" t="str">
            <v>1421</v>
          </cell>
          <cell r="G58" t="str">
            <v>RITE</v>
          </cell>
          <cell r="H58" t="str">
            <v>1000000693</v>
          </cell>
        </row>
        <row r="59">
          <cell r="A59">
            <v>5759</v>
          </cell>
          <cell r="B59">
            <v>2</v>
          </cell>
          <cell r="C59" t="str">
            <v>A675M-1422</v>
          </cell>
          <cell r="D59">
            <v>5759</v>
          </cell>
          <cell r="E59" t="str">
            <v>A675M</v>
          </cell>
          <cell r="F59" t="str">
            <v>1422</v>
          </cell>
          <cell r="G59" t="str">
            <v>Lost in Hole</v>
          </cell>
          <cell r="H59" t="str">
            <v>1000000694</v>
          </cell>
        </row>
        <row r="60">
          <cell r="A60">
            <v>5760</v>
          </cell>
          <cell r="B60">
            <v>2</v>
          </cell>
          <cell r="C60" t="str">
            <v>A675M-1440</v>
          </cell>
          <cell r="D60">
            <v>5760</v>
          </cell>
          <cell r="E60" t="str">
            <v>A675M</v>
          </cell>
          <cell r="F60" t="str">
            <v>1440</v>
          </cell>
          <cell r="G60" t="str">
            <v>RITE</v>
          </cell>
          <cell r="H60" t="str">
            <v>1000000695</v>
          </cell>
        </row>
        <row r="61">
          <cell r="A61">
            <v>5761</v>
          </cell>
          <cell r="B61">
            <v>2</v>
          </cell>
          <cell r="C61" t="str">
            <v>A675M-1441</v>
          </cell>
          <cell r="D61">
            <v>5761</v>
          </cell>
          <cell r="E61" t="str">
            <v>A675M</v>
          </cell>
          <cell r="F61" t="str">
            <v>1441</v>
          </cell>
          <cell r="G61" t="str">
            <v>RITE</v>
          </cell>
          <cell r="H61" t="str">
            <v>1000000696</v>
          </cell>
        </row>
        <row r="62">
          <cell r="A62">
            <v>5762</v>
          </cell>
          <cell r="B62">
            <v>2</v>
          </cell>
          <cell r="C62" t="str">
            <v>A675M-1442</v>
          </cell>
          <cell r="D62">
            <v>5762</v>
          </cell>
          <cell r="E62" t="str">
            <v>A675M</v>
          </cell>
          <cell r="F62" t="str">
            <v>1442</v>
          </cell>
          <cell r="G62" t="str">
            <v>RITE</v>
          </cell>
          <cell r="H62" t="str">
            <v>1000000697</v>
          </cell>
        </row>
        <row r="63">
          <cell r="A63">
            <v>5763</v>
          </cell>
          <cell r="B63">
            <v>2</v>
          </cell>
          <cell r="C63" t="str">
            <v>A675M-1443</v>
          </cell>
          <cell r="D63">
            <v>5763</v>
          </cell>
          <cell r="E63" t="str">
            <v>A675M</v>
          </cell>
          <cell r="F63" t="str">
            <v>1443</v>
          </cell>
          <cell r="G63" t="str">
            <v>On Location</v>
          </cell>
          <cell r="H63" t="str">
            <v>1000000698</v>
          </cell>
        </row>
        <row r="64">
          <cell r="A64">
            <v>5764</v>
          </cell>
          <cell r="B64">
            <v>2</v>
          </cell>
          <cell r="C64" t="str">
            <v>A675M-1446</v>
          </cell>
          <cell r="D64">
            <v>5764</v>
          </cell>
          <cell r="E64" t="str">
            <v>A675M</v>
          </cell>
          <cell r="F64" t="str">
            <v>1446</v>
          </cell>
          <cell r="G64" t="str">
            <v>RITE</v>
          </cell>
          <cell r="H64" t="str">
            <v>1000000699</v>
          </cell>
        </row>
        <row r="65">
          <cell r="A65">
            <v>5765</v>
          </cell>
          <cell r="B65">
            <v>2</v>
          </cell>
          <cell r="C65" t="str">
            <v>A675M-2128</v>
          </cell>
          <cell r="D65">
            <v>5765</v>
          </cell>
          <cell r="E65" t="str">
            <v>A675M</v>
          </cell>
          <cell r="F65" t="str">
            <v>2128</v>
          </cell>
          <cell r="G65" t="str">
            <v>On Location</v>
          </cell>
          <cell r="H65" t="str">
            <v>1000000700</v>
          </cell>
        </row>
        <row r="66">
          <cell r="A66">
            <v>5766</v>
          </cell>
          <cell r="B66">
            <v>2</v>
          </cell>
          <cell r="C66" t="str">
            <v>A675M-2170</v>
          </cell>
          <cell r="D66">
            <v>5766</v>
          </cell>
          <cell r="E66" t="str">
            <v>A675M</v>
          </cell>
          <cell r="F66" t="str">
            <v>2170</v>
          </cell>
          <cell r="G66" t="str">
            <v>RITE</v>
          </cell>
          <cell r="H66" t="str">
            <v>1000000701</v>
          </cell>
        </row>
        <row r="67">
          <cell r="A67">
            <v>6148</v>
          </cell>
          <cell r="B67">
            <v>2</v>
          </cell>
          <cell r="C67" t="str">
            <v>A675M-2235</v>
          </cell>
          <cell r="D67">
            <v>6148</v>
          </cell>
          <cell r="E67" t="str">
            <v>A675M</v>
          </cell>
          <cell r="F67" t="str">
            <v>2235</v>
          </cell>
          <cell r="G67" t="str">
            <v>RITE</v>
          </cell>
          <cell r="I67" t="e">
            <v>#N/A</v>
          </cell>
        </row>
        <row r="68">
          <cell r="A68">
            <v>5767</v>
          </cell>
          <cell r="B68">
            <v>2</v>
          </cell>
          <cell r="C68" t="str">
            <v>A675M-2445</v>
          </cell>
          <cell r="D68">
            <v>5767</v>
          </cell>
          <cell r="E68" t="str">
            <v>A675M</v>
          </cell>
          <cell r="F68" t="str">
            <v>2445</v>
          </cell>
          <cell r="G68" t="str">
            <v>On Location</v>
          </cell>
          <cell r="H68" t="str">
            <v>1000013743</v>
          </cell>
          <cell r="N68" t="str">
            <v>4500154031</v>
          </cell>
          <cell r="O68" t="str">
            <v>1</v>
          </cell>
        </row>
        <row r="69">
          <cell r="A69">
            <v>5768</v>
          </cell>
          <cell r="B69">
            <v>2</v>
          </cell>
          <cell r="C69" t="str">
            <v>A675M-2447</v>
          </cell>
          <cell r="D69">
            <v>5768</v>
          </cell>
          <cell r="E69" t="str">
            <v>A675M</v>
          </cell>
          <cell r="F69" t="str">
            <v>2447</v>
          </cell>
          <cell r="G69" t="str">
            <v>RITE</v>
          </cell>
          <cell r="H69" t="str">
            <v>1000013975</v>
          </cell>
          <cell r="N69" t="str">
            <v>4500185758</v>
          </cell>
          <cell r="O69" t="str">
            <v>1</v>
          </cell>
        </row>
        <row r="70">
          <cell r="A70">
            <v>5769</v>
          </cell>
          <cell r="B70">
            <v>2</v>
          </cell>
          <cell r="C70" t="str">
            <v>A675M-2494</v>
          </cell>
          <cell r="D70">
            <v>5769</v>
          </cell>
          <cell r="E70" t="str">
            <v>A675M</v>
          </cell>
          <cell r="F70" t="str">
            <v>2494</v>
          </cell>
          <cell r="G70" t="str">
            <v>RITE</v>
          </cell>
          <cell r="H70" t="str">
            <v>1000013974</v>
          </cell>
          <cell r="N70" t="str">
            <v>4500185739</v>
          </cell>
          <cell r="O70" t="str">
            <v>1</v>
          </cell>
        </row>
        <row r="71">
          <cell r="A71">
            <v>5770</v>
          </cell>
          <cell r="B71">
            <v>2</v>
          </cell>
          <cell r="C71" t="str">
            <v>A675M-2496</v>
          </cell>
          <cell r="D71">
            <v>5770</v>
          </cell>
          <cell r="E71" t="str">
            <v>A675M</v>
          </cell>
          <cell r="F71" t="str">
            <v>2496</v>
          </cell>
          <cell r="G71" t="str">
            <v>RITE</v>
          </cell>
          <cell r="H71" t="str">
            <v>1000013973</v>
          </cell>
          <cell r="N71" t="str">
            <v>4500185736</v>
          </cell>
          <cell r="O71" t="str">
            <v>1</v>
          </cell>
        </row>
        <row r="72">
          <cell r="A72">
            <v>5777</v>
          </cell>
          <cell r="B72">
            <v>2</v>
          </cell>
          <cell r="C72" t="str">
            <v>A675M-2621</v>
          </cell>
          <cell r="D72">
            <v>5777</v>
          </cell>
          <cell r="E72" t="str">
            <v>A675M</v>
          </cell>
          <cell r="F72" t="str">
            <v>2621</v>
          </cell>
          <cell r="G72" t="str">
            <v>Lost in Hole</v>
          </cell>
          <cell r="H72" t="str">
            <v>1000015579</v>
          </cell>
        </row>
        <row r="73">
          <cell r="A73">
            <v>5771</v>
          </cell>
          <cell r="B73">
            <v>2</v>
          </cell>
          <cell r="C73" t="str">
            <v>A675M-2633</v>
          </cell>
          <cell r="D73">
            <v>5771</v>
          </cell>
          <cell r="E73" t="str">
            <v>A675M</v>
          </cell>
          <cell r="F73" t="str">
            <v>2633</v>
          </cell>
          <cell r="G73" t="str">
            <v>RITE</v>
          </cell>
          <cell r="H73" t="str">
            <v>1000014629</v>
          </cell>
        </row>
        <row r="74">
          <cell r="A74">
            <v>5772</v>
          </cell>
          <cell r="B74">
            <v>2</v>
          </cell>
          <cell r="C74" t="str">
            <v>A675M-2634</v>
          </cell>
          <cell r="D74">
            <v>5772</v>
          </cell>
          <cell r="E74" t="str">
            <v>A675M</v>
          </cell>
          <cell r="F74" t="str">
            <v>2634</v>
          </cell>
          <cell r="G74" t="str">
            <v>Lost in Hole</v>
          </cell>
          <cell r="H74" t="str">
            <v>1000014630</v>
          </cell>
        </row>
        <row r="75">
          <cell r="A75">
            <v>5780</v>
          </cell>
          <cell r="B75">
            <v>2</v>
          </cell>
          <cell r="C75" t="str">
            <v>A675M-2799</v>
          </cell>
          <cell r="D75">
            <v>5780</v>
          </cell>
          <cell r="E75" t="str">
            <v>A675M</v>
          </cell>
          <cell r="F75" t="str">
            <v>2799</v>
          </cell>
          <cell r="G75" t="str">
            <v>RITE</v>
          </cell>
          <cell r="I75" t="e">
            <v>#N/A</v>
          </cell>
        </row>
        <row r="76">
          <cell r="A76">
            <v>6127</v>
          </cell>
          <cell r="B76">
            <v>2</v>
          </cell>
          <cell r="C76" t="str">
            <v>A675M-2806</v>
          </cell>
          <cell r="D76">
            <v>6127</v>
          </cell>
          <cell r="E76" t="str">
            <v>A675M</v>
          </cell>
          <cell r="F76" t="str">
            <v>2806</v>
          </cell>
          <cell r="G76" t="str">
            <v>TFER OUT</v>
          </cell>
          <cell r="I76" t="e">
            <v>#N/A</v>
          </cell>
        </row>
        <row r="77">
          <cell r="A77">
            <v>5773</v>
          </cell>
          <cell r="B77">
            <v>2</v>
          </cell>
          <cell r="C77" t="str">
            <v>A675M-2853</v>
          </cell>
          <cell r="D77">
            <v>5773</v>
          </cell>
          <cell r="E77" t="str">
            <v>A675M</v>
          </cell>
          <cell r="F77" t="str">
            <v>2853</v>
          </cell>
          <cell r="G77" t="str">
            <v>RITE</v>
          </cell>
          <cell r="H77" t="str">
            <v>1000017266</v>
          </cell>
          <cell r="N77" t="str">
            <v>4500856469</v>
          </cell>
          <cell r="O77" t="str">
            <v>5</v>
          </cell>
        </row>
        <row r="78">
          <cell r="A78">
            <v>5774</v>
          </cell>
          <cell r="B78">
            <v>2</v>
          </cell>
          <cell r="C78" t="str">
            <v>A675M-2854</v>
          </cell>
          <cell r="D78">
            <v>5774</v>
          </cell>
          <cell r="E78" t="str">
            <v>A675M</v>
          </cell>
          <cell r="F78" t="str">
            <v>2854</v>
          </cell>
          <cell r="G78" t="str">
            <v>RITE</v>
          </cell>
          <cell r="H78" t="str">
            <v>1000017267</v>
          </cell>
          <cell r="N78" t="str">
            <v>4500856469</v>
          </cell>
          <cell r="O78" t="str">
            <v>6</v>
          </cell>
        </row>
        <row r="79">
          <cell r="A79">
            <v>5775</v>
          </cell>
          <cell r="B79">
            <v>2</v>
          </cell>
          <cell r="C79" t="str">
            <v>A675M-2998</v>
          </cell>
          <cell r="D79">
            <v>5775</v>
          </cell>
          <cell r="E79" t="str">
            <v>A675M</v>
          </cell>
          <cell r="F79" t="str">
            <v>2998</v>
          </cell>
          <cell r="G79" t="str">
            <v>On Location</v>
          </cell>
          <cell r="H79" t="str">
            <v>1000017924</v>
          </cell>
        </row>
        <row r="80">
          <cell r="A80">
            <v>6819</v>
          </cell>
          <cell r="B80">
            <v>2</v>
          </cell>
          <cell r="C80" t="str">
            <v>A675M-2999</v>
          </cell>
          <cell r="D80">
            <v>6819</v>
          </cell>
          <cell r="E80" t="str">
            <v>A675M</v>
          </cell>
          <cell r="F80" t="str">
            <v>2999</v>
          </cell>
          <cell r="G80" t="str">
            <v>Lost in Hole</v>
          </cell>
          <cell r="I80" t="e">
            <v>#N/A</v>
          </cell>
        </row>
        <row r="81">
          <cell r="A81">
            <v>5781</v>
          </cell>
          <cell r="B81">
            <v>2</v>
          </cell>
          <cell r="C81" t="str">
            <v>A675M-3000</v>
          </cell>
          <cell r="D81">
            <v>5781</v>
          </cell>
          <cell r="E81" t="str">
            <v>A675M</v>
          </cell>
          <cell r="F81" t="str">
            <v>3000</v>
          </cell>
          <cell r="G81" t="str">
            <v>RITE</v>
          </cell>
          <cell r="I81" t="e">
            <v>#N/A</v>
          </cell>
        </row>
        <row r="82">
          <cell r="A82">
            <v>5782</v>
          </cell>
          <cell r="B82">
            <v>2</v>
          </cell>
          <cell r="C82" t="str">
            <v>A675M-3001</v>
          </cell>
          <cell r="D82">
            <v>5782</v>
          </cell>
          <cell r="E82" t="str">
            <v>A675M</v>
          </cell>
          <cell r="F82" t="str">
            <v>3001</v>
          </cell>
          <cell r="G82" t="str">
            <v>On Location</v>
          </cell>
          <cell r="I82" t="e">
            <v>#N/A</v>
          </cell>
        </row>
        <row r="83">
          <cell r="A83">
            <v>5783</v>
          </cell>
          <cell r="B83">
            <v>2</v>
          </cell>
          <cell r="C83" t="str">
            <v>A675M-3002</v>
          </cell>
          <cell r="D83">
            <v>5783</v>
          </cell>
          <cell r="E83" t="str">
            <v>A675M</v>
          </cell>
          <cell r="F83" t="str">
            <v>3002</v>
          </cell>
          <cell r="G83" t="str">
            <v>RITE</v>
          </cell>
          <cell r="I83" t="e">
            <v>#N/A</v>
          </cell>
        </row>
        <row r="84">
          <cell r="A84">
            <v>5776</v>
          </cell>
          <cell r="B84">
            <v>2</v>
          </cell>
          <cell r="C84" t="str">
            <v>A675M-3003</v>
          </cell>
          <cell r="D84">
            <v>5776</v>
          </cell>
          <cell r="E84" t="str">
            <v>A675M</v>
          </cell>
          <cell r="F84" t="str">
            <v>3003</v>
          </cell>
          <cell r="G84" t="str">
            <v>RITE</v>
          </cell>
          <cell r="H84" t="str">
            <v>1000017995</v>
          </cell>
        </row>
        <row r="85">
          <cell r="A85">
            <v>6259</v>
          </cell>
          <cell r="B85">
            <v>2</v>
          </cell>
          <cell r="C85" t="str">
            <v>A675M-3007</v>
          </cell>
          <cell r="D85">
            <v>6259</v>
          </cell>
          <cell r="E85" t="str">
            <v>A675M</v>
          </cell>
          <cell r="F85" t="str">
            <v>3007</v>
          </cell>
          <cell r="G85" t="str">
            <v>RITE</v>
          </cell>
          <cell r="H85" t="str">
            <v>1000018067</v>
          </cell>
        </row>
        <row r="86">
          <cell r="A86">
            <v>6150</v>
          </cell>
          <cell r="B86">
            <v>2</v>
          </cell>
          <cell r="C86" t="str">
            <v>A675M-3066</v>
          </cell>
          <cell r="D86">
            <v>6150</v>
          </cell>
          <cell r="E86" t="str">
            <v>A675M</v>
          </cell>
          <cell r="F86" t="str">
            <v>3066</v>
          </cell>
          <cell r="G86" t="str">
            <v>On Location</v>
          </cell>
          <cell r="H86" t="str">
            <v>1000018066</v>
          </cell>
        </row>
        <row r="87">
          <cell r="A87">
            <v>6263</v>
          </cell>
          <cell r="B87">
            <v>2</v>
          </cell>
          <cell r="C87" t="str">
            <v>A675M-3067</v>
          </cell>
          <cell r="D87">
            <v>6263</v>
          </cell>
          <cell r="E87" t="str">
            <v>A675M</v>
          </cell>
          <cell r="F87" t="str">
            <v>3067</v>
          </cell>
          <cell r="G87" t="str">
            <v>On Location</v>
          </cell>
          <cell r="H87" t="str">
            <v>1000018427</v>
          </cell>
        </row>
        <row r="88">
          <cell r="A88">
            <v>6264</v>
          </cell>
          <cell r="B88">
            <v>2</v>
          </cell>
          <cell r="C88" t="str">
            <v>A675M-3068</v>
          </cell>
          <cell r="D88">
            <v>6264</v>
          </cell>
          <cell r="E88" t="str">
            <v>A675M</v>
          </cell>
          <cell r="F88" t="str">
            <v>3068</v>
          </cell>
          <cell r="G88" t="str">
            <v>On Location</v>
          </cell>
          <cell r="H88" t="str">
            <v>1000018428</v>
          </cell>
        </row>
        <row r="89">
          <cell r="A89">
            <v>5857</v>
          </cell>
          <cell r="B89">
            <v>2</v>
          </cell>
          <cell r="C89" t="str">
            <v>A675M-3071</v>
          </cell>
          <cell r="D89">
            <v>5857</v>
          </cell>
          <cell r="E89" t="str">
            <v>A675M</v>
          </cell>
          <cell r="F89" t="str">
            <v>3071</v>
          </cell>
          <cell r="G89" t="str">
            <v>RITE</v>
          </cell>
          <cell r="H89" t="str">
            <v>1000018425</v>
          </cell>
          <cell r="N89" t="str">
            <v>4501037118</v>
          </cell>
          <cell r="O89" t="str">
            <v>3</v>
          </cell>
        </row>
        <row r="90">
          <cell r="A90">
            <v>6151</v>
          </cell>
          <cell r="B90">
            <v>2</v>
          </cell>
          <cell r="C90" t="str">
            <v>A675M-3144</v>
          </cell>
          <cell r="D90">
            <v>6151</v>
          </cell>
          <cell r="E90" t="str">
            <v>A675M</v>
          </cell>
          <cell r="F90" t="str">
            <v>3144</v>
          </cell>
          <cell r="G90" t="str">
            <v>RITE</v>
          </cell>
          <cell r="H90" t="str">
            <v>1000018619</v>
          </cell>
        </row>
        <row r="91">
          <cell r="A91">
            <v>6064</v>
          </cell>
          <cell r="B91">
            <v>2</v>
          </cell>
          <cell r="C91" t="str">
            <v>A675M-3148</v>
          </cell>
          <cell r="D91">
            <v>6064</v>
          </cell>
          <cell r="E91" t="str">
            <v>A675M</v>
          </cell>
          <cell r="F91" t="str">
            <v>3148</v>
          </cell>
          <cell r="G91" t="str">
            <v>RITE</v>
          </cell>
          <cell r="H91" t="str">
            <v>1000018620</v>
          </cell>
          <cell r="N91" t="str">
            <v>NGC-C00-083</v>
          </cell>
          <cell r="O91" t="str">
            <v>4</v>
          </cell>
        </row>
        <row r="92">
          <cell r="A92">
            <v>6265</v>
          </cell>
          <cell r="B92">
            <v>2</v>
          </cell>
          <cell r="C92" t="str">
            <v>A700M-3135</v>
          </cell>
          <cell r="D92">
            <v>6265</v>
          </cell>
          <cell r="E92" t="str">
            <v>A700M</v>
          </cell>
          <cell r="F92" t="str">
            <v>3135</v>
          </cell>
          <cell r="G92" t="str">
            <v>RITE</v>
          </cell>
          <cell r="H92" t="str">
            <v>1000018169</v>
          </cell>
        </row>
        <row r="93">
          <cell r="A93">
            <v>5964</v>
          </cell>
          <cell r="B93">
            <v>2</v>
          </cell>
          <cell r="C93" t="str">
            <v>A700M-3136</v>
          </cell>
          <cell r="D93">
            <v>5964</v>
          </cell>
          <cell r="E93" t="str">
            <v>A700M</v>
          </cell>
          <cell r="F93" t="str">
            <v>3136</v>
          </cell>
          <cell r="G93" t="str">
            <v>RITE</v>
          </cell>
          <cell r="H93" t="str">
            <v>1000018460</v>
          </cell>
          <cell r="N93" t="str">
            <v>4501037669</v>
          </cell>
          <cell r="O93" t="str">
            <v>11</v>
          </cell>
        </row>
        <row r="94">
          <cell r="A94">
            <v>5965</v>
          </cell>
          <cell r="B94">
            <v>2</v>
          </cell>
          <cell r="C94" t="str">
            <v>A700M-3139</v>
          </cell>
          <cell r="D94">
            <v>5965</v>
          </cell>
          <cell r="E94" t="str">
            <v>A700M</v>
          </cell>
          <cell r="F94" t="str">
            <v>3139</v>
          </cell>
          <cell r="G94" t="str">
            <v>RITE</v>
          </cell>
          <cell r="H94" t="str">
            <v>1000018208</v>
          </cell>
          <cell r="N94" t="str">
            <v>4501037699</v>
          </cell>
          <cell r="O94" t="str">
            <v>12</v>
          </cell>
        </row>
        <row r="95">
          <cell r="A95">
            <v>6149</v>
          </cell>
          <cell r="B95">
            <v>2</v>
          </cell>
          <cell r="C95" t="str">
            <v>A700M-3143</v>
          </cell>
          <cell r="D95">
            <v>6149</v>
          </cell>
          <cell r="E95" t="str">
            <v>A700M</v>
          </cell>
          <cell r="F95" t="str">
            <v>3143</v>
          </cell>
          <cell r="G95" t="str">
            <v>RITE</v>
          </cell>
          <cell r="I95" t="e">
            <v>#N/A</v>
          </cell>
        </row>
        <row r="96">
          <cell r="A96">
            <v>5784</v>
          </cell>
          <cell r="B96">
            <v>2</v>
          </cell>
          <cell r="C96" t="str">
            <v>A775M-1002</v>
          </cell>
          <cell r="D96">
            <v>5784</v>
          </cell>
          <cell r="E96" t="str">
            <v>A775M</v>
          </cell>
          <cell r="F96" t="str">
            <v>1002</v>
          </cell>
          <cell r="G96" t="str">
            <v>RITE</v>
          </cell>
          <cell r="H96" t="str">
            <v>1000000771</v>
          </cell>
        </row>
        <row r="97">
          <cell r="A97">
            <v>5785</v>
          </cell>
          <cell r="B97">
            <v>2</v>
          </cell>
          <cell r="C97" t="str">
            <v>A775M-1003</v>
          </cell>
          <cell r="D97">
            <v>5785</v>
          </cell>
          <cell r="E97" t="str">
            <v>A775M</v>
          </cell>
          <cell r="F97" t="str">
            <v>1003</v>
          </cell>
          <cell r="G97" t="str">
            <v>JUNKED</v>
          </cell>
          <cell r="H97" t="str">
            <v>1000000772</v>
          </cell>
        </row>
        <row r="98">
          <cell r="A98">
            <v>5786</v>
          </cell>
          <cell r="B98">
            <v>2</v>
          </cell>
          <cell r="C98" t="str">
            <v>A775M-1004</v>
          </cell>
          <cell r="D98">
            <v>5786</v>
          </cell>
          <cell r="E98" t="str">
            <v>A775M</v>
          </cell>
          <cell r="F98" t="str">
            <v>1004</v>
          </cell>
          <cell r="G98" t="str">
            <v>RITE</v>
          </cell>
          <cell r="H98" t="str">
            <v>1000000773</v>
          </cell>
        </row>
        <row r="99">
          <cell r="A99">
            <v>5787</v>
          </cell>
          <cell r="B99">
            <v>2</v>
          </cell>
          <cell r="C99" t="str">
            <v>A775M-2077</v>
          </cell>
          <cell r="D99">
            <v>5787</v>
          </cell>
          <cell r="E99" t="str">
            <v>A775M</v>
          </cell>
          <cell r="F99" t="str">
            <v>2077</v>
          </cell>
          <cell r="G99" t="str">
            <v>RITE</v>
          </cell>
          <cell r="H99" t="str">
            <v>1000000776</v>
          </cell>
        </row>
        <row r="100">
          <cell r="A100">
            <v>5788</v>
          </cell>
          <cell r="B100">
            <v>2</v>
          </cell>
          <cell r="C100" t="str">
            <v>A775M-2078</v>
          </cell>
          <cell r="D100">
            <v>5788</v>
          </cell>
          <cell r="E100" t="str">
            <v>A775M</v>
          </cell>
          <cell r="F100" t="str">
            <v>2078</v>
          </cell>
          <cell r="G100" t="str">
            <v>On Location</v>
          </cell>
          <cell r="H100" t="str">
            <v>1000000777</v>
          </cell>
        </row>
        <row r="101">
          <cell r="A101">
            <v>5789</v>
          </cell>
          <cell r="B101">
            <v>2</v>
          </cell>
          <cell r="C101" t="str">
            <v>A775M-2439</v>
          </cell>
          <cell r="D101">
            <v>5789</v>
          </cell>
          <cell r="E101" t="str">
            <v>A775M</v>
          </cell>
          <cell r="F101" t="str">
            <v>2439</v>
          </cell>
          <cell r="G101" t="str">
            <v>RITE</v>
          </cell>
          <cell r="H101" t="str">
            <v>1000013344</v>
          </cell>
        </row>
        <row r="102">
          <cell r="A102">
            <v>5794</v>
          </cell>
          <cell r="B102">
            <v>2</v>
          </cell>
          <cell r="C102" t="str">
            <v>A775M-2440</v>
          </cell>
          <cell r="D102">
            <v>5794</v>
          </cell>
          <cell r="E102" t="str">
            <v>A775M</v>
          </cell>
          <cell r="F102" t="str">
            <v>2440</v>
          </cell>
          <cell r="G102" t="str">
            <v>Lost in Hole</v>
          </cell>
          <cell r="H102" t="str">
            <v>1000017653</v>
          </cell>
        </row>
        <row r="103">
          <cell r="A103">
            <v>5790</v>
          </cell>
          <cell r="B103">
            <v>2</v>
          </cell>
          <cell r="C103" t="str">
            <v>A775M-2441</v>
          </cell>
          <cell r="D103">
            <v>5790</v>
          </cell>
          <cell r="E103" t="str">
            <v>A775M</v>
          </cell>
          <cell r="F103" t="str">
            <v>2441</v>
          </cell>
          <cell r="G103" t="str">
            <v>Lost in Hole</v>
          </cell>
          <cell r="H103" t="str">
            <v>1000013346</v>
          </cell>
        </row>
        <row r="104">
          <cell r="A104">
            <v>5795</v>
          </cell>
          <cell r="B104">
            <v>2</v>
          </cell>
          <cell r="C104" t="str">
            <v>A775M-2516</v>
          </cell>
          <cell r="D104">
            <v>5795</v>
          </cell>
          <cell r="E104" t="str">
            <v>A775M</v>
          </cell>
          <cell r="F104" t="str">
            <v>2516</v>
          </cell>
          <cell r="G104" t="str">
            <v>On Location</v>
          </cell>
          <cell r="I104" t="e">
            <v>#N/A</v>
          </cell>
        </row>
        <row r="105">
          <cell r="A105">
            <v>5791</v>
          </cell>
          <cell r="B105">
            <v>2</v>
          </cell>
          <cell r="C105" t="str">
            <v>A775M-2655</v>
          </cell>
          <cell r="D105">
            <v>5791</v>
          </cell>
          <cell r="E105" t="str">
            <v>A775M</v>
          </cell>
          <cell r="F105" t="str">
            <v>2655</v>
          </cell>
          <cell r="G105" t="str">
            <v>RITE</v>
          </cell>
          <cell r="H105" t="str">
            <v>1000015104</v>
          </cell>
          <cell r="N105" t="str">
            <v>4500250567</v>
          </cell>
          <cell r="O105" t="str">
            <v>1</v>
          </cell>
        </row>
        <row r="106">
          <cell r="A106">
            <v>5792</v>
          </cell>
          <cell r="B106">
            <v>2</v>
          </cell>
          <cell r="C106" t="str">
            <v>A775M-2656</v>
          </cell>
          <cell r="D106">
            <v>5792</v>
          </cell>
          <cell r="E106" t="str">
            <v>A775M</v>
          </cell>
          <cell r="F106" t="str">
            <v>2656</v>
          </cell>
          <cell r="G106" t="str">
            <v>On Location</v>
          </cell>
          <cell r="H106" t="str">
            <v>1000015105</v>
          </cell>
          <cell r="N106" t="str">
            <v>4500250574</v>
          </cell>
          <cell r="O106" t="str">
            <v>1</v>
          </cell>
        </row>
        <row r="107">
          <cell r="A107">
            <v>5793</v>
          </cell>
          <cell r="B107">
            <v>2</v>
          </cell>
          <cell r="C107" t="str">
            <v>A775M-2811</v>
          </cell>
          <cell r="D107">
            <v>5793</v>
          </cell>
          <cell r="E107" t="str">
            <v>A775M</v>
          </cell>
          <cell r="F107" t="str">
            <v>2811</v>
          </cell>
          <cell r="G107" t="str">
            <v>RITE</v>
          </cell>
          <cell r="H107" t="str">
            <v>1000017097</v>
          </cell>
          <cell r="N107" t="str">
            <v>4500830140</v>
          </cell>
          <cell r="O107" t="str">
            <v>1</v>
          </cell>
        </row>
        <row r="108">
          <cell r="A108">
            <v>6732</v>
          </cell>
          <cell r="B108">
            <v>2</v>
          </cell>
          <cell r="C108" t="str">
            <v>A775M-3276</v>
          </cell>
          <cell r="D108">
            <v>6732</v>
          </cell>
          <cell r="E108" t="str">
            <v>A775M</v>
          </cell>
          <cell r="F108" t="str">
            <v>3276</v>
          </cell>
          <cell r="G108" t="str">
            <v>RITE</v>
          </cell>
          <cell r="H108" t="str">
            <v>1000018969</v>
          </cell>
          <cell r="N108" t="str">
            <v>4501119193</v>
          </cell>
          <cell r="O108" t="str">
            <v>7</v>
          </cell>
        </row>
        <row r="109">
          <cell r="A109">
            <v>6733</v>
          </cell>
          <cell r="B109">
            <v>2</v>
          </cell>
          <cell r="C109" t="str">
            <v>A775M-3277</v>
          </cell>
          <cell r="D109">
            <v>6733</v>
          </cell>
          <cell r="E109" t="str">
            <v>A775M</v>
          </cell>
          <cell r="F109" t="str">
            <v>3277</v>
          </cell>
          <cell r="G109" t="str">
            <v>RITE</v>
          </cell>
          <cell r="H109" t="str">
            <v>1000018970</v>
          </cell>
          <cell r="N109" t="str">
            <v>4501119193</v>
          </cell>
          <cell r="O109" t="str">
            <v>8</v>
          </cell>
        </row>
        <row r="110">
          <cell r="A110">
            <v>6795</v>
          </cell>
          <cell r="B110">
            <v>2</v>
          </cell>
          <cell r="C110" t="str">
            <v>A775M-7702</v>
          </cell>
          <cell r="D110">
            <v>6795</v>
          </cell>
          <cell r="E110" t="str">
            <v>A775M</v>
          </cell>
          <cell r="F110" t="str">
            <v>7702</v>
          </cell>
          <cell r="G110" t="str">
            <v>RITE</v>
          </cell>
          <cell r="I110" t="e">
            <v>#N/A</v>
          </cell>
        </row>
        <row r="111">
          <cell r="A111">
            <v>6796</v>
          </cell>
          <cell r="B111">
            <v>2</v>
          </cell>
          <cell r="C111" t="str">
            <v>A775M-7704</v>
          </cell>
          <cell r="D111">
            <v>6796</v>
          </cell>
          <cell r="E111" t="str">
            <v>A775M</v>
          </cell>
          <cell r="F111" t="str">
            <v>7704</v>
          </cell>
          <cell r="G111" t="str">
            <v>RITE</v>
          </cell>
          <cell r="I111" t="e">
            <v>#N/A</v>
          </cell>
        </row>
        <row r="112">
          <cell r="A112">
            <v>6166</v>
          </cell>
          <cell r="B112">
            <v>2</v>
          </cell>
          <cell r="C112" t="str">
            <v>A800M-1054</v>
          </cell>
          <cell r="D112">
            <v>6166</v>
          </cell>
          <cell r="E112" t="str">
            <v>A800M</v>
          </cell>
          <cell r="F112" t="str">
            <v>1054</v>
          </cell>
          <cell r="G112" t="str">
            <v>RITE</v>
          </cell>
          <cell r="I112" t="e">
            <v>#N/A</v>
          </cell>
        </row>
        <row r="113">
          <cell r="A113">
            <v>5796</v>
          </cell>
          <cell r="B113">
            <v>2</v>
          </cell>
          <cell r="C113" t="str">
            <v>A800M-1151</v>
          </cell>
          <cell r="D113">
            <v>5796</v>
          </cell>
          <cell r="E113" t="str">
            <v>A800M</v>
          </cell>
          <cell r="F113" t="str">
            <v>1151</v>
          </cell>
          <cell r="G113" t="str">
            <v>JUNKED</v>
          </cell>
          <cell r="H113" t="str">
            <v>1000000788</v>
          </cell>
        </row>
        <row r="114">
          <cell r="A114">
            <v>5797</v>
          </cell>
          <cell r="B114">
            <v>2</v>
          </cell>
          <cell r="C114" t="str">
            <v>A800M-1205</v>
          </cell>
          <cell r="D114">
            <v>5797</v>
          </cell>
          <cell r="E114" t="str">
            <v>A800M</v>
          </cell>
          <cell r="F114" t="str">
            <v>1205</v>
          </cell>
          <cell r="G114" t="str">
            <v>JUNKED</v>
          </cell>
          <cell r="H114" t="str">
            <v>1000000794</v>
          </cell>
        </row>
        <row r="115">
          <cell r="A115">
            <v>5798</v>
          </cell>
          <cell r="B115">
            <v>2</v>
          </cell>
          <cell r="C115" t="str">
            <v>A800M-1206</v>
          </cell>
          <cell r="D115">
            <v>5798</v>
          </cell>
          <cell r="E115" t="str">
            <v>A800M</v>
          </cell>
          <cell r="F115" t="str">
            <v>1206</v>
          </cell>
          <cell r="G115" t="str">
            <v>RITE</v>
          </cell>
          <cell r="H115" t="str">
            <v>1000000795</v>
          </cell>
        </row>
        <row r="116">
          <cell r="A116">
            <v>5799</v>
          </cell>
          <cell r="B116">
            <v>2</v>
          </cell>
          <cell r="C116" t="str">
            <v>A800M-1207</v>
          </cell>
          <cell r="D116">
            <v>5799</v>
          </cell>
          <cell r="E116" t="str">
            <v>A800M</v>
          </cell>
          <cell r="F116" t="str">
            <v>1207</v>
          </cell>
          <cell r="G116" t="str">
            <v>DFP</v>
          </cell>
          <cell r="H116" t="str">
            <v>1000000796</v>
          </cell>
        </row>
        <row r="117">
          <cell r="A117">
            <v>5800</v>
          </cell>
          <cell r="B117">
            <v>2</v>
          </cell>
          <cell r="C117" t="str">
            <v>A800M-1210</v>
          </cell>
          <cell r="D117">
            <v>5800</v>
          </cell>
          <cell r="E117" t="str">
            <v>A800M</v>
          </cell>
          <cell r="F117" t="str">
            <v>1210</v>
          </cell>
          <cell r="G117" t="str">
            <v>RITE</v>
          </cell>
          <cell r="H117" t="str">
            <v>1000000798</v>
          </cell>
        </row>
        <row r="118">
          <cell r="A118">
            <v>6167</v>
          </cell>
          <cell r="B118">
            <v>2</v>
          </cell>
          <cell r="C118" t="str">
            <v>A800M-1229</v>
          </cell>
          <cell r="D118">
            <v>6167</v>
          </cell>
          <cell r="E118" t="str">
            <v>A800M</v>
          </cell>
          <cell r="F118" t="str">
            <v>1229</v>
          </cell>
          <cell r="G118" t="str">
            <v>RITE</v>
          </cell>
          <cell r="I118" t="e">
            <v>#N/A</v>
          </cell>
        </row>
        <row r="119">
          <cell r="A119">
            <v>5812</v>
          </cell>
          <cell r="B119">
            <v>2</v>
          </cell>
          <cell r="C119" t="str">
            <v>A800M-1243</v>
          </cell>
          <cell r="D119">
            <v>5812</v>
          </cell>
          <cell r="E119" t="str">
            <v>A800M</v>
          </cell>
          <cell r="F119" t="str">
            <v>1243</v>
          </cell>
          <cell r="G119" t="str">
            <v>RITE</v>
          </cell>
          <cell r="H119" t="str">
            <v>1000000844</v>
          </cell>
        </row>
        <row r="120">
          <cell r="A120">
            <v>5801</v>
          </cell>
          <cell r="B120">
            <v>2</v>
          </cell>
          <cell r="C120" t="str">
            <v>A800M-1247</v>
          </cell>
          <cell r="D120">
            <v>5801</v>
          </cell>
          <cell r="E120" t="str">
            <v>A800M</v>
          </cell>
          <cell r="F120" t="str">
            <v>1247</v>
          </cell>
          <cell r="G120" t="str">
            <v>RITE</v>
          </cell>
          <cell r="H120" t="str">
            <v>1000000804</v>
          </cell>
        </row>
        <row r="121">
          <cell r="A121">
            <v>5802</v>
          </cell>
          <cell r="B121">
            <v>2</v>
          </cell>
          <cell r="C121" t="str">
            <v>A800M-2208</v>
          </cell>
          <cell r="D121">
            <v>5802</v>
          </cell>
          <cell r="E121" t="str">
            <v>A800M</v>
          </cell>
          <cell r="F121" t="str">
            <v>2208</v>
          </cell>
          <cell r="G121" t="str">
            <v>RITE</v>
          </cell>
          <cell r="H121" t="str">
            <v>1000012139</v>
          </cell>
        </row>
        <row r="122">
          <cell r="A122">
            <v>5803</v>
          </cell>
          <cell r="B122">
            <v>2</v>
          </cell>
          <cell r="C122" t="str">
            <v>A800M-2305</v>
          </cell>
          <cell r="D122">
            <v>5803</v>
          </cell>
          <cell r="E122" t="str">
            <v>A800M</v>
          </cell>
          <cell r="F122" t="str">
            <v>2305</v>
          </cell>
          <cell r="G122" t="str">
            <v>TFER OUT</v>
          </cell>
          <cell r="H122" t="str">
            <v>1000012438</v>
          </cell>
          <cell r="N122" t="str">
            <v>4500002491</v>
          </cell>
          <cell r="O122" t="str">
            <v>1</v>
          </cell>
        </row>
        <row r="123">
          <cell r="A123">
            <v>6165</v>
          </cell>
          <cell r="B123">
            <v>2</v>
          </cell>
          <cell r="C123" t="str">
            <v>A800M-2381</v>
          </cell>
          <cell r="D123">
            <v>6165</v>
          </cell>
          <cell r="E123" t="str">
            <v>A800M</v>
          </cell>
          <cell r="F123" t="str">
            <v>2381</v>
          </cell>
          <cell r="G123" t="str">
            <v>On Location</v>
          </cell>
          <cell r="I123" t="e">
            <v>#N/A</v>
          </cell>
        </row>
        <row r="124">
          <cell r="A124">
            <v>5813</v>
          </cell>
          <cell r="B124">
            <v>2</v>
          </cell>
          <cell r="C124" t="str">
            <v>A800M-2439</v>
          </cell>
          <cell r="D124">
            <v>5813</v>
          </cell>
          <cell r="E124" t="str">
            <v>A800M</v>
          </cell>
          <cell r="F124" t="str">
            <v>2439</v>
          </cell>
          <cell r="G124" t="str">
            <v>RITE</v>
          </cell>
          <cell r="I124" t="e">
            <v>#N/A</v>
          </cell>
        </row>
        <row r="125">
          <cell r="A125">
            <v>5810</v>
          </cell>
          <cell r="B125">
            <v>2</v>
          </cell>
          <cell r="C125" t="str">
            <v>A800M-2506</v>
          </cell>
          <cell r="D125">
            <v>5810</v>
          </cell>
          <cell r="E125" t="str">
            <v>A800M</v>
          </cell>
          <cell r="F125" t="str">
            <v>2506</v>
          </cell>
          <cell r="G125" t="str">
            <v>RITE</v>
          </cell>
          <cell r="H125" t="str">
            <v>1000015575</v>
          </cell>
        </row>
        <row r="126">
          <cell r="A126">
            <v>5811</v>
          </cell>
          <cell r="B126">
            <v>2</v>
          </cell>
          <cell r="C126" t="str">
            <v>A800M-2599</v>
          </cell>
          <cell r="D126">
            <v>5811</v>
          </cell>
          <cell r="E126" t="str">
            <v>A800M</v>
          </cell>
          <cell r="F126" t="str">
            <v>2599</v>
          </cell>
          <cell r="G126" t="str">
            <v>RITE</v>
          </cell>
          <cell r="H126" t="str">
            <v>1000015576</v>
          </cell>
        </row>
        <row r="127">
          <cell r="A127">
            <v>5804</v>
          </cell>
          <cell r="B127">
            <v>2</v>
          </cell>
          <cell r="C127" t="str">
            <v>A800M-2600</v>
          </cell>
          <cell r="D127">
            <v>5804</v>
          </cell>
          <cell r="E127" t="str">
            <v>A800M</v>
          </cell>
          <cell r="F127" t="str">
            <v>2600</v>
          </cell>
          <cell r="G127" t="str">
            <v>RITE</v>
          </cell>
          <cell r="H127" t="str">
            <v>1000014543</v>
          </cell>
          <cell r="N127" t="str">
            <v>4500250576</v>
          </cell>
          <cell r="O127" t="str">
            <v>1</v>
          </cell>
        </row>
        <row r="128">
          <cell r="A128">
            <v>5805</v>
          </cell>
          <cell r="B128">
            <v>2</v>
          </cell>
          <cell r="C128" t="str">
            <v>A800M-2765</v>
          </cell>
          <cell r="D128">
            <v>5805</v>
          </cell>
          <cell r="E128" t="str">
            <v>A800M</v>
          </cell>
          <cell r="F128" t="str">
            <v>2765</v>
          </cell>
          <cell r="G128" t="str">
            <v>RITE</v>
          </cell>
          <cell r="H128" t="str">
            <v>1000015894</v>
          </cell>
          <cell r="N128" t="str">
            <v>4500554436</v>
          </cell>
          <cell r="O128" t="str">
            <v>1</v>
          </cell>
        </row>
        <row r="129">
          <cell r="A129">
            <v>5806</v>
          </cell>
          <cell r="B129">
            <v>2</v>
          </cell>
          <cell r="C129" t="str">
            <v>A800M-2767</v>
          </cell>
          <cell r="D129">
            <v>5806</v>
          </cell>
          <cell r="E129" t="str">
            <v>A800M</v>
          </cell>
          <cell r="F129" t="str">
            <v>2767</v>
          </cell>
          <cell r="G129" t="str">
            <v>On Location</v>
          </cell>
          <cell r="H129" t="str">
            <v>1000015895</v>
          </cell>
          <cell r="N129" t="str">
            <v>4500554436</v>
          </cell>
          <cell r="O129" t="str">
            <v>2</v>
          </cell>
        </row>
        <row r="130">
          <cell r="A130">
            <v>5807</v>
          </cell>
          <cell r="B130">
            <v>2</v>
          </cell>
          <cell r="C130" t="str">
            <v>A800M-2967</v>
          </cell>
          <cell r="D130">
            <v>5807</v>
          </cell>
          <cell r="E130" t="str">
            <v>A800M</v>
          </cell>
          <cell r="F130" t="str">
            <v>2967</v>
          </cell>
          <cell r="G130" t="str">
            <v>RITE</v>
          </cell>
          <cell r="H130" t="str">
            <v>1000017916</v>
          </cell>
        </row>
        <row r="131">
          <cell r="A131">
            <v>5808</v>
          </cell>
          <cell r="B131">
            <v>2</v>
          </cell>
          <cell r="C131" t="str">
            <v>A800M-3009</v>
          </cell>
          <cell r="D131">
            <v>5808</v>
          </cell>
          <cell r="E131" t="str">
            <v>A800M</v>
          </cell>
          <cell r="F131" t="str">
            <v>3009</v>
          </cell>
          <cell r="G131" t="str">
            <v>RITE</v>
          </cell>
          <cell r="H131" t="str">
            <v>1000017917</v>
          </cell>
        </row>
        <row r="132">
          <cell r="A132">
            <v>5809</v>
          </cell>
          <cell r="B132">
            <v>2</v>
          </cell>
          <cell r="C132" t="str">
            <v>A800M-3010</v>
          </cell>
          <cell r="D132">
            <v>5809</v>
          </cell>
          <cell r="E132" t="str">
            <v>A800M</v>
          </cell>
          <cell r="F132" t="str">
            <v>3010</v>
          </cell>
          <cell r="G132" t="str">
            <v>RITE</v>
          </cell>
          <cell r="H132" t="str">
            <v>1000017918</v>
          </cell>
        </row>
        <row r="133">
          <cell r="A133">
            <v>5814</v>
          </cell>
          <cell r="B133">
            <v>2</v>
          </cell>
          <cell r="C133" t="str">
            <v>A800M-3011</v>
          </cell>
          <cell r="D133">
            <v>5814</v>
          </cell>
          <cell r="E133" t="str">
            <v>A800M</v>
          </cell>
          <cell r="F133" t="str">
            <v>3011</v>
          </cell>
          <cell r="G133" t="str">
            <v>RITE</v>
          </cell>
          <cell r="H133" t="str">
            <v>1000018244</v>
          </cell>
        </row>
        <row r="134">
          <cell r="A134">
            <v>5815</v>
          </cell>
          <cell r="B134">
            <v>2</v>
          </cell>
          <cell r="C134" t="str">
            <v>A800M-3012</v>
          </cell>
          <cell r="D134">
            <v>5815</v>
          </cell>
          <cell r="E134" t="str">
            <v>A800M</v>
          </cell>
          <cell r="F134" t="str">
            <v>3012</v>
          </cell>
          <cell r="G134" t="str">
            <v>On Location</v>
          </cell>
          <cell r="H134" t="str">
            <v>1000018241</v>
          </cell>
        </row>
        <row r="135">
          <cell r="A135">
            <v>5816</v>
          </cell>
          <cell r="B135">
            <v>2</v>
          </cell>
          <cell r="C135" t="str">
            <v>A800M-3013</v>
          </cell>
          <cell r="D135">
            <v>5816</v>
          </cell>
          <cell r="E135" t="str">
            <v>A800M</v>
          </cell>
          <cell r="F135" t="str">
            <v>3013</v>
          </cell>
          <cell r="G135" t="str">
            <v>RITE</v>
          </cell>
          <cell r="H135" t="str">
            <v>1000018245</v>
          </cell>
        </row>
        <row r="136">
          <cell r="A136">
            <v>5817</v>
          </cell>
          <cell r="B136">
            <v>2</v>
          </cell>
          <cell r="C136" t="str">
            <v>A800M-3014</v>
          </cell>
          <cell r="D136">
            <v>5817</v>
          </cell>
          <cell r="E136" t="str">
            <v>A800M</v>
          </cell>
          <cell r="F136" t="str">
            <v>3014</v>
          </cell>
          <cell r="G136" t="str">
            <v>RITE</v>
          </cell>
          <cell r="H136" t="str">
            <v>1000018242</v>
          </cell>
        </row>
        <row r="137">
          <cell r="A137">
            <v>5818</v>
          </cell>
          <cell r="B137">
            <v>2</v>
          </cell>
          <cell r="C137" t="str">
            <v>A800M-3015</v>
          </cell>
          <cell r="D137">
            <v>5818</v>
          </cell>
          <cell r="E137" t="str">
            <v>A800M</v>
          </cell>
          <cell r="F137" t="str">
            <v>3015</v>
          </cell>
          <cell r="G137" t="str">
            <v>RITE</v>
          </cell>
          <cell r="H137" t="str">
            <v>1000018246</v>
          </cell>
        </row>
        <row r="138">
          <cell r="A138">
            <v>5819</v>
          </cell>
          <cell r="B138">
            <v>2</v>
          </cell>
          <cell r="C138" t="str">
            <v>A800M-3016</v>
          </cell>
          <cell r="D138">
            <v>5819</v>
          </cell>
          <cell r="E138" t="str">
            <v>A800M</v>
          </cell>
          <cell r="F138" t="str">
            <v>3016</v>
          </cell>
          <cell r="G138" t="str">
            <v>RITE</v>
          </cell>
          <cell r="I138" t="e">
            <v>#N/A</v>
          </cell>
        </row>
        <row r="139">
          <cell r="A139">
            <v>6057</v>
          </cell>
          <cell r="B139">
            <v>2</v>
          </cell>
          <cell r="C139" t="str">
            <v>A800M-3018</v>
          </cell>
          <cell r="D139">
            <v>6057</v>
          </cell>
          <cell r="E139" t="str">
            <v>A800M</v>
          </cell>
          <cell r="F139" t="str">
            <v>3018</v>
          </cell>
          <cell r="G139" t="str">
            <v>RITE</v>
          </cell>
          <cell r="H139" t="str">
            <v>1000018459</v>
          </cell>
        </row>
        <row r="140">
          <cell r="A140">
            <v>6147</v>
          </cell>
          <cell r="B140">
            <v>2</v>
          </cell>
          <cell r="C140" t="str">
            <v>A800M-3019</v>
          </cell>
          <cell r="D140">
            <v>6147</v>
          </cell>
          <cell r="E140" t="str">
            <v>A800M</v>
          </cell>
          <cell r="F140" t="str">
            <v>3019</v>
          </cell>
          <cell r="G140" t="str">
            <v>Lost in Hole</v>
          </cell>
          <cell r="I140" t="e">
            <v>#N/A</v>
          </cell>
        </row>
        <row r="141">
          <cell r="A141">
            <v>6855</v>
          </cell>
          <cell r="B141">
            <v>2</v>
          </cell>
          <cell r="C141" t="str">
            <v>A800M-3020</v>
          </cell>
          <cell r="D141">
            <v>6855</v>
          </cell>
          <cell r="E141" t="str">
            <v>A800M</v>
          </cell>
          <cell r="F141" t="str">
            <v>3020</v>
          </cell>
          <cell r="G141" t="str">
            <v>On Location</v>
          </cell>
          <cell r="I141" t="e">
            <v>#N/A</v>
          </cell>
        </row>
        <row r="142">
          <cell r="A142">
            <v>5909</v>
          </cell>
          <cell r="B142">
            <v>2</v>
          </cell>
          <cell r="C142" t="str">
            <v>A800M-3098</v>
          </cell>
          <cell r="D142">
            <v>5909</v>
          </cell>
          <cell r="E142" t="str">
            <v>A800M</v>
          </cell>
          <cell r="F142" t="str">
            <v>3098</v>
          </cell>
          <cell r="G142" t="str">
            <v>RITE</v>
          </cell>
          <cell r="I142" t="e">
            <v>#N/A</v>
          </cell>
          <cell r="N142" t="str">
            <v>4501036883</v>
          </cell>
          <cell r="O142" t="str">
            <v>7</v>
          </cell>
        </row>
        <row r="143">
          <cell r="A143">
            <v>6484</v>
          </cell>
          <cell r="B143">
            <v>2</v>
          </cell>
          <cell r="C143" t="str">
            <v>A800M-3192</v>
          </cell>
          <cell r="D143">
            <v>6484</v>
          </cell>
          <cell r="E143" t="str">
            <v>A800M</v>
          </cell>
          <cell r="F143" t="str">
            <v>3192</v>
          </cell>
          <cell r="G143" t="str">
            <v>On Location</v>
          </cell>
          <cell r="H143" t="str">
            <v>1000018787</v>
          </cell>
        </row>
        <row r="144">
          <cell r="A144">
            <v>6604</v>
          </cell>
          <cell r="B144">
            <v>2</v>
          </cell>
          <cell r="C144" t="str">
            <v>A800M-3193</v>
          </cell>
          <cell r="D144">
            <v>6604</v>
          </cell>
          <cell r="E144" t="str">
            <v>A800M</v>
          </cell>
          <cell r="F144" t="str">
            <v>3193</v>
          </cell>
          <cell r="G144" t="str">
            <v>On Location</v>
          </cell>
          <cell r="H144" t="str">
            <v>1000018788</v>
          </cell>
        </row>
        <row r="145">
          <cell r="A145">
            <v>6393</v>
          </cell>
          <cell r="B145">
            <v>2</v>
          </cell>
          <cell r="C145" t="str">
            <v>A800M-3197</v>
          </cell>
          <cell r="D145">
            <v>6393</v>
          </cell>
          <cell r="E145" t="str">
            <v>A800M</v>
          </cell>
          <cell r="F145" t="str">
            <v>3197</v>
          </cell>
          <cell r="G145" t="str">
            <v>On Location</v>
          </cell>
          <cell r="I145" t="e">
            <v>#N/A</v>
          </cell>
          <cell r="N145" t="str">
            <v>4501037466</v>
          </cell>
          <cell r="O145" t="str">
            <v>8</v>
          </cell>
        </row>
        <row r="146">
          <cell r="A146">
            <v>6824</v>
          </cell>
          <cell r="B146">
            <v>2</v>
          </cell>
          <cell r="C146" t="str">
            <v>A800M-3276</v>
          </cell>
          <cell r="D146">
            <v>6824</v>
          </cell>
          <cell r="E146" t="str">
            <v>A800M</v>
          </cell>
          <cell r="F146" t="str">
            <v>3276</v>
          </cell>
          <cell r="G146" t="str">
            <v>RITE</v>
          </cell>
          <cell r="I146" t="e">
            <v>#N/A</v>
          </cell>
        </row>
        <row r="147">
          <cell r="A147">
            <v>5835</v>
          </cell>
          <cell r="B147">
            <v>2</v>
          </cell>
          <cell r="C147" t="str">
            <v>A962M-1018</v>
          </cell>
          <cell r="D147">
            <v>5835</v>
          </cell>
          <cell r="E147" t="str">
            <v>A962M</v>
          </cell>
          <cell r="F147" t="str">
            <v>1018A</v>
          </cell>
          <cell r="G147" t="str">
            <v>Lost in Hole</v>
          </cell>
          <cell r="H147" t="str">
            <v>1000000855</v>
          </cell>
        </row>
        <row r="148">
          <cell r="A148">
            <v>5836</v>
          </cell>
          <cell r="B148">
            <v>2</v>
          </cell>
          <cell r="C148" t="str">
            <v>A962M-1042</v>
          </cell>
          <cell r="D148">
            <v>5836</v>
          </cell>
          <cell r="E148" t="str">
            <v>A962M</v>
          </cell>
          <cell r="F148" t="str">
            <v>1042A</v>
          </cell>
          <cell r="G148" t="str">
            <v>RITE</v>
          </cell>
          <cell r="H148" t="str">
            <v>1000000856</v>
          </cell>
        </row>
        <row r="149">
          <cell r="A149">
            <v>5837</v>
          </cell>
          <cell r="B149">
            <v>2</v>
          </cell>
          <cell r="C149" t="str">
            <v>A962M-1058</v>
          </cell>
          <cell r="D149">
            <v>5837</v>
          </cell>
          <cell r="E149" t="str">
            <v>A962M</v>
          </cell>
          <cell r="F149" t="str">
            <v>1058A</v>
          </cell>
          <cell r="G149" t="str">
            <v>RITE</v>
          </cell>
          <cell r="H149" t="str">
            <v>1000000859</v>
          </cell>
        </row>
        <row r="150">
          <cell r="A150">
            <v>5838</v>
          </cell>
          <cell r="B150">
            <v>2</v>
          </cell>
          <cell r="C150" t="str">
            <v>A962M-1059</v>
          </cell>
          <cell r="D150">
            <v>5838</v>
          </cell>
          <cell r="E150" t="str">
            <v>A962M</v>
          </cell>
          <cell r="F150" t="str">
            <v>1059A</v>
          </cell>
          <cell r="G150" t="str">
            <v>RITE</v>
          </cell>
          <cell r="H150" t="str">
            <v>1000000860</v>
          </cell>
        </row>
        <row r="151">
          <cell r="A151">
            <v>5839</v>
          </cell>
          <cell r="B151">
            <v>2</v>
          </cell>
          <cell r="C151" t="str">
            <v>A962M-1062</v>
          </cell>
          <cell r="D151">
            <v>5839</v>
          </cell>
          <cell r="E151" t="str">
            <v>A962M</v>
          </cell>
          <cell r="F151" t="str">
            <v>1062A</v>
          </cell>
          <cell r="G151" t="str">
            <v>RITE</v>
          </cell>
          <cell r="H151" t="str">
            <v>1000000861</v>
          </cell>
        </row>
        <row r="152">
          <cell r="A152">
            <v>5820</v>
          </cell>
          <cell r="B152">
            <v>2</v>
          </cell>
          <cell r="C152" t="str">
            <v>A962M-1118</v>
          </cell>
          <cell r="D152">
            <v>5820</v>
          </cell>
          <cell r="E152" t="str">
            <v>A962M</v>
          </cell>
          <cell r="F152" t="str">
            <v>1118</v>
          </cell>
          <cell r="G152" t="str">
            <v>Lost in Hole</v>
          </cell>
          <cell r="H152" t="str">
            <v>1000000845</v>
          </cell>
        </row>
        <row r="153">
          <cell r="A153">
            <v>5821</v>
          </cell>
          <cell r="B153">
            <v>2</v>
          </cell>
          <cell r="C153" t="str">
            <v>A962M-1119</v>
          </cell>
          <cell r="D153">
            <v>5821</v>
          </cell>
          <cell r="E153" t="str">
            <v>A962M</v>
          </cell>
          <cell r="F153" t="str">
            <v>1119</v>
          </cell>
          <cell r="G153" t="str">
            <v>On Location</v>
          </cell>
          <cell r="H153" t="str">
            <v>1000000846</v>
          </cell>
        </row>
        <row r="154">
          <cell r="A154">
            <v>5822</v>
          </cell>
          <cell r="B154">
            <v>2</v>
          </cell>
          <cell r="C154" t="str">
            <v>A962M-1193</v>
          </cell>
          <cell r="D154">
            <v>5822</v>
          </cell>
          <cell r="E154" t="str">
            <v>A962M</v>
          </cell>
          <cell r="F154" t="str">
            <v>1193</v>
          </cell>
          <cell r="G154" t="str">
            <v>RITE</v>
          </cell>
          <cell r="H154" t="str">
            <v>1000000850</v>
          </cell>
        </row>
        <row r="155">
          <cell r="A155">
            <v>5823</v>
          </cell>
          <cell r="B155">
            <v>2</v>
          </cell>
          <cell r="C155" t="str">
            <v>A962M-1194</v>
          </cell>
          <cell r="D155">
            <v>5823</v>
          </cell>
          <cell r="E155" t="str">
            <v>A962M</v>
          </cell>
          <cell r="F155" t="str">
            <v>1194</v>
          </cell>
          <cell r="G155" t="str">
            <v>RITE</v>
          </cell>
          <cell r="H155" t="str">
            <v>1000000851</v>
          </cell>
        </row>
        <row r="156">
          <cell r="A156">
            <v>5824</v>
          </cell>
          <cell r="B156">
            <v>2</v>
          </cell>
          <cell r="C156" t="str">
            <v>A962M-1242</v>
          </cell>
          <cell r="D156">
            <v>5824</v>
          </cell>
          <cell r="E156" t="str">
            <v>A962M</v>
          </cell>
          <cell r="F156" t="str">
            <v>1242</v>
          </cell>
          <cell r="G156" t="str">
            <v>RITE</v>
          </cell>
          <cell r="H156" t="str">
            <v>1000000852</v>
          </cell>
        </row>
        <row r="157">
          <cell r="A157">
            <v>5825</v>
          </cell>
          <cell r="B157">
            <v>2</v>
          </cell>
          <cell r="C157" t="str">
            <v>A962M-1246</v>
          </cell>
          <cell r="D157">
            <v>5825</v>
          </cell>
          <cell r="E157" t="str">
            <v>A962M</v>
          </cell>
          <cell r="F157" t="str">
            <v>1246</v>
          </cell>
          <cell r="G157" t="str">
            <v>On Location</v>
          </cell>
          <cell r="H157" t="str">
            <v>1000000853</v>
          </cell>
        </row>
        <row r="158">
          <cell r="A158">
            <v>5844</v>
          </cell>
          <cell r="B158">
            <v>2</v>
          </cell>
          <cell r="C158" t="str">
            <v>A962M-1256</v>
          </cell>
          <cell r="D158">
            <v>5844</v>
          </cell>
          <cell r="E158" t="str">
            <v>A962M</v>
          </cell>
          <cell r="F158" t="str">
            <v>1256</v>
          </cell>
          <cell r="G158" t="str">
            <v>RITE</v>
          </cell>
          <cell r="I158" t="e">
            <v>#N/A</v>
          </cell>
        </row>
        <row r="159">
          <cell r="A159">
            <v>5834</v>
          </cell>
          <cell r="B159">
            <v>2</v>
          </cell>
          <cell r="C159" t="str">
            <v>A962M-2753</v>
          </cell>
          <cell r="D159">
            <v>5834</v>
          </cell>
          <cell r="E159" t="str">
            <v>A962M</v>
          </cell>
          <cell r="F159" t="str">
            <v>02753</v>
          </cell>
          <cell r="G159" t="str">
            <v>TFER OUT</v>
          </cell>
          <cell r="H159" t="str">
            <v>1000017222</v>
          </cell>
        </row>
        <row r="160">
          <cell r="A160">
            <v>5826</v>
          </cell>
          <cell r="B160">
            <v>2</v>
          </cell>
          <cell r="C160" t="str">
            <v>A962M-2895</v>
          </cell>
          <cell r="D160">
            <v>5826</v>
          </cell>
          <cell r="E160" t="str">
            <v>A962M</v>
          </cell>
          <cell r="F160" t="str">
            <v>2895</v>
          </cell>
          <cell r="G160" t="str">
            <v>RITE</v>
          </cell>
          <cell r="H160" t="str">
            <v>1000017513</v>
          </cell>
          <cell r="N160" t="str">
            <v>4500972681</v>
          </cell>
          <cell r="O160" t="str">
            <v>1</v>
          </cell>
        </row>
        <row r="161">
          <cell r="A161">
            <v>5827</v>
          </cell>
          <cell r="B161">
            <v>2</v>
          </cell>
          <cell r="C161" t="str">
            <v>A962M-2896</v>
          </cell>
          <cell r="D161">
            <v>5827</v>
          </cell>
          <cell r="E161" t="str">
            <v>A962M</v>
          </cell>
          <cell r="F161" t="str">
            <v>2896</v>
          </cell>
          <cell r="G161" t="str">
            <v>RITE</v>
          </cell>
          <cell r="H161" t="str">
            <v>1000017514</v>
          </cell>
          <cell r="N161" t="str">
            <v>4500972681</v>
          </cell>
          <cell r="O161" t="str">
            <v>2</v>
          </cell>
        </row>
        <row r="162">
          <cell r="A162">
            <v>5840</v>
          </cell>
          <cell r="B162">
            <v>2</v>
          </cell>
          <cell r="C162" t="str">
            <v>A962M-2915</v>
          </cell>
          <cell r="D162">
            <v>5840</v>
          </cell>
          <cell r="E162" t="str">
            <v>A962M</v>
          </cell>
          <cell r="F162" t="str">
            <v>2915</v>
          </cell>
          <cell r="G162" t="str">
            <v>On Location</v>
          </cell>
          <cell r="H162" t="str">
            <v>1000018327</v>
          </cell>
        </row>
        <row r="163">
          <cell r="A163">
            <v>5841</v>
          </cell>
          <cell r="B163">
            <v>2</v>
          </cell>
          <cell r="C163" t="str">
            <v>A962M-2916</v>
          </cell>
          <cell r="D163">
            <v>5841</v>
          </cell>
          <cell r="E163" t="str">
            <v>A962M</v>
          </cell>
          <cell r="F163" t="str">
            <v>2916</v>
          </cell>
          <cell r="G163" t="str">
            <v>RITE</v>
          </cell>
          <cell r="H163" t="str">
            <v>1000018328</v>
          </cell>
        </row>
        <row r="164">
          <cell r="A164">
            <v>6546</v>
          </cell>
          <cell r="B164">
            <v>2</v>
          </cell>
          <cell r="C164" t="str">
            <v>A962M-2918</v>
          </cell>
          <cell r="D164">
            <v>6546</v>
          </cell>
          <cell r="E164" t="str">
            <v>A962M</v>
          </cell>
          <cell r="F164" t="str">
            <v>2918</v>
          </cell>
          <cell r="G164" t="str">
            <v>RITE</v>
          </cell>
          <cell r="I164" t="e">
            <v>#N/A</v>
          </cell>
        </row>
        <row r="165">
          <cell r="A165">
            <v>5842</v>
          </cell>
          <cell r="B165">
            <v>2</v>
          </cell>
          <cell r="C165" t="str">
            <v>A962M-2934</v>
          </cell>
          <cell r="D165">
            <v>5842</v>
          </cell>
          <cell r="E165" t="str">
            <v>A962M</v>
          </cell>
          <cell r="F165" t="str">
            <v>2934</v>
          </cell>
          <cell r="G165" t="str">
            <v>RITE</v>
          </cell>
          <cell r="H165" t="str">
            <v>1000018326</v>
          </cell>
        </row>
        <row r="166">
          <cell r="A166">
            <v>5828</v>
          </cell>
          <cell r="B166">
            <v>2</v>
          </cell>
          <cell r="C166" t="str">
            <v>A962M-2997</v>
          </cell>
          <cell r="D166">
            <v>5828</v>
          </cell>
          <cell r="E166" t="str">
            <v>A962M</v>
          </cell>
          <cell r="F166" t="str">
            <v>2997</v>
          </cell>
          <cell r="G166" t="str">
            <v>RONG</v>
          </cell>
          <cell r="H166" t="str">
            <v>1000017921</v>
          </cell>
        </row>
        <row r="167">
          <cell r="A167">
            <v>5829</v>
          </cell>
          <cell r="B167">
            <v>2</v>
          </cell>
          <cell r="C167" t="str">
            <v>A962M-3025</v>
          </cell>
          <cell r="D167">
            <v>5829</v>
          </cell>
          <cell r="E167" t="str">
            <v>A962M</v>
          </cell>
          <cell r="F167" t="str">
            <v>3025</v>
          </cell>
          <cell r="G167" t="str">
            <v>RITE</v>
          </cell>
          <cell r="H167" t="str">
            <v>1000017922</v>
          </cell>
        </row>
        <row r="168">
          <cell r="A168">
            <v>5830</v>
          </cell>
          <cell r="B168">
            <v>2</v>
          </cell>
          <cell r="C168" t="str">
            <v>A962M-3026</v>
          </cell>
          <cell r="D168">
            <v>5830</v>
          </cell>
          <cell r="E168" t="str">
            <v>A962M</v>
          </cell>
          <cell r="F168" t="str">
            <v>3026</v>
          </cell>
          <cell r="G168" t="str">
            <v>RONG</v>
          </cell>
          <cell r="H168" t="str">
            <v>1000017923</v>
          </cell>
        </row>
        <row r="169">
          <cell r="A169">
            <v>6266</v>
          </cell>
          <cell r="B169">
            <v>2</v>
          </cell>
          <cell r="C169" t="str">
            <v>A962M-3027</v>
          </cell>
          <cell r="D169">
            <v>6266</v>
          </cell>
          <cell r="E169" t="str">
            <v>A962M</v>
          </cell>
          <cell r="F169" t="str">
            <v>3027</v>
          </cell>
          <cell r="G169" t="str">
            <v>RITE</v>
          </cell>
          <cell r="H169" t="str">
            <v>1000018202</v>
          </cell>
        </row>
        <row r="170">
          <cell r="A170">
            <v>6267</v>
          </cell>
          <cell r="B170">
            <v>2</v>
          </cell>
          <cell r="C170" t="str">
            <v>A962M-3028</v>
          </cell>
          <cell r="D170">
            <v>6267</v>
          </cell>
          <cell r="E170" t="str">
            <v>A962M</v>
          </cell>
          <cell r="F170" t="str">
            <v>3028</v>
          </cell>
          <cell r="G170" t="str">
            <v>On Location</v>
          </cell>
          <cell r="H170" t="str">
            <v>1000018203</v>
          </cell>
        </row>
        <row r="171">
          <cell r="A171">
            <v>5831</v>
          </cell>
          <cell r="B171">
            <v>2</v>
          </cell>
          <cell r="C171" t="str">
            <v>A962M-3029</v>
          </cell>
          <cell r="D171">
            <v>5831</v>
          </cell>
          <cell r="E171" t="str">
            <v>A962M</v>
          </cell>
          <cell r="F171" t="str">
            <v>3029</v>
          </cell>
          <cell r="G171" t="str">
            <v>RITE</v>
          </cell>
          <cell r="H171" t="str">
            <v>1000017971</v>
          </cell>
        </row>
        <row r="172">
          <cell r="A172">
            <v>5843</v>
          </cell>
          <cell r="B172">
            <v>2</v>
          </cell>
          <cell r="C172" t="str">
            <v>A962M-3030</v>
          </cell>
          <cell r="D172">
            <v>5843</v>
          </cell>
          <cell r="E172" t="str">
            <v>A962M</v>
          </cell>
          <cell r="F172" t="str">
            <v>3030</v>
          </cell>
          <cell r="G172" t="str">
            <v>On Location</v>
          </cell>
          <cell r="H172" t="str">
            <v>1000018204</v>
          </cell>
        </row>
        <row r="173">
          <cell r="A173">
            <v>5832</v>
          </cell>
          <cell r="B173">
            <v>2</v>
          </cell>
          <cell r="C173" t="str">
            <v>A962M-3031</v>
          </cell>
          <cell r="D173">
            <v>5832</v>
          </cell>
          <cell r="E173" t="str">
            <v>A962M</v>
          </cell>
          <cell r="F173" t="str">
            <v>3031</v>
          </cell>
          <cell r="G173" t="str">
            <v>RITE</v>
          </cell>
          <cell r="H173" t="str">
            <v>1000017972</v>
          </cell>
        </row>
        <row r="174">
          <cell r="A174">
            <v>5845</v>
          </cell>
          <cell r="B174">
            <v>2</v>
          </cell>
          <cell r="C174" t="str">
            <v>A962M-3032</v>
          </cell>
          <cell r="D174">
            <v>5845</v>
          </cell>
          <cell r="E174" t="str">
            <v>A962M</v>
          </cell>
          <cell r="F174" t="str">
            <v>3032</v>
          </cell>
          <cell r="G174" t="str">
            <v>RITE</v>
          </cell>
          <cell r="H174" t="str">
            <v>1000018397</v>
          </cell>
        </row>
        <row r="175">
          <cell r="A175">
            <v>6060</v>
          </cell>
          <cell r="B175">
            <v>2</v>
          </cell>
          <cell r="C175" t="str">
            <v>A962M-3033</v>
          </cell>
          <cell r="D175">
            <v>6060</v>
          </cell>
          <cell r="E175" t="str">
            <v>A962M</v>
          </cell>
          <cell r="F175" t="str">
            <v>3033</v>
          </cell>
          <cell r="G175" t="str">
            <v>RONG</v>
          </cell>
          <cell r="H175" t="str">
            <v>1000018393</v>
          </cell>
        </row>
        <row r="176">
          <cell r="A176">
            <v>5848</v>
          </cell>
          <cell r="B176">
            <v>2</v>
          </cell>
          <cell r="C176" t="str">
            <v>A962M-3034</v>
          </cell>
          <cell r="D176">
            <v>5848</v>
          </cell>
          <cell r="E176" t="str">
            <v>A962M</v>
          </cell>
          <cell r="F176" t="str">
            <v>3034</v>
          </cell>
          <cell r="G176" t="str">
            <v>RITE</v>
          </cell>
          <cell r="H176" t="str">
            <v>1000018394</v>
          </cell>
        </row>
        <row r="177">
          <cell r="A177">
            <v>6059</v>
          </cell>
          <cell r="B177">
            <v>2</v>
          </cell>
          <cell r="C177" t="str">
            <v>A962M-3035</v>
          </cell>
          <cell r="D177">
            <v>6059</v>
          </cell>
          <cell r="E177" t="str">
            <v>A962M</v>
          </cell>
          <cell r="F177" t="str">
            <v>3035</v>
          </cell>
          <cell r="G177" t="str">
            <v>RITE</v>
          </cell>
          <cell r="H177" t="str">
            <v>1000018395</v>
          </cell>
        </row>
        <row r="178">
          <cell r="A178">
            <v>6061</v>
          </cell>
          <cell r="B178">
            <v>2</v>
          </cell>
          <cell r="C178" t="str">
            <v>A962M-3036</v>
          </cell>
          <cell r="D178">
            <v>6061</v>
          </cell>
          <cell r="E178" t="str">
            <v>A962M</v>
          </cell>
          <cell r="F178" t="str">
            <v>3036</v>
          </cell>
          <cell r="G178" t="str">
            <v>On Location</v>
          </cell>
          <cell r="H178" t="str">
            <v>1000018396</v>
          </cell>
        </row>
        <row r="179">
          <cell r="A179">
            <v>5846</v>
          </cell>
          <cell r="B179">
            <v>2</v>
          </cell>
          <cell r="C179" t="str">
            <v>A962M-3037</v>
          </cell>
          <cell r="D179">
            <v>5846</v>
          </cell>
          <cell r="E179" t="str">
            <v>A962M</v>
          </cell>
          <cell r="F179" t="str">
            <v>3037</v>
          </cell>
          <cell r="G179" t="str">
            <v>RITE</v>
          </cell>
          <cell r="H179" t="str">
            <v>1000018398</v>
          </cell>
        </row>
        <row r="180">
          <cell r="A180">
            <v>5833</v>
          </cell>
          <cell r="B180">
            <v>2</v>
          </cell>
          <cell r="C180" t="str">
            <v>A962M-3038</v>
          </cell>
          <cell r="D180">
            <v>5833</v>
          </cell>
          <cell r="E180" t="str">
            <v>A962M</v>
          </cell>
          <cell r="F180" t="str">
            <v>3038</v>
          </cell>
          <cell r="G180" t="str">
            <v>On Location</v>
          </cell>
          <cell r="H180" t="str">
            <v>1000018008</v>
          </cell>
        </row>
        <row r="181">
          <cell r="A181">
            <v>6058</v>
          </cell>
          <cell r="B181">
            <v>2</v>
          </cell>
          <cell r="C181" t="str">
            <v>A962M-3039</v>
          </cell>
          <cell r="D181">
            <v>6058</v>
          </cell>
          <cell r="E181" t="str">
            <v>A962M</v>
          </cell>
          <cell r="F181" t="str">
            <v>3039</v>
          </cell>
          <cell r="G181" t="str">
            <v>RITE</v>
          </cell>
          <cell r="H181" t="str">
            <v>1000018426</v>
          </cell>
        </row>
        <row r="182">
          <cell r="A182">
            <v>5879</v>
          </cell>
          <cell r="B182">
            <v>2</v>
          </cell>
          <cell r="C182" t="str">
            <v>A962M-3040</v>
          </cell>
          <cell r="D182">
            <v>5879</v>
          </cell>
          <cell r="E182" t="str">
            <v>A962M</v>
          </cell>
          <cell r="F182" t="str">
            <v>3040</v>
          </cell>
          <cell r="G182" t="str">
            <v>On Location</v>
          </cell>
          <cell r="H182" t="str">
            <v>1000018205</v>
          </cell>
          <cell r="N182" t="str">
            <v>4501036854</v>
          </cell>
          <cell r="O182" t="str">
            <v>1</v>
          </cell>
        </row>
        <row r="183">
          <cell r="A183">
            <v>5847</v>
          </cell>
          <cell r="B183">
            <v>2</v>
          </cell>
          <cell r="C183" t="str">
            <v>A962M-3054</v>
          </cell>
          <cell r="D183">
            <v>5847</v>
          </cell>
          <cell r="E183" t="str">
            <v>A962M</v>
          </cell>
          <cell r="F183" t="str">
            <v>3054</v>
          </cell>
          <cell r="G183" t="str">
            <v>RONG</v>
          </cell>
          <cell r="H183" t="str">
            <v>1000018011</v>
          </cell>
        </row>
        <row r="184">
          <cell r="A184">
            <v>5853</v>
          </cell>
          <cell r="B184">
            <v>2</v>
          </cell>
          <cell r="C184" t="str">
            <v>A962M-3055</v>
          </cell>
          <cell r="D184">
            <v>5853</v>
          </cell>
          <cell r="E184" t="str">
            <v>A962M</v>
          </cell>
          <cell r="F184" t="str">
            <v>3055</v>
          </cell>
          <cell r="G184" t="str">
            <v>RITE</v>
          </cell>
          <cell r="H184" t="str">
            <v>1000018715</v>
          </cell>
        </row>
        <row r="185">
          <cell r="A185">
            <v>5854</v>
          </cell>
          <cell r="B185">
            <v>2</v>
          </cell>
          <cell r="C185" t="str">
            <v>A962M-3080</v>
          </cell>
          <cell r="D185">
            <v>5854</v>
          </cell>
          <cell r="E185" t="str">
            <v>A962M</v>
          </cell>
          <cell r="F185" t="str">
            <v>3080</v>
          </cell>
          <cell r="G185" t="str">
            <v>Lost in Hole</v>
          </cell>
          <cell r="H185" t="str">
            <v>1000018716</v>
          </cell>
        </row>
        <row r="186">
          <cell r="A186">
            <v>5855</v>
          </cell>
          <cell r="B186">
            <v>2</v>
          </cell>
          <cell r="C186" t="str">
            <v>A962M-3081</v>
          </cell>
          <cell r="D186">
            <v>5855</v>
          </cell>
          <cell r="E186" t="str">
            <v>A962M</v>
          </cell>
          <cell r="F186" t="str">
            <v>3081</v>
          </cell>
          <cell r="G186" t="str">
            <v>RONG</v>
          </cell>
          <cell r="H186" t="str">
            <v>1000018714</v>
          </cell>
        </row>
        <row r="187">
          <cell r="A187">
            <v>5881</v>
          </cell>
          <cell r="B187">
            <v>2</v>
          </cell>
          <cell r="C187" t="str">
            <v>A962M-3112</v>
          </cell>
          <cell r="D187">
            <v>5881</v>
          </cell>
          <cell r="E187" t="str">
            <v>A962M</v>
          </cell>
          <cell r="F187" t="str">
            <v>3113</v>
          </cell>
          <cell r="G187" t="str">
            <v>RITE</v>
          </cell>
          <cell r="H187" t="str">
            <v>1000018206</v>
          </cell>
          <cell r="N187" t="str">
            <v>4501036854</v>
          </cell>
          <cell r="O187" t="str">
            <v>3</v>
          </cell>
        </row>
        <row r="188">
          <cell r="A188">
            <v>5880</v>
          </cell>
          <cell r="B188">
            <v>2</v>
          </cell>
          <cell r="C188" t="str">
            <v>A962M-3113</v>
          </cell>
          <cell r="D188">
            <v>5880</v>
          </cell>
          <cell r="E188" t="str">
            <v>A962M</v>
          </cell>
          <cell r="F188" t="str">
            <v>3112</v>
          </cell>
          <cell r="G188" t="str">
            <v>RITE</v>
          </cell>
          <cell r="H188" t="str">
            <v>1000018205</v>
          </cell>
          <cell r="N188" t="str">
            <v>4501036854</v>
          </cell>
          <cell r="O188" t="str">
            <v>2</v>
          </cell>
        </row>
        <row r="189">
          <cell r="A189">
            <v>5868</v>
          </cell>
          <cell r="B189">
            <v>2</v>
          </cell>
          <cell r="C189" t="str">
            <v>A962M-3114</v>
          </cell>
          <cell r="D189">
            <v>5868</v>
          </cell>
          <cell r="E189" t="str">
            <v>A962M</v>
          </cell>
          <cell r="F189" t="str">
            <v>3114</v>
          </cell>
          <cell r="G189" t="str">
            <v>RITE</v>
          </cell>
          <cell r="I189">
            <v>1000019056</v>
          </cell>
          <cell r="N189" t="str">
            <v>4501036865</v>
          </cell>
          <cell r="O189" t="str">
            <v>20</v>
          </cell>
        </row>
        <row r="190">
          <cell r="A190">
            <v>5866</v>
          </cell>
          <cell r="B190">
            <v>2</v>
          </cell>
          <cell r="C190" t="str">
            <v>A962M-3115</v>
          </cell>
          <cell r="D190">
            <v>5866</v>
          </cell>
          <cell r="E190" t="str">
            <v>A962M</v>
          </cell>
          <cell r="F190" t="str">
            <v>3115</v>
          </cell>
          <cell r="G190" t="str">
            <v>RITE</v>
          </cell>
          <cell r="H190" t="str">
            <v>1000018253</v>
          </cell>
          <cell r="N190" t="str">
            <v>4501061072</v>
          </cell>
          <cell r="O190" t="str">
            <v>1</v>
          </cell>
        </row>
        <row r="191">
          <cell r="A191">
            <v>5867</v>
          </cell>
          <cell r="B191">
            <v>2</v>
          </cell>
          <cell r="C191" t="str">
            <v>A962M-3116</v>
          </cell>
          <cell r="D191">
            <v>5867</v>
          </cell>
          <cell r="E191" t="str">
            <v>A962M</v>
          </cell>
          <cell r="F191" t="str">
            <v>3116</v>
          </cell>
          <cell r="G191" t="str">
            <v>RITE</v>
          </cell>
          <cell r="H191" t="str">
            <v>1000018254</v>
          </cell>
          <cell r="N191" t="str">
            <v>4501061072</v>
          </cell>
          <cell r="O191" t="str">
            <v>2</v>
          </cell>
        </row>
        <row r="192">
          <cell r="A192">
            <v>6953</v>
          </cell>
          <cell r="B192">
            <v>2</v>
          </cell>
          <cell r="C192" t="str">
            <v>A962M-3262</v>
          </cell>
          <cell r="D192">
            <v>6953</v>
          </cell>
          <cell r="E192" t="str">
            <v>A962M</v>
          </cell>
          <cell r="F192" t="str">
            <v>3262</v>
          </cell>
          <cell r="G192" t="str">
            <v>On Location</v>
          </cell>
          <cell r="I192">
            <v>1000019044</v>
          </cell>
          <cell r="N192" t="str">
            <v>4501119193</v>
          </cell>
          <cell r="O192" t="str">
            <v>1</v>
          </cell>
        </row>
        <row r="193">
          <cell r="A193">
            <v>7044</v>
          </cell>
          <cell r="B193">
            <v>2</v>
          </cell>
          <cell r="C193" t="str">
            <v>A962M-3263</v>
          </cell>
          <cell r="D193">
            <v>7044</v>
          </cell>
          <cell r="E193" t="str">
            <v>A962M</v>
          </cell>
          <cell r="F193" t="str">
            <v>3263</v>
          </cell>
          <cell r="G193" t="str">
            <v>RITE</v>
          </cell>
          <cell r="I193" t="e">
            <v>#N/A</v>
          </cell>
        </row>
        <row r="194">
          <cell r="A194">
            <v>4826</v>
          </cell>
          <cell r="B194">
            <v>2</v>
          </cell>
          <cell r="C194" t="str">
            <v>ADCS-AA-012</v>
          </cell>
          <cell r="D194">
            <v>4826</v>
          </cell>
          <cell r="E194" t="str">
            <v>ADCS-AA</v>
          </cell>
          <cell r="F194" t="str">
            <v>012</v>
          </cell>
          <cell r="G194" t="str">
            <v>RITE</v>
          </cell>
        </row>
        <row r="195">
          <cell r="A195">
            <v>786</v>
          </cell>
          <cell r="B195">
            <v>2</v>
          </cell>
          <cell r="C195" t="str">
            <v>ADCS-AA-033</v>
          </cell>
          <cell r="D195">
            <v>786</v>
          </cell>
          <cell r="E195" t="str">
            <v>ADCS-AA</v>
          </cell>
          <cell r="F195" t="str">
            <v>033</v>
          </cell>
          <cell r="G195" t="str">
            <v>RITE</v>
          </cell>
        </row>
        <row r="196">
          <cell r="A196">
            <v>965</v>
          </cell>
          <cell r="B196">
            <v>2</v>
          </cell>
          <cell r="C196" t="str">
            <v>ADCS-AA-052</v>
          </cell>
          <cell r="D196">
            <v>965</v>
          </cell>
          <cell r="E196" t="str">
            <v>ADCS-AA</v>
          </cell>
          <cell r="F196" t="str">
            <v>052</v>
          </cell>
          <cell r="G196" t="str">
            <v>RITE</v>
          </cell>
        </row>
        <row r="197">
          <cell r="A197">
            <v>1017</v>
          </cell>
          <cell r="B197">
            <v>2</v>
          </cell>
          <cell r="C197" t="str">
            <v>ADCS-AA-063</v>
          </cell>
          <cell r="D197">
            <v>1017</v>
          </cell>
          <cell r="E197" t="str">
            <v>ADCS-AA</v>
          </cell>
          <cell r="F197" t="str">
            <v>063</v>
          </cell>
          <cell r="G197" t="str">
            <v>RITE</v>
          </cell>
        </row>
        <row r="198">
          <cell r="A198">
            <v>1019</v>
          </cell>
          <cell r="B198">
            <v>2</v>
          </cell>
          <cell r="C198" t="str">
            <v>ADCS-AA-064</v>
          </cell>
          <cell r="D198">
            <v>1019</v>
          </cell>
          <cell r="E198" t="str">
            <v>ADCS-AA</v>
          </cell>
          <cell r="F198" t="str">
            <v>064</v>
          </cell>
          <cell r="G198" t="str">
            <v>RITE</v>
          </cell>
        </row>
        <row r="199">
          <cell r="A199">
            <v>4807</v>
          </cell>
          <cell r="B199">
            <v>2</v>
          </cell>
          <cell r="C199" t="str">
            <v>ADCS-AA-076</v>
          </cell>
          <cell r="D199">
            <v>4807</v>
          </cell>
          <cell r="E199" t="str">
            <v>ADCS-AA</v>
          </cell>
          <cell r="F199" t="str">
            <v>076</v>
          </cell>
          <cell r="G199" t="str">
            <v>RITE</v>
          </cell>
        </row>
        <row r="200">
          <cell r="A200">
            <v>1105</v>
          </cell>
          <cell r="B200">
            <v>2</v>
          </cell>
          <cell r="C200" t="str">
            <v>ADCS-AA-085</v>
          </cell>
          <cell r="D200">
            <v>1105</v>
          </cell>
          <cell r="E200" t="str">
            <v>ADCS-AA</v>
          </cell>
          <cell r="F200" t="str">
            <v>085</v>
          </cell>
          <cell r="G200" t="str">
            <v>RITE</v>
          </cell>
        </row>
        <row r="201">
          <cell r="A201">
            <v>1117</v>
          </cell>
          <cell r="B201">
            <v>2</v>
          </cell>
          <cell r="C201" t="str">
            <v>ADCS-AA-087</v>
          </cell>
          <cell r="D201">
            <v>1117</v>
          </cell>
          <cell r="E201" t="str">
            <v>ADCS-AA</v>
          </cell>
          <cell r="F201" t="str">
            <v>087</v>
          </cell>
          <cell r="G201" t="str">
            <v>RITE</v>
          </cell>
        </row>
        <row r="202">
          <cell r="A202">
            <v>1133</v>
          </cell>
          <cell r="B202">
            <v>2</v>
          </cell>
          <cell r="C202" t="str">
            <v>ADCS-AA-093</v>
          </cell>
          <cell r="D202">
            <v>1133</v>
          </cell>
          <cell r="E202" t="str">
            <v>ADCS-AA</v>
          </cell>
          <cell r="F202" t="str">
            <v>093</v>
          </cell>
          <cell r="G202" t="str">
            <v>RITE</v>
          </cell>
        </row>
        <row r="203">
          <cell r="A203">
            <v>1359</v>
          </cell>
          <cell r="B203">
            <v>2</v>
          </cell>
          <cell r="C203" t="str">
            <v>ADCS-AA-151</v>
          </cell>
          <cell r="D203">
            <v>1359</v>
          </cell>
          <cell r="E203" t="str">
            <v>ADCS-AA</v>
          </cell>
          <cell r="F203" t="str">
            <v>151</v>
          </cell>
          <cell r="G203" t="str">
            <v>RITE</v>
          </cell>
        </row>
        <row r="204">
          <cell r="A204">
            <v>211</v>
          </cell>
          <cell r="B204">
            <v>2</v>
          </cell>
          <cell r="C204" t="str">
            <v>ADCS-AA-5979005</v>
          </cell>
          <cell r="D204">
            <v>211</v>
          </cell>
          <cell r="E204" t="str">
            <v>ADCS-AA</v>
          </cell>
          <cell r="F204" t="str">
            <v>5979005</v>
          </cell>
          <cell r="G204" t="str">
            <v>JUNKED</v>
          </cell>
          <cell r="I204" t="e">
            <v>#N/A</v>
          </cell>
        </row>
        <row r="205">
          <cell r="A205">
            <v>5069</v>
          </cell>
          <cell r="B205">
            <v>2</v>
          </cell>
          <cell r="C205" t="str">
            <v>ADCS-AA-5979006</v>
          </cell>
          <cell r="D205">
            <v>5069</v>
          </cell>
          <cell r="E205" t="str">
            <v>ADCS-AA</v>
          </cell>
          <cell r="F205" t="str">
            <v>5979006</v>
          </cell>
          <cell r="G205" t="str">
            <v>RITE</v>
          </cell>
          <cell r="I205" t="e">
            <v>#N/A</v>
          </cell>
        </row>
        <row r="206">
          <cell r="A206">
            <v>2302</v>
          </cell>
          <cell r="B206">
            <v>2</v>
          </cell>
          <cell r="C206" t="str">
            <v>ADCS-AA-5990002</v>
          </cell>
          <cell r="D206">
            <v>2302</v>
          </cell>
          <cell r="E206" t="str">
            <v>ADCS-AA</v>
          </cell>
          <cell r="F206" t="str">
            <v>5990002</v>
          </cell>
          <cell r="G206" t="str">
            <v>Lost in Hole</v>
          </cell>
          <cell r="H206" t="str">
            <v>1000017081</v>
          </cell>
        </row>
        <row r="207">
          <cell r="A207">
            <v>756</v>
          </cell>
          <cell r="B207">
            <v>2</v>
          </cell>
          <cell r="C207" t="str">
            <v>ADCS-AB-5949030</v>
          </cell>
          <cell r="D207">
            <v>756</v>
          </cell>
          <cell r="E207" t="str">
            <v>ADCS-AB</v>
          </cell>
          <cell r="F207" t="str">
            <v>5949030</v>
          </cell>
          <cell r="G207" t="str">
            <v>RITE</v>
          </cell>
          <cell r="I207" t="e">
            <v>#N/A</v>
          </cell>
        </row>
        <row r="208">
          <cell r="A208">
            <v>1064</v>
          </cell>
          <cell r="B208">
            <v>2</v>
          </cell>
          <cell r="C208" t="str">
            <v>ADCS-AB-5959073</v>
          </cell>
          <cell r="D208">
            <v>1064</v>
          </cell>
          <cell r="E208" t="str">
            <v>ADCS-AB</v>
          </cell>
          <cell r="F208" t="str">
            <v>5959073</v>
          </cell>
          <cell r="G208" t="str">
            <v>RITE</v>
          </cell>
          <cell r="I208" t="e">
            <v>#N/A</v>
          </cell>
        </row>
        <row r="209">
          <cell r="A209">
            <v>1122</v>
          </cell>
          <cell r="B209">
            <v>2</v>
          </cell>
          <cell r="C209" t="str">
            <v>ADCS-AB-5959088</v>
          </cell>
          <cell r="D209">
            <v>1122</v>
          </cell>
          <cell r="E209" t="str">
            <v>ADCS-AB</v>
          </cell>
          <cell r="F209" t="str">
            <v>5959088</v>
          </cell>
          <cell r="G209" t="str">
            <v>RITE</v>
          </cell>
          <cell r="I209" t="e">
            <v>#N/A</v>
          </cell>
        </row>
        <row r="210">
          <cell r="A210">
            <v>1196</v>
          </cell>
          <cell r="B210">
            <v>2</v>
          </cell>
          <cell r="C210" t="str">
            <v>ADCS-AB-5959103</v>
          </cell>
          <cell r="D210">
            <v>1196</v>
          </cell>
          <cell r="E210" t="str">
            <v>ADCS-AA</v>
          </cell>
          <cell r="F210" t="str">
            <v>103</v>
          </cell>
          <cell r="G210" t="str">
            <v>RITE</v>
          </cell>
          <cell r="I210">
            <v>1000000023</v>
          </cell>
          <cell r="J210" t="str">
            <v>Change serial number</v>
          </cell>
        </row>
        <row r="211">
          <cell r="A211">
            <v>866</v>
          </cell>
          <cell r="B211">
            <v>2</v>
          </cell>
          <cell r="C211" t="str">
            <v>ADCS-AB-5969040</v>
          </cell>
          <cell r="D211">
            <v>866</v>
          </cell>
          <cell r="E211" t="str">
            <v>ADCS-AA</v>
          </cell>
          <cell r="F211" t="str">
            <v>040</v>
          </cell>
          <cell r="G211" t="str">
            <v>JUNKED</v>
          </cell>
          <cell r="I211">
            <v>1000000025</v>
          </cell>
          <cell r="J211" t="str">
            <v>Change serial number</v>
          </cell>
        </row>
        <row r="212">
          <cell r="A212">
            <v>867</v>
          </cell>
          <cell r="B212">
            <v>2</v>
          </cell>
          <cell r="C212" t="str">
            <v>ADCS-AB-5979040</v>
          </cell>
          <cell r="D212">
            <v>867</v>
          </cell>
          <cell r="E212" t="str">
            <v>ADCS-AB</v>
          </cell>
          <cell r="F212" t="str">
            <v>5979040</v>
          </cell>
          <cell r="G212" t="str">
            <v>Lost in Hole</v>
          </cell>
          <cell r="H212" t="str">
            <v>1000012423</v>
          </cell>
          <cell r="N212" t="str">
            <v>4500002467</v>
          </cell>
          <cell r="O212" t="str">
            <v>1</v>
          </cell>
        </row>
        <row r="213">
          <cell r="A213">
            <v>2294</v>
          </cell>
          <cell r="B213">
            <v>2</v>
          </cell>
          <cell r="C213" t="str">
            <v>ADCS-AB-5979042</v>
          </cell>
          <cell r="D213">
            <v>2294</v>
          </cell>
          <cell r="E213" t="str">
            <v>ADCS-AB</v>
          </cell>
          <cell r="F213" t="str">
            <v>5979042</v>
          </cell>
          <cell r="G213" t="str">
            <v>Lost in Hole</v>
          </cell>
          <cell r="I213">
            <v>1000018724</v>
          </cell>
        </row>
        <row r="214">
          <cell r="A214">
            <v>902</v>
          </cell>
          <cell r="B214">
            <v>2</v>
          </cell>
          <cell r="C214" t="str">
            <v>ADCS-AB-5979043</v>
          </cell>
          <cell r="D214">
            <v>902</v>
          </cell>
          <cell r="E214" t="str">
            <v>ADCS-AB</v>
          </cell>
          <cell r="F214" t="str">
            <v>5979043</v>
          </cell>
          <cell r="G214" t="str">
            <v>RITE</v>
          </cell>
          <cell r="H214" t="str">
            <v>1000013030</v>
          </cell>
          <cell r="N214" t="str">
            <v>4500008967</v>
          </cell>
          <cell r="O214" t="str">
            <v>4</v>
          </cell>
        </row>
        <row r="215">
          <cell r="A215">
            <v>1004</v>
          </cell>
          <cell r="B215">
            <v>2</v>
          </cell>
          <cell r="C215" t="str">
            <v>ADCS-AB-5979061</v>
          </cell>
          <cell r="D215">
            <v>1004</v>
          </cell>
          <cell r="E215" t="str">
            <v>ADCS-AB</v>
          </cell>
          <cell r="F215" t="str">
            <v>061</v>
          </cell>
          <cell r="G215" t="str">
            <v>RITE</v>
          </cell>
          <cell r="H215" t="str">
            <v>1000013630</v>
          </cell>
          <cell r="J215" t="str">
            <v>Change serial number</v>
          </cell>
        </row>
        <row r="216">
          <cell r="A216">
            <v>1066</v>
          </cell>
          <cell r="B216">
            <v>2</v>
          </cell>
          <cell r="C216" t="str">
            <v>ADCS-AB-5979074</v>
          </cell>
          <cell r="D216">
            <v>1066</v>
          </cell>
          <cell r="E216" t="str">
            <v>ADCS-AB</v>
          </cell>
          <cell r="F216" t="str">
            <v>5979074</v>
          </cell>
          <cell r="G216" t="str">
            <v>RITE</v>
          </cell>
          <cell r="H216" t="str">
            <v>1000013632</v>
          </cell>
          <cell r="N216" t="str">
            <v>4500135653</v>
          </cell>
          <cell r="O216" t="str">
            <v>6</v>
          </cell>
        </row>
        <row r="217">
          <cell r="A217">
            <v>1069</v>
          </cell>
          <cell r="B217">
            <v>2</v>
          </cell>
          <cell r="C217" t="str">
            <v>ADCS-AB-5979075</v>
          </cell>
          <cell r="D217">
            <v>1069</v>
          </cell>
          <cell r="E217" t="str">
            <v>ADCS-AB</v>
          </cell>
          <cell r="F217" t="str">
            <v>5979075</v>
          </cell>
          <cell r="G217" t="str">
            <v>RITE</v>
          </cell>
          <cell r="H217" t="str">
            <v>1000014034</v>
          </cell>
          <cell r="N217" t="str">
            <v>4500135639</v>
          </cell>
          <cell r="O217" t="str">
            <v>2</v>
          </cell>
        </row>
        <row r="218">
          <cell r="A218">
            <v>1076</v>
          </cell>
          <cell r="B218">
            <v>2</v>
          </cell>
          <cell r="C218" t="str">
            <v>ADCS-AB-5979077</v>
          </cell>
          <cell r="D218">
            <v>1076</v>
          </cell>
          <cell r="E218" t="str">
            <v>ADCS-AB</v>
          </cell>
          <cell r="F218" t="str">
            <v>5979077</v>
          </cell>
          <cell r="G218" t="str">
            <v>JUNKED</v>
          </cell>
          <cell r="I218" t="e">
            <v>#N/A</v>
          </cell>
        </row>
        <row r="219">
          <cell r="A219">
            <v>2298</v>
          </cell>
          <cell r="B219">
            <v>2</v>
          </cell>
          <cell r="C219" t="str">
            <v>ADCS-AB-5980023</v>
          </cell>
          <cell r="D219">
            <v>2298</v>
          </cell>
          <cell r="E219" t="str">
            <v>ADCS-AB</v>
          </cell>
          <cell r="F219" t="str">
            <v>5980023</v>
          </cell>
          <cell r="G219" t="str">
            <v>RITE</v>
          </cell>
          <cell r="H219" t="str">
            <v>1000016313</v>
          </cell>
          <cell r="N219" t="str">
            <v>4500653596</v>
          </cell>
          <cell r="O219" t="str">
            <v>5</v>
          </cell>
        </row>
        <row r="220">
          <cell r="A220">
            <v>2299</v>
          </cell>
          <cell r="B220">
            <v>2</v>
          </cell>
          <cell r="C220" t="str">
            <v>ADCS-AB-5980024</v>
          </cell>
          <cell r="D220">
            <v>2299</v>
          </cell>
          <cell r="E220" t="str">
            <v>ADCS-AB</v>
          </cell>
          <cell r="F220" t="str">
            <v>5980024</v>
          </cell>
          <cell r="G220" t="str">
            <v>TFER OUT</v>
          </cell>
          <cell r="H220" t="str">
            <v>1000016314</v>
          </cell>
        </row>
        <row r="221">
          <cell r="A221">
            <v>2300</v>
          </cell>
          <cell r="B221">
            <v>2</v>
          </cell>
          <cell r="C221" t="str">
            <v>ADCS-AB-5980042</v>
          </cell>
          <cell r="D221">
            <v>2300</v>
          </cell>
          <cell r="E221" t="str">
            <v>ADCS-AB</v>
          </cell>
          <cell r="F221" t="str">
            <v>5980042</v>
          </cell>
          <cell r="G221" t="str">
            <v>RITE</v>
          </cell>
          <cell r="H221" t="str">
            <v>1000018166</v>
          </cell>
        </row>
        <row r="222">
          <cell r="A222">
            <v>5019</v>
          </cell>
          <cell r="B222">
            <v>2</v>
          </cell>
          <cell r="C222" t="str">
            <v>ADCS-AB-5990001</v>
          </cell>
          <cell r="D222">
            <v>5019</v>
          </cell>
          <cell r="E222" t="str">
            <v>ADCS-AB</v>
          </cell>
          <cell r="F222" t="str">
            <v>5990001</v>
          </cell>
          <cell r="G222" t="str">
            <v>RITE</v>
          </cell>
          <cell r="I222" t="e">
            <v>#N/A</v>
          </cell>
        </row>
        <row r="223">
          <cell r="A223">
            <v>2304</v>
          </cell>
          <cell r="B223">
            <v>2</v>
          </cell>
          <cell r="C223" t="str">
            <v>ADCS-AB-5990006</v>
          </cell>
          <cell r="D223">
            <v>2304</v>
          </cell>
          <cell r="E223" t="str">
            <v>ADCS-AA</v>
          </cell>
          <cell r="F223" t="str">
            <v>5990006</v>
          </cell>
          <cell r="G223" t="str">
            <v>RITE</v>
          </cell>
          <cell r="H223" t="str">
            <v>1000017319</v>
          </cell>
        </row>
        <row r="224">
          <cell r="A224">
            <v>2305</v>
          </cell>
          <cell r="B224">
            <v>2</v>
          </cell>
          <cell r="C224" t="str">
            <v>ADCS-AB-5990007</v>
          </cell>
          <cell r="D224">
            <v>2305</v>
          </cell>
          <cell r="E224" t="str">
            <v>ADCS-AB</v>
          </cell>
          <cell r="F224" t="str">
            <v>5990007</v>
          </cell>
          <cell r="G224" t="str">
            <v>RITE</v>
          </cell>
          <cell r="H224" t="str">
            <v>1000017071</v>
          </cell>
        </row>
        <row r="225">
          <cell r="A225">
            <v>2306</v>
          </cell>
          <cell r="B225">
            <v>2</v>
          </cell>
          <cell r="C225" t="str">
            <v>ADCS-AB-5990011</v>
          </cell>
          <cell r="D225">
            <v>2306</v>
          </cell>
          <cell r="E225" t="str">
            <v>ADCS-AB</v>
          </cell>
          <cell r="F225" t="str">
            <v>5990011</v>
          </cell>
          <cell r="G225" t="str">
            <v>RITE</v>
          </cell>
          <cell r="H225" t="str">
            <v>1000017318</v>
          </cell>
        </row>
        <row r="226">
          <cell r="A226">
            <v>4938</v>
          </cell>
          <cell r="B226">
            <v>2</v>
          </cell>
          <cell r="C226" t="str">
            <v>ADCS-AB-5997005</v>
          </cell>
          <cell r="D226">
            <v>4938</v>
          </cell>
          <cell r="E226" t="str">
            <v>ADCS-AA</v>
          </cell>
          <cell r="F226" t="str">
            <v>005</v>
          </cell>
          <cell r="G226" t="str">
            <v>JUNKED</v>
          </cell>
          <cell r="I226">
            <v>1000016734</v>
          </cell>
          <cell r="J226" t="str">
            <v>Change serial number</v>
          </cell>
        </row>
        <row r="227">
          <cell r="A227">
            <v>5025</v>
          </cell>
          <cell r="B227">
            <v>2</v>
          </cell>
          <cell r="C227" t="str">
            <v>ADCS-AB-6990013</v>
          </cell>
          <cell r="D227">
            <v>5025</v>
          </cell>
          <cell r="E227" t="str">
            <v>ADCS-CA</v>
          </cell>
          <cell r="F227" t="str">
            <v>6990013</v>
          </cell>
          <cell r="G227" t="str">
            <v>TFER OUT</v>
          </cell>
          <cell r="I227">
            <v>1000017756</v>
          </cell>
          <cell r="J227" t="str">
            <v>Change serial number</v>
          </cell>
          <cell r="N227" t="str">
            <v>4501009732</v>
          </cell>
          <cell r="O227" t="str">
            <v>1</v>
          </cell>
        </row>
        <row r="228">
          <cell r="A228">
            <v>6056</v>
          </cell>
          <cell r="B228">
            <v>2</v>
          </cell>
          <cell r="C228" t="str">
            <v>ADCS-AB-699041</v>
          </cell>
          <cell r="D228">
            <v>6056</v>
          </cell>
          <cell r="E228" t="str">
            <v>ADCS-AB</v>
          </cell>
          <cell r="F228" t="str">
            <v>699041</v>
          </cell>
          <cell r="G228" t="str">
            <v>RITE</v>
          </cell>
          <cell r="H228" t="str">
            <v>1000018789</v>
          </cell>
          <cell r="N228" t="str">
            <v>AKA-C00-004</v>
          </cell>
        </row>
        <row r="229">
          <cell r="A229">
            <v>6440</v>
          </cell>
          <cell r="B229">
            <v>2</v>
          </cell>
          <cell r="C229" t="str">
            <v>ADCS-AB-699046</v>
          </cell>
          <cell r="D229">
            <v>6440</v>
          </cell>
          <cell r="E229" t="str">
            <v>ADCS-CA</v>
          </cell>
          <cell r="F229" t="str">
            <v>699046</v>
          </cell>
          <cell r="G229" t="str">
            <v>RITE</v>
          </cell>
          <cell r="I229">
            <v>1000018979</v>
          </cell>
          <cell r="J229" t="str">
            <v>Change serial number</v>
          </cell>
          <cell r="N229" t="str">
            <v>4501124291</v>
          </cell>
          <cell r="O229" t="str">
            <v>15</v>
          </cell>
        </row>
        <row r="230">
          <cell r="A230">
            <v>6951</v>
          </cell>
          <cell r="B230">
            <v>2</v>
          </cell>
          <cell r="C230" t="str">
            <v>ADCS-AB-699063</v>
          </cell>
          <cell r="D230">
            <v>6951</v>
          </cell>
          <cell r="E230" t="str">
            <v>ADCS-AB</v>
          </cell>
          <cell r="F230" t="str">
            <v>699063</v>
          </cell>
          <cell r="G230" t="str">
            <v>RITE</v>
          </cell>
          <cell r="I230">
            <v>1000019041</v>
          </cell>
          <cell r="N230" t="str">
            <v>4501140244</v>
          </cell>
          <cell r="O230" t="str">
            <v>5</v>
          </cell>
        </row>
        <row r="231">
          <cell r="A231">
            <v>6952</v>
          </cell>
          <cell r="B231">
            <v>2</v>
          </cell>
          <cell r="C231" t="str">
            <v>ADCS-AB-699064</v>
          </cell>
          <cell r="D231">
            <v>6952</v>
          </cell>
          <cell r="E231" t="str">
            <v>ADCS-AB</v>
          </cell>
          <cell r="F231" t="str">
            <v>699064</v>
          </cell>
          <cell r="G231" t="str">
            <v>RITE</v>
          </cell>
          <cell r="I231">
            <v>1000019042</v>
          </cell>
          <cell r="N231" t="str">
            <v>4501140244</v>
          </cell>
          <cell r="O231" t="str">
            <v>6</v>
          </cell>
        </row>
        <row r="232">
          <cell r="A232">
            <v>1045</v>
          </cell>
          <cell r="B232">
            <v>2</v>
          </cell>
          <cell r="C232" t="str">
            <v>ADCS-BA-070</v>
          </cell>
          <cell r="D232">
            <v>1045</v>
          </cell>
          <cell r="E232" t="str">
            <v>ADCS-BA</v>
          </cell>
          <cell r="F232" t="str">
            <v>070</v>
          </cell>
          <cell r="G232" t="str">
            <v>RITE</v>
          </cell>
          <cell r="I232" t="e">
            <v>#N/A</v>
          </cell>
        </row>
        <row r="233">
          <cell r="A233">
            <v>1070</v>
          </cell>
          <cell r="B233">
            <v>2</v>
          </cell>
          <cell r="C233" t="str">
            <v>ADCS-BB-075</v>
          </cell>
          <cell r="D233">
            <v>1070</v>
          </cell>
          <cell r="E233" t="str">
            <v>ADCS-BB</v>
          </cell>
          <cell r="F233" t="str">
            <v>075</v>
          </cell>
          <cell r="G233" t="str">
            <v>RITE</v>
          </cell>
          <cell r="I233" t="e">
            <v>#N/A</v>
          </cell>
        </row>
        <row r="234">
          <cell r="A234">
            <v>950</v>
          </cell>
          <cell r="B234">
            <v>2</v>
          </cell>
          <cell r="C234" t="str">
            <v>ADCS-BB-5949049</v>
          </cell>
          <cell r="D234">
            <v>950</v>
          </cell>
          <cell r="E234" t="str">
            <v>ADCS-BB</v>
          </cell>
          <cell r="F234" t="str">
            <v>5949049</v>
          </cell>
          <cell r="G234" t="str">
            <v>RITE</v>
          </cell>
          <cell r="I234" t="e">
            <v>#N/A</v>
          </cell>
        </row>
        <row r="235">
          <cell r="A235">
            <v>2290</v>
          </cell>
          <cell r="B235">
            <v>2</v>
          </cell>
          <cell r="C235" t="str">
            <v>ADCS-BB-595111</v>
          </cell>
          <cell r="D235">
            <v>2290</v>
          </cell>
          <cell r="E235" t="str">
            <v>ADCS-BB</v>
          </cell>
          <cell r="F235" t="str">
            <v>595111</v>
          </cell>
          <cell r="G235" t="str">
            <v>RITE</v>
          </cell>
          <cell r="I235" t="e">
            <v>#N/A</v>
          </cell>
        </row>
        <row r="236">
          <cell r="A236">
            <v>1051</v>
          </cell>
          <cell r="B236">
            <v>2</v>
          </cell>
          <cell r="C236" t="str">
            <v>ADCS-BB-5959071</v>
          </cell>
          <cell r="D236">
            <v>1051</v>
          </cell>
          <cell r="E236" t="str">
            <v>ADCS-BB</v>
          </cell>
          <cell r="F236" t="str">
            <v>5959071</v>
          </cell>
          <cell r="G236" t="str">
            <v>Lost in Hole</v>
          </cell>
          <cell r="H236" t="str">
            <v>1000000029</v>
          </cell>
        </row>
        <row r="237">
          <cell r="A237">
            <v>1302</v>
          </cell>
          <cell r="B237">
            <v>2</v>
          </cell>
          <cell r="C237" t="str">
            <v>ADCS-BB-5959133</v>
          </cell>
          <cell r="D237">
            <v>1302</v>
          </cell>
          <cell r="E237" t="str">
            <v>ADCS-BB</v>
          </cell>
          <cell r="F237" t="str">
            <v>5959133</v>
          </cell>
          <cell r="G237" t="str">
            <v>RITE</v>
          </cell>
          <cell r="H237" t="str">
            <v>1000000031</v>
          </cell>
        </row>
        <row r="238">
          <cell r="A238">
            <v>2293</v>
          </cell>
          <cell r="B238">
            <v>2</v>
          </cell>
          <cell r="C238" t="str">
            <v>ADCS-BB-5979003</v>
          </cell>
          <cell r="D238">
            <v>2293</v>
          </cell>
          <cell r="E238" t="str">
            <v>ADCS-BB</v>
          </cell>
          <cell r="F238" t="str">
            <v>5979003</v>
          </cell>
          <cell r="G238" t="str">
            <v>On Location</v>
          </cell>
          <cell r="H238" t="str">
            <v>1000018606</v>
          </cell>
        </row>
        <row r="239">
          <cell r="A239">
            <v>1080</v>
          </cell>
          <cell r="B239">
            <v>2</v>
          </cell>
          <cell r="C239" t="str">
            <v>ADCS-BB-5979078</v>
          </cell>
          <cell r="D239">
            <v>1080</v>
          </cell>
          <cell r="E239" t="str">
            <v>ADCS-BB</v>
          </cell>
          <cell r="F239" t="str">
            <v>078</v>
          </cell>
          <cell r="G239" t="str">
            <v>RITE</v>
          </cell>
          <cell r="I239">
            <v>1000014926</v>
          </cell>
          <cell r="J239" t="str">
            <v>Change serial number</v>
          </cell>
        </row>
        <row r="240">
          <cell r="A240">
            <v>475</v>
          </cell>
          <cell r="B240">
            <v>2</v>
          </cell>
          <cell r="C240" t="str">
            <v>ADCS-BB-5980014</v>
          </cell>
          <cell r="D240">
            <v>475</v>
          </cell>
          <cell r="E240" t="str">
            <v>ADCS-BB</v>
          </cell>
          <cell r="F240" t="str">
            <v>5980014</v>
          </cell>
          <cell r="G240" t="str">
            <v>RITE</v>
          </cell>
          <cell r="H240" t="str">
            <v>1000016024</v>
          </cell>
          <cell r="N240" t="str">
            <v>4500573122</v>
          </cell>
          <cell r="O240" t="str">
            <v>2</v>
          </cell>
        </row>
        <row r="241">
          <cell r="A241">
            <v>2296</v>
          </cell>
          <cell r="B241">
            <v>2</v>
          </cell>
          <cell r="C241" t="str">
            <v>ADCS-BB-5980015</v>
          </cell>
          <cell r="D241">
            <v>2296</v>
          </cell>
          <cell r="E241" t="str">
            <v>ADCS-BB</v>
          </cell>
          <cell r="F241" t="str">
            <v>5980015</v>
          </cell>
          <cell r="G241" t="str">
            <v>RITE</v>
          </cell>
          <cell r="H241" t="str">
            <v>1000016680</v>
          </cell>
          <cell r="N241" t="str">
            <v>4500711590</v>
          </cell>
          <cell r="O241" t="str">
            <v>1</v>
          </cell>
        </row>
        <row r="242">
          <cell r="A242">
            <v>2301</v>
          </cell>
          <cell r="B242">
            <v>2</v>
          </cell>
          <cell r="C242" t="str">
            <v>ADCS-BB-5980043</v>
          </cell>
          <cell r="D242">
            <v>2301</v>
          </cell>
          <cell r="E242" t="str">
            <v>ADCS-BB</v>
          </cell>
          <cell r="F242" t="str">
            <v>5980043</v>
          </cell>
          <cell r="G242" t="str">
            <v>Lost in Hole</v>
          </cell>
          <cell r="H242" t="str">
            <v>1000017241</v>
          </cell>
        </row>
        <row r="243">
          <cell r="A243">
            <v>4289</v>
          </cell>
          <cell r="B243">
            <v>2</v>
          </cell>
          <cell r="C243" t="str">
            <v>ADCS-BB-6990001</v>
          </cell>
          <cell r="D243">
            <v>4289</v>
          </cell>
          <cell r="E243" t="str">
            <v>ADCS-BB</v>
          </cell>
          <cell r="F243" t="str">
            <v>6990001</v>
          </cell>
          <cell r="G243" t="str">
            <v>Lost in Hole</v>
          </cell>
          <cell r="H243" t="str">
            <v>1000017388</v>
          </cell>
          <cell r="N243" t="str">
            <v>4500950962</v>
          </cell>
          <cell r="O243" t="str">
            <v>1</v>
          </cell>
        </row>
        <row r="244">
          <cell r="A244">
            <v>4736</v>
          </cell>
          <cell r="B244">
            <v>2</v>
          </cell>
          <cell r="C244" t="str">
            <v>ADCS-BB-6990008</v>
          </cell>
          <cell r="D244">
            <v>4736</v>
          </cell>
          <cell r="E244" t="str">
            <v>ADCS-BB</v>
          </cell>
          <cell r="F244" t="str">
            <v>6990008</v>
          </cell>
          <cell r="G244" t="str">
            <v>On Location</v>
          </cell>
          <cell r="H244" t="str">
            <v>1000017655</v>
          </cell>
          <cell r="N244" t="str">
            <v>4500992396</v>
          </cell>
          <cell r="O244" t="str">
            <v>1</v>
          </cell>
        </row>
        <row r="245">
          <cell r="A245">
            <v>5286</v>
          </cell>
          <cell r="B245">
            <v>2</v>
          </cell>
          <cell r="C245" t="str">
            <v>ADCS-BB-6990022</v>
          </cell>
          <cell r="D245">
            <v>5286</v>
          </cell>
          <cell r="E245" t="str">
            <v>ADCS-BB</v>
          </cell>
          <cell r="F245" t="str">
            <v>6990022</v>
          </cell>
          <cell r="G245" t="str">
            <v>On Location</v>
          </cell>
          <cell r="H245" t="str">
            <v>1000017897</v>
          </cell>
        </row>
        <row r="246">
          <cell r="A246">
            <v>5344</v>
          </cell>
          <cell r="B246">
            <v>2</v>
          </cell>
          <cell r="C246" t="str">
            <v>ADCS-BB-6990023</v>
          </cell>
          <cell r="D246">
            <v>5344</v>
          </cell>
          <cell r="E246" t="str">
            <v>ADCS-BB</v>
          </cell>
          <cell r="F246" t="str">
            <v>6990023</v>
          </cell>
          <cell r="G246" t="str">
            <v>On Location</v>
          </cell>
          <cell r="H246" t="str">
            <v>1000017931</v>
          </cell>
        </row>
        <row r="247">
          <cell r="A247">
            <v>6292</v>
          </cell>
          <cell r="B247">
            <v>2</v>
          </cell>
          <cell r="C247" t="str">
            <v>ADCS-BB-699031</v>
          </cell>
          <cell r="D247">
            <v>6292</v>
          </cell>
          <cell r="E247" t="str">
            <v>ADCS-BA</v>
          </cell>
          <cell r="F247" t="str">
            <v>699031</v>
          </cell>
          <cell r="G247" t="str">
            <v>Lost in Hole</v>
          </cell>
          <cell r="I247">
            <v>1000018070</v>
          </cell>
          <cell r="J247" t="str">
            <v>Change serial number</v>
          </cell>
        </row>
        <row r="248">
          <cell r="A248">
            <v>6230</v>
          </cell>
          <cell r="B248">
            <v>2</v>
          </cell>
          <cell r="C248" t="str">
            <v>ADCS-BB-699047</v>
          </cell>
          <cell r="D248">
            <v>6230</v>
          </cell>
          <cell r="E248" t="str">
            <v>ADCS-BB</v>
          </cell>
          <cell r="F248" t="str">
            <v>699047</v>
          </cell>
          <cell r="G248" t="str">
            <v>RITE</v>
          </cell>
          <cell r="H248" t="str">
            <v>1000018976</v>
          </cell>
          <cell r="N248" t="str">
            <v>4501124291</v>
          </cell>
          <cell r="O248" t="str">
            <v>4</v>
          </cell>
        </row>
        <row r="249">
          <cell r="A249">
            <v>6231</v>
          </cell>
          <cell r="B249">
            <v>2</v>
          </cell>
          <cell r="C249" t="str">
            <v>ADCS-BB-699048</v>
          </cell>
          <cell r="D249">
            <v>6231</v>
          </cell>
          <cell r="E249" t="str">
            <v>ADCS-BB</v>
          </cell>
          <cell r="F249" t="str">
            <v>699048</v>
          </cell>
          <cell r="G249" t="str">
            <v>RITE</v>
          </cell>
          <cell r="H249" t="str">
            <v>1000018977</v>
          </cell>
          <cell r="N249" t="str">
            <v>4501124291</v>
          </cell>
          <cell r="O249" t="str">
            <v>6</v>
          </cell>
        </row>
        <row r="250">
          <cell r="A250">
            <v>6481</v>
          </cell>
          <cell r="B250">
            <v>2</v>
          </cell>
          <cell r="C250" t="str">
            <v>ADCS-BB-699065</v>
          </cell>
          <cell r="D250">
            <v>6481</v>
          </cell>
          <cell r="E250" t="str">
            <v>ADCS-BB</v>
          </cell>
          <cell r="F250" t="str">
            <v>699065</v>
          </cell>
          <cell r="G250" t="str">
            <v>RITE</v>
          </cell>
          <cell r="H250" t="str">
            <v>1000018842</v>
          </cell>
          <cell r="N250" t="str">
            <v>4501140244</v>
          </cell>
          <cell r="O250" t="str">
            <v>4</v>
          </cell>
        </row>
        <row r="251">
          <cell r="A251">
            <v>7008</v>
          </cell>
          <cell r="B251">
            <v>2</v>
          </cell>
          <cell r="C251" t="str">
            <v>ADCS-BB-699073</v>
          </cell>
          <cell r="D251">
            <v>7008</v>
          </cell>
          <cell r="E251" t="str">
            <v>ADCS-BB</v>
          </cell>
          <cell r="F251" t="str">
            <v>699073</v>
          </cell>
          <cell r="G251" t="str">
            <v>RITE</v>
          </cell>
          <cell r="I251">
            <v>1000019046</v>
          </cell>
          <cell r="N251" t="str">
            <v>4501140244</v>
          </cell>
          <cell r="O251" t="str">
            <v>5</v>
          </cell>
        </row>
        <row r="252">
          <cell r="A252">
            <v>1149</v>
          </cell>
          <cell r="B252">
            <v>2</v>
          </cell>
          <cell r="C252" t="str">
            <v>ADCS-CA-098</v>
          </cell>
          <cell r="D252">
            <v>1149</v>
          </cell>
          <cell r="E252" t="str">
            <v>ADCS-CA</v>
          </cell>
          <cell r="F252" t="str">
            <v>098</v>
          </cell>
          <cell r="G252" t="str">
            <v>RITE</v>
          </cell>
          <cell r="I252" t="e">
            <v>#N/A</v>
          </cell>
        </row>
        <row r="253">
          <cell r="A253">
            <v>4615</v>
          </cell>
          <cell r="B253">
            <v>2</v>
          </cell>
          <cell r="C253" t="str">
            <v>ADCS-CA-5979001</v>
          </cell>
          <cell r="D253">
            <v>4615</v>
          </cell>
          <cell r="E253" t="str">
            <v>ADCS-CA</v>
          </cell>
          <cell r="F253" t="str">
            <v>5979001</v>
          </cell>
          <cell r="G253" t="str">
            <v>RITE</v>
          </cell>
          <cell r="I253" t="e">
            <v>#N/A</v>
          </cell>
        </row>
        <row r="254">
          <cell r="A254">
            <v>308</v>
          </cell>
          <cell r="B254">
            <v>2</v>
          </cell>
          <cell r="C254" t="str">
            <v>ADCS-CA-5979008</v>
          </cell>
          <cell r="D254">
            <v>308</v>
          </cell>
          <cell r="E254" t="str">
            <v>ADCS-CA</v>
          </cell>
          <cell r="F254" t="str">
            <v>5979008</v>
          </cell>
          <cell r="G254" t="str">
            <v>RITE</v>
          </cell>
          <cell r="H254" t="str">
            <v>1000013024</v>
          </cell>
          <cell r="N254" t="str">
            <v>4500008975</v>
          </cell>
          <cell r="O254" t="str">
            <v>4</v>
          </cell>
        </row>
        <row r="255">
          <cell r="A255">
            <v>772</v>
          </cell>
          <cell r="B255">
            <v>2</v>
          </cell>
          <cell r="C255" t="str">
            <v>ADCS-CA-5979032</v>
          </cell>
          <cell r="D255">
            <v>772</v>
          </cell>
          <cell r="E255" t="str">
            <v>ADCS-CA</v>
          </cell>
          <cell r="F255" t="str">
            <v>5979032</v>
          </cell>
          <cell r="G255" t="str">
            <v>RITE</v>
          </cell>
          <cell r="H255" t="str">
            <v>1000014003</v>
          </cell>
        </row>
        <row r="256">
          <cell r="A256">
            <v>1287</v>
          </cell>
          <cell r="B256">
            <v>2</v>
          </cell>
          <cell r="C256" t="str">
            <v>ADCS-CA-5979126</v>
          </cell>
          <cell r="D256">
            <v>1287</v>
          </cell>
          <cell r="E256" t="str">
            <v>ADCS-CA</v>
          </cell>
          <cell r="F256" t="str">
            <v>5979126</v>
          </cell>
          <cell r="G256" t="str">
            <v>On Location</v>
          </cell>
          <cell r="I256" t="e">
            <v>#N/A</v>
          </cell>
        </row>
        <row r="257">
          <cell r="A257">
            <v>2297</v>
          </cell>
          <cell r="B257">
            <v>2</v>
          </cell>
          <cell r="C257" t="str">
            <v>ADCS-CA-59800188</v>
          </cell>
          <cell r="D257">
            <v>2297</v>
          </cell>
          <cell r="E257" t="str">
            <v>ADCS-CA</v>
          </cell>
          <cell r="F257" t="str">
            <v>5980018</v>
          </cell>
          <cell r="G257" t="str">
            <v>RITE</v>
          </cell>
          <cell r="H257" t="str">
            <v>1000017443</v>
          </cell>
        </row>
        <row r="258">
          <cell r="A258">
            <v>843</v>
          </cell>
          <cell r="B258">
            <v>2</v>
          </cell>
          <cell r="C258" t="str">
            <v>ADCS-CA-5980038</v>
          </cell>
          <cell r="D258">
            <v>843</v>
          </cell>
          <cell r="E258" t="str">
            <v>ADCS-CA</v>
          </cell>
          <cell r="F258" t="str">
            <v>5980038</v>
          </cell>
          <cell r="G258" t="str">
            <v>RITE</v>
          </cell>
          <cell r="I258" t="e">
            <v>#N/A</v>
          </cell>
        </row>
        <row r="259">
          <cell r="A259">
            <v>2284</v>
          </cell>
          <cell r="B259">
            <v>2</v>
          </cell>
          <cell r="C259" t="str">
            <v>ADCS-CA-5990001</v>
          </cell>
          <cell r="D259">
            <v>2284</v>
          </cell>
          <cell r="E259" t="str">
            <v>ADCS-CA</v>
          </cell>
          <cell r="F259" t="str">
            <v>599001</v>
          </cell>
          <cell r="G259" t="str">
            <v>RITE</v>
          </cell>
          <cell r="H259" t="str">
            <v>1000017320</v>
          </cell>
        </row>
        <row r="260">
          <cell r="A260">
            <v>2303</v>
          </cell>
          <cell r="B260">
            <v>2</v>
          </cell>
          <cell r="C260" t="str">
            <v>ADCS-CA-5990005</v>
          </cell>
          <cell r="D260">
            <v>2303</v>
          </cell>
          <cell r="E260" t="str">
            <v>ADCS-CA</v>
          </cell>
          <cell r="F260" t="str">
            <v>5990005</v>
          </cell>
          <cell r="G260" t="str">
            <v>RITE</v>
          </cell>
          <cell r="H260" t="str">
            <v>1000017977</v>
          </cell>
        </row>
        <row r="261">
          <cell r="A261">
            <v>6555</v>
          </cell>
          <cell r="B261">
            <v>2</v>
          </cell>
          <cell r="C261" t="str">
            <v>ADCS-CA-699049</v>
          </cell>
          <cell r="D261">
            <v>6555</v>
          </cell>
          <cell r="E261" t="str">
            <v>ADCS-CA</v>
          </cell>
          <cell r="F261" t="str">
            <v>699049</v>
          </cell>
          <cell r="G261" t="str">
            <v>RITE</v>
          </cell>
          <cell r="I261" t="e">
            <v>#N/A</v>
          </cell>
          <cell r="N261" t="str">
            <v>4501124291</v>
          </cell>
          <cell r="O261" t="str">
            <v>14</v>
          </cell>
        </row>
        <row r="262">
          <cell r="A262">
            <v>6570</v>
          </cell>
          <cell r="B262">
            <v>2</v>
          </cell>
          <cell r="C262" t="str">
            <v>ADCS-CA-699050</v>
          </cell>
          <cell r="D262">
            <v>6570</v>
          </cell>
          <cell r="E262" t="str">
            <v>ADCS-CA</v>
          </cell>
          <cell r="F262" t="str">
            <v>699050</v>
          </cell>
          <cell r="G262" t="str">
            <v>RITE</v>
          </cell>
          <cell r="I262" t="e">
            <v>#N/A</v>
          </cell>
          <cell r="N262" t="str">
            <v>4501124291</v>
          </cell>
          <cell r="O262" t="str">
            <v>13</v>
          </cell>
        </row>
        <row r="263">
          <cell r="A263">
            <v>3748</v>
          </cell>
          <cell r="B263">
            <v>2</v>
          </cell>
          <cell r="C263" t="str">
            <v>ADCS-CA-9902</v>
          </cell>
          <cell r="D263">
            <v>3748</v>
          </cell>
          <cell r="E263" t="str">
            <v>ADCS-CA</v>
          </cell>
          <cell r="F263" t="str">
            <v>9902</v>
          </cell>
          <cell r="G263" t="str">
            <v>RITE</v>
          </cell>
          <cell r="I263" t="e">
            <v>#N/A</v>
          </cell>
        </row>
        <row r="264">
          <cell r="A264">
            <v>280</v>
          </cell>
          <cell r="B264">
            <v>2</v>
          </cell>
          <cell r="C264" t="str">
            <v>ADCS-DA-007</v>
          </cell>
          <cell r="D264">
            <v>280</v>
          </cell>
          <cell r="E264" t="str">
            <v>ADCS-DA</v>
          </cell>
          <cell r="F264" t="str">
            <v>007</v>
          </cell>
          <cell r="G264" t="str">
            <v>On Location</v>
          </cell>
          <cell r="I264" t="e">
            <v>#N/A</v>
          </cell>
        </row>
        <row r="265">
          <cell r="A265">
            <v>556</v>
          </cell>
          <cell r="B265">
            <v>2</v>
          </cell>
          <cell r="C265" t="str">
            <v>ADCS-DA-018</v>
          </cell>
          <cell r="D265">
            <v>556</v>
          </cell>
          <cell r="E265" t="str">
            <v>ADCS-DA</v>
          </cell>
          <cell r="F265" t="str">
            <v>018</v>
          </cell>
          <cell r="G265" t="str">
            <v>RITE</v>
          </cell>
          <cell r="I265" t="e">
            <v>#N/A</v>
          </cell>
        </row>
        <row r="266">
          <cell r="A266">
            <v>1065</v>
          </cell>
          <cell r="B266">
            <v>2</v>
          </cell>
          <cell r="C266" t="str">
            <v>ADCS-DA-073</v>
          </cell>
          <cell r="D266">
            <v>1065</v>
          </cell>
          <cell r="E266" t="str">
            <v>ADCS-DA</v>
          </cell>
          <cell r="F266" t="str">
            <v>073</v>
          </cell>
          <cell r="G266" t="str">
            <v>RITE</v>
          </cell>
          <cell r="I266" t="e">
            <v>#N/A</v>
          </cell>
        </row>
        <row r="267">
          <cell r="A267">
            <v>984</v>
          </cell>
          <cell r="B267">
            <v>2</v>
          </cell>
          <cell r="C267" t="str">
            <v>ADCS-DA-5969057</v>
          </cell>
          <cell r="D267">
            <v>984</v>
          </cell>
          <cell r="E267" t="str">
            <v>ADCS-DA</v>
          </cell>
          <cell r="F267" t="str">
            <v>5969057</v>
          </cell>
          <cell r="G267" t="str">
            <v>RITE</v>
          </cell>
          <cell r="H267" t="str">
            <v>1000012184</v>
          </cell>
        </row>
        <row r="268">
          <cell r="A268">
            <v>4181</v>
          </cell>
          <cell r="B268">
            <v>2</v>
          </cell>
          <cell r="C268" t="str">
            <v>ADCS-DA-5979030</v>
          </cell>
          <cell r="D268">
            <v>4181</v>
          </cell>
          <cell r="E268" t="str">
            <v>ADCS-DA</v>
          </cell>
          <cell r="F268" t="str">
            <v>5979030</v>
          </cell>
          <cell r="G268" t="str">
            <v>RITE</v>
          </cell>
          <cell r="H268" t="str">
            <v>1000012419</v>
          </cell>
        </row>
        <row r="269">
          <cell r="A269">
            <v>4930</v>
          </cell>
          <cell r="B269">
            <v>2</v>
          </cell>
          <cell r="C269" t="str">
            <v>ADCS-DA-5979049</v>
          </cell>
          <cell r="D269">
            <v>4930</v>
          </cell>
          <cell r="E269" t="str">
            <v>ADCS-DA</v>
          </cell>
          <cell r="F269" t="str">
            <v>5979049</v>
          </cell>
          <cell r="G269" t="str">
            <v>TFER OUT</v>
          </cell>
          <cell r="H269" t="str">
            <v>1000012427</v>
          </cell>
          <cell r="N269" t="str">
            <v>4500002470</v>
          </cell>
          <cell r="O269" t="str">
            <v>1</v>
          </cell>
        </row>
        <row r="270">
          <cell r="A270">
            <v>4929</v>
          </cell>
          <cell r="B270">
            <v>2</v>
          </cell>
          <cell r="C270" t="str">
            <v>ADCS-DA-5979051</v>
          </cell>
          <cell r="D270">
            <v>4929</v>
          </cell>
          <cell r="E270" t="str">
            <v>ADCS-DA</v>
          </cell>
          <cell r="F270" t="str">
            <v>5979051</v>
          </cell>
          <cell r="G270" t="str">
            <v>On Location</v>
          </cell>
          <cell r="H270" t="str">
            <v>1000015653</v>
          </cell>
        </row>
        <row r="271">
          <cell r="A271">
            <v>986</v>
          </cell>
          <cell r="B271">
            <v>2</v>
          </cell>
          <cell r="C271" t="str">
            <v>ADCS-DA-5979058</v>
          </cell>
          <cell r="D271">
            <v>986</v>
          </cell>
          <cell r="E271" t="str">
            <v>ADCS-DA</v>
          </cell>
          <cell r="F271" t="str">
            <v>5979058</v>
          </cell>
          <cell r="G271" t="str">
            <v>TFER OUT</v>
          </cell>
          <cell r="H271" t="str">
            <v>1000013200</v>
          </cell>
          <cell r="N271" t="str">
            <v>4500052188</v>
          </cell>
          <cell r="O271" t="str">
            <v>2</v>
          </cell>
        </row>
        <row r="272">
          <cell r="A272">
            <v>1055</v>
          </cell>
          <cell r="B272">
            <v>2</v>
          </cell>
          <cell r="C272" t="str">
            <v>ADCS-DA-5979072</v>
          </cell>
          <cell r="D272">
            <v>1055</v>
          </cell>
          <cell r="E272" t="str">
            <v>ADCS-DA</v>
          </cell>
          <cell r="F272" t="str">
            <v>072</v>
          </cell>
          <cell r="G272" t="str">
            <v>RITE</v>
          </cell>
          <cell r="I272">
            <v>1000017428</v>
          </cell>
          <cell r="J272" t="str">
            <v>Change serial number</v>
          </cell>
        </row>
        <row r="273">
          <cell r="A273">
            <v>4931</v>
          </cell>
          <cell r="B273">
            <v>2</v>
          </cell>
          <cell r="C273" t="str">
            <v>ADCS-DA-5979080</v>
          </cell>
          <cell r="D273">
            <v>4931</v>
          </cell>
          <cell r="E273" t="str">
            <v>ADCS-DA</v>
          </cell>
          <cell r="F273" t="str">
            <v>5979080</v>
          </cell>
          <cell r="G273" t="str">
            <v>On Location</v>
          </cell>
          <cell r="H273" t="str">
            <v>1000014320</v>
          </cell>
          <cell r="N273" t="str">
            <v>4500244041</v>
          </cell>
          <cell r="O273" t="str">
            <v>1</v>
          </cell>
        </row>
        <row r="274">
          <cell r="A274">
            <v>1132</v>
          </cell>
          <cell r="B274">
            <v>2</v>
          </cell>
          <cell r="C274" t="str">
            <v>ADCS-DA-5979092</v>
          </cell>
          <cell r="D274">
            <v>1132</v>
          </cell>
          <cell r="E274" t="str">
            <v>ADCS-DA</v>
          </cell>
          <cell r="F274" t="str">
            <v>5979092</v>
          </cell>
          <cell r="G274" t="str">
            <v>RITE</v>
          </cell>
          <cell r="I274" t="e">
            <v>#N/A</v>
          </cell>
        </row>
        <row r="275">
          <cell r="A275">
            <v>1134</v>
          </cell>
          <cell r="B275">
            <v>2</v>
          </cell>
          <cell r="C275" t="str">
            <v>ADCS-DA-5979093</v>
          </cell>
          <cell r="D275">
            <v>1134</v>
          </cell>
          <cell r="E275" t="str">
            <v>ADCS-DA</v>
          </cell>
          <cell r="F275" t="str">
            <v>5979093</v>
          </cell>
          <cell r="G275" t="str">
            <v>RITE</v>
          </cell>
          <cell r="H275" t="str">
            <v>1000016286</v>
          </cell>
          <cell r="N275" t="str">
            <v>4500653636</v>
          </cell>
          <cell r="O275" t="str">
            <v>10</v>
          </cell>
        </row>
        <row r="276">
          <cell r="A276">
            <v>1225</v>
          </cell>
          <cell r="B276">
            <v>2</v>
          </cell>
          <cell r="C276" t="str">
            <v>ADCS-DA-5979111</v>
          </cell>
          <cell r="D276">
            <v>1225</v>
          </cell>
          <cell r="E276" t="str">
            <v>ADCS-DA</v>
          </cell>
          <cell r="F276" t="str">
            <v>5979111</v>
          </cell>
          <cell r="G276" t="str">
            <v>RITE</v>
          </cell>
          <cell r="H276" t="str">
            <v>1000014740</v>
          </cell>
          <cell r="N276" t="str">
            <v>4500250506</v>
          </cell>
          <cell r="O276" t="str">
            <v>2</v>
          </cell>
        </row>
        <row r="277">
          <cell r="A277">
            <v>1233</v>
          </cell>
          <cell r="B277">
            <v>2</v>
          </cell>
          <cell r="C277" t="str">
            <v>ADCS-DA-5979112</v>
          </cell>
          <cell r="D277">
            <v>1233</v>
          </cell>
          <cell r="E277" t="str">
            <v>ADCS-DA</v>
          </cell>
          <cell r="F277" t="str">
            <v>5979112</v>
          </cell>
          <cell r="G277" t="str">
            <v>RITE</v>
          </cell>
          <cell r="H277" t="str">
            <v>1000014757</v>
          </cell>
          <cell r="N277" t="str">
            <v>4500288654</v>
          </cell>
          <cell r="O277" t="str">
            <v>2</v>
          </cell>
        </row>
        <row r="278">
          <cell r="A278">
            <v>1240</v>
          </cell>
          <cell r="B278">
            <v>2</v>
          </cell>
          <cell r="C278" t="str">
            <v>ADCS-DA-5979113</v>
          </cell>
          <cell r="D278">
            <v>1240</v>
          </cell>
          <cell r="E278" t="str">
            <v>ADCS-DA</v>
          </cell>
          <cell r="F278" t="str">
            <v>5979113</v>
          </cell>
          <cell r="G278" t="str">
            <v>On Location</v>
          </cell>
          <cell r="H278" t="str">
            <v>1000016285</v>
          </cell>
          <cell r="N278" t="str">
            <v>4500653659</v>
          </cell>
          <cell r="O278" t="str">
            <v>4</v>
          </cell>
        </row>
        <row r="279">
          <cell r="A279">
            <v>4928</v>
          </cell>
          <cell r="B279">
            <v>2</v>
          </cell>
          <cell r="C279" t="str">
            <v>ADCS-EA-5969052</v>
          </cell>
          <cell r="D279">
            <v>4928</v>
          </cell>
          <cell r="E279" t="str">
            <v>ADCS-EA</v>
          </cell>
          <cell r="F279" t="str">
            <v>5969052</v>
          </cell>
          <cell r="G279" t="str">
            <v>RITE</v>
          </cell>
          <cell r="H279" t="str">
            <v>1000000042</v>
          </cell>
        </row>
        <row r="280">
          <cell r="A280">
            <v>973</v>
          </cell>
          <cell r="B280">
            <v>2</v>
          </cell>
          <cell r="C280" t="str">
            <v>ADCS-EA-5969053</v>
          </cell>
          <cell r="D280">
            <v>973</v>
          </cell>
          <cell r="E280" t="str">
            <v>ADCS-AA</v>
          </cell>
          <cell r="F280" t="str">
            <v>053</v>
          </cell>
          <cell r="G280" t="str">
            <v>Lost in Hole</v>
          </cell>
          <cell r="I280">
            <v>1000000043</v>
          </cell>
          <cell r="J280" t="str">
            <v>Change serial number</v>
          </cell>
        </row>
        <row r="281">
          <cell r="A281">
            <v>4616</v>
          </cell>
          <cell r="B281">
            <v>2</v>
          </cell>
          <cell r="C281" t="str">
            <v>ADCS-EA-5969071</v>
          </cell>
          <cell r="D281">
            <v>4616</v>
          </cell>
          <cell r="E281" t="str">
            <v>ADCS-EA</v>
          </cell>
          <cell r="F281" t="str">
            <v>5969071</v>
          </cell>
          <cell r="G281" t="str">
            <v>On Location</v>
          </cell>
          <cell r="H281" t="str">
            <v>1000000044</v>
          </cell>
        </row>
        <row r="282">
          <cell r="A282">
            <v>2291</v>
          </cell>
          <cell r="B282">
            <v>2</v>
          </cell>
          <cell r="C282" t="str">
            <v>ADCS-EA-5969076</v>
          </cell>
          <cell r="D282">
            <v>2291</v>
          </cell>
          <cell r="E282" t="str">
            <v>ADCS-EA</v>
          </cell>
          <cell r="F282" t="str">
            <v>5969076</v>
          </cell>
          <cell r="G282" t="str">
            <v>Lost in Hole</v>
          </cell>
          <cell r="H282" t="str">
            <v>1000013626</v>
          </cell>
          <cell r="N282" t="str">
            <v>4500135639</v>
          </cell>
          <cell r="O282" t="str">
            <v>5</v>
          </cell>
        </row>
        <row r="283">
          <cell r="A283">
            <v>844</v>
          </cell>
          <cell r="B283">
            <v>2</v>
          </cell>
          <cell r="C283" t="str">
            <v>ADCS-EA-5979038</v>
          </cell>
          <cell r="D283">
            <v>844</v>
          </cell>
          <cell r="E283" t="str">
            <v>ADCS-EA</v>
          </cell>
          <cell r="F283" t="str">
            <v>5979038</v>
          </cell>
          <cell r="G283" t="str">
            <v>RITE</v>
          </cell>
          <cell r="H283" t="str">
            <v>1000013636</v>
          </cell>
          <cell r="N283" t="str">
            <v>4500135653</v>
          </cell>
          <cell r="O283" t="str">
            <v>13</v>
          </cell>
        </row>
        <row r="284">
          <cell r="A284">
            <v>4452</v>
          </cell>
          <cell r="B284">
            <v>2</v>
          </cell>
          <cell r="C284" t="str">
            <v>ADCS-EA-5979063</v>
          </cell>
          <cell r="D284">
            <v>4452</v>
          </cell>
          <cell r="E284" t="str">
            <v>ADCS-EA</v>
          </cell>
          <cell r="F284" t="str">
            <v>5979063</v>
          </cell>
          <cell r="G284" t="str">
            <v>RITE</v>
          </cell>
          <cell r="H284" t="str">
            <v>1000013637</v>
          </cell>
          <cell r="N284" t="str">
            <v>4500135653</v>
          </cell>
          <cell r="O284" t="str">
            <v>14</v>
          </cell>
        </row>
        <row r="285">
          <cell r="A285">
            <v>1212</v>
          </cell>
          <cell r="B285">
            <v>2</v>
          </cell>
          <cell r="C285" t="str">
            <v>ADCS-EA-5979107</v>
          </cell>
          <cell r="D285">
            <v>1212</v>
          </cell>
          <cell r="E285" t="str">
            <v>ADCS-EA</v>
          </cell>
          <cell r="F285" t="str">
            <v>5979107</v>
          </cell>
          <cell r="G285" t="str">
            <v>RITE</v>
          </cell>
          <cell r="H285" t="str">
            <v>1000015294</v>
          </cell>
        </row>
        <row r="286">
          <cell r="A286">
            <v>8</v>
          </cell>
          <cell r="B286">
            <v>2</v>
          </cell>
          <cell r="C286" t="str">
            <v>ADCS-FA-001</v>
          </cell>
          <cell r="D286">
            <v>8</v>
          </cell>
          <cell r="E286" t="str">
            <v>ADCS-FA</v>
          </cell>
          <cell r="F286" t="str">
            <v>001</v>
          </cell>
          <cell r="G286" t="str">
            <v>RITE</v>
          </cell>
          <cell r="I286" t="e">
            <v>#N/A</v>
          </cell>
        </row>
        <row r="287">
          <cell r="A287">
            <v>4255</v>
          </cell>
          <cell r="B287">
            <v>2</v>
          </cell>
          <cell r="C287" t="str">
            <v>ADDC-AA- 178</v>
          </cell>
          <cell r="D287">
            <v>4255</v>
          </cell>
          <cell r="E287" t="str">
            <v>ADDC-AA</v>
          </cell>
          <cell r="F287" t="str">
            <v xml:space="preserve"> 178</v>
          </cell>
          <cell r="G287" t="str">
            <v>JUNKED</v>
          </cell>
          <cell r="I287" t="e">
            <v>#N/A</v>
          </cell>
        </row>
        <row r="288">
          <cell r="A288">
            <v>7079</v>
          </cell>
          <cell r="B288">
            <v>2</v>
          </cell>
          <cell r="C288" t="str">
            <v>ADDC-AA-00-09</v>
          </cell>
          <cell r="D288">
            <v>7079</v>
          </cell>
          <cell r="E288" t="str">
            <v>ADDC-AA</v>
          </cell>
          <cell r="F288" t="str">
            <v>0009</v>
          </cell>
          <cell r="G288" t="str">
            <v>RITE</v>
          </cell>
        </row>
        <row r="289">
          <cell r="A289">
            <v>3749</v>
          </cell>
          <cell r="B289">
            <v>2</v>
          </cell>
          <cell r="C289" t="str">
            <v>ADDC-CA-9902</v>
          </cell>
          <cell r="D289">
            <v>3749</v>
          </cell>
          <cell r="E289" t="str">
            <v>ADDC-AA</v>
          </cell>
          <cell r="F289" t="str">
            <v>9902</v>
          </cell>
          <cell r="G289" t="str">
            <v>Lost in Hole</v>
          </cell>
          <cell r="H289" t="str">
            <v>1000018612</v>
          </cell>
        </row>
        <row r="290">
          <cell r="A290">
            <v>383</v>
          </cell>
          <cell r="B290">
            <v>2</v>
          </cell>
          <cell r="C290" t="str">
            <v>ADN4-AA-11</v>
          </cell>
          <cell r="D290">
            <v>383</v>
          </cell>
          <cell r="E290" t="str">
            <v>ADSE-CA</v>
          </cell>
          <cell r="F290" t="str">
            <v>011</v>
          </cell>
          <cell r="G290" t="str">
            <v>RITE</v>
          </cell>
          <cell r="I290" t="e">
            <v>#N/A</v>
          </cell>
          <cell r="J290" t="str">
            <v>Lost in hole</v>
          </cell>
        </row>
        <row r="291">
          <cell r="A291">
            <v>410</v>
          </cell>
          <cell r="B291">
            <v>2</v>
          </cell>
          <cell r="C291" t="str">
            <v>ADN4-AA-12</v>
          </cell>
          <cell r="D291">
            <v>410</v>
          </cell>
          <cell r="E291" t="str">
            <v>ADDC-BA</v>
          </cell>
          <cell r="F291" t="str">
            <v>012</v>
          </cell>
          <cell r="G291" t="str">
            <v>On Location</v>
          </cell>
          <cell r="H291" t="str">
            <v>1000012188</v>
          </cell>
        </row>
        <row r="292">
          <cell r="A292">
            <v>411</v>
          </cell>
          <cell r="B292">
            <v>2</v>
          </cell>
          <cell r="C292" t="str">
            <v>ADN4-AA-12</v>
          </cell>
          <cell r="D292">
            <v>411</v>
          </cell>
          <cell r="E292" t="str">
            <v>ADSE-CA</v>
          </cell>
          <cell r="F292" t="str">
            <v>012</v>
          </cell>
          <cell r="G292" t="str">
            <v>On Location</v>
          </cell>
          <cell r="H292" t="str">
            <v>1000012188</v>
          </cell>
        </row>
        <row r="293">
          <cell r="A293">
            <v>679</v>
          </cell>
          <cell r="B293">
            <v>2</v>
          </cell>
          <cell r="C293" t="str">
            <v>ADN4-AA-24</v>
          </cell>
          <cell r="D293">
            <v>679</v>
          </cell>
          <cell r="E293" t="str">
            <v>ADDC-BA</v>
          </cell>
          <cell r="F293" t="str">
            <v>024</v>
          </cell>
          <cell r="G293" t="str">
            <v>RONG</v>
          </cell>
          <cell r="I293" t="e">
            <v>#N/A</v>
          </cell>
        </row>
        <row r="294">
          <cell r="A294">
            <v>680</v>
          </cell>
          <cell r="B294">
            <v>2</v>
          </cell>
          <cell r="C294" t="str">
            <v>ADN4-AA-24</v>
          </cell>
          <cell r="D294">
            <v>680</v>
          </cell>
          <cell r="E294" t="str">
            <v>ADSE-CA</v>
          </cell>
          <cell r="F294" t="str">
            <v>024</v>
          </cell>
          <cell r="G294" t="str">
            <v>RONG</v>
          </cell>
          <cell r="I294" t="e">
            <v>#N/A</v>
          </cell>
        </row>
        <row r="295">
          <cell r="A295">
            <v>702</v>
          </cell>
          <cell r="B295">
            <v>2</v>
          </cell>
          <cell r="C295" t="str">
            <v>ADN4-AA-25</v>
          </cell>
          <cell r="D295">
            <v>702</v>
          </cell>
          <cell r="E295" t="str">
            <v>ADDC-BA</v>
          </cell>
          <cell r="F295" t="str">
            <v>025</v>
          </cell>
          <cell r="G295" t="str">
            <v>RITE</v>
          </cell>
          <cell r="H295" t="str">
            <v>1000013092</v>
          </cell>
          <cell r="N295" t="str">
            <v>4500046929</v>
          </cell>
          <cell r="O295" t="str">
            <v>1</v>
          </cell>
        </row>
        <row r="296">
          <cell r="A296">
            <v>704</v>
          </cell>
          <cell r="B296">
            <v>2</v>
          </cell>
          <cell r="C296" t="str">
            <v>ADN4-AA-25</v>
          </cell>
          <cell r="D296">
            <v>704</v>
          </cell>
          <cell r="E296" t="str">
            <v>ADSE-CA</v>
          </cell>
          <cell r="F296" t="str">
            <v>025</v>
          </cell>
          <cell r="G296" t="str">
            <v>RITE</v>
          </cell>
          <cell r="H296" t="str">
            <v>1000013092</v>
          </cell>
          <cell r="N296" t="str">
            <v>4500046929</v>
          </cell>
          <cell r="O296" t="str">
            <v>1</v>
          </cell>
        </row>
        <row r="297">
          <cell r="A297">
            <v>787</v>
          </cell>
          <cell r="B297">
            <v>2</v>
          </cell>
          <cell r="C297" t="str">
            <v>ADN4-AA-33</v>
          </cell>
          <cell r="D297">
            <v>787</v>
          </cell>
          <cell r="E297" t="str">
            <v>ADDC-BA</v>
          </cell>
          <cell r="F297" t="str">
            <v>033</v>
          </cell>
          <cell r="G297" t="str">
            <v>RONG</v>
          </cell>
          <cell r="I297" t="e">
            <v>#N/A</v>
          </cell>
        </row>
        <row r="298">
          <cell r="A298">
            <v>788</v>
          </cell>
          <cell r="B298">
            <v>2</v>
          </cell>
          <cell r="C298" t="str">
            <v>ADN4-AA-33</v>
          </cell>
          <cell r="D298">
            <v>788</v>
          </cell>
          <cell r="E298" t="str">
            <v>ADSE-CA</v>
          </cell>
          <cell r="F298" t="str">
            <v>033</v>
          </cell>
          <cell r="G298" t="str">
            <v>RONG</v>
          </cell>
          <cell r="I298" t="e">
            <v>#N/A</v>
          </cell>
        </row>
        <row r="299">
          <cell r="A299">
            <v>805</v>
          </cell>
          <cell r="B299">
            <v>2</v>
          </cell>
          <cell r="C299" t="str">
            <v>ADN4-AA-34</v>
          </cell>
          <cell r="D299">
            <v>805</v>
          </cell>
          <cell r="E299" t="str">
            <v>ADDC-BA</v>
          </cell>
          <cell r="F299" t="str">
            <v>034</v>
          </cell>
          <cell r="G299" t="str">
            <v>On Location</v>
          </cell>
          <cell r="H299" t="str">
            <v>1000013786</v>
          </cell>
        </row>
        <row r="300">
          <cell r="A300">
            <v>806</v>
          </cell>
          <cell r="B300">
            <v>2</v>
          </cell>
          <cell r="C300" t="str">
            <v>ADN4-AA-34</v>
          </cell>
          <cell r="D300">
            <v>806</v>
          </cell>
          <cell r="E300" t="str">
            <v>ADSE-CA</v>
          </cell>
          <cell r="F300" t="str">
            <v>034</v>
          </cell>
          <cell r="G300" t="str">
            <v>On Location</v>
          </cell>
          <cell r="H300" t="str">
            <v>1000013786</v>
          </cell>
        </row>
        <row r="301">
          <cell r="A301">
            <v>923</v>
          </cell>
          <cell r="B301">
            <v>2</v>
          </cell>
          <cell r="C301" t="str">
            <v>ADN4-AA-45</v>
          </cell>
          <cell r="D301">
            <v>923</v>
          </cell>
          <cell r="E301" t="str">
            <v>ADDC-BA</v>
          </cell>
          <cell r="F301" t="str">
            <v>045</v>
          </cell>
          <cell r="G301" t="str">
            <v>TFER OUT</v>
          </cell>
          <cell r="H301" t="str">
            <v>1000014739</v>
          </cell>
          <cell r="N301" t="str">
            <v>4500250506</v>
          </cell>
          <cell r="O301" t="str">
            <v>1</v>
          </cell>
        </row>
        <row r="302">
          <cell r="A302">
            <v>924</v>
          </cell>
          <cell r="B302">
            <v>2</v>
          </cell>
          <cell r="C302" t="str">
            <v>ADN4-AA-45</v>
          </cell>
          <cell r="D302">
            <v>924</v>
          </cell>
          <cell r="E302" t="str">
            <v>ADSE-CA</v>
          </cell>
          <cell r="F302" t="str">
            <v>045</v>
          </cell>
          <cell r="G302" t="str">
            <v>TFER OUT</v>
          </cell>
          <cell r="H302" t="str">
            <v>1000014739</v>
          </cell>
          <cell r="N302" t="str">
            <v>4500250506</v>
          </cell>
          <cell r="O302" t="str">
            <v>1</v>
          </cell>
        </row>
        <row r="303">
          <cell r="A303">
            <v>931</v>
          </cell>
          <cell r="B303">
            <v>2</v>
          </cell>
          <cell r="C303" t="str">
            <v>ADN4-AA-46</v>
          </cell>
          <cell r="D303">
            <v>931</v>
          </cell>
          <cell r="E303" t="str">
            <v>ADDC-BA</v>
          </cell>
          <cell r="F303" t="str">
            <v>046</v>
          </cell>
          <cell r="G303" t="str">
            <v>On Location</v>
          </cell>
          <cell r="H303" t="str">
            <v>1000014776</v>
          </cell>
          <cell r="N303" t="str">
            <v>4500288654</v>
          </cell>
          <cell r="O303" t="str">
            <v>1</v>
          </cell>
        </row>
        <row r="304">
          <cell r="A304">
            <v>932</v>
          </cell>
          <cell r="B304">
            <v>2</v>
          </cell>
          <cell r="C304" t="str">
            <v>ADN4-AA-46</v>
          </cell>
          <cell r="D304">
            <v>932</v>
          </cell>
          <cell r="E304" t="str">
            <v>ADSE-CA</v>
          </cell>
          <cell r="F304" t="str">
            <v>046</v>
          </cell>
          <cell r="G304" t="str">
            <v>On Location</v>
          </cell>
          <cell r="H304" t="str">
            <v>1000014776</v>
          </cell>
          <cell r="N304" t="str">
            <v>4500288654</v>
          </cell>
          <cell r="O304" t="str">
            <v>1</v>
          </cell>
        </row>
        <row r="305">
          <cell r="A305">
            <v>1041</v>
          </cell>
          <cell r="B305">
            <v>2</v>
          </cell>
          <cell r="C305" t="str">
            <v>ADN4-AA-69</v>
          </cell>
          <cell r="D305">
            <v>1041</v>
          </cell>
          <cell r="E305" t="str">
            <v>ADDC-EA</v>
          </cell>
          <cell r="F305" t="str">
            <v>069</v>
          </cell>
          <cell r="G305" t="str">
            <v>TFER OUT</v>
          </cell>
          <cell r="H305" t="str">
            <v>1000017215</v>
          </cell>
        </row>
        <row r="306">
          <cell r="A306">
            <v>1042</v>
          </cell>
          <cell r="B306">
            <v>2</v>
          </cell>
          <cell r="C306" t="str">
            <v>ADN4-AA-69</v>
          </cell>
          <cell r="D306">
            <v>1042</v>
          </cell>
          <cell r="E306" t="str">
            <v>ADSE-CA</v>
          </cell>
          <cell r="F306" t="str">
            <v>069</v>
          </cell>
          <cell r="G306" t="str">
            <v>TFER OUT</v>
          </cell>
          <cell r="H306" t="str">
            <v>1000017215</v>
          </cell>
        </row>
        <row r="307">
          <cell r="A307">
            <v>1046</v>
          </cell>
          <cell r="B307">
            <v>2</v>
          </cell>
          <cell r="C307" t="str">
            <v>ADN4-AA-70</v>
          </cell>
          <cell r="D307">
            <v>1046</v>
          </cell>
          <cell r="E307" t="str">
            <v>ADDC-EA</v>
          </cell>
          <cell r="F307" t="str">
            <v>070</v>
          </cell>
          <cell r="G307" t="str">
            <v>Lost in Hole</v>
          </cell>
          <cell r="H307" t="str">
            <v>1000016329</v>
          </cell>
        </row>
        <row r="308">
          <cell r="A308">
            <v>1047</v>
          </cell>
          <cell r="B308">
            <v>2</v>
          </cell>
          <cell r="C308" t="str">
            <v>ADN4-AA-70</v>
          </cell>
          <cell r="D308">
            <v>1047</v>
          </cell>
          <cell r="E308" t="str">
            <v>ADSE-CA</v>
          </cell>
          <cell r="F308" t="str">
            <v>070</v>
          </cell>
          <cell r="G308" t="str">
            <v>Lost in Hole</v>
          </cell>
          <cell r="H308" t="str">
            <v>1000016329</v>
          </cell>
        </row>
        <row r="309">
          <cell r="A309">
            <v>1052</v>
          </cell>
          <cell r="B309">
            <v>2</v>
          </cell>
          <cell r="C309" t="str">
            <v>ADN4-AA-71</v>
          </cell>
          <cell r="D309">
            <v>1052</v>
          </cell>
          <cell r="E309" t="str">
            <v>ADDC-EA</v>
          </cell>
          <cell r="F309" t="str">
            <v>071</v>
          </cell>
          <cell r="G309" t="str">
            <v>RITE</v>
          </cell>
          <cell r="H309" t="str">
            <v>1000016324</v>
          </cell>
          <cell r="N309" t="str">
            <v>4500653659</v>
          </cell>
          <cell r="O309" t="str">
            <v>3</v>
          </cell>
        </row>
        <row r="310">
          <cell r="A310">
            <v>1053</v>
          </cell>
          <cell r="B310">
            <v>2</v>
          </cell>
          <cell r="C310" t="str">
            <v>ADN4-AA-71</v>
          </cell>
          <cell r="D310">
            <v>1053</v>
          </cell>
          <cell r="E310" t="str">
            <v>ADSE-CA</v>
          </cell>
          <cell r="F310" t="str">
            <v>071</v>
          </cell>
          <cell r="G310" t="str">
            <v>RITE</v>
          </cell>
          <cell r="H310" t="str">
            <v>1000016324</v>
          </cell>
          <cell r="N310" t="str">
            <v>4500653659</v>
          </cell>
          <cell r="O310" t="str">
            <v>3</v>
          </cell>
        </row>
        <row r="311">
          <cell r="A311">
            <v>1056</v>
          </cell>
          <cell r="B311">
            <v>2</v>
          </cell>
          <cell r="C311" t="str">
            <v>ADN4-AA-72</v>
          </cell>
          <cell r="D311">
            <v>1056</v>
          </cell>
          <cell r="E311" t="str">
            <v>ADDC-BA</v>
          </cell>
          <cell r="F311" t="str">
            <v>072</v>
          </cell>
          <cell r="G311" t="str">
            <v>On Location</v>
          </cell>
          <cell r="H311" t="str">
            <v>1000016437</v>
          </cell>
          <cell r="N311" t="str">
            <v>4500676622</v>
          </cell>
          <cell r="O311" t="str">
            <v>1</v>
          </cell>
        </row>
        <row r="312">
          <cell r="A312">
            <v>1057</v>
          </cell>
          <cell r="B312">
            <v>2</v>
          </cell>
          <cell r="C312" t="str">
            <v>ADN4-AA-72</v>
          </cell>
          <cell r="D312">
            <v>1057</v>
          </cell>
          <cell r="E312" t="str">
            <v>ADSE-CA</v>
          </cell>
          <cell r="F312" t="str">
            <v>072</v>
          </cell>
          <cell r="G312" t="str">
            <v>On Location</v>
          </cell>
          <cell r="H312" t="str">
            <v>1000016437</v>
          </cell>
          <cell r="N312" t="str">
            <v>4500676622</v>
          </cell>
          <cell r="O312" t="str">
            <v>1</v>
          </cell>
        </row>
        <row r="313">
          <cell r="A313">
            <v>1084</v>
          </cell>
          <cell r="B313">
            <v>2</v>
          </cell>
          <cell r="C313" t="str">
            <v>ADN4-AA-80</v>
          </cell>
          <cell r="D313">
            <v>1084</v>
          </cell>
          <cell r="E313" t="str">
            <v>ADDC-EA</v>
          </cell>
          <cell r="F313" t="str">
            <v>080</v>
          </cell>
          <cell r="G313" t="str">
            <v>RITE</v>
          </cell>
          <cell r="H313" t="str">
            <v>1000017055</v>
          </cell>
          <cell r="N313" t="str">
            <v>4500816684</v>
          </cell>
          <cell r="O313" t="str">
            <v>1</v>
          </cell>
        </row>
        <row r="314">
          <cell r="A314">
            <v>1085</v>
          </cell>
          <cell r="B314">
            <v>2</v>
          </cell>
          <cell r="C314" t="str">
            <v>ADN4-AA-80</v>
          </cell>
          <cell r="D314">
            <v>1085</v>
          </cell>
          <cell r="E314" t="str">
            <v>ADSE-CA</v>
          </cell>
          <cell r="F314" t="str">
            <v>080</v>
          </cell>
          <cell r="G314" t="str">
            <v>RITE</v>
          </cell>
          <cell r="H314" t="str">
            <v>1000017055</v>
          </cell>
          <cell r="N314" t="str">
            <v>4500816684</v>
          </cell>
          <cell r="O314" t="str">
            <v>1</v>
          </cell>
        </row>
        <row r="315">
          <cell r="A315">
            <v>1089</v>
          </cell>
          <cell r="B315">
            <v>2</v>
          </cell>
          <cell r="C315" t="str">
            <v>ADN4-AA-81</v>
          </cell>
          <cell r="D315">
            <v>1089</v>
          </cell>
          <cell r="E315" t="str">
            <v>ADDC-EA</v>
          </cell>
          <cell r="F315" t="str">
            <v>081</v>
          </cell>
          <cell r="G315" t="str">
            <v>RITE</v>
          </cell>
          <cell r="H315" t="str">
            <v>1000017056</v>
          </cell>
          <cell r="N315" t="str">
            <v>4500816693</v>
          </cell>
          <cell r="O315" t="str">
            <v>1</v>
          </cell>
        </row>
        <row r="316">
          <cell r="A316">
            <v>1090</v>
          </cell>
          <cell r="B316">
            <v>2</v>
          </cell>
          <cell r="C316" t="str">
            <v>ADN4-AA-81</v>
          </cell>
          <cell r="D316">
            <v>1090</v>
          </cell>
          <cell r="E316" t="str">
            <v>ADSE-CA</v>
          </cell>
          <cell r="F316" t="str">
            <v>081</v>
          </cell>
          <cell r="G316" t="str">
            <v>RITE</v>
          </cell>
          <cell r="H316" t="str">
            <v>1000017056</v>
          </cell>
          <cell r="N316" t="str">
            <v>4500816693</v>
          </cell>
          <cell r="O316" t="str">
            <v>1</v>
          </cell>
        </row>
        <row r="317">
          <cell r="A317">
            <v>1092</v>
          </cell>
          <cell r="B317">
            <v>2</v>
          </cell>
          <cell r="C317" t="str">
            <v>ADN4-AA-82</v>
          </cell>
          <cell r="D317">
            <v>1092</v>
          </cell>
          <cell r="E317" t="str">
            <v>ADSE-CA</v>
          </cell>
          <cell r="F317" t="str">
            <v>082</v>
          </cell>
          <cell r="G317" t="str">
            <v>TFER OUT</v>
          </cell>
          <cell r="I317" t="str">
            <v>1000017023</v>
          </cell>
        </row>
        <row r="318">
          <cell r="A318">
            <v>1091</v>
          </cell>
          <cell r="B318">
            <v>2</v>
          </cell>
          <cell r="C318" t="str">
            <v>ADN4-AA-82</v>
          </cell>
          <cell r="D318">
            <v>1091</v>
          </cell>
          <cell r="E318" t="str">
            <v>ADDC-BA</v>
          </cell>
          <cell r="F318" t="str">
            <v>082</v>
          </cell>
          <cell r="G318" t="str">
            <v>TFER OUT</v>
          </cell>
          <cell r="H318" t="str">
            <v>1000017023</v>
          </cell>
          <cell r="N318" t="str">
            <v>4500812968</v>
          </cell>
          <cell r="O318" t="str">
            <v>1</v>
          </cell>
        </row>
        <row r="319">
          <cell r="A319">
            <v>4504</v>
          </cell>
          <cell r="B319">
            <v>2</v>
          </cell>
          <cell r="C319" t="str">
            <v>ADN4-AA-94</v>
          </cell>
          <cell r="D319">
            <v>4504</v>
          </cell>
          <cell r="E319" t="str">
            <v>ADDC-BA</v>
          </cell>
          <cell r="F319" t="str">
            <v>094</v>
          </cell>
          <cell r="G319" t="str">
            <v>On Location</v>
          </cell>
          <cell r="H319" t="str">
            <v>1000017512</v>
          </cell>
        </row>
        <row r="320">
          <cell r="A320">
            <v>4505</v>
          </cell>
          <cell r="B320">
            <v>2</v>
          </cell>
          <cell r="C320" t="str">
            <v>ADN4-AA-94</v>
          </cell>
          <cell r="D320">
            <v>4505</v>
          </cell>
          <cell r="E320" t="str">
            <v>ADSE-CA</v>
          </cell>
          <cell r="F320" t="str">
            <v>094</v>
          </cell>
          <cell r="G320" t="str">
            <v>On Location</v>
          </cell>
          <cell r="H320" t="str">
            <v>1000017512</v>
          </cell>
        </row>
        <row r="321">
          <cell r="A321">
            <v>73</v>
          </cell>
          <cell r="B321">
            <v>2</v>
          </cell>
          <cell r="C321" t="str">
            <v>ADN4-AA-ENP-2</v>
          </cell>
          <cell r="D321">
            <v>73</v>
          </cell>
          <cell r="E321" t="str">
            <v>ADDC-EB</v>
          </cell>
          <cell r="F321" t="str">
            <v>002</v>
          </cell>
          <cell r="G321" t="str">
            <v>On Location</v>
          </cell>
          <cell r="H321" t="str">
            <v>1000014304</v>
          </cell>
          <cell r="N321" t="str">
            <v>4500153758</v>
          </cell>
          <cell r="O321" t="str">
            <v>6</v>
          </cell>
        </row>
        <row r="322">
          <cell r="A322">
            <v>74</v>
          </cell>
          <cell r="B322">
            <v>2</v>
          </cell>
          <cell r="C322" t="str">
            <v>ADN4-AA-ENP-2</v>
          </cell>
          <cell r="D322">
            <v>74</v>
          </cell>
          <cell r="E322" t="str">
            <v>ADSE-CA</v>
          </cell>
          <cell r="F322" t="str">
            <v>002</v>
          </cell>
          <cell r="G322" t="str">
            <v>On Location</v>
          </cell>
          <cell r="H322" t="str">
            <v>1000014304</v>
          </cell>
        </row>
        <row r="323">
          <cell r="A323">
            <v>382</v>
          </cell>
          <cell r="B323">
            <v>2</v>
          </cell>
          <cell r="C323" t="str">
            <v>ADN4-CA-011</v>
          </cell>
          <cell r="D323">
            <v>382</v>
          </cell>
          <cell r="E323" t="str">
            <v>ADDC-BA</v>
          </cell>
          <cell r="F323" t="str">
            <v>011</v>
          </cell>
          <cell r="G323" t="str">
            <v>RITE</v>
          </cell>
          <cell r="H323" t="str">
            <v>1000017214</v>
          </cell>
        </row>
        <row r="324">
          <cell r="A324">
            <v>4151</v>
          </cell>
          <cell r="B324">
            <v>2</v>
          </cell>
          <cell r="C324" t="str">
            <v>ADN6-BA-001</v>
          </cell>
          <cell r="D324">
            <v>4151</v>
          </cell>
          <cell r="E324" t="str">
            <v>ADSE-EA</v>
          </cell>
          <cell r="F324" t="str">
            <v>001</v>
          </cell>
          <cell r="G324" t="str">
            <v>RITE</v>
          </cell>
          <cell r="I324" t="e">
            <v>#N/A</v>
          </cell>
        </row>
        <row r="325">
          <cell r="A325">
            <v>496</v>
          </cell>
          <cell r="B325">
            <v>2</v>
          </cell>
          <cell r="C325" t="str">
            <v>ADN6-BA-015</v>
          </cell>
          <cell r="D325">
            <v>496</v>
          </cell>
          <cell r="E325" t="str">
            <v>ADDC-AA</v>
          </cell>
          <cell r="F325" t="str">
            <v>015</v>
          </cell>
          <cell r="G325" t="str">
            <v>JUNKED</v>
          </cell>
          <cell r="H325" t="str">
            <v>1000000083</v>
          </cell>
        </row>
        <row r="326">
          <cell r="A326">
            <v>497</v>
          </cell>
          <cell r="B326">
            <v>2</v>
          </cell>
          <cell r="C326" t="str">
            <v>ADN6-BA-015</v>
          </cell>
          <cell r="D326">
            <v>497</v>
          </cell>
          <cell r="E326" t="str">
            <v>ADSE-BA</v>
          </cell>
          <cell r="F326" t="str">
            <v>015</v>
          </cell>
          <cell r="G326" t="str">
            <v>RITE</v>
          </cell>
          <cell r="H326" t="str">
            <v>1000000083</v>
          </cell>
        </row>
        <row r="327">
          <cell r="A327">
            <v>557</v>
          </cell>
          <cell r="B327">
            <v>2</v>
          </cell>
          <cell r="C327" t="str">
            <v>ADN6-BA-018</v>
          </cell>
          <cell r="D327">
            <v>557</v>
          </cell>
          <cell r="E327" t="str">
            <v>ADDC-AA</v>
          </cell>
          <cell r="F327" t="str">
            <v>018</v>
          </cell>
          <cell r="G327" t="str">
            <v>RITE</v>
          </cell>
          <cell r="H327" t="str">
            <v>1000017459</v>
          </cell>
        </row>
        <row r="328">
          <cell r="A328">
            <v>558</v>
          </cell>
          <cell r="B328">
            <v>2</v>
          </cell>
          <cell r="C328" t="str">
            <v>ADN6-BA-018</v>
          </cell>
          <cell r="D328">
            <v>558</v>
          </cell>
          <cell r="E328" t="str">
            <v>ADSE-BA</v>
          </cell>
          <cell r="F328" t="str">
            <v>018</v>
          </cell>
          <cell r="G328" t="str">
            <v>RITE</v>
          </cell>
          <cell r="H328" t="str">
            <v>1000017459</v>
          </cell>
        </row>
        <row r="329">
          <cell r="A329">
            <v>654</v>
          </cell>
          <cell r="B329">
            <v>2</v>
          </cell>
          <cell r="C329" t="str">
            <v>ADN6-BA-023</v>
          </cell>
          <cell r="D329">
            <v>654</v>
          </cell>
          <cell r="E329" t="str">
            <v>ADDC-AA</v>
          </cell>
          <cell r="F329" t="str">
            <v>023</v>
          </cell>
          <cell r="G329" t="str">
            <v>Lost in Hole</v>
          </cell>
          <cell r="H329" t="str">
            <v>1000000084</v>
          </cell>
        </row>
        <row r="330">
          <cell r="A330">
            <v>655</v>
          </cell>
          <cell r="B330">
            <v>2</v>
          </cell>
          <cell r="C330" t="str">
            <v>ADN6-BA-023</v>
          </cell>
          <cell r="D330">
            <v>655</v>
          </cell>
          <cell r="E330" t="str">
            <v>ADSE-BA</v>
          </cell>
          <cell r="F330" t="str">
            <v>023</v>
          </cell>
          <cell r="G330" t="str">
            <v>Lost in Hole</v>
          </cell>
          <cell r="H330" t="str">
            <v>1000000084</v>
          </cell>
        </row>
        <row r="331">
          <cell r="A331">
            <v>701</v>
          </cell>
          <cell r="B331">
            <v>2</v>
          </cell>
          <cell r="C331" t="str">
            <v>ADN6-BA-025</v>
          </cell>
          <cell r="D331">
            <v>701</v>
          </cell>
          <cell r="E331" t="str">
            <v>ADDC-AA</v>
          </cell>
          <cell r="F331" t="str">
            <v>025</v>
          </cell>
          <cell r="G331" t="str">
            <v>TFER OUT</v>
          </cell>
          <cell r="H331" t="str">
            <v>1000000085</v>
          </cell>
        </row>
        <row r="332">
          <cell r="A332">
            <v>703</v>
          </cell>
          <cell r="B332">
            <v>2</v>
          </cell>
          <cell r="C332" t="str">
            <v>ADN6-BA-025</v>
          </cell>
          <cell r="D332">
            <v>703</v>
          </cell>
          <cell r="E332" t="str">
            <v>ADSE-BA</v>
          </cell>
          <cell r="F332" t="str">
            <v>025</v>
          </cell>
          <cell r="G332" t="str">
            <v>TFER OUT</v>
          </cell>
          <cell r="H332" t="str">
            <v>1000000085</v>
          </cell>
        </row>
        <row r="333">
          <cell r="A333">
            <v>1036</v>
          </cell>
          <cell r="B333">
            <v>2</v>
          </cell>
          <cell r="C333" t="str">
            <v>ADN6-BA-068</v>
          </cell>
          <cell r="D333">
            <v>1036</v>
          </cell>
          <cell r="E333" t="str">
            <v>ADDC-AA</v>
          </cell>
          <cell r="F333" t="str">
            <v>068</v>
          </cell>
          <cell r="G333" t="str">
            <v>On Location</v>
          </cell>
          <cell r="H333" t="str">
            <v>1000016788</v>
          </cell>
        </row>
        <row r="334">
          <cell r="A334">
            <v>1037</v>
          </cell>
          <cell r="B334">
            <v>2</v>
          </cell>
          <cell r="C334" t="str">
            <v>ADN6-BA-068</v>
          </cell>
          <cell r="D334">
            <v>1037</v>
          </cell>
          <cell r="E334" t="str">
            <v>ADSE-BA</v>
          </cell>
          <cell r="F334" t="str">
            <v>068</v>
          </cell>
          <cell r="G334" t="str">
            <v>On Location</v>
          </cell>
          <cell r="H334" t="str">
            <v>1000016788</v>
          </cell>
        </row>
        <row r="335">
          <cell r="A335">
            <v>1151</v>
          </cell>
          <cell r="B335">
            <v>2</v>
          </cell>
          <cell r="C335" t="str">
            <v>ADN6-BA-099</v>
          </cell>
          <cell r="D335">
            <v>1151</v>
          </cell>
          <cell r="E335" t="str">
            <v>ADDC-AA</v>
          </cell>
          <cell r="F335" t="str">
            <v>099</v>
          </cell>
          <cell r="G335" t="str">
            <v>RITE</v>
          </cell>
          <cell r="H335" t="str">
            <v>1000012714</v>
          </cell>
          <cell r="N335" t="str">
            <v>4500008972</v>
          </cell>
          <cell r="O335" t="str">
            <v>1</v>
          </cell>
        </row>
        <row r="336">
          <cell r="A336">
            <v>1152</v>
          </cell>
          <cell r="B336">
            <v>2</v>
          </cell>
          <cell r="C336" t="str">
            <v>ADN6-BA-099</v>
          </cell>
          <cell r="D336">
            <v>1152</v>
          </cell>
          <cell r="E336" t="str">
            <v>ADSE-BA</v>
          </cell>
          <cell r="F336" t="str">
            <v>099</v>
          </cell>
          <cell r="G336" t="str">
            <v>On Location</v>
          </cell>
          <cell r="H336" t="str">
            <v>1000012714</v>
          </cell>
          <cell r="N336" t="str">
            <v>4500008972</v>
          </cell>
          <cell r="O336" t="str">
            <v>1</v>
          </cell>
        </row>
        <row r="337">
          <cell r="A337">
            <v>6533</v>
          </cell>
          <cell r="B337">
            <v>2</v>
          </cell>
          <cell r="C337" t="str">
            <v>ADN6-BA-110</v>
          </cell>
          <cell r="D337">
            <v>6533</v>
          </cell>
          <cell r="E337" t="str">
            <v>ADSE-BA</v>
          </cell>
          <cell r="F337" t="str">
            <v>110</v>
          </cell>
          <cell r="G337" t="str">
            <v>RITE</v>
          </cell>
          <cell r="I337" t="str">
            <v>1000013624</v>
          </cell>
        </row>
        <row r="338">
          <cell r="A338">
            <v>1220</v>
          </cell>
          <cell r="B338">
            <v>2</v>
          </cell>
          <cell r="C338" t="str">
            <v>ADN6-BA-110</v>
          </cell>
          <cell r="D338">
            <v>1220</v>
          </cell>
          <cell r="E338" t="str">
            <v>ADDC-AA</v>
          </cell>
          <cell r="F338" t="str">
            <v>110</v>
          </cell>
          <cell r="G338" t="str">
            <v>On Location</v>
          </cell>
          <cell r="H338" t="str">
            <v>1000013624</v>
          </cell>
          <cell r="N338" t="str">
            <v>4500135639</v>
          </cell>
          <cell r="O338" t="str">
            <v>3</v>
          </cell>
        </row>
        <row r="339">
          <cell r="A339">
            <v>1234</v>
          </cell>
          <cell r="B339">
            <v>2</v>
          </cell>
          <cell r="C339" t="str">
            <v>ADN6-BA-112</v>
          </cell>
          <cell r="D339">
            <v>1234</v>
          </cell>
          <cell r="E339" t="str">
            <v>ADDC-AA</v>
          </cell>
          <cell r="F339" t="str">
            <v>112</v>
          </cell>
          <cell r="G339" t="str">
            <v>On Location</v>
          </cell>
          <cell r="H339" t="str">
            <v>1000014129</v>
          </cell>
          <cell r="N339" t="str">
            <v>4500187924</v>
          </cell>
          <cell r="O339" t="str">
            <v>3</v>
          </cell>
        </row>
        <row r="340">
          <cell r="A340">
            <v>1235</v>
          </cell>
          <cell r="B340">
            <v>2</v>
          </cell>
          <cell r="C340" t="str">
            <v>ADN6-BA-112</v>
          </cell>
          <cell r="D340">
            <v>1235</v>
          </cell>
          <cell r="E340" t="str">
            <v>ADSE-BA</v>
          </cell>
          <cell r="F340" t="str">
            <v>112</v>
          </cell>
          <cell r="G340" t="str">
            <v>On Location</v>
          </cell>
          <cell r="H340" t="str">
            <v>1000014129</v>
          </cell>
          <cell r="N340" t="str">
            <v>4500187924</v>
          </cell>
          <cell r="O340" t="str">
            <v>3</v>
          </cell>
        </row>
        <row r="341">
          <cell r="A341">
            <v>1262</v>
          </cell>
          <cell r="B341">
            <v>2</v>
          </cell>
          <cell r="C341" t="str">
            <v>ADN6-BA-118</v>
          </cell>
          <cell r="D341">
            <v>1262</v>
          </cell>
          <cell r="E341" t="str">
            <v>ADDC-AA</v>
          </cell>
          <cell r="F341" t="str">
            <v>118</v>
          </cell>
          <cell r="G341" t="str">
            <v>RITE</v>
          </cell>
          <cell r="H341" t="str">
            <v>1000014627</v>
          </cell>
          <cell r="N341" t="str">
            <v>4500288636</v>
          </cell>
          <cell r="O341" t="str">
            <v>1</v>
          </cell>
        </row>
        <row r="342">
          <cell r="A342">
            <v>1263</v>
          </cell>
          <cell r="B342">
            <v>2</v>
          </cell>
          <cell r="C342" t="str">
            <v>ADN6-BA-118</v>
          </cell>
          <cell r="D342">
            <v>1263</v>
          </cell>
          <cell r="E342" t="str">
            <v>ADSE-BA</v>
          </cell>
          <cell r="F342" t="str">
            <v>118</v>
          </cell>
          <cell r="G342" t="str">
            <v>RITE</v>
          </cell>
          <cell r="H342" t="str">
            <v>1000014627</v>
          </cell>
          <cell r="N342" t="str">
            <v>4500288636</v>
          </cell>
          <cell r="O342" t="str">
            <v>1</v>
          </cell>
        </row>
        <row r="343">
          <cell r="A343">
            <v>1285</v>
          </cell>
          <cell r="B343">
            <v>2</v>
          </cell>
          <cell r="C343" t="str">
            <v>ADN6-BA-125</v>
          </cell>
          <cell r="D343">
            <v>1285</v>
          </cell>
          <cell r="E343" t="str">
            <v>ADDC-AA</v>
          </cell>
          <cell r="F343" t="str">
            <v>125</v>
          </cell>
          <cell r="G343" t="str">
            <v>Lost in Hole</v>
          </cell>
          <cell r="H343" t="str">
            <v>1000015209</v>
          </cell>
          <cell r="N343" t="str">
            <v>4500323140</v>
          </cell>
          <cell r="O343" t="str">
            <v>8</v>
          </cell>
        </row>
        <row r="344">
          <cell r="A344">
            <v>1286</v>
          </cell>
          <cell r="B344">
            <v>2</v>
          </cell>
          <cell r="C344" t="str">
            <v>ADN6-BA-125</v>
          </cell>
          <cell r="D344">
            <v>1286</v>
          </cell>
          <cell r="E344" t="str">
            <v>ADSE-BA</v>
          </cell>
          <cell r="F344" t="str">
            <v>125</v>
          </cell>
          <cell r="G344" t="str">
            <v>Lost in Hole</v>
          </cell>
          <cell r="H344" t="str">
            <v>1000015209</v>
          </cell>
          <cell r="N344" t="str">
            <v>4500323140</v>
          </cell>
          <cell r="O344" t="str">
            <v>8</v>
          </cell>
        </row>
        <row r="345">
          <cell r="A345">
            <v>1299</v>
          </cell>
          <cell r="B345">
            <v>2</v>
          </cell>
          <cell r="C345" t="str">
            <v>ADN6-BA-132</v>
          </cell>
          <cell r="D345">
            <v>1299</v>
          </cell>
          <cell r="E345" t="str">
            <v>ADDC-AA</v>
          </cell>
          <cell r="F345" t="str">
            <v>132</v>
          </cell>
          <cell r="G345" t="str">
            <v>Lost in Hole</v>
          </cell>
          <cell r="H345" t="str">
            <v>1000015951</v>
          </cell>
        </row>
        <row r="346">
          <cell r="A346">
            <v>1300</v>
          </cell>
          <cell r="B346">
            <v>2</v>
          </cell>
          <cell r="C346" t="str">
            <v>ADN6-BA-132</v>
          </cell>
          <cell r="D346">
            <v>1300</v>
          </cell>
          <cell r="E346" t="str">
            <v>ADSE-BA</v>
          </cell>
          <cell r="F346" t="str">
            <v>132</v>
          </cell>
          <cell r="G346" t="str">
            <v>Lost in Hole</v>
          </cell>
          <cell r="H346" t="str">
            <v>1000015951</v>
          </cell>
        </row>
        <row r="347">
          <cell r="A347">
            <v>1321</v>
          </cell>
          <cell r="B347">
            <v>2</v>
          </cell>
          <cell r="C347" t="str">
            <v>ADN6-BA-140</v>
          </cell>
          <cell r="D347">
            <v>1321</v>
          </cell>
          <cell r="E347" t="str">
            <v>ADDC-AA</v>
          </cell>
          <cell r="F347" t="str">
            <v>140</v>
          </cell>
          <cell r="G347" t="str">
            <v>Lost in Hole</v>
          </cell>
          <cell r="H347" t="str">
            <v>1000016251</v>
          </cell>
        </row>
        <row r="348">
          <cell r="A348">
            <v>1322</v>
          </cell>
          <cell r="B348">
            <v>2</v>
          </cell>
          <cell r="C348" t="str">
            <v>ADN6-BA-140</v>
          </cell>
          <cell r="D348">
            <v>1322</v>
          </cell>
          <cell r="E348" t="str">
            <v>ADSE-BA</v>
          </cell>
          <cell r="F348" t="str">
            <v>140</v>
          </cell>
          <cell r="G348" t="str">
            <v>Lost in Hole</v>
          </cell>
          <cell r="H348" t="str">
            <v>1000016251</v>
          </cell>
        </row>
        <row r="349">
          <cell r="A349">
            <v>1325</v>
          </cell>
          <cell r="B349">
            <v>2</v>
          </cell>
          <cell r="C349" t="str">
            <v>ADN6-BA-142</v>
          </cell>
          <cell r="D349">
            <v>1325</v>
          </cell>
          <cell r="E349" t="str">
            <v>ADDC-AA</v>
          </cell>
          <cell r="F349" t="str">
            <v>142</v>
          </cell>
          <cell r="G349" t="str">
            <v>Lost in Hole</v>
          </cell>
          <cell r="H349" t="str">
            <v>1000016323</v>
          </cell>
        </row>
        <row r="350">
          <cell r="A350">
            <v>1326</v>
          </cell>
          <cell r="B350">
            <v>2</v>
          </cell>
          <cell r="C350" t="str">
            <v>ADN6-BA-142</v>
          </cell>
          <cell r="D350">
            <v>1326</v>
          </cell>
          <cell r="E350" t="str">
            <v>ADSE-BA</v>
          </cell>
          <cell r="F350" t="str">
            <v>142</v>
          </cell>
          <cell r="G350" t="str">
            <v>Lost in Hole</v>
          </cell>
          <cell r="H350" t="str">
            <v>1000016323</v>
          </cell>
        </row>
        <row r="351">
          <cell r="A351">
            <v>1338</v>
          </cell>
          <cell r="B351">
            <v>2</v>
          </cell>
          <cell r="C351" t="str">
            <v>ADN6-BA-144</v>
          </cell>
          <cell r="D351">
            <v>1338</v>
          </cell>
          <cell r="E351" t="str">
            <v>ADDC-AA</v>
          </cell>
          <cell r="F351" t="str">
            <v>144</v>
          </cell>
          <cell r="G351" t="str">
            <v>RITE</v>
          </cell>
          <cell r="H351" t="str">
            <v>1000016396</v>
          </cell>
          <cell r="N351" t="str">
            <v>4500676637</v>
          </cell>
          <cell r="O351" t="str">
            <v>1</v>
          </cell>
        </row>
        <row r="352">
          <cell r="A352">
            <v>1339</v>
          </cell>
          <cell r="B352">
            <v>2</v>
          </cell>
          <cell r="C352" t="str">
            <v>ADN6-BA-144</v>
          </cell>
          <cell r="D352">
            <v>1339</v>
          </cell>
          <cell r="E352" t="str">
            <v>ADSE-BA</v>
          </cell>
          <cell r="F352" t="str">
            <v>144</v>
          </cell>
          <cell r="G352" t="str">
            <v>RITE</v>
          </cell>
          <cell r="H352" t="str">
            <v>1000016396</v>
          </cell>
          <cell r="N352" t="str">
            <v>4500676637</v>
          </cell>
          <cell r="O352" t="str">
            <v>1</v>
          </cell>
        </row>
        <row r="353">
          <cell r="A353">
            <v>1357</v>
          </cell>
          <cell r="B353">
            <v>2</v>
          </cell>
          <cell r="C353" t="str">
            <v>ADN6-BA-150</v>
          </cell>
          <cell r="D353">
            <v>1357</v>
          </cell>
          <cell r="E353" t="str">
            <v>ADSE-BA</v>
          </cell>
          <cell r="F353" t="str">
            <v>150</v>
          </cell>
          <cell r="G353" t="str">
            <v>Lost in Hole</v>
          </cell>
          <cell r="I353" t="str">
            <v>1000018165</v>
          </cell>
        </row>
        <row r="354">
          <cell r="A354">
            <v>1356</v>
          </cell>
          <cell r="B354">
            <v>2</v>
          </cell>
          <cell r="C354" t="str">
            <v>ADN6-BA-150</v>
          </cell>
          <cell r="D354">
            <v>1356</v>
          </cell>
          <cell r="E354" t="str">
            <v>ADDC-AA</v>
          </cell>
          <cell r="F354" t="str">
            <v>150</v>
          </cell>
          <cell r="G354" t="str">
            <v>RITE</v>
          </cell>
          <cell r="H354" t="str">
            <v>1000018165</v>
          </cell>
        </row>
        <row r="355">
          <cell r="A355">
            <v>1362</v>
          </cell>
          <cell r="B355">
            <v>2</v>
          </cell>
          <cell r="C355" t="str">
            <v>ADN6-BA-153</v>
          </cell>
          <cell r="D355">
            <v>1362</v>
          </cell>
          <cell r="E355" t="str">
            <v>ADDC-AA</v>
          </cell>
          <cell r="F355" t="str">
            <v>153</v>
          </cell>
          <cell r="G355" t="str">
            <v>On Location</v>
          </cell>
          <cell r="H355" t="str">
            <v>1000017747</v>
          </cell>
        </row>
        <row r="356">
          <cell r="A356">
            <v>1363</v>
          </cell>
          <cell r="B356">
            <v>2</v>
          </cell>
          <cell r="C356" t="str">
            <v>ADN6-BA-153</v>
          </cell>
          <cell r="D356">
            <v>1363</v>
          </cell>
          <cell r="E356" t="str">
            <v>ADSE-BA</v>
          </cell>
          <cell r="F356" t="str">
            <v>153</v>
          </cell>
          <cell r="G356" t="str">
            <v>On Location</v>
          </cell>
          <cell r="H356" t="str">
            <v>1000017747</v>
          </cell>
        </row>
        <row r="357">
          <cell r="A357">
            <v>1368</v>
          </cell>
          <cell r="B357">
            <v>2</v>
          </cell>
          <cell r="C357" t="str">
            <v>ADN6-BA-155</v>
          </cell>
          <cell r="D357">
            <v>1368</v>
          </cell>
          <cell r="E357" t="str">
            <v>ADDC-AA</v>
          </cell>
          <cell r="F357" t="str">
            <v>155</v>
          </cell>
          <cell r="G357" t="str">
            <v>RITE</v>
          </cell>
          <cell r="H357" t="str">
            <v>1000017468</v>
          </cell>
        </row>
        <row r="358">
          <cell r="A358">
            <v>1369</v>
          </cell>
          <cell r="B358">
            <v>2</v>
          </cell>
          <cell r="C358" t="str">
            <v>ADN6-BA-155</v>
          </cell>
          <cell r="D358">
            <v>1369</v>
          </cell>
          <cell r="E358" t="str">
            <v>ADSE-BA</v>
          </cell>
          <cell r="F358" t="str">
            <v>155</v>
          </cell>
          <cell r="G358" t="str">
            <v>RITE</v>
          </cell>
          <cell r="H358" t="str">
            <v>1000017468</v>
          </cell>
        </row>
        <row r="359">
          <cell r="A359">
            <v>1371</v>
          </cell>
          <cell r="B359">
            <v>2</v>
          </cell>
          <cell r="C359" t="str">
            <v>ADN6-BA-156</v>
          </cell>
          <cell r="D359">
            <v>1371</v>
          </cell>
          <cell r="E359" t="str">
            <v>ADDC-AA</v>
          </cell>
          <cell r="F359" t="str">
            <v>156</v>
          </cell>
          <cell r="G359" t="str">
            <v>Lost in Hole</v>
          </cell>
          <cell r="I359" t="e">
            <v>#N/A</v>
          </cell>
        </row>
        <row r="360">
          <cell r="A360">
            <v>1372</v>
          </cell>
          <cell r="B360">
            <v>2</v>
          </cell>
          <cell r="C360" t="str">
            <v>ADN6-BA-156</v>
          </cell>
          <cell r="D360">
            <v>1372</v>
          </cell>
          <cell r="E360" t="str">
            <v>ADSE-BA</v>
          </cell>
          <cell r="F360" t="str">
            <v>156</v>
          </cell>
          <cell r="G360" t="str">
            <v>Lost in Hole</v>
          </cell>
          <cell r="I360" t="e">
            <v>#N/A</v>
          </cell>
        </row>
        <row r="361">
          <cell r="A361">
            <v>1385</v>
          </cell>
          <cell r="B361">
            <v>2</v>
          </cell>
          <cell r="C361" t="str">
            <v>ADN6-BA-166</v>
          </cell>
          <cell r="D361">
            <v>1385</v>
          </cell>
          <cell r="E361" t="str">
            <v>ADDC-AA</v>
          </cell>
          <cell r="F361" t="str">
            <v>166</v>
          </cell>
          <cell r="G361" t="str">
            <v>Lost in Hole</v>
          </cell>
          <cell r="H361" t="str">
            <v>1000016963</v>
          </cell>
        </row>
        <row r="362">
          <cell r="A362">
            <v>1386</v>
          </cell>
          <cell r="B362">
            <v>2</v>
          </cell>
          <cell r="C362" t="str">
            <v>ADN6-BA-166</v>
          </cell>
          <cell r="D362">
            <v>1386</v>
          </cell>
          <cell r="E362" t="str">
            <v>ADSE-BA</v>
          </cell>
          <cell r="F362" t="str">
            <v>166</v>
          </cell>
          <cell r="G362" t="str">
            <v>Lost in Hole</v>
          </cell>
          <cell r="H362" t="str">
            <v>1000016963</v>
          </cell>
        </row>
        <row r="363">
          <cell r="A363">
            <v>1388</v>
          </cell>
          <cell r="B363">
            <v>2</v>
          </cell>
          <cell r="C363" t="str">
            <v>ADN6-BA-167</v>
          </cell>
          <cell r="D363">
            <v>1388</v>
          </cell>
          <cell r="E363" t="str">
            <v>ADDC-AA</v>
          </cell>
          <cell r="F363" t="str">
            <v>167</v>
          </cell>
          <cell r="G363" t="str">
            <v>Lost in Hole</v>
          </cell>
          <cell r="H363" t="str">
            <v>1000016962</v>
          </cell>
          <cell r="N363" t="str">
            <v>4500800945</v>
          </cell>
          <cell r="O363" t="str">
            <v>1</v>
          </cell>
        </row>
        <row r="364">
          <cell r="A364">
            <v>1389</v>
          </cell>
          <cell r="B364">
            <v>2</v>
          </cell>
          <cell r="C364" t="str">
            <v>ADN6-BA-167</v>
          </cell>
          <cell r="D364">
            <v>1389</v>
          </cell>
          <cell r="E364" t="str">
            <v>ADSE-BA</v>
          </cell>
          <cell r="F364" t="str">
            <v>167</v>
          </cell>
          <cell r="G364" t="str">
            <v>Lost in Hole</v>
          </cell>
          <cell r="H364" t="str">
            <v>1000016962</v>
          </cell>
          <cell r="N364" t="str">
            <v>4500800945</v>
          </cell>
          <cell r="O364" t="str">
            <v>1</v>
          </cell>
        </row>
        <row r="365">
          <cell r="A365">
            <v>1397</v>
          </cell>
          <cell r="B365">
            <v>2</v>
          </cell>
          <cell r="C365" t="str">
            <v>ADN6-BA-171</v>
          </cell>
          <cell r="D365">
            <v>1397</v>
          </cell>
          <cell r="E365" t="str">
            <v>ADDC-AA</v>
          </cell>
          <cell r="F365" t="str">
            <v>171</v>
          </cell>
          <cell r="G365" t="str">
            <v>On Location</v>
          </cell>
          <cell r="H365" t="str">
            <v>1000017092</v>
          </cell>
          <cell r="N365" t="str">
            <v>4500827586</v>
          </cell>
          <cell r="O365" t="str">
            <v>1</v>
          </cell>
        </row>
        <row r="366">
          <cell r="A366">
            <v>1398</v>
          </cell>
          <cell r="B366">
            <v>2</v>
          </cell>
          <cell r="C366" t="str">
            <v>ADN6-BA-171</v>
          </cell>
          <cell r="D366">
            <v>1398</v>
          </cell>
          <cell r="E366" t="str">
            <v>ADSE-BA</v>
          </cell>
          <cell r="F366" t="str">
            <v>171</v>
          </cell>
          <cell r="G366" t="str">
            <v>On Location</v>
          </cell>
          <cell r="H366" t="str">
            <v>1000017092</v>
          </cell>
          <cell r="N366" t="str">
            <v>4500827586</v>
          </cell>
          <cell r="O366" t="str">
            <v>1</v>
          </cell>
        </row>
        <row r="367">
          <cell r="A367">
            <v>1404</v>
          </cell>
          <cell r="B367">
            <v>2</v>
          </cell>
          <cell r="C367" t="str">
            <v>ADN6-BA-174</v>
          </cell>
          <cell r="D367">
            <v>1404</v>
          </cell>
          <cell r="E367" t="str">
            <v>ADDC-CA</v>
          </cell>
          <cell r="F367" t="str">
            <v>174</v>
          </cell>
          <cell r="G367" t="str">
            <v>RITE</v>
          </cell>
          <cell r="H367" t="str">
            <v>1000017191</v>
          </cell>
          <cell r="N367" t="str">
            <v>4500882858</v>
          </cell>
          <cell r="O367" t="str">
            <v>1</v>
          </cell>
        </row>
        <row r="368">
          <cell r="A368">
            <v>1405</v>
          </cell>
          <cell r="B368">
            <v>2</v>
          </cell>
          <cell r="C368" t="str">
            <v>ADN6-BA-174</v>
          </cell>
          <cell r="D368">
            <v>1405</v>
          </cell>
          <cell r="E368" t="str">
            <v>ADSE-BA</v>
          </cell>
          <cell r="F368" t="str">
            <v>174</v>
          </cell>
          <cell r="G368" t="str">
            <v>RITE</v>
          </cell>
          <cell r="H368" t="str">
            <v>1000017191</v>
          </cell>
          <cell r="N368" t="str">
            <v>4500882858</v>
          </cell>
          <cell r="O368" t="str">
            <v>1</v>
          </cell>
        </row>
        <row r="369">
          <cell r="A369">
            <v>1407</v>
          </cell>
          <cell r="B369">
            <v>2</v>
          </cell>
          <cell r="C369" t="str">
            <v>ADN6-BA-175</v>
          </cell>
          <cell r="D369">
            <v>1407</v>
          </cell>
          <cell r="E369" t="str">
            <v>ADDC-CA</v>
          </cell>
          <cell r="F369" t="str">
            <v>175</v>
          </cell>
          <cell r="G369" t="str">
            <v>On Location</v>
          </cell>
          <cell r="H369" t="str">
            <v>1000017192</v>
          </cell>
          <cell r="N369" t="str">
            <v>4500882858</v>
          </cell>
          <cell r="O369" t="str">
            <v>2</v>
          </cell>
        </row>
        <row r="370">
          <cell r="A370">
            <v>1408</v>
          </cell>
          <cell r="B370">
            <v>2</v>
          </cell>
          <cell r="C370" t="str">
            <v>ADN6-BA-175</v>
          </cell>
          <cell r="D370">
            <v>1408</v>
          </cell>
          <cell r="E370" t="str">
            <v>ADSE-BA</v>
          </cell>
          <cell r="F370" t="str">
            <v>175</v>
          </cell>
          <cell r="G370" t="str">
            <v>On Location</v>
          </cell>
          <cell r="H370" t="str">
            <v>1000017192</v>
          </cell>
          <cell r="N370" t="str">
            <v>4500882858</v>
          </cell>
          <cell r="O370" t="str">
            <v>2</v>
          </cell>
        </row>
        <row r="371">
          <cell r="A371">
            <v>1411</v>
          </cell>
          <cell r="B371">
            <v>2</v>
          </cell>
          <cell r="C371" t="str">
            <v>ADN6-BA-176</v>
          </cell>
          <cell r="D371">
            <v>1411</v>
          </cell>
          <cell r="E371" t="str">
            <v>ADDC-AA</v>
          </cell>
          <cell r="F371" t="str">
            <v>176</v>
          </cell>
          <cell r="G371" t="str">
            <v>Lost in Hole</v>
          </cell>
          <cell r="H371" t="str">
            <v>1000017245</v>
          </cell>
          <cell r="N371" t="str">
            <v>4500900154</v>
          </cell>
          <cell r="O371" t="str">
            <v>1</v>
          </cell>
        </row>
        <row r="372">
          <cell r="A372">
            <v>1412</v>
          </cell>
          <cell r="B372">
            <v>2</v>
          </cell>
          <cell r="C372" t="str">
            <v>ADN6-BA-176</v>
          </cell>
          <cell r="D372">
            <v>1412</v>
          </cell>
          <cell r="E372" t="str">
            <v>ADSE-BA</v>
          </cell>
          <cell r="F372" t="str">
            <v>176</v>
          </cell>
          <cell r="G372" t="str">
            <v>Lost in Hole</v>
          </cell>
          <cell r="H372" t="str">
            <v>1000017245</v>
          </cell>
          <cell r="N372" t="str">
            <v>4500900154</v>
          </cell>
          <cell r="O372" t="str">
            <v>1</v>
          </cell>
        </row>
        <row r="373">
          <cell r="A373">
            <v>1415</v>
          </cell>
          <cell r="B373">
            <v>2</v>
          </cell>
          <cell r="C373" t="str">
            <v>ADN6-BA-177</v>
          </cell>
          <cell r="D373">
            <v>1415</v>
          </cell>
          <cell r="E373" t="str">
            <v>ADDC-AA</v>
          </cell>
          <cell r="F373" t="str">
            <v>177</v>
          </cell>
          <cell r="G373" t="str">
            <v>RITE</v>
          </cell>
          <cell r="H373" t="str">
            <v>1000017291</v>
          </cell>
          <cell r="N373" t="str">
            <v>4500900154</v>
          </cell>
          <cell r="O373" t="str">
            <v>9</v>
          </cell>
        </row>
        <row r="374">
          <cell r="A374">
            <v>1416</v>
          </cell>
          <cell r="B374">
            <v>2</v>
          </cell>
          <cell r="C374" t="str">
            <v>ADN6-BA-177</v>
          </cell>
          <cell r="D374">
            <v>1416</v>
          </cell>
          <cell r="E374" t="str">
            <v>ADSE-BA</v>
          </cell>
          <cell r="F374" t="str">
            <v>177</v>
          </cell>
          <cell r="G374" t="str">
            <v>RITE</v>
          </cell>
          <cell r="H374" t="str">
            <v>1000017291</v>
          </cell>
          <cell r="N374" t="str">
            <v>4500900154</v>
          </cell>
          <cell r="O374" t="str">
            <v>9</v>
          </cell>
        </row>
        <row r="375">
          <cell r="A375">
            <v>4254</v>
          </cell>
          <cell r="B375">
            <v>2</v>
          </cell>
          <cell r="C375" t="str">
            <v>ADN6-BA-178</v>
          </cell>
          <cell r="D375">
            <v>4254</v>
          </cell>
          <cell r="E375" t="str">
            <v>ADDC-AA</v>
          </cell>
          <cell r="F375" t="str">
            <v>178</v>
          </cell>
          <cell r="G375" t="str">
            <v>On Location</v>
          </cell>
          <cell r="I375" t="e">
            <v>#N/A</v>
          </cell>
          <cell r="J375" t="str">
            <v>Lost in hole</v>
          </cell>
          <cell r="N375" t="str">
            <v>NGCC00007</v>
          </cell>
          <cell r="O375" t="str">
            <v>1</v>
          </cell>
        </row>
        <row r="376">
          <cell r="A376">
            <v>4256</v>
          </cell>
          <cell r="B376">
            <v>2</v>
          </cell>
          <cell r="C376" t="str">
            <v>ADN6-BA-178</v>
          </cell>
          <cell r="D376">
            <v>4256</v>
          </cell>
          <cell r="E376" t="str">
            <v>ADSE-EA</v>
          </cell>
          <cell r="F376" t="str">
            <v>178</v>
          </cell>
          <cell r="G376" t="str">
            <v>On Location</v>
          </cell>
          <cell r="I376" t="e">
            <v>#N/A</v>
          </cell>
          <cell r="J376" t="str">
            <v>Lost in hole</v>
          </cell>
          <cell r="N376" t="str">
            <v>NGCC00007</v>
          </cell>
          <cell r="O376" t="str">
            <v>1</v>
          </cell>
        </row>
        <row r="377">
          <cell r="A377">
            <v>4856</v>
          </cell>
          <cell r="B377">
            <v>2</v>
          </cell>
          <cell r="C377" t="str">
            <v>ADN6-BA-184</v>
          </cell>
          <cell r="D377">
            <v>4856</v>
          </cell>
          <cell r="E377" t="str">
            <v>ADDC-AA</v>
          </cell>
          <cell r="F377" t="str">
            <v>184</v>
          </cell>
          <cell r="G377" t="str">
            <v>Lost in Hole</v>
          </cell>
          <cell r="H377" t="str">
            <v>1000017766</v>
          </cell>
        </row>
        <row r="378">
          <cell r="A378">
            <v>4857</v>
          </cell>
          <cell r="B378">
            <v>2</v>
          </cell>
          <cell r="C378" t="str">
            <v>ADN6-BA-184</v>
          </cell>
          <cell r="D378">
            <v>4857</v>
          </cell>
          <cell r="E378" t="str">
            <v>ADSE-BA</v>
          </cell>
          <cell r="F378" t="str">
            <v>184</v>
          </cell>
          <cell r="G378" t="str">
            <v>Lost in Hole</v>
          </cell>
          <cell r="H378" t="str">
            <v>1000017766</v>
          </cell>
        </row>
        <row r="379">
          <cell r="A379">
            <v>5091</v>
          </cell>
          <cell r="B379">
            <v>2</v>
          </cell>
          <cell r="C379" t="str">
            <v>ADN6-BA-192</v>
          </cell>
          <cell r="D379">
            <v>5091</v>
          </cell>
          <cell r="E379" t="str">
            <v>ADDC-AA</v>
          </cell>
          <cell r="F379" t="str">
            <v>192</v>
          </cell>
          <cell r="G379" t="str">
            <v>On Location</v>
          </cell>
          <cell r="H379" t="str">
            <v>1000017804</v>
          </cell>
          <cell r="N379" t="str">
            <v>4501009732</v>
          </cell>
          <cell r="O379" t="str">
            <v>2</v>
          </cell>
        </row>
        <row r="380">
          <cell r="A380">
            <v>5092</v>
          </cell>
          <cell r="B380">
            <v>2</v>
          </cell>
          <cell r="C380" t="str">
            <v>ADN6-BA-192</v>
          </cell>
          <cell r="D380">
            <v>5092</v>
          </cell>
          <cell r="E380" t="str">
            <v>ADSE-BA</v>
          </cell>
          <cell r="F380" t="str">
            <v>192</v>
          </cell>
          <cell r="G380" t="str">
            <v>On Location</v>
          </cell>
          <cell r="H380" t="str">
            <v>1000017804</v>
          </cell>
          <cell r="N380" t="str">
            <v>4501009732</v>
          </cell>
          <cell r="O380" t="str">
            <v>2</v>
          </cell>
        </row>
        <row r="381">
          <cell r="A381">
            <v>5394</v>
          </cell>
          <cell r="B381">
            <v>2</v>
          </cell>
          <cell r="C381" t="str">
            <v>ADN6-BA-202</v>
          </cell>
          <cell r="D381">
            <v>5394</v>
          </cell>
          <cell r="E381" t="str">
            <v>ADDC-AA</v>
          </cell>
          <cell r="F381" t="str">
            <v>202</v>
          </cell>
          <cell r="G381" t="str">
            <v>Lost in Hole</v>
          </cell>
          <cell r="H381" t="str">
            <v>1000018199</v>
          </cell>
          <cell r="N381" t="str">
            <v>4500953303</v>
          </cell>
          <cell r="O381" t="str">
            <v>1</v>
          </cell>
        </row>
        <row r="382">
          <cell r="A382">
            <v>5395</v>
          </cell>
          <cell r="B382">
            <v>2</v>
          </cell>
          <cell r="C382" t="str">
            <v>ADN6-BA-202</v>
          </cell>
          <cell r="D382">
            <v>5395</v>
          </cell>
          <cell r="E382" t="str">
            <v>ADSE-BA</v>
          </cell>
          <cell r="F382" t="str">
            <v>202</v>
          </cell>
          <cell r="G382" t="str">
            <v>Lost in Hole</v>
          </cell>
          <cell r="H382" t="str">
            <v>1000018199</v>
          </cell>
          <cell r="N382" t="str">
            <v>4500953303</v>
          </cell>
          <cell r="O382" t="str">
            <v>1</v>
          </cell>
        </row>
        <row r="383">
          <cell r="A383">
            <v>5429</v>
          </cell>
          <cell r="B383">
            <v>2</v>
          </cell>
          <cell r="C383" t="str">
            <v>ADN6-BA-205</v>
          </cell>
          <cell r="D383">
            <v>5429</v>
          </cell>
          <cell r="E383" t="str">
            <v>ADDC-CA</v>
          </cell>
          <cell r="F383" t="str">
            <v>205</v>
          </cell>
          <cell r="G383" t="str">
            <v>On Location</v>
          </cell>
          <cell r="H383" t="str">
            <v>1000018269</v>
          </cell>
          <cell r="N383" t="str">
            <v>4500953303</v>
          </cell>
          <cell r="O383" t="str">
            <v>2</v>
          </cell>
        </row>
        <row r="384">
          <cell r="A384">
            <v>5428</v>
          </cell>
          <cell r="B384">
            <v>2</v>
          </cell>
          <cell r="C384" t="str">
            <v>ADN6-BA-205</v>
          </cell>
          <cell r="D384">
            <v>5428</v>
          </cell>
          <cell r="E384" t="str">
            <v>ADSE-BA</v>
          </cell>
          <cell r="F384" t="str">
            <v>205</v>
          </cell>
          <cell r="G384" t="str">
            <v>On Location</v>
          </cell>
          <cell r="H384" t="str">
            <v>1000018269</v>
          </cell>
          <cell r="N384" t="str">
            <v>4500953303</v>
          </cell>
          <cell r="O384" t="str">
            <v>2</v>
          </cell>
        </row>
        <row r="385">
          <cell r="A385">
            <v>5864</v>
          </cell>
          <cell r="B385">
            <v>2</v>
          </cell>
          <cell r="C385" t="str">
            <v>ADN6-BA-210</v>
          </cell>
          <cell r="D385">
            <v>5864</v>
          </cell>
          <cell r="E385" t="str">
            <v>ADDC-AA</v>
          </cell>
          <cell r="F385" t="str">
            <v>210</v>
          </cell>
          <cell r="G385" t="str">
            <v>On Location</v>
          </cell>
          <cell r="H385" t="str">
            <v>1000018262</v>
          </cell>
        </row>
        <row r="386">
          <cell r="A386">
            <v>5865</v>
          </cell>
          <cell r="B386">
            <v>2</v>
          </cell>
          <cell r="C386" t="str">
            <v>ADN6-BA-210</v>
          </cell>
          <cell r="D386">
            <v>5865</v>
          </cell>
          <cell r="E386" t="str">
            <v>ADSE-BA</v>
          </cell>
          <cell r="F386" t="str">
            <v>210</v>
          </cell>
          <cell r="G386" t="str">
            <v>On Location</v>
          </cell>
          <cell r="H386" t="str">
            <v>1000018262</v>
          </cell>
        </row>
        <row r="387">
          <cell r="A387">
            <v>5683</v>
          </cell>
          <cell r="B387">
            <v>2</v>
          </cell>
          <cell r="C387" t="str">
            <v>ADN6-BA-212</v>
          </cell>
          <cell r="D387">
            <v>5683</v>
          </cell>
          <cell r="E387" t="str">
            <v>ADDC-AA</v>
          </cell>
          <cell r="F387" t="str">
            <v>212</v>
          </cell>
          <cell r="G387" t="str">
            <v>RITE</v>
          </cell>
          <cell r="H387" t="str">
            <v>1000018192</v>
          </cell>
          <cell r="N387" t="str">
            <v>4501061172</v>
          </cell>
          <cell r="O387" t="str">
            <v>2</v>
          </cell>
        </row>
        <row r="388">
          <cell r="A388">
            <v>5684</v>
          </cell>
          <cell r="B388">
            <v>2</v>
          </cell>
          <cell r="C388" t="str">
            <v>ADN6-BA-212</v>
          </cell>
          <cell r="D388">
            <v>5684</v>
          </cell>
          <cell r="E388" t="str">
            <v>ADSE-BA</v>
          </cell>
          <cell r="F388" t="str">
            <v>212</v>
          </cell>
          <cell r="G388" t="str">
            <v>RITE</v>
          </cell>
          <cell r="H388" t="str">
            <v>1000018192</v>
          </cell>
          <cell r="N388" t="str">
            <v>4501061172</v>
          </cell>
          <cell r="O388" t="str">
            <v>2</v>
          </cell>
        </row>
        <row r="389">
          <cell r="A389">
            <v>5890</v>
          </cell>
          <cell r="B389">
            <v>2</v>
          </cell>
          <cell r="C389" t="str">
            <v>ADN6-BA-223</v>
          </cell>
          <cell r="D389">
            <v>5890</v>
          </cell>
          <cell r="E389" t="str">
            <v>ADDC-CA</v>
          </cell>
          <cell r="F389" t="str">
            <v>223</v>
          </cell>
          <cell r="G389" t="str">
            <v>On Location</v>
          </cell>
          <cell r="H389" t="str">
            <v>1000018463</v>
          </cell>
          <cell r="N389" t="str">
            <v>NGC-C00-046</v>
          </cell>
          <cell r="O389" t="str">
            <v>1</v>
          </cell>
        </row>
        <row r="390">
          <cell r="A390">
            <v>5891</v>
          </cell>
          <cell r="B390">
            <v>2</v>
          </cell>
          <cell r="C390" t="str">
            <v>ADN6-BA-223</v>
          </cell>
          <cell r="D390">
            <v>5891</v>
          </cell>
          <cell r="E390" t="str">
            <v>ADSE-BA</v>
          </cell>
          <cell r="F390" t="str">
            <v>223</v>
          </cell>
          <cell r="G390" t="str">
            <v>On Location</v>
          </cell>
          <cell r="H390" t="str">
            <v>1000018463</v>
          </cell>
          <cell r="N390" t="str">
            <v>NGC-C00-046</v>
          </cell>
          <cell r="O390" t="str">
            <v>1</v>
          </cell>
        </row>
        <row r="391">
          <cell r="A391">
            <v>5926</v>
          </cell>
          <cell r="B391">
            <v>2</v>
          </cell>
          <cell r="C391" t="str">
            <v>ADN6-BA-224</v>
          </cell>
          <cell r="D391">
            <v>5926</v>
          </cell>
          <cell r="E391" t="str">
            <v>ADDC-CA</v>
          </cell>
          <cell r="F391" t="str">
            <v>224</v>
          </cell>
          <cell r="G391" t="str">
            <v>On Location</v>
          </cell>
          <cell r="H391" t="str">
            <v>1000018464</v>
          </cell>
          <cell r="N391" t="str">
            <v>NGC-C00-046</v>
          </cell>
          <cell r="O391" t="str">
            <v>2</v>
          </cell>
        </row>
        <row r="392">
          <cell r="A392">
            <v>5927</v>
          </cell>
          <cell r="B392">
            <v>2</v>
          </cell>
          <cell r="C392" t="str">
            <v>ADN6-BA-224</v>
          </cell>
          <cell r="D392">
            <v>5927</v>
          </cell>
          <cell r="E392" t="str">
            <v>ADSE-BA</v>
          </cell>
          <cell r="F392" t="str">
            <v>224</v>
          </cell>
          <cell r="G392" t="str">
            <v>On Location</v>
          </cell>
          <cell r="H392" t="str">
            <v>1000018464</v>
          </cell>
          <cell r="N392" t="str">
            <v>NGC-C00-046</v>
          </cell>
          <cell r="O392" t="str">
            <v>2</v>
          </cell>
        </row>
        <row r="393">
          <cell r="A393">
            <v>5987</v>
          </cell>
          <cell r="B393">
            <v>2</v>
          </cell>
          <cell r="C393" t="str">
            <v>ADN6-BA-225</v>
          </cell>
          <cell r="D393">
            <v>5987</v>
          </cell>
          <cell r="E393" t="str">
            <v>ADDC-CA</v>
          </cell>
          <cell r="F393" t="str">
            <v>225</v>
          </cell>
          <cell r="G393" t="str">
            <v>On Location</v>
          </cell>
          <cell r="H393" t="str">
            <v>1000018465</v>
          </cell>
          <cell r="N393" t="str">
            <v>4501100142</v>
          </cell>
          <cell r="O393" t="str">
            <v>3</v>
          </cell>
        </row>
        <row r="394">
          <cell r="A394">
            <v>5988</v>
          </cell>
          <cell r="B394">
            <v>2</v>
          </cell>
          <cell r="C394" t="str">
            <v>ADN6-BA-225</v>
          </cell>
          <cell r="D394">
            <v>5988</v>
          </cell>
          <cell r="E394" t="str">
            <v>ADSE-BA</v>
          </cell>
          <cell r="F394" t="str">
            <v>225</v>
          </cell>
          <cell r="G394" t="str">
            <v>On Location</v>
          </cell>
          <cell r="H394" t="str">
            <v>1000018465</v>
          </cell>
          <cell r="N394" t="str">
            <v>4501100142</v>
          </cell>
          <cell r="O394" t="str">
            <v>3</v>
          </cell>
        </row>
        <row r="395">
          <cell r="A395">
            <v>6105</v>
          </cell>
          <cell r="B395">
            <v>2</v>
          </cell>
          <cell r="C395" t="str">
            <v>ADN6-BA-230</v>
          </cell>
          <cell r="D395">
            <v>6105</v>
          </cell>
          <cell r="E395" t="str">
            <v>ADDC-CA</v>
          </cell>
          <cell r="F395" t="str">
            <v>230</v>
          </cell>
          <cell r="G395" t="str">
            <v>RITE</v>
          </cell>
          <cell r="I395" t="e">
            <v>#N/A</v>
          </cell>
          <cell r="N395" t="str">
            <v>4501124428</v>
          </cell>
          <cell r="O395" t="str">
            <v>3</v>
          </cell>
        </row>
        <row r="396">
          <cell r="A396">
            <v>6106</v>
          </cell>
          <cell r="B396">
            <v>2</v>
          </cell>
          <cell r="C396" t="str">
            <v>ADN6-BA-230</v>
          </cell>
          <cell r="D396">
            <v>6106</v>
          </cell>
          <cell r="E396" t="str">
            <v>ADSE-EA</v>
          </cell>
          <cell r="F396" t="str">
            <v>230</v>
          </cell>
          <cell r="G396" t="str">
            <v>RITE</v>
          </cell>
          <cell r="I396" t="e">
            <v>#N/A</v>
          </cell>
          <cell r="N396" t="str">
            <v>4501124428</v>
          </cell>
          <cell r="O396" t="str">
            <v>3</v>
          </cell>
        </row>
        <row r="397">
          <cell r="A397">
            <v>6107</v>
          </cell>
          <cell r="B397">
            <v>2</v>
          </cell>
          <cell r="C397" t="str">
            <v>ADN6-BA-231</v>
          </cell>
          <cell r="D397">
            <v>6107</v>
          </cell>
          <cell r="E397" t="str">
            <v>ADDC-CA</v>
          </cell>
          <cell r="F397" t="str">
            <v>231</v>
          </cell>
          <cell r="G397" t="str">
            <v>RITE</v>
          </cell>
          <cell r="I397" t="e">
            <v>#N/A</v>
          </cell>
          <cell r="N397" t="str">
            <v>4501124428</v>
          </cell>
          <cell r="O397" t="str">
            <v>1</v>
          </cell>
        </row>
        <row r="398">
          <cell r="A398">
            <v>6108</v>
          </cell>
          <cell r="B398">
            <v>2</v>
          </cell>
          <cell r="C398" t="str">
            <v>ADN6-BA-231</v>
          </cell>
          <cell r="D398">
            <v>6108</v>
          </cell>
          <cell r="E398" t="str">
            <v>ADSE-EA</v>
          </cell>
          <cell r="F398" t="str">
            <v>231</v>
          </cell>
          <cell r="G398" t="str">
            <v>RITE</v>
          </cell>
          <cell r="I398" t="e">
            <v>#N/A</v>
          </cell>
        </row>
        <row r="399">
          <cell r="A399">
            <v>6496</v>
          </cell>
          <cell r="B399">
            <v>2</v>
          </cell>
          <cell r="C399" t="str">
            <v>ADN6-BA-238</v>
          </cell>
          <cell r="D399">
            <v>6496</v>
          </cell>
          <cell r="E399" t="str">
            <v>ADDC-CA</v>
          </cell>
          <cell r="F399" t="str">
            <v>238</v>
          </cell>
          <cell r="G399" t="str">
            <v>RITE</v>
          </cell>
          <cell r="I399" t="e">
            <v>#N/A</v>
          </cell>
          <cell r="N399" t="str">
            <v>4501124291</v>
          </cell>
          <cell r="O399" t="str">
            <v>12</v>
          </cell>
        </row>
        <row r="400">
          <cell r="A400">
            <v>6497</v>
          </cell>
          <cell r="B400">
            <v>2</v>
          </cell>
          <cell r="C400" t="str">
            <v>ADN6-BA-238</v>
          </cell>
          <cell r="D400">
            <v>6497</v>
          </cell>
          <cell r="E400" t="str">
            <v>ADSE-EA</v>
          </cell>
          <cell r="F400" t="str">
            <v>238</v>
          </cell>
          <cell r="G400" t="str">
            <v>RITE</v>
          </cell>
          <cell r="I400" t="e">
            <v>#N/A</v>
          </cell>
          <cell r="N400" t="str">
            <v>4501124291</v>
          </cell>
          <cell r="O400" t="str">
            <v>12</v>
          </cell>
        </row>
        <row r="401">
          <cell r="A401">
            <v>6482</v>
          </cell>
          <cell r="B401">
            <v>2</v>
          </cell>
          <cell r="C401" t="str">
            <v>ADN6-BA-239</v>
          </cell>
          <cell r="D401">
            <v>6482</v>
          </cell>
          <cell r="E401" t="str">
            <v>ADDC-CA</v>
          </cell>
          <cell r="F401" t="str">
            <v>239</v>
          </cell>
          <cell r="G401" t="str">
            <v>RITE</v>
          </cell>
          <cell r="I401" t="e">
            <v>#N/A</v>
          </cell>
          <cell r="N401" t="str">
            <v>4501124291</v>
          </cell>
          <cell r="O401" t="str">
            <v>11</v>
          </cell>
        </row>
        <row r="402">
          <cell r="A402">
            <v>6483</v>
          </cell>
          <cell r="B402">
            <v>2</v>
          </cell>
          <cell r="C402" t="str">
            <v>ADN6-BA-239</v>
          </cell>
          <cell r="D402">
            <v>6483</v>
          </cell>
          <cell r="E402" t="str">
            <v>ADSE-EA</v>
          </cell>
          <cell r="F402" t="str">
            <v>239</v>
          </cell>
          <cell r="G402" t="str">
            <v>RITE</v>
          </cell>
          <cell r="I402" t="e">
            <v>#N/A</v>
          </cell>
          <cell r="N402" t="str">
            <v>4501124291</v>
          </cell>
          <cell r="O402" t="str">
            <v>11</v>
          </cell>
        </row>
        <row r="403">
          <cell r="A403">
            <v>6620</v>
          </cell>
          <cell r="B403">
            <v>2</v>
          </cell>
          <cell r="C403" t="str">
            <v>ADN6-BA-243</v>
          </cell>
          <cell r="D403">
            <v>6620</v>
          </cell>
          <cell r="E403" t="str">
            <v>ADDC-AA</v>
          </cell>
          <cell r="F403" t="str">
            <v>243</v>
          </cell>
          <cell r="G403" t="str">
            <v>RITE</v>
          </cell>
          <cell r="I403">
            <v>1000019060</v>
          </cell>
          <cell r="N403" t="str">
            <v>4501162186</v>
          </cell>
          <cell r="O403" t="str">
            <v>1</v>
          </cell>
        </row>
        <row r="404">
          <cell r="A404">
            <v>6621</v>
          </cell>
          <cell r="B404">
            <v>2</v>
          </cell>
          <cell r="C404" t="str">
            <v>ADN6-BA-243</v>
          </cell>
          <cell r="D404">
            <v>6621</v>
          </cell>
          <cell r="E404" t="str">
            <v>ADSE-BA</v>
          </cell>
          <cell r="F404" t="str">
            <v>243</v>
          </cell>
          <cell r="G404" t="str">
            <v>RITE</v>
          </cell>
          <cell r="I404">
            <v>1000019060</v>
          </cell>
          <cell r="N404" t="str">
            <v>4501162186</v>
          </cell>
          <cell r="O404" t="str">
            <v>1</v>
          </cell>
        </row>
        <row r="405">
          <cell r="A405">
            <v>6640</v>
          </cell>
          <cell r="B405">
            <v>2</v>
          </cell>
          <cell r="C405" t="str">
            <v>ADN6-BA-246</v>
          </cell>
          <cell r="D405">
            <v>6640</v>
          </cell>
          <cell r="E405" t="str">
            <v>ADDC-AA</v>
          </cell>
          <cell r="F405" t="str">
            <v>246</v>
          </cell>
          <cell r="G405" t="str">
            <v>RITE</v>
          </cell>
          <cell r="I405">
            <v>1000019063</v>
          </cell>
          <cell r="N405" t="str">
            <v>4501140226</v>
          </cell>
          <cell r="O405" t="str">
            <v>3</v>
          </cell>
        </row>
        <row r="406">
          <cell r="A406">
            <v>6641</v>
          </cell>
          <cell r="B406">
            <v>2</v>
          </cell>
          <cell r="C406" t="str">
            <v>ADN6-BA-246</v>
          </cell>
          <cell r="D406">
            <v>6641</v>
          </cell>
          <cell r="E406" t="str">
            <v>ADSE-EA</v>
          </cell>
          <cell r="F406" t="str">
            <v>246H</v>
          </cell>
          <cell r="G406" t="str">
            <v>RITE</v>
          </cell>
          <cell r="I406">
            <v>1000019063</v>
          </cell>
          <cell r="N406" t="str">
            <v>4501140226</v>
          </cell>
          <cell r="O406" t="str">
            <v>3</v>
          </cell>
        </row>
        <row r="407">
          <cell r="A407">
            <v>6573</v>
          </cell>
          <cell r="B407">
            <v>2</v>
          </cell>
          <cell r="C407" t="str">
            <v>ADN6-BA-247</v>
          </cell>
          <cell r="D407">
            <v>6573</v>
          </cell>
          <cell r="E407" t="str">
            <v>ADDC-CA</v>
          </cell>
          <cell r="F407" t="str">
            <v>247</v>
          </cell>
          <cell r="G407" t="str">
            <v>On Location</v>
          </cell>
          <cell r="I407">
            <v>1000019057</v>
          </cell>
          <cell r="N407" t="str">
            <v>4501140266</v>
          </cell>
          <cell r="O407" t="str">
            <v>1</v>
          </cell>
        </row>
        <row r="408">
          <cell r="A408">
            <v>6574</v>
          </cell>
          <cell r="B408">
            <v>2</v>
          </cell>
          <cell r="C408" t="str">
            <v>ADN6-BA-247</v>
          </cell>
          <cell r="D408">
            <v>6574</v>
          </cell>
          <cell r="E408" t="str">
            <v>ADSE-EA</v>
          </cell>
          <cell r="F408" t="str">
            <v>247</v>
          </cell>
          <cell r="G408" t="str">
            <v>On Location</v>
          </cell>
          <cell r="I408">
            <v>1000019057</v>
          </cell>
          <cell r="N408" t="str">
            <v>4501140226</v>
          </cell>
          <cell r="O408" t="str">
            <v>1</v>
          </cell>
        </row>
        <row r="409">
          <cell r="A409">
            <v>6571</v>
          </cell>
          <cell r="B409">
            <v>2</v>
          </cell>
          <cell r="C409" t="str">
            <v>ADN6-BA-248</v>
          </cell>
          <cell r="D409">
            <v>6571</v>
          </cell>
          <cell r="E409" t="str">
            <v>ADDC-CA</v>
          </cell>
          <cell r="F409" t="str">
            <v>248</v>
          </cell>
          <cell r="G409" t="str">
            <v>On Location</v>
          </cell>
          <cell r="I409">
            <v>1000019059</v>
          </cell>
          <cell r="N409" t="str">
            <v>4501140226</v>
          </cell>
          <cell r="O409" t="str">
            <v>2</v>
          </cell>
        </row>
        <row r="410">
          <cell r="A410">
            <v>6572</v>
          </cell>
          <cell r="B410">
            <v>2</v>
          </cell>
          <cell r="C410" t="str">
            <v>ADN6-BA-248</v>
          </cell>
          <cell r="D410">
            <v>6572</v>
          </cell>
          <cell r="E410" t="str">
            <v>ADSE-EA</v>
          </cell>
          <cell r="F410" t="str">
            <v>248</v>
          </cell>
          <cell r="G410" t="str">
            <v>On Location</v>
          </cell>
          <cell r="I410">
            <v>1000019059</v>
          </cell>
          <cell r="N410" t="str">
            <v>4501140226</v>
          </cell>
          <cell r="O410" t="str">
            <v>2</v>
          </cell>
        </row>
        <row r="411">
          <cell r="A411">
            <v>6908</v>
          </cell>
          <cell r="B411">
            <v>2</v>
          </cell>
          <cell r="C411" t="str">
            <v>ADN6-BA-258</v>
          </cell>
          <cell r="D411">
            <v>6908</v>
          </cell>
          <cell r="E411" t="str">
            <v>ADDC-CA</v>
          </cell>
          <cell r="F411" t="str">
            <v>258</v>
          </cell>
          <cell r="G411" t="str">
            <v>RITE</v>
          </cell>
          <cell r="I411" t="e">
            <v>#N/A</v>
          </cell>
          <cell r="N411" t="str">
            <v>4501140237</v>
          </cell>
          <cell r="O411" t="str">
            <v>5</v>
          </cell>
        </row>
        <row r="412">
          <cell r="A412">
            <v>6910</v>
          </cell>
          <cell r="B412">
            <v>2</v>
          </cell>
          <cell r="C412" t="str">
            <v>ADN6-BA-258</v>
          </cell>
          <cell r="D412">
            <v>6910</v>
          </cell>
          <cell r="E412" t="str">
            <v>ADSE-EA</v>
          </cell>
          <cell r="F412" t="str">
            <v>258H</v>
          </cell>
          <cell r="G412" t="str">
            <v>RITE</v>
          </cell>
          <cell r="I412" t="e">
            <v>#N/A</v>
          </cell>
          <cell r="N412" t="str">
            <v>4501140237</v>
          </cell>
          <cell r="O412" t="str">
            <v>5</v>
          </cell>
        </row>
        <row r="413">
          <cell r="A413">
            <v>4150</v>
          </cell>
          <cell r="B413">
            <v>2</v>
          </cell>
          <cell r="C413" t="str">
            <v>ADN6-BA-ENP-1</v>
          </cell>
          <cell r="D413">
            <v>4150</v>
          </cell>
          <cell r="E413" t="str">
            <v>ADDC-AB</v>
          </cell>
          <cell r="F413" t="str">
            <v>001</v>
          </cell>
          <cell r="G413" t="str">
            <v>On Location</v>
          </cell>
          <cell r="H413" t="str">
            <v>1000017703</v>
          </cell>
          <cell r="N413" t="str">
            <v>4500996759</v>
          </cell>
          <cell r="O413" t="str">
            <v>1</v>
          </cell>
        </row>
        <row r="414">
          <cell r="A414">
            <v>9</v>
          </cell>
          <cell r="B414">
            <v>2</v>
          </cell>
          <cell r="C414" t="str">
            <v>ADN6-BA-ENP-1</v>
          </cell>
          <cell r="D414">
            <v>9</v>
          </cell>
          <cell r="E414" t="str">
            <v>ADSE-BA</v>
          </cell>
          <cell r="F414" t="str">
            <v>001</v>
          </cell>
          <cell r="G414" t="str">
            <v>On Location</v>
          </cell>
          <cell r="H414" t="str">
            <v>1000017703</v>
          </cell>
        </row>
        <row r="415">
          <cell r="A415">
            <v>127</v>
          </cell>
          <cell r="B415">
            <v>2</v>
          </cell>
          <cell r="C415" t="str">
            <v>ADN6-BA-ENP-3</v>
          </cell>
          <cell r="D415">
            <v>127</v>
          </cell>
          <cell r="E415" t="str">
            <v>ADDC-AA</v>
          </cell>
          <cell r="F415" t="str">
            <v>003</v>
          </cell>
          <cell r="G415" t="str">
            <v>RITE</v>
          </cell>
          <cell r="H415" t="str">
            <v>1000000081</v>
          </cell>
        </row>
        <row r="416">
          <cell r="A416">
            <v>128</v>
          </cell>
          <cell r="B416">
            <v>2</v>
          </cell>
          <cell r="C416" t="str">
            <v>ADN6-BA-ENP-3</v>
          </cell>
          <cell r="D416">
            <v>128</v>
          </cell>
          <cell r="E416" t="str">
            <v>ADSE-BA</v>
          </cell>
          <cell r="F416" t="str">
            <v>003</v>
          </cell>
          <cell r="G416" t="str">
            <v>RITE</v>
          </cell>
          <cell r="H416" t="str">
            <v>1000000081</v>
          </cell>
        </row>
        <row r="417">
          <cell r="A417">
            <v>2528</v>
          </cell>
          <cell r="B417">
            <v>2</v>
          </cell>
          <cell r="C417" t="str">
            <v>ADOS-AA-692</v>
          </cell>
          <cell r="D417">
            <v>2528</v>
          </cell>
          <cell r="E417" t="str">
            <v>ADOS-AA</v>
          </cell>
          <cell r="F417" t="str">
            <v>692</v>
          </cell>
          <cell r="G417" t="str">
            <v>RITE</v>
          </cell>
        </row>
        <row r="418">
          <cell r="A418">
            <v>3790</v>
          </cell>
          <cell r="B418">
            <v>2</v>
          </cell>
          <cell r="C418" t="str">
            <v>ADOS-AA-9913</v>
          </cell>
          <cell r="D418">
            <v>3790</v>
          </cell>
          <cell r="E418" t="str">
            <v>ADOS-AA</v>
          </cell>
          <cell r="F418" t="str">
            <v>9913</v>
          </cell>
          <cell r="G418" t="str">
            <v>RITE</v>
          </cell>
        </row>
        <row r="419">
          <cell r="A419">
            <v>3791</v>
          </cell>
          <cell r="B419">
            <v>2</v>
          </cell>
          <cell r="C419" t="str">
            <v>ADOS-AA-9914</v>
          </cell>
          <cell r="D419">
            <v>3791</v>
          </cell>
          <cell r="E419" t="str">
            <v>ADOS-AA</v>
          </cell>
          <cell r="F419" t="str">
            <v>9914</v>
          </cell>
          <cell r="G419" t="str">
            <v>RITE</v>
          </cell>
        </row>
        <row r="420">
          <cell r="A420">
            <v>1831</v>
          </cell>
          <cell r="B420">
            <v>2</v>
          </cell>
          <cell r="C420" t="str">
            <v>ADOS-BA-3442</v>
          </cell>
          <cell r="D420">
            <v>1831</v>
          </cell>
          <cell r="E420" t="str">
            <v>ADOS-BA</v>
          </cell>
          <cell r="F420" t="str">
            <v>3442</v>
          </cell>
          <cell r="G420" t="str">
            <v>RITE</v>
          </cell>
        </row>
        <row r="421">
          <cell r="A421">
            <v>2480</v>
          </cell>
          <cell r="B421">
            <v>2</v>
          </cell>
          <cell r="C421" t="str">
            <v>ADOS-BA-661</v>
          </cell>
          <cell r="D421">
            <v>2480</v>
          </cell>
          <cell r="E421" t="str">
            <v>ADOS-BA</v>
          </cell>
          <cell r="F421" t="str">
            <v>661</v>
          </cell>
          <cell r="G421" t="str">
            <v>RITE</v>
          </cell>
        </row>
        <row r="422">
          <cell r="A422">
            <v>212</v>
          </cell>
          <cell r="B422">
            <v>2</v>
          </cell>
          <cell r="C422" t="str">
            <v>ADSS-AA-005</v>
          </cell>
          <cell r="D422">
            <v>212</v>
          </cell>
          <cell r="E422" t="str">
            <v>ADSS-AA</v>
          </cell>
          <cell r="F422" t="str">
            <v>005</v>
          </cell>
          <cell r="G422" t="str">
            <v>RITE</v>
          </cell>
        </row>
        <row r="423">
          <cell r="A423">
            <v>1808</v>
          </cell>
          <cell r="B423">
            <v>2</v>
          </cell>
          <cell r="C423" t="str">
            <v>ADSS-AA-320</v>
          </cell>
          <cell r="D423">
            <v>1808</v>
          </cell>
          <cell r="E423" t="str">
            <v>ADSS-AA</v>
          </cell>
          <cell r="F423" t="str">
            <v>320</v>
          </cell>
          <cell r="G423" t="str">
            <v>JUNKED</v>
          </cell>
        </row>
        <row r="424">
          <cell r="A424">
            <v>2022</v>
          </cell>
          <cell r="B424">
            <v>2</v>
          </cell>
          <cell r="C424" t="str">
            <v>ADSS-AA-450</v>
          </cell>
          <cell r="D424">
            <v>2022</v>
          </cell>
          <cell r="E424" t="str">
            <v>ADSS-AA</v>
          </cell>
          <cell r="F424" t="str">
            <v>450</v>
          </cell>
          <cell r="G424" t="str">
            <v>JUNKED</v>
          </cell>
        </row>
        <row r="425">
          <cell r="A425">
            <v>2232</v>
          </cell>
          <cell r="B425">
            <v>2</v>
          </cell>
          <cell r="C425" t="str">
            <v>ADSS-AA-552</v>
          </cell>
          <cell r="D425">
            <v>2232</v>
          </cell>
          <cell r="E425" t="str">
            <v>ADSS-AA</v>
          </cell>
          <cell r="F425" t="str">
            <v>552</v>
          </cell>
          <cell r="G425" t="str">
            <v>JUNKED</v>
          </cell>
        </row>
        <row r="426">
          <cell r="A426">
            <v>2234</v>
          </cell>
          <cell r="B426">
            <v>2</v>
          </cell>
          <cell r="C426" t="str">
            <v>ADSS-AA-553</v>
          </cell>
          <cell r="D426">
            <v>2234</v>
          </cell>
          <cell r="E426" t="str">
            <v>ADSS-AA</v>
          </cell>
          <cell r="F426" t="str">
            <v>553</v>
          </cell>
          <cell r="G426" t="str">
            <v>JUNKED</v>
          </cell>
        </row>
        <row r="427">
          <cell r="A427">
            <v>3859</v>
          </cell>
          <cell r="B427">
            <v>2</v>
          </cell>
          <cell r="C427" t="str">
            <v>ADSS-AA-L02</v>
          </cell>
          <cell r="D427">
            <v>3859</v>
          </cell>
          <cell r="E427" t="str">
            <v>ADSS-AA</v>
          </cell>
          <cell r="F427" t="str">
            <v>L02</v>
          </cell>
          <cell r="G427" t="str">
            <v>JUNKED</v>
          </cell>
        </row>
        <row r="428">
          <cell r="A428">
            <v>3875</v>
          </cell>
          <cell r="B428">
            <v>2</v>
          </cell>
          <cell r="C428" t="str">
            <v>ADSS-AA-L03</v>
          </cell>
          <cell r="D428">
            <v>3875</v>
          </cell>
          <cell r="E428" t="str">
            <v>ADSS-AA</v>
          </cell>
          <cell r="F428" t="str">
            <v>L03</v>
          </cell>
          <cell r="G428" t="str">
            <v>Lost in Hole</v>
          </cell>
        </row>
        <row r="429">
          <cell r="A429">
            <v>3897</v>
          </cell>
          <cell r="B429">
            <v>2</v>
          </cell>
          <cell r="C429" t="str">
            <v>ADSS-AA-L05</v>
          </cell>
          <cell r="D429">
            <v>3897</v>
          </cell>
          <cell r="E429" t="str">
            <v>ADSS-AA</v>
          </cell>
          <cell r="F429" t="str">
            <v>L05</v>
          </cell>
          <cell r="G429" t="str">
            <v>RITE</v>
          </cell>
        </row>
        <row r="430">
          <cell r="A430">
            <v>3903</v>
          </cell>
          <cell r="B430">
            <v>2</v>
          </cell>
          <cell r="C430" t="str">
            <v>ADSS-AA-L06</v>
          </cell>
          <cell r="D430">
            <v>3903</v>
          </cell>
          <cell r="E430" t="str">
            <v>ADSS-AA</v>
          </cell>
          <cell r="F430" t="str">
            <v>L06</v>
          </cell>
          <cell r="G430" t="str">
            <v>RITE</v>
          </cell>
        </row>
        <row r="431">
          <cell r="A431">
            <v>3918</v>
          </cell>
          <cell r="B431">
            <v>2</v>
          </cell>
          <cell r="C431" t="str">
            <v>ADSS-AA-L11</v>
          </cell>
          <cell r="D431">
            <v>3918</v>
          </cell>
          <cell r="E431" t="str">
            <v>ADSS-AA</v>
          </cell>
          <cell r="F431" t="str">
            <v>L11</v>
          </cell>
          <cell r="G431" t="str">
            <v>JUNKED</v>
          </cell>
        </row>
        <row r="432">
          <cell r="A432">
            <v>3925</v>
          </cell>
          <cell r="B432">
            <v>2</v>
          </cell>
          <cell r="C432" t="str">
            <v>ADSS-AA-L13</v>
          </cell>
          <cell r="D432">
            <v>3925</v>
          </cell>
          <cell r="E432" t="str">
            <v>ADSS-AA</v>
          </cell>
          <cell r="F432" t="str">
            <v>L13</v>
          </cell>
          <cell r="G432" t="str">
            <v>JUNKED</v>
          </cell>
        </row>
        <row r="433">
          <cell r="A433">
            <v>3935</v>
          </cell>
          <cell r="B433">
            <v>2</v>
          </cell>
          <cell r="C433" t="str">
            <v>ADSS-AA-L16</v>
          </cell>
          <cell r="D433">
            <v>3935</v>
          </cell>
          <cell r="E433" t="str">
            <v>ADSS-AA</v>
          </cell>
          <cell r="F433" t="str">
            <v>L16</v>
          </cell>
          <cell r="G433" t="str">
            <v>JUNKED</v>
          </cell>
        </row>
        <row r="434">
          <cell r="A434">
            <v>3938</v>
          </cell>
          <cell r="B434">
            <v>2</v>
          </cell>
          <cell r="C434" t="str">
            <v>ADSS-AA-L18</v>
          </cell>
          <cell r="D434">
            <v>3938</v>
          </cell>
          <cell r="E434" t="str">
            <v>ADSS-AA</v>
          </cell>
          <cell r="F434" t="str">
            <v>L18</v>
          </cell>
          <cell r="G434" t="str">
            <v>JUNKED</v>
          </cell>
        </row>
        <row r="435">
          <cell r="A435">
            <v>3942</v>
          </cell>
          <cell r="B435">
            <v>2</v>
          </cell>
          <cell r="C435" t="str">
            <v>ADSS-AA-L23</v>
          </cell>
          <cell r="D435">
            <v>3942</v>
          </cell>
          <cell r="E435" t="str">
            <v>ADSS-AA</v>
          </cell>
          <cell r="F435" t="str">
            <v>L23</v>
          </cell>
          <cell r="G435" t="str">
            <v>Lost in Hole</v>
          </cell>
        </row>
        <row r="436">
          <cell r="A436">
            <v>3944</v>
          </cell>
          <cell r="B436">
            <v>2</v>
          </cell>
          <cell r="C436" t="str">
            <v>ADSS-AA-L26</v>
          </cell>
          <cell r="D436">
            <v>3944</v>
          </cell>
          <cell r="E436" t="str">
            <v>ADSS-AA</v>
          </cell>
          <cell r="F436" t="str">
            <v>L26</v>
          </cell>
          <cell r="G436" t="str">
            <v>JUNKED</v>
          </cell>
        </row>
        <row r="437">
          <cell r="A437">
            <v>3945</v>
          </cell>
          <cell r="B437">
            <v>2</v>
          </cell>
          <cell r="C437" t="str">
            <v>ADSS-AA-L27</v>
          </cell>
          <cell r="D437">
            <v>3945</v>
          </cell>
          <cell r="E437" t="str">
            <v>ADSS-AA</v>
          </cell>
          <cell r="F437" t="str">
            <v>L27</v>
          </cell>
          <cell r="G437" t="str">
            <v>RITE</v>
          </cell>
        </row>
        <row r="438">
          <cell r="A438">
            <v>3946</v>
          </cell>
          <cell r="B438">
            <v>2</v>
          </cell>
          <cell r="C438" t="str">
            <v>ADSS-AA-L31</v>
          </cell>
          <cell r="D438">
            <v>3946</v>
          </cell>
          <cell r="E438" t="str">
            <v>ADSS-AA</v>
          </cell>
          <cell r="F438" t="str">
            <v>L31</v>
          </cell>
          <cell r="G438" t="str">
            <v>JUNKED</v>
          </cell>
        </row>
        <row r="439">
          <cell r="A439">
            <v>3948</v>
          </cell>
          <cell r="B439">
            <v>2</v>
          </cell>
          <cell r="C439" t="str">
            <v>ADSS-AA-L32</v>
          </cell>
          <cell r="D439">
            <v>3948</v>
          </cell>
          <cell r="E439" t="str">
            <v>ADSS-AA</v>
          </cell>
          <cell r="F439" t="str">
            <v>L32</v>
          </cell>
          <cell r="G439" t="str">
            <v>RITE</v>
          </cell>
        </row>
        <row r="440">
          <cell r="A440">
            <v>3949</v>
          </cell>
          <cell r="B440">
            <v>2</v>
          </cell>
          <cell r="C440" t="str">
            <v>ADSS-AA-L33</v>
          </cell>
          <cell r="D440">
            <v>3949</v>
          </cell>
          <cell r="E440" t="str">
            <v>ADSS-AA</v>
          </cell>
          <cell r="F440" t="str">
            <v>L33</v>
          </cell>
          <cell r="G440" t="str">
            <v>JUNKED</v>
          </cell>
        </row>
        <row r="441">
          <cell r="A441">
            <v>5453</v>
          </cell>
          <cell r="B441">
            <v>2</v>
          </cell>
          <cell r="C441" t="str">
            <v>APRS-AA-184402</v>
          </cell>
          <cell r="D441">
            <v>5453</v>
          </cell>
          <cell r="E441" t="str">
            <v>APRS-AA</v>
          </cell>
          <cell r="F441" t="str">
            <v>184402</v>
          </cell>
          <cell r="G441" t="str">
            <v>RITE</v>
          </cell>
        </row>
        <row r="442">
          <cell r="A442">
            <v>1876</v>
          </cell>
          <cell r="B442">
            <v>2</v>
          </cell>
          <cell r="C442" t="str">
            <v>APRS-AA-395</v>
          </cell>
          <cell r="D442">
            <v>1876</v>
          </cell>
          <cell r="E442" t="str">
            <v>APRS-AA</v>
          </cell>
          <cell r="F442" t="str">
            <v>395</v>
          </cell>
          <cell r="G442" t="str">
            <v>RITE</v>
          </cell>
        </row>
        <row r="443">
          <cell r="A443">
            <v>1879</v>
          </cell>
          <cell r="B443">
            <v>2</v>
          </cell>
          <cell r="C443" t="str">
            <v>APRS-AA-396</v>
          </cell>
          <cell r="D443">
            <v>1879</v>
          </cell>
          <cell r="E443" t="str">
            <v>APRS-AA</v>
          </cell>
          <cell r="F443" t="str">
            <v>396</v>
          </cell>
          <cell r="G443" t="str">
            <v>RITE</v>
          </cell>
        </row>
        <row r="444">
          <cell r="A444">
            <v>1888</v>
          </cell>
          <cell r="B444">
            <v>2</v>
          </cell>
          <cell r="C444" t="str">
            <v>APRS-AA-400</v>
          </cell>
          <cell r="D444">
            <v>1888</v>
          </cell>
          <cell r="E444" t="str">
            <v>APRS-AA</v>
          </cell>
          <cell r="F444" t="str">
            <v>400</v>
          </cell>
          <cell r="G444" t="str">
            <v>RITE</v>
          </cell>
        </row>
        <row r="445">
          <cell r="A445">
            <v>1914</v>
          </cell>
          <cell r="B445">
            <v>2</v>
          </cell>
          <cell r="C445" t="str">
            <v>APRS-AA-405</v>
          </cell>
          <cell r="D445">
            <v>1914</v>
          </cell>
          <cell r="E445" t="str">
            <v>APRS-AA</v>
          </cell>
          <cell r="F445" t="str">
            <v>405</v>
          </cell>
          <cell r="G445" t="str">
            <v>RITE</v>
          </cell>
        </row>
        <row r="446">
          <cell r="A446">
            <v>1897</v>
          </cell>
          <cell r="B446">
            <v>2</v>
          </cell>
          <cell r="C446" t="str">
            <v>APRS-AA-4402</v>
          </cell>
          <cell r="D446">
            <v>1897</v>
          </cell>
          <cell r="E446" t="str">
            <v>APRS-AA</v>
          </cell>
          <cell r="F446" t="str">
            <v>4402</v>
          </cell>
          <cell r="G446" t="str">
            <v>RITE</v>
          </cell>
        </row>
        <row r="447">
          <cell r="A447">
            <v>2005</v>
          </cell>
          <cell r="B447">
            <v>2</v>
          </cell>
          <cell r="C447" t="str">
            <v>APRS-AA-443</v>
          </cell>
          <cell r="D447">
            <v>2005</v>
          </cell>
          <cell r="E447" t="str">
            <v>APRS-AA</v>
          </cell>
          <cell r="F447" t="str">
            <v>443</v>
          </cell>
          <cell r="G447" t="str">
            <v>RITE</v>
          </cell>
        </row>
        <row r="448">
          <cell r="A448">
            <v>2008</v>
          </cell>
          <cell r="B448">
            <v>2</v>
          </cell>
          <cell r="C448" t="str">
            <v>APRS-AA-444</v>
          </cell>
          <cell r="D448">
            <v>2008</v>
          </cell>
          <cell r="E448" t="str">
            <v>APRS-AA</v>
          </cell>
          <cell r="F448" t="str">
            <v>444</v>
          </cell>
          <cell r="G448" t="str">
            <v>RITE</v>
          </cell>
        </row>
        <row r="449">
          <cell r="A449">
            <v>2010</v>
          </cell>
          <cell r="B449">
            <v>2</v>
          </cell>
          <cell r="C449" t="str">
            <v>APRS-AA-445</v>
          </cell>
          <cell r="D449">
            <v>2010</v>
          </cell>
          <cell r="E449" t="str">
            <v>APRS-AA</v>
          </cell>
          <cell r="F449" t="str">
            <v>445</v>
          </cell>
          <cell r="G449" t="str">
            <v>RITE</v>
          </cell>
        </row>
        <row r="450">
          <cell r="A450">
            <v>2012</v>
          </cell>
          <cell r="B450">
            <v>2</v>
          </cell>
          <cell r="C450" t="str">
            <v>APRS-AA-446</v>
          </cell>
          <cell r="D450">
            <v>2012</v>
          </cell>
          <cell r="E450" t="str">
            <v>APRS-AA</v>
          </cell>
          <cell r="F450" t="str">
            <v>446</v>
          </cell>
          <cell r="G450" t="str">
            <v>RITE</v>
          </cell>
        </row>
        <row r="451">
          <cell r="A451">
            <v>2016</v>
          </cell>
          <cell r="B451">
            <v>2</v>
          </cell>
          <cell r="C451" t="str">
            <v>APRS-AA-447</v>
          </cell>
          <cell r="D451">
            <v>2016</v>
          </cell>
          <cell r="E451" t="str">
            <v>APRS-AA</v>
          </cell>
          <cell r="F451" t="str">
            <v>447</v>
          </cell>
          <cell r="G451" t="str">
            <v>RITE</v>
          </cell>
        </row>
        <row r="452">
          <cell r="A452">
            <v>2018</v>
          </cell>
          <cell r="B452">
            <v>2</v>
          </cell>
          <cell r="C452" t="str">
            <v>APRS-AA-448</v>
          </cell>
          <cell r="D452">
            <v>2018</v>
          </cell>
          <cell r="E452" t="str">
            <v>APRS-AA</v>
          </cell>
          <cell r="F452" t="str">
            <v>448</v>
          </cell>
          <cell r="G452" t="str">
            <v>RITE</v>
          </cell>
        </row>
        <row r="453">
          <cell r="A453">
            <v>2478</v>
          </cell>
          <cell r="B453">
            <v>2</v>
          </cell>
          <cell r="C453" t="str">
            <v>APRS-AA-659</v>
          </cell>
          <cell r="D453">
            <v>2478</v>
          </cell>
          <cell r="E453" t="str">
            <v>APRS-AA</v>
          </cell>
          <cell r="F453" t="str">
            <v>659</v>
          </cell>
          <cell r="G453" t="str">
            <v>RITE</v>
          </cell>
        </row>
        <row r="454">
          <cell r="A454">
            <v>2935</v>
          </cell>
          <cell r="B454">
            <v>2</v>
          </cell>
          <cell r="C454" t="str">
            <v>APRS-AA-897</v>
          </cell>
          <cell r="D454">
            <v>2935</v>
          </cell>
          <cell r="E454" t="str">
            <v>APRS-AA</v>
          </cell>
          <cell r="F454" t="str">
            <v>897</v>
          </cell>
          <cell r="G454" t="str">
            <v>RITE</v>
          </cell>
        </row>
        <row r="455">
          <cell r="A455">
            <v>1986</v>
          </cell>
          <cell r="B455">
            <v>2</v>
          </cell>
          <cell r="C455" t="str">
            <v>APRS-AB- 429</v>
          </cell>
          <cell r="D455">
            <v>1986</v>
          </cell>
          <cell r="E455" t="str">
            <v>APRS-AB</v>
          </cell>
          <cell r="F455" t="str">
            <v xml:space="preserve"> 429</v>
          </cell>
          <cell r="G455" t="str">
            <v>RITE</v>
          </cell>
        </row>
        <row r="456">
          <cell r="A456">
            <v>6561</v>
          </cell>
          <cell r="B456">
            <v>2</v>
          </cell>
          <cell r="C456" t="str">
            <v>APRS-AB-163675</v>
          </cell>
          <cell r="D456">
            <v>6561</v>
          </cell>
          <cell r="E456" t="str">
            <v>APRS-AB</v>
          </cell>
          <cell r="F456" t="str">
            <v>163675</v>
          </cell>
          <cell r="G456" t="str">
            <v>On Location</v>
          </cell>
        </row>
        <row r="457">
          <cell r="A457">
            <v>2248</v>
          </cell>
          <cell r="B457">
            <v>2</v>
          </cell>
          <cell r="C457" t="str">
            <v>APRS-AB-182564</v>
          </cell>
          <cell r="D457">
            <v>2248</v>
          </cell>
          <cell r="E457" t="str">
            <v>APRS-AB</v>
          </cell>
          <cell r="F457" t="str">
            <v>182564</v>
          </cell>
          <cell r="G457" t="str">
            <v>RITE</v>
          </cell>
        </row>
        <row r="458">
          <cell r="A458">
            <v>2254</v>
          </cell>
          <cell r="B458">
            <v>2</v>
          </cell>
          <cell r="C458" t="str">
            <v>APRS-AB-182567</v>
          </cell>
          <cell r="D458">
            <v>2254</v>
          </cell>
          <cell r="E458" t="str">
            <v>APRS-AB</v>
          </cell>
          <cell r="F458" t="str">
            <v>182567</v>
          </cell>
          <cell r="G458" t="str">
            <v>RITE</v>
          </cell>
        </row>
        <row r="459">
          <cell r="A459">
            <v>4722</v>
          </cell>
          <cell r="B459">
            <v>2</v>
          </cell>
          <cell r="C459" t="str">
            <v>APRS-AB-183429</v>
          </cell>
          <cell r="D459">
            <v>4722</v>
          </cell>
          <cell r="E459" t="str">
            <v>APRS-AB</v>
          </cell>
          <cell r="F459" t="str">
            <v>183429</v>
          </cell>
          <cell r="G459" t="str">
            <v>On Location</v>
          </cell>
        </row>
        <row r="460">
          <cell r="A460">
            <v>1990</v>
          </cell>
          <cell r="B460">
            <v>2</v>
          </cell>
          <cell r="C460" t="str">
            <v>APRS-AB-183436</v>
          </cell>
          <cell r="D460">
            <v>1990</v>
          </cell>
          <cell r="E460" t="str">
            <v>APRS-AB</v>
          </cell>
          <cell r="F460" t="str">
            <v>183436</v>
          </cell>
          <cell r="G460" t="str">
            <v>RITE</v>
          </cell>
        </row>
        <row r="461">
          <cell r="A461">
            <v>2054</v>
          </cell>
          <cell r="B461">
            <v>2</v>
          </cell>
          <cell r="C461" t="str">
            <v>APRS-AB-183470</v>
          </cell>
          <cell r="D461">
            <v>2054</v>
          </cell>
          <cell r="E461" t="str">
            <v>APRS-AB</v>
          </cell>
          <cell r="F461" t="str">
            <v>183470</v>
          </cell>
          <cell r="G461" t="str">
            <v>RITE</v>
          </cell>
        </row>
        <row r="462">
          <cell r="A462">
            <v>2059</v>
          </cell>
          <cell r="B462">
            <v>2</v>
          </cell>
          <cell r="C462" t="str">
            <v>APRS-AB-183474</v>
          </cell>
          <cell r="D462">
            <v>2059</v>
          </cell>
          <cell r="E462" t="str">
            <v>APRS-AB</v>
          </cell>
          <cell r="F462" t="str">
            <v>183474</v>
          </cell>
          <cell r="G462" t="str">
            <v>On Location</v>
          </cell>
        </row>
        <row r="463">
          <cell r="A463">
            <v>2069</v>
          </cell>
          <cell r="B463">
            <v>2</v>
          </cell>
          <cell r="C463" t="str">
            <v>APRS-AB-183484</v>
          </cell>
          <cell r="D463">
            <v>2069</v>
          </cell>
          <cell r="E463" t="str">
            <v>APRS-AB</v>
          </cell>
          <cell r="F463" t="str">
            <v>183484</v>
          </cell>
          <cell r="G463" t="str">
            <v>On Location</v>
          </cell>
        </row>
        <row r="464">
          <cell r="A464">
            <v>2073</v>
          </cell>
          <cell r="B464">
            <v>2</v>
          </cell>
          <cell r="C464" t="str">
            <v>APRS-AB-183485</v>
          </cell>
          <cell r="D464">
            <v>2073</v>
          </cell>
          <cell r="E464" t="str">
            <v>APRS-AB</v>
          </cell>
          <cell r="F464" t="str">
            <v>183485</v>
          </cell>
          <cell r="G464" t="str">
            <v>RITE</v>
          </cell>
        </row>
        <row r="465">
          <cell r="A465">
            <v>1859</v>
          </cell>
          <cell r="B465">
            <v>2</v>
          </cell>
          <cell r="C465" t="str">
            <v>APRS-AB-184379</v>
          </cell>
          <cell r="D465">
            <v>1859</v>
          </cell>
          <cell r="E465" t="str">
            <v>APRS-AB</v>
          </cell>
          <cell r="F465" t="str">
            <v>184379</v>
          </cell>
          <cell r="G465" t="str">
            <v>RITE</v>
          </cell>
        </row>
        <row r="466">
          <cell r="A466">
            <v>1865</v>
          </cell>
          <cell r="B466">
            <v>2</v>
          </cell>
          <cell r="C466" t="str">
            <v>APRS-AB-184384</v>
          </cell>
          <cell r="D466">
            <v>1865</v>
          </cell>
          <cell r="E466" t="str">
            <v>APRS-AB</v>
          </cell>
          <cell r="F466" t="str">
            <v>184384</v>
          </cell>
          <cell r="G466" t="str">
            <v>RITE</v>
          </cell>
        </row>
        <row r="467">
          <cell r="A467">
            <v>6729</v>
          </cell>
          <cell r="B467">
            <v>2</v>
          </cell>
          <cell r="C467" t="str">
            <v>APRS-AB-186375</v>
          </cell>
          <cell r="D467">
            <v>6729</v>
          </cell>
          <cell r="E467" t="str">
            <v>APRS-AB</v>
          </cell>
          <cell r="F467" t="str">
            <v>186375</v>
          </cell>
          <cell r="G467" t="str">
            <v>RITE</v>
          </cell>
        </row>
        <row r="468">
          <cell r="A468">
            <v>2061</v>
          </cell>
          <cell r="B468">
            <v>2</v>
          </cell>
          <cell r="C468" t="str">
            <v>APRS-AB-187476</v>
          </cell>
          <cell r="D468">
            <v>2061</v>
          </cell>
          <cell r="E468" t="str">
            <v>APRS-AB</v>
          </cell>
          <cell r="F468" t="str">
            <v>187476</v>
          </cell>
          <cell r="G468" t="str">
            <v>RITE</v>
          </cell>
        </row>
        <row r="469">
          <cell r="A469">
            <v>6830</v>
          </cell>
          <cell r="B469">
            <v>2</v>
          </cell>
          <cell r="C469" t="str">
            <v>APRS-AB-189476</v>
          </cell>
          <cell r="D469">
            <v>6830</v>
          </cell>
          <cell r="E469" t="str">
            <v>APRS-AB</v>
          </cell>
          <cell r="F469" t="str">
            <v>189476</v>
          </cell>
          <cell r="G469" t="str">
            <v>RITE</v>
          </cell>
        </row>
        <row r="470">
          <cell r="A470">
            <v>4782</v>
          </cell>
          <cell r="B470">
            <v>2</v>
          </cell>
          <cell r="C470" t="str">
            <v>APRS-AB-189487</v>
          </cell>
          <cell r="D470">
            <v>4782</v>
          </cell>
          <cell r="E470" t="str">
            <v>APRS-AB</v>
          </cell>
          <cell r="F470" t="str">
            <v>189487</v>
          </cell>
          <cell r="G470" t="str">
            <v>RITE</v>
          </cell>
        </row>
        <row r="471">
          <cell r="A471">
            <v>2079</v>
          </cell>
          <cell r="B471">
            <v>2</v>
          </cell>
          <cell r="C471" t="str">
            <v>APRS-AB-189491</v>
          </cell>
          <cell r="D471">
            <v>2079</v>
          </cell>
          <cell r="E471" t="str">
            <v>APRS-AB</v>
          </cell>
          <cell r="F471" t="str">
            <v>189491</v>
          </cell>
          <cell r="G471" t="str">
            <v>RITE</v>
          </cell>
        </row>
        <row r="472">
          <cell r="A472">
            <v>4780</v>
          </cell>
          <cell r="B472">
            <v>2</v>
          </cell>
          <cell r="C472" t="str">
            <v>APRS-AB-191692</v>
          </cell>
          <cell r="D472">
            <v>4780</v>
          </cell>
          <cell r="E472" t="str">
            <v>APRS-AB</v>
          </cell>
          <cell r="F472" t="str">
            <v>191692</v>
          </cell>
          <cell r="G472" t="str">
            <v>RITE</v>
          </cell>
        </row>
        <row r="473">
          <cell r="A473">
            <v>5373</v>
          </cell>
          <cell r="B473">
            <v>2</v>
          </cell>
          <cell r="C473" t="str">
            <v>APRS-AB-192244</v>
          </cell>
          <cell r="D473">
            <v>5373</v>
          </cell>
          <cell r="E473" t="str">
            <v>APRS-AB</v>
          </cell>
          <cell r="F473" t="str">
            <v>192244</v>
          </cell>
          <cell r="G473" t="str">
            <v>RITE</v>
          </cell>
        </row>
        <row r="474">
          <cell r="A474">
            <v>5309</v>
          </cell>
          <cell r="B474">
            <v>2</v>
          </cell>
          <cell r="C474" t="str">
            <v>APRS-AB-192398</v>
          </cell>
          <cell r="D474">
            <v>5309</v>
          </cell>
          <cell r="E474" t="str">
            <v>APRS-AB</v>
          </cell>
          <cell r="F474" t="str">
            <v>192398</v>
          </cell>
          <cell r="G474" t="str">
            <v>RITE</v>
          </cell>
        </row>
        <row r="475">
          <cell r="A475">
            <v>4686</v>
          </cell>
          <cell r="B475">
            <v>2</v>
          </cell>
          <cell r="C475" t="str">
            <v>APRS-AB-192469</v>
          </cell>
          <cell r="D475">
            <v>4686</v>
          </cell>
          <cell r="E475" t="str">
            <v>APRS-AB</v>
          </cell>
          <cell r="F475" t="str">
            <v>192469</v>
          </cell>
          <cell r="G475" t="str">
            <v>RITE</v>
          </cell>
        </row>
        <row r="476">
          <cell r="A476">
            <v>5278</v>
          </cell>
          <cell r="B476">
            <v>2</v>
          </cell>
          <cell r="C476" t="str">
            <v>APRS-AB-192496</v>
          </cell>
          <cell r="D476">
            <v>5278</v>
          </cell>
          <cell r="E476" t="str">
            <v>APRS-AB</v>
          </cell>
          <cell r="F476" t="str">
            <v>192496</v>
          </cell>
          <cell r="G476" t="str">
            <v>RITE</v>
          </cell>
        </row>
        <row r="477">
          <cell r="A477">
            <v>6769</v>
          </cell>
          <cell r="B477">
            <v>2</v>
          </cell>
          <cell r="C477" t="str">
            <v>APRS-AB-192580</v>
          </cell>
          <cell r="D477">
            <v>6769</v>
          </cell>
          <cell r="E477" t="str">
            <v>APRS-AB</v>
          </cell>
          <cell r="F477" t="str">
            <v>192580</v>
          </cell>
          <cell r="G477" t="str">
            <v>RITE</v>
          </cell>
        </row>
        <row r="478">
          <cell r="A478">
            <v>1692</v>
          </cell>
          <cell r="B478">
            <v>2</v>
          </cell>
          <cell r="C478" t="str">
            <v>APRS-AB-192908</v>
          </cell>
          <cell r="D478">
            <v>1692</v>
          </cell>
          <cell r="E478" t="str">
            <v>APRS-AB</v>
          </cell>
          <cell r="F478" t="str">
            <v>192908</v>
          </cell>
          <cell r="G478" t="str">
            <v>On Location</v>
          </cell>
        </row>
        <row r="479">
          <cell r="A479">
            <v>4708</v>
          </cell>
          <cell r="B479">
            <v>2</v>
          </cell>
          <cell r="C479" t="str">
            <v>APRS-AB-192910</v>
          </cell>
          <cell r="D479">
            <v>4708</v>
          </cell>
          <cell r="E479" t="str">
            <v>APRS-AB</v>
          </cell>
          <cell r="F479" t="str">
            <v>192910</v>
          </cell>
          <cell r="G479" t="str">
            <v>RITE</v>
          </cell>
        </row>
        <row r="480">
          <cell r="A480">
            <v>1450</v>
          </cell>
          <cell r="B480">
            <v>2</v>
          </cell>
          <cell r="C480" t="str">
            <v>APRS-AB-192915</v>
          </cell>
          <cell r="D480">
            <v>1450</v>
          </cell>
          <cell r="E480" t="str">
            <v>APRS-AB</v>
          </cell>
          <cell r="F480" t="str">
            <v>192915</v>
          </cell>
          <cell r="G480" t="str">
            <v>On Location</v>
          </cell>
        </row>
        <row r="481">
          <cell r="A481">
            <v>1695</v>
          </cell>
          <cell r="B481">
            <v>2</v>
          </cell>
          <cell r="C481" t="str">
            <v>APRS-AB-192916</v>
          </cell>
          <cell r="D481">
            <v>1695</v>
          </cell>
          <cell r="E481" t="str">
            <v>APRS-AB</v>
          </cell>
          <cell r="F481" t="str">
            <v>192916</v>
          </cell>
          <cell r="G481" t="str">
            <v>RITE</v>
          </cell>
        </row>
        <row r="482">
          <cell r="A482">
            <v>6613</v>
          </cell>
          <cell r="B482">
            <v>2</v>
          </cell>
          <cell r="C482" t="str">
            <v>APRS-AB-192920</v>
          </cell>
          <cell r="D482">
            <v>6613</v>
          </cell>
          <cell r="E482" t="str">
            <v>APRS-AB</v>
          </cell>
          <cell r="F482" t="str">
            <v>192920</v>
          </cell>
          <cell r="G482" t="str">
            <v>RITE</v>
          </cell>
        </row>
        <row r="483">
          <cell r="A483">
            <v>4907</v>
          </cell>
          <cell r="B483">
            <v>2</v>
          </cell>
          <cell r="C483" t="str">
            <v>APRS-AB-192921</v>
          </cell>
          <cell r="D483">
            <v>4907</v>
          </cell>
          <cell r="E483" t="str">
            <v>APRS-AB</v>
          </cell>
          <cell r="F483" t="str">
            <v>192921</v>
          </cell>
          <cell r="G483" t="str">
            <v>RITE</v>
          </cell>
        </row>
        <row r="484">
          <cell r="A484">
            <v>6523</v>
          </cell>
          <cell r="B484">
            <v>2</v>
          </cell>
          <cell r="C484" t="str">
            <v>APRS-AB-192925</v>
          </cell>
          <cell r="D484">
            <v>6523</v>
          </cell>
          <cell r="E484" t="str">
            <v>APRS-AB</v>
          </cell>
          <cell r="F484" t="str">
            <v>192925</v>
          </cell>
          <cell r="G484" t="str">
            <v>On Location</v>
          </cell>
        </row>
        <row r="485">
          <cell r="A485">
            <v>5214</v>
          </cell>
          <cell r="B485">
            <v>2</v>
          </cell>
          <cell r="C485" t="str">
            <v>APRS-AB-192926</v>
          </cell>
          <cell r="D485">
            <v>5214</v>
          </cell>
          <cell r="E485" t="str">
            <v>APRS-AB</v>
          </cell>
          <cell r="F485" t="str">
            <v>192926</v>
          </cell>
          <cell r="G485" t="str">
            <v>RITE</v>
          </cell>
        </row>
        <row r="486">
          <cell r="A486">
            <v>4124</v>
          </cell>
          <cell r="B486">
            <v>2</v>
          </cell>
          <cell r="C486" t="str">
            <v>APRS-AB-192942</v>
          </cell>
          <cell r="D486">
            <v>4124</v>
          </cell>
          <cell r="E486" t="str">
            <v>APRS-AB</v>
          </cell>
          <cell r="F486" t="str">
            <v>192942</v>
          </cell>
          <cell r="G486" t="str">
            <v>RITE</v>
          </cell>
        </row>
        <row r="487">
          <cell r="A487">
            <v>4793</v>
          </cell>
          <cell r="B487">
            <v>2</v>
          </cell>
          <cell r="C487" t="str">
            <v>APRS-AB-192965</v>
          </cell>
          <cell r="D487">
            <v>4793</v>
          </cell>
          <cell r="E487" t="str">
            <v>APRS-AB</v>
          </cell>
          <cell r="F487" t="str">
            <v>192965</v>
          </cell>
          <cell r="G487" t="str">
            <v>RITE</v>
          </cell>
        </row>
        <row r="488">
          <cell r="A488">
            <v>6562</v>
          </cell>
          <cell r="B488">
            <v>2</v>
          </cell>
          <cell r="C488" t="str">
            <v>APRS-AB-193675</v>
          </cell>
          <cell r="D488">
            <v>6562</v>
          </cell>
          <cell r="E488" t="str">
            <v>APRS-AB</v>
          </cell>
          <cell r="F488" t="str">
            <v>193675</v>
          </cell>
          <cell r="G488" t="str">
            <v>RITE</v>
          </cell>
        </row>
        <row r="489">
          <cell r="A489">
            <v>6826</v>
          </cell>
          <cell r="B489">
            <v>2</v>
          </cell>
          <cell r="C489" t="str">
            <v>APRS-AB-193891</v>
          </cell>
          <cell r="D489">
            <v>6826</v>
          </cell>
          <cell r="E489" t="str">
            <v>APRS-AB</v>
          </cell>
          <cell r="F489" t="str">
            <v>193891</v>
          </cell>
          <cell r="G489" t="str">
            <v>RITE</v>
          </cell>
        </row>
        <row r="490">
          <cell r="A490">
            <v>6825</v>
          </cell>
          <cell r="B490">
            <v>2</v>
          </cell>
          <cell r="C490" t="str">
            <v>APRS-AB-193893</v>
          </cell>
          <cell r="D490">
            <v>6825</v>
          </cell>
          <cell r="E490" t="str">
            <v>APRS-AB</v>
          </cell>
          <cell r="F490" t="str">
            <v>193893</v>
          </cell>
          <cell r="G490" t="str">
            <v>RITE</v>
          </cell>
        </row>
        <row r="491">
          <cell r="A491">
            <v>6863</v>
          </cell>
          <cell r="B491">
            <v>2</v>
          </cell>
          <cell r="C491" t="str">
            <v>APRS-AB-193900</v>
          </cell>
          <cell r="D491">
            <v>6863</v>
          </cell>
          <cell r="E491" t="str">
            <v>APRS-AB</v>
          </cell>
          <cell r="F491" t="str">
            <v>193900</v>
          </cell>
          <cell r="G491" t="str">
            <v>RITE</v>
          </cell>
        </row>
        <row r="492">
          <cell r="A492">
            <v>1512</v>
          </cell>
          <cell r="B492">
            <v>2</v>
          </cell>
          <cell r="C492" t="str">
            <v>APRS-AB-213</v>
          </cell>
          <cell r="D492">
            <v>1512</v>
          </cell>
          <cell r="E492" t="str">
            <v>APRS-AB</v>
          </cell>
          <cell r="F492" t="str">
            <v>213</v>
          </cell>
          <cell r="G492" t="str">
            <v>RITE</v>
          </cell>
        </row>
        <row r="493">
          <cell r="A493">
            <v>1526</v>
          </cell>
          <cell r="B493">
            <v>2</v>
          </cell>
          <cell r="C493" t="str">
            <v>APRS-AB-217</v>
          </cell>
          <cell r="D493">
            <v>1526</v>
          </cell>
          <cell r="E493" t="str">
            <v>APRS-AB</v>
          </cell>
          <cell r="F493" t="str">
            <v>217</v>
          </cell>
          <cell r="G493" t="str">
            <v>RITE</v>
          </cell>
        </row>
        <row r="494">
          <cell r="A494">
            <v>1649</v>
          </cell>
          <cell r="B494">
            <v>2</v>
          </cell>
          <cell r="C494" t="str">
            <v>APRS-AB-2569</v>
          </cell>
          <cell r="D494">
            <v>1649</v>
          </cell>
          <cell r="E494" t="str">
            <v>APRS-AB</v>
          </cell>
          <cell r="F494" t="str">
            <v>2569</v>
          </cell>
          <cell r="G494" t="str">
            <v>RITE</v>
          </cell>
        </row>
        <row r="495">
          <cell r="A495">
            <v>1693</v>
          </cell>
          <cell r="B495">
            <v>2</v>
          </cell>
          <cell r="C495" t="str">
            <v>APRS-AB-2911</v>
          </cell>
          <cell r="D495">
            <v>1693</v>
          </cell>
          <cell r="E495" t="str">
            <v>APRS-AB</v>
          </cell>
          <cell r="F495" t="str">
            <v>2911</v>
          </cell>
          <cell r="G495" t="str">
            <v>RITE</v>
          </cell>
        </row>
        <row r="496">
          <cell r="A496">
            <v>4212</v>
          </cell>
          <cell r="B496">
            <v>2</v>
          </cell>
          <cell r="C496" t="str">
            <v>APRS-AB-2924</v>
          </cell>
          <cell r="D496">
            <v>4212</v>
          </cell>
          <cell r="E496" t="str">
            <v>APRS-AB</v>
          </cell>
          <cell r="F496" t="str">
            <v>2924</v>
          </cell>
          <cell r="G496" t="str">
            <v>RITE</v>
          </cell>
        </row>
        <row r="497">
          <cell r="A497">
            <v>2019</v>
          </cell>
          <cell r="B497">
            <v>2</v>
          </cell>
          <cell r="C497" t="str">
            <v>APRS-AB-3448</v>
          </cell>
          <cell r="D497">
            <v>2019</v>
          </cell>
          <cell r="E497" t="str">
            <v>APRS-AB</v>
          </cell>
          <cell r="F497" t="str">
            <v>3448</v>
          </cell>
          <cell r="G497" t="str">
            <v>RITE</v>
          </cell>
        </row>
        <row r="498">
          <cell r="A498">
            <v>1832</v>
          </cell>
          <cell r="B498">
            <v>2</v>
          </cell>
          <cell r="C498" t="str">
            <v>APRS-AB-347</v>
          </cell>
          <cell r="D498">
            <v>1832</v>
          </cell>
          <cell r="E498" t="str">
            <v>APRS-AB</v>
          </cell>
          <cell r="F498" t="str">
            <v>347</v>
          </cell>
          <cell r="G498" t="str">
            <v>RITE</v>
          </cell>
        </row>
        <row r="499">
          <cell r="A499">
            <v>2063</v>
          </cell>
          <cell r="B499">
            <v>2</v>
          </cell>
          <cell r="C499" t="str">
            <v>APRS-AB-3479</v>
          </cell>
          <cell r="D499">
            <v>2063</v>
          </cell>
          <cell r="E499" t="str">
            <v>APRS-AB</v>
          </cell>
          <cell r="F499" t="str">
            <v>3479</v>
          </cell>
          <cell r="G499" t="str">
            <v>RITE</v>
          </cell>
        </row>
        <row r="500">
          <cell r="A500">
            <v>1861</v>
          </cell>
          <cell r="B500">
            <v>2</v>
          </cell>
          <cell r="C500" t="str">
            <v>APRS-AB-381</v>
          </cell>
          <cell r="D500">
            <v>1861</v>
          </cell>
          <cell r="E500" t="str">
            <v>APRS-AB</v>
          </cell>
          <cell r="F500" t="str">
            <v>381</v>
          </cell>
          <cell r="G500" t="str">
            <v>RITE</v>
          </cell>
        </row>
        <row r="501">
          <cell r="A501">
            <v>1877</v>
          </cell>
          <cell r="B501">
            <v>2</v>
          </cell>
          <cell r="C501" t="str">
            <v>APRS-AB-395</v>
          </cell>
          <cell r="D501">
            <v>1877</v>
          </cell>
          <cell r="E501" t="str">
            <v>APRS-AB</v>
          </cell>
          <cell r="F501" t="str">
            <v>395</v>
          </cell>
          <cell r="G501" t="str">
            <v>RITE</v>
          </cell>
        </row>
        <row r="502">
          <cell r="A502">
            <v>1973</v>
          </cell>
          <cell r="B502">
            <v>2</v>
          </cell>
          <cell r="C502" t="str">
            <v>APRS-AB-424</v>
          </cell>
          <cell r="D502">
            <v>1973</v>
          </cell>
          <cell r="E502" t="str">
            <v>APRS-AB</v>
          </cell>
          <cell r="F502" t="str">
            <v>424</v>
          </cell>
          <cell r="G502" t="str">
            <v>RITE</v>
          </cell>
        </row>
        <row r="503">
          <cell r="A503">
            <v>1984</v>
          </cell>
          <cell r="B503">
            <v>2</v>
          </cell>
          <cell r="C503" t="str">
            <v>APRS-AB-428</v>
          </cell>
          <cell r="D503">
            <v>1984</v>
          </cell>
          <cell r="E503" t="str">
            <v>APRS-AB</v>
          </cell>
          <cell r="F503" t="str">
            <v>428</v>
          </cell>
          <cell r="G503" t="str">
            <v>RITE</v>
          </cell>
        </row>
        <row r="504">
          <cell r="A504">
            <v>1992</v>
          </cell>
          <cell r="B504">
            <v>2</v>
          </cell>
          <cell r="C504" t="str">
            <v>APRS-AB-437</v>
          </cell>
          <cell r="D504">
            <v>1992</v>
          </cell>
          <cell r="E504" t="str">
            <v>APRS-AB</v>
          </cell>
          <cell r="F504" t="str">
            <v>437</v>
          </cell>
          <cell r="G504" t="str">
            <v>RITE</v>
          </cell>
        </row>
        <row r="505">
          <cell r="A505">
            <v>1994</v>
          </cell>
          <cell r="B505">
            <v>2</v>
          </cell>
          <cell r="C505" t="str">
            <v>APRS-AB-438</v>
          </cell>
          <cell r="D505">
            <v>1994</v>
          </cell>
          <cell r="E505" t="str">
            <v>APRS-AB</v>
          </cell>
          <cell r="F505" t="str">
            <v>438</v>
          </cell>
          <cell r="G505" t="str">
            <v>RITE</v>
          </cell>
        </row>
        <row r="506">
          <cell r="A506">
            <v>1997</v>
          </cell>
          <cell r="B506">
            <v>2</v>
          </cell>
          <cell r="C506" t="str">
            <v>APRS-AB-440</v>
          </cell>
          <cell r="D506">
            <v>1997</v>
          </cell>
          <cell r="E506" t="str">
            <v>APRS-AB</v>
          </cell>
          <cell r="F506" t="str">
            <v>440</v>
          </cell>
          <cell r="G506" t="str">
            <v>RITE</v>
          </cell>
        </row>
        <row r="507">
          <cell r="A507">
            <v>1999</v>
          </cell>
          <cell r="B507">
            <v>2</v>
          </cell>
          <cell r="C507" t="str">
            <v>APRS-AB-441</v>
          </cell>
          <cell r="D507">
            <v>1999</v>
          </cell>
          <cell r="E507" t="str">
            <v>APRS-AB</v>
          </cell>
          <cell r="F507" t="str">
            <v>441</v>
          </cell>
          <cell r="G507" t="str">
            <v>RITE</v>
          </cell>
        </row>
        <row r="508">
          <cell r="A508">
            <v>2003</v>
          </cell>
          <cell r="B508">
            <v>2</v>
          </cell>
          <cell r="C508" t="str">
            <v>APRS-AB-442</v>
          </cell>
          <cell r="D508">
            <v>2003</v>
          </cell>
          <cell r="E508" t="str">
            <v>APRS-AB</v>
          </cell>
          <cell r="F508" t="str">
            <v>442</v>
          </cell>
          <cell r="G508" t="str">
            <v>RITE</v>
          </cell>
        </row>
        <row r="509">
          <cell r="A509">
            <v>2023</v>
          </cell>
          <cell r="B509">
            <v>2</v>
          </cell>
          <cell r="C509" t="str">
            <v>APRS-AB-450</v>
          </cell>
          <cell r="D509">
            <v>2023</v>
          </cell>
          <cell r="E509" t="str">
            <v>APRS-AB</v>
          </cell>
          <cell r="F509" t="str">
            <v>450</v>
          </cell>
          <cell r="G509" t="str">
            <v>RITE</v>
          </cell>
        </row>
        <row r="510">
          <cell r="A510">
            <v>2025</v>
          </cell>
          <cell r="B510">
            <v>2</v>
          </cell>
          <cell r="C510" t="str">
            <v>APRS-AB-451</v>
          </cell>
          <cell r="D510">
            <v>2025</v>
          </cell>
          <cell r="E510" t="str">
            <v>APRS-AB</v>
          </cell>
          <cell r="F510" t="str">
            <v>451</v>
          </cell>
          <cell r="G510" t="str">
            <v>RITE</v>
          </cell>
        </row>
        <row r="511">
          <cell r="A511">
            <v>2027</v>
          </cell>
          <cell r="B511">
            <v>2</v>
          </cell>
          <cell r="C511" t="str">
            <v>APRS-AB-4516</v>
          </cell>
          <cell r="D511">
            <v>2027</v>
          </cell>
          <cell r="E511" t="str">
            <v>APRS-AB</v>
          </cell>
          <cell r="F511" t="str">
            <v>4516</v>
          </cell>
          <cell r="G511" t="str">
            <v>RITE</v>
          </cell>
        </row>
        <row r="512">
          <cell r="A512">
            <v>2030</v>
          </cell>
          <cell r="B512">
            <v>2</v>
          </cell>
          <cell r="C512" t="str">
            <v>APRS-AB-453</v>
          </cell>
          <cell r="D512">
            <v>2030</v>
          </cell>
          <cell r="E512" t="str">
            <v>APRS-AB</v>
          </cell>
          <cell r="F512" t="str">
            <v>453</v>
          </cell>
          <cell r="G512" t="str">
            <v>RITE</v>
          </cell>
        </row>
        <row r="513">
          <cell r="A513">
            <v>2048</v>
          </cell>
          <cell r="B513">
            <v>2</v>
          </cell>
          <cell r="C513" t="str">
            <v>APRS-AB-466</v>
          </cell>
          <cell r="D513">
            <v>2048</v>
          </cell>
          <cell r="E513" t="str">
            <v>APRS-AB</v>
          </cell>
          <cell r="F513" t="str">
            <v>466</v>
          </cell>
          <cell r="G513" t="str">
            <v>RITE</v>
          </cell>
        </row>
        <row r="514">
          <cell r="A514">
            <v>2052</v>
          </cell>
          <cell r="B514">
            <v>2</v>
          </cell>
          <cell r="C514" t="str">
            <v>APRS-AB-469</v>
          </cell>
          <cell r="D514">
            <v>2052</v>
          </cell>
          <cell r="E514" t="str">
            <v>APRS-AB</v>
          </cell>
          <cell r="F514" t="str">
            <v>469</v>
          </cell>
          <cell r="G514" t="str">
            <v>RITE</v>
          </cell>
        </row>
        <row r="515">
          <cell r="A515">
            <v>2055</v>
          </cell>
          <cell r="B515">
            <v>2</v>
          </cell>
          <cell r="C515" t="str">
            <v>APRS-AB-471</v>
          </cell>
          <cell r="D515">
            <v>2055</v>
          </cell>
          <cell r="E515" t="str">
            <v>APRS-AB</v>
          </cell>
          <cell r="F515" t="str">
            <v>471</v>
          </cell>
          <cell r="G515" t="str">
            <v>RITE</v>
          </cell>
        </row>
        <row r="516">
          <cell r="A516">
            <v>2075</v>
          </cell>
          <cell r="B516">
            <v>2</v>
          </cell>
          <cell r="C516" t="str">
            <v>APRS-AB-487</v>
          </cell>
          <cell r="D516">
            <v>2075</v>
          </cell>
          <cell r="E516" t="str">
            <v>APRS-AB</v>
          </cell>
          <cell r="F516" t="str">
            <v>487</v>
          </cell>
          <cell r="G516" t="str">
            <v>RITE</v>
          </cell>
        </row>
        <row r="517">
          <cell r="A517">
            <v>2085</v>
          </cell>
          <cell r="B517">
            <v>2</v>
          </cell>
          <cell r="C517" t="str">
            <v>APRS-AB-494</v>
          </cell>
          <cell r="D517">
            <v>2085</v>
          </cell>
          <cell r="E517" t="str">
            <v>APRS-AB</v>
          </cell>
          <cell r="F517" t="str">
            <v>494</v>
          </cell>
          <cell r="G517" t="str">
            <v>RITE</v>
          </cell>
        </row>
        <row r="518">
          <cell r="A518">
            <v>2432</v>
          </cell>
          <cell r="B518">
            <v>2</v>
          </cell>
          <cell r="C518" t="str">
            <v>APRS-AB-6375</v>
          </cell>
          <cell r="D518">
            <v>2432</v>
          </cell>
          <cell r="E518" t="str">
            <v>APRS-AB</v>
          </cell>
          <cell r="F518" t="str">
            <v>6375</v>
          </cell>
          <cell r="G518" t="str">
            <v>RITE</v>
          </cell>
        </row>
        <row r="519">
          <cell r="A519">
            <v>2434</v>
          </cell>
          <cell r="B519">
            <v>2</v>
          </cell>
          <cell r="C519" t="str">
            <v>APRS-AB-639</v>
          </cell>
          <cell r="D519">
            <v>2434</v>
          </cell>
          <cell r="E519" t="str">
            <v>APRS-AB</v>
          </cell>
          <cell r="F519" t="str">
            <v>639</v>
          </cell>
          <cell r="G519" t="str">
            <v>RITE</v>
          </cell>
        </row>
        <row r="520">
          <cell r="A520">
            <v>2957</v>
          </cell>
          <cell r="B520">
            <v>2</v>
          </cell>
          <cell r="C520" t="str">
            <v>APRS-AB-910</v>
          </cell>
          <cell r="D520">
            <v>2957</v>
          </cell>
          <cell r="E520" t="str">
            <v>APRS-AB</v>
          </cell>
          <cell r="F520" t="str">
            <v>910</v>
          </cell>
          <cell r="G520" t="str">
            <v>RITE</v>
          </cell>
        </row>
        <row r="521">
          <cell r="A521">
            <v>2419</v>
          </cell>
          <cell r="B521">
            <v>2</v>
          </cell>
          <cell r="C521" t="str">
            <v>APRS-AB-9630</v>
          </cell>
          <cell r="D521">
            <v>2419</v>
          </cell>
          <cell r="E521" t="str">
            <v>APRS-AB</v>
          </cell>
          <cell r="F521" t="str">
            <v>9630</v>
          </cell>
          <cell r="G521" t="str">
            <v>RITE</v>
          </cell>
        </row>
        <row r="522">
          <cell r="A522">
            <v>1599</v>
          </cell>
          <cell r="B522">
            <v>2</v>
          </cell>
          <cell r="C522" t="str">
            <v>APRS-BA-182235</v>
          </cell>
          <cell r="D522">
            <v>1599</v>
          </cell>
          <cell r="E522" t="str">
            <v>APRS-BA</v>
          </cell>
          <cell r="F522" t="str">
            <v>182235</v>
          </cell>
          <cell r="G522" t="str">
            <v>RITE</v>
          </cell>
        </row>
        <row r="523">
          <cell r="A523">
            <v>1623</v>
          </cell>
          <cell r="B523">
            <v>2</v>
          </cell>
          <cell r="C523" t="str">
            <v>APRS-BA-182244</v>
          </cell>
          <cell r="D523">
            <v>1623</v>
          </cell>
          <cell r="E523" t="str">
            <v>APRS-BA</v>
          </cell>
          <cell r="F523" t="str">
            <v>182244</v>
          </cell>
          <cell r="G523" t="str">
            <v>RITE</v>
          </cell>
        </row>
        <row r="524">
          <cell r="A524">
            <v>2031</v>
          </cell>
          <cell r="B524">
            <v>2</v>
          </cell>
          <cell r="C524" t="str">
            <v>APRS-BA-183454</v>
          </cell>
          <cell r="D524">
            <v>2031</v>
          </cell>
          <cell r="E524" t="str">
            <v>APRS-BA</v>
          </cell>
          <cell r="F524" t="str">
            <v>183454</v>
          </cell>
          <cell r="G524" t="str">
            <v>TFER OUT</v>
          </cell>
          <cell r="H524" t="str">
            <v>1000015564</v>
          </cell>
        </row>
        <row r="525">
          <cell r="A525">
            <v>2154</v>
          </cell>
          <cell r="B525">
            <v>2</v>
          </cell>
          <cell r="C525" t="str">
            <v>APRS-BA-183513</v>
          </cell>
          <cell r="D525">
            <v>2154</v>
          </cell>
          <cell r="E525" t="str">
            <v>APRS-BA</v>
          </cell>
          <cell r="F525" t="str">
            <v>183513</v>
          </cell>
          <cell r="G525" t="str">
            <v>On Location</v>
          </cell>
        </row>
        <row r="526">
          <cell r="A526">
            <v>5125</v>
          </cell>
          <cell r="B526">
            <v>2</v>
          </cell>
          <cell r="C526" t="str">
            <v>APRS-BA-184423</v>
          </cell>
          <cell r="D526">
            <v>5125</v>
          </cell>
          <cell r="E526" t="str">
            <v>APRS-BA</v>
          </cell>
          <cell r="F526" t="str">
            <v>184423</v>
          </cell>
          <cell r="G526" t="str">
            <v>TFER OUT</v>
          </cell>
        </row>
        <row r="527">
          <cell r="A527">
            <v>4909</v>
          </cell>
          <cell r="B527">
            <v>2</v>
          </cell>
          <cell r="C527" t="str">
            <v>APRS-BA-189440</v>
          </cell>
          <cell r="D527">
            <v>4909</v>
          </cell>
          <cell r="E527" t="str">
            <v>APRS-BA</v>
          </cell>
          <cell r="F527" t="str">
            <v>189440</v>
          </cell>
          <cell r="G527" t="str">
            <v>RITE</v>
          </cell>
        </row>
        <row r="528">
          <cell r="A528">
            <v>2002</v>
          </cell>
          <cell r="B528">
            <v>2</v>
          </cell>
          <cell r="C528" t="str">
            <v>APRS-BA-189442</v>
          </cell>
          <cell r="D528">
            <v>2002</v>
          </cell>
          <cell r="E528" t="str">
            <v>APRS-BA</v>
          </cell>
          <cell r="F528" t="str">
            <v>189442</v>
          </cell>
          <cell r="G528" t="str">
            <v>Lost in Hole</v>
          </cell>
        </row>
        <row r="529">
          <cell r="A529">
            <v>1448</v>
          </cell>
          <cell r="B529">
            <v>2</v>
          </cell>
          <cell r="C529" t="str">
            <v>APRS-BA-189445</v>
          </cell>
          <cell r="D529">
            <v>1448</v>
          </cell>
          <cell r="E529" t="str">
            <v>APRS-BA</v>
          </cell>
          <cell r="F529" t="str">
            <v>189445</v>
          </cell>
          <cell r="G529" t="str">
            <v>RITE</v>
          </cell>
        </row>
        <row r="530">
          <cell r="A530">
            <v>2033</v>
          </cell>
          <cell r="B530">
            <v>2</v>
          </cell>
          <cell r="C530" t="str">
            <v>APRS-BA-189455</v>
          </cell>
          <cell r="D530">
            <v>2033</v>
          </cell>
          <cell r="E530" t="str">
            <v>APRS-BA</v>
          </cell>
          <cell r="F530" t="str">
            <v>189455</v>
          </cell>
          <cell r="G530" t="str">
            <v>RITE</v>
          </cell>
        </row>
        <row r="531">
          <cell r="A531">
            <v>2038</v>
          </cell>
          <cell r="B531">
            <v>2</v>
          </cell>
          <cell r="C531" t="str">
            <v>APRS-BA-189457</v>
          </cell>
          <cell r="D531">
            <v>2038</v>
          </cell>
          <cell r="E531" t="str">
            <v>APRS-BA</v>
          </cell>
          <cell r="F531" t="str">
            <v>189457</v>
          </cell>
          <cell r="G531" t="str">
            <v>On Location</v>
          </cell>
        </row>
        <row r="532">
          <cell r="A532">
            <v>2043</v>
          </cell>
          <cell r="B532">
            <v>2</v>
          </cell>
          <cell r="C532" t="str">
            <v>APRS-BA-189459</v>
          </cell>
          <cell r="D532">
            <v>2043</v>
          </cell>
          <cell r="E532" t="str">
            <v>APRS-BA</v>
          </cell>
          <cell r="F532" t="str">
            <v>189459</v>
          </cell>
          <cell r="G532" t="str">
            <v>RITE</v>
          </cell>
        </row>
        <row r="533">
          <cell r="A533">
            <v>1579</v>
          </cell>
          <cell r="B533">
            <v>2</v>
          </cell>
          <cell r="C533" t="str">
            <v>APRS-BA-231</v>
          </cell>
          <cell r="D533">
            <v>1579</v>
          </cell>
          <cell r="E533" t="str">
            <v>APRS-BA</v>
          </cell>
          <cell r="F533" t="str">
            <v>231</v>
          </cell>
          <cell r="G533" t="str">
            <v>RITE</v>
          </cell>
        </row>
        <row r="534">
          <cell r="A534">
            <v>1610</v>
          </cell>
          <cell r="B534">
            <v>2</v>
          </cell>
          <cell r="C534" t="str">
            <v>APRS-BA-238</v>
          </cell>
          <cell r="D534">
            <v>1610</v>
          </cell>
          <cell r="E534" t="str">
            <v>APRS-BA</v>
          </cell>
          <cell r="F534" t="str">
            <v>238</v>
          </cell>
          <cell r="G534" t="str">
            <v>RITE</v>
          </cell>
        </row>
        <row r="535">
          <cell r="A535">
            <v>1639</v>
          </cell>
          <cell r="B535">
            <v>2</v>
          </cell>
          <cell r="C535" t="str">
            <v>APRS-BA-253</v>
          </cell>
          <cell r="D535">
            <v>1639</v>
          </cell>
          <cell r="E535" t="str">
            <v>APRS-BA</v>
          </cell>
          <cell r="F535" t="str">
            <v>253</v>
          </cell>
          <cell r="G535" t="str">
            <v>RITE</v>
          </cell>
        </row>
        <row r="536">
          <cell r="A536">
            <v>2047</v>
          </cell>
          <cell r="B536">
            <v>2</v>
          </cell>
          <cell r="C536" t="str">
            <v>APRS-BA-3465</v>
          </cell>
          <cell r="D536">
            <v>2047</v>
          </cell>
          <cell r="E536" t="str">
            <v>APRS-BA</v>
          </cell>
          <cell r="F536" t="str">
            <v>3465</v>
          </cell>
          <cell r="G536" t="str">
            <v>RITE</v>
          </cell>
        </row>
        <row r="537">
          <cell r="A537">
            <v>4910</v>
          </cell>
          <cell r="B537">
            <v>2</v>
          </cell>
          <cell r="C537" t="str">
            <v>APRS-BA-3502</v>
          </cell>
          <cell r="D537">
            <v>4910</v>
          </cell>
          <cell r="E537" t="str">
            <v>APRS-BA</v>
          </cell>
          <cell r="F537" t="str">
            <v>3502</v>
          </cell>
          <cell r="G537" t="str">
            <v>RITE</v>
          </cell>
        </row>
        <row r="538">
          <cell r="A538">
            <v>1932</v>
          </cell>
          <cell r="B538">
            <v>2</v>
          </cell>
          <cell r="C538" t="str">
            <v>APRS-BA-408</v>
          </cell>
          <cell r="D538">
            <v>1932</v>
          </cell>
          <cell r="E538" t="str">
            <v>APRS-BA</v>
          </cell>
          <cell r="F538" t="str">
            <v>408</v>
          </cell>
          <cell r="G538" t="str">
            <v>RITE</v>
          </cell>
        </row>
        <row r="539">
          <cell r="A539">
            <v>1952</v>
          </cell>
          <cell r="B539">
            <v>2</v>
          </cell>
          <cell r="C539" t="str">
            <v>APRS-BA-414</v>
          </cell>
          <cell r="D539">
            <v>1952</v>
          </cell>
          <cell r="E539" t="str">
            <v>APRS-BA</v>
          </cell>
          <cell r="F539" t="str">
            <v>414</v>
          </cell>
          <cell r="G539" t="str">
            <v>On Location</v>
          </cell>
        </row>
        <row r="540">
          <cell r="A540">
            <v>1962</v>
          </cell>
          <cell r="B540">
            <v>2</v>
          </cell>
          <cell r="C540" t="str">
            <v>APRS-BA-420</v>
          </cell>
          <cell r="D540">
            <v>1962</v>
          </cell>
          <cell r="E540" t="str">
            <v>APRS-BA</v>
          </cell>
          <cell r="F540" t="str">
            <v>420</v>
          </cell>
          <cell r="G540" t="str">
            <v>RITE</v>
          </cell>
        </row>
        <row r="541">
          <cell r="A541">
            <v>1969</v>
          </cell>
          <cell r="B541">
            <v>2</v>
          </cell>
          <cell r="C541" t="str">
            <v>APRS-BA-423</v>
          </cell>
          <cell r="D541">
            <v>1969</v>
          </cell>
          <cell r="E541" t="str">
            <v>APRS-BA</v>
          </cell>
          <cell r="F541" t="str">
            <v>423</v>
          </cell>
          <cell r="G541" t="str">
            <v>RITE</v>
          </cell>
        </row>
        <row r="542">
          <cell r="A542">
            <v>1979</v>
          </cell>
          <cell r="B542">
            <v>2</v>
          </cell>
          <cell r="C542" t="str">
            <v>APRS-BA-426</v>
          </cell>
          <cell r="D542">
            <v>1979</v>
          </cell>
          <cell r="E542" t="str">
            <v>APRS-BA</v>
          </cell>
          <cell r="F542" t="str">
            <v>184426</v>
          </cell>
          <cell r="G542" t="str">
            <v>TFER OUT</v>
          </cell>
        </row>
        <row r="543">
          <cell r="A543">
            <v>1996</v>
          </cell>
          <cell r="B543">
            <v>2</v>
          </cell>
          <cell r="C543" t="str">
            <v>APRS-BA-440</v>
          </cell>
          <cell r="D543">
            <v>1996</v>
          </cell>
          <cell r="E543" t="str">
            <v>APRS-BA</v>
          </cell>
          <cell r="F543" t="str">
            <v>440</v>
          </cell>
          <cell r="G543" t="str">
            <v>RITE</v>
          </cell>
        </row>
        <row r="544">
          <cell r="A544">
            <v>2011</v>
          </cell>
          <cell r="B544">
            <v>2</v>
          </cell>
          <cell r="C544" t="str">
            <v>APRS-BA-445</v>
          </cell>
          <cell r="D544">
            <v>2011</v>
          </cell>
          <cell r="E544" t="str">
            <v>APRS-BA</v>
          </cell>
          <cell r="F544" t="str">
            <v>445</v>
          </cell>
          <cell r="G544" t="str">
            <v>RITE</v>
          </cell>
        </row>
        <row r="545">
          <cell r="A545">
            <v>2017</v>
          </cell>
          <cell r="B545">
            <v>2</v>
          </cell>
          <cell r="C545" t="str">
            <v>APRS-BA-447</v>
          </cell>
          <cell r="D545">
            <v>2017</v>
          </cell>
          <cell r="E545" t="str">
            <v>APRS-BA</v>
          </cell>
          <cell r="F545" t="str">
            <v>447</v>
          </cell>
          <cell r="G545" t="str">
            <v>RITE</v>
          </cell>
        </row>
        <row r="546">
          <cell r="A546">
            <v>2024</v>
          </cell>
          <cell r="B546">
            <v>2</v>
          </cell>
          <cell r="C546" t="str">
            <v>APRS-BA-451</v>
          </cell>
          <cell r="D546">
            <v>2024</v>
          </cell>
          <cell r="E546" t="str">
            <v>APRS-BA</v>
          </cell>
          <cell r="F546" t="str">
            <v>451</v>
          </cell>
          <cell r="G546" t="str">
            <v>RITE</v>
          </cell>
        </row>
        <row r="547">
          <cell r="A547">
            <v>2029</v>
          </cell>
          <cell r="B547">
            <v>2</v>
          </cell>
          <cell r="C547" t="str">
            <v>APRS-BA-453</v>
          </cell>
          <cell r="D547">
            <v>2029</v>
          </cell>
          <cell r="E547" t="str">
            <v>APRS-BA</v>
          </cell>
          <cell r="F547" t="str">
            <v>453</v>
          </cell>
          <cell r="G547" t="str">
            <v>RITE</v>
          </cell>
        </row>
        <row r="548">
          <cell r="A548">
            <v>5402</v>
          </cell>
          <cell r="B548">
            <v>2</v>
          </cell>
          <cell r="C548" t="str">
            <v>APRS-BA-457</v>
          </cell>
          <cell r="D548">
            <v>5402</v>
          </cell>
          <cell r="E548" t="str">
            <v>APRS-BA</v>
          </cell>
          <cell r="F548" t="str">
            <v>457</v>
          </cell>
          <cell r="G548" t="str">
            <v>RITE</v>
          </cell>
        </row>
        <row r="549">
          <cell r="A549">
            <v>2042</v>
          </cell>
          <cell r="B549">
            <v>2</v>
          </cell>
          <cell r="C549" t="str">
            <v>APRS-BA-458</v>
          </cell>
          <cell r="D549">
            <v>2042</v>
          </cell>
          <cell r="E549" t="str">
            <v>APRS-BA</v>
          </cell>
          <cell r="F549" t="str">
            <v>458</v>
          </cell>
          <cell r="G549" t="str">
            <v>RITE</v>
          </cell>
        </row>
        <row r="550">
          <cell r="A550">
            <v>2044</v>
          </cell>
          <cell r="B550">
            <v>2</v>
          </cell>
          <cell r="C550" t="str">
            <v>APRS-BA-460</v>
          </cell>
          <cell r="D550">
            <v>2044</v>
          </cell>
          <cell r="E550" t="str">
            <v>APRS-BA</v>
          </cell>
          <cell r="F550" t="str">
            <v>460</v>
          </cell>
          <cell r="G550" t="str">
            <v>Lost in Hole</v>
          </cell>
        </row>
        <row r="551">
          <cell r="A551">
            <v>2046</v>
          </cell>
          <cell r="B551">
            <v>2</v>
          </cell>
          <cell r="C551" t="str">
            <v>APRS-BA-462</v>
          </cell>
          <cell r="D551">
            <v>2046</v>
          </cell>
          <cell r="E551" t="str">
            <v>APRS-BA</v>
          </cell>
          <cell r="F551" t="str">
            <v>462</v>
          </cell>
          <cell r="G551" t="str">
            <v>RITE</v>
          </cell>
        </row>
        <row r="552">
          <cell r="A552">
            <v>2096</v>
          </cell>
          <cell r="B552">
            <v>2</v>
          </cell>
          <cell r="C552" t="str">
            <v>APRS-BA-501</v>
          </cell>
          <cell r="D552">
            <v>2096</v>
          </cell>
          <cell r="E552" t="str">
            <v>APRS-BA</v>
          </cell>
          <cell r="F552" t="str">
            <v>501</v>
          </cell>
          <cell r="G552" t="str">
            <v>RITE</v>
          </cell>
        </row>
        <row r="553">
          <cell r="A553">
            <v>2104</v>
          </cell>
          <cell r="B553">
            <v>2</v>
          </cell>
          <cell r="C553" t="str">
            <v>APRS-BA-502</v>
          </cell>
          <cell r="D553">
            <v>2104</v>
          </cell>
          <cell r="E553" t="str">
            <v>APRS-BA</v>
          </cell>
          <cell r="F553" t="str">
            <v>502</v>
          </cell>
          <cell r="G553" t="str">
            <v>RITE</v>
          </cell>
        </row>
        <row r="554">
          <cell r="A554">
            <v>2130</v>
          </cell>
          <cell r="B554">
            <v>2</v>
          </cell>
          <cell r="C554" t="str">
            <v>APRS-BA-506</v>
          </cell>
          <cell r="D554">
            <v>2130</v>
          </cell>
          <cell r="E554" t="str">
            <v>APRS-BA</v>
          </cell>
          <cell r="F554" t="str">
            <v>506</v>
          </cell>
          <cell r="G554" t="str">
            <v>RITE</v>
          </cell>
        </row>
        <row r="555">
          <cell r="A555">
            <v>2142</v>
          </cell>
          <cell r="B555">
            <v>2</v>
          </cell>
          <cell r="C555" t="str">
            <v>APRS-BA-510</v>
          </cell>
          <cell r="D555">
            <v>2142</v>
          </cell>
          <cell r="E555" t="str">
            <v>APRS-BA</v>
          </cell>
          <cell r="F555" t="str">
            <v>510</v>
          </cell>
          <cell r="G555" t="str">
            <v>RITE</v>
          </cell>
        </row>
        <row r="556">
          <cell r="A556">
            <v>2151</v>
          </cell>
          <cell r="B556">
            <v>2</v>
          </cell>
          <cell r="C556" t="str">
            <v>APRS-BA-512</v>
          </cell>
          <cell r="D556">
            <v>2151</v>
          </cell>
          <cell r="E556" t="str">
            <v>APRS-BA</v>
          </cell>
          <cell r="F556" t="str">
            <v>512</v>
          </cell>
          <cell r="G556" t="str">
            <v>RITE</v>
          </cell>
        </row>
        <row r="557">
          <cell r="A557">
            <v>5215</v>
          </cell>
          <cell r="B557">
            <v>2</v>
          </cell>
          <cell r="C557" t="str">
            <v>APRS-CA-183428</v>
          </cell>
          <cell r="D557">
            <v>5215</v>
          </cell>
          <cell r="E557" t="str">
            <v>APRS-CA</v>
          </cell>
          <cell r="F557" t="str">
            <v>183428</v>
          </cell>
          <cell r="G557" t="str">
            <v>RITE</v>
          </cell>
        </row>
        <row r="558">
          <cell r="A558">
            <v>2058</v>
          </cell>
          <cell r="B558">
            <v>2</v>
          </cell>
          <cell r="C558" t="str">
            <v>APRS-CA-183472</v>
          </cell>
          <cell r="D558">
            <v>2058</v>
          </cell>
          <cell r="E558" t="str">
            <v>APRS-CA</v>
          </cell>
          <cell r="F558" t="str">
            <v>183472</v>
          </cell>
          <cell r="G558" t="str">
            <v>Lost in Hole</v>
          </cell>
        </row>
        <row r="559">
          <cell r="A559">
            <v>2078</v>
          </cell>
          <cell r="B559">
            <v>2</v>
          </cell>
          <cell r="C559" t="str">
            <v>APRS-CA-183489</v>
          </cell>
          <cell r="D559">
            <v>2078</v>
          </cell>
          <cell r="E559" t="str">
            <v>APRS-AB</v>
          </cell>
          <cell r="F559" t="str">
            <v>183489</v>
          </cell>
          <cell r="G559" t="str">
            <v>RITE</v>
          </cell>
        </row>
        <row r="560">
          <cell r="A560">
            <v>1995</v>
          </cell>
          <cell r="B560">
            <v>2</v>
          </cell>
          <cell r="C560" t="str">
            <v>APRS-CA-184381</v>
          </cell>
          <cell r="D560">
            <v>1995</v>
          </cell>
          <cell r="E560" t="str">
            <v>APRS-CA</v>
          </cell>
          <cell r="F560" t="str">
            <v>184381</v>
          </cell>
          <cell r="G560" t="str">
            <v>On Location</v>
          </cell>
        </row>
        <row r="561">
          <cell r="A561">
            <v>4934</v>
          </cell>
          <cell r="B561">
            <v>2</v>
          </cell>
          <cell r="C561" t="str">
            <v>APRS-CA-184381R</v>
          </cell>
          <cell r="D561">
            <v>4934</v>
          </cell>
          <cell r="E561" t="str">
            <v>APRS-CA</v>
          </cell>
          <cell r="F561" t="str">
            <v>184381R</v>
          </cell>
          <cell r="G561" t="str">
            <v>JUNKED</v>
          </cell>
        </row>
        <row r="562">
          <cell r="A562">
            <v>4820</v>
          </cell>
          <cell r="B562">
            <v>2</v>
          </cell>
          <cell r="C562" t="str">
            <v>APRS-CA-189630</v>
          </cell>
          <cell r="D562">
            <v>4820</v>
          </cell>
          <cell r="E562" t="str">
            <v>APRS-AB</v>
          </cell>
          <cell r="F562" t="str">
            <v>189630</v>
          </cell>
          <cell r="G562" t="str">
            <v>RITE</v>
          </cell>
        </row>
        <row r="563">
          <cell r="A563">
            <v>5118</v>
          </cell>
          <cell r="B563">
            <v>2</v>
          </cell>
          <cell r="C563" t="str">
            <v>APRS-CA-192468</v>
          </cell>
          <cell r="D563">
            <v>5118</v>
          </cell>
          <cell r="E563" t="str">
            <v>APRS-CA</v>
          </cell>
          <cell r="F563" t="str">
            <v>192468</v>
          </cell>
          <cell r="G563" t="str">
            <v>Lost in Hole</v>
          </cell>
        </row>
        <row r="564">
          <cell r="A564">
            <v>5012</v>
          </cell>
          <cell r="B564">
            <v>2</v>
          </cell>
          <cell r="C564" t="str">
            <v>APRS-CA-192911</v>
          </cell>
          <cell r="D564">
            <v>5012</v>
          </cell>
          <cell r="E564" t="str">
            <v>APRS-CA</v>
          </cell>
          <cell r="F564" t="str">
            <v>192911</v>
          </cell>
          <cell r="G564" t="str">
            <v>Lost in Hole</v>
          </cell>
        </row>
        <row r="565">
          <cell r="A565">
            <v>4685</v>
          </cell>
          <cell r="B565">
            <v>2</v>
          </cell>
          <cell r="C565" t="str">
            <v>APRS-CA-192916R</v>
          </cell>
          <cell r="D565">
            <v>4685</v>
          </cell>
          <cell r="E565" t="str">
            <v>APRS-CA</v>
          </cell>
          <cell r="F565" t="str">
            <v>192916R</v>
          </cell>
          <cell r="G565" t="str">
            <v>JUNKED</v>
          </cell>
        </row>
        <row r="566">
          <cell r="A566">
            <v>6319</v>
          </cell>
          <cell r="B566">
            <v>2</v>
          </cell>
          <cell r="C566" t="str">
            <v>APRS-CA-192917</v>
          </cell>
          <cell r="D566">
            <v>6319</v>
          </cell>
          <cell r="E566" t="str">
            <v>APRS-AB</v>
          </cell>
          <cell r="F566" t="str">
            <v>192917</v>
          </cell>
          <cell r="G566" t="str">
            <v>RITE</v>
          </cell>
        </row>
        <row r="567">
          <cell r="A567">
            <v>5398</v>
          </cell>
          <cell r="B567">
            <v>2</v>
          </cell>
          <cell r="C567" t="str">
            <v>APRS-CA-192924</v>
          </cell>
          <cell r="D567">
            <v>5398</v>
          </cell>
          <cell r="E567" t="str">
            <v>APRS-AB</v>
          </cell>
          <cell r="F567" t="str">
            <v>192924</v>
          </cell>
          <cell r="G567" t="str">
            <v>RITE</v>
          </cell>
        </row>
        <row r="568">
          <cell r="A568">
            <v>6554</v>
          </cell>
          <cell r="B568">
            <v>2</v>
          </cell>
          <cell r="C568" t="str">
            <v>APRS-CA-193892</v>
          </cell>
          <cell r="D568">
            <v>6554</v>
          </cell>
          <cell r="E568" t="str">
            <v>APRS-AB</v>
          </cell>
          <cell r="F568" t="str">
            <v>193892</v>
          </cell>
          <cell r="G568" t="str">
            <v>RITE</v>
          </cell>
        </row>
        <row r="569">
          <cell r="A569">
            <v>1632</v>
          </cell>
          <cell r="B569">
            <v>2</v>
          </cell>
          <cell r="C569" t="str">
            <v>APRS-CA-2471</v>
          </cell>
          <cell r="D569">
            <v>1632</v>
          </cell>
          <cell r="E569" t="str">
            <v>APRS-CA</v>
          </cell>
          <cell r="F569" t="str">
            <v>2471</v>
          </cell>
          <cell r="G569" t="str">
            <v>Lost in Hole</v>
          </cell>
        </row>
        <row r="570">
          <cell r="A570">
            <v>1652</v>
          </cell>
          <cell r="B570">
            <v>2</v>
          </cell>
          <cell r="C570" t="str">
            <v>APRS-CA-2585</v>
          </cell>
          <cell r="D570">
            <v>1652</v>
          </cell>
          <cell r="E570" t="str">
            <v>APRS-CA</v>
          </cell>
          <cell r="F570" t="str">
            <v>2585</v>
          </cell>
          <cell r="G570" t="str">
            <v>Lost in Hole</v>
          </cell>
        </row>
        <row r="571">
          <cell r="A571">
            <v>1694</v>
          </cell>
          <cell r="B571">
            <v>2</v>
          </cell>
          <cell r="C571" t="str">
            <v>APRS-CA-2915</v>
          </cell>
          <cell r="D571">
            <v>1694</v>
          </cell>
          <cell r="E571" t="str">
            <v>APRS-CA</v>
          </cell>
          <cell r="F571" t="str">
            <v>2915</v>
          </cell>
          <cell r="G571" t="str">
            <v>JUNKED</v>
          </cell>
        </row>
        <row r="572">
          <cell r="A572">
            <v>1855</v>
          </cell>
          <cell r="B572">
            <v>2</v>
          </cell>
          <cell r="C572" t="str">
            <v>APRS-CA-375</v>
          </cell>
          <cell r="D572">
            <v>1855</v>
          </cell>
          <cell r="E572" t="str">
            <v>APRS-CA</v>
          </cell>
          <cell r="F572" t="str">
            <v>375</v>
          </cell>
          <cell r="G572" t="str">
            <v>Lost in Hole</v>
          </cell>
        </row>
        <row r="573">
          <cell r="A573">
            <v>1870</v>
          </cell>
          <cell r="B573">
            <v>2</v>
          </cell>
          <cell r="C573" t="str">
            <v>APRS-CA-389</v>
          </cell>
          <cell r="D573">
            <v>1870</v>
          </cell>
          <cell r="E573" t="str">
            <v>APRS-AB</v>
          </cell>
          <cell r="F573" t="str">
            <v>389</v>
          </cell>
          <cell r="G573" t="str">
            <v>On Location</v>
          </cell>
        </row>
        <row r="574">
          <cell r="A574">
            <v>1970</v>
          </cell>
          <cell r="B574">
            <v>2</v>
          </cell>
          <cell r="C574" t="str">
            <v>APRS-CA-423</v>
          </cell>
          <cell r="D574">
            <v>1970</v>
          </cell>
          <cell r="E574" t="str">
            <v>APRS-CA</v>
          </cell>
          <cell r="F574" t="str">
            <v>423</v>
          </cell>
          <cell r="G574" t="str">
            <v>On Location</v>
          </cell>
        </row>
        <row r="575">
          <cell r="A575">
            <v>2074</v>
          </cell>
          <cell r="B575">
            <v>2</v>
          </cell>
          <cell r="C575" t="str">
            <v>APRS-CA-486</v>
          </cell>
          <cell r="D575">
            <v>2074</v>
          </cell>
          <cell r="E575" t="str">
            <v>APRS-CA</v>
          </cell>
          <cell r="F575" t="str">
            <v>486</v>
          </cell>
          <cell r="G575" t="str">
            <v>Lost in Hole</v>
          </cell>
        </row>
        <row r="576">
          <cell r="A576">
            <v>2257</v>
          </cell>
          <cell r="B576">
            <v>2</v>
          </cell>
          <cell r="C576" t="str">
            <v>APRS-CA-569</v>
          </cell>
          <cell r="D576">
            <v>2257</v>
          </cell>
          <cell r="E576" t="str">
            <v>APRS-CA</v>
          </cell>
          <cell r="F576" t="str">
            <v>569</v>
          </cell>
          <cell r="G576" t="str">
            <v>Lost in Hole</v>
          </cell>
        </row>
        <row r="577">
          <cell r="A577">
            <v>2268</v>
          </cell>
          <cell r="B577">
            <v>2</v>
          </cell>
          <cell r="C577" t="str">
            <v>APRS-CA-582</v>
          </cell>
          <cell r="D577">
            <v>2268</v>
          </cell>
          <cell r="E577" t="str">
            <v>APRS-CA</v>
          </cell>
          <cell r="F577" t="str">
            <v>582</v>
          </cell>
          <cell r="G577" t="str">
            <v>Lost in Hole</v>
          </cell>
        </row>
        <row r="578">
          <cell r="A578">
            <v>4948</v>
          </cell>
          <cell r="B578">
            <v>2</v>
          </cell>
          <cell r="C578" t="str">
            <v>APRS-CA-R182567</v>
          </cell>
          <cell r="D578">
            <v>4948</v>
          </cell>
          <cell r="E578" t="str">
            <v>APRS-CA</v>
          </cell>
          <cell r="F578" t="str">
            <v>R182567</v>
          </cell>
          <cell r="G578" t="str">
            <v>JUNKED</v>
          </cell>
        </row>
        <row r="579">
          <cell r="A579">
            <v>10</v>
          </cell>
          <cell r="B579">
            <v>2</v>
          </cell>
          <cell r="C579" t="str">
            <v>APS-4A-001</v>
          </cell>
          <cell r="D579">
            <v>10</v>
          </cell>
          <cell r="E579" t="str">
            <v>APS-4A</v>
          </cell>
          <cell r="F579" t="str">
            <v>001</v>
          </cell>
          <cell r="G579" t="str">
            <v>JUNKED</v>
          </cell>
        </row>
        <row r="580">
          <cell r="A580">
            <v>1686</v>
          </cell>
          <cell r="B580">
            <v>2</v>
          </cell>
          <cell r="C580" t="str">
            <v>APS-4A-285</v>
          </cell>
          <cell r="D580">
            <v>1686</v>
          </cell>
          <cell r="E580" t="str">
            <v>APS-4A</v>
          </cell>
          <cell r="F580" t="str">
            <v>285</v>
          </cell>
          <cell r="G580" t="str">
            <v>JUNKED</v>
          </cell>
        </row>
        <row r="581">
          <cell r="A581">
            <v>129</v>
          </cell>
          <cell r="B581">
            <v>2</v>
          </cell>
          <cell r="C581" t="str">
            <v>APS-AA-003</v>
          </cell>
          <cell r="D581">
            <v>129</v>
          </cell>
          <cell r="E581" t="str">
            <v>APS-AA</v>
          </cell>
          <cell r="F581" t="str">
            <v>003</v>
          </cell>
          <cell r="G581" t="str">
            <v>JUNKED</v>
          </cell>
        </row>
        <row r="582">
          <cell r="A582">
            <v>6233</v>
          </cell>
          <cell r="B582">
            <v>2</v>
          </cell>
          <cell r="C582" t="str">
            <v>APS-AA-030</v>
          </cell>
          <cell r="D582">
            <v>6233</v>
          </cell>
          <cell r="E582" t="str">
            <v>APS-AA</v>
          </cell>
          <cell r="F582" t="str">
            <v>030</v>
          </cell>
          <cell r="G582" t="str">
            <v>JUNKED</v>
          </cell>
          <cell r="N582" t="str">
            <v>4501124291</v>
          </cell>
          <cell r="O582" t="str">
            <v>1</v>
          </cell>
        </row>
        <row r="583">
          <cell r="A583">
            <v>6234</v>
          </cell>
          <cell r="B583">
            <v>2</v>
          </cell>
          <cell r="C583" t="str">
            <v>APS-AA-031</v>
          </cell>
          <cell r="D583">
            <v>6234</v>
          </cell>
          <cell r="E583" t="str">
            <v>APS-AA</v>
          </cell>
          <cell r="F583" t="str">
            <v>031</v>
          </cell>
          <cell r="G583" t="str">
            <v>JUNKED</v>
          </cell>
          <cell r="N583" t="str">
            <v>4501124291</v>
          </cell>
          <cell r="O583" t="str">
            <v>2</v>
          </cell>
        </row>
        <row r="584">
          <cell r="A584">
            <v>1303</v>
          </cell>
          <cell r="B584">
            <v>2</v>
          </cell>
          <cell r="C584" t="str">
            <v>APS-AA-133</v>
          </cell>
          <cell r="D584">
            <v>1303</v>
          </cell>
          <cell r="E584" t="str">
            <v>APS-AA</v>
          </cell>
          <cell r="F584" t="str">
            <v>133</v>
          </cell>
          <cell r="G584" t="str">
            <v>Lost in Hole</v>
          </cell>
        </row>
        <row r="585">
          <cell r="A585">
            <v>1399</v>
          </cell>
          <cell r="B585">
            <v>2</v>
          </cell>
          <cell r="C585" t="str">
            <v>APS-AA-171</v>
          </cell>
          <cell r="D585">
            <v>1399</v>
          </cell>
          <cell r="E585" t="str">
            <v>APS-AA</v>
          </cell>
          <cell r="F585" t="str">
            <v>171</v>
          </cell>
          <cell r="G585" t="str">
            <v>JUNKED</v>
          </cell>
        </row>
        <row r="586">
          <cell r="A586">
            <v>1505</v>
          </cell>
          <cell r="B586">
            <v>2</v>
          </cell>
          <cell r="C586" t="str">
            <v>APS-AA-211</v>
          </cell>
          <cell r="D586">
            <v>1505</v>
          </cell>
          <cell r="E586" t="str">
            <v>APS-AA</v>
          </cell>
          <cell r="F586" t="str">
            <v>211</v>
          </cell>
          <cell r="G586" t="str">
            <v>RITE</v>
          </cell>
        </row>
        <row r="587">
          <cell r="A587">
            <v>1583</v>
          </cell>
          <cell r="B587">
            <v>2</v>
          </cell>
          <cell r="C587" t="str">
            <v>APS-AA-232</v>
          </cell>
          <cell r="D587">
            <v>1583</v>
          </cell>
          <cell r="E587" t="str">
            <v>APS-AA</v>
          </cell>
          <cell r="F587" t="str">
            <v>232</v>
          </cell>
          <cell r="G587" t="str">
            <v>Lost in Hole</v>
          </cell>
        </row>
        <row r="588">
          <cell r="A588">
            <v>1607</v>
          </cell>
          <cell r="B588">
            <v>2</v>
          </cell>
          <cell r="C588" t="str">
            <v>APS-AA-237</v>
          </cell>
          <cell r="D588">
            <v>1607</v>
          </cell>
          <cell r="E588" t="str">
            <v>APS-AA</v>
          </cell>
          <cell r="F588" t="str">
            <v>237</v>
          </cell>
          <cell r="G588" t="str">
            <v>Lost in Hole</v>
          </cell>
        </row>
        <row r="589">
          <cell r="A589">
            <v>1784</v>
          </cell>
          <cell r="B589">
            <v>2</v>
          </cell>
          <cell r="C589" t="str">
            <v>APS-AA-311</v>
          </cell>
          <cell r="D589">
            <v>1784</v>
          </cell>
          <cell r="E589" t="str">
            <v>APS-AA</v>
          </cell>
          <cell r="F589" t="str">
            <v>311</v>
          </cell>
          <cell r="G589" t="str">
            <v>JUNKED</v>
          </cell>
        </row>
        <row r="590">
          <cell r="A590">
            <v>1993</v>
          </cell>
          <cell r="B590">
            <v>2</v>
          </cell>
          <cell r="C590" t="str">
            <v>APS-AA-437</v>
          </cell>
          <cell r="D590">
            <v>1993</v>
          </cell>
          <cell r="E590" t="str">
            <v>APS-AA</v>
          </cell>
          <cell r="F590" t="str">
            <v>437</v>
          </cell>
          <cell r="G590" t="str">
            <v>JUNKED</v>
          </cell>
        </row>
        <row r="591">
          <cell r="A591">
            <v>2368</v>
          </cell>
          <cell r="B591">
            <v>2</v>
          </cell>
          <cell r="C591" t="str">
            <v>APS-AA-614</v>
          </cell>
          <cell r="D591">
            <v>2368</v>
          </cell>
          <cell r="E591" t="str">
            <v>APS-AA</v>
          </cell>
          <cell r="F591" t="str">
            <v>614</v>
          </cell>
          <cell r="G591" t="str">
            <v>JUNKED</v>
          </cell>
        </row>
        <row r="592">
          <cell r="A592">
            <v>2400</v>
          </cell>
          <cell r="B592">
            <v>2</v>
          </cell>
          <cell r="C592" t="str">
            <v>APS-AA-626</v>
          </cell>
          <cell r="D592">
            <v>2400</v>
          </cell>
          <cell r="E592" t="str">
            <v>APS-AA</v>
          </cell>
          <cell r="F592" t="str">
            <v>626</v>
          </cell>
          <cell r="G592" t="str">
            <v>JUNKED</v>
          </cell>
        </row>
        <row r="593">
          <cell r="A593">
            <v>2583</v>
          </cell>
          <cell r="B593">
            <v>2</v>
          </cell>
          <cell r="C593" t="str">
            <v>APS-AA-711</v>
          </cell>
          <cell r="D593">
            <v>2583</v>
          </cell>
          <cell r="E593" t="str">
            <v>APS-AA</v>
          </cell>
          <cell r="F593" t="str">
            <v>711</v>
          </cell>
          <cell r="G593" t="str">
            <v>RITE</v>
          </cell>
        </row>
        <row r="594">
          <cell r="A594">
            <v>2618</v>
          </cell>
          <cell r="B594">
            <v>2</v>
          </cell>
          <cell r="C594" t="str">
            <v>APS-AA-715</v>
          </cell>
          <cell r="D594">
            <v>2618</v>
          </cell>
          <cell r="E594" t="str">
            <v>APS-AA</v>
          </cell>
          <cell r="F594" t="str">
            <v>715</v>
          </cell>
          <cell r="G594" t="str">
            <v>JUNKED</v>
          </cell>
        </row>
        <row r="595">
          <cell r="A595">
            <v>2736</v>
          </cell>
          <cell r="B595">
            <v>2</v>
          </cell>
          <cell r="C595" t="str">
            <v>APS-AA-791</v>
          </cell>
          <cell r="D595">
            <v>2736</v>
          </cell>
          <cell r="E595" t="str">
            <v>APS-AA</v>
          </cell>
          <cell r="F595" t="str">
            <v>791</v>
          </cell>
          <cell r="G595" t="str">
            <v>Lost in Hole</v>
          </cell>
        </row>
        <row r="596">
          <cell r="A596">
            <v>2739</v>
          </cell>
          <cell r="B596">
            <v>2</v>
          </cell>
          <cell r="C596" t="str">
            <v>APS-AA-797</v>
          </cell>
          <cell r="D596">
            <v>2739</v>
          </cell>
          <cell r="E596" t="str">
            <v>APS-AA</v>
          </cell>
          <cell r="F596" t="str">
            <v>797</v>
          </cell>
          <cell r="G596" t="str">
            <v>JUNKED</v>
          </cell>
        </row>
        <row r="597">
          <cell r="A597">
            <v>2962</v>
          </cell>
          <cell r="B597">
            <v>2</v>
          </cell>
          <cell r="C597" t="str">
            <v>APS-AA-912</v>
          </cell>
          <cell r="D597">
            <v>2962</v>
          </cell>
          <cell r="E597" t="str">
            <v>APS-AA</v>
          </cell>
          <cell r="F597" t="str">
            <v>912</v>
          </cell>
          <cell r="G597" t="str">
            <v>JUNKED</v>
          </cell>
        </row>
        <row r="598">
          <cell r="A598">
            <v>2964</v>
          </cell>
          <cell r="B598">
            <v>2</v>
          </cell>
          <cell r="C598" t="str">
            <v>APS-AA-914</v>
          </cell>
          <cell r="D598">
            <v>2964</v>
          </cell>
          <cell r="E598" t="str">
            <v>APS-AA</v>
          </cell>
          <cell r="F598" t="str">
            <v>914</v>
          </cell>
          <cell r="G598" t="str">
            <v>JUNKED</v>
          </cell>
        </row>
        <row r="599">
          <cell r="A599">
            <v>3117</v>
          </cell>
          <cell r="B599">
            <v>2</v>
          </cell>
          <cell r="C599" t="str">
            <v>APS-AA-9607</v>
          </cell>
          <cell r="D599">
            <v>3117</v>
          </cell>
          <cell r="E599" t="str">
            <v>APS-AA</v>
          </cell>
          <cell r="F599" t="str">
            <v>9607</v>
          </cell>
          <cell r="G599" t="str">
            <v>On Location</v>
          </cell>
        </row>
        <row r="600">
          <cell r="A600">
            <v>3728</v>
          </cell>
          <cell r="B600">
            <v>2</v>
          </cell>
          <cell r="C600" t="str">
            <v>APS-AA-9901</v>
          </cell>
          <cell r="D600">
            <v>3728</v>
          </cell>
          <cell r="E600" t="str">
            <v>APS-AA</v>
          </cell>
          <cell r="F600" t="str">
            <v>9901</v>
          </cell>
          <cell r="G600" t="str">
            <v>RITE</v>
          </cell>
        </row>
        <row r="601">
          <cell r="A601">
            <v>3787</v>
          </cell>
          <cell r="B601">
            <v>2</v>
          </cell>
          <cell r="C601" t="str">
            <v>APS-AA-9906</v>
          </cell>
          <cell r="D601">
            <v>3787</v>
          </cell>
          <cell r="E601" t="str">
            <v>APS-AA</v>
          </cell>
          <cell r="F601" t="str">
            <v>9906</v>
          </cell>
          <cell r="G601" t="str">
            <v>On Location</v>
          </cell>
        </row>
        <row r="602">
          <cell r="A602">
            <v>3792</v>
          </cell>
          <cell r="B602">
            <v>2</v>
          </cell>
          <cell r="C602" t="str">
            <v>APS-AA-9919</v>
          </cell>
          <cell r="D602">
            <v>3792</v>
          </cell>
          <cell r="E602" t="str">
            <v>APS-AA</v>
          </cell>
          <cell r="F602" t="str">
            <v>9919</v>
          </cell>
          <cell r="G602" t="str">
            <v>On Location</v>
          </cell>
        </row>
        <row r="603">
          <cell r="A603">
            <v>3830</v>
          </cell>
          <cell r="B603">
            <v>2</v>
          </cell>
          <cell r="C603" t="str">
            <v>APS-AA-L01</v>
          </cell>
          <cell r="D603">
            <v>3830</v>
          </cell>
          <cell r="E603" t="str">
            <v>APS-AA</v>
          </cell>
          <cell r="F603" t="str">
            <v>L01</v>
          </cell>
          <cell r="G603" t="str">
            <v>JUNKED</v>
          </cell>
        </row>
        <row r="604">
          <cell r="A604">
            <v>3887</v>
          </cell>
          <cell r="B604">
            <v>2</v>
          </cell>
          <cell r="C604" t="str">
            <v>APS-AA-L04</v>
          </cell>
          <cell r="D604">
            <v>3887</v>
          </cell>
          <cell r="E604" t="str">
            <v>APS-AA</v>
          </cell>
          <cell r="F604" t="str">
            <v>L04</v>
          </cell>
          <cell r="G604" t="str">
            <v>RITE</v>
          </cell>
        </row>
        <row r="605">
          <cell r="A605">
            <v>3898</v>
          </cell>
          <cell r="B605">
            <v>2</v>
          </cell>
          <cell r="C605" t="str">
            <v>APS-AA-L05</v>
          </cell>
          <cell r="D605">
            <v>3898</v>
          </cell>
          <cell r="E605" t="str">
            <v>APS-AA</v>
          </cell>
          <cell r="F605" t="str">
            <v>L05</v>
          </cell>
          <cell r="G605" t="str">
            <v>Lost in Hole</v>
          </cell>
        </row>
        <row r="606">
          <cell r="A606">
            <v>3907</v>
          </cell>
          <cell r="B606">
            <v>2</v>
          </cell>
          <cell r="C606" t="str">
            <v>APS-AA-L07</v>
          </cell>
          <cell r="D606">
            <v>3907</v>
          </cell>
          <cell r="E606" t="str">
            <v>APS-AA</v>
          </cell>
          <cell r="F606" t="str">
            <v>L07</v>
          </cell>
          <cell r="G606" t="str">
            <v>JUNKED</v>
          </cell>
        </row>
        <row r="607">
          <cell r="A607">
            <v>4796</v>
          </cell>
          <cell r="B607">
            <v>2</v>
          </cell>
          <cell r="C607" t="str">
            <v>APS-AA-L08</v>
          </cell>
          <cell r="D607">
            <v>4796</v>
          </cell>
          <cell r="E607" t="str">
            <v>APS-AA</v>
          </cell>
          <cell r="F607" t="str">
            <v>L08</v>
          </cell>
          <cell r="G607" t="str">
            <v>RITE</v>
          </cell>
        </row>
        <row r="608">
          <cell r="A608">
            <v>3914</v>
          </cell>
          <cell r="B608">
            <v>2</v>
          </cell>
          <cell r="C608" t="str">
            <v>APS-AA-L09</v>
          </cell>
          <cell r="D608">
            <v>3914</v>
          </cell>
          <cell r="E608" t="str">
            <v>APS-AA</v>
          </cell>
          <cell r="F608" t="str">
            <v>L09</v>
          </cell>
          <cell r="G608" t="str">
            <v>On Location</v>
          </cell>
        </row>
        <row r="609">
          <cell r="A609">
            <v>3922</v>
          </cell>
          <cell r="B609">
            <v>2</v>
          </cell>
          <cell r="C609" t="str">
            <v>APS-AA-L12</v>
          </cell>
          <cell r="D609">
            <v>3922</v>
          </cell>
          <cell r="E609" t="str">
            <v>APS-AA</v>
          </cell>
          <cell r="F609" t="str">
            <v>L12</v>
          </cell>
          <cell r="G609" t="str">
            <v>RITE</v>
          </cell>
        </row>
        <row r="610">
          <cell r="A610">
            <v>3926</v>
          </cell>
          <cell r="B610">
            <v>2</v>
          </cell>
          <cell r="C610" t="str">
            <v>APS-AA-L13</v>
          </cell>
          <cell r="D610">
            <v>3926</v>
          </cell>
          <cell r="E610" t="str">
            <v>APS-AA</v>
          </cell>
          <cell r="F610" t="str">
            <v>L13</v>
          </cell>
          <cell r="G610" t="str">
            <v>On Location</v>
          </cell>
        </row>
        <row r="611">
          <cell r="A611">
            <v>3929</v>
          </cell>
          <cell r="B611">
            <v>2</v>
          </cell>
          <cell r="C611" t="str">
            <v>APS-AA-L14</v>
          </cell>
          <cell r="D611">
            <v>3929</v>
          </cell>
          <cell r="E611" t="str">
            <v>APS-AA</v>
          </cell>
          <cell r="F611" t="str">
            <v>L14</v>
          </cell>
          <cell r="G611" t="str">
            <v>Lost in Hole</v>
          </cell>
        </row>
        <row r="612">
          <cell r="A612">
            <v>3933</v>
          </cell>
          <cell r="B612">
            <v>2</v>
          </cell>
          <cell r="C612" t="str">
            <v>APS-AA-L15</v>
          </cell>
          <cell r="D612">
            <v>3933</v>
          </cell>
          <cell r="E612" t="str">
            <v>APS-AA</v>
          </cell>
          <cell r="F612" t="str">
            <v>L15</v>
          </cell>
          <cell r="G612" t="str">
            <v>TFER OUT</v>
          </cell>
        </row>
        <row r="613">
          <cell r="A613">
            <v>3936</v>
          </cell>
          <cell r="B613">
            <v>2</v>
          </cell>
          <cell r="C613" t="str">
            <v>APS-AA-L16</v>
          </cell>
          <cell r="D613">
            <v>3936</v>
          </cell>
          <cell r="E613" t="str">
            <v>APS-AA</v>
          </cell>
          <cell r="F613" t="str">
            <v>L16</v>
          </cell>
          <cell r="G613" t="str">
            <v>Lost in Hole</v>
          </cell>
        </row>
        <row r="614">
          <cell r="A614">
            <v>4022</v>
          </cell>
          <cell r="B614">
            <v>2</v>
          </cell>
          <cell r="C614" t="str">
            <v>APS-AA-L18</v>
          </cell>
          <cell r="D614">
            <v>4022</v>
          </cell>
          <cell r="E614" t="str">
            <v>APS-AA</v>
          </cell>
          <cell r="F614" t="str">
            <v>L18</v>
          </cell>
          <cell r="G614" t="str">
            <v>Lost in Hole</v>
          </cell>
        </row>
        <row r="615">
          <cell r="A615">
            <v>4020</v>
          </cell>
          <cell r="B615">
            <v>2</v>
          </cell>
          <cell r="C615" t="str">
            <v>APS-AA-L19</v>
          </cell>
          <cell r="D615">
            <v>4020</v>
          </cell>
          <cell r="E615" t="str">
            <v>APS-AA</v>
          </cell>
          <cell r="F615" t="str">
            <v>L19</v>
          </cell>
          <cell r="G615" t="str">
            <v>On Location</v>
          </cell>
        </row>
        <row r="616">
          <cell r="A616">
            <v>4023</v>
          </cell>
          <cell r="B616">
            <v>2</v>
          </cell>
          <cell r="C616" t="str">
            <v>APS-AA-L20</v>
          </cell>
          <cell r="D616">
            <v>4023</v>
          </cell>
          <cell r="E616" t="str">
            <v>APS-AA</v>
          </cell>
          <cell r="F616" t="str">
            <v>L20</v>
          </cell>
          <cell r="G616" t="str">
            <v>On Location</v>
          </cell>
        </row>
        <row r="617">
          <cell r="A617">
            <v>4350</v>
          </cell>
          <cell r="B617">
            <v>2</v>
          </cell>
          <cell r="C617" t="str">
            <v>APS-AA-L21</v>
          </cell>
          <cell r="D617">
            <v>4350</v>
          </cell>
          <cell r="E617" t="str">
            <v>APS-AA</v>
          </cell>
          <cell r="F617" t="str">
            <v>L21</v>
          </cell>
          <cell r="G617" t="str">
            <v>RITE</v>
          </cell>
          <cell r="N617" t="str">
            <v>LFT-93450</v>
          </cell>
          <cell r="O617" t="str">
            <v>1</v>
          </cell>
        </row>
        <row r="618">
          <cell r="A618">
            <v>4351</v>
          </cell>
          <cell r="B618">
            <v>2</v>
          </cell>
          <cell r="C618" t="str">
            <v>APS-AA-L22</v>
          </cell>
          <cell r="D618">
            <v>4351</v>
          </cell>
          <cell r="E618" t="str">
            <v>APS-AA</v>
          </cell>
          <cell r="F618" t="str">
            <v>L22</v>
          </cell>
          <cell r="G618" t="str">
            <v>Lost in Hole</v>
          </cell>
          <cell r="N618" t="str">
            <v>LFT-63450</v>
          </cell>
          <cell r="O618" t="str">
            <v>2</v>
          </cell>
        </row>
        <row r="619">
          <cell r="A619">
            <v>4901</v>
          </cell>
          <cell r="B619">
            <v>2</v>
          </cell>
          <cell r="C619" t="str">
            <v>APS-AA-L23</v>
          </cell>
          <cell r="D619">
            <v>4901</v>
          </cell>
          <cell r="E619" t="str">
            <v>APS-AA</v>
          </cell>
          <cell r="F619" t="str">
            <v>L23</v>
          </cell>
          <cell r="G619" t="str">
            <v>Lost in Hole</v>
          </cell>
          <cell r="N619" t="str">
            <v>LFT-63708</v>
          </cell>
          <cell r="O619" t="str">
            <v>1</v>
          </cell>
        </row>
        <row r="620">
          <cell r="A620">
            <v>4902</v>
          </cell>
          <cell r="B620">
            <v>2</v>
          </cell>
          <cell r="C620" t="str">
            <v>APS-AA-L24</v>
          </cell>
          <cell r="D620">
            <v>4902</v>
          </cell>
          <cell r="E620" t="str">
            <v>APS-AA</v>
          </cell>
          <cell r="F620" t="str">
            <v>L24</v>
          </cell>
          <cell r="G620" t="str">
            <v>RITE</v>
          </cell>
          <cell r="N620" t="str">
            <v>LFT-63708</v>
          </cell>
          <cell r="O620" t="str">
            <v>2</v>
          </cell>
        </row>
        <row r="621">
          <cell r="A621">
            <v>5074</v>
          </cell>
          <cell r="B621">
            <v>2</v>
          </cell>
          <cell r="C621" t="str">
            <v>APS-AA-L25</v>
          </cell>
          <cell r="D621">
            <v>5074</v>
          </cell>
          <cell r="E621" t="str">
            <v>APS-AA</v>
          </cell>
          <cell r="F621" t="str">
            <v>L25</v>
          </cell>
          <cell r="G621" t="str">
            <v>On Location</v>
          </cell>
          <cell r="N621" t="str">
            <v>LFT-62377</v>
          </cell>
          <cell r="O621" t="str">
            <v>1</v>
          </cell>
        </row>
        <row r="622">
          <cell r="A622">
            <v>5075</v>
          </cell>
          <cell r="B622">
            <v>2</v>
          </cell>
          <cell r="C622" t="str">
            <v>APS-AA-L26</v>
          </cell>
          <cell r="D622">
            <v>5075</v>
          </cell>
          <cell r="E622" t="str">
            <v>APS-AA</v>
          </cell>
          <cell r="F622" t="str">
            <v>L26</v>
          </cell>
          <cell r="G622" t="str">
            <v>On Location</v>
          </cell>
          <cell r="N622" t="str">
            <v>LFT-62377</v>
          </cell>
          <cell r="O622" t="str">
            <v>2</v>
          </cell>
        </row>
        <row r="623">
          <cell r="A623">
            <v>5320</v>
          </cell>
          <cell r="B623">
            <v>2</v>
          </cell>
          <cell r="C623" t="str">
            <v>APS-AA-L27</v>
          </cell>
          <cell r="D623">
            <v>5320</v>
          </cell>
          <cell r="E623" t="str">
            <v>APS-AA</v>
          </cell>
          <cell r="F623" t="str">
            <v>L27</v>
          </cell>
          <cell r="G623" t="str">
            <v>RITE</v>
          </cell>
          <cell r="N623" t="str">
            <v>LFT-69188</v>
          </cell>
          <cell r="O623" t="str">
            <v>1</v>
          </cell>
        </row>
        <row r="624">
          <cell r="A624">
            <v>5321</v>
          </cell>
          <cell r="B624">
            <v>2</v>
          </cell>
          <cell r="C624" t="str">
            <v>APS-AA-L28</v>
          </cell>
          <cell r="D624">
            <v>5321</v>
          </cell>
          <cell r="E624" t="str">
            <v>APS-AA</v>
          </cell>
          <cell r="F624" t="str">
            <v>L28</v>
          </cell>
          <cell r="G624" t="str">
            <v>RITE</v>
          </cell>
          <cell r="N624" t="str">
            <v>LFT-69188</v>
          </cell>
          <cell r="O624" t="str">
            <v>2</v>
          </cell>
        </row>
        <row r="625">
          <cell r="A625">
            <v>5525</v>
          </cell>
          <cell r="B625">
            <v>2</v>
          </cell>
          <cell r="C625" t="str">
            <v>APS-AA-L29</v>
          </cell>
          <cell r="D625">
            <v>5525</v>
          </cell>
          <cell r="E625" t="str">
            <v>APS-AA</v>
          </cell>
          <cell r="F625" t="str">
            <v>L29</v>
          </cell>
          <cell r="G625" t="str">
            <v>RITE</v>
          </cell>
          <cell r="N625" t="str">
            <v>LFT-67372</v>
          </cell>
          <cell r="O625" t="str">
            <v>1</v>
          </cell>
        </row>
        <row r="626">
          <cell r="A626">
            <v>5526</v>
          </cell>
          <cell r="B626">
            <v>2</v>
          </cell>
          <cell r="C626" t="str">
            <v>APS-AA-L30</v>
          </cell>
          <cell r="D626">
            <v>5526</v>
          </cell>
          <cell r="E626" t="str">
            <v>APS-AA</v>
          </cell>
          <cell r="F626" t="str">
            <v>L30</v>
          </cell>
          <cell r="G626" t="str">
            <v>On Location</v>
          </cell>
          <cell r="N626" t="str">
            <v>LFT-67372</v>
          </cell>
          <cell r="O626" t="str">
            <v>2</v>
          </cell>
        </row>
        <row r="627">
          <cell r="A627">
            <v>6018</v>
          </cell>
          <cell r="B627">
            <v>2</v>
          </cell>
          <cell r="C627" t="str">
            <v>APS-AA-L31</v>
          </cell>
          <cell r="D627">
            <v>6018</v>
          </cell>
          <cell r="E627" t="str">
            <v>APS-AA</v>
          </cell>
          <cell r="F627" t="str">
            <v>L31</v>
          </cell>
          <cell r="G627" t="str">
            <v>RITE</v>
          </cell>
          <cell r="N627" t="str">
            <v>LFT-74490</v>
          </cell>
          <cell r="O627" t="str">
            <v>1</v>
          </cell>
        </row>
        <row r="628">
          <cell r="A628">
            <v>6019</v>
          </cell>
          <cell r="B628">
            <v>2</v>
          </cell>
          <cell r="C628" t="str">
            <v>APS-AA-L32</v>
          </cell>
          <cell r="D628">
            <v>6019</v>
          </cell>
          <cell r="E628" t="str">
            <v>APS-AA</v>
          </cell>
          <cell r="F628" t="str">
            <v>L32</v>
          </cell>
          <cell r="G628" t="str">
            <v>On Location</v>
          </cell>
          <cell r="N628" t="str">
            <v>LFT-74490</v>
          </cell>
          <cell r="O628" t="str">
            <v>2</v>
          </cell>
        </row>
        <row r="629">
          <cell r="A629">
            <v>6020</v>
          </cell>
          <cell r="B629">
            <v>2</v>
          </cell>
          <cell r="C629" t="str">
            <v>APS-AA-L33</v>
          </cell>
          <cell r="D629">
            <v>6020</v>
          </cell>
          <cell r="E629" t="str">
            <v>APS-AA</v>
          </cell>
          <cell r="F629" t="str">
            <v>L33</v>
          </cell>
          <cell r="G629" t="str">
            <v>RITE</v>
          </cell>
          <cell r="N629" t="str">
            <v>LFT-74490</v>
          </cell>
          <cell r="O629" t="str">
            <v>3</v>
          </cell>
        </row>
        <row r="630">
          <cell r="A630">
            <v>6632</v>
          </cell>
          <cell r="B630">
            <v>2</v>
          </cell>
          <cell r="C630" t="str">
            <v>APS-AA-L34</v>
          </cell>
          <cell r="D630">
            <v>6632</v>
          </cell>
          <cell r="E630" t="str">
            <v>APS-AA</v>
          </cell>
          <cell r="F630" t="str">
            <v>L34</v>
          </cell>
          <cell r="G630" t="str">
            <v>RITE</v>
          </cell>
          <cell r="N630" t="str">
            <v>LFT-70660</v>
          </cell>
          <cell r="O630" t="str">
            <v>1</v>
          </cell>
        </row>
        <row r="631">
          <cell r="A631">
            <v>6633</v>
          </cell>
          <cell r="B631">
            <v>2</v>
          </cell>
          <cell r="C631" t="str">
            <v>APS-AA-L35</v>
          </cell>
          <cell r="D631">
            <v>6633</v>
          </cell>
          <cell r="E631" t="str">
            <v>APS-AA</v>
          </cell>
          <cell r="F631" t="str">
            <v>L35</v>
          </cell>
          <cell r="G631" t="str">
            <v>On Location</v>
          </cell>
          <cell r="N631" t="str">
            <v>LFT-70660</v>
          </cell>
          <cell r="O631" t="str">
            <v>2</v>
          </cell>
        </row>
        <row r="632">
          <cell r="A632">
            <v>6645</v>
          </cell>
          <cell r="B632">
            <v>2</v>
          </cell>
          <cell r="C632" t="str">
            <v>APS-AA-L36</v>
          </cell>
          <cell r="D632">
            <v>6645</v>
          </cell>
          <cell r="E632" t="str">
            <v>APS-AA</v>
          </cell>
          <cell r="F632" t="str">
            <v>L36</v>
          </cell>
          <cell r="G632" t="str">
            <v>On Location</v>
          </cell>
          <cell r="N632" t="str">
            <v>LFT-70663</v>
          </cell>
          <cell r="O632" t="str">
            <v>3</v>
          </cell>
        </row>
        <row r="633">
          <cell r="A633">
            <v>6688</v>
          </cell>
          <cell r="B633">
            <v>2</v>
          </cell>
          <cell r="C633" t="str">
            <v>APS-AA-L37</v>
          </cell>
          <cell r="D633">
            <v>6688</v>
          </cell>
          <cell r="E633" t="str">
            <v>APS-AA</v>
          </cell>
          <cell r="F633" t="str">
            <v>L37</v>
          </cell>
          <cell r="G633" t="str">
            <v>RITE</v>
          </cell>
          <cell r="N633" t="str">
            <v>LFT-70672</v>
          </cell>
          <cell r="O633" t="str">
            <v>1</v>
          </cell>
        </row>
        <row r="634">
          <cell r="A634">
            <v>6922</v>
          </cell>
          <cell r="B634">
            <v>2</v>
          </cell>
          <cell r="C634" t="str">
            <v>APS-AA-L38</v>
          </cell>
          <cell r="D634">
            <v>6922</v>
          </cell>
          <cell r="E634" t="str">
            <v>APS-AA</v>
          </cell>
          <cell r="F634" t="str">
            <v>L38</v>
          </cell>
          <cell r="G634" t="str">
            <v>RITE</v>
          </cell>
          <cell r="N634" t="str">
            <v>LFT-70106</v>
          </cell>
          <cell r="O634" t="str">
            <v>3</v>
          </cell>
        </row>
        <row r="635">
          <cell r="A635">
            <v>717</v>
          </cell>
          <cell r="B635">
            <v>2</v>
          </cell>
          <cell r="C635" t="str">
            <v>APS-AS-026</v>
          </cell>
          <cell r="D635">
            <v>717</v>
          </cell>
          <cell r="E635" t="str">
            <v>APS-AS</v>
          </cell>
          <cell r="F635" t="str">
            <v>026</v>
          </cell>
          <cell r="G635" t="str">
            <v>Lost in Hole</v>
          </cell>
        </row>
        <row r="636">
          <cell r="A636">
            <v>2230</v>
          </cell>
          <cell r="B636">
            <v>2</v>
          </cell>
          <cell r="C636" t="str">
            <v>APS-AS-551</v>
          </cell>
          <cell r="D636">
            <v>2230</v>
          </cell>
          <cell r="E636" t="str">
            <v>APS-AS</v>
          </cell>
          <cell r="F636" t="str">
            <v>551</v>
          </cell>
          <cell r="G636" t="str">
            <v>RITE</v>
          </cell>
        </row>
        <row r="637">
          <cell r="A637">
            <v>11</v>
          </cell>
          <cell r="B637">
            <v>2</v>
          </cell>
          <cell r="C637" t="str">
            <v>APS-ST-001</v>
          </cell>
          <cell r="D637">
            <v>11</v>
          </cell>
          <cell r="E637" t="str">
            <v>APS-ST</v>
          </cell>
          <cell r="F637" t="str">
            <v>001</v>
          </cell>
          <cell r="G637" t="str">
            <v>RITE</v>
          </cell>
        </row>
        <row r="638">
          <cell r="A638">
            <v>75</v>
          </cell>
          <cell r="B638">
            <v>2</v>
          </cell>
          <cell r="C638" t="str">
            <v>APS-ST-002</v>
          </cell>
          <cell r="D638">
            <v>75</v>
          </cell>
          <cell r="E638" t="str">
            <v>APS-ST</v>
          </cell>
          <cell r="F638" t="str">
            <v>002</v>
          </cell>
          <cell r="G638" t="str">
            <v>RITE</v>
          </cell>
        </row>
        <row r="639">
          <cell r="A639">
            <v>5084</v>
          </cell>
          <cell r="B639">
            <v>2</v>
          </cell>
          <cell r="C639" t="str">
            <v>APWD20-AA-191692</v>
          </cell>
          <cell r="D639">
            <v>5084</v>
          </cell>
          <cell r="E639" t="str">
            <v>APWD20-AA</v>
          </cell>
          <cell r="F639" t="str">
            <v>191692</v>
          </cell>
          <cell r="G639" t="str">
            <v>On Location</v>
          </cell>
        </row>
        <row r="640">
          <cell r="A640">
            <v>4984</v>
          </cell>
          <cell r="B640">
            <v>2</v>
          </cell>
          <cell r="C640" t="str">
            <v>APWD20-AA-192492</v>
          </cell>
          <cell r="D640">
            <v>4984</v>
          </cell>
          <cell r="E640" t="str">
            <v>APWD20-AA</v>
          </cell>
          <cell r="F640" t="str">
            <v>192492</v>
          </cell>
          <cell r="G640" t="str">
            <v>Lost in Hole</v>
          </cell>
        </row>
        <row r="641">
          <cell r="A641">
            <v>4942</v>
          </cell>
          <cell r="B641">
            <v>2</v>
          </cell>
          <cell r="C641" t="str">
            <v>APWD20-AA-192931</v>
          </cell>
          <cell r="D641">
            <v>4942</v>
          </cell>
          <cell r="E641" t="str">
            <v>APWD20-AA</v>
          </cell>
          <cell r="F641" t="str">
            <v>192931</v>
          </cell>
          <cell r="G641" t="str">
            <v>RITE</v>
          </cell>
        </row>
        <row r="642">
          <cell r="A642">
            <v>4489</v>
          </cell>
          <cell r="B642">
            <v>2</v>
          </cell>
          <cell r="C642" t="str">
            <v>APWD20-AA-192935</v>
          </cell>
          <cell r="D642">
            <v>4489</v>
          </cell>
          <cell r="E642" t="str">
            <v>APWD20-AA</v>
          </cell>
          <cell r="F642" t="str">
            <v>192935</v>
          </cell>
          <cell r="G642" t="str">
            <v>On Location</v>
          </cell>
        </row>
        <row r="643">
          <cell r="A643">
            <v>4490</v>
          </cell>
          <cell r="B643">
            <v>2</v>
          </cell>
          <cell r="C643" t="str">
            <v>APWD20-AA-192936</v>
          </cell>
          <cell r="D643">
            <v>4490</v>
          </cell>
          <cell r="E643" t="str">
            <v>APWD20-AA</v>
          </cell>
          <cell r="F643" t="str">
            <v>192936</v>
          </cell>
          <cell r="G643" t="str">
            <v>On Location</v>
          </cell>
        </row>
        <row r="644">
          <cell r="A644">
            <v>5121</v>
          </cell>
          <cell r="B644">
            <v>2</v>
          </cell>
          <cell r="C644" t="str">
            <v>APWD20-AA-192937</v>
          </cell>
          <cell r="D644">
            <v>5121</v>
          </cell>
          <cell r="E644" t="str">
            <v>APWD20-AA</v>
          </cell>
          <cell r="F644" t="str">
            <v>192937</v>
          </cell>
          <cell r="G644" t="str">
            <v>On Location</v>
          </cell>
        </row>
        <row r="645">
          <cell r="A645">
            <v>5480</v>
          </cell>
          <cell r="B645">
            <v>2</v>
          </cell>
          <cell r="C645" t="str">
            <v>APWD20-AA-192942</v>
          </cell>
          <cell r="D645">
            <v>5480</v>
          </cell>
          <cell r="E645" t="str">
            <v>APWD20-AA</v>
          </cell>
          <cell r="F645" t="str">
            <v>192942</v>
          </cell>
          <cell r="G645" t="str">
            <v>RITE</v>
          </cell>
        </row>
        <row r="646">
          <cell r="A646">
            <v>5364</v>
          </cell>
          <cell r="B646">
            <v>2</v>
          </cell>
          <cell r="C646" t="str">
            <v>APWD20-AA-192945</v>
          </cell>
          <cell r="D646">
            <v>5364</v>
          </cell>
          <cell r="E646" t="str">
            <v>APWD20-AA</v>
          </cell>
          <cell r="F646" t="str">
            <v>192945</v>
          </cell>
          <cell r="G646" t="str">
            <v>On Location</v>
          </cell>
        </row>
        <row r="647">
          <cell r="A647">
            <v>4425</v>
          </cell>
          <cell r="B647">
            <v>2</v>
          </cell>
          <cell r="C647" t="str">
            <v>APWD20-AA-192946</v>
          </cell>
          <cell r="D647">
            <v>4425</v>
          </cell>
          <cell r="E647" t="str">
            <v>APWD20-AA</v>
          </cell>
          <cell r="F647" t="str">
            <v>192946</v>
          </cell>
          <cell r="G647" t="str">
            <v>On Location</v>
          </cell>
        </row>
        <row r="648">
          <cell r="A648">
            <v>5856</v>
          </cell>
          <cell r="B648">
            <v>2</v>
          </cell>
          <cell r="C648" t="str">
            <v>APWD20-AA-192950</v>
          </cell>
          <cell r="D648">
            <v>5856</v>
          </cell>
          <cell r="E648" t="str">
            <v>APWD20-AA</v>
          </cell>
          <cell r="F648" t="str">
            <v>192950</v>
          </cell>
          <cell r="G648" t="str">
            <v>On Location</v>
          </cell>
        </row>
        <row r="649">
          <cell r="A649">
            <v>4062</v>
          </cell>
          <cell r="B649">
            <v>2</v>
          </cell>
          <cell r="C649" t="str">
            <v>APWD20-AA-192957</v>
          </cell>
          <cell r="D649">
            <v>4062</v>
          </cell>
          <cell r="E649" t="str">
            <v>APWD20-AA</v>
          </cell>
          <cell r="F649" t="str">
            <v>192957</v>
          </cell>
          <cell r="G649" t="str">
            <v>On Location</v>
          </cell>
        </row>
        <row r="650">
          <cell r="A650">
            <v>5283</v>
          </cell>
          <cell r="B650">
            <v>2</v>
          </cell>
          <cell r="C650" t="str">
            <v>APWD20-AA-192959</v>
          </cell>
          <cell r="D650">
            <v>5283</v>
          </cell>
          <cell r="E650" t="str">
            <v>APWD20-AA</v>
          </cell>
          <cell r="F650" t="str">
            <v>192959</v>
          </cell>
          <cell r="G650" t="str">
            <v>RITE</v>
          </cell>
        </row>
        <row r="651">
          <cell r="A651">
            <v>4426</v>
          </cell>
          <cell r="B651">
            <v>2</v>
          </cell>
          <cell r="C651" t="str">
            <v>APWD20-AA-192960</v>
          </cell>
          <cell r="D651">
            <v>4426</v>
          </cell>
          <cell r="E651" t="str">
            <v>APWD20-AA</v>
          </cell>
          <cell r="F651" t="str">
            <v>192960</v>
          </cell>
          <cell r="G651" t="str">
            <v>Lost in Hole</v>
          </cell>
        </row>
        <row r="652">
          <cell r="A652">
            <v>5335</v>
          </cell>
          <cell r="B652">
            <v>2</v>
          </cell>
          <cell r="C652" t="str">
            <v>APWD20-AA-192964</v>
          </cell>
          <cell r="D652">
            <v>5335</v>
          </cell>
          <cell r="E652" t="str">
            <v>APWD20-AA</v>
          </cell>
          <cell r="F652" t="str">
            <v>192964</v>
          </cell>
          <cell r="G652" t="str">
            <v>Lost in Hole</v>
          </cell>
        </row>
        <row r="653">
          <cell r="A653">
            <v>4884</v>
          </cell>
          <cell r="B653">
            <v>2</v>
          </cell>
          <cell r="C653" t="str">
            <v>APWD20-AA-192965</v>
          </cell>
          <cell r="D653">
            <v>4884</v>
          </cell>
          <cell r="E653" t="str">
            <v>APWD20-AA</v>
          </cell>
          <cell r="F653" t="str">
            <v>192965</v>
          </cell>
          <cell r="G653" t="str">
            <v>On Location</v>
          </cell>
        </row>
        <row r="654">
          <cell r="A654">
            <v>4407</v>
          </cell>
          <cell r="B654">
            <v>2</v>
          </cell>
          <cell r="C654" t="str">
            <v>APWD20-AA-192966</v>
          </cell>
          <cell r="D654">
            <v>4407</v>
          </cell>
          <cell r="E654" t="str">
            <v>APWD20-AA</v>
          </cell>
          <cell r="F654" t="str">
            <v>192966</v>
          </cell>
          <cell r="G654" t="str">
            <v>RITE</v>
          </cell>
        </row>
        <row r="655">
          <cell r="A655">
            <v>4904</v>
          </cell>
          <cell r="B655">
            <v>2</v>
          </cell>
          <cell r="C655" t="str">
            <v>APWD20-AA-192968</v>
          </cell>
          <cell r="D655">
            <v>4904</v>
          </cell>
          <cell r="E655" t="str">
            <v>APWD20-AA</v>
          </cell>
          <cell r="F655" t="str">
            <v>192968</v>
          </cell>
          <cell r="G655" t="str">
            <v>On Location</v>
          </cell>
        </row>
        <row r="656">
          <cell r="A656">
            <v>4885</v>
          </cell>
          <cell r="B656">
            <v>2</v>
          </cell>
          <cell r="C656" t="str">
            <v>APWD20-AA-192972</v>
          </cell>
          <cell r="D656">
            <v>4885</v>
          </cell>
          <cell r="E656" t="str">
            <v>APWD20-AA</v>
          </cell>
          <cell r="F656" t="str">
            <v>192972</v>
          </cell>
          <cell r="G656" t="str">
            <v>RITE</v>
          </cell>
        </row>
        <row r="657">
          <cell r="A657">
            <v>4406</v>
          </cell>
          <cell r="B657">
            <v>2</v>
          </cell>
          <cell r="C657" t="str">
            <v>APWD20-AA-192973</v>
          </cell>
          <cell r="D657">
            <v>4406</v>
          </cell>
          <cell r="E657" t="str">
            <v>APWD20-AA</v>
          </cell>
          <cell r="F657" t="str">
            <v>192973</v>
          </cell>
          <cell r="G657" t="str">
            <v>RITE</v>
          </cell>
        </row>
        <row r="658">
          <cell r="A658">
            <v>4792</v>
          </cell>
          <cell r="B658">
            <v>2</v>
          </cell>
          <cell r="C658" t="str">
            <v>APWD20-AA-192976</v>
          </cell>
          <cell r="D658">
            <v>4792</v>
          </cell>
          <cell r="E658" t="str">
            <v>APWD20-AA</v>
          </cell>
          <cell r="F658" t="str">
            <v>192976</v>
          </cell>
          <cell r="G658" t="str">
            <v>On Location</v>
          </cell>
        </row>
        <row r="659">
          <cell r="A659">
            <v>5085</v>
          </cell>
          <cell r="B659">
            <v>2</v>
          </cell>
          <cell r="C659" t="str">
            <v>APWD20-AA-192995</v>
          </cell>
          <cell r="D659">
            <v>5085</v>
          </cell>
          <cell r="E659" t="str">
            <v>APWD20-AA</v>
          </cell>
          <cell r="F659" t="str">
            <v>192995</v>
          </cell>
          <cell r="G659" t="str">
            <v>RITE</v>
          </cell>
        </row>
        <row r="660">
          <cell r="A660">
            <v>5159</v>
          </cell>
          <cell r="B660">
            <v>2</v>
          </cell>
          <cell r="C660" t="str">
            <v>APWD20-AA-193731</v>
          </cell>
          <cell r="D660">
            <v>5159</v>
          </cell>
          <cell r="E660" t="str">
            <v>APWD20-AA</v>
          </cell>
          <cell r="F660" t="str">
            <v>193731</v>
          </cell>
          <cell r="G660" t="str">
            <v>Lost in Hole</v>
          </cell>
        </row>
        <row r="661">
          <cell r="A661">
            <v>6611</v>
          </cell>
          <cell r="B661">
            <v>2</v>
          </cell>
          <cell r="C661" t="str">
            <v>APWD20-AA-193733</v>
          </cell>
          <cell r="D661">
            <v>6611</v>
          </cell>
          <cell r="E661" t="str">
            <v>APWD20-AA</v>
          </cell>
          <cell r="F661" t="str">
            <v>193733</v>
          </cell>
          <cell r="G661" t="str">
            <v>RITE</v>
          </cell>
        </row>
        <row r="662">
          <cell r="A662">
            <v>5160</v>
          </cell>
          <cell r="B662">
            <v>2</v>
          </cell>
          <cell r="C662" t="str">
            <v>APWD20-AA-193734</v>
          </cell>
          <cell r="D662">
            <v>5160</v>
          </cell>
          <cell r="E662" t="str">
            <v>APWD20-AA</v>
          </cell>
          <cell r="F662" t="str">
            <v>193734</v>
          </cell>
          <cell r="G662" t="str">
            <v>RITE</v>
          </cell>
        </row>
        <row r="663">
          <cell r="A663">
            <v>6730</v>
          </cell>
          <cell r="B663">
            <v>2</v>
          </cell>
          <cell r="C663" t="str">
            <v>APWD20-AA-195254</v>
          </cell>
          <cell r="D663">
            <v>6730</v>
          </cell>
          <cell r="E663" t="str">
            <v>APWD20-AA</v>
          </cell>
          <cell r="F663" t="str">
            <v>195254</v>
          </cell>
          <cell r="G663" t="str">
            <v>RITE</v>
          </cell>
        </row>
        <row r="664">
          <cell r="A664">
            <v>6612</v>
          </cell>
          <cell r="B664">
            <v>2</v>
          </cell>
          <cell r="C664" t="str">
            <v>APWD20-AA-195262</v>
          </cell>
          <cell r="D664">
            <v>6612</v>
          </cell>
          <cell r="E664" t="str">
            <v>APWD20-AA</v>
          </cell>
          <cell r="F664" t="str">
            <v>195262</v>
          </cell>
          <cell r="G664" t="str">
            <v>On Location</v>
          </cell>
        </row>
        <row r="665">
          <cell r="A665">
            <v>6638</v>
          </cell>
          <cell r="B665">
            <v>2</v>
          </cell>
          <cell r="C665" t="str">
            <v>APWD20-AA-195264</v>
          </cell>
          <cell r="D665">
            <v>6638</v>
          </cell>
          <cell r="E665" t="str">
            <v>APWD20-AA</v>
          </cell>
          <cell r="F665" t="str">
            <v>195264</v>
          </cell>
          <cell r="G665" t="str">
            <v>RITE</v>
          </cell>
        </row>
        <row r="666">
          <cell r="A666">
            <v>6456</v>
          </cell>
          <cell r="B666">
            <v>2</v>
          </cell>
          <cell r="C666" t="str">
            <v>APWD20-AA-195269</v>
          </cell>
          <cell r="D666">
            <v>6456</v>
          </cell>
          <cell r="E666" t="str">
            <v>APWD20-AA</v>
          </cell>
          <cell r="F666" t="str">
            <v>195269</v>
          </cell>
          <cell r="G666" t="str">
            <v>On Location</v>
          </cell>
        </row>
        <row r="667">
          <cell r="A667">
            <v>6304</v>
          </cell>
          <cell r="B667">
            <v>2</v>
          </cell>
          <cell r="C667" t="str">
            <v>APWD20-AA-196145</v>
          </cell>
          <cell r="D667">
            <v>6304</v>
          </cell>
          <cell r="E667" t="str">
            <v>APWD20-AA</v>
          </cell>
          <cell r="F667" t="str">
            <v>196145</v>
          </cell>
          <cell r="G667" t="str">
            <v>On Location</v>
          </cell>
        </row>
        <row r="668">
          <cell r="A668">
            <v>6457</v>
          </cell>
          <cell r="B668">
            <v>2</v>
          </cell>
          <cell r="C668" t="str">
            <v>APWD20-AA-196154</v>
          </cell>
          <cell r="D668">
            <v>6457</v>
          </cell>
          <cell r="E668" t="str">
            <v>APWD20-AA</v>
          </cell>
          <cell r="F668" t="str">
            <v>196154</v>
          </cell>
          <cell r="G668" t="str">
            <v>RITE</v>
          </cell>
        </row>
        <row r="669">
          <cell r="A669">
            <v>6298</v>
          </cell>
          <cell r="B669">
            <v>2</v>
          </cell>
          <cell r="C669" t="str">
            <v>APWD20-AA-196947</v>
          </cell>
          <cell r="D669">
            <v>6298</v>
          </cell>
          <cell r="E669" t="str">
            <v>APWD20-AA</v>
          </cell>
          <cell r="F669" t="str">
            <v>196947</v>
          </cell>
          <cell r="G669" t="str">
            <v>On Location</v>
          </cell>
        </row>
        <row r="670">
          <cell r="A670">
            <v>6297</v>
          </cell>
          <cell r="B670">
            <v>2</v>
          </cell>
          <cell r="C670" t="str">
            <v>APWD20-AA-196951</v>
          </cell>
          <cell r="D670">
            <v>6297</v>
          </cell>
          <cell r="E670" t="str">
            <v>APWD20-AA</v>
          </cell>
          <cell r="F670" t="str">
            <v>196951</v>
          </cell>
          <cell r="G670" t="str">
            <v>On Location</v>
          </cell>
        </row>
        <row r="671">
          <cell r="A671">
            <v>6303</v>
          </cell>
          <cell r="B671">
            <v>2</v>
          </cell>
          <cell r="C671" t="str">
            <v>APWD20-AA-196952</v>
          </cell>
          <cell r="D671">
            <v>6303</v>
          </cell>
          <cell r="E671" t="str">
            <v>APWD20-AA</v>
          </cell>
          <cell r="F671" t="str">
            <v>196952</v>
          </cell>
          <cell r="G671" t="str">
            <v>On Location</v>
          </cell>
        </row>
        <row r="672">
          <cell r="A672">
            <v>5481</v>
          </cell>
          <cell r="B672">
            <v>2</v>
          </cell>
          <cell r="C672" t="str">
            <v>APWD25-AA-193730</v>
          </cell>
          <cell r="D672">
            <v>5481</v>
          </cell>
          <cell r="E672" t="str">
            <v>APWD25-AA</v>
          </cell>
          <cell r="F672" t="str">
            <v>193730</v>
          </cell>
          <cell r="G672" t="str">
            <v>On Location</v>
          </cell>
        </row>
        <row r="673">
          <cell r="A673">
            <v>5482</v>
          </cell>
          <cell r="B673">
            <v>2</v>
          </cell>
          <cell r="C673" t="str">
            <v>APWD25-AA-193732</v>
          </cell>
          <cell r="D673">
            <v>5482</v>
          </cell>
          <cell r="E673" t="str">
            <v>APWD25-AA</v>
          </cell>
          <cell r="F673" t="str">
            <v>193732</v>
          </cell>
          <cell r="G673" t="str">
            <v>Lost in Hole</v>
          </cell>
        </row>
        <row r="674">
          <cell r="A674">
            <v>6870</v>
          </cell>
          <cell r="B674">
            <v>2</v>
          </cell>
          <cell r="C674" t="str">
            <v>APWD25-AA-195261</v>
          </cell>
          <cell r="D674">
            <v>6870</v>
          </cell>
          <cell r="E674" t="str">
            <v>APWD25-AA</v>
          </cell>
          <cell r="F674" t="str">
            <v>195261</v>
          </cell>
          <cell r="G674" t="str">
            <v>RITE</v>
          </cell>
        </row>
        <row r="675">
          <cell r="A675">
            <v>6768</v>
          </cell>
          <cell r="B675">
            <v>2</v>
          </cell>
          <cell r="C675" t="str">
            <v>APWD25-AA-195263</v>
          </cell>
          <cell r="D675">
            <v>6768</v>
          </cell>
          <cell r="E675" t="str">
            <v>APWD25-AA</v>
          </cell>
          <cell r="F675" t="str">
            <v>195263</v>
          </cell>
          <cell r="G675" t="str">
            <v>RITE</v>
          </cell>
        </row>
        <row r="676">
          <cell r="A676">
            <v>15</v>
          </cell>
          <cell r="B676">
            <v>2</v>
          </cell>
          <cell r="C676" t="str">
            <v>ARC5-AA-001</v>
          </cell>
          <cell r="D676">
            <v>15</v>
          </cell>
          <cell r="E676" t="str">
            <v>AREC-AA</v>
          </cell>
          <cell r="F676" t="str">
            <v>001</v>
          </cell>
          <cell r="G676" t="str">
            <v>TFER OUT</v>
          </cell>
          <cell r="I676" t="str">
            <v>1000000328</v>
          </cell>
        </row>
        <row r="677">
          <cell r="A677">
            <v>12</v>
          </cell>
          <cell r="B677">
            <v>2</v>
          </cell>
          <cell r="C677" t="str">
            <v>ARC5-AA-001</v>
          </cell>
          <cell r="D677">
            <v>12</v>
          </cell>
          <cell r="E677" t="str">
            <v>ARBA-AA</v>
          </cell>
          <cell r="F677" t="str">
            <v>001</v>
          </cell>
          <cell r="G677" t="str">
            <v>RITE</v>
          </cell>
          <cell r="H677" t="str">
            <v>1000000328</v>
          </cell>
        </row>
        <row r="678">
          <cell r="A678">
            <v>13</v>
          </cell>
          <cell r="B678">
            <v>2</v>
          </cell>
          <cell r="C678" t="str">
            <v>ARC5-AA-001</v>
          </cell>
          <cell r="D678">
            <v>13</v>
          </cell>
          <cell r="E678" t="str">
            <v>ARDC-AA</v>
          </cell>
          <cell r="F678" t="str">
            <v>001</v>
          </cell>
          <cell r="G678" t="str">
            <v>TFER OUT</v>
          </cell>
          <cell r="H678" t="str">
            <v>1000000328</v>
          </cell>
        </row>
        <row r="679">
          <cell r="A679">
            <v>130</v>
          </cell>
          <cell r="B679">
            <v>2</v>
          </cell>
          <cell r="C679" t="str">
            <v>ARC5-AA-003</v>
          </cell>
          <cell r="D679">
            <v>130</v>
          </cell>
          <cell r="E679" t="str">
            <v>ARBA-AA</v>
          </cell>
          <cell r="F679" t="str">
            <v>003</v>
          </cell>
          <cell r="G679" t="str">
            <v>RITE</v>
          </cell>
        </row>
        <row r="680">
          <cell r="A680">
            <v>309</v>
          </cell>
          <cell r="B680">
            <v>2</v>
          </cell>
          <cell r="C680" t="str">
            <v>ARC5-AA-008</v>
          </cell>
          <cell r="D680">
            <v>309</v>
          </cell>
          <cell r="E680" t="str">
            <v>ARBA-AA</v>
          </cell>
          <cell r="F680" t="str">
            <v>008</v>
          </cell>
          <cell r="G680" t="str">
            <v>RITE</v>
          </cell>
          <cell r="H680" t="str">
            <v>1000000327</v>
          </cell>
        </row>
        <row r="681">
          <cell r="A681">
            <v>311</v>
          </cell>
          <cell r="B681">
            <v>2</v>
          </cell>
          <cell r="C681" t="str">
            <v>ARC5-AA-008</v>
          </cell>
          <cell r="D681">
            <v>311</v>
          </cell>
          <cell r="E681" t="str">
            <v>ARDC-AA</v>
          </cell>
          <cell r="F681" t="str">
            <v>008</v>
          </cell>
          <cell r="G681" t="str">
            <v>TFER OUT</v>
          </cell>
          <cell r="H681" t="str">
            <v>1000000327</v>
          </cell>
        </row>
        <row r="682">
          <cell r="A682">
            <v>312</v>
          </cell>
          <cell r="B682">
            <v>2</v>
          </cell>
          <cell r="C682" t="str">
            <v>ARC5-AA-008</v>
          </cell>
          <cell r="D682">
            <v>312</v>
          </cell>
          <cell r="E682" t="str">
            <v>AREC-AA</v>
          </cell>
          <cell r="F682" t="str">
            <v>008</v>
          </cell>
          <cell r="G682" t="str">
            <v>TFER OUT</v>
          </cell>
          <cell r="H682" t="str">
            <v>1000000327</v>
          </cell>
        </row>
        <row r="683">
          <cell r="A683">
            <v>442</v>
          </cell>
          <cell r="B683">
            <v>2</v>
          </cell>
          <cell r="C683" t="str">
            <v>ARC5-AA-013</v>
          </cell>
          <cell r="D683">
            <v>442</v>
          </cell>
          <cell r="E683" t="str">
            <v>ARBA-AA</v>
          </cell>
          <cell r="F683" t="str">
            <v>013</v>
          </cell>
          <cell r="G683" t="str">
            <v>RITE</v>
          </cell>
          <cell r="H683" t="str">
            <v>1000000339</v>
          </cell>
        </row>
        <row r="684">
          <cell r="A684">
            <v>445</v>
          </cell>
          <cell r="B684">
            <v>2</v>
          </cell>
          <cell r="C684" t="str">
            <v>ARC5-AA-013</v>
          </cell>
          <cell r="D684">
            <v>445</v>
          </cell>
          <cell r="E684" t="str">
            <v>AREC-AA</v>
          </cell>
          <cell r="F684" t="str">
            <v>013</v>
          </cell>
          <cell r="G684" t="str">
            <v>RITE</v>
          </cell>
          <cell r="H684" t="str">
            <v>1000000339</v>
          </cell>
        </row>
        <row r="685">
          <cell r="A685">
            <v>498</v>
          </cell>
          <cell r="B685">
            <v>2</v>
          </cell>
          <cell r="C685" t="str">
            <v>ARC5-AA-015</v>
          </cell>
          <cell r="D685">
            <v>498</v>
          </cell>
          <cell r="E685" t="str">
            <v>ARBA-AA</v>
          </cell>
          <cell r="F685" t="str">
            <v>015</v>
          </cell>
          <cell r="G685" t="str">
            <v>RITE</v>
          </cell>
        </row>
        <row r="686">
          <cell r="A686">
            <v>499</v>
          </cell>
          <cell r="B686">
            <v>2</v>
          </cell>
          <cell r="C686" t="str">
            <v>ARC5-AA-015</v>
          </cell>
          <cell r="D686">
            <v>499</v>
          </cell>
          <cell r="E686" t="str">
            <v>ARDC-AA</v>
          </cell>
          <cell r="F686" t="str">
            <v>015</v>
          </cell>
          <cell r="G686" t="str">
            <v>JUNKED</v>
          </cell>
        </row>
        <row r="687">
          <cell r="A687">
            <v>500</v>
          </cell>
          <cell r="B687">
            <v>2</v>
          </cell>
          <cell r="C687" t="str">
            <v>ARC5-AA-015</v>
          </cell>
          <cell r="D687">
            <v>500</v>
          </cell>
          <cell r="E687" t="str">
            <v>AREC-AA</v>
          </cell>
          <cell r="F687" t="str">
            <v>015</v>
          </cell>
          <cell r="G687" t="str">
            <v>RITE</v>
          </cell>
        </row>
        <row r="688">
          <cell r="A688">
            <v>589</v>
          </cell>
          <cell r="B688">
            <v>2</v>
          </cell>
          <cell r="C688" t="str">
            <v>ARC5-AA-020</v>
          </cell>
          <cell r="D688">
            <v>589</v>
          </cell>
          <cell r="E688" t="str">
            <v>AREC-AA</v>
          </cell>
          <cell r="F688" t="str">
            <v>020</v>
          </cell>
          <cell r="G688" t="str">
            <v>RITE</v>
          </cell>
        </row>
        <row r="689">
          <cell r="A689">
            <v>630</v>
          </cell>
          <cell r="B689">
            <v>2</v>
          </cell>
          <cell r="C689" t="str">
            <v>ARC5-AA-022</v>
          </cell>
          <cell r="D689">
            <v>630</v>
          </cell>
          <cell r="E689" t="str">
            <v>ARBA-AA</v>
          </cell>
          <cell r="F689" t="str">
            <v>022</v>
          </cell>
          <cell r="G689" t="str">
            <v>RITE</v>
          </cell>
        </row>
        <row r="690">
          <cell r="A690">
            <v>656</v>
          </cell>
          <cell r="B690">
            <v>2</v>
          </cell>
          <cell r="C690" t="str">
            <v>ARC5-AA-023</v>
          </cell>
          <cell r="D690">
            <v>656</v>
          </cell>
          <cell r="E690" t="str">
            <v>ARBA-AA</v>
          </cell>
          <cell r="F690" t="str">
            <v>023</v>
          </cell>
          <cell r="G690" t="str">
            <v>RITE</v>
          </cell>
        </row>
        <row r="691">
          <cell r="A691">
            <v>747</v>
          </cell>
          <cell r="B691">
            <v>2</v>
          </cell>
          <cell r="C691" t="str">
            <v>ARC5-AA-029</v>
          </cell>
          <cell r="D691">
            <v>747</v>
          </cell>
          <cell r="E691" t="str">
            <v>ARBA-AA</v>
          </cell>
          <cell r="F691" t="str">
            <v>029</v>
          </cell>
          <cell r="G691" t="str">
            <v>RITE</v>
          </cell>
          <cell r="H691" t="str">
            <v>1000017437</v>
          </cell>
        </row>
        <row r="692">
          <cell r="A692">
            <v>588</v>
          </cell>
          <cell r="B692">
            <v>2</v>
          </cell>
          <cell r="C692" t="str">
            <v>ARC5-AA-029</v>
          </cell>
          <cell r="D692">
            <v>588</v>
          </cell>
          <cell r="E692" t="str">
            <v>ARDC-AA</v>
          </cell>
          <cell r="F692" t="str">
            <v>020</v>
          </cell>
          <cell r="G692" t="str">
            <v>RITE</v>
          </cell>
          <cell r="H692" t="str">
            <v>1000017437</v>
          </cell>
        </row>
        <row r="693">
          <cell r="A693">
            <v>821</v>
          </cell>
          <cell r="B693">
            <v>2</v>
          </cell>
          <cell r="C693" t="str">
            <v>ARC5-AA-035</v>
          </cell>
          <cell r="D693">
            <v>821</v>
          </cell>
          <cell r="E693" t="str">
            <v>AREC-AA</v>
          </cell>
          <cell r="F693" t="str">
            <v>035</v>
          </cell>
          <cell r="G693" t="str">
            <v>TFER OUT</v>
          </cell>
          <cell r="I693" t="str">
            <v>1000016463</v>
          </cell>
        </row>
        <row r="694">
          <cell r="A694">
            <v>820</v>
          </cell>
          <cell r="B694">
            <v>2</v>
          </cell>
          <cell r="C694" t="str">
            <v>ARC5-AA-035</v>
          </cell>
          <cell r="D694">
            <v>820</v>
          </cell>
          <cell r="E694" t="str">
            <v>ARDC-AA</v>
          </cell>
          <cell r="F694" t="str">
            <v>035</v>
          </cell>
          <cell r="G694" t="str">
            <v>TFER OUT</v>
          </cell>
          <cell r="H694" t="str">
            <v>1000016463</v>
          </cell>
        </row>
        <row r="695">
          <cell r="A695">
            <v>868</v>
          </cell>
          <cell r="B695">
            <v>2</v>
          </cell>
          <cell r="C695" t="str">
            <v>ARC5-AA-040</v>
          </cell>
          <cell r="D695">
            <v>868</v>
          </cell>
          <cell r="E695" t="str">
            <v>ARDC-AA</v>
          </cell>
          <cell r="F695" t="str">
            <v>040</v>
          </cell>
          <cell r="G695" t="str">
            <v>TFER OUT</v>
          </cell>
          <cell r="H695" t="str">
            <v>1000000333</v>
          </cell>
        </row>
        <row r="696">
          <cell r="A696">
            <v>870</v>
          </cell>
          <cell r="B696">
            <v>2</v>
          </cell>
          <cell r="C696" t="str">
            <v>ARC5-AA-040</v>
          </cell>
          <cell r="D696">
            <v>870</v>
          </cell>
          <cell r="E696" t="str">
            <v>AREC-AA</v>
          </cell>
          <cell r="F696" t="str">
            <v>040</v>
          </cell>
          <cell r="G696" t="str">
            <v>TFER OUT</v>
          </cell>
          <cell r="H696" t="str">
            <v>1000000333</v>
          </cell>
        </row>
        <row r="697">
          <cell r="A697">
            <v>975</v>
          </cell>
          <cell r="B697">
            <v>2</v>
          </cell>
          <cell r="C697" t="str">
            <v>ARC5-AA-054</v>
          </cell>
          <cell r="D697">
            <v>975</v>
          </cell>
          <cell r="E697" t="str">
            <v>ARDC-AA</v>
          </cell>
          <cell r="F697" t="str">
            <v>054</v>
          </cell>
          <cell r="G697" t="str">
            <v>TFER OUT</v>
          </cell>
          <cell r="H697" t="str">
            <v>1000000335</v>
          </cell>
        </row>
        <row r="698">
          <cell r="A698">
            <v>976</v>
          </cell>
          <cell r="B698">
            <v>2</v>
          </cell>
          <cell r="C698" t="str">
            <v>ARC5-AA-054</v>
          </cell>
          <cell r="D698">
            <v>976</v>
          </cell>
          <cell r="E698" t="str">
            <v>AREC-AA</v>
          </cell>
          <cell r="F698" t="str">
            <v>054</v>
          </cell>
          <cell r="G698" t="str">
            <v>TFER OUT</v>
          </cell>
          <cell r="H698" t="str">
            <v>1000000335</v>
          </cell>
        </row>
        <row r="699">
          <cell r="A699">
            <v>979</v>
          </cell>
          <cell r="B699">
            <v>2</v>
          </cell>
          <cell r="C699" t="str">
            <v>ARC5-AA-055</v>
          </cell>
          <cell r="D699">
            <v>979</v>
          </cell>
          <cell r="E699" t="str">
            <v>AREC-AA</v>
          </cell>
          <cell r="F699" t="str">
            <v>055</v>
          </cell>
          <cell r="G699" t="str">
            <v>JUNKED</v>
          </cell>
          <cell r="H699" t="str">
            <v>1000000336</v>
          </cell>
        </row>
        <row r="700">
          <cell r="A700">
            <v>1005</v>
          </cell>
          <cell r="B700">
            <v>2</v>
          </cell>
          <cell r="C700" t="str">
            <v>ARC5-AA-061</v>
          </cell>
          <cell r="D700">
            <v>1005</v>
          </cell>
          <cell r="E700" t="str">
            <v>ARDC-AA</v>
          </cell>
          <cell r="F700" t="str">
            <v>061</v>
          </cell>
          <cell r="G700" t="str">
            <v>RITE</v>
          </cell>
          <cell r="H700" t="str">
            <v>1000018840</v>
          </cell>
        </row>
        <row r="701">
          <cell r="A701">
            <v>1006</v>
          </cell>
          <cell r="B701">
            <v>2</v>
          </cell>
          <cell r="C701" t="str">
            <v>ARC5-AA-061</v>
          </cell>
          <cell r="D701">
            <v>1006</v>
          </cell>
          <cell r="E701" t="str">
            <v>AREC-AA</v>
          </cell>
          <cell r="F701" t="str">
            <v>061</v>
          </cell>
          <cell r="G701" t="str">
            <v>RITE</v>
          </cell>
          <cell r="H701" t="str">
            <v>1000018840</v>
          </cell>
        </row>
        <row r="702">
          <cell r="A702">
            <v>1010</v>
          </cell>
          <cell r="B702">
            <v>2</v>
          </cell>
          <cell r="C702" t="str">
            <v>ARC5-AA-062</v>
          </cell>
          <cell r="D702">
            <v>1010</v>
          </cell>
          <cell r="E702" t="str">
            <v>ARDC-AA</v>
          </cell>
          <cell r="F702" t="str">
            <v>062</v>
          </cell>
          <cell r="G702" t="str">
            <v>RITE</v>
          </cell>
          <cell r="H702" t="str">
            <v>1000000338</v>
          </cell>
        </row>
        <row r="703">
          <cell r="A703">
            <v>1011</v>
          </cell>
          <cell r="B703">
            <v>2</v>
          </cell>
          <cell r="C703" t="str">
            <v>ARC5-AA-062</v>
          </cell>
          <cell r="D703">
            <v>1011</v>
          </cell>
          <cell r="E703" t="str">
            <v>AREC-AA</v>
          </cell>
          <cell r="F703" t="str">
            <v>062</v>
          </cell>
          <cell r="G703" t="str">
            <v>RITE</v>
          </cell>
          <cell r="H703" t="str">
            <v>1000000338</v>
          </cell>
        </row>
        <row r="704">
          <cell r="A704">
            <v>14</v>
          </cell>
          <cell r="B704">
            <v>2</v>
          </cell>
          <cell r="C704" t="str">
            <v>ARC6-BA-001</v>
          </cell>
          <cell r="D704">
            <v>14</v>
          </cell>
          <cell r="E704" t="str">
            <v>ARDC-BA</v>
          </cell>
          <cell r="F704" t="str">
            <v>001</v>
          </cell>
          <cell r="G704" t="str">
            <v>Lost in Hole</v>
          </cell>
          <cell r="H704" t="str">
            <v>1000016510</v>
          </cell>
        </row>
        <row r="705">
          <cell r="A705">
            <v>16</v>
          </cell>
          <cell r="B705">
            <v>2</v>
          </cell>
          <cell r="C705" t="str">
            <v>ARC6-BA-001</v>
          </cell>
          <cell r="D705">
            <v>16</v>
          </cell>
          <cell r="E705" t="str">
            <v>AREC-BA</v>
          </cell>
          <cell r="F705" t="str">
            <v>001</v>
          </cell>
          <cell r="G705" t="str">
            <v>Lost in Hole</v>
          </cell>
          <cell r="H705" t="str">
            <v>1000016510</v>
          </cell>
        </row>
        <row r="706">
          <cell r="A706">
            <v>328</v>
          </cell>
          <cell r="B706">
            <v>2</v>
          </cell>
          <cell r="C706" t="str">
            <v>ARC6-BA-009</v>
          </cell>
          <cell r="D706">
            <v>328</v>
          </cell>
          <cell r="E706" t="str">
            <v>ARDC-BA</v>
          </cell>
          <cell r="F706" t="str">
            <v>009</v>
          </cell>
          <cell r="G706" t="str">
            <v>RITE</v>
          </cell>
          <cell r="H706" t="str">
            <v>1000016918</v>
          </cell>
          <cell r="N706" t="str">
            <v>4500761178</v>
          </cell>
          <cell r="O706" t="str">
            <v>1</v>
          </cell>
        </row>
        <row r="707">
          <cell r="A707">
            <v>329</v>
          </cell>
          <cell r="B707">
            <v>2</v>
          </cell>
          <cell r="C707" t="str">
            <v>ARC6-BA-009</v>
          </cell>
          <cell r="D707">
            <v>329</v>
          </cell>
          <cell r="E707" t="str">
            <v>AREC-BA</v>
          </cell>
          <cell r="F707" t="str">
            <v>009</v>
          </cell>
          <cell r="G707" t="str">
            <v>RITE</v>
          </cell>
          <cell r="H707" t="str">
            <v>1000016918</v>
          </cell>
          <cell r="N707" t="str">
            <v>4500761178</v>
          </cell>
          <cell r="O707" t="str">
            <v>1</v>
          </cell>
        </row>
        <row r="708">
          <cell r="A708">
            <v>357</v>
          </cell>
          <cell r="B708">
            <v>2</v>
          </cell>
          <cell r="C708" t="str">
            <v>ARC6-BA-010</v>
          </cell>
          <cell r="D708">
            <v>357</v>
          </cell>
          <cell r="E708" t="str">
            <v>ARDC-BA</v>
          </cell>
          <cell r="F708" t="str">
            <v>010</v>
          </cell>
          <cell r="G708" t="str">
            <v>Lost in Hole</v>
          </cell>
          <cell r="H708" t="str">
            <v>1000016919</v>
          </cell>
          <cell r="N708" t="str">
            <v>4500761178</v>
          </cell>
          <cell r="O708" t="str">
            <v>2</v>
          </cell>
        </row>
        <row r="709">
          <cell r="A709">
            <v>358</v>
          </cell>
          <cell r="B709">
            <v>2</v>
          </cell>
          <cell r="C709" t="str">
            <v>ARC6-BA-010</v>
          </cell>
          <cell r="D709">
            <v>358</v>
          </cell>
          <cell r="E709" t="str">
            <v>AREC-BA</v>
          </cell>
          <cell r="F709" t="str">
            <v>010</v>
          </cell>
          <cell r="G709" t="str">
            <v>Lost in Hole</v>
          </cell>
          <cell r="H709" t="str">
            <v>1000016919</v>
          </cell>
          <cell r="N709" t="str">
            <v>4500761178</v>
          </cell>
          <cell r="O709" t="str">
            <v>2</v>
          </cell>
        </row>
        <row r="710">
          <cell r="A710">
            <v>444</v>
          </cell>
          <cell r="B710">
            <v>2</v>
          </cell>
          <cell r="C710" t="str">
            <v>ARC6-BA-013</v>
          </cell>
          <cell r="D710">
            <v>444</v>
          </cell>
          <cell r="E710" t="str">
            <v>ARDC-BA</v>
          </cell>
          <cell r="F710" t="str">
            <v>013</v>
          </cell>
          <cell r="G710" t="str">
            <v>RITE</v>
          </cell>
          <cell r="H710" t="str">
            <v>1000016994</v>
          </cell>
          <cell r="N710" t="str">
            <v>4500761178</v>
          </cell>
          <cell r="O710" t="str">
            <v>3</v>
          </cell>
        </row>
        <row r="711">
          <cell r="A711">
            <v>446</v>
          </cell>
          <cell r="B711">
            <v>2</v>
          </cell>
          <cell r="C711" t="str">
            <v>ARC6-BA-013</v>
          </cell>
          <cell r="D711">
            <v>446</v>
          </cell>
          <cell r="E711" t="str">
            <v>AREC-BA</v>
          </cell>
          <cell r="F711" t="str">
            <v>013</v>
          </cell>
          <cell r="G711" t="str">
            <v>RITE</v>
          </cell>
          <cell r="H711" t="str">
            <v>1000016994</v>
          </cell>
          <cell r="N711" t="str">
            <v>4500761178</v>
          </cell>
          <cell r="O711" t="str">
            <v>3</v>
          </cell>
        </row>
        <row r="712">
          <cell r="A712">
            <v>521</v>
          </cell>
          <cell r="B712">
            <v>2</v>
          </cell>
          <cell r="C712" t="str">
            <v>ARC6-BA-016</v>
          </cell>
          <cell r="D712">
            <v>521</v>
          </cell>
          <cell r="E712" t="str">
            <v>AREC-BA</v>
          </cell>
          <cell r="F712" t="str">
            <v>016</v>
          </cell>
          <cell r="G712" t="str">
            <v>RITE</v>
          </cell>
          <cell r="I712" t="str">
            <v>1000017658</v>
          </cell>
        </row>
        <row r="713">
          <cell r="A713">
            <v>520</v>
          </cell>
          <cell r="B713">
            <v>2</v>
          </cell>
          <cell r="C713" t="str">
            <v>ARC6-BA-016</v>
          </cell>
          <cell r="D713">
            <v>520</v>
          </cell>
          <cell r="E713" t="str">
            <v>ARDC-BA</v>
          </cell>
          <cell r="F713" t="str">
            <v>016</v>
          </cell>
          <cell r="G713" t="str">
            <v>Lost in Hole</v>
          </cell>
          <cell r="H713" t="str">
            <v>1000017658</v>
          </cell>
          <cell r="N713" t="str">
            <v>4500761178</v>
          </cell>
          <cell r="O713" t="str">
            <v>5</v>
          </cell>
        </row>
        <row r="714">
          <cell r="A714">
            <v>559</v>
          </cell>
          <cell r="B714">
            <v>2</v>
          </cell>
          <cell r="C714" t="str">
            <v>ARC6-BA-018</v>
          </cell>
          <cell r="D714">
            <v>559</v>
          </cell>
          <cell r="E714" t="str">
            <v>ARDC-BA</v>
          </cell>
          <cell r="F714" t="str">
            <v>018</v>
          </cell>
          <cell r="G714" t="str">
            <v>RITE</v>
          </cell>
          <cell r="H714" t="str">
            <v>1000017066</v>
          </cell>
          <cell r="N714" t="str">
            <v>4500761178</v>
          </cell>
          <cell r="O714" t="str">
            <v>4</v>
          </cell>
        </row>
        <row r="715">
          <cell r="A715">
            <v>560</v>
          </cell>
          <cell r="B715">
            <v>2</v>
          </cell>
          <cell r="C715" t="str">
            <v>ARC6-BA-018</v>
          </cell>
          <cell r="D715">
            <v>560</v>
          </cell>
          <cell r="E715" t="str">
            <v>AREC-BA</v>
          </cell>
          <cell r="F715" t="str">
            <v>018</v>
          </cell>
          <cell r="G715" t="str">
            <v>RITE</v>
          </cell>
          <cell r="H715" t="str">
            <v>1000017066</v>
          </cell>
          <cell r="N715" t="str">
            <v>4500761178</v>
          </cell>
          <cell r="O715" t="str">
            <v>4</v>
          </cell>
        </row>
        <row r="716">
          <cell r="A716">
            <v>573</v>
          </cell>
          <cell r="B716">
            <v>2</v>
          </cell>
          <cell r="C716" t="str">
            <v>ARC6-BA-019</v>
          </cell>
          <cell r="D716">
            <v>573</v>
          </cell>
          <cell r="E716" t="str">
            <v>AREC-BA</v>
          </cell>
          <cell r="F716" t="str">
            <v>019</v>
          </cell>
          <cell r="G716" t="str">
            <v>RITE</v>
          </cell>
          <cell r="H716" t="str">
            <v>1000017084</v>
          </cell>
        </row>
        <row r="717">
          <cell r="A717">
            <v>611</v>
          </cell>
          <cell r="B717">
            <v>2</v>
          </cell>
          <cell r="C717" t="str">
            <v>ARC6-BA-021</v>
          </cell>
          <cell r="D717">
            <v>611</v>
          </cell>
          <cell r="E717" t="str">
            <v>ARDC-BA</v>
          </cell>
          <cell r="F717" t="str">
            <v>021</v>
          </cell>
          <cell r="G717" t="str">
            <v>RITE</v>
          </cell>
          <cell r="H717" t="str">
            <v>1000017659</v>
          </cell>
          <cell r="N717" t="str">
            <v>4500761178</v>
          </cell>
          <cell r="O717" t="str">
            <v>7</v>
          </cell>
        </row>
        <row r="718">
          <cell r="A718">
            <v>612</v>
          </cell>
          <cell r="B718">
            <v>2</v>
          </cell>
          <cell r="C718" t="str">
            <v>ARC6-BA-021</v>
          </cell>
          <cell r="D718">
            <v>612</v>
          </cell>
          <cell r="E718" t="str">
            <v>AREC-BA</v>
          </cell>
          <cell r="F718" t="str">
            <v>021</v>
          </cell>
          <cell r="G718" t="str">
            <v>RITE</v>
          </cell>
          <cell r="H718" t="str">
            <v>1000017659</v>
          </cell>
          <cell r="N718" t="str">
            <v>4500761178</v>
          </cell>
          <cell r="O718" t="str">
            <v>7</v>
          </cell>
        </row>
        <row r="719">
          <cell r="A719">
            <v>631</v>
          </cell>
          <cell r="B719">
            <v>2</v>
          </cell>
          <cell r="C719" t="str">
            <v>ARC6-BA-022</v>
          </cell>
          <cell r="D719">
            <v>631</v>
          </cell>
          <cell r="E719" t="str">
            <v>ARDC-BA</v>
          </cell>
          <cell r="F719" t="str">
            <v>022</v>
          </cell>
          <cell r="G719" t="str">
            <v>Lost in Hole</v>
          </cell>
          <cell r="H719" t="str">
            <v>1000017188</v>
          </cell>
          <cell r="N719" t="str">
            <v>4500879812</v>
          </cell>
          <cell r="O719" t="str">
            <v>1</v>
          </cell>
        </row>
        <row r="720">
          <cell r="A720">
            <v>632</v>
          </cell>
          <cell r="B720">
            <v>2</v>
          </cell>
          <cell r="C720" t="str">
            <v>ARC6-BA-022</v>
          </cell>
          <cell r="D720">
            <v>632</v>
          </cell>
          <cell r="E720" t="str">
            <v>AREC-BA</v>
          </cell>
          <cell r="F720" t="str">
            <v>022</v>
          </cell>
          <cell r="G720" t="str">
            <v>Lost in Hole</v>
          </cell>
          <cell r="H720" t="str">
            <v>1000017188</v>
          </cell>
          <cell r="N720" t="str">
            <v>4500879812</v>
          </cell>
          <cell r="O720" t="str">
            <v>1</v>
          </cell>
        </row>
        <row r="721">
          <cell r="A721">
            <v>657</v>
          </cell>
          <cell r="B721">
            <v>2</v>
          </cell>
          <cell r="C721" t="str">
            <v>ARC6-BA-023</v>
          </cell>
          <cell r="D721">
            <v>657</v>
          </cell>
          <cell r="E721" t="str">
            <v>ARDC-BA</v>
          </cell>
          <cell r="F721" t="str">
            <v>023</v>
          </cell>
          <cell r="G721" t="str">
            <v>Lost in Hole</v>
          </cell>
          <cell r="H721" t="str">
            <v>1000017187</v>
          </cell>
          <cell r="N721" t="str">
            <v>4500879796</v>
          </cell>
          <cell r="O721" t="str">
            <v>1</v>
          </cell>
        </row>
        <row r="722">
          <cell r="A722">
            <v>658</v>
          </cell>
          <cell r="B722">
            <v>2</v>
          </cell>
          <cell r="C722" t="str">
            <v>ARC6-BA-023</v>
          </cell>
          <cell r="D722">
            <v>658</v>
          </cell>
          <cell r="E722" t="str">
            <v>AREC-BA</v>
          </cell>
          <cell r="F722" t="str">
            <v>023</v>
          </cell>
          <cell r="G722" t="str">
            <v>Lost in Hole</v>
          </cell>
          <cell r="H722" t="str">
            <v>1000017187</v>
          </cell>
          <cell r="N722" t="str">
            <v>4500879796</v>
          </cell>
          <cell r="O722" t="str">
            <v>1</v>
          </cell>
        </row>
        <row r="723">
          <cell r="A723">
            <v>681</v>
          </cell>
          <cell r="B723">
            <v>2</v>
          </cell>
          <cell r="C723" t="str">
            <v>ARC6-BA-024</v>
          </cell>
          <cell r="D723">
            <v>681</v>
          </cell>
          <cell r="E723" t="str">
            <v>ARDC-BA</v>
          </cell>
          <cell r="F723" t="str">
            <v>024</v>
          </cell>
          <cell r="G723" t="str">
            <v>On Location</v>
          </cell>
          <cell r="H723" t="str">
            <v>1000017141</v>
          </cell>
          <cell r="N723" t="str">
            <v>4500854266</v>
          </cell>
          <cell r="O723" t="str">
            <v>3</v>
          </cell>
        </row>
        <row r="724">
          <cell r="A724">
            <v>682</v>
          </cell>
          <cell r="B724">
            <v>2</v>
          </cell>
          <cell r="C724" t="str">
            <v>ARC6-BA-024</v>
          </cell>
          <cell r="D724">
            <v>682</v>
          </cell>
          <cell r="E724" t="str">
            <v>AREC-BA</v>
          </cell>
          <cell r="F724" t="str">
            <v>024</v>
          </cell>
          <cell r="G724" t="str">
            <v>On Location</v>
          </cell>
          <cell r="H724" t="str">
            <v>1000017141</v>
          </cell>
          <cell r="N724" t="str">
            <v>4500854266</v>
          </cell>
          <cell r="O724" t="str">
            <v>3</v>
          </cell>
        </row>
        <row r="725">
          <cell r="A725">
            <v>705</v>
          </cell>
          <cell r="B725">
            <v>2</v>
          </cell>
          <cell r="C725" t="str">
            <v>ARC6-BA-025</v>
          </cell>
          <cell r="D725">
            <v>705</v>
          </cell>
          <cell r="E725" t="str">
            <v>ARDC-BA</v>
          </cell>
          <cell r="F725" t="str">
            <v>025</v>
          </cell>
          <cell r="G725" t="str">
            <v>Lost in Hole</v>
          </cell>
          <cell r="H725" t="str">
            <v>1000017142</v>
          </cell>
        </row>
        <row r="726">
          <cell r="A726">
            <v>706</v>
          </cell>
          <cell r="B726">
            <v>2</v>
          </cell>
          <cell r="C726" t="str">
            <v>ARC6-BA-025</v>
          </cell>
          <cell r="D726">
            <v>706</v>
          </cell>
          <cell r="E726" t="str">
            <v>AREC-BA</v>
          </cell>
          <cell r="F726" t="str">
            <v>025</v>
          </cell>
          <cell r="G726" t="str">
            <v>Lost in Hole</v>
          </cell>
          <cell r="H726" t="str">
            <v>1000017142</v>
          </cell>
        </row>
        <row r="727">
          <cell r="A727">
            <v>773</v>
          </cell>
          <cell r="B727">
            <v>2</v>
          </cell>
          <cell r="C727" t="str">
            <v>ARC6-BA-032</v>
          </cell>
          <cell r="D727">
            <v>773</v>
          </cell>
          <cell r="E727" t="str">
            <v>ARDC-BA</v>
          </cell>
          <cell r="F727" t="str">
            <v>032</v>
          </cell>
          <cell r="G727" t="str">
            <v>Lost in Hole</v>
          </cell>
          <cell r="H727" t="str">
            <v>1000017198</v>
          </cell>
          <cell r="N727" t="str">
            <v>4500879815</v>
          </cell>
          <cell r="O727" t="str">
            <v>1</v>
          </cell>
        </row>
        <row r="728">
          <cell r="A728">
            <v>774</v>
          </cell>
          <cell r="B728">
            <v>2</v>
          </cell>
          <cell r="C728" t="str">
            <v>ARC6-BA-032</v>
          </cell>
          <cell r="D728">
            <v>774</v>
          </cell>
          <cell r="E728" t="str">
            <v>AREC-BA</v>
          </cell>
          <cell r="F728" t="str">
            <v>032</v>
          </cell>
          <cell r="G728" t="str">
            <v>Lost in Hole</v>
          </cell>
          <cell r="H728" t="str">
            <v>1000017198</v>
          </cell>
          <cell r="N728" t="str">
            <v>4500879815</v>
          </cell>
          <cell r="O728" t="str">
            <v>1</v>
          </cell>
        </row>
        <row r="729">
          <cell r="A729">
            <v>789</v>
          </cell>
          <cell r="B729">
            <v>2</v>
          </cell>
          <cell r="C729" t="str">
            <v>ARC6-BA-033</v>
          </cell>
          <cell r="D729">
            <v>789</v>
          </cell>
          <cell r="E729" t="str">
            <v>ARDC-BA</v>
          </cell>
          <cell r="F729" t="str">
            <v>033</v>
          </cell>
          <cell r="G729" t="str">
            <v>RITE</v>
          </cell>
          <cell r="H729" t="str">
            <v>1000017199</v>
          </cell>
          <cell r="N729" t="str">
            <v>4500879815</v>
          </cell>
          <cell r="O729" t="str">
            <v>2</v>
          </cell>
        </row>
        <row r="730">
          <cell r="A730">
            <v>790</v>
          </cell>
          <cell r="B730">
            <v>2</v>
          </cell>
          <cell r="C730" t="str">
            <v>ARC6-BA-033</v>
          </cell>
          <cell r="D730">
            <v>790</v>
          </cell>
          <cell r="E730" t="str">
            <v>AREC-BA</v>
          </cell>
          <cell r="F730" t="str">
            <v>033</v>
          </cell>
          <cell r="G730" t="str">
            <v>RITE</v>
          </cell>
          <cell r="H730" t="str">
            <v>1000017199</v>
          </cell>
          <cell r="N730" t="str">
            <v>4500879815</v>
          </cell>
          <cell r="O730" t="str">
            <v>2</v>
          </cell>
        </row>
        <row r="731">
          <cell r="A731">
            <v>807</v>
          </cell>
          <cell r="B731">
            <v>2</v>
          </cell>
          <cell r="C731" t="str">
            <v>ARC6-BA-034</v>
          </cell>
          <cell r="D731">
            <v>807</v>
          </cell>
          <cell r="E731" t="str">
            <v>ARDC-BA</v>
          </cell>
          <cell r="F731" t="str">
            <v>034</v>
          </cell>
          <cell r="G731" t="str">
            <v>On Location</v>
          </cell>
          <cell r="H731" t="str">
            <v>1000017198</v>
          </cell>
        </row>
        <row r="732">
          <cell r="A732">
            <v>808</v>
          </cell>
          <cell r="B732">
            <v>2</v>
          </cell>
          <cell r="C732" t="str">
            <v>ARC6-BA-034</v>
          </cell>
          <cell r="D732">
            <v>808</v>
          </cell>
          <cell r="E732" t="str">
            <v>AREC-BA</v>
          </cell>
          <cell r="F732" t="str">
            <v>034</v>
          </cell>
          <cell r="G732" t="str">
            <v>On Location</v>
          </cell>
          <cell r="H732" t="str">
            <v>1000017198</v>
          </cell>
        </row>
        <row r="733">
          <cell r="A733">
            <v>845</v>
          </cell>
          <cell r="B733">
            <v>2</v>
          </cell>
          <cell r="C733" t="str">
            <v>ARC6-BA-038</v>
          </cell>
          <cell r="D733">
            <v>845</v>
          </cell>
          <cell r="E733" t="str">
            <v>ARDC-BA</v>
          </cell>
          <cell r="F733" t="str">
            <v>038</v>
          </cell>
          <cell r="G733" t="str">
            <v>Lost in Hole</v>
          </cell>
          <cell r="H733" t="str">
            <v>1000017702</v>
          </cell>
          <cell r="N733" t="str">
            <v>4500900154</v>
          </cell>
          <cell r="O733" t="str">
            <v>5</v>
          </cell>
        </row>
        <row r="734">
          <cell r="A734">
            <v>846</v>
          </cell>
          <cell r="B734">
            <v>2</v>
          </cell>
          <cell r="C734" t="str">
            <v>ARC6-BA-038</v>
          </cell>
          <cell r="D734">
            <v>846</v>
          </cell>
          <cell r="E734" t="str">
            <v>AREC-BA</v>
          </cell>
          <cell r="F734" t="str">
            <v>038</v>
          </cell>
          <cell r="G734" t="str">
            <v>Lost in Hole</v>
          </cell>
          <cell r="H734" t="str">
            <v>1000017702</v>
          </cell>
          <cell r="N734" t="str">
            <v>4500900154</v>
          </cell>
          <cell r="O734" t="str">
            <v>5</v>
          </cell>
        </row>
        <row r="735">
          <cell r="A735">
            <v>858</v>
          </cell>
          <cell r="B735">
            <v>2</v>
          </cell>
          <cell r="C735" t="str">
            <v>ARC6-BA-039</v>
          </cell>
          <cell r="D735">
            <v>858</v>
          </cell>
          <cell r="E735" t="str">
            <v>ARDC-BA</v>
          </cell>
          <cell r="F735" t="str">
            <v>039</v>
          </cell>
          <cell r="G735" t="str">
            <v>On Location</v>
          </cell>
          <cell r="H735" t="str">
            <v>1000017263</v>
          </cell>
          <cell r="N735" t="str">
            <v>4500900154</v>
          </cell>
          <cell r="O735" t="str">
            <v>3</v>
          </cell>
        </row>
        <row r="736">
          <cell r="A736">
            <v>859</v>
          </cell>
          <cell r="B736">
            <v>2</v>
          </cell>
          <cell r="C736" t="str">
            <v>ARC6-BA-039</v>
          </cell>
          <cell r="D736">
            <v>859</v>
          </cell>
          <cell r="E736" t="str">
            <v>AREC-BA</v>
          </cell>
          <cell r="F736" t="str">
            <v>039</v>
          </cell>
          <cell r="G736" t="str">
            <v>On Location</v>
          </cell>
          <cell r="H736" t="str">
            <v>1000017263</v>
          </cell>
          <cell r="N736" t="str">
            <v>4500900154</v>
          </cell>
          <cell r="O736" t="str">
            <v>3</v>
          </cell>
        </row>
        <row r="737">
          <cell r="A737">
            <v>871</v>
          </cell>
          <cell r="B737">
            <v>2</v>
          </cell>
          <cell r="C737" t="str">
            <v>ARC6-BA-040</v>
          </cell>
          <cell r="D737">
            <v>871</v>
          </cell>
          <cell r="E737" t="str">
            <v>AREC-BA</v>
          </cell>
          <cell r="F737" t="str">
            <v>040</v>
          </cell>
          <cell r="G737" t="str">
            <v>Lost in Hole</v>
          </cell>
          <cell r="I737" t="str">
            <v>1000017309</v>
          </cell>
        </row>
        <row r="738">
          <cell r="A738">
            <v>869</v>
          </cell>
          <cell r="B738">
            <v>2</v>
          </cell>
          <cell r="C738" t="str">
            <v>ARC6-BA-040</v>
          </cell>
          <cell r="D738">
            <v>869</v>
          </cell>
          <cell r="E738" t="str">
            <v>ARDC-BA</v>
          </cell>
          <cell r="F738" t="str">
            <v>040</v>
          </cell>
          <cell r="G738" t="str">
            <v>Lost in Hole</v>
          </cell>
          <cell r="H738" t="str">
            <v>1000017309</v>
          </cell>
          <cell r="N738" t="str">
            <v>4500928344</v>
          </cell>
          <cell r="O738" t="str">
            <v>1</v>
          </cell>
        </row>
        <row r="739">
          <cell r="A739">
            <v>878</v>
          </cell>
          <cell r="B739">
            <v>2</v>
          </cell>
          <cell r="C739" t="str">
            <v>ARC6-BA-041</v>
          </cell>
          <cell r="D739">
            <v>878</v>
          </cell>
          <cell r="E739" t="str">
            <v>ARDC-BA</v>
          </cell>
          <cell r="F739" t="str">
            <v>041</v>
          </cell>
          <cell r="G739" t="str">
            <v>On Location</v>
          </cell>
          <cell r="H739" t="str">
            <v>1000017880</v>
          </cell>
        </row>
        <row r="740">
          <cell r="A740">
            <v>879</v>
          </cell>
          <cell r="B740">
            <v>2</v>
          </cell>
          <cell r="C740" t="str">
            <v>ARC6-BA-041</v>
          </cell>
          <cell r="D740">
            <v>879</v>
          </cell>
          <cell r="E740" t="str">
            <v>AREC-BA</v>
          </cell>
          <cell r="F740" t="str">
            <v>041</v>
          </cell>
          <cell r="G740" t="str">
            <v>On Location</v>
          </cell>
          <cell r="H740" t="str">
            <v>1000017880</v>
          </cell>
        </row>
        <row r="741">
          <cell r="A741">
            <v>886</v>
          </cell>
          <cell r="B741">
            <v>2</v>
          </cell>
          <cell r="C741" t="str">
            <v>ARC6-BA-042</v>
          </cell>
          <cell r="D741">
            <v>886</v>
          </cell>
          <cell r="E741" t="str">
            <v>AREC-BA</v>
          </cell>
          <cell r="F741" t="str">
            <v>042</v>
          </cell>
          <cell r="G741" t="str">
            <v>Lost in Hole</v>
          </cell>
          <cell r="I741" t="str">
            <v>1000017510</v>
          </cell>
        </row>
        <row r="742">
          <cell r="A742">
            <v>885</v>
          </cell>
          <cell r="B742">
            <v>2</v>
          </cell>
          <cell r="C742" t="str">
            <v>ARC6-BA-042</v>
          </cell>
          <cell r="D742">
            <v>885</v>
          </cell>
          <cell r="E742" t="str">
            <v>ARDC-BA</v>
          </cell>
          <cell r="F742" t="str">
            <v>042</v>
          </cell>
          <cell r="G742" t="str">
            <v>Lost in Hole</v>
          </cell>
          <cell r="H742" t="str">
            <v>1000017510</v>
          </cell>
          <cell r="N742" t="str">
            <v>4500900154</v>
          </cell>
          <cell r="O742" t="str">
            <v>4</v>
          </cell>
        </row>
        <row r="743">
          <cell r="A743">
            <v>903</v>
          </cell>
          <cell r="B743">
            <v>2</v>
          </cell>
          <cell r="C743" t="str">
            <v>ARC6-BA-043</v>
          </cell>
          <cell r="D743">
            <v>903</v>
          </cell>
          <cell r="E743" t="str">
            <v>ARDC-BA</v>
          </cell>
          <cell r="F743" t="str">
            <v>043</v>
          </cell>
          <cell r="G743" t="str">
            <v>RITE</v>
          </cell>
          <cell r="H743" t="str">
            <v>1000017317</v>
          </cell>
        </row>
        <row r="744">
          <cell r="A744">
            <v>904</v>
          </cell>
          <cell r="B744">
            <v>2</v>
          </cell>
          <cell r="C744" t="str">
            <v>ARC6-BA-043</v>
          </cell>
          <cell r="D744">
            <v>904</v>
          </cell>
          <cell r="E744" t="str">
            <v>AREC-BA</v>
          </cell>
          <cell r="F744" t="str">
            <v>043</v>
          </cell>
          <cell r="G744" t="str">
            <v>RITE</v>
          </cell>
          <cell r="H744" t="str">
            <v>1000017317</v>
          </cell>
        </row>
        <row r="745">
          <cell r="A745">
            <v>916</v>
          </cell>
          <cell r="B745">
            <v>2</v>
          </cell>
          <cell r="C745" t="str">
            <v>ARC6-BA-044</v>
          </cell>
          <cell r="D745">
            <v>916</v>
          </cell>
          <cell r="E745" t="str">
            <v>ARDC-BA</v>
          </cell>
          <cell r="F745" t="str">
            <v>044</v>
          </cell>
          <cell r="G745" t="str">
            <v>On Location</v>
          </cell>
          <cell r="H745" t="str">
            <v>1000017334</v>
          </cell>
        </row>
        <row r="746">
          <cell r="A746">
            <v>917</v>
          </cell>
          <cell r="B746">
            <v>2</v>
          </cell>
          <cell r="C746" t="str">
            <v>ARC6-BA-044</v>
          </cell>
          <cell r="D746">
            <v>917</v>
          </cell>
          <cell r="E746" t="str">
            <v>AREC-BA</v>
          </cell>
          <cell r="F746" t="str">
            <v>044</v>
          </cell>
          <cell r="G746" t="str">
            <v>On Location</v>
          </cell>
          <cell r="H746" t="str">
            <v>1000017334</v>
          </cell>
        </row>
        <row r="747">
          <cell r="A747">
            <v>4036</v>
          </cell>
          <cell r="B747">
            <v>2</v>
          </cell>
          <cell r="C747" t="str">
            <v>ARC6-BA-045</v>
          </cell>
          <cell r="D747">
            <v>4036</v>
          </cell>
          <cell r="E747" t="str">
            <v>ARDC-BA</v>
          </cell>
          <cell r="F747" t="str">
            <v>045</v>
          </cell>
          <cell r="G747" t="str">
            <v>RITE</v>
          </cell>
          <cell r="H747" t="str">
            <v>1000017470</v>
          </cell>
        </row>
        <row r="748">
          <cell r="A748">
            <v>4038</v>
          </cell>
          <cell r="B748">
            <v>2</v>
          </cell>
          <cell r="C748" t="str">
            <v>ARC6-BA-045</v>
          </cell>
          <cell r="D748">
            <v>4038</v>
          </cell>
          <cell r="E748" t="str">
            <v>AREC-BA</v>
          </cell>
          <cell r="F748" t="str">
            <v>045</v>
          </cell>
          <cell r="G748" t="str">
            <v>RITE</v>
          </cell>
          <cell r="H748" t="str">
            <v>1000017470</v>
          </cell>
        </row>
        <row r="749">
          <cell r="A749">
            <v>4037</v>
          </cell>
          <cell r="B749">
            <v>2</v>
          </cell>
          <cell r="C749" t="str">
            <v>ARC6-BA-047</v>
          </cell>
          <cell r="D749">
            <v>4037</v>
          </cell>
          <cell r="E749" t="str">
            <v>ARDC-BA</v>
          </cell>
          <cell r="F749" t="str">
            <v>047</v>
          </cell>
          <cell r="G749" t="str">
            <v>Lost in Hole</v>
          </cell>
          <cell r="H749" t="str">
            <v>1000017469</v>
          </cell>
        </row>
        <row r="750">
          <cell r="A750">
            <v>4039</v>
          </cell>
          <cell r="B750">
            <v>2</v>
          </cell>
          <cell r="C750" t="str">
            <v>ARC6-BA-047</v>
          </cell>
          <cell r="D750">
            <v>4039</v>
          </cell>
          <cell r="E750" t="str">
            <v>AREC-BA</v>
          </cell>
          <cell r="F750" t="str">
            <v>047</v>
          </cell>
          <cell r="G750" t="str">
            <v>Lost in Hole</v>
          </cell>
          <cell r="H750" t="str">
            <v>1000017469</v>
          </cell>
        </row>
        <row r="751">
          <cell r="A751">
            <v>4940</v>
          </cell>
          <cell r="B751">
            <v>2</v>
          </cell>
          <cell r="C751" t="str">
            <v>ARC6-BA-068</v>
          </cell>
          <cell r="D751">
            <v>4940</v>
          </cell>
          <cell r="E751" t="str">
            <v>ARDC-BA</v>
          </cell>
          <cell r="F751" t="str">
            <v>068</v>
          </cell>
          <cell r="G751" t="str">
            <v>On Location</v>
          </cell>
          <cell r="H751" t="str">
            <v>1000017700</v>
          </cell>
          <cell r="N751" t="str">
            <v>4501003756</v>
          </cell>
          <cell r="O751" t="str">
            <v>1</v>
          </cell>
        </row>
        <row r="752">
          <cell r="A752">
            <v>4941</v>
          </cell>
          <cell r="B752">
            <v>2</v>
          </cell>
          <cell r="C752" t="str">
            <v>ARC6-BA-068</v>
          </cell>
          <cell r="D752">
            <v>4941</v>
          </cell>
          <cell r="E752" t="str">
            <v>AREC-BA</v>
          </cell>
          <cell r="F752" t="str">
            <v>068</v>
          </cell>
          <cell r="G752" t="str">
            <v>On Location</v>
          </cell>
          <cell r="H752" t="str">
            <v>1000017700</v>
          </cell>
          <cell r="N752" t="str">
            <v>4501003756</v>
          </cell>
          <cell r="O752" t="str">
            <v>1</v>
          </cell>
        </row>
        <row r="753">
          <cell r="A753">
            <v>4990</v>
          </cell>
          <cell r="B753">
            <v>2</v>
          </cell>
          <cell r="C753" t="str">
            <v>ARC6-BA-072</v>
          </cell>
          <cell r="D753">
            <v>4990</v>
          </cell>
          <cell r="E753" t="str">
            <v>ARDC-BA</v>
          </cell>
          <cell r="F753" t="str">
            <v>072</v>
          </cell>
          <cell r="G753" t="str">
            <v>On Location</v>
          </cell>
          <cell r="H753" t="str">
            <v>1000017706</v>
          </cell>
          <cell r="N753" t="str">
            <v>4501003756</v>
          </cell>
          <cell r="O753" t="str">
            <v>2</v>
          </cell>
        </row>
        <row r="754">
          <cell r="A754">
            <v>4991</v>
          </cell>
          <cell r="B754">
            <v>2</v>
          </cell>
          <cell r="C754" t="str">
            <v>ARC6-BA-072</v>
          </cell>
          <cell r="D754">
            <v>4991</v>
          </cell>
          <cell r="E754" t="str">
            <v>AREC-BA</v>
          </cell>
          <cell r="F754" t="str">
            <v>072</v>
          </cell>
          <cell r="G754" t="str">
            <v>On Location</v>
          </cell>
          <cell r="H754" t="str">
            <v>1000017706</v>
          </cell>
          <cell r="N754" t="str">
            <v>4501003756</v>
          </cell>
          <cell r="O754" t="str">
            <v>2</v>
          </cell>
        </row>
        <row r="755">
          <cell r="A755">
            <v>5200</v>
          </cell>
          <cell r="B755">
            <v>2</v>
          </cell>
          <cell r="C755" t="str">
            <v>ARC6-BA-078</v>
          </cell>
          <cell r="D755">
            <v>5200</v>
          </cell>
          <cell r="E755" t="str">
            <v>ARDC-BA</v>
          </cell>
          <cell r="F755" t="str">
            <v>078</v>
          </cell>
          <cell r="G755" t="str">
            <v>On Location</v>
          </cell>
          <cell r="H755" t="str">
            <v>1000017842</v>
          </cell>
        </row>
        <row r="756">
          <cell r="A756">
            <v>5202</v>
          </cell>
          <cell r="B756">
            <v>2</v>
          </cell>
          <cell r="C756" t="str">
            <v>ARC6-BA-078</v>
          </cell>
          <cell r="D756">
            <v>5202</v>
          </cell>
          <cell r="E756" t="str">
            <v>AREC-BA</v>
          </cell>
          <cell r="F756" t="str">
            <v>078</v>
          </cell>
          <cell r="G756" t="str">
            <v>On Location</v>
          </cell>
          <cell r="H756" t="str">
            <v>1000017842</v>
          </cell>
        </row>
        <row r="757">
          <cell r="A757">
            <v>5201</v>
          </cell>
          <cell r="B757">
            <v>2</v>
          </cell>
          <cell r="C757" t="str">
            <v>ARC6-BA-081</v>
          </cell>
          <cell r="D757">
            <v>5201</v>
          </cell>
          <cell r="E757" t="str">
            <v>ARDC-BA</v>
          </cell>
          <cell r="F757" t="str">
            <v>081</v>
          </cell>
          <cell r="G757" t="str">
            <v>RITE</v>
          </cell>
          <cell r="H757" t="str">
            <v>1000017843</v>
          </cell>
        </row>
        <row r="758">
          <cell r="A758">
            <v>5203</v>
          </cell>
          <cell r="B758">
            <v>2</v>
          </cell>
          <cell r="C758" t="str">
            <v>ARC6-BA-081</v>
          </cell>
          <cell r="D758">
            <v>5203</v>
          </cell>
          <cell r="E758" t="str">
            <v>AREC-BA</v>
          </cell>
          <cell r="F758" t="str">
            <v>081</v>
          </cell>
          <cell r="G758" t="str">
            <v>RITE</v>
          </cell>
          <cell r="H758" t="str">
            <v>1000017843</v>
          </cell>
        </row>
        <row r="759">
          <cell r="A759">
            <v>5206</v>
          </cell>
          <cell r="B759">
            <v>2</v>
          </cell>
          <cell r="C759" t="str">
            <v>ARC6-BA-084</v>
          </cell>
          <cell r="D759">
            <v>5206</v>
          </cell>
          <cell r="E759" t="str">
            <v>ARDC-BA</v>
          </cell>
          <cell r="F759" t="str">
            <v>084</v>
          </cell>
          <cell r="G759" t="str">
            <v>On Location</v>
          </cell>
          <cell r="H759" t="str">
            <v>1000017860</v>
          </cell>
        </row>
        <row r="760">
          <cell r="A760">
            <v>5207</v>
          </cell>
          <cell r="B760">
            <v>2</v>
          </cell>
          <cell r="C760" t="str">
            <v>ARC6-BA-084</v>
          </cell>
          <cell r="D760">
            <v>5207</v>
          </cell>
          <cell r="E760" t="str">
            <v>AREC-BA</v>
          </cell>
          <cell r="F760" t="str">
            <v>084</v>
          </cell>
          <cell r="G760" t="str">
            <v>On Location</v>
          </cell>
          <cell r="H760" t="str">
            <v>1000017860</v>
          </cell>
        </row>
        <row r="761">
          <cell r="A761">
            <v>5345</v>
          </cell>
          <cell r="B761">
            <v>2</v>
          </cell>
          <cell r="C761" t="str">
            <v>ARC6-BA-085</v>
          </cell>
          <cell r="D761">
            <v>5345</v>
          </cell>
          <cell r="E761" t="str">
            <v>ARDC-BA</v>
          </cell>
          <cell r="F761" t="str">
            <v>085</v>
          </cell>
          <cell r="G761" t="str">
            <v>RITE</v>
          </cell>
          <cell r="H761" t="str">
            <v>1000017927</v>
          </cell>
        </row>
        <row r="762">
          <cell r="A762">
            <v>5347</v>
          </cell>
          <cell r="B762">
            <v>2</v>
          </cell>
          <cell r="C762" t="str">
            <v>ARC6-BA-085</v>
          </cell>
          <cell r="D762">
            <v>5347</v>
          </cell>
          <cell r="E762" t="str">
            <v>AREC-BA</v>
          </cell>
          <cell r="F762" t="str">
            <v>085</v>
          </cell>
          <cell r="G762" t="str">
            <v>RITE</v>
          </cell>
          <cell r="H762" t="str">
            <v>1000017927</v>
          </cell>
        </row>
        <row r="763">
          <cell r="A763">
            <v>5421</v>
          </cell>
          <cell r="B763">
            <v>2</v>
          </cell>
          <cell r="C763" t="str">
            <v>ARC6-BA-091</v>
          </cell>
          <cell r="D763">
            <v>5421</v>
          </cell>
          <cell r="E763" t="str">
            <v>ARDC-BA</v>
          </cell>
          <cell r="F763" t="str">
            <v>091</v>
          </cell>
          <cell r="G763" t="str">
            <v>On Location</v>
          </cell>
          <cell r="H763" t="str">
            <v>1000017986</v>
          </cell>
        </row>
        <row r="764">
          <cell r="A764">
            <v>5419</v>
          </cell>
          <cell r="B764">
            <v>2</v>
          </cell>
          <cell r="C764" t="str">
            <v>ARC6-BA-091</v>
          </cell>
          <cell r="D764">
            <v>5419</v>
          </cell>
          <cell r="E764" t="str">
            <v>AREC-BA</v>
          </cell>
          <cell r="F764" t="str">
            <v>091</v>
          </cell>
          <cell r="G764" t="str">
            <v>On Location</v>
          </cell>
          <cell r="H764" t="str">
            <v>1000017986</v>
          </cell>
        </row>
        <row r="765">
          <cell r="A765">
            <v>5422</v>
          </cell>
          <cell r="B765">
            <v>2</v>
          </cell>
          <cell r="C765" t="str">
            <v>ARC6-BA-092</v>
          </cell>
          <cell r="D765">
            <v>5422</v>
          </cell>
          <cell r="E765" t="str">
            <v>ARDC-BA</v>
          </cell>
          <cell r="F765" t="str">
            <v>092</v>
          </cell>
          <cell r="G765" t="str">
            <v>Lost in Hole</v>
          </cell>
          <cell r="H765" t="str">
            <v>1000017991</v>
          </cell>
        </row>
        <row r="766">
          <cell r="A766">
            <v>5418</v>
          </cell>
          <cell r="B766">
            <v>2</v>
          </cell>
          <cell r="C766" t="str">
            <v>ARC6-BA-092</v>
          </cell>
          <cell r="D766">
            <v>5418</v>
          </cell>
          <cell r="E766" t="str">
            <v>AREC-BA</v>
          </cell>
          <cell r="F766" t="str">
            <v>092H</v>
          </cell>
          <cell r="G766" t="str">
            <v>Lost in Hole</v>
          </cell>
          <cell r="H766" t="str">
            <v>1000017991</v>
          </cell>
        </row>
        <row r="767">
          <cell r="A767">
            <v>5663</v>
          </cell>
          <cell r="B767">
            <v>2</v>
          </cell>
          <cell r="C767" t="str">
            <v>ARC6-BA-102</v>
          </cell>
          <cell r="D767">
            <v>5663</v>
          </cell>
          <cell r="E767" t="str">
            <v>ARDC-BA</v>
          </cell>
          <cell r="F767" t="str">
            <v>102</v>
          </cell>
          <cell r="G767" t="str">
            <v>RITE</v>
          </cell>
          <cell r="H767" t="str">
            <v>1000018181</v>
          </cell>
          <cell r="N767" t="str">
            <v>4501061140</v>
          </cell>
          <cell r="O767" t="str">
            <v>1</v>
          </cell>
        </row>
        <row r="768">
          <cell r="A768">
            <v>5664</v>
          </cell>
          <cell r="B768">
            <v>2</v>
          </cell>
          <cell r="C768" t="str">
            <v>ARC6-BA-102</v>
          </cell>
          <cell r="D768">
            <v>5664</v>
          </cell>
          <cell r="E768" t="str">
            <v>AREC-BA</v>
          </cell>
          <cell r="F768" t="str">
            <v>102</v>
          </cell>
          <cell r="G768" t="str">
            <v>RITE</v>
          </cell>
          <cell r="H768" t="str">
            <v>1000018181</v>
          </cell>
          <cell r="N768" t="str">
            <v>4501061140</v>
          </cell>
          <cell r="O768" t="str">
            <v>1</v>
          </cell>
        </row>
        <row r="769">
          <cell r="A769">
            <v>5681</v>
          </cell>
          <cell r="B769">
            <v>2</v>
          </cell>
          <cell r="C769" t="str">
            <v>ARC6-BA-103</v>
          </cell>
          <cell r="D769">
            <v>5681</v>
          </cell>
          <cell r="E769" t="str">
            <v>ARDC-BA</v>
          </cell>
          <cell r="F769" t="str">
            <v>103</v>
          </cell>
          <cell r="G769" t="str">
            <v>On Location</v>
          </cell>
          <cell r="H769" t="str">
            <v>1000018182</v>
          </cell>
          <cell r="N769" t="str">
            <v>4501061140</v>
          </cell>
          <cell r="O769" t="str">
            <v>2</v>
          </cell>
        </row>
        <row r="770">
          <cell r="A770">
            <v>5682</v>
          </cell>
          <cell r="B770">
            <v>2</v>
          </cell>
          <cell r="C770" t="str">
            <v>ARC6-BA-103</v>
          </cell>
          <cell r="D770">
            <v>5682</v>
          </cell>
          <cell r="E770" t="str">
            <v>AREC-BA</v>
          </cell>
          <cell r="F770" t="str">
            <v>103</v>
          </cell>
          <cell r="G770" t="str">
            <v>On Location</v>
          </cell>
          <cell r="H770" t="str">
            <v>1000018182</v>
          </cell>
          <cell r="N770" t="str">
            <v>4501061140</v>
          </cell>
          <cell r="O770" t="str">
            <v>2</v>
          </cell>
        </row>
        <row r="771">
          <cell r="A771">
            <v>5923</v>
          </cell>
          <cell r="B771">
            <v>2</v>
          </cell>
          <cell r="C771" t="str">
            <v>ARC6-BA-107</v>
          </cell>
          <cell r="D771">
            <v>5923</v>
          </cell>
          <cell r="E771" t="str">
            <v>ARDC-BA</v>
          </cell>
          <cell r="F771" t="str">
            <v>107</v>
          </cell>
          <cell r="G771" t="str">
            <v>RITE</v>
          </cell>
          <cell r="I771" t="e">
            <v>#N/A</v>
          </cell>
          <cell r="N771" t="str">
            <v>4501006415</v>
          </cell>
          <cell r="O771" t="str">
            <v>13</v>
          </cell>
        </row>
        <row r="772">
          <cell r="A772">
            <v>5924</v>
          </cell>
          <cell r="B772">
            <v>2</v>
          </cell>
          <cell r="C772" t="str">
            <v>ARC6-BA-107</v>
          </cell>
          <cell r="D772">
            <v>5924</v>
          </cell>
          <cell r="E772" t="str">
            <v>AREC-BA</v>
          </cell>
          <cell r="F772" t="str">
            <v>107</v>
          </cell>
          <cell r="G772" t="str">
            <v>RITE</v>
          </cell>
          <cell r="I772" t="e">
            <v>#N/A</v>
          </cell>
          <cell r="N772" t="str">
            <v>4501006415</v>
          </cell>
          <cell r="O772" t="str">
            <v>13</v>
          </cell>
        </row>
        <row r="773">
          <cell r="A773">
            <v>5921</v>
          </cell>
          <cell r="B773">
            <v>2</v>
          </cell>
          <cell r="C773" t="str">
            <v>ARC6-BA-108</v>
          </cell>
          <cell r="D773">
            <v>5921</v>
          </cell>
          <cell r="E773" t="str">
            <v>ARDC-BA</v>
          </cell>
          <cell r="F773" t="str">
            <v>108</v>
          </cell>
          <cell r="G773" t="str">
            <v>On Location</v>
          </cell>
          <cell r="H773" t="str">
            <v>1000018440</v>
          </cell>
          <cell r="N773" t="str">
            <v>NGC-C00-031</v>
          </cell>
          <cell r="O773" t="str">
            <v>1</v>
          </cell>
        </row>
        <row r="774">
          <cell r="A774">
            <v>5922</v>
          </cell>
          <cell r="B774">
            <v>2</v>
          </cell>
          <cell r="C774" t="str">
            <v>ARC6-BA-108</v>
          </cell>
          <cell r="D774">
            <v>5922</v>
          </cell>
          <cell r="E774" t="str">
            <v>AREC-BA</v>
          </cell>
          <cell r="F774" t="str">
            <v>108</v>
          </cell>
          <cell r="G774" t="str">
            <v>On Location</v>
          </cell>
          <cell r="H774" t="str">
            <v>1000018440</v>
          </cell>
          <cell r="N774" t="str">
            <v>NGC-C00-031</v>
          </cell>
        </row>
        <row r="775">
          <cell r="A775">
            <v>6076</v>
          </cell>
          <cell r="B775">
            <v>2</v>
          </cell>
          <cell r="C775" t="str">
            <v>ARC6-BA-109</v>
          </cell>
          <cell r="D775">
            <v>6076</v>
          </cell>
          <cell r="E775" t="str">
            <v>ARDC-BA</v>
          </cell>
          <cell r="F775" t="str">
            <v>109</v>
          </cell>
          <cell r="G775" t="str">
            <v>Lost in Hole</v>
          </cell>
          <cell r="H775" t="str">
            <v>1000018383</v>
          </cell>
        </row>
        <row r="776">
          <cell r="A776">
            <v>6077</v>
          </cell>
          <cell r="B776">
            <v>2</v>
          </cell>
          <cell r="C776" t="str">
            <v>ARC6-BA-109</v>
          </cell>
          <cell r="D776">
            <v>6077</v>
          </cell>
          <cell r="E776" t="str">
            <v>AREC-BA</v>
          </cell>
          <cell r="F776" t="str">
            <v>109</v>
          </cell>
          <cell r="G776" t="str">
            <v>Lost in Hole</v>
          </cell>
          <cell r="H776" t="str">
            <v>1000018383</v>
          </cell>
        </row>
        <row r="777">
          <cell r="A777">
            <v>5981</v>
          </cell>
          <cell r="B777">
            <v>2</v>
          </cell>
          <cell r="C777" t="str">
            <v>ARC6-BA-110</v>
          </cell>
          <cell r="D777">
            <v>5981</v>
          </cell>
          <cell r="E777" t="str">
            <v>ARDC-BA</v>
          </cell>
          <cell r="F777" t="str">
            <v>110</v>
          </cell>
          <cell r="G777" t="str">
            <v>On Location</v>
          </cell>
          <cell r="H777" t="str">
            <v>1000018413</v>
          </cell>
          <cell r="N777" t="str">
            <v>4501093686</v>
          </cell>
          <cell r="O777" t="str">
            <v>5</v>
          </cell>
        </row>
        <row r="778">
          <cell r="A778">
            <v>5985</v>
          </cell>
          <cell r="B778">
            <v>2</v>
          </cell>
          <cell r="C778" t="str">
            <v>ARC6-BA-110</v>
          </cell>
          <cell r="D778">
            <v>5985</v>
          </cell>
          <cell r="E778" t="str">
            <v>AREC-BA</v>
          </cell>
          <cell r="F778" t="str">
            <v>110</v>
          </cell>
          <cell r="G778" t="str">
            <v>On Location</v>
          </cell>
          <cell r="H778" t="str">
            <v>1000018413</v>
          </cell>
          <cell r="N778" t="str">
            <v>4501093686</v>
          </cell>
          <cell r="O778" t="str">
            <v>5</v>
          </cell>
        </row>
        <row r="779">
          <cell r="A779">
            <v>5984</v>
          </cell>
          <cell r="B779">
            <v>2</v>
          </cell>
          <cell r="C779" t="str">
            <v>ARC6-BA-111</v>
          </cell>
          <cell r="D779">
            <v>5984</v>
          </cell>
          <cell r="E779" t="str">
            <v>ARDC-BA</v>
          </cell>
          <cell r="F779" t="str">
            <v>111</v>
          </cell>
          <cell r="G779" t="str">
            <v>On Location</v>
          </cell>
          <cell r="H779" t="str">
            <v>1000018468</v>
          </cell>
          <cell r="N779" t="str">
            <v>4501093691</v>
          </cell>
          <cell r="O779" t="str">
            <v>5</v>
          </cell>
        </row>
        <row r="780">
          <cell r="A780">
            <v>5982</v>
          </cell>
          <cell r="B780">
            <v>2</v>
          </cell>
          <cell r="C780" t="str">
            <v>ARC6-BA-111</v>
          </cell>
          <cell r="D780">
            <v>5982</v>
          </cell>
          <cell r="E780" t="str">
            <v>AREC-BA</v>
          </cell>
          <cell r="F780" t="str">
            <v>111</v>
          </cell>
          <cell r="G780" t="str">
            <v>On Location</v>
          </cell>
          <cell r="H780" t="str">
            <v>1000018468</v>
          </cell>
          <cell r="N780" t="str">
            <v>4501093691</v>
          </cell>
          <cell r="O780" t="str">
            <v>5</v>
          </cell>
        </row>
        <row r="781">
          <cell r="A781">
            <v>5995</v>
          </cell>
          <cell r="B781">
            <v>2</v>
          </cell>
          <cell r="C781" t="str">
            <v>ARC6-BA-112</v>
          </cell>
          <cell r="D781">
            <v>5995</v>
          </cell>
          <cell r="E781" t="str">
            <v>ARDC-BA</v>
          </cell>
          <cell r="F781" t="str">
            <v>112</v>
          </cell>
          <cell r="G781" t="str">
            <v>On Location</v>
          </cell>
          <cell r="H781" t="str">
            <v>1000018442</v>
          </cell>
          <cell r="N781" t="str">
            <v>4501093691</v>
          </cell>
          <cell r="O781" t="str">
            <v>6</v>
          </cell>
        </row>
        <row r="782">
          <cell r="A782">
            <v>5996</v>
          </cell>
          <cell r="B782">
            <v>2</v>
          </cell>
          <cell r="C782" t="str">
            <v>ARC6-BA-112</v>
          </cell>
          <cell r="D782">
            <v>5996</v>
          </cell>
          <cell r="E782" t="str">
            <v>AREC-BA</v>
          </cell>
          <cell r="F782" t="str">
            <v>112</v>
          </cell>
          <cell r="G782" t="str">
            <v>On Location</v>
          </cell>
          <cell r="H782" t="str">
            <v>1000018442</v>
          </cell>
          <cell r="N782" t="str">
            <v>4501093691</v>
          </cell>
          <cell r="O782" t="str">
            <v>6</v>
          </cell>
        </row>
        <row r="783">
          <cell r="A783">
            <v>6696</v>
          </cell>
          <cell r="B783">
            <v>2</v>
          </cell>
          <cell r="C783" t="str">
            <v>ARC6-BA-116</v>
          </cell>
          <cell r="D783">
            <v>6696</v>
          </cell>
          <cell r="E783" t="str">
            <v>ARDC-BA</v>
          </cell>
          <cell r="F783" t="str">
            <v>116</v>
          </cell>
          <cell r="G783" t="str">
            <v>On Location</v>
          </cell>
          <cell r="I783">
            <v>1000018526</v>
          </cell>
        </row>
        <row r="784">
          <cell r="A784">
            <v>6697</v>
          </cell>
          <cell r="B784">
            <v>2</v>
          </cell>
          <cell r="C784" t="str">
            <v>ARC6-BA-116</v>
          </cell>
          <cell r="D784">
            <v>6697</v>
          </cell>
          <cell r="E784" t="str">
            <v>AREC-BA</v>
          </cell>
          <cell r="F784" t="str">
            <v>116</v>
          </cell>
          <cell r="G784" t="str">
            <v>On Location</v>
          </cell>
          <cell r="I784">
            <v>1000018526</v>
          </cell>
        </row>
        <row r="785">
          <cell r="A785">
            <v>6062</v>
          </cell>
          <cell r="B785">
            <v>2</v>
          </cell>
          <cell r="C785" t="str">
            <v>ARC6-BA-118</v>
          </cell>
          <cell r="D785">
            <v>6062</v>
          </cell>
          <cell r="E785" t="str">
            <v>ARDC-BA</v>
          </cell>
          <cell r="F785" t="str">
            <v>118</v>
          </cell>
          <cell r="G785" t="str">
            <v>RITE</v>
          </cell>
          <cell r="H785" t="str">
            <v>1000018551</v>
          </cell>
          <cell r="N785" t="str">
            <v>NGC-C00-055</v>
          </cell>
          <cell r="O785" t="str">
            <v>1</v>
          </cell>
        </row>
        <row r="786">
          <cell r="A786">
            <v>6063</v>
          </cell>
          <cell r="B786">
            <v>2</v>
          </cell>
          <cell r="C786" t="str">
            <v>ARC6-BA-118</v>
          </cell>
          <cell r="D786">
            <v>6063</v>
          </cell>
          <cell r="E786" t="str">
            <v>AREC-BA</v>
          </cell>
          <cell r="F786" t="str">
            <v>118</v>
          </cell>
          <cell r="G786" t="str">
            <v>RITE</v>
          </cell>
          <cell r="H786" t="str">
            <v>1000018551</v>
          </cell>
          <cell r="N786" t="str">
            <v>NGC-C00-055</v>
          </cell>
          <cell r="O786" t="str">
            <v>1</v>
          </cell>
        </row>
        <row r="787">
          <cell r="A787">
            <v>6082</v>
          </cell>
          <cell r="B787">
            <v>2</v>
          </cell>
          <cell r="C787" t="str">
            <v>ARC6-BA-119</v>
          </cell>
          <cell r="D787">
            <v>6082</v>
          </cell>
          <cell r="E787" t="str">
            <v>ARDC-BA</v>
          </cell>
          <cell r="F787" t="str">
            <v>119</v>
          </cell>
          <cell r="G787" t="str">
            <v>On Location</v>
          </cell>
          <cell r="H787" t="str">
            <v>1000018527</v>
          </cell>
        </row>
        <row r="788">
          <cell r="A788">
            <v>6083</v>
          </cell>
          <cell r="B788">
            <v>2</v>
          </cell>
          <cell r="C788" t="str">
            <v>ARC6-BA-119</v>
          </cell>
          <cell r="D788">
            <v>6083</v>
          </cell>
          <cell r="E788" t="str">
            <v>AREC-BA</v>
          </cell>
          <cell r="F788" t="str">
            <v>119</v>
          </cell>
          <cell r="G788" t="str">
            <v>On Location</v>
          </cell>
          <cell r="H788" t="str">
            <v>1000018527</v>
          </cell>
        </row>
        <row r="789">
          <cell r="A789">
            <v>6400</v>
          </cell>
          <cell r="B789">
            <v>2</v>
          </cell>
          <cell r="C789" t="str">
            <v>ARC6-BA-121</v>
          </cell>
          <cell r="D789">
            <v>6400</v>
          </cell>
          <cell r="E789" t="str">
            <v>ARDC-BA</v>
          </cell>
          <cell r="F789" t="str">
            <v>121</v>
          </cell>
          <cell r="G789" t="str">
            <v>On Location</v>
          </cell>
          <cell r="I789" t="e">
            <v>#N/A</v>
          </cell>
        </row>
        <row r="790">
          <cell r="A790">
            <v>6401</v>
          </cell>
          <cell r="B790">
            <v>2</v>
          </cell>
          <cell r="C790" t="str">
            <v>ARC6-BA-121</v>
          </cell>
          <cell r="D790">
            <v>6401</v>
          </cell>
          <cell r="E790" t="str">
            <v>AREC-BA</v>
          </cell>
          <cell r="F790" t="str">
            <v>121</v>
          </cell>
          <cell r="G790" t="str">
            <v>On Location</v>
          </cell>
          <cell r="I790" t="e">
            <v>#N/A</v>
          </cell>
        </row>
        <row r="791">
          <cell r="A791">
            <v>6109</v>
          </cell>
          <cell r="B791">
            <v>2</v>
          </cell>
          <cell r="C791" t="str">
            <v>ARC6-BA-123</v>
          </cell>
          <cell r="D791">
            <v>6109</v>
          </cell>
          <cell r="E791" t="str">
            <v>ARDC-BA</v>
          </cell>
          <cell r="F791" t="str">
            <v>123</v>
          </cell>
          <cell r="G791" t="str">
            <v>RITE</v>
          </cell>
          <cell r="H791" t="str">
            <v>1000018883</v>
          </cell>
          <cell r="N791" t="str">
            <v>4501006415</v>
          </cell>
          <cell r="O791" t="str">
            <v>14</v>
          </cell>
        </row>
        <row r="792">
          <cell r="A792">
            <v>6110</v>
          </cell>
          <cell r="B792">
            <v>2</v>
          </cell>
          <cell r="C792" t="str">
            <v>ARC6-BA-123</v>
          </cell>
          <cell r="D792">
            <v>6110</v>
          </cell>
          <cell r="E792" t="str">
            <v>AREC-BA</v>
          </cell>
          <cell r="F792" t="str">
            <v>123</v>
          </cell>
          <cell r="G792" t="str">
            <v>RITE</v>
          </cell>
          <cell r="H792" t="str">
            <v>1000018883</v>
          </cell>
          <cell r="N792" t="str">
            <v>4501006415</v>
          </cell>
          <cell r="O792" t="str">
            <v>14</v>
          </cell>
        </row>
        <row r="793">
          <cell r="A793">
            <v>6556</v>
          </cell>
          <cell r="B793">
            <v>2</v>
          </cell>
          <cell r="C793" t="str">
            <v>ARC6-BA-133</v>
          </cell>
          <cell r="D793">
            <v>6556</v>
          </cell>
          <cell r="E793" t="str">
            <v>ARDC-BA</v>
          </cell>
          <cell r="F793" t="str">
            <v>133</v>
          </cell>
          <cell r="G793" t="str">
            <v>RITE</v>
          </cell>
          <cell r="I793">
            <v>1000018900</v>
          </cell>
          <cell r="N793" t="str">
            <v>4501124406</v>
          </cell>
          <cell r="O793" t="str">
            <v>1</v>
          </cell>
        </row>
        <row r="794">
          <cell r="A794">
            <v>6558</v>
          </cell>
          <cell r="B794">
            <v>2</v>
          </cell>
          <cell r="C794" t="str">
            <v>ARC6-BA-133</v>
          </cell>
          <cell r="D794">
            <v>6558</v>
          </cell>
          <cell r="E794" t="str">
            <v>AREC-BA</v>
          </cell>
          <cell r="F794" t="str">
            <v>133H</v>
          </cell>
          <cell r="G794" t="str">
            <v>RITE</v>
          </cell>
          <cell r="I794">
            <v>1000018900</v>
          </cell>
          <cell r="N794" t="str">
            <v>4501124406</v>
          </cell>
          <cell r="O794" t="str">
            <v>1</v>
          </cell>
        </row>
        <row r="795">
          <cell r="A795">
            <v>6557</v>
          </cell>
          <cell r="B795">
            <v>2</v>
          </cell>
          <cell r="C795" t="str">
            <v>ARC6-BA-134</v>
          </cell>
          <cell r="D795">
            <v>6557</v>
          </cell>
          <cell r="E795" t="str">
            <v>ARDC-BA</v>
          </cell>
          <cell r="F795" t="str">
            <v>134</v>
          </cell>
          <cell r="G795" t="str">
            <v>RITE</v>
          </cell>
          <cell r="I795">
            <v>1000018901</v>
          </cell>
          <cell r="N795" t="str">
            <v>4501124406</v>
          </cell>
          <cell r="O795" t="str">
            <v>2</v>
          </cell>
        </row>
        <row r="796">
          <cell r="A796">
            <v>6559</v>
          </cell>
          <cell r="B796">
            <v>2</v>
          </cell>
          <cell r="C796" t="str">
            <v>ARC6-BA-134</v>
          </cell>
          <cell r="D796">
            <v>6559</v>
          </cell>
          <cell r="E796" t="str">
            <v>AREC-BA</v>
          </cell>
          <cell r="F796" t="str">
            <v>134H</v>
          </cell>
          <cell r="G796" t="str">
            <v>RITE</v>
          </cell>
          <cell r="I796">
            <v>1000018901</v>
          </cell>
          <cell r="N796" t="str">
            <v>4501124406</v>
          </cell>
          <cell r="O796" t="str">
            <v>2</v>
          </cell>
        </row>
        <row r="797">
          <cell r="A797">
            <v>6575</v>
          </cell>
          <cell r="B797">
            <v>2</v>
          </cell>
          <cell r="C797" t="str">
            <v>ARC6-BA-138</v>
          </cell>
          <cell r="D797">
            <v>6575</v>
          </cell>
          <cell r="E797" t="str">
            <v>ARDC-BA</v>
          </cell>
          <cell r="F797" t="str">
            <v>138</v>
          </cell>
          <cell r="G797" t="str">
            <v>On Location</v>
          </cell>
          <cell r="I797">
            <v>1000018906</v>
          </cell>
          <cell r="N797" t="str">
            <v>4501111788</v>
          </cell>
          <cell r="O797" t="str">
            <v>2</v>
          </cell>
        </row>
        <row r="798">
          <cell r="A798">
            <v>6576</v>
          </cell>
          <cell r="B798">
            <v>2</v>
          </cell>
          <cell r="C798" t="str">
            <v>ARC6-BA-138</v>
          </cell>
          <cell r="D798">
            <v>6576</v>
          </cell>
          <cell r="E798" t="str">
            <v>AREC-BA</v>
          </cell>
          <cell r="F798" t="str">
            <v>138</v>
          </cell>
          <cell r="G798" t="str">
            <v>On Location</v>
          </cell>
          <cell r="I798">
            <v>1000018906</v>
          </cell>
          <cell r="N798" t="str">
            <v>4501111788</v>
          </cell>
          <cell r="O798" t="str">
            <v>2</v>
          </cell>
        </row>
        <row r="799">
          <cell r="A799">
            <v>6577</v>
          </cell>
          <cell r="B799">
            <v>2</v>
          </cell>
          <cell r="C799" t="str">
            <v>ARC6-BA-139</v>
          </cell>
          <cell r="D799">
            <v>6577</v>
          </cell>
          <cell r="E799" t="str">
            <v>ARDC-BA</v>
          </cell>
          <cell r="F799" t="str">
            <v>139</v>
          </cell>
          <cell r="G799" t="str">
            <v>On Location</v>
          </cell>
          <cell r="I799">
            <v>1000018914</v>
          </cell>
          <cell r="N799" t="str">
            <v>4501124406</v>
          </cell>
          <cell r="O799" t="str">
            <v>4</v>
          </cell>
        </row>
        <row r="800">
          <cell r="A800">
            <v>6578</v>
          </cell>
          <cell r="B800">
            <v>2</v>
          </cell>
          <cell r="C800" t="str">
            <v>ARC6-BA-139</v>
          </cell>
          <cell r="D800">
            <v>6578</v>
          </cell>
          <cell r="E800" t="str">
            <v>AREC-BA</v>
          </cell>
          <cell r="F800" t="str">
            <v>139</v>
          </cell>
          <cell r="G800" t="str">
            <v>On Location</v>
          </cell>
          <cell r="I800">
            <v>1000018914</v>
          </cell>
          <cell r="N800" t="str">
            <v>4501124406</v>
          </cell>
          <cell r="O800" t="str">
            <v>4</v>
          </cell>
        </row>
        <row r="801">
          <cell r="A801">
            <v>6624</v>
          </cell>
          <cell r="B801">
            <v>2</v>
          </cell>
          <cell r="C801" t="str">
            <v>ARC6-BA-144</v>
          </cell>
          <cell r="D801">
            <v>6624</v>
          </cell>
          <cell r="E801" t="str">
            <v>ARDC-BA</v>
          </cell>
          <cell r="F801" t="str">
            <v>144</v>
          </cell>
          <cell r="G801" t="str">
            <v>On Location</v>
          </cell>
          <cell r="I801">
            <v>1000018932</v>
          </cell>
          <cell r="N801" t="str">
            <v>4501124454</v>
          </cell>
          <cell r="O801" t="str">
            <v>1</v>
          </cell>
        </row>
        <row r="802">
          <cell r="A802">
            <v>6626</v>
          </cell>
          <cell r="B802">
            <v>2</v>
          </cell>
          <cell r="C802" t="str">
            <v>ARC6-BA-144</v>
          </cell>
          <cell r="D802">
            <v>6626</v>
          </cell>
          <cell r="E802" t="str">
            <v>AREC-BA</v>
          </cell>
          <cell r="F802" t="str">
            <v>144H</v>
          </cell>
          <cell r="G802" t="str">
            <v>On Location</v>
          </cell>
          <cell r="I802">
            <v>1000018932</v>
          </cell>
          <cell r="N802" t="str">
            <v>4501124454</v>
          </cell>
          <cell r="O802" t="str">
            <v>1</v>
          </cell>
        </row>
        <row r="803">
          <cell r="A803">
            <v>6625</v>
          </cell>
          <cell r="B803">
            <v>2</v>
          </cell>
          <cell r="C803" t="str">
            <v>ARC6-BA-145</v>
          </cell>
          <cell r="D803">
            <v>6625</v>
          </cell>
          <cell r="E803" t="str">
            <v>ARDC-BA</v>
          </cell>
          <cell r="F803" t="str">
            <v>145</v>
          </cell>
          <cell r="G803" t="str">
            <v>RITE</v>
          </cell>
          <cell r="I803">
            <v>1000018933</v>
          </cell>
          <cell r="N803" t="str">
            <v>4501124454</v>
          </cell>
          <cell r="O803" t="str">
            <v>2</v>
          </cell>
        </row>
        <row r="804">
          <cell r="A804">
            <v>6627</v>
          </cell>
          <cell r="B804">
            <v>2</v>
          </cell>
          <cell r="C804" t="str">
            <v>ARC6-BA-145</v>
          </cell>
          <cell r="D804">
            <v>6627</v>
          </cell>
          <cell r="E804" t="str">
            <v>AREC-BA</v>
          </cell>
          <cell r="F804" t="str">
            <v>145H</v>
          </cell>
          <cell r="G804" t="str">
            <v>RITE</v>
          </cell>
          <cell r="I804">
            <v>1000018933</v>
          </cell>
          <cell r="N804" t="str">
            <v>4501124454</v>
          </cell>
          <cell r="O804" t="str">
            <v>2</v>
          </cell>
        </row>
        <row r="805">
          <cell r="A805">
            <v>6857</v>
          </cell>
          <cell r="B805">
            <v>2</v>
          </cell>
          <cell r="C805" t="str">
            <v>ARC6-BA-154</v>
          </cell>
          <cell r="D805">
            <v>6857</v>
          </cell>
          <cell r="E805" t="str">
            <v>ARDC-BA</v>
          </cell>
          <cell r="F805" t="str">
            <v>154</v>
          </cell>
          <cell r="G805" t="str">
            <v>On Location</v>
          </cell>
          <cell r="I805">
            <v>1000019027</v>
          </cell>
          <cell r="N805" t="str">
            <v>4501124455</v>
          </cell>
          <cell r="O805" t="str">
            <v>5</v>
          </cell>
        </row>
        <row r="806">
          <cell r="A806">
            <v>6858</v>
          </cell>
          <cell r="B806">
            <v>2</v>
          </cell>
          <cell r="C806" t="str">
            <v>ARC6-BA-154</v>
          </cell>
          <cell r="D806">
            <v>6858</v>
          </cell>
          <cell r="E806" t="str">
            <v>AREC-BA</v>
          </cell>
          <cell r="F806" t="str">
            <v>154H</v>
          </cell>
          <cell r="G806" t="str">
            <v>On Location</v>
          </cell>
          <cell r="I806">
            <v>1000019027</v>
          </cell>
          <cell r="N806" t="str">
            <v>4501124455</v>
          </cell>
          <cell r="O806" t="str">
            <v>5</v>
          </cell>
        </row>
        <row r="807">
          <cell r="A807">
            <v>6992</v>
          </cell>
          <cell r="B807">
            <v>2</v>
          </cell>
          <cell r="C807" t="str">
            <v>ARC6-BA-155</v>
          </cell>
          <cell r="D807">
            <v>6992</v>
          </cell>
          <cell r="E807" t="str">
            <v>ARDC-BA</v>
          </cell>
          <cell r="F807" t="str">
            <v>155</v>
          </cell>
          <cell r="G807" t="str">
            <v>RITE</v>
          </cell>
          <cell r="I807" t="e">
            <v>#N/A</v>
          </cell>
          <cell r="N807" t="str">
            <v>4501124455</v>
          </cell>
          <cell r="O807" t="str">
            <v>6</v>
          </cell>
        </row>
        <row r="808">
          <cell r="A808">
            <v>6993</v>
          </cell>
          <cell r="B808">
            <v>2</v>
          </cell>
          <cell r="C808" t="str">
            <v>ARC6-BA-155</v>
          </cell>
          <cell r="D808">
            <v>6993</v>
          </cell>
          <cell r="E808" t="str">
            <v>AREC-BA</v>
          </cell>
          <cell r="F808" t="str">
            <v>155H</v>
          </cell>
          <cell r="G808" t="str">
            <v>RITE</v>
          </cell>
          <cell r="I808" t="e">
            <v>#N/A</v>
          </cell>
          <cell r="N808" t="str">
            <v>4501124455</v>
          </cell>
          <cell r="O808" t="str">
            <v>6</v>
          </cell>
        </row>
        <row r="809">
          <cell r="A809">
            <v>76</v>
          </cell>
          <cell r="B809">
            <v>2</v>
          </cell>
          <cell r="C809" t="str">
            <v>ARC6-BA-ENP-2</v>
          </cell>
          <cell r="D809">
            <v>76</v>
          </cell>
          <cell r="E809" t="str">
            <v>ARDC-BA</v>
          </cell>
          <cell r="F809" t="str">
            <v>002</v>
          </cell>
          <cell r="G809" t="str">
            <v>On Location</v>
          </cell>
          <cell r="H809" t="str">
            <v>1000016511</v>
          </cell>
        </row>
        <row r="810">
          <cell r="A810">
            <v>77</v>
          </cell>
          <cell r="B810">
            <v>2</v>
          </cell>
          <cell r="C810" t="str">
            <v>ARC6-BA-ENP-2</v>
          </cell>
          <cell r="D810">
            <v>77</v>
          </cell>
          <cell r="E810" t="str">
            <v>AREC-BA</v>
          </cell>
          <cell r="F810" t="str">
            <v>002</v>
          </cell>
          <cell r="G810" t="str">
            <v>On Location</v>
          </cell>
          <cell r="H810" t="str">
            <v>1000016511</v>
          </cell>
        </row>
        <row r="811">
          <cell r="A811">
            <v>6163</v>
          </cell>
          <cell r="B811">
            <v>2</v>
          </cell>
          <cell r="C811" t="str">
            <v>ARC8-CA-8003</v>
          </cell>
          <cell r="D811">
            <v>6163</v>
          </cell>
          <cell r="E811" t="str">
            <v>ARDC-CA</v>
          </cell>
          <cell r="F811" t="str">
            <v>003</v>
          </cell>
          <cell r="G811" t="str">
            <v>On Location</v>
          </cell>
          <cell r="I811" t="e">
            <v>#N/A</v>
          </cell>
          <cell r="N811" t="str">
            <v>4501101891</v>
          </cell>
          <cell r="O811" t="str">
            <v>1</v>
          </cell>
        </row>
        <row r="812">
          <cell r="A812">
            <v>6164</v>
          </cell>
          <cell r="B812">
            <v>2</v>
          </cell>
          <cell r="C812" t="str">
            <v>ARC8-CA-8003</v>
          </cell>
          <cell r="D812">
            <v>6164</v>
          </cell>
          <cell r="E812" t="str">
            <v>AREC-CA</v>
          </cell>
          <cell r="F812" t="str">
            <v>003</v>
          </cell>
          <cell r="G812" t="str">
            <v>On Location</v>
          </cell>
          <cell r="I812" t="e">
            <v>#N/A</v>
          </cell>
          <cell r="N812" t="str">
            <v>4501101891</v>
          </cell>
          <cell r="O812" t="str">
            <v>1</v>
          </cell>
        </row>
        <row r="813">
          <cell r="A813">
            <v>6178</v>
          </cell>
          <cell r="B813">
            <v>2</v>
          </cell>
          <cell r="C813" t="str">
            <v>ARC8-CA-8004</v>
          </cell>
          <cell r="D813">
            <v>6178</v>
          </cell>
          <cell r="E813" t="str">
            <v>ARDC-CA</v>
          </cell>
          <cell r="F813" t="str">
            <v>004</v>
          </cell>
          <cell r="G813" t="str">
            <v>On Location</v>
          </cell>
          <cell r="I813" t="e">
            <v>#N/A</v>
          </cell>
          <cell r="N813" t="str">
            <v>4501101891</v>
          </cell>
          <cell r="O813" t="str">
            <v>2</v>
          </cell>
        </row>
        <row r="814">
          <cell r="A814">
            <v>6177</v>
          </cell>
          <cell r="B814">
            <v>2</v>
          </cell>
          <cell r="C814" t="str">
            <v>ARC8-CA-8004</v>
          </cell>
          <cell r="D814">
            <v>6177</v>
          </cell>
          <cell r="E814" t="str">
            <v>AREC-CA</v>
          </cell>
          <cell r="F814" t="str">
            <v>004</v>
          </cell>
          <cell r="G814" t="str">
            <v>On Location</v>
          </cell>
          <cell r="I814" t="e">
            <v>#N/A</v>
          </cell>
          <cell r="N814" t="str">
            <v>4501101891</v>
          </cell>
          <cell r="O814" t="str">
            <v>2</v>
          </cell>
        </row>
        <row r="815">
          <cell r="A815">
            <v>6439</v>
          </cell>
          <cell r="B815">
            <v>2</v>
          </cell>
          <cell r="C815" t="str">
            <v>ARC8-CA-8008</v>
          </cell>
          <cell r="D815">
            <v>6439</v>
          </cell>
          <cell r="E815" t="str">
            <v>ARDC-CA</v>
          </cell>
          <cell r="F815" t="str">
            <v>008</v>
          </cell>
          <cell r="G815" t="str">
            <v>RITE</v>
          </cell>
          <cell r="I815" t="e">
            <v>#N/A</v>
          </cell>
          <cell r="N815" t="str">
            <v>4501104207</v>
          </cell>
        </row>
        <row r="816">
          <cell r="A816">
            <v>6438</v>
          </cell>
          <cell r="B816">
            <v>2</v>
          </cell>
          <cell r="C816" t="str">
            <v>ARC8-CA-8008</v>
          </cell>
          <cell r="D816">
            <v>6438</v>
          </cell>
          <cell r="E816" t="str">
            <v>AREC-CA</v>
          </cell>
          <cell r="F816" t="str">
            <v>008</v>
          </cell>
          <cell r="G816" t="str">
            <v>RITE</v>
          </cell>
          <cell r="I816" t="e">
            <v>#N/A</v>
          </cell>
          <cell r="N816" t="str">
            <v>4501104207</v>
          </cell>
          <cell r="O816" t="str">
            <v>3</v>
          </cell>
        </row>
        <row r="817">
          <cell r="A817">
            <v>6622</v>
          </cell>
          <cell r="B817">
            <v>2</v>
          </cell>
          <cell r="C817" t="str">
            <v>ARC8-CA-8009</v>
          </cell>
          <cell r="D817">
            <v>6622</v>
          </cell>
          <cell r="E817" t="str">
            <v>ARDC-CA</v>
          </cell>
          <cell r="F817" t="str">
            <v>009</v>
          </cell>
          <cell r="G817" t="str">
            <v>On Location</v>
          </cell>
          <cell r="I817">
            <v>1000018935</v>
          </cell>
          <cell r="N817" t="str">
            <v>4501163225</v>
          </cell>
          <cell r="O817" t="str">
            <v>1</v>
          </cell>
        </row>
        <row r="818">
          <cell r="A818">
            <v>6623</v>
          </cell>
          <cell r="B818">
            <v>2</v>
          </cell>
          <cell r="C818" t="str">
            <v>ARC8-CA-8009</v>
          </cell>
          <cell r="D818">
            <v>6623</v>
          </cell>
          <cell r="E818" t="str">
            <v>AREC-CA</v>
          </cell>
          <cell r="F818" t="str">
            <v>009</v>
          </cell>
          <cell r="G818" t="str">
            <v>On Location</v>
          </cell>
          <cell r="I818">
            <v>1000018935</v>
          </cell>
          <cell r="N818" t="str">
            <v>4501163225</v>
          </cell>
          <cell r="O818" t="str">
            <v>1</v>
          </cell>
        </row>
        <row r="819">
          <cell r="A819">
            <v>6682</v>
          </cell>
          <cell r="B819">
            <v>2</v>
          </cell>
          <cell r="C819" t="str">
            <v>ARC8-CA-8019</v>
          </cell>
          <cell r="D819">
            <v>6682</v>
          </cell>
          <cell r="E819" t="str">
            <v>ARDC-CA</v>
          </cell>
          <cell r="F819" t="str">
            <v>019</v>
          </cell>
          <cell r="G819" t="str">
            <v>RITE</v>
          </cell>
          <cell r="I819" t="e">
            <v>#N/A</v>
          </cell>
        </row>
        <row r="820">
          <cell r="A820">
            <v>6683</v>
          </cell>
          <cell r="B820">
            <v>2</v>
          </cell>
          <cell r="C820" t="str">
            <v>ARC8-CA-8019</v>
          </cell>
          <cell r="D820">
            <v>6683</v>
          </cell>
          <cell r="E820" t="str">
            <v>AREC-CA</v>
          </cell>
          <cell r="F820" t="str">
            <v>019</v>
          </cell>
          <cell r="G820" t="str">
            <v>RITE</v>
          </cell>
          <cell r="I820" t="e">
            <v>#N/A</v>
          </cell>
        </row>
        <row r="821">
          <cell r="A821">
            <v>6954</v>
          </cell>
          <cell r="B821">
            <v>2</v>
          </cell>
          <cell r="C821" t="str">
            <v>ARC8-CA-8025</v>
          </cell>
          <cell r="D821">
            <v>6954</v>
          </cell>
          <cell r="E821" t="str">
            <v>ARDC-CA</v>
          </cell>
          <cell r="F821" t="str">
            <v>025</v>
          </cell>
          <cell r="G821" t="str">
            <v>RITE</v>
          </cell>
          <cell r="I821">
            <v>1000019068</v>
          </cell>
          <cell r="N821" t="str">
            <v>BZL-C00-023</v>
          </cell>
          <cell r="O821" t="str">
            <v>11</v>
          </cell>
        </row>
        <row r="822">
          <cell r="A822">
            <v>6955</v>
          </cell>
          <cell r="B822">
            <v>2</v>
          </cell>
          <cell r="C822" t="str">
            <v>ARC8-CA-8025</v>
          </cell>
          <cell r="D822">
            <v>6955</v>
          </cell>
          <cell r="E822" t="str">
            <v>AREC-CA</v>
          </cell>
          <cell r="F822" t="str">
            <v>025HT</v>
          </cell>
          <cell r="G822" t="str">
            <v>RITE</v>
          </cell>
          <cell r="I822">
            <v>1000019068</v>
          </cell>
          <cell r="N822" t="str">
            <v>BZL-C00-023</v>
          </cell>
          <cell r="O822" t="str">
            <v>11</v>
          </cell>
        </row>
        <row r="823">
          <cell r="A823">
            <v>6915</v>
          </cell>
          <cell r="B823">
            <v>2</v>
          </cell>
          <cell r="C823" t="str">
            <v>ARC8-CA-8026</v>
          </cell>
          <cell r="D823">
            <v>6915</v>
          </cell>
          <cell r="E823" t="str">
            <v>ARDC-CA</v>
          </cell>
          <cell r="F823" t="str">
            <v>026</v>
          </cell>
          <cell r="G823" t="str">
            <v>On Location</v>
          </cell>
          <cell r="I823" t="e">
            <v>#N/A</v>
          </cell>
          <cell r="N823" t="str">
            <v>4501190732</v>
          </cell>
          <cell r="O823" t="str">
            <v>5</v>
          </cell>
        </row>
        <row r="824">
          <cell r="A824">
            <v>6916</v>
          </cell>
          <cell r="B824">
            <v>2</v>
          </cell>
          <cell r="C824" t="str">
            <v>ARC8-CA-8026</v>
          </cell>
          <cell r="D824">
            <v>6916</v>
          </cell>
          <cell r="E824" t="str">
            <v>AREC-CA</v>
          </cell>
          <cell r="F824" t="str">
            <v>026</v>
          </cell>
          <cell r="G824" t="str">
            <v>On Location</v>
          </cell>
          <cell r="I824" t="e">
            <v>#N/A</v>
          </cell>
          <cell r="N824" t="str">
            <v>4501190732</v>
          </cell>
          <cell r="O824" t="str">
            <v>5</v>
          </cell>
        </row>
        <row r="825">
          <cell r="A825">
            <v>5405</v>
          </cell>
          <cell r="B825">
            <v>2</v>
          </cell>
          <cell r="C825" t="str">
            <v>ARC9-DA-9006</v>
          </cell>
          <cell r="D825">
            <v>5405</v>
          </cell>
          <cell r="E825" t="str">
            <v>ARDC-DA</v>
          </cell>
          <cell r="F825" t="str">
            <v>006</v>
          </cell>
          <cell r="G825" t="str">
            <v>On Location</v>
          </cell>
          <cell r="H825" t="str">
            <v>1000017961</v>
          </cell>
        </row>
        <row r="826">
          <cell r="A826">
            <v>5406</v>
          </cell>
          <cell r="B826">
            <v>2</v>
          </cell>
          <cell r="C826" t="str">
            <v>ARC9-DA-9006</v>
          </cell>
          <cell r="D826">
            <v>5406</v>
          </cell>
          <cell r="E826" t="str">
            <v>AREC-DA</v>
          </cell>
          <cell r="F826" t="str">
            <v>006</v>
          </cell>
          <cell r="G826" t="str">
            <v>On Location</v>
          </cell>
          <cell r="H826" t="str">
            <v>1000017961</v>
          </cell>
        </row>
        <row r="827">
          <cell r="A827">
            <v>5423</v>
          </cell>
          <cell r="B827">
            <v>2</v>
          </cell>
          <cell r="C827" t="str">
            <v>ARC9-DA-9007</v>
          </cell>
          <cell r="D827">
            <v>5423</v>
          </cell>
          <cell r="E827" t="str">
            <v>ARDC-DA</v>
          </cell>
          <cell r="F827" t="str">
            <v>007</v>
          </cell>
          <cell r="G827" t="str">
            <v>RITE</v>
          </cell>
          <cell r="H827" t="str">
            <v>1000017990</v>
          </cell>
        </row>
        <row r="828">
          <cell r="A828">
            <v>5420</v>
          </cell>
          <cell r="B828">
            <v>2</v>
          </cell>
          <cell r="C828" t="str">
            <v>ARC9-DA-9007</v>
          </cell>
          <cell r="D828">
            <v>5420</v>
          </cell>
          <cell r="E828" t="str">
            <v>AREC-DA</v>
          </cell>
          <cell r="F828" t="str">
            <v>007</v>
          </cell>
          <cell r="G828" t="str">
            <v>RITE</v>
          </cell>
          <cell r="H828" t="str">
            <v>1000017990</v>
          </cell>
        </row>
        <row r="829">
          <cell r="A829">
            <v>5877</v>
          </cell>
          <cell r="B829">
            <v>2</v>
          </cell>
          <cell r="C829" t="str">
            <v>ARC9-DA-9010</v>
          </cell>
          <cell r="D829">
            <v>5877</v>
          </cell>
          <cell r="E829" t="str">
            <v>ARDC-DA</v>
          </cell>
          <cell r="F829" t="str">
            <v>010</v>
          </cell>
          <cell r="G829" t="str">
            <v>On Location</v>
          </cell>
          <cell r="I829" t="e">
            <v>#N/A</v>
          </cell>
          <cell r="N829" t="str">
            <v>4501042134</v>
          </cell>
          <cell r="O829" t="str">
            <v>1</v>
          </cell>
        </row>
        <row r="830">
          <cell r="A830">
            <v>5878</v>
          </cell>
          <cell r="B830">
            <v>2</v>
          </cell>
          <cell r="C830" t="str">
            <v>ARC9-DA-9010</v>
          </cell>
          <cell r="D830">
            <v>5878</v>
          </cell>
          <cell r="E830" t="str">
            <v>AREC-DA</v>
          </cell>
          <cell r="F830" t="str">
            <v>010</v>
          </cell>
          <cell r="G830" t="str">
            <v>On Location</v>
          </cell>
          <cell r="I830" t="e">
            <v>#N/A</v>
          </cell>
          <cell r="N830" t="str">
            <v>4501042134</v>
          </cell>
          <cell r="O830" t="str">
            <v>1</v>
          </cell>
        </row>
        <row r="831">
          <cell r="A831">
            <v>5887</v>
          </cell>
          <cell r="B831">
            <v>2</v>
          </cell>
          <cell r="C831" t="str">
            <v>ARC9-DA-9011</v>
          </cell>
          <cell r="D831">
            <v>5887</v>
          </cell>
          <cell r="E831" t="str">
            <v>ARDC-DA</v>
          </cell>
          <cell r="F831" t="str">
            <v>011</v>
          </cell>
          <cell r="G831" t="str">
            <v>RITE</v>
          </cell>
          <cell r="H831" t="str">
            <v>1000018285</v>
          </cell>
        </row>
        <row r="832">
          <cell r="A832">
            <v>5888</v>
          </cell>
          <cell r="B832">
            <v>2</v>
          </cell>
          <cell r="C832" t="str">
            <v>ARC9-DA-9011</v>
          </cell>
          <cell r="D832">
            <v>5888</v>
          </cell>
          <cell r="E832" t="str">
            <v>AREC-DA</v>
          </cell>
          <cell r="F832" t="str">
            <v>011</v>
          </cell>
          <cell r="G832" t="str">
            <v>RITE</v>
          </cell>
          <cell r="H832" t="str">
            <v>1000018285</v>
          </cell>
        </row>
        <row r="833">
          <cell r="A833">
            <v>5978</v>
          </cell>
          <cell r="B833">
            <v>2</v>
          </cell>
          <cell r="C833" t="str">
            <v>ARC9-DA-9012</v>
          </cell>
          <cell r="D833">
            <v>5978</v>
          </cell>
          <cell r="E833" t="str">
            <v>ARDC-DA</v>
          </cell>
          <cell r="F833" t="str">
            <v>012</v>
          </cell>
          <cell r="G833" t="str">
            <v>RITE</v>
          </cell>
          <cell r="H833" t="str">
            <v>1000018417</v>
          </cell>
          <cell r="N833" t="str">
            <v>4501091536</v>
          </cell>
          <cell r="O833" t="str">
            <v>1</v>
          </cell>
        </row>
        <row r="834">
          <cell r="A834">
            <v>5979</v>
          </cell>
          <cell r="B834">
            <v>2</v>
          </cell>
          <cell r="C834" t="str">
            <v>ARC9-DA-9012</v>
          </cell>
          <cell r="D834">
            <v>5979</v>
          </cell>
          <cell r="E834" t="str">
            <v>AREC-DA</v>
          </cell>
          <cell r="F834" t="str">
            <v>012</v>
          </cell>
          <cell r="G834" t="str">
            <v>RITE</v>
          </cell>
          <cell r="H834" t="str">
            <v>1000018417</v>
          </cell>
          <cell r="N834" t="str">
            <v>4501091536</v>
          </cell>
          <cell r="O834" t="str">
            <v>1</v>
          </cell>
        </row>
        <row r="835">
          <cell r="A835">
            <v>6459</v>
          </cell>
          <cell r="B835">
            <v>2</v>
          </cell>
          <cell r="C835" t="str">
            <v>ARC9-DA-9013</v>
          </cell>
          <cell r="D835">
            <v>6459</v>
          </cell>
          <cell r="E835" t="str">
            <v>ARDC-DA</v>
          </cell>
          <cell r="F835" t="str">
            <v>013</v>
          </cell>
          <cell r="G835" t="str">
            <v>RITE</v>
          </cell>
          <cell r="I835" t="e">
            <v>#N/A</v>
          </cell>
        </row>
        <row r="836">
          <cell r="A836">
            <v>6461</v>
          </cell>
          <cell r="B836">
            <v>2</v>
          </cell>
          <cell r="C836" t="str">
            <v>ARC9-DA-9013</v>
          </cell>
          <cell r="D836">
            <v>6461</v>
          </cell>
          <cell r="E836" t="str">
            <v>AREC-DA</v>
          </cell>
          <cell r="F836" t="str">
            <v>013</v>
          </cell>
          <cell r="G836" t="str">
            <v>RITE</v>
          </cell>
          <cell r="I836" t="e">
            <v>#N/A</v>
          </cell>
        </row>
        <row r="837">
          <cell r="A837">
            <v>6460</v>
          </cell>
          <cell r="B837">
            <v>2</v>
          </cell>
          <cell r="C837" t="str">
            <v>ARC9-DA-9014</v>
          </cell>
          <cell r="D837">
            <v>6460</v>
          </cell>
          <cell r="E837" t="str">
            <v>ARDC-DA</v>
          </cell>
          <cell r="F837" t="str">
            <v>014</v>
          </cell>
          <cell r="G837" t="str">
            <v>RITE</v>
          </cell>
          <cell r="I837" t="e">
            <v>#N/A</v>
          </cell>
        </row>
        <row r="838">
          <cell r="A838">
            <v>6462</v>
          </cell>
          <cell r="B838">
            <v>2</v>
          </cell>
          <cell r="C838" t="str">
            <v>ARC9-DA-9014</v>
          </cell>
          <cell r="D838">
            <v>6462</v>
          </cell>
          <cell r="E838" t="str">
            <v>AREC-DA</v>
          </cell>
          <cell r="F838" t="str">
            <v>014</v>
          </cell>
          <cell r="G838" t="str">
            <v>RITE</v>
          </cell>
          <cell r="I838" t="e">
            <v>#N/A</v>
          </cell>
        </row>
        <row r="839">
          <cell r="A839">
            <v>6159</v>
          </cell>
          <cell r="B839">
            <v>2</v>
          </cell>
          <cell r="C839" t="str">
            <v>ARC9-DA-9015</v>
          </cell>
          <cell r="D839">
            <v>6159</v>
          </cell>
          <cell r="E839" t="str">
            <v>ARDC-DA</v>
          </cell>
          <cell r="F839" t="str">
            <v>015</v>
          </cell>
          <cell r="G839" t="str">
            <v>RITE</v>
          </cell>
          <cell r="H839" t="str">
            <v>1000018629</v>
          </cell>
          <cell r="N839" t="str">
            <v>4501091541</v>
          </cell>
          <cell r="O839" t="str">
            <v>1</v>
          </cell>
        </row>
        <row r="840">
          <cell r="A840">
            <v>6160</v>
          </cell>
          <cell r="B840">
            <v>2</v>
          </cell>
          <cell r="C840" t="str">
            <v>ARC9-DA-9015</v>
          </cell>
          <cell r="D840">
            <v>6160</v>
          </cell>
          <cell r="E840" t="str">
            <v>AREC-DA</v>
          </cell>
          <cell r="F840" t="str">
            <v>015</v>
          </cell>
          <cell r="G840" t="str">
            <v>RITE</v>
          </cell>
          <cell r="H840" t="str">
            <v>1000018629</v>
          </cell>
          <cell r="N840" t="str">
            <v>4501091541</v>
          </cell>
          <cell r="O840" t="str">
            <v>1</v>
          </cell>
        </row>
        <row r="841">
          <cell r="A841">
            <v>6436</v>
          </cell>
          <cell r="B841">
            <v>2</v>
          </cell>
          <cell r="C841" t="str">
            <v>ARC9-DA-9016</v>
          </cell>
          <cell r="D841">
            <v>6436</v>
          </cell>
          <cell r="E841" t="str">
            <v>ARDC-DA</v>
          </cell>
          <cell r="F841" t="str">
            <v>016</v>
          </cell>
          <cell r="G841" t="str">
            <v>RITE</v>
          </cell>
          <cell r="H841" t="str">
            <v>1000018819</v>
          </cell>
          <cell r="N841" t="str">
            <v>4501126596</v>
          </cell>
          <cell r="O841" t="str">
            <v>3</v>
          </cell>
        </row>
        <row r="842">
          <cell r="A842">
            <v>6437</v>
          </cell>
          <cell r="B842">
            <v>2</v>
          </cell>
          <cell r="C842" t="str">
            <v>ARC9-DA-9016</v>
          </cell>
          <cell r="D842">
            <v>6437</v>
          </cell>
          <cell r="E842" t="str">
            <v>AREC-DA</v>
          </cell>
          <cell r="F842" t="str">
            <v>016</v>
          </cell>
          <cell r="G842" t="str">
            <v>RITE</v>
          </cell>
          <cell r="H842" t="str">
            <v>1000018819</v>
          </cell>
          <cell r="N842" t="str">
            <v>4501126596</v>
          </cell>
          <cell r="O842" t="str">
            <v>3</v>
          </cell>
        </row>
        <row r="843">
          <cell r="A843">
            <v>6465</v>
          </cell>
          <cell r="B843">
            <v>2</v>
          </cell>
          <cell r="C843" t="str">
            <v>ARC9-DA-9018</v>
          </cell>
          <cell r="D843">
            <v>6465</v>
          </cell>
          <cell r="E843" t="str">
            <v>ARDC-DA</v>
          </cell>
          <cell r="F843" t="str">
            <v>018</v>
          </cell>
          <cell r="G843" t="str">
            <v>RITE</v>
          </cell>
          <cell r="I843" t="e">
            <v>#N/A</v>
          </cell>
          <cell r="N843" t="str">
            <v>4501140377</v>
          </cell>
          <cell r="O843" t="str">
            <v>1</v>
          </cell>
        </row>
        <row r="844">
          <cell r="A844">
            <v>6464</v>
          </cell>
          <cell r="B844">
            <v>2</v>
          </cell>
          <cell r="C844" t="str">
            <v>ARC9-DA-9018</v>
          </cell>
          <cell r="D844">
            <v>6464</v>
          </cell>
          <cell r="E844" t="str">
            <v>AREC-DA</v>
          </cell>
          <cell r="F844" t="str">
            <v>018</v>
          </cell>
          <cell r="G844" t="str">
            <v>RITE</v>
          </cell>
          <cell r="I844" t="e">
            <v>#N/A</v>
          </cell>
          <cell r="N844" t="str">
            <v>4501140377</v>
          </cell>
          <cell r="O844" t="str">
            <v>1</v>
          </cell>
        </row>
        <row r="845">
          <cell r="A845">
            <v>6685</v>
          </cell>
          <cell r="B845">
            <v>2</v>
          </cell>
          <cell r="C845" t="str">
            <v>ARC9-DA-9019</v>
          </cell>
          <cell r="D845">
            <v>6685</v>
          </cell>
          <cell r="E845" t="str">
            <v>ARDC-DA</v>
          </cell>
          <cell r="F845" t="str">
            <v>019</v>
          </cell>
          <cell r="G845" t="str">
            <v>RITE</v>
          </cell>
          <cell r="I845">
            <v>1000018945</v>
          </cell>
          <cell r="N845" t="str">
            <v>4501140234</v>
          </cell>
          <cell r="O845" t="str">
            <v>2</v>
          </cell>
        </row>
        <row r="846">
          <cell r="A846">
            <v>6686</v>
          </cell>
          <cell r="B846">
            <v>2</v>
          </cell>
          <cell r="C846" t="str">
            <v>ARC9-DA-9019</v>
          </cell>
          <cell r="D846">
            <v>6686</v>
          </cell>
          <cell r="E846" t="str">
            <v>AREC-DA</v>
          </cell>
          <cell r="F846" t="str">
            <v>019</v>
          </cell>
          <cell r="G846" t="str">
            <v>RITE</v>
          </cell>
          <cell r="I846">
            <v>1000018945</v>
          </cell>
          <cell r="N846" t="str">
            <v>4501140234</v>
          </cell>
          <cell r="O846" t="str">
            <v>2</v>
          </cell>
        </row>
        <row r="847">
          <cell r="A847">
            <v>4373</v>
          </cell>
          <cell r="B847">
            <v>2</v>
          </cell>
          <cell r="C847" t="str">
            <v>ARC9-DA-ENP-1</v>
          </cell>
          <cell r="D847">
            <v>4373</v>
          </cell>
          <cell r="E847" t="str">
            <v>ARDC-DA</v>
          </cell>
          <cell r="F847" t="str">
            <v>ENP1</v>
          </cell>
          <cell r="G847" t="str">
            <v>RITE</v>
          </cell>
          <cell r="H847" t="str">
            <v>1000017760</v>
          </cell>
          <cell r="N847" t="str">
            <v>4501008425</v>
          </cell>
          <cell r="O847" t="str">
            <v>1</v>
          </cell>
        </row>
        <row r="848">
          <cell r="A848">
            <v>4374</v>
          </cell>
          <cell r="B848">
            <v>2</v>
          </cell>
          <cell r="C848" t="str">
            <v>ARC9-DA-ENP-1</v>
          </cell>
          <cell r="D848">
            <v>4374</v>
          </cell>
          <cell r="E848" t="str">
            <v>AREC-DA</v>
          </cell>
          <cell r="F848" t="str">
            <v>ENP001</v>
          </cell>
          <cell r="G848" t="str">
            <v>RITE</v>
          </cell>
          <cell r="H848" t="str">
            <v>1000017760</v>
          </cell>
          <cell r="N848" t="str">
            <v>4501008425</v>
          </cell>
          <cell r="O848" t="str">
            <v>1</v>
          </cell>
        </row>
        <row r="849">
          <cell r="A849">
            <v>4372</v>
          </cell>
          <cell r="B849">
            <v>2</v>
          </cell>
          <cell r="C849" t="str">
            <v>ARC9-DA-ENP-2</v>
          </cell>
          <cell r="D849">
            <v>4372</v>
          </cell>
          <cell r="E849" t="str">
            <v>ARDC-DA</v>
          </cell>
          <cell r="F849" t="str">
            <v>ENP2</v>
          </cell>
          <cell r="G849" t="str">
            <v>On Location</v>
          </cell>
          <cell r="H849" t="str">
            <v>1000017761</v>
          </cell>
          <cell r="N849" t="str">
            <v>4501008425</v>
          </cell>
          <cell r="O849" t="str">
            <v>2</v>
          </cell>
        </row>
        <row r="850">
          <cell r="A850">
            <v>4375</v>
          </cell>
          <cell r="B850">
            <v>2</v>
          </cell>
          <cell r="C850" t="str">
            <v>ARC9-DA-ENP-2</v>
          </cell>
          <cell r="D850">
            <v>4375</v>
          </cell>
          <cell r="E850" t="str">
            <v>AREC-DA</v>
          </cell>
          <cell r="F850" t="str">
            <v>ENP002</v>
          </cell>
          <cell r="G850" t="str">
            <v>On Location</v>
          </cell>
          <cell r="H850" t="str">
            <v>1000017761</v>
          </cell>
          <cell r="N850" t="str">
            <v>4501008425</v>
          </cell>
          <cell r="O850" t="str">
            <v>2</v>
          </cell>
        </row>
        <row r="851">
          <cell r="A851">
            <v>17</v>
          </cell>
          <cell r="B851">
            <v>2</v>
          </cell>
          <cell r="C851" t="str">
            <v>ARLS-AA-001</v>
          </cell>
          <cell r="D851">
            <v>17</v>
          </cell>
          <cell r="E851" t="str">
            <v>ARLS-AA</v>
          </cell>
          <cell r="F851" t="str">
            <v>001</v>
          </cell>
          <cell r="G851" t="str">
            <v>RITE</v>
          </cell>
        </row>
        <row r="852">
          <cell r="A852">
            <v>78</v>
          </cell>
          <cell r="B852">
            <v>2</v>
          </cell>
          <cell r="C852" t="str">
            <v>ARLS-AA-002</v>
          </cell>
          <cell r="D852">
            <v>78</v>
          </cell>
          <cell r="E852" t="str">
            <v>ARLS-AA</v>
          </cell>
          <cell r="F852" t="str">
            <v>002</v>
          </cell>
          <cell r="G852" t="str">
            <v>RITE</v>
          </cell>
        </row>
        <row r="853">
          <cell r="A853">
            <v>131</v>
          </cell>
          <cell r="B853">
            <v>2</v>
          </cell>
          <cell r="C853" t="str">
            <v>ARLS-AA-003</v>
          </cell>
          <cell r="D853">
            <v>131</v>
          </cell>
          <cell r="E853" t="str">
            <v>ARLS-AA</v>
          </cell>
          <cell r="F853" t="str">
            <v>003</v>
          </cell>
          <cell r="G853" t="str">
            <v>RITE</v>
          </cell>
        </row>
        <row r="854">
          <cell r="A854">
            <v>313</v>
          </cell>
          <cell r="B854">
            <v>2</v>
          </cell>
          <cell r="C854" t="str">
            <v>ARLS-AA-008</v>
          </cell>
          <cell r="D854">
            <v>313</v>
          </cell>
          <cell r="E854" t="str">
            <v>ARLS-AA</v>
          </cell>
          <cell r="F854" t="str">
            <v>008</v>
          </cell>
          <cell r="G854" t="str">
            <v>RITE</v>
          </cell>
        </row>
        <row r="855">
          <cell r="A855">
            <v>522</v>
          </cell>
          <cell r="B855">
            <v>2</v>
          </cell>
          <cell r="C855" t="str">
            <v>ARLS-AA-016</v>
          </cell>
          <cell r="D855">
            <v>522</v>
          </cell>
          <cell r="E855" t="str">
            <v>ARLS-AA</v>
          </cell>
          <cell r="F855" t="str">
            <v>016</v>
          </cell>
          <cell r="G855" t="str">
            <v>RITE</v>
          </cell>
        </row>
        <row r="856">
          <cell r="A856">
            <v>860</v>
          </cell>
          <cell r="B856">
            <v>2</v>
          </cell>
          <cell r="C856" t="str">
            <v>ARLS-AA-039</v>
          </cell>
          <cell r="D856">
            <v>860</v>
          </cell>
          <cell r="E856" t="str">
            <v>ARLS-AA</v>
          </cell>
          <cell r="F856" t="str">
            <v>039</v>
          </cell>
          <cell r="G856" t="str">
            <v>RITE</v>
          </cell>
        </row>
        <row r="857">
          <cell r="A857">
            <v>977</v>
          </cell>
          <cell r="B857">
            <v>2</v>
          </cell>
          <cell r="C857" t="str">
            <v>ARLS-AA-054</v>
          </cell>
          <cell r="D857">
            <v>977</v>
          </cell>
          <cell r="E857" t="str">
            <v>ARLS-AA</v>
          </cell>
          <cell r="F857" t="str">
            <v>054</v>
          </cell>
          <cell r="G857" t="str">
            <v>RITE</v>
          </cell>
        </row>
        <row r="858">
          <cell r="A858">
            <v>999</v>
          </cell>
          <cell r="B858">
            <v>2</v>
          </cell>
          <cell r="C858" t="str">
            <v>ARLS-AA-060</v>
          </cell>
          <cell r="D858">
            <v>999</v>
          </cell>
          <cell r="E858" t="str">
            <v>ARLS-AA</v>
          </cell>
          <cell r="F858" t="str">
            <v>060</v>
          </cell>
          <cell r="G858" t="str">
            <v>RITE</v>
          </cell>
        </row>
        <row r="859">
          <cell r="A859">
            <v>1012</v>
          </cell>
          <cell r="B859">
            <v>2</v>
          </cell>
          <cell r="C859" t="str">
            <v>ARLS-AA-062</v>
          </cell>
          <cell r="D859">
            <v>1012</v>
          </cell>
          <cell r="E859" t="str">
            <v>ARLS-AA</v>
          </cell>
          <cell r="F859" t="str">
            <v>062</v>
          </cell>
          <cell r="G859" t="str">
            <v>RITE</v>
          </cell>
        </row>
        <row r="860">
          <cell r="A860">
            <v>3831</v>
          </cell>
          <cell r="B860">
            <v>2</v>
          </cell>
          <cell r="C860" t="str">
            <v>ARLS-AA-L01</v>
          </cell>
          <cell r="D860">
            <v>3831</v>
          </cell>
          <cell r="E860" t="str">
            <v>ARLS-AA</v>
          </cell>
          <cell r="F860" t="str">
            <v>L01</v>
          </cell>
          <cell r="G860" t="str">
            <v>TFER OUT</v>
          </cell>
        </row>
        <row r="861">
          <cell r="A861">
            <v>3860</v>
          </cell>
          <cell r="B861">
            <v>2</v>
          </cell>
          <cell r="C861" t="str">
            <v>ARLS-AA-L02</v>
          </cell>
          <cell r="D861">
            <v>3860</v>
          </cell>
          <cell r="E861" t="str">
            <v>ARLS-AA</v>
          </cell>
          <cell r="F861" t="str">
            <v>L02</v>
          </cell>
          <cell r="G861" t="str">
            <v>RITE</v>
          </cell>
        </row>
        <row r="862">
          <cell r="A862">
            <v>3876</v>
          </cell>
          <cell r="B862">
            <v>2</v>
          </cell>
          <cell r="C862" t="str">
            <v>ARLS-AA-L03</v>
          </cell>
          <cell r="D862">
            <v>3876</v>
          </cell>
          <cell r="E862" t="str">
            <v>ARLS-AA</v>
          </cell>
          <cell r="F862" t="str">
            <v>L03</v>
          </cell>
          <cell r="G862" t="str">
            <v>TFER OUT</v>
          </cell>
        </row>
        <row r="863">
          <cell r="A863">
            <v>501</v>
          </cell>
          <cell r="B863">
            <v>2</v>
          </cell>
          <cell r="C863" t="str">
            <v>ARLS-AB-015</v>
          </cell>
          <cell r="D863">
            <v>501</v>
          </cell>
          <cell r="E863" t="str">
            <v>ARLS-AB</v>
          </cell>
          <cell r="F863" t="str">
            <v>015</v>
          </cell>
          <cell r="G863" t="str">
            <v>RITE</v>
          </cell>
        </row>
        <row r="864">
          <cell r="A864">
            <v>3822</v>
          </cell>
          <cell r="B864">
            <v>2</v>
          </cell>
          <cell r="C864" t="str">
            <v>ARLS-AB-EX1</v>
          </cell>
          <cell r="D864">
            <v>3822</v>
          </cell>
          <cell r="E864" t="str">
            <v>ARLS-AB</v>
          </cell>
          <cell r="F864" t="str">
            <v>EX1</v>
          </cell>
          <cell r="G864" t="str">
            <v>RITE</v>
          </cell>
        </row>
        <row r="865">
          <cell r="A865">
            <v>3824</v>
          </cell>
          <cell r="B865">
            <v>2</v>
          </cell>
          <cell r="C865" t="str">
            <v>ARLS-AB-EX2</v>
          </cell>
          <cell r="D865">
            <v>3824</v>
          </cell>
          <cell r="E865" t="str">
            <v>ARLS-AB</v>
          </cell>
          <cell r="F865" t="str">
            <v>EX2</v>
          </cell>
          <cell r="G865" t="str">
            <v>TFER OUT</v>
          </cell>
        </row>
        <row r="866">
          <cell r="A866">
            <v>3823</v>
          </cell>
          <cell r="B866">
            <v>2</v>
          </cell>
          <cell r="C866" t="str">
            <v>ARLS-AS-EX1</v>
          </cell>
          <cell r="D866">
            <v>3823</v>
          </cell>
          <cell r="E866" t="str">
            <v>ARLS-AS</v>
          </cell>
          <cell r="F866" t="str">
            <v>EX1</v>
          </cell>
          <cell r="G866" t="str">
            <v>RITE</v>
          </cell>
        </row>
        <row r="867">
          <cell r="A867">
            <v>3832</v>
          </cell>
          <cell r="B867">
            <v>2</v>
          </cell>
          <cell r="C867" t="str">
            <v>ARLS-AX-L01</v>
          </cell>
          <cell r="D867">
            <v>3832</v>
          </cell>
          <cell r="E867" t="str">
            <v>ARLS-AX</v>
          </cell>
          <cell r="F867" t="str">
            <v>L01</v>
          </cell>
          <cell r="G867" t="str">
            <v>RITE</v>
          </cell>
        </row>
        <row r="868">
          <cell r="A868">
            <v>3861</v>
          </cell>
          <cell r="B868">
            <v>2</v>
          </cell>
          <cell r="C868" t="str">
            <v>ARLS-AX-L02</v>
          </cell>
          <cell r="D868">
            <v>3861</v>
          </cell>
          <cell r="E868" t="str">
            <v>ARLS-AX</v>
          </cell>
          <cell r="F868" t="str">
            <v>L02</v>
          </cell>
          <cell r="G868" t="str">
            <v>On Location</v>
          </cell>
        </row>
        <row r="869">
          <cell r="A869">
            <v>3877</v>
          </cell>
          <cell r="B869">
            <v>2</v>
          </cell>
          <cell r="C869" t="str">
            <v>ARLS-AX-L03</v>
          </cell>
          <cell r="D869">
            <v>3877</v>
          </cell>
          <cell r="E869" t="str">
            <v>ARLS-AX</v>
          </cell>
          <cell r="F869" t="str">
            <v>L03</v>
          </cell>
          <cell r="G869" t="str">
            <v>On Location</v>
          </cell>
        </row>
        <row r="870">
          <cell r="A870">
            <v>3888</v>
          </cell>
          <cell r="B870">
            <v>2</v>
          </cell>
          <cell r="C870" t="str">
            <v>ARLS-AX-L04</v>
          </cell>
          <cell r="D870">
            <v>3888</v>
          </cell>
          <cell r="E870" t="str">
            <v>ARLS-AX</v>
          </cell>
          <cell r="F870" t="str">
            <v>L04</v>
          </cell>
          <cell r="G870" t="str">
            <v>On Location</v>
          </cell>
        </row>
        <row r="871">
          <cell r="A871">
            <v>3899</v>
          </cell>
          <cell r="B871">
            <v>2</v>
          </cell>
          <cell r="C871" t="str">
            <v>ARLS-AX-L05</v>
          </cell>
          <cell r="D871">
            <v>3899</v>
          </cell>
          <cell r="E871" t="str">
            <v>ARLS-AX</v>
          </cell>
          <cell r="F871" t="str">
            <v>L05</v>
          </cell>
          <cell r="G871" t="str">
            <v>RITE</v>
          </cell>
        </row>
        <row r="872">
          <cell r="A872">
            <v>3904</v>
          </cell>
          <cell r="B872">
            <v>2</v>
          </cell>
          <cell r="C872" t="str">
            <v>ARLS-AX-L06</v>
          </cell>
          <cell r="D872">
            <v>3904</v>
          </cell>
          <cell r="E872" t="str">
            <v>ARLS-AX</v>
          </cell>
          <cell r="F872" t="str">
            <v>L06</v>
          </cell>
          <cell r="G872" t="str">
            <v>On Location</v>
          </cell>
        </row>
        <row r="873">
          <cell r="A873">
            <v>6712</v>
          </cell>
          <cell r="B873">
            <v>2</v>
          </cell>
          <cell r="C873" t="str">
            <v>ARLS-AX-L07</v>
          </cell>
          <cell r="D873">
            <v>6712</v>
          </cell>
          <cell r="E873" t="str">
            <v>ARLS-AX</v>
          </cell>
          <cell r="F873" t="str">
            <v>L07</v>
          </cell>
          <cell r="G873" t="str">
            <v>RITE</v>
          </cell>
        </row>
        <row r="874">
          <cell r="A874">
            <v>18</v>
          </cell>
          <cell r="B874">
            <v>2</v>
          </cell>
          <cell r="C874" t="str">
            <v>ARLS-BA-001</v>
          </cell>
          <cell r="D874">
            <v>18</v>
          </cell>
          <cell r="E874" t="str">
            <v>ARLS-BA</v>
          </cell>
          <cell r="F874" t="str">
            <v>001</v>
          </cell>
          <cell r="G874" t="str">
            <v>RITE</v>
          </cell>
        </row>
        <row r="875">
          <cell r="A875">
            <v>79</v>
          </cell>
          <cell r="B875">
            <v>2</v>
          </cell>
          <cell r="C875" t="str">
            <v>ARLS-BA-002</v>
          </cell>
          <cell r="D875">
            <v>79</v>
          </cell>
          <cell r="E875" t="str">
            <v>ARLS-BA</v>
          </cell>
          <cell r="F875" t="str">
            <v>002</v>
          </cell>
          <cell r="G875" t="str">
            <v>Lost in Hole</v>
          </cell>
        </row>
        <row r="876">
          <cell r="A876">
            <v>132</v>
          </cell>
          <cell r="B876">
            <v>2</v>
          </cell>
          <cell r="C876" t="str">
            <v>ARLS-BA-003</v>
          </cell>
          <cell r="D876">
            <v>132</v>
          </cell>
          <cell r="E876" t="str">
            <v>ARLS-BA</v>
          </cell>
          <cell r="F876" t="str">
            <v>003</v>
          </cell>
          <cell r="G876" t="str">
            <v>RITE</v>
          </cell>
        </row>
        <row r="877">
          <cell r="A877">
            <v>213</v>
          </cell>
          <cell r="B877">
            <v>2</v>
          </cell>
          <cell r="C877" t="str">
            <v>ARLS-BA-005</v>
          </cell>
          <cell r="D877">
            <v>213</v>
          </cell>
          <cell r="E877" t="str">
            <v>ARLS-BA</v>
          </cell>
          <cell r="F877" t="str">
            <v>005</v>
          </cell>
          <cell r="G877" t="str">
            <v>RITE</v>
          </cell>
        </row>
        <row r="878">
          <cell r="A878">
            <v>247</v>
          </cell>
          <cell r="B878">
            <v>2</v>
          </cell>
          <cell r="C878" t="str">
            <v>ARLS-BA-006</v>
          </cell>
          <cell r="D878">
            <v>247</v>
          </cell>
          <cell r="E878" t="str">
            <v>ARLS-BA</v>
          </cell>
          <cell r="F878" t="str">
            <v>006</v>
          </cell>
          <cell r="G878" t="str">
            <v>Lost in Hole</v>
          </cell>
        </row>
        <row r="879">
          <cell r="A879">
            <v>281</v>
          </cell>
          <cell r="B879">
            <v>2</v>
          </cell>
          <cell r="C879" t="str">
            <v>ARLS-BA-007</v>
          </cell>
          <cell r="D879">
            <v>281</v>
          </cell>
          <cell r="E879" t="str">
            <v>ARLS-BA</v>
          </cell>
          <cell r="F879" t="str">
            <v>007</v>
          </cell>
          <cell r="G879" t="str">
            <v>RITE</v>
          </cell>
        </row>
        <row r="880">
          <cell r="A880">
            <v>314</v>
          </cell>
          <cell r="B880">
            <v>2</v>
          </cell>
          <cell r="C880" t="str">
            <v>ARLS-BA-008</v>
          </cell>
          <cell r="D880">
            <v>314</v>
          </cell>
          <cell r="E880" t="str">
            <v>ARLS-BA</v>
          </cell>
          <cell r="F880" t="str">
            <v>008</v>
          </cell>
          <cell r="G880" t="str">
            <v>Lost in Hole</v>
          </cell>
        </row>
        <row r="881">
          <cell r="A881">
            <v>330</v>
          </cell>
          <cell r="B881">
            <v>2</v>
          </cell>
          <cell r="C881" t="str">
            <v>ARLS-BA-009</v>
          </cell>
          <cell r="D881">
            <v>330</v>
          </cell>
          <cell r="E881" t="str">
            <v>ARLS-BA</v>
          </cell>
          <cell r="F881" t="str">
            <v>009</v>
          </cell>
          <cell r="G881" t="str">
            <v>RITE</v>
          </cell>
        </row>
        <row r="882">
          <cell r="A882">
            <v>359</v>
          </cell>
          <cell r="B882">
            <v>2</v>
          </cell>
          <cell r="C882" t="str">
            <v>ARLS-BA-010</v>
          </cell>
          <cell r="D882">
            <v>359</v>
          </cell>
          <cell r="E882" t="str">
            <v>ARLS-BA</v>
          </cell>
          <cell r="F882" t="str">
            <v>010</v>
          </cell>
          <cell r="G882" t="str">
            <v>Lost in Hole</v>
          </cell>
        </row>
        <row r="883">
          <cell r="A883">
            <v>384</v>
          </cell>
          <cell r="B883">
            <v>2</v>
          </cell>
          <cell r="C883" t="str">
            <v>ARLS-BA-011</v>
          </cell>
          <cell r="D883">
            <v>384</v>
          </cell>
          <cell r="E883" t="str">
            <v>ARLS-BA</v>
          </cell>
          <cell r="F883" t="str">
            <v>011</v>
          </cell>
          <cell r="G883" t="str">
            <v>RITE</v>
          </cell>
        </row>
        <row r="884">
          <cell r="A884">
            <v>412</v>
          </cell>
          <cell r="B884">
            <v>2</v>
          </cell>
          <cell r="C884" t="str">
            <v>ARLS-BA-012</v>
          </cell>
          <cell r="D884">
            <v>412</v>
          </cell>
          <cell r="E884" t="str">
            <v>ARLS-BA</v>
          </cell>
          <cell r="F884" t="str">
            <v>012</v>
          </cell>
          <cell r="G884" t="str">
            <v>Lost in Hole</v>
          </cell>
        </row>
        <row r="885">
          <cell r="A885">
            <v>4834</v>
          </cell>
          <cell r="B885">
            <v>2</v>
          </cell>
          <cell r="C885" t="str">
            <v>ARLS-BA-013</v>
          </cell>
          <cell r="D885">
            <v>4834</v>
          </cell>
          <cell r="E885" t="str">
            <v>ARLS-BA</v>
          </cell>
          <cell r="F885" t="str">
            <v>013</v>
          </cell>
          <cell r="G885" t="str">
            <v>On Location</v>
          </cell>
          <cell r="N885" t="str">
            <v>LFT-63703</v>
          </cell>
        </row>
        <row r="886">
          <cell r="A886">
            <v>4835</v>
          </cell>
          <cell r="B886">
            <v>2</v>
          </cell>
          <cell r="C886" t="str">
            <v>ARLS-BA-014</v>
          </cell>
          <cell r="D886">
            <v>4835</v>
          </cell>
          <cell r="E886" t="str">
            <v>ARLS-BA</v>
          </cell>
          <cell r="F886" t="str">
            <v>014</v>
          </cell>
          <cell r="G886" t="str">
            <v>On Location</v>
          </cell>
          <cell r="N886" t="str">
            <v>LFT-63703</v>
          </cell>
        </row>
        <row r="887">
          <cell r="A887">
            <v>5310</v>
          </cell>
          <cell r="B887">
            <v>2</v>
          </cell>
          <cell r="C887" t="str">
            <v>ARLS-BA-015</v>
          </cell>
          <cell r="D887">
            <v>5310</v>
          </cell>
          <cell r="E887" t="str">
            <v>ARLS-BA</v>
          </cell>
          <cell r="F887" t="str">
            <v>015</v>
          </cell>
          <cell r="G887" t="str">
            <v>RITE</v>
          </cell>
          <cell r="N887" t="str">
            <v>LFT-69187</v>
          </cell>
          <cell r="O887" t="str">
            <v>1</v>
          </cell>
        </row>
        <row r="888">
          <cell r="A888">
            <v>5311</v>
          </cell>
          <cell r="B888">
            <v>2</v>
          </cell>
          <cell r="C888" t="str">
            <v>ARLS-BA-016</v>
          </cell>
          <cell r="D888">
            <v>5311</v>
          </cell>
          <cell r="E888" t="str">
            <v>ARLS-BA</v>
          </cell>
          <cell r="F888" t="str">
            <v>016</v>
          </cell>
          <cell r="G888" t="str">
            <v>On Location</v>
          </cell>
          <cell r="N888" t="str">
            <v>LFT-69187</v>
          </cell>
          <cell r="O888" t="str">
            <v>2</v>
          </cell>
        </row>
        <row r="889">
          <cell r="A889">
            <v>5312</v>
          </cell>
          <cell r="B889">
            <v>2</v>
          </cell>
          <cell r="C889" t="str">
            <v>ARLS-BA-017</v>
          </cell>
          <cell r="D889">
            <v>5312</v>
          </cell>
          <cell r="E889" t="str">
            <v>ARLS-BA</v>
          </cell>
          <cell r="F889" t="str">
            <v>017</v>
          </cell>
          <cell r="G889" t="str">
            <v>On Location</v>
          </cell>
          <cell r="N889" t="str">
            <v>LFT-69187</v>
          </cell>
          <cell r="O889" t="str">
            <v>3</v>
          </cell>
        </row>
        <row r="890">
          <cell r="A890">
            <v>5313</v>
          </cell>
          <cell r="B890">
            <v>2</v>
          </cell>
          <cell r="C890" t="str">
            <v>ARLS-BA-018</v>
          </cell>
          <cell r="D890">
            <v>5313</v>
          </cell>
          <cell r="E890" t="str">
            <v>ARLS-BA</v>
          </cell>
          <cell r="F890" t="str">
            <v>018</v>
          </cell>
          <cell r="G890" t="str">
            <v>RITE</v>
          </cell>
          <cell r="N890" t="str">
            <v>LFT-69187</v>
          </cell>
          <cell r="O890" t="str">
            <v>4</v>
          </cell>
        </row>
        <row r="891">
          <cell r="A891">
            <v>5314</v>
          </cell>
          <cell r="B891">
            <v>2</v>
          </cell>
          <cell r="C891" t="str">
            <v>ARLS-BA-019</v>
          </cell>
          <cell r="D891">
            <v>5314</v>
          </cell>
          <cell r="E891" t="str">
            <v>ARLS-BA</v>
          </cell>
          <cell r="F891" t="str">
            <v>019</v>
          </cell>
          <cell r="G891" t="str">
            <v>On Location</v>
          </cell>
          <cell r="N891" t="str">
            <v>LFT-69187</v>
          </cell>
          <cell r="O891" t="str">
            <v>5</v>
          </cell>
        </row>
        <row r="892">
          <cell r="A892">
            <v>5498</v>
          </cell>
          <cell r="B892">
            <v>2</v>
          </cell>
          <cell r="C892" t="str">
            <v>ARLS-BA-020</v>
          </cell>
          <cell r="D892">
            <v>5498</v>
          </cell>
          <cell r="E892" t="str">
            <v>ARLS-BA</v>
          </cell>
          <cell r="F892" t="str">
            <v>020</v>
          </cell>
          <cell r="G892" t="str">
            <v>On Location</v>
          </cell>
          <cell r="N892" t="str">
            <v>LFT-67351</v>
          </cell>
          <cell r="O892" t="str">
            <v>1</v>
          </cell>
        </row>
        <row r="893">
          <cell r="A893">
            <v>5499</v>
          </cell>
          <cell r="B893">
            <v>2</v>
          </cell>
          <cell r="C893" t="str">
            <v>ARLS-BA-021</v>
          </cell>
          <cell r="D893">
            <v>5499</v>
          </cell>
          <cell r="E893" t="str">
            <v>ARLS-BA</v>
          </cell>
          <cell r="F893" t="str">
            <v>021</v>
          </cell>
          <cell r="G893" t="str">
            <v>On Location</v>
          </cell>
          <cell r="N893" t="str">
            <v>LFT-67351</v>
          </cell>
          <cell r="O893" t="str">
            <v>2</v>
          </cell>
        </row>
        <row r="894">
          <cell r="A894">
            <v>5500</v>
          </cell>
          <cell r="B894">
            <v>2</v>
          </cell>
          <cell r="C894" t="str">
            <v>ARLS-BA-022</v>
          </cell>
          <cell r="D894">
            <v>5500</v>
          </cell>
          <cell r="E894" t="str">
            <v>ARLS-BA</v>
          </cell>
          <cell r="F894" t="str">
            <v>022</v>
          </cell>
          <cell r="G894" t="str">
            <v>On Location</v>
          </cell>
          <cell r="N894" t="str">
            <v>LFT-67351</v>
          </cell>
          <cell r="O894" t="str">
            <v>3</v>
          </cell>
        </row>
        <row r="895">
          <cell r="A895">
            <v>5501</v>
          </cell>
          <cell r="B895">
            <v>2</v>
          </cell>
          <cell r="C895" t="str">
            <v>ARLS-BA-023</v>
          </cell>
          <cell r="D895">
            <v>5501</v>
          </cell>
          <cell r="E895" t="str">
            <v>ARLS-BA</v>
          </cell>
          <cell r="F895" t="str">
            <v>023</v>
          </cell>
          <cell r="G895" t="str">
            <v>On Location</v>
          </cell>
          <cell r="N895" t="str">
            <v>LFT-67351</v>
          </cell>
          <cell r="O895" t="str">
            <v>4</v>
          </cell>
        </row>
        <row r="896">
          <cell r="A896">
            <v>5502</v>
          </cell>
          <cell r="B896">
            <v>2</v>
          </cell>
          <cell r="C896" t="str">
            <v>ARLS-BA-024</v>
          </cell>
          <cell r="D896">
            <v>5502</v>
          </cell>
          <cell r="E896" t="str">
            <v>ARLS-BA</v>
          </cell>
          <cell r="F896" t="str">
            <v>024</v>
          </cell>
          <cell r="G896" t="str">
            <v>On Location</v>
          </cell>
          <cell r="N896" t="str">
            <v>LFT-67351</v>
          </cell>
          <cell r="O896" t="str">
            <v>5</v>
          </cell>
        </row>
        <row r="897">
          <cell r="A897">
            <v>6441</v>
          </cell>
          <cell r="B897">
            <v>2</v>
          </cell>
          <cell r="C897" t="str">
            <v>ARLS-BA-025</v>
          </cell>
          <cell r="D897">
            <v>6441</v>
          </cell>
          <cell r="E897" t="str">
            <v>ARLS-BA</v>
          </cell>
          <cell r="F897" t="str">
            <v>025</v>
          </cell>
          <cell r="G897" t="str">
            <v>RITE</v>
          </cell>
          <cell r="N897" t="str">
            <v>LFT-76246</v>
          </cell>
          <cell r="O897" t="str">
            <v>1</v>
          </cell>
        </row>
        <row r="898">
          <cell r="A898">
            <v>6442</v>
          </cell>
          <cell r="B898">
            <v>2</v>
          </cell>
          <cell r="C898" t="str">
            <v>ARLS-BA-026</v>
          </cell>
          <cell r="D898">
            <v>6442</v>
          </cell>
          <cell r="E898" t="str">
            <v>ARLS-BA</v>
          </cell>
          <cell r="F898" t="str">
            <v>026</v>
          </cell>
          <cell r="G898" t="str">
            <v>RITE</v>
          </cell>
          <cell r="N898" t="str">
            <v>LFT-76246</v>
          </cell>
          <cell r="O898" t="str">
            <v>2</v>
          </cell>
        </row>
        <row r="899">
          <cell r="A899">
            <v>6443</v>
          </cell>
          <cell r="B899">
            <v>2</v>
          </cell>
          <cell r="C899" t="str">
            <v>ARLS-BA-027</v>
          </cell>
          <cell r="D899">
            <v>6443</v>
          </cell>
          <cell r="E899" t="str">
            <v>ARLS-BA</v>
          </cell>
          <cell r="F899" t="str">
            <v>027</v>
          </cell>
          <cell r="G899" t="str">
            <v>RITE</v>
          </cell>
          <cell r="N899" t="str">
            <v>LFT76246</v>
          </cell>
          <cell r="O899" t="str">
            <v>3</v>
          </cell>
        </row>
        <row r="900">
          <cell r="A900">
            <v>6444</v>
          </cell>
          <cell r="B900">
            <v>2</v>
          </cell>
          <cell r="C900" t="str">
            <v>ARLS-BA-028</v>
          </cell>
          <cell r="D900">
            <v>6444</v>
          </cell>
          <cell r="E900" t="str">
            <v>ARLS-BA</v>
          </cell>
          <cell r="F900" t="str">
            <v>028</v>
          </cell>
          <cell r="G900" t="str">
            <v>RITE</v>
          </cell>
          <cell r="N900" t="str">
            <v>LFT-76246</v>
          </cell>
          <cell r="O900" t="str">
            <v>4</v>
          </cell>
        </row>
        <row r="901">
          <cell r="A901">
            <v>6628</v>
          </cell>
          <cell r="B901">
            <v>2</v>
          </cell>
          <cell r="C901" t="str">
            <v>ARLS-BA-029</v>
          </cell>
          <cell r="D901">
            <v>6628</v>
          </cell>
          <cell r="E901" t="str">
            <v>ARLS-BA</v>
          </cell>
          <cell r="F901" t="str">
            <v>029</v>
          </cell>
          <cell r="G901" t="str">
            <v>On Location</v>
          </cell>
          <cell r="N901" t="str">
            <v>LFT-70659</v>
          </cell>
          <cell r="O901" t="str">
            <v>1</v>
          </cell>
        </row>
        <row r="902">
          <cell r="A902">
            <v>6629</v>
          </cell>
          <cell r="B902">
            <v>2</v>
          </cell>
          <cell r="C902" t="str">
            <v>ARLS-BA-030</v>
          </cell>
          <cell r="D902">
            <v>6629</v>
          </cell>
          <cell r="E902" t="str">
            <v>ARLS-BA</v>
          </cell>
          <cell r="F902" t="str">
            <v>030</v>
          </cell>
          <cell r="G902" t="str">
            <v>On Location</v>
          </cell>
          <cell r="N902" t="str">
            <v>LFT-70659</v>
          </cell>
          <cell r="O902" t="str">
            <v>2</v>
          </cell>
        </row>
        <row r="903">
          <cell r="A903">
            <v>6630</v>
          </cell>
          <cell r="B903">
            <v>2</v>
          </cell>
          <cell r="C903" t="str">
            <v>ARLS-BA-031</v>
          </cell>
          <cell r="D903">
            <v>6630</v>
          </cell>
          <cell r="E903" t="str">
            <v>ARLS-BA</v>
          </cell>
          <cell r="F903" t="str">
            <v>031</v>
          </cell>
          <cell r="G903" t="str">
            <v>On Location</v>
          </cell>
          <cell r="N903" t="str">
            <v>LFT-70659</v>
          </cell>
          <cell r="O903" t="str">
            <v>3</v>
          </cell>
        </row>
        <row r="904">
          <cell r="A904">
            <v>6631</v>
          </cell>
          <cell r="B904">
            <v>2</v>
          </cell>
          <cell r="C904" t="str">
            <v>ARLS-BA-032</v>
          </cell>
          <cell r="D904">
            <v>6631</v>
          </cell>
          <cell r="E904" t="str">
            <v>ARLS-BA</v>
          </cell>
          <cell r="F904" t="str">
            <v>032</v>
          </cell>
          <cell r="G904" t="str">
            <v>On Location</v>
          </cell>
          <cell r="N904" t="str">
            <v>LFT-70659</v>
          </cell>
          <cell r="O904" t="str">
            <v>4</v>
          </cell>
        </row>
        <row r="905">
          <cell r="A905">
            <v>6642</v>
          </cell>
          <cell r="B905">
            <v>2</v>
          </cell>
          <cell r="C905" t="str">
            <v>ARLS-BA-033</v>
          </cell>
          <cell r="D905">
            <v>6642</v>
          </cell>
          <cell r="E905" t="str">
            <v>ARLS-BA</v>
          </cell>
          <cell r="F905" t="str">
            <v>033</v>
          </cell>
          <cell r="G905" t="str">
            <v>RITE</v>
          </cell>
          <cell r="N905" t="str">
            <v>LFT-70663</v>
          </cell>
          <cell r="O905" t="str">
            <v>1</v>
          </cell>
        </row>
        <row r="906">
          <cell r="A906">
            <v>6643</v>
          </cell>
          <cell r="B906">
            <v>2</v>
          </cell>
          <cell r="C906" t="str">
            <v>ARLS-BA-034</v>
          </cell>
          <cell r="D906">
            <v>6643</v>
          </cell>
          <cell r="E906" t="str">
            <v>ARLS-BA</v>
          </cell>
          <cell r="F906" t="str">
            <v>034</v>
          </cell>
          <cell r="G906" t="str">
            <v>RITE</v>
          </cell>
          <cell r="N906" t="str">
            <v>LFT-70663</v>
          </cell>
          <cell r="O906" t="str">
            <v>2</v>
          </cell>
        </row>
        <row r="907">
          <cell r="A907">
            <v>6861</v>
          </cell>
          <cell r="B907">
            <v>2</v>
          </cell>
          <cell r="C907" t="str">
            <v>ARLS-BA-035</v>
          </cell>
          <cell r="D907">
            <v>6861</v>
          </cell>
          <cell r="E907" t="str">
            <v>ARLS-BA</v>
          </cell>
          <cell r="F907" t="str">
            <v>035</v>
          </cell>
          <cell r="G907" t="str">
            <v>On Location</v>
          </cell>
          <cell r="N907" t="str">
            <v>LFT-70072</v>
          </cell>
          <cell r="O907" t="str">
            <v>1</v>
          </cell>
        </row>
        <row r="908">
          <cell r="A908">
            <v>6862</v>
          </cell>
          <cell r="B908">
            <v>2</v>
          </cell>
          <cell r="C908" t="str">
            <v>ARLS-BA-036</v>
          </cell>
          <cell r="D908">
            <v>6862</v>
          </cell>
          <cell r="E908" t="str">
            <v>ARLS-BA</v>
          </cell>
          <cell r="F908" t="str">
            <v>036</v>
          </cell>
          <cell r="G908" t="str">
            <v>On Location</v>
          </cell>
          <cell r="N908" t="str">
            <v>LFT-70072</v>
          </cell>
          <cell r="O908" t="str">
            <v>2</v>
          </cell>
        </row>
        <row r="909">
          <cell r="A909">
            <v>7060</v>
          </cell>
          <cell r="B909">
            <v>2</v>
          </cell>
          <cell r="C909" t="str">
            <v>ARLS-BA-037</v>
          </cell>
          <cell r="D909">
            <v>7060</v>
          </cell>
          <cell r="E909" t="str">
            <v>ARLS-BA</v>
          </cell>
          <cell r="F909" t="str">
            <v>037</v>
          </cell>
          <cell r="G909" t="str">
            <v>RITE</v>
          </cell>
          <cell r="N909" t="str">
            <v>LFT-65603</v>
          </cell>
          <cell r="O909" t="str">
            <v>1</v>
          </cell>
        </row>
        <row r="910">
          <cell r="A910">
            <v>7061</v>
          </cell>
          <cell r="B910">
            <v>2</v>
          </cell>
          <cell r="C910" t="str">
            <v>ARLS-BA-038</v>
          </cell>
          <cell r="D910">
            <v>7061</v>
          </cell>
          <cell r="E910" t="str">
            <v>ARLS-BA</v>
          </cell>
          <cell r="F910" t="str">
            <v>038</v>
          </cell>
          <cell r="G910" t="str">
            <v>RITE</v>
          </cell>
          <cell r="N910" t="str">
            <v>LFT-65603</v>
          </cell>
          <cell r="O910" t="str">
            <v>2</v>
          </cell>
        </row>
        <row r="911">
          <cell r="A911">
            <v>7062</v>
          </cell>
          <cell r="B911">
            <v>2</v>
          </cell>
          <cell r="C911" t="str">
            <v>ARLS-BA-039</v>
          </cell>
          <cell r="D911">
            <v>7062</v>
          </cell>
          <cell r="E911" t="str">
            <v>ARLS-BA</v>
          </cell>
          <cell r="F911" t="str">
            <v>039</v>
          </cell>
          <cell r="G911" t="str">
            <v>RITE</v>
          </cell>
          <cell r="N911" t="str">
            <v>LFT-65603</v>
          </cell>
          <cell r="O911" t="str">
            <v>3</v>
          </cell>
        </row>
        <row r="912">
          <cell r="A912">
            <v>2145</v>
          </cell>
          <cell r="B912">
            <v>2</v>
          </cell>
          <cell r="C912" t="str">
            <v>ARLS-BA-511</v>
          </cell>
          <cell r="D912">
            <v>2145</v>
          </cell>
          <cell r="E912" t="str">
            <v>ARLS-BA</v>
          </cell>
          <cell r="F912" t="str">
            <v>511</v>
          </cell>
          <cell r="G912" t="str">
            <v>Lost in Hole</v>
          </cell>
        </row>
        <row r="913">
          <cell r="A913">
            <v>2152</v>
          </cell>
          <cell r="B913">
            <v>2</v>
          </cell>
          <cell r="C913" t="str">
            <v>ARLS-BA-512</v>
          </cell>
          <cell r="D913">
            <v>2152</v>
          </cell>
          <cell r="E913" t="str">
            <v>ARLS-BA</v>
          </cell>
          <cell r="F913" t="str">
            <v>512</v>
          </cell>
          <cell r="G913" t="str">
            <v>RITE</v>
          </cell>
        </row>
        <row r="914">
          <cell r="A914">
            <v>7080</v>
          </cell>
          <cell r="B914">
            <v>2</v>
          </cell>
          <cell r="C914" t="str">
            <v>ARLS-BA-741</v>
          </cell>
          <cell r="D914">
            <v>7080</v>
          </cell>
          <cell r="E914" t="str">
            <v>ARLS-BA</v>
          </cell>
          <cell r="F914" t="str">
            <v>741</v>
          </cell>
          <cell r="G914" t="str">
            <v>RITE</v>
          </cell>
        </row>
        <row r="915">
          <cell r="A915">
            <v>4446</v>
          </cell>
          <cell r="B915">
            <v>2</v>
          </cell>
          <cell r="C915" t="str">
            <v>ARLS-CA-001</v>
          </cell>
          <cell r="D915">
            <v>4446</v>
          </cell>
          <cell r="E915" t="str">
            <v>ARLS-CA</v>
          </cell>
          <cell r="F915" t="str">
            <v>001</v>
          </cell>
          <cell r="G915" t="str">
            <v>RITE</v>
          </cell>
          <cell r="N915" t="str">
            <v>LFT-646771</v>
          </cell>
          <cell r="O915" t="str">
            <v>2</v>
          </cell>
        </row>
        <row r="916">
          <cell r="A916">
            <v>4445</v>
          </cell>
          <cell r="B916">
            <v>2</v>
          </cell>
          <cell r="C916" t="str">
            <v>ARLS-CA-002</v>
          </cell>
          <cell r="D916">
            <v>4445</v>
          </cell>
          <cell r="E916" t="str">
            <v>ARLS-CA</v>
          </cell>
          <cell r="F916" t="str">
            <v>002</v>
          </cell>
          <cell r="G916" t="str">
            <v>RITE</v>
          </cell>
          <cell r="N916" t="str">
            <v>LFT-64671</v>
          </cell>
          <cell r="O916" t="str">
            <v>1</v>
          </cell>
        </row>
        <row r="917">
          <cell r="A917">
            <v>5946</v>
          </cell>
          <cell r="B917">
            <v>2</v>
          </cell>
          <cell r="C917" t="str">
            <v>ARLS-CA-003</v>
          </cell>
          <cell r="D917">
            <v>5946</v>
          </cell>
          <cell r="E917" t="str">
            <v>ARLS-CA</v>
          </cell>
          <cell r="F917" t="str">
            <v>003</v>
          </cell>
          <cell r="G917" t="str">
            <v>RITE</v>
          </cell>
          <cell r="N917" t="str">
            <v>LFT-74426</v>
          </cell>
          <cell r="O917" t="str">
            <v>1</v>
          </cell>
        </row>
        <row r="918">
          <cell r="A918">
            <v>5947</v>
          </cell>
          <cell r="B918">
            <v>2</v>
          </cell>
          <cell r="C918" t="str">
            <v>ARLS-CA-004</v>
          </cell>
          <cell r="D918">
            <v>5947</v>
          </cell>
          <cell r="E918" t="str">
            <v>ARLS-CA</v>
          </cell>
          <cell r="F918" t="str">
            <v>004</v>
          </cell>
          <cell r="G918" t="str">
            <v>On Location</v>
          </cell>
          <cell r="N918" t="str">
            <v>LFT-74426</v>
          </cell>
          <cell r="O918" t="str">
            <v>2</v>
          </cell>
        </row>
        <row r="919">
          <cell r="A919">
            <v>6251</v>
          </cell>
          <cell r="B919">
            <v>2</v>
          </cell>
          <cell r="C919" t="str">
            <v>ARLS-CA-005</v>
          </cell>
          <cell r="D919">
            <v>6251</v>
          </cell>
          <cell r="E919" t="str">
            <v>ARLS-CA</v>
          </cell>
          <cell r="F919" t="str">
            <v>005</v>
          </cell>
          <cell r="G919" t="str">
            <v>RITE</v>
          </cell>
          <cell r="N919" t="str">
            <v>LFT-76128</v>
          </cell>
          <cell r="O919" t="str">
            <v>1</v>
          </cell>
        </row>
        <row r="920">
          <cell r="A920">
            <v>6252</v>
          </cell>
          <cell r="B920">
            <v>2</v>
          </cell>
          <cell r="C920" t="str">
            <v>ARLS-CA-006</v>
          </cell>
          <cell r="D920">
            <v>6252</v>
          </cell>
          <cell r="E920" t="str">
            <v>ARLS-CA</v>
          </cell>
          <cell r="F920" t="str">
            <v>006</v>
          </cell>
          <cell r="G920" t="str">
            <v>On Location</v>
          </cell>
          <cell r="N920" t="str">
            <v>LFT-76128</v>
          </cell>
          <cell r="O920" t="str">
            <v>2</v>
          </cell>
        </row>
        <row r="921">
          <cell r="A921">
            <v>6253</v>
          </cell>
          <cell r="B921">
            <v>2</v>
          </cell>
          <cell r="C921" t="str">
            <v>ARLS-CA-007</v>
          </cell>
          <cell r="D921">
            <v>6253</v>
          </cell>
          <cell r="E921" t="str">
            <v>ARLS-CA</v>
          </cell>
          <cell r="F921" t="str">
            <v>007</v>
          </cell>
          <cell r="G921" t="str">
            <v>RITE</v>
          </cell>
          <cell r="N921" t="str">
            <v>LFT-76129</v>
          </cell>
          <cell r="O921" t="str">
            <v>1</v>
          </cell>
        </row>
        <row r="922">
          <cell r="A922">
            <v>6254</v>
          </cell>
          <cell r="B922">
            <v>2</v>
          </cell>
          <cell r="C922" t="str">
            <v>ARLS-CA-008</v>
          </cell>
          <cell r="D922">
            <v>6254</v>
          </cell>
          <cell r="E922" t="str">
            <v>ARLS-CA</v>
          </cell>
          <cell r="F922" t="str">
            <v>008</v>
          </cell>
          <cell r="G922" t="str">
            <v>RITE</v>
          </cell>
          <cell r="N922" t="str">
            <v>LFT-76129</v>
          </cell>
          <cell r="O922" t="str">
            <v>2</v>
          </cell>
        </row>
        <row r="923">
          <cell r="A923">
            <v>6389</v>
          </cell>
          <cell r="B923">
            <v>2</v>
          </cell>
          <cell r="C923" t="str">
            <v>ARLS-CA-009</v>
          </cell>
          <cell r="D923">
            <v>6389</v>
          </cell>
          <cell r="E923" t="str">
            <v>ARLS-CA</v>
          </cell>
          <cell r="F923" t="str">
            <v>009</v>
          </cell>
          <cell r="G923" t="str">
            <v>RITE</v>
          </cell>
          <cell r="N923" t="str">
            <v>LFT-76232</v>
          </cell>
          <cell r="O923" t="str">
            <v>3</v>
          </cell>
        </row>
        <row r="924">
          <cell r="A924">
            <v>6390</v>
          </cell>
          <cell r="B924">
            <v>2</v>
          </cell>
          <cell r="C924" t="str">
            <v>ARLS-CA-010</v>
          </cell>
          <cell r="D924">
            <v>6390</v>
          </cell>
          <cell r="E924" t="str">
            <v>ARLS-CA</v>
          </cell>
          <cell r="F924" t="str">
            <v>010</v>
          </cell>
          <cell r="G924" t="str">
            <v>RITE</v>
          </cell>
          <cell r="N924" t="str">
            <v>LFT-76232</v>
          </cell>
          <cell r="O924" t="str">
            <v>4</v>
          </cell>
        </row>
        <row r="925">
          <cell r="A925">
            <v>6467</v>
          </cell>
          <cell r="B925">
            <v>2</v>
          </cell>
          <cell r="C925" t="str">
            <v>ARLS-CA-011</v>
          </cell>
          <cell r="D925">
            <v>6467</v>
          </cell>
          <cell r="E925" t="str">
            <v>ARLS-CA</v>
          </cell>
          <cell r="F925" t="str">
            <v>011</v>
          </cell>
          <cell r="G925" t="str">
            <v>RITE</v>
          </cell>
          <cell r="N925" t="str">
            <v>LFT-72903</v>
          </cell>
          <cell r="O925" t="str">
            <v>1</v>
          </cell>
        </row>
        <row r="926">
          <cell r="A926">
            <v>6468</v>
          </cell>
          <cell r="B926">
            <v>2</v>
          </cell>
          <cell r="C926" t="str">
            <v>ARLS-CA-012</v>
          </cell>
          <cell r="D926">
            <v>6468</v>
          </cell>
          <cell r="E926" t="str">
            <v>ARLS-CA</v>
          </cell>
          <cell r="F926" t="str">
            <v>012</v>
          </cell>
          <cell r="G926" t="str">
            <v>RITE</v>
          </cell>
          <cell r="N926" t="str">
            <v>LFT-72903</v>
          </cell>
          <cell r="O926" t="str">
            <v>2</v>
          </cell>
        </row>
        <row r="927">
          <cell r="A927">
            <v>6689</v>
          </cell>
          <cell r="B927">
            <v>2</v>
          </cell>
          <cell r="C927" t="str">
            <v>ARLS-CA-013</v>
          </cell>
          <cell r="D927">
            <v>6689</v>
          </cell>
          <cell r="E927" t="str">
            <v>ARLS-CA</v>
          </cell>
          <cell r="F927" t="str">
            <v>013</v>
          </cell>
          <cell r="G927" t="str">
            <v>RITE</v>
          </cell>
          <cell r="N927" t="str">
            <v>LFT-70672</v>
          </cell>
          <cell r="O927" t="str">
            <v>2</v>
          </cell>
        </row>
        <row r="928">
          <cell r="A928">
            <v>6174</v>
          </cell>
          <cell r="B928">
            <v>2</v>
          </cell>
          <cell r="C928" t="str">
            <v>ARLS-DA-001</v>
          </cell>
          <cell r="D928">
            <v>6174</v>
          </cell>
          <cell r="E928" t="str">
            <v>ARLS-DA</v>
          </cell>
          <cell r="F928" t="str">
            <v>001</v>
          </cell>
          <cell r="G928" t="str">
            <v>RITE</v>
          </cell>
          <cell r="N928" t="str">
            <v>LFT-75717</v>
          </cell>
          <cell r="O928" t="str">
            <v>1</v>
          </cell>
        </row>
        <row r="929">
          <cell r="A929">
            <v>6175</v>
          </cell>
          <cell r="B929">
            <v>2</v>
          </cell>
          <cell r="C929" t="str">
            <v>ARLS-DA-002</v>
          </cell>
          <cell r="D929">
            <v>6175</v>
          </cell>
          <cell r="E929" t="str">
            <v>ARLS-DA</v>
          </cell>
          <cell r="F929" t="str">
            <v>002</v>
          </cell>
          <cell r="G929" t="str">
            <v>RITE</v>
          </cell>
          <cell r="N929" t="str">
            <v>LFT-75717</v>
          </cell>
          <cell r="O929" t="str">
            <v>2</v>
          </cell>
        </row>
        <row r="930">
          <cell r="A930">
            <v>6466</v>
          </cell>
          <cell r="B930">
            <v>2</v>
          </cell>
          <cell r="C930" t="str">
            <v>ARLS-DA-003</v>
          </cell>
          <cell r="D930">
            <v>6466</v>
          </cell>
          <cell r="E930" t="str">
            <v>ARLS-DA</v>
          </cell>
          <cell r="F930" t="str">
            <v>003</v>
          </cell>
          <cell r="G930" t="str">
            <v>On Location</v>
          </cell>
          <cell r="N930" t="str">
            <v>LFT-76249</v>
          </cell>
          <cell r="O930" t="str">
            <v>1</v>
          </cell>
        </row>
        <row r="931">
          <cell r="A931">
            <v>6644</v>
          </cell>
          <cell r="B931">
            <v>2</v>
          </cell>
          <cell r="C931" t="str">
            <v>ARLS-DA-004</v>
          </cell>
          <cell r="D931">
            <v>6644</v>
          </cell>
          <cell r="E931" t="str">
            <v>ARLS-DA</v>
          </cell>
          <cell r="F931" t="str">
            <v>004</v>
          </cell>
          <cell r="G931" t="str">
            <v>RITE</v>
          </cell>
          <cell r="N931" t="str">
            <v>LFT-70663</v>
          </cell>
          <cell r="O931" t="str">
            <v>4</v>
          </cell>
        </row>
        <row r="932">
          <cell r="A932">
            <v>6791</v>
          </cell>
          <cell r="B932">
            <v>2</v>
          </cell>
          <cell r="C932" t="str">
            <v>ARLS-DA-005</v>
          </cell>
          <cell r="D932">
            <v>6791</v>
          </cell>
          <cell r="E932" t="str">
            <v>ARLS-DA</v>
          </cell>
          <cell r="F932" t="str">
            <v>005</v>
          </cell>
          <cell r="G932" t="str">
            <v>On Location</v>
          </cell>
          <cell r="N932" t="str">
            <v>LFT-70733</v>
          </cell>
          <cell r="O932" t="str">
            <v>1</v>
          </cell>
        </row>
        <row r="933">
          <cell r="A933">
            <v>6923</v>
          </cell>
          <cell r="B933">
            <v>2</v>
          </cell>
          <cell r="C933" t="str">
            <v>ARLS-DA-006</v>
          </cell>
          <cell r="D933">
            <v>6923</v>
          </cell>
          <cell r="E933" t="str">
            <v>ARLS-DA</v>
          </cell>
          <cell r="F933" t="str">
            <v>006</v>
          </cell>
          <cell r="G933" t="str">
            <v>RITE</v>
          </cell>
          <cell r="N933" t="str">
            <v>LFT-70106</v>
          </cell>
          <cell r="O933" t="str">
            <v>1</v>
          </cell>
        </row>
        <row r="934">
          <cell r="A934">
            <v>6924</v>
          </cell>
          <cell r="B934">
            <v>2</v>
          </cell>
          <cell r="C934" t="str">
            <v>ARLS-DA-007</v>
          </cell>
          <cell r="D934">
            <v>6924</v>
          </cell>
          <cell r="E934" t="str">
            <v>ARLS-DA</v>
          </cell>
          <cell r="F934" t="str">
            <v>007</v>
          </cell>
          <cell r="G934" t="str">
            <v>RITE</v>
          </cell>
          <cell r="N934" t="str">
            <v>LFT-70106</v>
          </cell>
          <cell r="O934" t="str">
            <v>2</v>
          </cell>
        </row>
        <row r="935">
          <cell r="A935">
            <v>4623</v>
          </cell>
          <cell r="B935">
            <v>2</v>
          </cell>
          <cell r="C935" t="str">
            <v>BMPC4-AA-001</v>
          </cell>
          <cell r="D935">
            <v>4623</v>
          </cell>
          <cell r="E935" t="str">
            <v>BMPC4-AA</v>
          </cell>
          <cell r="F935" t="str">
            <v>001</v>
          </cell>
          <cell r="G935" t="str">
            <v>TFER OUT</v>
          </cell>
          <cell r="H935" t="str">
            <v>1000017682</v>
          </cell>
          <cell r="N935" t="str">
            <v>4500975307</v>
          </cell>
          <cell r="O935" t="str">
            <v>1</v>
          </cell>
        </row>
        <row r="936">
          <cell r="A936">
            <v>4735</v>
          </cell>
          <cell r="B936">
            <v>2</v>
          </cell>
          <cell r="C936" t="str">
            <v>BMPC4-AA-003</v>
          </cell>
          <cell r="D936">
            <v>4735</v>
          </cell>
          <cell r="E936" t="str">
            <v>BMPC4-AA</v>
          </cell>
          <cell r="F936" t="str">
            <v>003</v>
          </cell>
          <cell r="G936" t="str">
            <v>RITE</v>
          </cell>
          <cell r="H936" t="str">
            <v>1000017689</v>
          </cell>
          <cell r="I936">
            <v>1000017689</v>
          </cell>
          <cell r="N936" t="str">
            <v>4500992428</v>
          </cell>
          <cell r="O936" t="str">
            <v>1</v>
          </cell>
        </row>
        <row r="937">
          <cell r="A937">
            <v>5657</v>
          </cell>
          <cell r="B937">
            <v>2</v>
          </cell>
          <cell r="C937" t="str">
            <v>BMPC4-AA-008</v>
          </cell>
          <cell r="D937">
            <v>5657</v>
          </cell>
          <cell r="E937" t="str">
            <v>BMPC4-AA</v>
          </cell>
          <cell r="F937" t="str">
            <v>008</v>
          </cell>
          <cell r="G937" t="str">
            <v>RITE</v>
          </cell>
          <cell r="H937" t="str">
            <v>1000018187</v>
          </cell>
          <cell r="I937">
            <v>1000018856</v>
          </cell>
          <cell r="N937" t="str">
            <v>4501062269</v>
          </cell>
          <cell r="O937" t="str">
            <v>1</v>
          </cell>
        </row>
        <row r="938">
          <cell r="A938">
            <v>5658</v>
          </cell>
          <cell r="B938">
            <v>2</v>
          </cell>
          <cell r="C938" t="str">
            <v>BMPC4-AA-009</v>
          </cell>
          <cell r="D938">
            <v>5658</v>
          </cell>
          <cell r="E938" t="str">
            <v>BMPC4-AA</v>
          </cell>
          <cell r="F938" t="str">
            <v>009</v>
          </cell>
          <cell r="G938" t="str">
            <v>RITE</v>
          </cell>
          <cell r="H938" t="str">
            <v>1000018188</v>
          </cell>
          <cell r="I938">
            <v>1000018858</v>
          </cell>
          <cell r="N938" t="str">
            <v>4501062269</v>
          </cell>
          <cell r="O938" t="str">
            <v>2</v>
          </cell>
        </row>
        <row r="939">
          <cell r="A939">
            <v>6737</v>
          </cell>
          <cell r="B939">
            <v>2</v>
          </cell>
          <cell r="C939" t="str">
            <v>BMPC4-AA-012</v>
          </cell>
          <cell r="D939">
            <v>6737</v>
          </cell>
          <cell r="E939" t="str">
            <v>BMPC4-AA</v>
          </cell>
          <cell r="F939" t="str">
            <v>012</v>
          </cell>
          <cell r="G939" t="str">
            <v>RITE</v>
          </cell>
          <cell r="I939">
            <v>1000019199</v>
          </cell>
          <cell r="N939" t="str">
            <v>4501046927</v>
          </cell>
          <cell r="O939" t="str">
            <v>1</v>
          </cell>
        </row>
        <row r="940">
          <cell r="A940">
            <v>4258</v>
          </cell>
          <cell r="B940">
            <v>2</v>
          </cell>
          <cell r="C940" t="str">
            <v>BMPD4-AA-001</v>
          </cell>
          <cell r="D940">
            <v>4258</v>
          </cell>
          <cell r="E940" t="str">
            <v>BMPD4-AA</v>
          </cell>
          <cell r="F940" t="str">
            <v>001</v>
          </cell>
          <cell r="G940" t="str">
            <v>RITE</v>
          </cell>
          <cell r="H940" t="str">
            <v>1000017484</v>
          </cell>
          <cell r="N940" t="str">
            <v>4500950998</v>
          </cell>
          <cell r="O940" t="str">
            <v>7</v>
          </cell>
        </row>
        <row r="941">
          <cell r="A941">
            <v>4260</v>
          </cell>
          <cell r="B941">
            <v>2</v>
          </cell>
          <cell r="C941" t="str">
            <v>BMPD4-AA-002</v>
          </cell>
          <cell r="D941">
            <v>4260</v>
          </cell>
          <cell r="E941" t="str">
            <v>BMPD4-AA</v>
          </cell>
          <cell r="F941" t="str">
            <v>002</v>
          </cell>
          <cell r="G941" t="str">
            <v>RITE</v>
          </cell>
          <cell r="H941" t="str">
            <v>1000017485</v>
          </cell>
          <cell r="N941" t="str">
            <v>4500950998</v>
          </cell>
          <cell r="O941" t="str">
            <v>8</v>
          </cell>
        </row>
        <row r="942">
          <cell r="A942">
            <v>4741</v>
          </cell>
          <cell r="B942">
            <v>2</v>
          </cell>
          <cell r="C942" t="str">
            <v>BMPD4-AA-003</v>
          </cell>
          <cell r="D942">
            <v>4741</v>
          </cell>
          <cell r="E942" t="str">
            <v>BMPD4-AA</v>
          </cell>
          <cell r="F942" t="str">
            <v>003</v>
          </cell>
          <cell r="G942" t="str">
            <v>RITE</v>
          </cell>
          <cell r="H942" t="str">
            <v>1000017689</v>
          </cell>
          <cell r="I942">
            <v>1000017484</v>
          </cell>
          <cell r="N942" t="str">
            <v>4500992393</v>
          </cell>
          <cell r="O942" t="str">
            <v>2</v>
          </cell>
        </row>
        <row r="943">
          <cell r="A943">
            <v>4259</v>
          </cell>
          <cell r="B943">
            <v>2</v>
          </cell>
          <cell r="C943" t="str">
            <v>BMPD4-AA-004</v>
          </cell>
          <cell r="D943">
            <v>4259</v>
          </cell>
          <cell r="E943" t="str">
            <v>BMPD4-AA</v>
          </cell>
          <cell r="F943" t="str">
            <v>004</v>
          </cell>
          <cell r="G943" t="str">
            <v>TFER OUT</v>
          </cell>
          <cell r="H943" t="str">
            <v>1000017486</v>
          </cell>
          <cell r="N943" t="str">
            <v>4500950998</v>
          </cell>
          <cell r="O943" t="str">
            <v>9</v>
          </cell>
        </row>
        <row r="944">
          <cell r="A944">
            <v>5659</v>
          </cell>
          <cell r="B944">
            <v>2</v>
          </cell>
          <cell r="C944" t="str">
            <v>BMPD4-AA-008</v>
          </cell>
          <cell r="D944">
            <v>5659</v>
          </cell>
          <cell r="E944" t="str">
            <v>BMPD4-AA</v>
          </cell>
          <cell r="F944" t="str">
            <v>008</v>
          </cell>
          <cell r="G944" t="str">
            <v>RITE</v>
          </cell>
          <cell r="H944" t="str">
            <v>1000018187</v>
          </cell>
          <cell r="I944">
            <v>1000018187</v>
          </cell>
          <cell r="N944" t="str">
            <v>4501062269</v>
          </cell>
          <cell r="O944" t="str">
            <v>1</v>
          </cell>
        </row>
        <row r="945">
          <cell r="A945">
            <v>5660</v>
          </cell>
          <cell r="B945">
            <v>2</v>
          </cell>
          <cell r="C945" t="str">
            <v>BMPD4-AA-009</v>
          </cell>
          <cell r="D945">
            <v>5660</v>
          </cell>
          <cell r="E945" t="str">
            <v>BMPD4-AA</v>
          </cell>
          <cell r="F945" t="str">
            <v>009</v>
          </cell>
          <cell r="G945" t="str">
            <v>RITE</v>
          </cell>
          <cell r="H945" t="str">
            <v>1000018188</v>
          </cell>
          <cell r="I945">
            <v>1000018188</v>
          </cell>
          <cell r="N945" t="str">
            <v>4501062269</v>
          </cell>
          <cell r="O945" t="str">
            <v>2</v>
          </cell>
        </row>
        <row r="946">
          <cell r="A946">
            <v>6738</v>
          </cell>
          <cell r="B946">
            <v>2</v>
          </cell>
          <cell r="C946" t="str">
            <v>BMPD4-AA-012</v>
          </cell>
          <cell r="D946">
            <v>6738</v>
          </cell>
          <cell r="E946" t="str">
            <v>BMPD4-AA</v>
          </cell>
          <cell r="F946" t="str">
            <v>012</v>
          </cell>
          <cell r="G946" t="str">
            <v>RITE</v>
          </cell>
          <cell r="I946">
            <v>1000018972</v>
          </cell>
          <cell r="N946" t="str">
            <v>4501046927</v>
          </cell>
          <cell r="O946" t="str">
            <v>1</v>
          </cell>
        </row>
        <row r="947">
          <cell r="A947">
            <v>19</v>
          </cell>
          <cell r="B947">
            <v>2</v>
          </cell>
          <cell r="C947" t="str">
            <v>BSS-CA-001</v>
          </cell>
          <cell r="D947">
            <v>19</v>
          </cell>
          <cell r="E947" t="str">
            <v>BSS-CA</v>
          </cell>
          <cell r="F947" t="str">
            <v>001</v>
          </cell>
          <cell r="G947" t="str">
            <v>RITE</v>
          </cell>
        </row>
        <row r="948">
          <cell r="A948">
            <v>133</v>
          </cell>
          <cell r="B948">
            <v>2</v>
          </cell>
          <cell r="C948" t="str">
            <v>BSS-CA-003</v>
          </cell>
          <cell r="D948">
            <v>133</v>
          </cell>
          <cell r="E948" t="str">
            <v>BSS-CA</v>
          </cell>
          <cell r="F948" t="str">
            <v>003</v>
          </cell>
          <cell r="G948" t="str">
            <v>RITE</v>
          </cell>
        </row>
        <row r="949">
          <cell r="A949">
            <v>214</v>
          </cell>
          <cell r="B949">
            <v>2</v>
          </cell>
          <cell r="C949" t="str">
            <v>BSS-CA-005</v>
          </cell>
          <cell r="D949">
            <v>214</v>
          </cell>
          <cell r="E949" t="str">
            <v>BSS-CA</v>
          </cell>
          <cell r="F949" t="str">
            <v>005</v>
          </cell>
          <cell r="G949" t="str">
            <v>RITE</v>
          </cell>
        </row>
        <row r="950">
          <cell r="A950">
            <v>248</v>
          </cell>
          <cell r="B950">
            <v>2</v>
          </cell>
          <cell r="C950" t="str">
            <v>BSS-CA-006</v>
          </cell>
          <cell r="D950">
            <v>248</v>
          </cell>
          <cell r="E950" t="str">
            <v>BSS-CA</v>
          </cell>
          <cell r="F950" t="str">
            <v>006</v>
          </cell>
          <cell r="G950" t="str">
            <v>RITE</v>
          </cell>
        </row>
        <row r="951">
          <cell r="A951">
            <v>331</v>
          </cell>
          <cell r="B951">
            <v>2</v>
          </cell>
          <cell r="C951" t="str">
            <v>BSS-CA-009</v>
          </cell>
          <cell r="D951">
            <v>331</v>
          </cell>
          <cell r="E951" t="str">
            <v>BSS-CA</v>
          </cell>
          <cell r="F951" t="str">
            <v>009</v>
          </cell>
          <cell r="G951" t="str">
            <v>RITE</v>
          </cell>
        </row>
        <row r="952">
          <cell r="A952">
            <v>360</v>
          </cell>
          <cell r="B952">
            <v>2</v>
          </cell>
          <cell r="C952" t="str">
            <v>BSS-CA-010</v>
          </cell>
          <cell r="D952">
            <v>360</v>
          </cell>
          <cell r="E952" t="str">
            <v>BSS-CA</v>
          </cell>
          <cell r="F952" t="str">
            <v>010</v>
          </cell>
          <cell r="G952" t="str">
            <v>RITE</v>
          </cell>
        </row>
        <row r="953">
          <cell r="A953">
            <v>3939</v>
          </cell>
          <cell r="B953">
            <v>2</v>
          </cell>
          <cell r="C953" t="str">
            <v>BSS-CA-L20</v>
          </cell>
          <cell r="D953">
            <v>3939</v>
          </cell>
          <cell r="E953" t="str">
            <v>BSS-CA</v>
          </cell>
          <cell r="F953" t="str">
            <v>L20</v>
          </cell>
          <cell r="G953" t="str">
            <v>RITE</v>
          </cell>
        </row>
        <row r="954">
          <cell r="A954">
            <v>3940</v>
          </cell>
          <cell r="B954">
            <v>2</v>
          </cell>
          <cell r="C954" t="str">
            <v>BSS-CA-L21</v>
          </cell>
          <cell r="D954">
            <v>3940</v>
          </cell>
          <cell r="E954" t="str">
            <v>BSS-CA</v>
          </cell>
          <cell r="F954" t="str">
            <v>L21</v>
          </cell>
          <cell r="G954" t="str">
            <v>RITE</v>
          </cell>
        </row>
        <row r="955">
          <cell r="A955">
            <v>775</v>
          </cell>
          <cell r="B955">
            <v>2</v>
          </cell>
          <cell r="C955" t="str">
            <v>BSS-CC-032</v>
          </cell>
          <cell r="D955">
            <v>775</v>
          </cell>
          <cell r="E955" t="str">
            <v>BSS-CC</v>
          </cell>
          <cell r="F955" t="str">
            <v>032</v>
          </cell>
          <cell r="G955" t="str">
            <v>RITE</v>
          </cell>
        </row>
        <row r="956">
          <cell r="A956">
            <v>791</v>
          </cell>
          <cell r="B956">
            <v>2</v>
          </cell>
          <cell r="C956" t="str">
            <v>BSS-CC-033</v>
          </cell>
          <cell r="D956">
            <v>791</v>
          </cell>
          <cell r="E956" t="str">
            <v>BSS-CC</v>
          </cell>
          <cell r="F956" t="str">
            <v>033</v>
          </cell>
          <cell r="G956" t="str">
            <v>RITE</v>
          </cell>
        </row>
        <row r="957">
          <cell r="A957">
            <v>887</v>
          </cell>
          <cell r="B957">
            <v>2</v>
          </cell>
          <cell r="C957" t="str">
            <v>BSS-CC-042</v>
          </cell>
          <cell r="D957">
            <v>887</v>
          </cell>
          <cell r="E957" t="str">
            <v>BSS-CC</v>
          </cell>
          <cell r="F957" t="str">
            <v>042</v>
          </cell>
          <cell r="G957" t="str">
            <v>RITE</v>
          </cell>
        </row>
        <row r="958">
          <cell r="A958">
            <v>905</v>
          </cell>
          <cell r="B958">
            <v>2</v>
          </cell>
          <cell r="C958" t="str">
            <v>BSS-CC-043</v>
          </cell>
          <cell r="D958">
            <v>905</v>
          </cell>
          <cell r="E958" t="str">
            <v>BSS-CC</v>
          </cell>
          <cell r="F958" t="str">
            <v>043</v>
          </cell>
          <cell r="G958" t="str">
            <v>RITE</v>
          </cell>
        </row>
        <row r="959">
          <cell r="A959">
            <v>942</v>
          </cell>
          <cell r="B959">
            <v>2</v>
          </cell>
          <cell r="C959" t="str">
            <v>BSS-CC-048</v>
          </cell>
          <cell r="D959">
            <v>942</v>
          </cell>
          <cell r="E959" t="str">
            <v>BSS-CC</v>
          </cell>
          <cell r="F959" t="str">
            <v>048</v>
          </cell>
          <cell r="G959" t="str">
            <v>JUNKED</v>
          </cell>
        </row>
        <row r="960">
          <cell r="A960">
            <v>966</v>
          </cell>
          <cell r="B960">
            <v>2</v>
          </cell>
          <cell r="C960" t="str">
            <v>BSS-CC-052</v>
          </cell>
          <cell r="D960">
            <v>966</v>
          </cell>
          <cell r="E960" t="str">
            <v>BSS-CC</v>
          </cell>
          <cell r="F960" t="str">
            <v>052</v>
          </cell>
          <cell r="G960" t="str">
            <v>JUNKED</v>
          </cell>
        </row>
        <row r="961">
          <cell r="A961">
            <v>1025</v>
          </cell>
          <cell r="B961">
            <v>2</v>
          </cell>
          <cell r="C961" t="str">
            <v>BSS-CC-066</v>
          </cell>
          <cell r="D961">
            <v>1025</v>
          </cell>
          <cell r="E961" t="str">
            <v>BSS-CC</v>
          </cell>
          <cell r="F961" t="str">
            <v>066</v>
          </cell>
          <cell r="G961" t="str">
            <v>On Location</v>
          </cell>
        </row>
        <row r="962">
          <cell r="A962">
            <v>828</v>
          </cell>
          <cell r="B962">
            <v>2</v>
          </cell>
          <cell r="C962" t="str">
            <v>BSS-DC-036</v>
          </cell>
          <cell r="D962">
            <v>828</v>
          </cell>
          <cell r="E962" t="str">
            <v>BSS-DC</v>
          </cell>
          <cell r="F962" t="str">
            <v>036</v>
          </cell>
          <cell r="G962" t="str">
            <v>RITE</v>
          </cell>
        </row>
        <row r="963">
          <cell r="A963">
            <v>993</v>
          </cell>
          <cell r="B963">
            <v>2</v>
          </cell>
          <cell r="C963" t="str">
            <v>BSS-DC-059</v>
          </cell>
          <cell r="D963">
            <v>993</v>
          </cell>
          <cell r="E963" t="str">
            <v>BSS-DC</v>
          </cell>
          <cell r="F963" t="str">
            <v>059</v>
          </cell>
          <cell r="G963" t="str">
            <v>JUNKED</v>
          </cell>
        </row>
        <row r="964">
          <cell r="A964">
            <v>6138</v>
          </cell>
          <cell r="B964">
            <v>2</v>
          </cell>
          <cell r="C964" t="str">
            <v>BSS-DC-082</v>
          </cell>
          <cell r="D964">
            <v>6138</v>
          </cell>
          <cell r="E964" t="str">
            <v>BSS-DC</v>
          </cell>
          <cell r="F964" t="str">
            <v>082</v>
          </cell>
          <cell r="G964" t="str">
            <v>Lost in Hole</v>
          </cell>
          <cell r="N964" t="str">
            <v>LFT-75646-75647</v>
          </cell>
          <cell r="O964" t="str">
            <v>2</v>
          </cell>
        </row>
        <row r="965">
          <cell r="A965">
            <v>1106</v>
          </cell>
          <cell r="B965">
            <v>2</v>
          </cell>
          <cell r="C965" t="str">
            <v>BSS-DC-085</v>
          </cell>
          <cell r="D965">
            <v>1106</v>
          </cell>
          <cell r="E965" t="str">
            <v>BSS-DC</v>
          </cell>
          <cell r="F965" t="str">
            <v>085</v>
          </cell>
          <cell r="G965" t="str">
            <v>Lost in Hole</v>
          </cell>
        </row>
        <row r="966">
          <cell r="A966">
            <v>6731</v>
          </cell>
          <cell r="B966">
            <v>2</v>
          </cell>
          <cell r="C966" t="str">
            <v>BSS-DC-123</v>
          </cell>
          <cell r="D966">
            <v>6731</v>
          </cell>
          <cell r="E966" t="str">
            <v>BSS-DC</v>
          </cell>
          <cell r="F966" t="str">
            <v>123</v>
          </cell>
          <cell r="G966" t="str">
            <v>RITE</v>
          </cell>
        </row>
        <row r="967">
          <cell r="A967">
            <v>1380</v>
          </cell>
          <cell r="B967">
            <v>2</v>
          </cell>
          <cell r="C967" t="str">
            <v>BSS-DC-160</v>
          </cell>
          <cell r="D967">
            <v>1380</v>
          </cell>
          <cell r="E967" t="str">
            <v>BSS-DC</v>
          </cell>
          <cell r="F967" t="str">
            <v>160</v>
          </cell>
          <cell r="G967" t="str">
            <v>JUNKED</v>
          </cell>
        </row>
        <row r="968">
          <cell r="A968">
            <v>1423</v>
          </cell>
          <cell r="B968">
            <v>2</v>
          </cell>
          <cell r="C968" t="str">
            <v>BSS-DC-179</v>
          </cell>
          <cell r="D968">
            <v>1423</v>
          </cell>
          <cell r="E968" t="str">
            <v>BSS-DC</v>
          </cell>
          <cell r="F968" t="str">
            <v>179</v>
          </cell>
          <cell r="G968" t="str">
            <v>JUNKED</v>
          </cell>
        </row>
        <row r="969">
          <cell r="A969">
            <v>4246</v>
          </cell>
          <cell r="B969">
            <v>2</v>
          </cell>
          <cell r="C969" t="str">
            <v>BSS-DC-197</v>
          </cell>
          <cell r="D969">
            <v>4246</v>
          </cell>
          <cell r="E969" t="str">
            <v>BSS-DC</v>
          </cell>
          <cell r="F969" t="str">
            <v>197</v>
          </cell>
          <cell r="G969" t="str">
            <v>RITE</v>
          </cell>
          <cell r="N969" t="str">
            <v>LFT-63435</v>
          </cell>
          <cell r="O969" t="str">
            <v>1</v>
          </cell>
        </row>
        <row r="970">
          <cell r="A970">
            <v>315</v>
          </cell>
          <cell r="B970">
            <v>2</v>
          </cell>
          <cell r="C970" t="str">
            <v>BSS-GA-008</v>
          </cell>
          <cell r="D970">
            <v>315</v>
          </cell>
          <cell r="E970" t="str">
            <v>BSS-GA</v>
          </cell>
          <cell r="F970" t="str">
            <v>008</v>
          </cell>
          <cell r="G970" t="str">
            <v>RITE</v>
          </cell>
        </row>
        <row r="971">
          <cell r="A971">
            <v>332</v>
          </cell>
          <cell r="B971">
            <v>2</v>
          </cell>
          <cell r="C971" t="str">
            <v>BSS-GA-009</v>
          </cell>
          <cell r="D971">
            <v>332</v>
          </cell>
          <cell r="E971" t="str">
            <v>BSS-GA</v>
          </cell>
          <cell r="F971" t="str">
            <v>009</v>
          </cell>
          <cell r="G971" t="str">
            <v>RITE</v>
          </cell>
        </row>
        <row r="972">
          <cell r="A972">
            <v>361</v>
          </cell>
          <cell r="B972">
            <v>2</v>
          </cell>
          <cell r="C972" t="str">
            <v>BSS-GA-010</v>
          </cell>
          <cell r="D972">
            <v>361</v>
          </cell>
          <cell r="E972" t="str">
            <v>BSS-GA</v>
          </cell>
          <cell r="F972" t="str">
            <v>010</v>
          </cell>
          <cell r="G972" t="str">
            <v>RITE</v>
          </cell>
        </row>
        <row r="973">
          <cell r="A973">
            <v>476</v>
          </cell>
          <cell r="B973">
            <v>2</v>
          </cell>
          <cell r="C973" t="str">
            <v>BSS-GA-014</v>
          </cell>
          <cell r="D973">
            <v>476</v>
          </cell>
          <cell r="E973" t="str">
            <v>BSS-GA</v>
          </cell>
          <cell r="F973" t="str">
            <v>014</v>
          </cell>
          <cell r="G973" t="str">
            <v>RITE</v>
          </cell>
        </row>
        <row r="974">
          <cell r="A974">
            <v>502</v>
          </cell>
          <cell r="B974">
            <v>2</v>
          </cell>
          <cell r="C974" t="str">
            <v>BSS-GA-015</v>
          </cell>
          <cell r="D974">
            <v>502</v>
          </cell>
          <cell r="E974" t="str">
            <v>BSS-GA</v>
          </cell>
          <cell r="F974" t="str">
            <v>015</v>
          </cell>
          <cell r="G974" t="str">
            <v>RITE</v>
          </cell>
        </row>
        <row r="975">
          <cell r="A975">
            <v>538</v>
          </cell>
          <cell r="B975">
            <v>2</v>
          </cell>
          <cell r="C975" t="str">
            <v>BSS-GA-017</v>
          </cell>
          <cell r="D975">
            <v>538</v>
          </cell>
          <cell r="E975" t="str">
            <v>BSS-GA</v>
          </cell>
          <cell r="F975" t="str">
            <v>017</v>
          </cell>
          <cell r="G975" t="str">
            <v>RITE</v>
          </cell>
        </row>
        <row r="976">
          <cell r="A976">
            <v>561</v>
          </cell>
          <cell r="B976">
            <v>2</v>
          </cell>
          <cell r="C976" t="str">
            <v>BSS-GA-018</v>
          </cell>
          <cell r="D976">
            <v>561</v>
          </cell>
          <cell r="E976" t="str">
            <v>BSS-GA</v>
          </cell>
          <cell r="F976" t="str">
            <v>018</v>
          </cell>
          <cell r="G976" t="str">
            <v>RITE</v>
          </cell>
        </row>
        <row r="977">
          <cell r="A977">
            <v>613</v>
          </cell>
          <cell r="B977">
            <v>2</v>
          </cell>
          <cell r="C977" t="str">
            <v>BSS-GA-021</v>
          </cell>
          <cell r="D977">
            <v>613</v>
          </cell>
          <cell r="E977" t="str">
            <v>BSS-GA</v>
          </cell>
          <cell r="F977" t="str">
            <v>021</v>
          </cell>
          <cell r="G977" t="str">
            <v>RITE</v>
          </cell>
        </row>
        <row r="978">
          <cell r="A978">
            <v>20</v>
          </cell>
          <cell r="B978">
            <v>2</v>
          </cell>
          <cell r="C978" t="str">
            <v>BSS-GC-001</v>
          </cell>
          <cell r="D978">
            <v>20</v>
          </cell>
          <cell r="E978" t="str">
            <v>BSS-GC</v>
          </cell>
          <cell r="F978" t="str">
            <v>001</v>
          </cell>
          <cell r="G978" t="str">
            <v>JUNKED</v>
          </cell>
        </row>
        <row r="979">
          <cell r="A979">
            <v>80</v>
          </cell>
          <cell r="B979">
            <v>2</v>
          </cell>
          <cell r="C979" t="str">
            <v>BSS-GC-002</v>
          </cell>
          <cell r="D979">
            <v>80</v>
          </cell>
          <cell r="E979" t="str">
            <v>BSS-GC</v>
          </cell>
          <cell r="F979" t="str">
            <v>002</v>
          </cell>
          <cell r="G979" t="str">
            <v>JUNKED</v>
          </cell>
        </row>
        <row r="980">
          <cell r="A980">
            <v>175</v>
          </cell>
          <cell r="B980">
            <v>2</v>
          </cell>
          <cell r="C980" t="str">
            <v>BSS-GC-004</v>
          </cell>
          <cell r="D980">
            <v>175</v>
          </cell>
          <cell r="E980" t="str">
            <v>BSS-GC</v>
          </cell>
          <cell r="F980" t="str">
            <v>004</v>
          </cell>
          <cell r="G980" t="str">
            <v>JUNKED</v>
          </cell>
        </row>
        <row r="981">
          <cell r="A981">
            <v>215</v>
          </cell>
          <cell r="B981">
            <v>2</v>
          </cell>
          <cell r="C981" t="str">
            <v>BSS-GC-005</v>
          </cell>
          <cell r="D981">
            <v>215</v>
          </cell>
          <cell r="E981" t="str">
            <v>BSS-GC</v>
          </cell>
          <cell r="F981" t="str">
            <v>005</v>
          </cell>
          <cell r="G981" t="str">
            <v>JUNKED</v>
          </cell>
        </row>
        <row r="982">
          <cell r="A982">
            <v>249</v>
          </cell>
          <cell r="B982">
            <v>2</v>
          </cell>
          <cell r="C982" t="str">
            <v>BSS-GC-006</v>
          </cell>
          <cell r="D982">
            <v>249</v>
          </cell>
          <cell r="E982" t="str">
            <v>BSS-GC</v>
          </cell>
          <cell r="F982" t="str">
            <v>006</v>
          </cell>
          <cell r="G982" t="str">
            <v>JUNKED</v>
          </cell>
        </row>
        <row r="983">
          <cell r="A983">
            <v>282</v>
          </cell>
          <cell r="B983">
            <v>2</v>
          </cell>
          <cell r="C983" t="str">
            <v>BSS-GC-007</v>
          </cell>
          <cell r="D983">
            <v>282</v>
          </cell>
          <cell r="E983" t="str">
            <v>BSS-GC</v>
          </cell>
          <cell r="F983" t="str">
            <v>007</v>
          </cell>
          <cell r="G983" t="str">
            <v>JUNKED</v>
          </cell>
        </row>
        <row r="984">
          <cell r="A984">
            <v>316</v>
          </cell>
          <cell r="B984">
            <v>2</v>
          </cell>
          <cell r="C984" t="str">
            <v>BSS-GC-008</v>
          </cell>
          <cell r="D984">
            <v>316</v>
          </cell>
          <cell r="E984" t="str">
            <v>BSS-GC</v>
          </cell>
          <cell r="F984" t="str">
            <v>008</v>
          </cell>
          <cell r="G984" t="str">
            <v>RITE</v>
          </cell>
        </row>
        <row r="985">
          <cell r="A985">
            <v>362</v>
          </cell>
          <cell r="B985">
            <v>2</v>
          </cell>
          <cell r="C985" t="str">
            <v>BSS-GC-010</v>
          </cell>
          <cell r="D985">
            <v>362</v>
          </cell>
          <cell r="E985" t="str">
            <v>BSS-GC</v>
          </cell>
          <cell r="F985" t="str">
            <v>010</v>
          </cell>
          <cell r="G985" t="str">
            <v>RITE</v>
          </cell>
        </row>
        <row r="986">
          <cell r="A986">
            <v>385</v>
          </cell>
          <cell r="B986">
            <v>2</v>
          </cell>
          <cell r="C986" t="str">
            <v>BSS-GC-011</v>
          </cell>
          <cell r="D986">
            <v>385</v>
          </cell>
          <cell r="E986" t="str">
            <v>BSS-GC</v>
          </cell>
          <cell r="F986" t="str">
            <v>011</v>
          </cell>
          <cell r="G986" t="str">
            <v>JUNKED</v>
          </cell>
        </row>
        <row r="987">
          <cell r="A987">
            <v>447</v>
          </cell>
          <cell r="B987">
            <v>2</v>
          </cell>
          <cell r="C987" t="str">
            <v>BSS-GC-013</v>
          </cell>
          <cell r="D987">
            <v>447</v>
          </cell>
          <cell r="E987" t="str">
            <v>BSS-GC</v>
          </cell>
          <cell r="F987" t="str">
            <v>013</v>
          </cell>
          <cell r="G987" t="str">
            <v>JUNKED</v>
          </cell>
        </row>
        <row r="988">
          <cell r="A988">
            <v>477</v>
          </cell>
          <cell r="B988">
            <v>2</v>
          </cell>
          <cell r="C988" t="str">
            <v>BSS-GC-014</v>
          </cell>
          <cell r="D988">
            <v>477</v>
          </cell>
          <cell r="E988" t="str">
            <v>BSS-GC</v>
          </cell>
          <cell r="F988" t="str">
            <v>014</v>
          </cell>
          <cell r="G988" t="str">
            <v>JUNKED</v>
          </cell>
        </row>
        <row r="989">
          <cell r="A989">
            <v>503</v>
          </cell>
          <cell r="B989">
            <v>2</v>
          </cell>
          <cell r="C989" t="str">
            <v>BSS-GC-015</v>
          </cell>
          <cell r="D989">
            <v>503</v>
          </cell>
          <cell r="E989" t="str">
            <v>BSS-GC</v>
          </cell>
          <cell r="F989" t="str">
            <v>015</v>
          </cell>
          <cell r="G989" t="str">
            <v>JUNKED</v>
          </cell>
        </row>
        <row r="990">
          <cell r="A990">
            <v>809</v>
          </cell>
          <cell r="B990">
            <v>2</v>
          </cell>
          <cell r="C990" t="str">
            <v>BSS-GC-034</v>
          </cell>
          <cell r="D990">
            <v>809</v>
          </cell>
          <cell r="E990" t="str">
            <v>BSS-GC</v>
          </cell>
          <cell r="F990" t="str">
            <v>034</v>
          </cell>
          <cell r="G990" t="str">
            <v>JUNKED</v>
          </cell>
        </row>
        <row r="991">
          <cell r="A991">
            <v>3833</v>
          </cell>
          <cell r="B991">
            <v>2</v>
          </cell>
          <cell r="C991" t="str">
            <v>BSS-GC-L01</v>
          </cell>
          <cell r="D991">
            <v>3833</v>
          </cell>
          <cell r="E991" t="str">
            <v>BSS-GC</v>
          </cell>
          <cell r="F991" t="str">
            <v>L01</v>
          </cell>
          <cell r="G991" t="str">
            <v>Lost in Hole</v>
          </cell>
        </row>
        <row r="992">
          <cell r="A992">
            <v>3862</v>
          </cell>
          <cell r="B992">
            <v>2</v>
          </cell>
          <cell r="C992" t="str">
            <v>BSS-GC-L02</v>
          </cell>
          <cell r="D992">
            <v>3862</v>
          </cell>
          <cell r="E992" t="str">
            <v>BSS-GC</v>
          </cell>
          <cell r="F992" t="str">
            <v>L02</v>
          </cell>
          <cell r="G992" t="str">
            <v>RITE</v>
          </cell>
        </row>
        <row r="993">
          <cell r="A993">
            <v>21</v>
          </cell>
          <cell r="B993">
            <v>2</v>
          </cell>
          <cell r="C993" t="str">
            <v>BSS-JA-001</v>
          </cell>
          <cell r="D993">
            <v>21</v>
          </cell>
          <cell r="E993" t="str">
            <v>BSS-JA</v>
          </cell>
          <cell r="F993" t="str">
            <v>001</v>
          </cell>
          <cell r="G993" t="str">
            <v>RITE</v>
          </cell>
        </row>
        <row r="994">
          <cell r="A994">
            <v>81</v>
          </cell>
          <cell r="B994">
            <v>2</v>
          </cell>
          <cell r="C994" t="str">
            <v>BSS-JA-002</v>
          </cell>
          <cell r="D994">
            <v>81</v>
          </cell>
          <cell r="E994" t="str">
            <v>BSS-JA</v>
          </cell>
          <cell r="F994" t="str">
            <v>002</v>
          </cell>
          <cell r="G994" t="str">
            <v>RITE</v>
          </cell>
        </row>
        <row r="995">
          <cell r="A995">
            <v>134</v>
          </cell>
          <cell r="B995">
            <v>2</v>
          </cell>
          <cell r="C995" t="str">
            <v>BSS-JA-003</v>
          </cell>
          <cell r="D995">
            <v>134</v>
          </cell>
          <cell r="E995" t="str">
            <v>BSS-JA</v>
          </cell>
          <cell r="F995" t="str">
            <v>003</v>
          </cell>
          <cell r="G995" t="str">
            <v>JUNKED</v>
          </cell>
        </row>
        <row r="996">
          <cell r="A996">
            <v>176</v>
          </cell>
          <cell r="B996">
            <v>2</v>
          </cell>
          <cell r="C996" t="str">
            <v>BSS-JA-004</v>
          </cell>
          <cell r="D996">
            <v>176</v>
          </cell>
          <cell r="E996" t="str">
            <v>BSS-JA</v>
          </cell>
          <cell r="F996" t="str">
            <v>004</v>
          </cell>
          <cell r="G996" t="str">
            <v>RITE</v>
          </cell>
        </row>
        <row r="997">
          <cell r="A997">
            <v>216</v>
          </cell>
          <cell r="B997">
            <v>2</v>
          </cell>
          <cell r="C997" t="str">
            <v>BSS-JA-005</v>
          </cell>
          <cell r="D997">
            <v>216</v>
          </cell>
          <cell r="E997" t="str">
            <v>BSS-JA</v>
          </cell>
          <cell r="F997" t="str">
            <v>005</v>
          </cell>
          <cell r="G997" t="str">
            <v>JUNKED</v>
          </cell>
        </row>
        <row r="998">
          <cell r="A998">
            <v>22</v>
          </cell>
          <cell r="B998">
            <v>2</v>
          </cell>
          <cell r="C998" t="str">
            <v>BSS-KA-001</v>
          </cell>
          <cell r="D998">
            <v>22</v>
          </cell>
          <cell r="E998" t="str">
            <v>BSS-KA</v>
          </cell>
          <cell r="F998" t="str">
            <v>001</v>
          </cell>
          <cell r="G998" t="str">
            <v>RITE</v>
          </cell>
        </row>
        <row r="999">
          <cell r="A999">
            <v>135</v>
          </cell>
          <cell r="B999">
            <v>2</v>
          </cell>
          <cell r="C999" t="str">
            <v>BSS-KA-003</v>
          </cell>
          <cell r="D999">
            <v>135</v>
          </cell>
          <cell r="E999" t="str">
            <v>BSS-KA</v>
          </cell>
          <cell r="F999" t="str">
            <v>003</v>
          </cell>
          <cell r="G999" t="str">
            <v>Lost in Hole</v>
          </cell>
        </row>
        <row r="1000">
          <cell r="A1000">
            <v>23</v>
          </cell>
          <cell r="B1000">
            <v>2</v>
          </cell>
          <cell r="C1000" t="str">
            <v>BSS-LA-001</v>
          </cell>
          <cell r="D1000">
            <v>23</v>
          </cell>
          <cell r="E1000" t="str">
            <v>BSS-LA</v>
          </cell>
          <cell r="F1000" t="str">
            <v>001</v>
          </cell>
          <cell r="G1000" t="str">
            <v>RITE</v>
          </cell>
        </row>
        <row r="1001">
          <cell r="A1001">
            <v>82</v>
          </cell>
          <cell r="B1001">
            <v>2</v>
          </cell>
          <cell r="C1001" t="str">
            <v>BSS-LA-002</v>
          </cell>
          <cell r="D1001">
            <v>82</v>
          </cell>
          <cell r="E1001" t="str">
            <v>BSS-LA</v>
          </cell>
          <cell r="F1001" t="str">
            <v>002</v>
          </cell>
          <cell r="G1001" t="str">
            <v>RITE</v>
          </cell>
        </row>
        <row r="1002">
          <cell r="A1002">
            <v>136</v>
          </cell>
          <cell r="B1002">
            <v>2</v>
          </cell>
          <cell r="C1002" t="str">
            <v>BSS-LA-003</v>
          </cell>
          <cell r="D1002">
            <v>136</v>
          </cell>
          <cell r="E1002" t="str">
            <v>BSS-LA</v>
          </cell>
          <cell r="F1002" t="str">
            <v>003</v>
          </cell>
          <cell r="G1002" t="str">
            <v>RITE</v>
          </cell>
        </row>
        <row r="1003">
          <cell r="A1003">
            <v>24</v>
          </cell>
          <cell r="B1003">
            <v>2</v>
          </cell>
          <cell r="C1003" t="str">
            <v>BST-GH-001</v>
          </cell>
          <cell r="D1003">
            <v>24</v>
          </cell>
          <cell r="E1003" t="str">
            <v>BST-GH</v>
          </cell>
          <cell r="F1003" t="str">
            <v>001</v>
          </cell>
          <cell r="G1003" t="str">
            <v>JUNKED</v>
          </cell>
        </row>
        <row r="1004">
          <cell r="A1004">
            <v>217</v>
          </cell>
          <cell r="B1004">
            <v>2</v>
          </cell>
          <cell r="C1004" t="str">
            <v>BST-GH-005</v>
          </cell>
          <cell r="D1004">
            <v>217</v>
          </cell>
          <cell r="E1004" t="str">
            <v>BST-GH</v>
          </cell>
          <cell r="F1004" t="str">
            <v>005</v>
          </cell>
          <cell r="G1004" t="str">
            <v>JUNKED</v>
          </cell>
        </row>
        <row r="1005">
          <cell r="A1005">
            <v>363</v>
          </cell>
          <cell r="B1005">
            <v>2</v>
          </cell>
          <cell r="C1005" t="str">
            <v>BST-GH-010</v>
          </cell>
          <cell r="D1005">
            <v>363</v>
          </cell>
          <cell r="E1005" t="str">
            <v>BST-GH</v>
          </cell>
          <cell r="F1005" t="str">
            <v>010</v>
          </cell>
          <cell r="G1005" t="str">
            <v>DFP</v>
          </cell>
        </row>
        <row r="1006">
          <cell r="A1006">
            <v>386</v>
          </cell>
          <cell r="B1006">
            <v>2</v>
          </cell>
          <cell r="C1006" t="str">
            <v>BST-GH-011</v>
          </cell>
          <cell r="D1006">
            <v>386</v>
          </cell>
          <cell r="E1006" t="str">
            <v>BST-GH</v>
          </cell>
          <cell r="F1006" t="str">
            <v>011</v>
          </cell>
          <cell r="G1006" t="str">
            <v>RITE</v>
          </cell>
        </row>
        <row r="1007">
          <cell r="A1007">
            <v>413</v>
          </cell>
          <cell r="B1007">
            <v>2</v>
          </cell>
          <cell r="C1007" t="str">
            <v>BST-GH-012</v>
          </cell>
          <cell r="D1007">
            <v>413</v>
          </cell>
          <cell r="E1007" t="str">
            <v>BST-GH</v>
          </cell>
          <cell r="F1007" t="str">
            <v>012</v>
          </cell>
          <cell r="G1007" t="str">
            <v>RITE</v>
          </cell>
        </row>
        <row r="1008">
          <cell r="A1008">
            <v>448</v>
          </cell>
          <cell r="B1008">
            <v>2</v>
          </cell>
          <cell r="C1008" t="str">
            <v>BST-GH-013</v>
          </cell>
          <cell r="D1008">
            <v>448</v>
          </cell>
          <cell r="E1008" t="str">
            <v>BST-GH</v>
          </cell>
          <cell r="F1008" t="str">
            <v>013</v>
          </cell>
          <cell r="G1008" t="str">
            <v>JUNKED</v>
          </cell>
        </row>
        <row r="1009">
          <cell r="A1009">
            <v>4608</v>
          </cell>
          <cell r="B1009">
            <v>2</v>
          </cell>
          <cell r="C1009" t="str">
            <v>BST-GH-014</v>
          </cell>
          <cell r="D1009">
            <v>4608</v>
          </cell>
          <cell r="E1009" t="str">
            <v>BST-GH</v>
          </cell>
          <cell r="F1009" t="str">
            <v>014</v>
          </cell>
          <cell r="G1009" t="str">
            <v>RITE</v>
          </cell>
          <cell r="N1009" t="str">
            <v>LFT-64700</v>
          </cell>
        </row>
        <row r="1010">
          <cell r="A1010">
            <v>4609</v>
          </cell>
          <cell r="B1010">
            <v>2</v>
          </cell>
          <cell r="C1010" t="str">
            <v>BST-GH-015</v>
          </cell>
          <cell r="D1010">
            <v>4609</v>
          </cell>
          <cell r="E1010" t="str">
            <v>BST-GH</v>
          </cell>
          <cell r="F1010" t="str">
            <v>015</v>
          </cell>
          <cell r="G1010" t="str">
            <v>RITE</v>
          </cell>
          <cell r="N1010" t="str">
            <v>LFT-64700</v>
          </cell>
        </row>
        <row r="1011">
          <cell r="A1011">
            <v>5210</v>
          </cell>
          <cell r="B1011">
            <v>2</v>
          </cell>
          <cell r="C1011" t="str">
            <v>BST-GH-016</v>
          </cell>
          <cell r="D1011">
            <v>5210</v>
          </cell>
          <cell r="E1011" t="str">
            <v>BST-GH</v>
          </cell>
          <cell r="F1011" t="str">
            <v>016</v>
          </cell>
          <cell r="G1011" t="str">
            <v>RITE</v>
          </cell>
          <cell r="N1011" t="str">
            <v>LFT-62614</v>
          </cell>
          <cell r="O1011" t="str">
            <v>1</v>
          </cell>
        </row>
        <row r="1012">
          <cell r="A1012">
            <v>5211</v>
          </cell>
          <cell r="B1012">
            <v>2</v>
          </cell>
          <cell r="C1012" t="str">
            <v>BST-GH-017</v>
          </cell>
          <cell r="D1012">
            <v>5211</v>
          </cell>
          <cell r="E1012" t="str">
            <v>BST-GH</v>
          </cell>
          <cell r="F1012" t="str">
            <v>017</v>
          </cell>
          <cell r="G1012" t="str">
            <v>On Location</v>
          </cell>
          <cell r="N1012" t="str">
            <v>LFT-62614</v>
          </cell>
          <cell r="O1012" t="str">
            <v>2</v>
          </cell>
        </row>
        <row r="1013">
          <cell r="A1013">
            <v>5212</v>
          </cell>
          <cell r="B1013">
            <v>2</v>
          </cell>
          <cell r="C1013" t="str">
            <v>BST-GH-018</v>
          </cell>
          <cell r="D1013">
            <v>5212</v>
          </cell>
          <cell r="E1013" t="str">
            <v>BST-GH</v>
          </cell>
          <cell r="F1013" t="str">
            <v>018</v>
          </cell>
          <cell r="G1013" t="str">
            <v>RITE</v>
          </cell>
          <cell r="N1013" t="str">
            <v>LFT-62616</v>
          </cell>
          <cell r="O1013" t="str">
            <v>1</v>
          </cell>
        </row>
        <row r="1014">
          <cell r="A1014">
            <v>5213</v>
          </cell>
          <cell r="B1014">
            <v>2</v>
          </cell>
          <cell r="C1014" t="str">
            <v>BST-GH-019</v>
          </cell>
          <cell r="D1014">
            <v>5213</v>
          </cell>
          <cell r="E1014" t="str">
            <v>BST-GH</v>
          </cell>
          <cell r="F1014" t="str">
            <v>019</v>
          </cell>
          <cell r="G1014" t="str">
            <v>RITE</v>
          </cell>
          <cell r="N1014" t="str">
            <v>LFT-62616</v>
          </cell>
          <cell r="O1014" t="str">
            <v>2</v>
          </cell>
        </row>
        <row r="1015">
          <cell r="A1015">
            <v>6134</v>
          </cell>
          <cell r="B1015">
            <v>2</v>
          </cell>
          <cell r="C1015" t="str">
            <v>BST-GH-020</v>
          </cell>
          <cell r="D1015">
            <v>6134</v>
          </cell>
          <cell r="E1015" t="str">
            <v>BST-GH</v>
          </cell>
          <cell r="F1015" t="str">
            <v>020</v>
          </cell>
          <cell r="G1015" t="str">
            <v>RITE</v>
          </cell>
          <cell r="N1015" t="str">
            <v>LFT-75639</v>
          </cell>
          <cell r="O1015" t="str">
            <v>1</v>
          </cell>
        </row>
        <row r="1016">
          <cell r="A1016">
            <v>6135</v>
          </cell>
          <cell r="B1016">
            <v>2</v>
          </cell>
          <cell r="C1016" t="str">
            <v>BST-GH-021</v>
          </cell>
          <cell r="D1016">
            <v>6135</v>
          </cell>
          <cell r="E1016" t="str">
            <v>BST-GH</v>
          </cell>
          <cell r="F1016" t="str">
            <v>021</v>
          </cell>
          <cell r="G1016" t="str">
            <v>RITE</v>
          </cell>
          <cell r="N1016" t="str">
            <v>LFT-75639</v>
          </cell>
          <cell r="O1016" t="str">
            <v>2</v>
          </cell>
        </row>
        <row r="1017">
          <cell r="A1017">
            <v>6136</v>
          </cell>
          <cell r="B1017">
            <v>2</v>
          </cell>
          <cell r="C1017" t="str">
            <v>BST-GH-022</v>
          </cell>
          <cell r="D1017">
            <v>6136</v>
          </cell>
          <cell r="E1017" t="str">
            <v>BST-GH</v>
          </cell>
          <cell r="F1017" t="str">
            <v>022</v>
          </cell>
          <cell r="G1017" t="str">
            <v>RITE</v>
          </cell>
          <cell r="N1017" t="str">
            <v>LFT-75639</v>
          </cell>
          <cell r="O1017" t="str">
            <v>3</v>
          </cell>
        </row>
        <row r="1018">
          <cell r="A1018">
            <v>6137</v>
          </cell>
          <cell r="B1018">
            <v>2</v>
          </cell>
          <cell r="C1018" t="str">
            <v>BST-GH-023</v>
          </cell>
          <cell r="D1018">
            <v>6137</v>
          </cell>
          <cell r="E1018" t="str">
            <v>BST-GH</v>
          </cell>
          <cell r="F1018" t="str">
            <v>023</v>
          </cell>
          <cell r="G1018" t="str">
            <v>On Location</v>
          </cell>
          <cell r="N1018" t="str">
            <v>LFT-75639</v>
          </cell>
          <cell r="O1018" t="str">
            <v>4</v>
          </cell>
        </row>
        <row r="1019">
          <cell r="A1019">
            <v>6542</v>
          </cell>
          <cell r="B1019">
            <v>2</v>
          </cell>
          <cell r="C1019" t="str">
            <v>BST-GH-024</v>
          </cell>
          <cell r="D1019">
            <v>6542</v>
          </cell>
          <cell r="E1019" t="str">
            <v>BST-GH</v>
          </cell>
          <cell r="F1019" t="str">
            <v>024</v>
          </cell>
          <cell r="G1019" t="str">
            <v>On Location</v>
          </cell>
          <cell r="N1019" t="str">
            <v>LFT-72965</v>
          </cell>
          <cell r="O1019" t="str">
            <v>1</v>
          </cell>
        </row>
        <row r="1020">
          <cell r="A1020">
            <v>6543</v>
          </cell>
          <cell r="B1020">
            <v>2</v>
          </cell>
          <cell r="C1020" t="str">
            <v>BST-GH-025</v>
          </cell>
          <cell r="D1020">
            <v>6543</v>
          </cell>
          <cell r="E1020" t="str">
            <v>BST-GH</v>
          </cell>
          <cell r="F1020" t="str">
            <v>025</v>
          </cell>
          <cell r="G1020" t="str">
            <v>RITE</v>
          </cell>
          <cell r="N1020" t="str">
            <v>LFT-72965</v>
          </cell>
          <cell r="O1020" t="str">
            <v>2</v>
          </cell>
        </row>
        <row r="1021">
          <cell r="A1021">
            <v>6544</v>
          </cell>
          <cell r="B1021">
            <v>2</v>
          </cell>
          <cell r="C1021" t="str">
            <v>BST-GH-026</v>
          </cell>
          <cell r="D1021">
            <v>6544</v>
          </cell>
          <cell r="E1021" t="str">
            <v>BST-GH</v>
          </cell>
          <cell r="F1021" t="str">
            <v>026</v>
          </cell>
          <cell r="G1021" t="str">
            <v>RITE</v>
          </cell>
          <cell r="N1021" t="str">
            <v>LFT-72965</v>
          </cell>
          <cell r="O1021" t="str">
            <v>3</v>
          </cell>
        </row>
        <row r="1022">
          <cell r="A1022">
            <v>6545</v>
          </cell>
          <cell r="B1022">
            <v>2</v>
          </cell>
          <cell r="C1022" t="str">
            <v>BST-GH-027</v>
          </cell>
          <cell r="D1022">
            <v>6545</v>
          </cell>
          <cell r="E1022" t="str">
            <v>BST-GH</v>
          </cell>
          <cell r="F1022" t="str">
            <v>027</v>
          </cell>
          <cell r="G1022" t="str">
            <v>On Location</v>
          </cell>
          <cell r="N1022" t="str">
            <v>LFT-72965</v>
          </cell>
          <cell r="O1022" t="str">
            <v>4</v>
          </cell>
        </row>
        <row r="1023">
          <cell r="A1023">
            <v>6925</v>
          </cell>
          <cell r="B1023">
            <v>2</v>
          </cell>
          <cell r="C1023" t="str">
            <v>BST-GH-028</v>
          </cell>
          <cell r="D1023">
            <v>6925</v>
          </cell>
          <cell r="E1023" t="str">
            <v>BST-GH</v>
          </cell>
          <cell r="F1023" t="str">
            <v>028</v>
          </cell>
          <cell r="G1023" t="str">
            <v>On Location</v>
          </cell>
          <cell r="N1023" t="str">
            <v>lft-70107</v>
          </cell>
          <cell r="O1023" t="str">
            <v>1</v>
          </cell>
        </row>
        <row r="1024">
          <cell r="A1024">
            <v>6926</v>
          </cell>
          <cell r="B1024">
            <v>2</v>
          </cell>
          <cell r="C1024" t="str">
            <v>BST-GH-029</v>
          </cell>
          <cell r="D1024">
            <v>6926</v>
          </cell>
          <cell r="E1024" t="str">
            <v>BST-GH</v>
          </cell>
          <cell r="F1024" t="str">
            <v>029</v>
          </cell>
          <cell r="G1024" t="str">
            <v>RITE</v>
          </cell>
          <cell r="N1024" t="str">
            <v>LFT-70107</v>
          </cell>
          <cell r="O1024" t="str">
            <v>2</v>
          </cell>
        </row>
        <row r="1025">
          <cell r="A1025">
            <v>6927</v>
          </cell>
          <cell r="B1025">
            <v>2</v>
          </cell>
          <cell r="C1025" t="str">
            <v>BST-GH-030</v>
          </cell>
          <cell r="D1025">
            <v>6927</v>
          </cell>
          <cell r="E1025" t="str">
            <v>BST-GH</v>
          </cell>
          <cell r="F1025" t="str">
            <v>030</v>
          </cell>
          <cell r="G1025" t="str">
            <v>On Location</v>
          </cell>
          <cell r="N1025" t="str">
            <v>LFT-70107</v>
          </cell>
          <cell r="O1025" t="str">
            <v>3</v>
          </cell>
        </row>
        <row r="1026">
          <cell r="A1026">
            <v>6928</v>
          </cell>
          <cell r="B1026">
            <v>2</v>
          </cell>
          <cell r="C1026" t="str">
            <v>BST-GH-031</v>
          </cell>
          <cell r="D1026">
            <v>6928</v>
          </cell>
          <cell r="E1026" t="str">
            <v>BST-GH</v>
          </cell>
          <cell r="F1026" t="str">
            <v>031</v>
          </cell>
          <cell r="G1026" t="str">
            <v>RITE</v>
          </cell>
          <cell r="N1026" t="str">
            <v>LFT-70107</v>
          </cell>
          <cell r="O1026" t="str">
            <v>4</v>
          </cell>
        </row>
        <row r="1027">
          <cell r="A1027">
            <v>6958</v>
          </cell>
          <cell r="B1027">
            <v>2</v>
          </cell>
          <cell r="C1027" t="str">
            <v>BST-GH-032</v>
          </cell>
          <cell r="D1027">
            <v>6958</v>
          </cell>
          <cell r="E1027" t="str">
            <v>BST-GH</v>
          </cell>
          <cell r="F1027" t="str">
            <v>032</v>
          </cell>
          <cell r="G1027" t="str">
            <v>RITE</v>
          </cell>
          <cell r="N1027" t="str">
            <v>LFT-70114</v>
          </cell>
          <cell r="O1027" t="str">
            <v>1</v>
          </cell>
        </row>
        <row r="1028">
          <cell r="A1028">
            <v>6959</v>
          </cell>
          <cell r="B1028">
            <v>2</v>
          </cell>
          <cell r="C1028" t="str">
            <v>BST-GH-033</v>
          </cell>
          <cell r="D1028">
            <v>6959</v>
          </cell>
          <cell r="E1028" t="str">
            <v>BST-GH</v>
          </cell>
          <cell r="F1028" t="str">
            <v>033</v>
          </cell>
          <cell r="G1028" t="str">
            <v>On Location</v>
          </cell>
          <cell r="N1028" t="str">
            <v>LFT-70114</v>
          </cell>
          <cell r="O1028" t="str">
            <v>2</v>
          </cell>
        </row>
        <row r="1029">
          <cell r="A1029">
            <v>6960</v>
          </cell>
          <cell r="B1029">
            <v>2</v>
          </cell>
          <cell r="C1029" t="str">
            <v>BST-GH-034</v>
          </cell>
          <cell r="D1029">
            <v>6960</v>
          </cell>
          <cell r="E1029" t="str">
            <v>BST-GH</v>
          </cell>
          <cell r="F1029" t="str">
            <v>034</v>
          </cell>
          <cell r="G1029" t="str">
            <v>RITE</v>
          </cell>
          <cell r="N1029" t="str">
            <v>LFT-70114</v>
          </cell>
          <cell r="O1029" t="str">
            <v>3</v>
          </cell>
        </row>
        <row r="1030">
          <cell r="A1030">
            <v>6961</v>
          </cell>
          <cell r="B1030">
            <v>2</v>
          </cell>
          <cell r="C1030" t="str">
            <v>BST-GH-035</v>
          </cell>
          <cell r="D1030">
            <v>6961</v>
          </cell>
          <cell r="E1030" t="str">
            <v>BST-GH</v>
          </cell>
          <cell r="F1030" t="str">
            <v>035</v>
          </cell>
          <cell r="G1030" t="str">
            <v>On Location</v>
          </cell>
          <cell r="N1030" t="str">
            <v>LFT-70114</v>
          </cell>
          <cell r="O1030" t="str">
            <v>4</v>
          </cell>
        </row>
        <row r="1031">
          <cell r="A1031">
            <v>137</v>
          </cell>
          <cell r="B1031">
            <v>2</v>
          </cell>
          <cell r="C1031" t="str">
            <v>BST-HA-003</v>
          </cell>
          <cell r="D1031">
            <v>137</v>
          </cell>
          <cell r="E1031" t="str">
            <v>BST-HA</v>
          </cell>
          <cell r="F1031" t="str">
            <v>003</v>
          </cell>
          <cell r="G1031" t="str">
            <v>RITE</v>
          </cell>
        </row>
        <row r="1032">
          <cell r="A1032">
            <v>177</v>
          </cell>
          <cell r="B1032">
            <v>2</v>
          </cell>
          <cell r="C1032" t="str">
            <v>BST-HA-004</v>
          </cell>
          <cell r="D1032">
            <v>177</v>
          </cell>
          <cell r="E1032" t="str">
            <v>BST-HA</v>
          </cell>
          <cell r="F1032" t="str">
            <v>004</v>
          </cell>
          <cell r="G1032" t="str">
            <v>RITE</v>
          </cell>
        </row>
        <row r="1033">
          <cell r="A1033">
            <v>218</v>
          </cell>
          <cell r="B1033">
            <v>2</v>
          </cell>
          <cell r="C1033" t="str">
            <v>BST-HA-005</v>
          </cell>
          <cell r="D1033">
            <v>218</v>
          </cell>
          <cell r="E1033" t="str">
            <v>BST-HA</v>
          </cell>
          <cell r="F1033" t="str">
            <v>005</v>
          </cell>
          <cell r="G1033" t="str">
            <v>RITE</v>
          </cell>
        </row>
        <row r="1034">
          <cell r="A1034">
            <v>250</v>
          </cell>
          <cell r="B1034">
            <v>2</v>
          </cell>
          <cell r="C1034" t="str">
            <v>BST-HA-006</v>
          </cell>
          <cell r="D1034">
            <v>250</v>
          </cell>
          <cell r="E1034" t="str">
            <v>BST-HA</v>
          </cell>
          <cell r="F1034" t="str">
            <v>006</v>
          </cell>
          <cell r="G1034" t="str">
            <v>RITE</v>
          </cell>
        </row>
        <row r="1035">
          <cell r="A1035">
            <v>283</v>
          </cell>
          <cell r="B1035">
            <v>2</v>
          </cell>
          <cell r="C1035" t="str">
            <v>BST-HA-007</v>
          </cell>
          <cell r="D1035">
            <v>283</v>
          </cell>
          <cell r="E1035" t="str">
            <v>BST-HA</v>
          </cell>
          <cell r="F1035" t="str">
            <v>007</v>
          </cell>
          <cell r="G1035" t="str">
            <v>RITE</v>
          </cell>
        </row>
        <row r="1036">
          <cell r="A1036">
            <v>334</v>
          </cell>
          <cell r="B1036">
            <v>2</v>
          </cell>
          <cell r="C1036" t="str">
            <v>BST-HA-009</v>
          </cell>
          <cell r="D1036">
            <v>334</v>
          </cell>
          <cell r="E1036" t="str">
            <v>BST-HA</v>
          </cell>
          <cell r="F1036" t="str">
            <v>009</v>
          </cell>
          <cell r="G1036" t="str">
            <v>RITE</v>
          </cell>
        </row>
        <row r="1037">
          <cell r="A1037">
            <v>83</v>
          </cell>
          <cell r="B1037">
            <v>2</v>
          </cell>
          <cell r="C1037" t="str">
            <v>BST-IA-002</v>
          </cell>
          <cell r="D1037">
            <v>83</v>
          </cell>
          <cell r="E1037" t="str">
            <v>BST-IA</v>
          </cell>
          <cell r="F1037" t="str">
            <v>002</v>
          </cell>
          <cell r="G1037" t="str">
            <v>JUNKED</v>
          </cell>
        </row>
        <row r="1038">
          <cell r="A1038">
            <v>449</v>
          </cell>
          <cell r="B1038">
            <v>2</v>
          </cell>
          <cell r="C1038" t="str">
            <v>BST-IA-013</v>
          </cell>
          <cell r="D1038">
            <v>449</v>
          </cell>
          <cell r="E1038" t="str">
            <v>BST-IA</v>
          </cell>
          <cell r="F1038" t="str">
            <v>013</v>
          </cell>
          <cell r="G1038" t="str">
            <v>JUNKED</v>
          </cell>
        </row>
        <row r="1039">
          <cell r="A1039">
            <v>478</v>
          </cell>
          <cell r="B1039">
            <v>2</v>
          </cell>
          <cell r="C1039" t="str">
            <v>BST-IA-014</v>
          </cell>
          <cell r="D1039">
            <v>478</v>
          </cell>
          <cell r="E1039" t="str">
            <v>BST-IA</v>
          </cell>
          <cell r="F1039" t="str">
            <v>014</v>
          </cell>
          <cell r="G1039" t="str">
            <v>RITE</v>
          </cell>
        </row>
        <row r="1040">
          <cell r="A1040">
            <v>562</v>
          </cell>
          <cell r="B1040">
            <v>2</v>
          </cell>
          <cell r="C1040" t="str">
            <v>BST-IA-018</v>
          </cell>
          <cell r="D1040">
            <v>562</v>
          </cell>
          <cell r="E1040" t="str">
            <v>BST-IA</v>
          </cell>
          <cell r="F1040" t="str">
            <v>018</v>
          </cell>
          <cell r="G1040" t="str">
            <v>JUNKED</v>
          </cell>
        </row>
        <row r="1041">
          <cell r="A1041">
            <v>590</v>
          </cell>
          <cell r="B1041">
            <v>2</v>
          </cell>
          <cell r="C1041" t="str">
            <v>BST-IA-020</v>
          </cell>
          <cell r="D1041">
            <v>590</v>
          </cell>
          <cell r="E1041" t="str">
            <v>BST-IA</v>
          </cell>
          <cell r="F1041" t="str">
            <v>020</v>
          </cell>
          <cell r="G1041" t="str">
            <v>JUNKED</v>
          </cell>
        </row>
        <row r="1042">
          <cell r="A1042">
            <v>633</v>
          </cell>
          <cell r="B1042">
            <v>2</v>
          </cell>
          <cell r="C1042" t="str">
            <v>BST-IA-022</v>
          </cell>
          <cell r="D1042">
            <v>633</v>
          </cell>
          <cell r="E1042" t="str">
            <v>BST-IA</v>
          </cell>
          <cell r="F1042" t="str">
            <v>022</v>
          </cell>
          <cell r="G1042" t="str">
            <v>JUNKED</v>
          </cell>
        </row>
        <row r="1043">
          <cell r="A1043">
            <v>659</v>
          </cell>
          <cell r="B1043">
            <v>2</v>
          </cell>
          <cell r="C1043" t="str">
            <v>BST-IA-023</v>
          </cell>
          <cell r="D1043">
            <v>659</v>
          </cell>
          <cell r="E1043" t="str">
            <v>BST-IA</v>
          </cell>
          <cell r="F1043" t="str">
            <v>023</v>
          </cell>
          <cell r="G1043" t="str">
            <v>JUNKED</v>
          </cell>
        </row>
        <row r="1044">
          <cell r="A1044">
            <v>683</v>
          </cell>
          <cell r="B1044">
            <v>2</v>
          </cell>
          <cell r="C1044" t="str">
            <v>BST-IA-024</v>
          </cell>
          <cell r="D1044">
            <v>683</v>
          </cell>
          <cell r="E1044" t="str">
            <v>BST-IA</v>
          </cell>
          <cell r="F1044" t="str">
            <v>024</v>
          </cell>
          <cell r="G1044" t="str">
            <v>JUNKED</v>
          </cell>
        </row>
        <row r="1045">
          <cell r="A1045">
            <v>737</v>
          </cell>
          <cell r="B1045">
            <v>2</v>
          </cell>
          <cell r="C1045" t="str">
            <v>BST-IA-028</v>
          </cell>
          <cell r="D1045">
            <v>737</v>
          </cell>
          <cell r="E1045" t="str">
            <v>BST-IA</v>
          </cell>
          <cell r="F1045" t="str">
            <v>028</v>
          </cell>
          <cell r="G1045" t="str">
            <v>RITE</v>
          </cell>
        </row>
        <row r="1046">
          <cell r="A1046">
            <v>748</v>
          </cell>
          <cell r="B1046">
            <v>2</v>
          </cell>
          <cell r="C1046" t="str">
            <v>BST-IA-029</v>
          </cell>
          <cell r="D1046">
            <v>748</v>
          </cell>
          <cell r="E1046" t="str">
            <v>BST-IA</v>
          </cell>
          <cell r="F1046" t="str">
            <v>029</v>
          </cell>
          <cell r="G1046" t="str">
            <v>RITE</v>
          </cell>
        </row>
        <row r="1047">
          <cell r="A1047">
            <v>793</v>
          </cell>
          <cell r="B1047">
            <v>2</v>
          </cell>
          <cell r="C1047" t="str">
            <v>BST-IA-033</v>
          </cell>
          <cell r="D1047">
            <v>793</v>
          </cell>
          <cell r="E1047" t="str">
            <v>BST-IA</v>
          </cell>
          <cell r="F1047" t="str">
            <v>033</v>
          </cell>
          <cell r="G1047" t="str">
            <v>JUNKED</v>
          </cell>
        </row>
        <row r="1048">
          <cell r="A1048">
            <v>810</v>
          </cell>
          <cell r="B1048">
            <v>2</v>
          </cell>
          <cell r="C1048" t="str">
            <v>BST-IA-034</v>
          </cell>
          <cell r="D1048">
            <v>810</v>
          </cell>
          <cell r="E1048" t="str">
            <v>BST-IA</v>
          </cell>
          <cell r="F1048" t="str">
            <v>034</v>
          </cell>
          <cell r="G1048" t="str">
            <v>JUNKED</v>
          </cell>
        </row>
        <row r="1049">
          <cell r="A1049">
            <v>829</v>
          </cell>
          <cell r="B1049">
            <v>2</v>
          </cell>
          <cell r="C1049" t="str">
            <v>BST-IA-036</v>
          </cell>
          <cell r="D1049">
            <v>829</v>
          </cell>
          <cell r="E1049" t="str">
            <v>BST-IA</v>
          </cell>
          <cell r="F1049" t="str">
            <v>036</v>
          </cell>
          <cell r="G1049" t="str">
            <v>RITE</v>
          </cell>
        </row>
        <row r="1050">
          <cell r="A1050">
            <v>835</v>
          </cell>
          <cell r="B1050">
            <v>2</v>
          </cell>
          <cell r="C1050" t="str">
            <v>BST-IA-037</v>
          </cell>
          <cell r="D1050">
            <v>835</v>
          </cell>
          <cell r="E1050" t="str">
            <v>BST-IA</v>
          </cell>
          <cell r="F1050" t="str">
            <v>037</v>
          </cell>
          <cell r="G1050" t="str">
            <v>JUNKED</v>
          </cell>
        </row>
        <row r="1051">
          <cell r="A1051">
            <v>888</v>
          </cell>
          <cell r="B1051">
            <v>2</v>
          </cell>
          <cell r="C1051" t="str">
            <v>BST-IA-042</v>
          </cell>
          <cell r="D1051">
            <v>888</v>
          </cell>
          <cell r="E1051" t="str">
            <v>BST-IA</v>
          </cell>
          <cell r="F1051" t="str">
            <v>042</v>
          </cell>
          <cell r="G1051" t="str">
            <v>RITE</v>
          </cell>
        </row>
        <row r="1052">
          <cell r="A1052">
            <v>907</v>
          </cell>
          <cell r="B1052">
            <v>2</v>
          </cell>
          <cell r="C1052" t="str">
            <v>BST-IA-043</v>
          </cell>
          <cell r="D1052">
            <v>907</v>
          </cell>
          <cell r="E1052" t="str">
            <v>BST-IA</v>
          </cell>
          <cell r="F1052" t="str">
            <v>043</v>
          </cell>
          <cell r="G1052" t="str">
            <v>RITE</v>
          </cell>
        </row>
        <row r="1053">
          <cell r="A1053">
            <v>918</v>
          </cell>
          <cell r="B1053">
            <v>2</v>
          </cell>
          <cell r="C1053" t="str">
            <v>BST-IA-044</v>
          </cell>
          <cell r="D1053">
            <v>918</v>
          </cell>
          <cell r="E1053" t="str">
            <v>BST-IA</v>
          </cell>
          <cell r="F1053" t="str">
            <v>044</v>
          </cell>
          <cell r="G1053" t="str">
            <v>RITE</v>
          </cell>
        </row>
        <row r="1054">
          <cell r="A1054">
            <v>925</v>
          </cell>
          <cell r="B1054">
            <v>2</v>
          </cell>
          <cell r="C1054" t="str">
            <v>BST-IA-045</v>
          </cell>
          <cell r="D1054">
            <v>925</v>
          </cell>
          <cell r="E1054" t="str">
            <v>BST-IA</v>
          </cell>
          <cell r="F1054" t="str">
            <v>045</v>
          </cell>
          <cell r="G1054" t="str">
            <v>RITE</v>
          </cell>
        </row>
        <row r="1055">
          <cell r="A1055">
            <v>933</v>
          </cell>
          <cell r="B1055">
            <v>2</v>
          </cell>
          <cell r="C1055" t="str">
            <v>BST-IA-046</v>
          </cell>
          <cell r="D1055">
            <v>933</v>
          </cell>
          <cell r="E1055" t="str">
            <v>BST-IA</v>
          </cell>
          <cell r="F1055" t="str">
            <v>046</v>
          </cell>
          <cell r="G1055" t="str">
            <v>RITE</v>
          </cell>
        </row>
        <row r="1056">
          <cell r="A1056">
            <v>937</v>
          </cell>
          <cell r="B1056">
            <v>2</v>
          </cell>
          <cell r="C1056" t="str">
            <v>BST-IA-047</v>
          </cell>
          <cell r="D1056">
            <v>937</v>
          </cell>
          <cell r="E1056" t="str">
            <v>BST-IA</v>
          </cell>
          <cell r="F1056" t="str">
            <v>047</v>
          </cell>
          <cell r="G1056" t="str">
            <v>RITE</v>
          </cell>
        </row>
        <row r="1057">
          <cell r="A1057">
            <v>943</v>
          </cell>
          <cell r="B1057">
            <v>2</v>
          </cell>
          <cell r="C1057" t="str">
            <v>BST-IA-048</v>
          </cell>
          <cell r="D1057">
            <v>943</v>
          </cell>
          <cell r="E1057" t="str">
            <v>BST-IA</v>
          </cell>
          <cell r="F1057" t="str">
            <v>048</v>
          </cell>
          <cell r="G1057" t="str">
            <v>On Location</v>
          </cell>
        </row>
        <row r="1058">
          <cell r="A1058">
            <v>951</v>
          </cell>
          <cell r="B1058">
            <v>2</v>
          </cell>
          <cell r="C1058" t="str">
            <v>BST-IA-049</v>
          </cell>
          <cell r="D1058">
            <v>951</v>
          </cell>
          <cell r="E1058" t="str">
            <v>BST-IA</v>
          </cell>
          <cell r="F1058" t="str">
            <v>049</v>
          </cell>
          <cell r="G1058" t="str">
            <v>RITE</v>
          </cell>
        </row>
        <row r="1059">
          <cell r="A1059">
            <v>960</v>
          </cell>
          <cell r="B1059">
            <v>2</v>
          </cell>
          <cell r="C1059" t="str">
            <v>BST-IA-050</v>
          </cell>
          <cell r="D1059">
            <v>960</v>
          </cell>
          <cell r="E1059" t="str">
            <v>BST-IA</v>
          </cell>
          <cell r="F1059" t="str">
            <v>050</v>
          </cell>
          <cell r="G1059" t="str">
            <v>Lost in Hole</v>
          </cell>
        </row>
        <row r="1060">
          <cell r="A1060">
            <v>5494</v>
          </cell>
          <cell r="B1060">
            <v>2</v>
          </cell>
          <cell r="C1060" t="str">
            <v>BST-IA-051</v>
          </cell>
          <cell r="D1060">
            <v>5494</v>
          </cell>
          <cell r="E1060" t="str">
            <v>BST-IA</v>
          </cell>
          <cell r="F1060" t="str">
            <v>051</v>
          </cell>
          <cell r="G1060" t="str">
            <v>On Location</v>
          </cell>
          <cell r="N1060" t="str">
            <v>LFT-67352</v>
          </cell>
          <cell r="O1060" t="str">
            <v>1</v>
          </cell>
        </row>
        <row r="1061">
          <cell r="A1061">
            <v>5495</v>
          </cell>
          <cell r="B1061">
            <v>2</v>
          </cell>
          <cell r="C1061" t="str">
            <v>BST-IA-052</v>
          </cell>
          <cell r="D1061">
            <v>5495</v>
          </cell>
          <cell r="E1061" t="str">
            <v>BST-IA</v>
          </cell>
          <cell r="F1061" t="str">
            <v>052</v>
          </cell>
          <cell r="G1061" t="str">
            <v>RITE</v>
          </cell>
          <cell r="N1061" t="str">
            <v>LFT-67352</v>
          </cell>
          <cell r="O1061" t="str">
            <v>2</v>
          </cell>
        </row>
        <row r="1062">
          <cell r="A1062">
            <v>5496</v>
          </cell>
          <cell r="B1062">
            <v>2</v>
          </cell>
          <cell r="C1062" t="str">
            <v>BST-IA-053</v>
          </cell>
          <cell r="D1062">
            <v>5496</v>
          </cell>
          <cell r="E1062" t="str">
            <v>BST-IA</v>
          </cell>
          <cell r="F1062" t="str">
            <v>053</v>
          </cell>
          <cell r="G1062" t="str">
            <v>On Location</v>
          </cell>
          <cell r="N1062" t="str">
            <v>LFT-67352</v>
          </cell>
          <cell r="O1062" t="str">
            <v>3</v>
          </cell>
        </row>
        <row r="1063">
          <cell r="A1063">
            <v>5497</v>
          </cell>
          <cell r="B1063">
            <v>2</v>
          </cell>
          <cell r="C1063" t="str">
            <v>BST-IA-054</v>
          </cell>
          <cell r="D1063">
            <v>5497</v>
          </cell>
          <cell r="E1063" t="str">
            <v>BST-IA</v>
          </cell>
          <cell r="F1063" t="str">
            <v>054</v>
          </cell>
          <cell r="G1063" t="str">
            <v>On Location</v>
          </cell>
          <cell r="N1063" t="str">
            <v>LFT-67352</v>
          </cell>
          <cell r="O1063" t="str">
            <v>4</v>
          </cell>
        </row>
        <row r="1064">
          <cell r="A1064">
            <v>6143</v>
          </cell>
          <cell r="B1064">
            <v>2</v>
          </cell>
          <cell r="C1064" t="str">
            <v>BST-IA-055</v>
          </cell>
          <cell r="D1064">
            <v>6143</v>
          </cell>
          <cell r="E1064" t="str">
            <v>BST-IA</v>
          </cell>
          <cell r="F1064" t="str">
            <v>055</v>
          </cell>
          <cell r="G1064" t="str">
            <v>On Location</v>
          </cell>
          <cell r="N1064" t="str">
            <v>LFT-75650</v>
          </cell>
          <cell r="O1064" t="str">
            <v>1</v>
          </cell>
        </row>
        <row r="1065">
          <cell r="A1065">
            <v>6144</v>
          </cell>
          <cell r="B1065">
            <v>2</v>
          </cell>
          <cell r="C1065" t="str">
            <v>BST-IA-056</v>
          </cell>
          <cell r="D1065">
            <v>6144</v>
          </cell>
          <cell r="E1065" t="str">
            <v>BST-IA</v>
          </cell>
          <cell r="F1065" t="str">
            <v>056</v>
          </cell>
          <cell r="G1065" t="str">
            <v>On Location</v>
          </cell>
          <cell r="N1065" t="str">
            <v>LFT-75650</v>
          </cell>
          <cell r="O1065" t="str">
            <v>2</v>
          </cell>
        </row>
        <row r="1066">
          <cell r="A1066">
            <v>6145</v>
          </cell>
          <cell r="B1066">
            <v>2</v>
          </cell>
          <cell r="C1066" t="str">
            <v>BST-IA-057</v>
          </cell>
          <cell r="D1066">
            <v>6145</v>
          </cell>
          <cell r="E1066" t="str">
            <v>BST-IA</v>
          </cell>
          <cell r="F1066" t="str">
            <v>057</v>
          </cell>
          <cell r="G1066" t="str">
            <v>RITE</v>
          </cell>
          <cell r="N1066" t="str">
            <v>LFT-75650</v>
          </cell>
          <cell r="O1066" t="str">
            <v>3</v>
          </cell>
        </row>
        <row r="1067">
          <cell r="A1067">
            <v>6146</v>
          </cell>
          <cell r="B1067">
            <v>2</v>
          </cell>
          <cell r="C1067" t="str">
            <v>BST-IA-058</v>
          </cell>
          <cell r="D1067">
            <v>6146</v>
          </cell>
          <cell r="E1067" t="str">
            <v>BST-IA</v>
          </cell>
          <cell r="F1067" t="str">
            <v>058</v>
          </cell>
          <cell r="G1067" t="str">
            <v>Lost in Hole</v>
          </cell>
          <cell r="N1067" t="str">
            <v>LFT-75650</v>
          </cell>
          <cell r="O1067" t="str">
            <v>4</v>
          </cell>
        </row>
        <row r="1068">
          <cell r="A1068">
            <v>6378</v>
          </cell>
          <cell r="B1068">
            <v>2</v>
          </cell>
          <cell r="C1068" t="str">
            <v>BST-IA-059</v>
          </cell>
          <cell r="D1068">
            <v>6378</v>
          </cell>
          <cell r="E1068" t="str">
            <v>BST-IA</v>
          </cell>
          <cell r="F1068" t="str">
            <v>059</v>
          </cell>
          <cell r="G1068" t="str">
            <v>RITE</v>
          </cell>
          <cell r="N1068" t="str">
            <v>LFT-76234</v>
          </cell>
          <cell r="O1068" t="str">
            <v>1</v>
          </cell>
        </row>
        <row r="1069">
          <cell r="A1069">
            <v>6379</v>
          </cell>
          <cell r="B1069">
            <v>2</v>
          </cell>
          <cell r="C1069" t="str">
            <v>BST-IA-060</v>
          </cell>
          <cell r="D1069">
            <v>6379</v>
          </cell>
          <cell r="E1069" t="str">
            <v>BST-IA</v>
          </cell>
          <cell r="F1069" t="str">
            <v>060</v>
          </cell>
          <cell r="G1069" t="str">
            <v>RITE</v>
          </cell>
          <cell r="N1069" t="str">
            <v>LFT-76234</v>
          </cell>
          <cell r="O1069" t="str">
            <v>2</v>
          </cell>
        </row>
        <row r="1070">
          <cell r="A1070">
            <v>6380</v>
          </cell>
          <cell r="B1070">
            <v>2</v>
          </cell>
          <cell r="C1070" t="str">
            <v>BST-IA-061</v>
          </cell>
          <cell r="D1070">
            <v>6380</v>
          </cell>
          <cell r="E1070" t="str">
            <v>BST-IA</v>
          </cell>
          <cell r="F1070" t="str">
            <v>061</v>
          </cell>
          <cell r="G1070" t="str">
            <v>RITE</v>
          </cell>
          <cell r="N1070" t="str">
            <v>LFT-76234</v>
          </cell>
          <cell r="O1070" t="str">
            <v>3</v>
          </cell>
        </row>
        <row r="1071">
          <cell r="A1071">
            <v>6381</v>
          </cell>
          <cell r="B1071">
            <v>2</v>
          </cell>
          <cell r="C1071" t="str">
            <v>BST-IA-062</v>
          </cell>
          <cell r="D1071">
            <v>6381</v>
          </cell>
          <cell r="E1071" t="str">
            <v>BST-IA</v>
          </cell>
          <cell r="F1071" t="str">
            <v>062</v>
          </cell>
          <cell r="G1071" t="str">
            <v>RITE</v>
          </cell>
          <cell r="N1071" t="str">
            <v>LFT-76234</v>
          </cell>
          <cell r="O1071" t="str">
            <v>4</v>
          </cell>
        </row>
        <row r="1072">
          <cell r="A1072">
            <v>3834</v>
          </cell>
          <cell r="B1072">
            <v>2</v>
          </cell>
          <cell r="C1072" t="str">
            <v>BST-IA-L01</v>
          </cell>
          <cell r="D1072">
            <v>3834</v>
          </cell>
          <cell r="E1072" t="str">
            <v>BST-IA</v>
          </cell>
          <cell r="F1072" t="str">
            <v>L01</v>
          </cell>
          <cell r="G1072" t="str">
            <v>JUNKED</v>
          </cell>
        </row>
        <row r="1073">
          <cell r="A1073">
            <v>364</v>
          </cell>
          <cell r="B1073">
            <v>2</v>
          </cell>
          <cell r="C1073" t="str">
            <v>BST-JA-010</v>
          </cell>
          <cell r="D1073">
            <v>364</v>
          </cell>
          <cell r="E1073" t="str">
            <v>BST-JA</v>
          </cell>
          <cell r="F1073" t="str">
            <v>010</v>
          </cell>
          <cell r="G1073" t="str">
            <v>RITE</v>
          </cell>
        </row>
        <row r="1074">
          <cell r="A1074">
            <v>387</v>
          </cell>
          <cell r="B1074">
            <v>2</v>
          </cell>
          <cell r="C1074" t="str">
            <v>BST-JA-011</v>
          </cell>
          <cell r="D1074">
            <v>387</v>
          </cell>
          <cell r="E1074" t="str">
            <v>BST-JA</v>
          </cell>
          <cell r="F1074" t="str">
            <v>011</v>
          </cell>
          <cell r="G1074" t="str">
            <v>RITE</v>
          </cell>
        </row>
        <row r="1075">
          <cell r="A1075">
            <v>414</v>
          </cell>
          <cell r="B1075">
            <v>2</v>
          </cell>
          <cell r="C1075" t="str">
            <v>BST-JA-012</v>
          </cell>
          <cell r="D1075">
            <v>414</v>
          </cell>
          <cell r="E1075" t="str">
            <v>BST-JA</v>
          </cell>
          <cell r="F1075" t="str">
            <v>012</v>
          </cell>
          <cell r="G1075" t="str">
            <v>RITE</v>
          </cell>
        </row>
        <row r="1076">
          <cell r="A1076">
            <v>5490</v>
          </cell>
          <cell r="B1076">
            <v>2</v>
          </cell>
          <cell r="C1076" t="str">
            <v>BST-JA-013</v>
          </cell>
          <cell r="D1076">
            <v>5490</v>
          </cell>
          <cell r="E1076" t="str">
            <v>BST-JA</v>
          </cell>
          <cell r="F1076" t="str">
            <v>013</v>
          </cell>
          <cell r="G1076" t="str">
            <v>RITE</v>
          </cell>
          <cell r="N1076" t="str">
            <v>LFT-67353</v>
          </cell>
          <cell r="O1076" t="str">
            <v>1</v>
          </cell>
        </row>
        <row r="1077">
          <cell r="A1077">
            <v>5491</v>
          </cell>
          <cell r="B1077">
            <v>2</v>
          </cell>
          <cell r="C1077" t="str">
            <v>BST-JA-014</v>
          </cell>
          <cell r="D1077">
            <v>5491</v>
          </cell>
          <cell r="E1077" t="str">
            <v>BST-JA</v>
          </cell>
          <cell r="F1077" t="str">
            <v>014</v>
          </cell>
          <cell r="G1077" t="str">
            <v>RITE</v>
          </cell>
          <cell r="N1077" t="str">
            <v>LFT-67353</v>
          </cell>
          <cell r="O1077" t="str">
            <v>2</v>
          </cell>
        </row>
        <row r="1078">
          <cell r="A1078">
            <v>5492</v>
          </cell>
          <cell r="B1078">
            <v>2</v>
          </cell>
          <cell r="C1078" t="str">
            <v>BST-JA-015</v>
          </cell>
          <cell r="D1078">
            <v>5492</v>
          </cell>
          <cell r="E1078" t="str">
            <v>BST-JA</v>
          </cell>
          <cell r="F1078" t="str">
            <v>015</v>
          </cell>
          <cell r="G1078" t="str">
            <v>RITE</v>
          </cell>
          <cell r="N1078" t="str">
            <v>LFT-67353</v>
          </cell>
          <cell r="O1078" t="str">
            <v>3</v>
          </cell>
        </row>
        <row r="1079">
          <cell r="A1079">
            <v>5493</v>
          </cell>
          <cell r="B1079">
            <v>2</v>
          </cell>
          <cell r="C1079" t="str">
            <v>BST-JA-016</v>
          </cell>
          <cell r="D1079">
            <v>5493</v>
          </cell>
          <cell r="E1079" t="str">
            <v>BST-JA</v>
          </cell>
          <cell r="F1079" t="str">
            <v>016</v>
          </cell>
          <cell r="G1079" t="str">
            <v>RITE</v>
          </cell>
          <cell r="N1079" t="str">
            <v>LFT-67353</v>
          </cell>
          <cell r="O1079" t="str">
            <v>4</v>
          </cell>
        </row>
        <row r="1080">
          <cell r="A1080">
            <v>6139</v>
          </cell>
          <cell r="B1080">
            <v>2</v>
          </cell>
          <cell r="C1080" t="str">
            <v>BST-JA-017</v>
          </cell>
          <cell r="D1080">
            <v>6139</v>
          </cell>
          <cell r="E1080" t="str">
            <v>BST-JA</v>
          </cell>
          <cell r="F1080" t="str">
            <v>017</v>
          </cell>
          <cell r="G1080" t="str">
            <v>Lost in Hole</v>
          </cell>
          <cell r="N1080" t="str">
            <v>LFT-75701</v>
          </cell>
          <cell r="O1080" t="str">
            <v>1</v>
          </cell>
        </row>
        <row r="1081">
          <cell r="A1081">
            <v>6140</v>
          </cell>
          <cell r="B1081">
            <v>2</v>
          </cell>
          <cell r="C1081" t="str">
            <v>BST-JA-018</v>
          </cell>
          <cell r="D1081">
            <v>6140</v>
          </cell>
          <cell r="E1081" t="str">
            <v>BST-JA</v>
          </cell>
          <cell r="F1081" t="str">
            <v>018</v>
          </cell>
          <cell r="G1081" t="str">
            <v>RITE</v>
          </cell>
          <cell r="N1081" t="str">
            <v>LFT-75701</v>
          </cell>
          <cell r="O1081" t="str">
            <v>2</v>
          </cell>
        </row>
        <row r="1082">
          <cell r="A1082">
            <v>6141</v>
          </cell>
          <cell r="B1082">
            <v>2</v>
          </cell>
          <cell r="C1082" t="str">
            <v>BST-JA-019</v>
          </cell>
          <cell r="D1082">
            <v>6141</v>
          </cell>
          <cell r="E1082" t="str">
            <v>BST-JA</v>
          </cell>
          <cell r="F1082" t="str">
            <v>019</v>
          </cell>
          <cell r="G1082" t="str">
            <v>RITE</v>
          </cell>
          <cell r="N1082" t="str">
            <v>LFT-75701</v>
          </cell>
          <cell r="O1082" t="str">
            <v>3</v>
          </cell>
        </row>
        <row r="1083">
          <cell r="A1083">
            <v>6142</v>
          </cell>
          <cell r="B1083">
            <v>2</v>
          </cell>
          <cell r="C1083" t="str">
            <v>BST-JA-020</v>
          </cell>
          <cell r="D1083">
            <v>6142</v>
          </cell>
          <cell r="E1083" t="str">
            <v>BST-JA</v>
          </cell>
          <cell r="F1083" t="str">
            <v>020</v>
          </cell>
          <cell r="G1083" t="str">
            <v>Lost in Hole</v>
          </cell>
          <cell r="N1083" t="str">
            <v>LFT-75701</v>
          </cell>
          <cell r="O1083" t="str">
            <v>4</v>
          </cell>
        </row>
        <row r="1084">
          <cell r="A1084">
            <v>6382</v>
          </cell>
          <cell r="B1084">
            <v>2</v>
          </cell>
          <cell r="C1084" t="str">
            <v>BST-JA-021</v>
          </cell>
          <cell r="D1084">
            <v>6382</v>
          </cell>
          <cell r="E1084" t="str">
            <v>BST-JA</v>
          </cell>
          <cell r="F1084" t="str">
            <v>021</v>
          </cell>
          <cell r="G1084" t="str">
            <v>RITE</v>
          </cell>
          <cell r="N1084" t="str">
            <v>LFT-76235</v>
          </cell>
          <cell r="O1084" t="str">
            <v>1</v>
          </cell>
        </row>
        <row r="1085">
          <cell r="A1085">
            <v>6383</v>
          </cell>
          <cell r="B1085">
            <v>2</v>
          </cell>
          <cell r="C1085" t="str">
            <v>BST-JA-022</v>
          </cell>
          <cell r="D1085">
            <v>6383</v>
          </cell>
          <cell r="E1085" t="str">
            <v>BST-JA</v>
          </cell>
          <cell r="F1085" t="str">
            <v>022</v>
          </cell>
          <cell r="G1085" t="str">
            <v>RITE</v>
          </cell>
          <cell r="N1085" t="str">
            <v>LFT-76235</v>
          </cell>
          <cell r="O1085" t="str">
            <v>2</v>
          </cell>
        </row>
        <row r="1086">
          <cell r="A1086">
            <v>6384</v>
          </cell>
          <cell r="B1086">
            <v>2</v>
          </cell>
          <cell r="C1086" t="str">
            <v>BST-JA-023</v>
          </cell>
          <cell r="D1086">
            <v>6384</v>
          </cell>
          <cell r="E1086" t="str">
            <v>BST-JA</v>
          </cell>
          <cell r="F1086" t="str">
            <v>023</v>
          </cell>
          <cell r="G1086" t="str">
            <v>TFER OUT</v>
          </cell>
          <cell r="N1086" t="str">
            <v>LFT-76235</v>
          </cell>
          <cell r="O1086" t="str">
            <v>3</v>
          </cell>
        </row>
        <row r="1087">
          <cell r="A1087">
            <v>6385</v>
          </cell>
          <cell r="B1087">
            <v>2</v>
          </cell>
          <cell r="C1087" t="str">
            <v>BST-JA-024</v>
          </cell>
          <cell r="D1087">
            <v>6385</v>
          </cell>
          <cell r="E1087" t="str">
            <v>BST-JA</v>
          </cell>
          <cell r="F1087" t="str">
            <v>024</v>
          </cell>
          <cell r="G1087" t="str">
            <v>RITE</v>
          </cell>
          <cell r="N1087" t="str">
            <v>LFT-76235</v>
          </cell>
          <cell r="O1087" t="str">
            <v>4</v>
          </cell>
        </row>
        <row r="1088">
          <cell r="A1088">
            <v>6859</v>
          </cell>
          <cell r="B1088">
            <v>2</v>
          </cell>
          <cell r="C1088" t="str">
            <v>BST-JA-025</v>
          </cell>
          <cell r="D1088">
            <v>6859</v>
          </cell>
          <cell r="E1088" t="str">
            <v>BST-JA</v>
          </cell>
          <cell r="F1088" t="str">
            <v>025</v>
          </cell>
          <cell r="G1088" t="str">
            <v>RITE</v>
          </cell>
          <cell r="N1088" t="str">
            <v>LFT-70071</v>
          </cell>
          <cell r="O1088" t="str">
            <v>1</v>
          </cell>
        </row>
        <row r="1089">
          <cell r="A1089">
            <v>6860</v>
          </cell>
          <cell r="B1089">
            <v>2</v>
          </cell>
          <cell r="C1089" t="str">
            <v>BST-JA-026</v>
          </cell>
          <cell r="D1089">
            <v>6860</v>
          </cell>
          <cell r="E1089" t="str">
            <v>BST-JA</v>
          </cell>
          <cell r="F1089" t="str">
            <v>026</v>
          </cell>
          <cell r="G1089" t="str">
            <v>RITE</v>
          </cell>
          <cell r="N1089" t="str">
            <v>LFT-70071</v>
          </cell>
          <cell r="O1089" t="str">
            <v>2</v>
          </cell>
        </row>
        <row r="1090">
          <cell r="A1090">
            <v>7025</v>
          </cell>
          <cell r="B1090">
            <v>2</v>
          </cell>
          <cell r="C1090" t="str">
            <v>BST-JA-027</v>
          </cell>
          <cell r="D1090">
            <v>7025</v>
          </cell>
          <cell r="E1090" t="str">
            <v>BST-JA</v>
          </cell>
          <cell r="F1090" t="str">
            <v>027</v>
          </cell>
          <cell r="G1090" t="str">
            <v>RITE</v>
          </cell>
          <cell r="N1090" t="str">
            <v>LFT-70122</v>
          </cell>
          <cell r="O1090" t="str">
            <v>1</v>
          </cell>
        </row>
        <row r="1091">
          <cell r="A1091">
            <v>7026</v>
          </cell>
          <cell r="B1091">
            <v>2</v>
          </cell>
          <cell r="C1091" t="str">
            <v>BST-JA-028</v>
          </cell>
          <cell r="D1091">
            <v>7026</v>
          </cell>
          <cell r="E1091" t="str">
            <v>BST-JA</v>
          </cell>
          <cell r="F1091" t="str">
            <v>028</v>
          </cell>
          <cell r="G1091" t="str">
            <v>On Location</v>
          </cell>
          <cell r="N1091" t="str">
            <v>LFT-70122</v>
          </cell>
          <cell r="O1091" t="str">
            <v>2</v>
          </cell>
        </row>
        <row r="1092">
          <cell r="A1092">
            <v>7027</v>
          </cell>
          <cell r="B1092">
            <v>2</v>
          </cell>
          <cell r="C1092" t="str">
            <v>BST-JA-029</v>
          </cell>
          <cell r="D1092">
            <v>7027</v>
          </cell>
          <cell r="E1092" t="str">
            <v>BST-JA</v>
          </cell>
          <cell r="F1092" t="str">
            <v>029</v>
          </cell>
          <cell r="G1092" t="str">
            <v>On Location</v>
          </cell>
          <cell r="N1092" t="str">
            <v>LFT-70122</v>
          </cell>
          <cell r="O1092" t="str">
            <v>3</v>
          </cell>
        </row>
        <row r="1093">
          <cell r="A1093">
            <v>7028</v>
          </cell>
          <cell r="B1093">
            <v>2</v>
          </cell>
          <cell r="C1093" t="str">
            <v>BST-JA-030</v>
          </cell>
          <cell r="D1093">
            <v>7028</v>
          </cell>
          <cell r="E1093" t="str">
            <v>BST-JA</v>
          </cell>
          <cell r="F1093" t="str">
            <v>030</v>
          </cell>
          <cell r="G1093" t="str">
            <v>RITE</v>
          </cell>
          <cell r="N1093" t="str">
            <v>LFT-70122</v>
          </cell>
          <cell r="O1093" t="str">
            <v>4</v>
          </cell>
        </row>
        <row r="1094">
          <cell r="A1094">
            <v>3835</v>
          </cell>
          <cell r="B1094">
            <v>2</v>
          </cell>
          <cell r="C1094" t="str">
            <v>BST-JA-L01</v>
          </cell>
          <cell r="D1094">
            <v>3835</v>
          </cell>
          <cell r="E1094" t="str">
            <v>BST-JA</v>
          </cell>
          <cell r="F1094" t="str">
            <v>L01</v>
          </cell>
          <cell r="G1094" t="str">
            <v>JUNKED</v>
          </cell>
        </row>
        <row r="1095">
          <cell r="A1095">
            <v>3863</v>
          </cell>
          <cell r="B1095">
            <v>2</v>
          </cell>
          <cell r="C1095" t="str">
            <v>BST-JA-L02</v>
          </cell>
          <cell r="D1095">
            <v>3863</v>
          </cell>
          <cell r="E1095" t="str">
            <v>BST-JA</v>
          </cell>
          <cell r="F1095" t="str">
            <v>L02</v>
          </cell>
          <cell r="G1095" t="str">
            <v>RITE</v>
          </cell>
        </row>
        <row r="1096">
          <cell r="A1096">
            <v>3878</v>
          </cell>
          <cell r="B1096">
            <v>2</v>
          </cell>
          <cell r="C1096" t="str">
            <v>BST-JA-L03</v>
          </cell>
          <cell r="D1096">
            <v>3878</v>
          </cell>
          <cell r="E1096" t="str">
            <v>BST-JA</v>
          </cell>
          <cell r="F1096" t="str">
            <v>L03</v>
          </cell>
          <cell r="G1096" t="str">
            <v>JUNKED</v>
          </cell>
        </row>
        <row r="1097">
          <cell r="A1097">
            <v>3889</v>
          </cell>
          <cell r="B1097">
            <v>2</v>
          </cell>
          <cell r="C1097" t="str">
            <v>BST-JA-L04</v>
          </cell>
          <cell r="D1097">
            <v>3889</v>
          </cell>
          <cell r="E1097" t="str">
            <v>BST-JA</v>
          </cell>
          <cell r="F1097" t="str">
            <v>L04</v>
          </cell>
          <cell r="G1097" t="str">
            <v>JUNKED</v>
          </cell>
        </row>
        <row r="1098">
          <cell r="A1098">
            <v>3905</v>
          </cell>
          <cell r="B1098">
            <v>2</v>
          </cell>
          <cell r="C1098" t="str">
            <v>BST-JA-L06</v>
          </cell>
          <cell r="D1098">
            <v>3905</v>
          </cell>
          <cell r="E1098" t="str">
            <v>BST-JA</v>
          </cell>
          <cell r="F1098" t="str">
            <v>L06</v>
          </cell>
          <cell r="G1098" t="str">
            <v>JUNKED</v>
          </cell>
        </row>
        <row r="1099">
          <cell r="A1099">
            <v>3908</v>
          </cell>
          <cell r="B1099">
            <v>2</v>
          </cell>
          <cell r="C1099" t="str">
            <v>BST-JA-L07</v>
          </cell>
          <cell r="D1099">
            <v>3908</v>
          </cell>
          <cell r="E1099" t="str">
            <v>BST-JA</v>
          </cell>
          <cell r="F1099" t="str">
            <v>L07</v>
          </cell>
          <cell r="G1099" t="str">
            <v>Lost in Hole</v>
          </cell>
        </row>
        <row r="1100">
          <cell r="A1100">
            <v>3911</v>
          </cell>
          <cell r="B1100">
            <v>2</v>
          </cell>
          <cell r="C1100" t="str">
            <v>BST-JA-L08</v>
          </cell>
          <cell r="D1100">
            <v>3911</v>
          </cell>
          <cell r="E1100" t="str">
            <v>BST-JA</v>
          </cell>
          <cell r="F1100" t="str">
            <v>L08</v>
          </cell>
          <cell r="G1100" t="str">
            <v>JUNKED</v>
          </cell>
        </row>
        <row r="1101">
          <cell r="A1101">
            <v>5029</v>
          </cell>
          <cell r="B1101">
            <v>2</v>
          </cell>
          <cell r="C1101" t="str">
            <v>BST-LA-001</v>
          </cell>
          <cell r="D1101">
            <v>5029</v>
          </cell>
          <cell r="E1101" t="str">
            <v>BST-LA</v>
          </cell>
          <cell r="F1101" t="str">
            <v>001</v>
          </cell>
          <cell r="G1101" t="str">
            <v>RITE</v>
          </cell>
          <cell r="N1101" t="str">
            <v>LFT-63722</v>
          </cell>
          <cell r="O1101" t="str">
            <v>1</v>
          </cell>
        </row>
        <row r="1102">
          <cell r="A1102">
            <v>5030</v>
          </cell>
          <cell r="B1102">
            <v>2</v>
          </cell>
          <cell r="C1102" t="str">
            <v>BST-LA-002</v>
          </cell>
          <cell r="D1102">
            <v>5030</v>
          </cell>
          <cell r="E1102" t="str">
            <v>BST-LA</v>
          </cell>
          <cell r="F1102" t="str">
            <v>002</v>
          </cell>
          <cell r="G1102" t="str">
            <v>RITE</v>
          </cell>
          <cell r="N1102" t="str">
            <v>LFT-63722</v>
          </cell>
          <cell r="O1102" t="str">
            <v>2</v>
          </cell>
        </row>
        <row r="1103">
          <cell r="A1103">
            <v>25</v>
          </cell>
          <cell r="B1103">
            <v>2</v>
          </cell>
          <cell r="C1103" t="str">
            <v>BST-LF-001</v>
          </cell>
          <cell r="D1103">
            <v>25</v>
          </cell>
          <cell r="E1103" t="str">
            <v>BST-LF</v>
          </cell>
          <cell r="F1103" t="str">
            <v>001</v>
          </cell>
          <cell r="G1103" t="str">
            <v>RITE</v>
          </cell>
        </row>
        <row r="1104">
          <cell r="A1104">
            <v>84</v>
          </cell>
          <cell r="B1104">
            <v>2</v>
          </cell>
          <cell r="C1104" t="str">
            <v>BST-LF-002</v>
          </cell>
          <cell r="D1104">
            <v>84</v>
          </cell>
          <cell r="E1104" t="str">
            <v>BST-LF</v>
          </cell>
          <cell r="F1104" t="str">
            <v>002</v>
          </cell>
          <cell r="G1104" t="str">
            <v>RITE</v>
          </cell>
        </row>
        <row r="1105">
          <cell r="A1105">
            <v>138</v>
          </cell>
          <cell r="B1105">
            <v>2</v>
          </cell>
          <cell r="C1105" t="str">
            <v>BST-LF-003</v>
          </cell>
          <cell r="D1105">
            <v>138</v>
          </cell>
          <cell r="E1105" t="str">
            <v>BST-LF</v>
          </cell>
          <cell r="F1105" t="str">
            <v>003</v>
          </cell>
          <cell r="G1105" t="str">
            <v>JUNKED</v>
          </cell>
        </row>
        <row r="1106">
          <cell r="A1106">
            <v>178</v>
          </cell>
          <cell r="B1106">
            <v>2</v>
          </cell>
          <cell r="C1106" t="str">
            <v>BST-LF-004</v>
          </cell>
          <cell r="D1106">
            <v>178</v>
          </cell>
          <cell r="E1106" t="str">
            <v>BST-LF</v>
          </cell>
          <cell r="F1106" t="str">
            <v>004</v>
          </cell>
          <cell r="G1106" t="str">
            <v>JUNKED</v>
          </cell>
        </row>
        <row r="1107">
          <cell r="A1107">
            <v>219</v>
          </cell>
          <cell r="B1107">
            <v>2</v>
          </cell>
          <cell r="C1107" t="str">
            <v>BST-LF-005</v>
          </cell>
          <cell r="D1107">
            <v>219</v>
          </cell>
          <cell r="E1107" t="str">
            <v>BST-LF</v>
          </cell>
          <cell r="F1107" t="str">
            <v>005</v>
          </cell>
          <cell r="G1107" t="str">
            <v>JUNKED</v>
          </cell>
        </row>
        <row r="1108">
          <cell r="A1108">
            <v>251</v>
          </cell>
          <cell r="B1108">
            <v>2</v>
          </cell>
          <cell r="C1108" t="str">
            <v>BST-LF-006</v>
          </cell>
          <cell r="D1108">
            <v>251</v>
          </cell>
          <cell r="E1108" t="str">
            <v>BST-LF</v>
          </cell>
          <cell r="F1108" t="str">
            <v>006</v>
          </cell>
          <cell r="G1108" t="str">
            <v>RITE</v>
          </cell>
        </row>
        <row r="1109">
          <cell r="A1109">
            <v>139</v>
          </cell>
          <cell r="B1109">
            <v>2</v>
          </cell>
          <cell r="C1109" t="str">
            <v>BST-LT-003</v>
          </cell>
          <cell r="D1109">
            <v>139</v>
          </cell>
          <cell r="E1109" t="str">
            <v>BST-LT</v>
          </cell>
          <cell r="F1109" t="str">
            <v>003</v>
          </cell>
          <cell r="G1109" t="str">
            <v>RITE</v>
          </cell>
        </row>
        <row r="1110">
          <cell r="A1110">
            <v>179</v>
          </cell>
          <cell r="B1110">
            <v>2</v>
          </cell>
          <cell r="C1110" t="str">
            <v>BST-LT-004</v>
          </cell>
          <cell r="D1110">
            <v>179</v>
          </cell>
          <cell r="E1110" t="str">
            <v>BST-LT</v>
          </cell>
          <cell r="F1110" t="str">
            <v>004</v>
          </cell>
          <cell r="G1110" t="str">
            <v>RITE</v>
          </cell>
        </row>
        <row r="1111">
          <cell r="A1111">
            <v>6361</v>
          </cell>
          <cell r="B1111">
            <v>2</v>
          </cell>
          <cell r="C1111" t="str">
            <v>C-C-CG-4955</v>
          </cell>
          <cell r="D1111">
            <v>6361</v>
          </cell>
          <cell r="E1111" t="str">
            <v>C-C-CG</v>
          </cell>
          <cell r="F1111" t="str">
            <v>4955</v>
          </cell>
          <cell r="G1111" t="str">
            <v>On Location</v>
          </cell>
        </row>
        <row r="1112">
          <cell r="A1112">
            <v>6358</v>
          </cell>
          <cell r="B1112">
            <v>2</v>
          </cell>
          <cell r="C1112" t="str">
            <v>C-C-CG-4956</v>
          </cell>
          <cell r="D1112">
            <v>6358</v>
          </cell>
          <cell r="E1112" t="str">
            <v>C-C-CG</v>
          </cell>
          <cell r="F1112" t="str">
            <v>4956</v>
          </cell>
          <cell r="G1112" t="str">
            <v>RITE</v>
          </cell>
        </row>
        <row r="1113">
          <cell r="A1113">
            <v>6359</v>
          </cell>
          <cell r="B1113">
            <v>2</v>
          </cell>
          <cell r="C1113" t="str">
            <v>C-C-CG-4957</v>
          </cell>
          <cell r="D1113">
            <v>6359</v>
          </cell>
          <cell r="E1113" t="str">
            <v>C-C-CG</v>
          </cell>
          <cell r="F1113" t="str">
            <v>4957</v>
          </cell>
          <cell r="G1113" t="str">
            <v>On Location</v>
          </cell>
        </row>
        <row r="1114">
          <cell r="A1114">
            <v>6360</v>
          </cell>
          <cell r="B1114">
            <v>2</v>
          </cell>
          <cell r="C1114" t="str">
            <v>C-C-CG-4958</v>
          </cell>
          <cell r="D1114">
            <v>6360</v>
          </cell>
          <cell r="E1114" t="str">
            <v>C-C-CG</v>
          </cell>
          <cell r="F1114" t="str">
            <v>4958</v>
          </cell>
          <cell r="G1114" t="str">
            <v>On Location</v>
          </cell>
        </row>
        <row r="1115">
          <cell r="A1115">
            <v>2505</v>
          </cell>
          <cell r="B1115">
            <v>2</v>
          </cell>
          <cell r="C1115" t="str">
            <v>CDAS-AC-674</v>
          </cell>
          <cell r="D1115">
            <v>2505</v>
          </cell>
          <cell r="E1115" t="str">
            <v>CDAS-AC</v>
          </cell>
          <cell r="F1115" t="str">
            <v>674</v>
          </cell>
          <cell r="G1115" t="str">
            <v>TFER OUT</v>
          </cell>
          <cell r="H1115" t="str">
            <v>1000001899</v>
          </cell>
        </row>
        <row r="1116">
          <cell r="A1116">
            <v>2515</v>
          </cell>
          <cell r="B1116">
            <v>2</v>
          </cell>
          <cell r="C1116" t="str">
            <v>CDAS-AC-678</v>
          </cell>
          <cell r="D1116">
            <v>2515</v>
          </cell>
          <cell r="E1116" t="str">
            <v>CDAS-AC</v>
          </cell>
          <cell r="F1116" t="str">
            <v>678</v>
          </cell>
          <cell r="G1116" t="str">
            <v>Lost in Hole</v>
          </cell>
          <cell r="H1116" t="str">
            <v>1000001901</v>
          </cell>
        </row>
        <row r="1117">
          <cell r="A1117">
            <v>2518</v>
          </cell>
          <cell r="B1117">
            <v>2</v>
          </cell>
          <cell r="C1117" t="str">
            <v>CDAS-AC-679</v>
          </cell>
          <cell r="D1117">
            <v>2518</v>
          </cell>
          <cell r="E1117" t="str">
            <v>CDAS-AC</v>
          </cell>
          <cell r="F1117" t="str">
            <v>679</v>
          </cell>
          <cell r="G1117" t="str">
            <v>RITE</v>
          </cell>
          <cell r="H1117" t="str">
            <v>1000001902</v>
          </cell>
        </row>
        <row r="1118">
          <cell r="A1118">
            <v>2520</v>
          </cell>
          <cell r="B1118">
            <v>2</v>
          </cell>
          <cell r="C1118" t="str">
            <v>CDAS-AC-682</v>
          </cell>
          <cell r="D1118">
            <v>2520</v>
          </cell>
          <cell r="E1118" t="str">
            <v>CDAS-AC</v>
          </cell>
          <cell r="F1118" t="str">
            <v>682</v>
          </cell>
          <cell r="G1118" t="str">
            <v>TFER OUT</v>
          </cell>
          <cell r="H1118" t="str">
            <v>1000013387</v>
          </cell>
        </row>
        <row r="1119">
          <cell r="A1119">
            <v>2541</v>
          </cell>
          <cell r="B1119">
            <v>2</v>
          </cell>
          <cell r="C1119" t="str">
            <v>CDAS-AC-7000</v>
          </cell>
          <cell r="D1119">
            <v>2541</v>
          </cell>
          <cell r="E1119" t="str">
            <v>CDAS-AC</v>
          </cell>
          <cell r="F1119" t="str">
            <v>7000</v>
          </cell>
          <cell r="G1119" t="str">
            <v>TFER OUT</v>
          </cell>
        </row>
        <row r="1120">
          <cell r="A1120">
            <v>2553</v>
          </cell>
          <cell r="B1120">
            <v>2</v>
          </cell>
          <cell r="C1120" t="str">
            <v>CDAS-AC-7063</v>
          </cell>
          <cell r="D1120">
            <v>2553</v>
          </cell>
          <cell r="E1120" t="str">
            <v>CDAS-AC</v>
          </cell>
          <cell r="F1120" t="str">
            <v>7063</v>
          </cell>
          <cell r="G1120" t="str">
            <v>Lost in Hole</v>
          </cell>
        </row>
        <row r="1121">
          <cell r="A1121">
            <v>2554</v>
          </cell>
          <cell r="B1121">
            <v>2</v>
          </cell>
          <cell r="C1121" t="str">
            <v>CDAS-AC-7068</v>
          </cell>
          <cell r="D1121">
            <v>2554</v>
          </cell>
          <cell r="E1121" t="str">
            <v>CDAS-AC</v>
          </cell>
          <cell r="F1121" t="str">
            <v>7068</v>
          </cell>
          <cell r="G1121" t="str">
            <v>Lost in Hole</v>
          </cell>
        </row>
        <row r="1122">
          <cell r="A1122">
            <v>2557</v>
          </cell>
          <cell r="B1122">
            <v>2</v>
          </cell>
          <cell r="C1122" t="str">
            <v>CDAS-AC-7075</v>
          </cell>
          <cell r="D1122">
            <v>2557</v>
          </cell>
          <cell r="E1122" t="str">
            <v>CDAS-AC</v>
          </cell>
          <cell r="F1122" t="str">
            <v>7075</v>
          </cell>
          <cell r="G1122" t="str">
            <v>TFER OUT</v>
          </cell>
        </row>
        <row r="1123">
          <cell r="A1123">
            <v>2563</v>
          </cell>
          <cell r="B1123">
            <v>2</v>
          </cell>
          <cell r="C1123" t="str">
            <v>CDAS-AC-7080</v>
          </cell>
          <cell r="D1123">
            <v>2563</v>
          </cell>
          <cell r="E1123" t="str">
            <v>CDAS-AC</v>
          </cell>
          <cell r="F1123" t="str">
            <v>7080</v>
          </cell>
          <cell r="G1123" t="str">
            <v>RITE</v>
          </cell>
        </row>
        <row r="1124">
          <cell r="A1124">
            <v>2565</v>
          </cell>
          <cell r="B1124">
            <v>2</v>
          </cell>
          <cell r="C1124" t="str">
            <v>CDAS-AC-7081</v>
          </cell>
          <cell r="D1124">
            <v>2565</v>
          </cell>
          <cell r="E1124" t="str">
            <v>CDAS-AC</v>
          </cell>
          <cell r="F1124" t="str">
            <v>7081</v>
          </cell>
          <cell r="G1124" t="str">
            <v>TFER OUT</v>
          </cell>
        </row>
        <row r="1125">
          <cell r="A1125">
            <v>2567</v>
          </cell>
          <cell r="B1125">
            <v>2</v>
          </cell>
          <cell r="C1125" t="str">
            <v>CDAS-AC-7089</v>
          </cell>
          <cell r="D1125">
            <v>2567</v>
          </cell>
          <cell r="E1125" t="str">
            <v>CDAS-AC</v>
          </cell>
          <cell r="F1125" t="str">
            <v>7089</v>
          </cell>
          <cell r="G1125" t="str">
            <v>Lost in Hole</v>
          </cell>
        </row>
        <row r="1126">
          <cell r="A1126">
            <v>2571</v>
          </cell>
          <cell r="B1126">
            <v>2</v>
          </cell>
          <cell r="C1126" t="str">
            <v>CDAS-AC-7097</v>
          </cell>
          <cell r="D1126">
            <v>2571</v>
          </cell>
          <cell r="E1126" t="str">
            <v>CDAS-AC</v>
          </cell>
          <cell r="F1126" t="str">
            <v>7097</v>
          </cell>
          <cell r="G1126" t="str">
            <v>TFER OUT</v>
          </cell>
        </row>
        <row r="1127">
          <cell r="A1127">
            <v>2573</v>
          </cell>
          <cell r="B1127">
            <v>2</v>
          </cell>
          <cell r="C1127" t="str">
            <v>CDAS-AC-7099</v>
          </cell>
          <cell r="D1127">
            <v>2573</v>
          </cell>
          <cell r="E1127" t="str">
            <v>CDAS-AC</v>
          </cell>
          <cell r="F1127" t="str">
            <v>7099</v>
          </cell>
          <cell r="G1127" t="str">
            <v>RITE</v>
          </cell>
        </row>
        <row r="1128">
          <cell r="A1128">
            <v>2579</v>
          </cell>
          <cell r="B1128">
            <v>2</v>
          </cell>
          <cell r="C1128" t="str">
            <v>CDAS-AC-7100</v>
          </cell>
          <cell r="D1128">
            <v>2579</v>
          </cell>
          <cell r="E1128" t="str">
            <v>CDAS-AC</v>
          </cell>
          <cell r="F1128" t="str">
            <v>7100</v>
          </cell>
          <cell r="G1128" t="str">
            <v>TFER OUT</v>
          </cell>
        </row>
        <row r="1129">
          <cell r="A1129">
            <v>2580</v>
          </cell>
          <cell r="B1129">
            <v>2</v>
          </cell>
          <cell r="C1129" t="str">
            <v>CDAS-AC-7101</v>
          </cell>
          <cell r="D1129">
            <v>2580</v>
          </cell>
          <cell r="E1129" t="str">
            <v>CDAS-AC</v>
          </cell>
          <cell r="F1129" t="str">
            <v>7101</v>
          </cell>
          <cell r="G1129" t="str">
            <v>Lost in Hole</v>
          </cell>
        </row>
        <row r="1130">
          <cell r="A1130">
            <v>2587</v>
          </cell>
          <cell r="B1130">
            <v>2</v>
          </cell>
          <cell r="C1130" t="str">
            <v>CDAS-AC-7111</v>
          </cell>
          <cell r="D1130">
            <v>2587</v>
          </cell>
          <cell r="E1130" t="str">
            <v>CDAS-AC</v>
          </cell>
          <cell r="F1130" t="str">
            <v>7111</v>
          </cell>
          <cell r="G1130" t="str">
            <v>RITE</v>
          </cell>
        </row>
        <row r="1131">
          <cell r="A1131">
            <v>2589</v>
          </cell>
          <cell r="B1131">
            <v>2</v>
          </cell>
          <cell r="C1131" t="str">
            <v>CDAS-AC-7118</v>
          </cell>
          <cell r="D1131">
            <v>2589</v>
          </cell>
          <cell r="E1131" t="str">
            <v>CDAS-AC</v>
          </cell>
          <cell r="F1131" t="str">
            <v>7118</v>
          </cell>
          <cell r="G1131" t="str">
            <v>RITE</v>
          </cell>
        </row>
        <row r="1132">
          <cell r="A1132">
            <v>2595</v>
          </cell>
          <cell r="B1132">
            <v>2</v>
          </cell>
          <cell r="C1132" t="str">
            <v>CDAS-AC-7125</v>
          </cell>
          <cell r="D1132">
            <v>2595</v>
          </cell>
          <cell r="E1132" t="str">
            <v>CDAS-AC</v>
          </cell>
          <cell r="F1132" t="str">
            <v>7125</v>
          </cell>
          <cell r="G1132" t="str">
            <v>Lost in Hole</v>
          </cell>
        </row>
        <row r="1133">
          <cell r="A1133">
            <v>2600</v>
          </cell>
          <cell r="B1133">
            <v>2</v>
          </cell>
          <cell r="C1133" t="str">
            <v>CDAS-AC-7130</v>
          </cell>
          <cell r="D1133">
            <v>2600</v>
          </cell>
          <cell r="E1133" t="str">
            <v>CDAS-AC</v>
          </cell>
          <cell r="F1133" t="str">
            <v>7130</v>
          </cell>
          <cell r="G1133" t="str">
            <v>TFER OUT</v>
          </cell>
        </row>
        <row r="1134">
          <cell r="A1134">
            <v>2602</v>
          </cell>
          <cell r="B1134">
            <v>2</v>
          </cell>
          <cell r="C1134" t="str">
            <v>CDAS-AC-7131</v>
          </cell>
          <cell r="D1134">
            <v>2602</v>
          </cell>
          <cell r="E1134" t="str">
            <v>CDAS-AC</v>
          </cell>
          <cell r="F1134" t="str">
            <v>7131</v>
          </cell>
          <cell r="G1134" t="str">
            <v>RITE</v>
          </cell>
        </row>
        <row r="1135">
          <cell r="A1135">
            <v>2604</v>
          </cell>
          <cell r="B1135">
            <v>2</v>
          </cell>
          <cell r="C1135" t="str">
            <v>CDAS-AC-7133</v>
          </cell>
          <cell r="D1135">
            <v>2604</v>
          </cell>
          <cell r="E1135" t="str">
            <v>CDAS-AC</v>
          </cell>
          <cell r="F1135" t="str">
            <v>7133</v>
          </cell>
          <cell r="G1135" t="str">
            <v>Lost in Hole</v>
          </cell>
        </row>
        <row r="1136">
          <cell r="A1136">
            <v>2605</v>
          </cell>
          <cell r="B1136">
            <v>2</v>
          </cell>
          <cell r="C1136" t="str">
            <v>CDAS-AC-7134</v>
          </cell>
          <cell r="D1136">
            <v>2605</v>
          </cell>
          <cell r="E1136" t="str">
            <v>CDAS-AC</v>
          </cell>
          <cell r="F1136" t="str">
            <v>7134</v>
          </cell>
          <cell r="G1136" t="str">
            <v>RITE</v>
          </cell>
        </row>
        <row r="1137">
          <cell r="A1137">
            <v>2607</v>
          </cell>
          <cell r="B1137">
            <v>2</v>
          </cell>
          <cell r="C1137" t="str">
            <v>CDAS-AC-7136</v>
          </cell>
          <cell r="D1137">
            <v>2607</v>
          </cell>
          <cell r="E1137" t="str">
            <v>CDAS-AC</v>
          </cell>
          <cell r="F1137" t="str">
            <v>7136</v>
          </cell>
          <cell r="G1137" t="str">
            <v>Lost in Hole</v>
          </cell>
        </row>
        <row r="1138">
          <cell r="A1138">
            <v>2609</v>
          </cell>
          <cell r="B1138">
            <v>2</v>
          </cell>
          <cell r="C1138" t="str">
            <v>CDAS-AC-7138</v>
          </cell>
          <cell r="D1138">
            <v>2609</v>
          </cell>
          <cell r="E1138" t="str">
            <v>CDAS-AC</v>
          </cell>
          <cell r="F1138" t="str">
            <v>7138</v>
          </cell>
          <cell r="G1138" t="str">
            <v>RITE</v>
          </cell>
        </row>
        <row r="1139">
          <cell r="A1139">
            <v>2611</v>
          </cell>
          <cell r="B1139">
            <v>2</v>
          </cell>
          <cell r="C1139" t="str">
            <v>CDAS-AC-7139</v>
          </cell>
          <cell r="D1139">
            <v>2611</v>
          </cell>
          <cell r="E1139" t="str">
            <v>CDAS-AC</v>
          </cell>
          <cell r="F1139" t="str">
            <v>7139</v>
          </cell>
          <cell r="G1139" t="str">
            <v>Lost in Hole</v>
          </cell>
        </row>
        <row r="1140">
          <cell r="A1140">
            <v>2681</v>
          </cell>
          <cell r="B1140">
            <v>2</v>
          </cell>
          <cell r="C1140" t="str">
            <v>CDAS-AC-758</v>
          </cell>
          <cell r="D1140">
            <v>2681</v>
          </cell>
          <cell r="E1140" t="str">
            <v>CDAS-AC</v>
          </cell>
          <cell r="F1140" t="str">
            <v>758</v>
          </cell>
          <cell r="G1140" t="str">
            <v>Lost in Hole</v>
          </cell>
        </row>
        <row r="1141">
          <cell r="A1141">
            <v>2693</v>
          </cell>
          <cell r="B1141">
            <v>2</v>
          </cell>
          <cell r="C1141" t="str">
            <v>CDAS-AC-765</v>
          </cell>
          <cell r="D1141">
            <v>2693</v>
          </cell>
          <cell r="E1141" t="str">
            <v>CDAS-AC</v>
          </cell>
          <cell r="F1141" t="str">
            <v>765</v>
          </cell>
          <cell r="G1141" t="str">
            <v>RITE</v>
          </cell>
        </row>
        <row r="1142">
          <cell r="A1142">
            <v>2694</v>
          </cell>
          <cell r="B1142">
            <v>2</v>
          </cell>
          <cell r="C1142" t="str">
            <v>CDAS-AC-766</v>
          </cell>
          <cell r="D1142">
            <v>2694</v>
          </cell>
          <cell r="E1142" t="str">
            <v>CDAS-AC</v>
          </cell>
          <cell r="F1142" t="str">
            <v>766</v>
          </cell>
          <cell r="G1142" t="str">
            <v>RITE</v>
          </cell>
        </row>
        <row r="1143">
          <cell r="A1143">
            <v>2700</v>
          </cell>
          <cell r="B1143">
            <v>2</v>
          </cell>
          <cell r="C1143" t="str">
            <v>CDAS-AC-772</v>
          </cell>
          <cell r="D1143">
            <v>2700</v>
          </cell>
          <cell r="E1143" t="str">
            <v>CDAS-AC</v>
          </cell>
          <cell r="F1143" t="str">
            <v>772</v>
          </cell>
          <cell r="G1143" t="str">
            <v>Lost in Hole</v>
          </cell>
        </row>
        <row r="1144">
          <cell r="A1144">
            <v>2734</v>
          </cell>
          <cell r="B1144">
            <v>2</v>
          </cell>
          <cell r="C1144" t="str">
            <v>CDAS-AC-790</v>
          </cell>
          <cell r="D1144">
            <v>2734</v>
          </cell>
          <cell r="E1144" t="str">
            <v>CDAS-AC</v>
          </cell>
          <cell r="F1144" t="str">
            <v>790</v>
          </cell>
          <cell r="G1144" t="str">
            <v>Lost in Hole</v>
          </cell>
        </row>
        <row r="1145">
          <cell r="A1145">
            <v>2737</v>
          </cell>
          <cell r="B1145">
            <v>2</v>
          </cell>
          <cell r="C1145" t="str">
            <v>CDAS-AC-791</v>
          </cell>
          <cell r="D1145">
            <v>2737</v>
          </cell>
          <cell r="E1145" t="str">
            <v>CDAS-AC</v>
          </cell>
          <cell r="F1145" t="str">
            <v>791</v>
          </cell>
          <cell r="G1145" t="str">
            <v>RITE</v>
          </cell>
        </row>
        <row r="1146">
          <cell r="A1146">
            <v>2745</v>
          </cell>
          <cell r="B1146">
            <v>2</v>
          </cell>
          <cell r="C1146" t="str">
            <v>CDAS-AC-799</v>
          </cell>
          <cell r="D1146">
            <v>2745</v>
          </cell>
          <cell r="E1146" t="str">
            <v>CDAS-AC</v>
          </cell>
          <cell r="F1146" t="str">
            <v>799</v>
          </cell>
          <cell r="G1146" t="str">
            <v>Lost in Hole</v>
          </cell>
        </row>
        <row r="1147">
          <cell r="A1147">
            <v>3750</v>
          </cell>
          <cell r="B1147">
            <v>2</v>
          </cell>
          <cell r="C1147" t="str">
            <v>CDAS-AC-9902</v>
          </cell>
          <cell r="D1147">
            <v>3750</v>
          </cell>
          <cell r="E1147" t="str">
            <v>CDAS-AC</v>
          </cell>
          <cell r="F1147" t="str">
            <v>9902</v>
          </cell>
          <cell r="G1147" t="str">
            <v>RITE</v>
          </cell>
          <cell r="H1147" t="str">
            <v>1000017067</v>
          </cell>
        </row>
        <row r="1148">
          <cell r="A1148">
            <v>3965</v>
          </cell>
          <cell r="B1148">
            <v>2</v>
          </cell>
          <cell r="C1148" t="str">
            <v>CDAS-AC-Q219</v>
          </cell>
          <cell r="D1148">
            <v>3965</v>
          </cell>
          <cell r="E1148" t="str">
            <v>CDAS-AC</v>
          </cell>
          <cell r="F1148" t="str">
            <v>Q219</v>
          </cell>
          <cell r="G1148" t="str">
            <v>TFER OUT</v>
          </cell>
        </row>
        <row r="1149">
          <cell r="A1149">
            <v>2747</v>
          </cell>
          <cell r="B1149">
            <v>2</v>
          </cell>
          <cell r="C1149" t="str">
            <v>CDAS-BB-8003</v>
          </cell>
          <cell r="D1149">
            <v>2747</v>
          </cell>
          <cell r="E1149" t="str">
            <v>CDAS-BB</v>
          </cell>
          <cell r="F1149" t="str">
            <v>8003</v>
          </cell>
          <cell r="G1149" t="str">
            <v>RITE</v>
          </cell>
        </row>
        <row r="1150">
          <cell r="A1150">
            <v>2753</v>
          </cell>
          <cell r="B1150">
            <v>2</v>
          </cell>
          <cell r="C1150" t="str">
            <v>CDAS-BB-8013</v>
          </cell>
          <cell r="D1150">
            <v>2753</v>
          </cell>
          <cell r="E1150" t="str">
            <v>CDAS-BB</v>
          </cell>
          <cell r="F1150" t="str">
            <v>8013</v>
          </cell>
          <cell r="G1150" t="str">
            <v>Lost in Hole</v>
          </cell>
        </row>
        <row r="1151">
          <cell r="A1151">
            <v>2755</v>
          </cell>
          <cell r="B1151">
            <v>2</v>
          </cell>
          <cell r="C1151" t="str">
            <v>CDAS-BB-8014</v>
          </cell>
          <cell r="D1151">
            <v>2755</v>
          </cell>
          <cell r="E1151" t="str">
            <v>CDAS-BB</v>
          </cell>
          <cell r="F1151" t="str">
            <v>8014</v>
          </cell>
          <cell r="G1151" t="str">
            <v>RITE</v>
          </cell>
        </row>
        <row r="1152">
          <cell r="A1152">
            <v>2757</v>
          </cell>
          <cell r="B1152">
            <v>2</v>
          </cell>
          <cell r="C1152" t="str">
            <v>CDAS-BB-8015</v>
          </cell>
          <cell r="D1152">
            <v>2757</v>
          </cell>
          <cell r="E1152" t="str">
            <v>CDAS-BB</v>
          </cell>
          <cell r="F1152" t="str">
            <v>8015</v>
          </cell>
          <cell r="G1152" t="str">
            <v>Lost in Hole</v>
          </cell>
        </row>
        <row r="1153">
          <cell r="A1153">
            <v>2766</v>
          </cell>
          <cell r="B1153">
            <v>2</v>
          </cell>
          <cell r="C1153" t="str">
            <v>CDAS-BB-8031</v>
          </cell>
          <cell r="D1153">
            <v>2766</v>
          </cell>
          <cell r="E1153" t="str">
            <v>CDAS-BB</v>
          </cell>
          <cell r="F1153" t="str">
            <v>8031</v>
          </cell>
          <cell r="G1153" t="str">
            <v>RITE</v>
          </cell>
        </row>
        <row r="1154">
          <cell r="A1154">
            <v>2768</v>
          </cell>
          <cell r="B1154">
            <v>2</v>
          </cell>
          <cell r="C1154" t="str">
            <v>CDAS-BB-8034</v>
          </cell>
          <cell r="D1154">
            <v>2768</v>
          </cell>
          <cell r="E1154" t="str">
            <v>CDAS-BB</v>
          </cell>
          <cell r="F1154" t="str">
            <v>8034</v>
          </cell>
          <cell r="G1154" t="str">
            <v>RITE</v>
          </cell>
        </row>
        <row r="1155">
          <cell r="A1155">
            <v>2770</v>
          </cell>
          <cell r="B1155">
            <v>2</v>
          </cell>
          <cell r="C1155" t="str">
            <v>CDAS-BB-8037</v>
          </cell>
          <cell r="D1155">
            <v>2770</v>
          </cell>
          <cell r="E1155" t="str">
            <v>CDAS-BB</v>
          </cell>
          <cell r="F1155" t="str">
            <v>8037</v>
          </cell>
          <cell r="G1155" t="str">
            <v>RITE</v>
          </cell>
        </row>
        <row r="1156">
          <cell r="A1156">
            <v>2775</v>
          </cell>
          <cell r="B1156">
            <v>2</v>
          </cell>
          <cell r="C1156" t="str">
            <v>CDAS-BB-8043</v>
          </cell>
          <cell r="D1156">
            <v>2775</v>
          </cell>
          <cell r="E1156" t="str">
            <v>CDAS-BB</v>
          </cell>
          <cell r="F1156" t="str">
            <v>8043</v>
          </cell>
          <cell r="G1156" t="str">
            <v>TFER OUT</v>
          </cell>
        </row>
        <row r="1157">
          <cell r="A1157">
            <v>2777</v>
          </cell>
          <cell r="B1157">
            <v>2</v>
          </cell>
          <cell r="C1157" t="str">
            <v>CDAS-BB-8059</v>
          </cell>
          <cell r="D1157">
            <v>2777</v>
          </cell>
          <cell r="E1157" t="str">
            <v>CDAS-BB</v>
          </cell>
          <cell r="F1157" t="str">
            <v>8059</v>
          </cell>
          <cell r="G1157" t="str">
            <v>RITE</v>
          </cell>
        </row>
        <row r="1158">
          <cell r="A1158">
            <v>4414</v>
          </cell>
          <cell r="B1158">
            <v>2</v>
          </cell>
          <cell r="C1158" t="str">
            <v>CDAS-BB-8074</v>
          </cell>
          <cell r="D1158">
            <v>4414</v>
          </cell>
          <cell r="E1158" t="str">
            <v>CDAS-BB</v>
          </cell>
          <cell r="F1158" t="str">
            <v>8074</v>
          </cell>
          <cell r="G1158" t="str">
            <v>RITE</v>
          </cell>
        </row>
        <row r="1159">
          <cell r="A1159">
            <v>2780</v>
          </cell>
          <cell r="B1159">
            <v>2</v>
          </cell>
          <cell r="C1159" t="str">
            <v>CDAS-BB-8075</v>
          </cell>
          <cell r="D1159">
            <v>2780</v>
          </cell>
          <cell r="E1159" t="str">
            <v>CDAS-BB</v>
          </cell>
          <cell r="F1159" t="str">
            <v>8075</v>
          </cell>
          <cell r="G1159" t="str">
            <v>RITE</v>
          </cell>
        </row>
        <row r="1160">
          <cell r="A1160">
            <v>2781</v>
          </cell>
          <cell r="B1160">
            <v>2</v>
          </cell>
          <cell r="C1160" t="str">
            <v>CDAS-BB-8080</v>
          </cell>
          <cell r="D1160">
            <v>2781</v>
          </cell>
          <cell r="E1160" t="str">
            <v>CDAS-BB</v>
          </cell>
          <cell r="F1160" t="str">
            <v>8080</v>
          </cell>
          <cell r="G1160" t="str">
            <v>Lost in Hole</v>
          </cell>
        </row>
        <row r="1161">
          <cell r="A1161">
            <v>2782</v>
          </cell>
          <cell r="B1161">
            <v>2</v>
          </cell>
          <cell r="C1161" t="str">
            <v>CDAS-BB-8081</v>
          </cell>
          <cell r="D1161">
            <v>2782</v>
          </cell>
          <cell r="E1161" t="str">
            <v>CDAS-BB</v>
          </cell>
          <cell r="F1161" t="str">
            <v>8081</v>
          </cell>
          <cell r="G1161" t="str">
            <v>RITE</v>
          </cell>
        </row>
        <row r="1162">
          <cell r="A1162">
            <v>2784</v>
          </cell>
          <cell r="B1162">
            <v>2</v>
          </cell>
          <cell r="C1162" t="str">
            <v>CDAS-BB-8093</v>
          </cell>
          <cell r="D1162">
            <v>2784</v>
          </cell>
          <cell r="E1162" t="str">
            <v>CDAS-BB</v>
          </cell>
          <cell r="F1162" t="str">
            <v>8093</v>
          </cell>
          <cell r="G1162" t="str">
            <v>Lost in Hole</v>
          </cell>
        </row>
        <row r="1163">
          <cell r="A1163">
            <v>2786</v>
          </cell>
          <cell r="B1163">
            <v>2</v>
          </cell>
          <cell r="C1163" t="str">
            <v>CDAS-BB-8096</v>
          </cell>
          <cell r="D1163">
            <v>2786</v>
          </cell>
          <cell r="E1163" t="str">
            <v>CDAS-BB</v>
          </cell>
          <cell r="F1163" t="str">
            <v>8096</v>
          </cell>
          <cell r="G1163" t="str">
            <v>RITE</v>
          </cell>
        </row>
        <row r="1164">
          <cell r="A1164">
            <v>2788</v>
          </cell>
          <cell r="B1164">
            <v>2</v>
          </cell>
          <cell r="C1164" t="str">
            <v>CDAS-BB-8097</v>
          </cell>
          <cell r="D1164">
            <v>2788</v>
          </cell>
          <cell r="E1164" t="str">
            <v>CDAS-BB</v>
          </cell>
          <cell r="F1164" t="str">
            <v>8097</v>
          </cell>
          <cell r="G1164" t="str">
            <v>TFER OUT</v>
          </cell>
        </row>
        <row r="1165">
          <cell r="A1165">
            <v>2790</v>
          </cell>
          <cell r="B1165">
            <v>2</v>
          </cell>
          <cell r="C1165" t="str">
            <v>CDAS-BB-8098</v>
          </cell>
          <cell r="D1165">
            <v>2790</v>
          </cell>
          <cell r="E1165" t="str">
            <v>CDAS-BB</v>
          </cell>
          <cell r="F1165" t="str">
            <v>8098</v>
          </cell>
          <cell r="G1165" t="str">
            <v>RITE</v>
          </cell>
        </row>
        <row r="1166">
          <cell r="A1166">
            <v>2795</v>
          </cell>
          <cell r="B1166">
            <v>2</v>
          </cell>
          <cell r="C1166" t="str">
            <v>CDAS-BB-8108</v>
          </cell>
          <cell r="D1166">
            <v>2795</v>
          </cell>
          <cell r="E1166" t="str">
            <v>CDAS-BB</v>
          </cell>
          <cell r="F1166" t="str">
            <v>8108</v>
          </cell>
          <cell r="G1166" t="str">
            <v>On Location</v>
          </cell>
        </row>
        <row r="1167">
          <cell r="A1167">
            <v>2797</v>
          </cell>
          <cell r="B1167">
            <v>2</v>
          </cell>
          <cell r="C1167" t="str">
            <v>CDAS-BB-8109</v>
          </cell>
          <cell r="D1167">
            <v>2797</v>
          </cell>
          <cell r="E1167" t="str">
            <v>CDAS-BB</v>
          </cell>
          <cell r="F1167" t="str">
            <v>8109</v>
          </cell>
          <cell r="G1167" t="str">
            <v>RITE</v>
          </cell>
        </row>
        <row r="1168">
          <cell r="A1168">
            <v>2800</v>
          </cell>
          <cell r="B1168">
            <v>2</v>
          </cell>
          <cell r="C1168" t="str">
            <v>CDAS-BB-8114</v>
          </cell>
          <cell r="D1168">
            <v>2800</v>
          </cell>
          <cell r="E1168" t="str">
            <v>CDAS-BB</v>
          </cell>
          <cell r="F1168" t="str">
            <v>8114</v>
          </cell>
          <cell r="G1168" t="str">
            <v>RITE</v>
          </cell>
        </row>
        <row r="1169">
          <cell r="A1169">
            <v>2802</v>
          </cell>
          <cell r="B1169">
            <v>2</v>
          </cell>
          <cell r="C1169" t="str">
            <v>CDAS-BB-8118</v>
          </cell>
          <cell r="D1169">
            <v>2802</v>
          </cell>
          <cell r="E1169" t="str">
            <v>CDAS-BB</v>
          </cell>
          <cell r="F1169" t="str">
            <v>8118</v>
          </cell>
          <cell r="G1169" t="str">
            <v>Lost in Hole</v>
          </cell>
        </row>
        <row r="1170">
          <cell r="A1170">
            <v>2804</v>
          </cell>
          <cell r="B1170">
            <v>2</v>
          </cell>
          <cell r="C1170" t="str">
            <v>CDAS-BB-8120</v>
          </cell>
          <cell r="D1170">
            <v>2804</v>
          </cell>
          <cell r="E1170" t="str">
            <v>CDAS-BB</v>
          </cell>
          <cell r="F1170" t="str">
            <v>8120</v>
          </cell>
          <cell r="G1170" t="str">
            <v>On Location</v>
          </cell>
        </row>
        <row r="1171">
          <cell r="A1171">
            <v>2805</v>
          </cell>
          <cell r="B1171">
            <v>2</v>
          </cell>
          <cell r="C1171" t="str">
            <v>CDAS-BB-8121</v>
          </cell>
          <cell r="D1171">
            <v>2805</v>
          </cell>
          <cell r="E1171" t="str">
            <v>CDAS-BB</v>
          </cell>
          <cell r="F1171" t="str">
            <v>8121</v>
          </cell>
          <cell r="G1171" t="str">
            <v>On Location</v>
          </cell>
        </row>
        <row r="1172">
          <cell r="A1172">
            <v>2807</v>
          </cell>
          <cell r="B1172">
            <v>2</v>
          </cell>
          <cell r="C1172" t="str">
            <v>CDAS-BB-8127</v>
          </cell>
          <cell r="D1172">
            <v>2807</v>
          </cell>
          <cell r="E1172" t="str">
            <v>CDAS-BB</v>
          </cell>
          <cell r="F1172" t="str">
            <v>8127</v>
          </cell>
          <cell r="G1172" t="str">
            <v>On Location</v>
          </cell>
        </row>
        <row r="1173">
          <cell r="A1173">
            <v>2812</v>
          </cell>
          <cell r="B1173">
            <v>2</v>
          </cell>
          <cell r="C1173" t="str">
            <v>CDAS-BB-8130</v>
          </cell>
          <cell r="D1173">
            <v>2812</v>
          </cell>
          <cell r="E1173" t="str">
            <v>CDAS-BB</v>
          </cell>
          <cell r="F1173" t="str">
            <v>8130</v>
          </cell>
          <cell r="G1173" t="str">
            <v>RITE</v>
          </cell>
        </row>
        <row r="1174">
          <cell r="A1174">
            <v>2814</v>
          </cell>
          <cell r="B1174">
            <v>2</v>
          </cell>
          <cell r="C1174" t="str">
            <v>CDAS-BB-8131</v>
          </cell>
          <cell r="D1174">
            <v>2814</v>
          </cell>
          <cell r="E1174" t="str">
            <v>CDAS-BB</v>
          </cell>
          <cell r="F1174" t="str">
            <v>8131</v>
          </cell>
          <cell r="G1174" t="str">
            <v>On Location</v>
          </cell>
        </row>
        <row r="1175">
          <cell r="A1175">
            <v>2816</v>
          </cell>
          <cell r="B1175">
            <v>2</v>
          </cell>
          <cell r="C1175" t="str">
            <v>CDAS-BB-8135</v>
          </cell>
          <cell r="D1175">
            <v>2816</v>
          </cell>
          <cell r="E1175" t="str">
            <v>CDAS-BB</v>
          </cell>
          <cell r="F1175" t="str">
            <v>8135</v>
          </cell>
          <cell r="G1175" t="str">
            <v>TFER OUT</v>
          </cell>
        </row>
        <row r="1176">
          <cell r="A1176">
            <v>2818</v>
          </cell>
          <cell r="B1176">
            <v>2</v>
          </cell>
          <cell r="C1176" t="str">
            <v>CDAS-BB-8137</v>
          </cell>
          <cell r="D1176">
            <v>2818</v>
          </cell>
          <cell r="E1176" t="str">
            <v>CDAS-BB</v>
          </cell>
          <cell r="F1176" t="str">
            <v>8137</v>
          </cell>
          <cell r="G1176" t="str">
            <v>TFER OUT</v>
          </cell>
        </row>
        <row r="1177">
          <cell r="A1177">
            <v>4102</v>
          </cell>
          <cell r="B1177">
            <v>2</v>
          </cell>
          <cell r="C1177" t="str">
            <v>CDAS-BB-8147</v>
          </cell>
          <cell r="D1177">
            <v>4102</v>
          </cell>
          <cell r="E1177" t="str">
            <v>CDAS-BB</v>
          </cell>
          <cell r="F1177" t="str">
            <v>8147</v>
          </cell>
          <cell r="G1177" t="str">
            <v>RITE</v>
          </cell>
        </row>
        <row r="1178">
          <cell r="A1178">
            <v>2820</v>
          </cell>
          <cell r="B1178">
            <v>2</v>
          </cell>
          <cell r="C1178" t="str">
            <v>CDAS-BB-8153</v>
          </cell>
          <cell r="D1178">
            <v>2820</v>
          </cell>
          <cell r="E1178" t="str">
            <v>CDAS-BB</v>
          </cell>
          <cell r="F1178" t="str">
            <v>8153</v>
          </cell>
          <cell r="G1178" t="str">
            <v>RITE</v>
          </cell>
        </row>
        <row r="1179">
          <cell r="A1179">
            <v>2822</v>
          </cell>
          <cell r="B1179">
            <v>2</v>
          </cell>
          <cell r="C1179" t="str">
            <v>CDAS-BB-8154</v>
          </cell>
          <cell r="D1179">
            <v>2822</v>
          </cell>
          <cell r="E1179" t="str">
            <v>CDAS-BB</v>
          </cell>
          <cell r="F1179" t="str">
            <v>8154</v>
          </cell>
          <cell r="G1179" t="str">
            <v>RITE</v>
          </cell>
        </row>
        <row r="1180">
          <cell r="A1180">
            <v>2824</v>
          </cell>
          <cell r="B1180">
            <v>2</v>
          </cell>
          <cell r="C1180" t="str">
            <v>CDAS-BB-8158</v>
          </cell>
          <cell r="D1180">
            <v>2824</v>
          </cell>
          <cell r="E1180" t="str">
            <v>CDAS-BB</v>
          </cell>
          <cell r="F1180" t="str">
            <v>8158</v>
          </cell>
          <cell r="G1180" t="str">
            <v>On Location</v>
          </cell>
        </row>
        <row r="1181">
          <cell r="A1181">
            <v>2826</v>
          </cell>
          <cell r="B1181">
            <v>2</v>
          </cell>
          <cell r="C1181" t="str">
            <v>CDAS-BB-8159</v>
          </cell>
          <cell r="D1181">
            <v>2826</v>
          </cell>
          <cell r="E1181" t="str">
            <v>CDAS-BB</v>
          </cell>
          <cell r="F1181" t="str">
            <v>8159</v>
          </cell>
          <cell r="G1181" t="str">
            <v>RITE</v>
          </cell>
        </row>
        <row r="1182">
          <cell r="A1182">
            <v>2828</v>
          </cell>
          <cell r="B1182">
            <v>2</v>
          </cell>
          <cell r="C1182" t="str">
            <v>CDAS-BB-8166</v>
          </cell>
          <cell r="D1182">
            <v>2828</v>
          </cell>
          <cell r="E1182" t="str">
            <v>CDAS-BB</v>
          </cell>
          <cell r="F1182" t="str">
            <v>8166</v>
          </cell>
          <cell r="G1182" t="str">
            <v>On Location</v>
          </cell>
        </row>
        <row r="1183">
          <cell r="A1183">
            <v>4268</v>
          </cell>
          <cell r="B1183">
            <v>2</v>
          </cell>
          <cell r="C1183" t="str">
            <v>CDAS-BB-8167</v>
          </cell>
          <cell r="D1183">
            <v>4268</v>
          </cell>
          <cell r="E1183" t="str">
            <v>CDAS-BB</v>
          </cell>
          <cell r="F1183" t="str">
            <v>8167</v>
          </cell>
          <cell r="G1183" t="str">
            <v>RITE</v>
          </cell>
        </row>
        <row r="1184">
          <cell r="A1184">
            <v>4269</v>
          </cell>
          <cell r="B1184">
            <v>2</v>
          </cell>
          <cell r="C1184" t="str">
            <v>CDAS-BB-8169</v>
          </cell>
          <cell r="D1184">
            <v>4269</v>
          </cell>
          <cell r="E1184" t="str">
            <v>CDAS-BB</v>
          </cell>
          <cell r="F1184" t="str">
            <v>8169</v>
          </cell>
          <cell r="G1184" t="str">
            <v>On Location</v>
          </cell>
        </row>
        <row r="1185">
          <cell r="A1185">
            <v>2830</v>
          </cell>
          <cell r="B1185">
            <v>2</v>
          </cell>
          <cell r="C1185" t="str">
            <v>CDAS-BB-8171</v>
          </cell>
          <cell r="D1185">
            <v>2830</v>
          </cell>
          <cell r="E1185" t="str">
            <v>CDAS-BB</v>
          </cell>
          <cell r="F1185" t="str">
            <v>8171</v>
          </cell>
          <cell r="G1185" t="str">
            <v>Lost in Hole</v>
          </cell>
        </row>
        <row r="1186">
          <cell r="A1186">
            <v>2832</v>
          </cell>
          <cell r="B1186">
            <v>2</v>
          </cell>
          <cell r="C1186" t="str">
            <v>CDAS-BB-8175</v>
          </cell>
          <cell r="D1186">
            <v>2832</v>
          </cell>
          <cell r="E1186" t="str">
            <v>CDAS-BB</v>
          </cell>
          <cell r="F1186" t="str">
            <v>8175</v>
          </cell>
          <cell r="G1186" t="str">
            <v>Lost in Hole</v>
          </cell>
        </row>
        <row r="1187">
          <cell r="A1187">
            <v>2834</v>
          </cell>
          <cell r="B1187">
            <v>2</v>
          </cell>
          <cell r="C1187" t="str">
            <v>CDAS-BB-8176</v>
          </cell>
          <cell r="D1187">
            <v>2834</v>
          </cell>
          <cell r="E1187" t="str">
            <v>CDAS-BB</v>
          </cell>
          <cell r="F1187" t="str">
            <v>8176</v>
          </cell>
          <cell r="G1187" t="str">
            <v>RITE</v>
          </cell>
        </row>
        <row r="1188">
          <cell r="A1188">
            <v>4041</v>
          </cell>
          <cell r="B1188">
            <v>2</v>
          </cell>
          <cell r="C1188" t="str">
            <v>CDAS-BB-8178</v>
          </cell>
          <cell r="D1188">
            <v>4041</v>
          </cell>
          <cell r="E1188" t="str">
            <v>CDAS-BB</v>
          </cell>
          <cell r="F1188" t="str">
            <v>8178</v>
          </cell>
          <cell r="G1188" t="str">
            <v>RITE</v>
          </cell>
        </row>
        <row r="1189">
          <cell r="A1189">
            <v>4118</v>
          </cell>
          <cell r="B1189">
            <v>2</v>
          </cell>
          <cell r="C1189" t="str">
            <v>CDAS-BB-8179</v>
          </cell>
          <cell r="D1189">
            <v>4118</v>
          </cell>
          <cell r="E1189" t="str">
            <v>CDAS-BB</v>
          </cell>
          <cell r="F1189" t="str">
            <v>8179</v>
          </cell>
          <cell r="G1189" t="str">
            <v>RITE</v>
          </cell>
        </row>
        <row r="1190">
          <cell r="A1190">
            <v>3491</v>
          </cell>
          <cell r="B1190">
            <v>2</v>
          </cell>
          <cell r="C1190" t="str">
            <v>CDAS-BB-9803</v>
          </cell>
          <cell r="D1190">
            <v>3491</v>
          </cell>
          <cell r="E1190" t="str">
            <v>CDAS-BB</v>
          </cell>
          <cell r="F1190" t="str">
            <v>9803</v>
          </cell>
          <cell r="G1190" t="str">
            <v>RITE</v>
          </cell>
          <cell r="H1190" t="str">
            <v>1000016058</v>
          </cell>
        </row>
        <row r="1191">
          <cell r="A1191">
            <v>3729</v>
          </cell>
          <cell r="B1191">
            <v>2</v>
          </cell>
          <cell r="C1191" t="str">
            <v>CDAS-BB-9901</v>
          </cell>
          <cell r="D1191">
            <v>3729</v>
          </cell>
          <cell r="E1191" t="str">
            <v>CDAS-BB</v>
          </cell>
          <cell r="F1191" t="str">
            <v>9901</v>
          </cell>
          <cell r="G1191" t="str">
            <v>On Location</v>
          </cell>
          <cell r="I1191" t="e">
            <v>#N/A</v>
          </cell>
        </row>
        <row r="1192">
          <cell r="A1192">
            <v>3751</v>
          </cell>
          <cell r="B1192">
            <v>2</v>
          </cell>
          <cell r="C1192" t="str">
            <v>CDAS-BB-9902</v>
          </cell>
          <cell r="D1192">
            <v>3751</v>
          </cell>
          <cell r="E1192" t="str">
            <v>CDAS-BB</v>
          </cell>
          <cell r="F1192" t="str">
            <v>9902</v>
          </cell>
          <cell r="G1192" t="str">
            <v>RITE</v>
          </cell>
          <cell r="H1192" t="str">
            <v>1000017074</v>
          </cell>
        </row>
        <row r="1193">
          <cell r="A1193">
            <v>2479</v>
          </cell>
          <cell r="B1193">
            <v>2</v>
          </cell>
          <cell r="C1193" t="str">
            <v>CDDC-AC-659</v>
          </cell>
          <cell r="D1193">
            <v>2479</v>
          </cell>
          <cell r="E1193" t="str">
            <v>CDDC-AC</v>
          </cell>
          <cell r="F1193" t="str">
            <v>659</v>
          </cell>
          <cell r="G1193" t="str">
            <v>TFER OUT</v>
          </cell>
          <cell r="I1193" t="e">
            <v>#N/A</v>
          </cell>
        </row>
        <row r="1194">
          <cell r="A1194">
            <v>2481</v>
          </cell>
          <cell r="B1194">
            <v>2</v>
          </cell>
          <cell r="C1194" t="str">
            <v>CDDC-AC-663</v>
          </cell>
          <cell r="D1194">
            <v>2481</v>
          </cell>
          <cell r="E1194" t="str">
            <v>CDDC-AC</v>
          </cell>
          <cell r="F1194" t="str">
            <v>663</v>
          </cell>
          <cell r="G1194" t="str">
            <v>Lost in Hole</v>
          </cell>
          <cell r="H1194" t="str">
            <v>1000001911</v>
          </cell>
        </row>
        <row r="1195">
          <cell r="A1195">
            <v>2506</v>
          </cell>
          <cell r="B1195">
            <v>2</v>
          </cell>
          <cell r="C1195" t="str">
            <v>CDDC-AC-674</v>
          </cell>
          <cell r="D1195">
            <v>2506</v>
          </cell>
          <cell r="E1195" t="str">
            <v>CDDC-AC</v>
          </cell>
          <cell r="F1195" t="str">
            <v>674</v>
          </cell>
          <cell r="G1195" t="str">
            <v>JUNKED</v>
          </cell>
          <cell r="H1195" t="str">
            <v>1000001914</v>
          </cell>
        </row>
        <row r="1196">
          <cell r="A1196">
            <v>2516</v>
          </cell>
          <cell r="B1196">
            <v>2</v>
          </cell>
          <cell r="C1196" t="str">
            <v>CDDC-AC-678</v>
          </cell>
          <cell r="D1196">
            <v>2516</v>
          </cell>
          <cell r="E1196" t="str">
            <v>CDDC-AC</v>
          </cell>
          <cell r="F1196" t="str">
            <v>678</v>
          </cell>
          <cell r="G1196" t="str">
            <v>RITE</v>
          </cell>
          <cell r="H1196" t="str">
            <v>1000001916</v>
          </cell>
        </row>
        <row r="1197">
          <cell r="A1197">
            <v>4786</v>
          </cell>
          <cell r="B1197">
            <v>2</v>
          </cell>
          <cell r="C1197" t="str">
            <v>CDDC-AC-700</v>
          </cell>
          <cell r="D1197">
            <v>4786</v>
          </cell>
          <cell r="E1197" t="str">
            <v>CDDC-AC</v>
          </cell>
          <cell r="F1197" t="str">
            <v>700</v>
          </cell>
          <cell r="G1197" t="str">
            <v>TFER OUT</v>
          </cell>
          <cell r="H1197" t="str">
            <v>1000002045</v>
          </cell>
        </row>
        <row r="1198">
          <cell r="A1198">
            <v>2547</v>
          </cell>
          <cell r="B1198">
            <v>2</v>
          </cell>
          <cell r="C1198" t="str">
            <v>CDDC-AC-7045</v>
          </cell>
          <cell r="D1198">
            <v>2547</v>
          </cell>
          <cell r="E1198" t="str">
            <v>CDDC-AC</v>
          </cell>
          <cell r="F1198" t="str">
            <v>7045</v>
          </cell>
          <cell r="G1198" t="str">
            <v>RITE</v>
          </cell>
          <cell r="I1198" t="e">
            <v>#N/A</v>
          </cell>
        </row>
        <row r="1199">
          <cell r="A1199">
            <v>2550</v>
          </cell>
          <cell r="B1199">
            <v>2</v>
          </cell>
          <cell r="C1199" t="str">
            <v>CDDC-AC-7059</v>
          </cell>
          <cell r="D1199">
            <v>2550</v>
          </cell>
          <cell r="E1199" t="str">
            <v>CDDC-AC</v>
          </cell>
          <cell r="F1199" t="str">
            <v>7059</v>
          </cell>
          <cell r="G1199" t="str">
            <v>TFER OUT</v>
          </cell>
          <cell r="H1199" t="str">
            <v>1000013050</v>
          </cell>
          <cell r="N1199" t="str">
            <v>4500025454</v>
          </cell>
          <cell r="O1199" t="str">
            <v>2</v>
          </cell>
        </row>
        <row r="1200">
          <cell r="A1200">
            <v>2558</v>
          </cell>
          <cell r="B1200">
            <v>2</v>
          </cell>
          <cell r="C1200" t="str">
            <v>CDDC-AC-7075</v>
          </cell>
          <cell r="D1200">
            <v>2558</v>
          </cell>
          <cell r="E1200" t="str">
            <v>CDDC-AC</v>
          </cell>
          <cell r="F1200" t="str">
            <v>7075</v>
          </cell>
          <cell r="G1200" t="str">
            <v>RITE</v>
          </cell>
          <cell r="H1200" t="str">
            <v>1000013733</v>
          </cell>
          <cell r="N1200" t="str">
            <v>4500151465</v>
          </cell>
          <cell r="O1200" t="str">
            <v>9</v>
          </cell>
        </row>
        <row r="1201">
          <cell r="A1201">
            <v>2564</v>
          </cell>
          <cell r="B1201">
            <v>2</v>
          </cell>
          <cell r="C1201" t="str">
            <v>CDDC-AC-7080</v>
          </cell>
          <cell r="D1201">
            <v>2564</v>
          </cell>
          <cell r="E1201" t="str">
            <v>CDDC-AC</v>
          </cell>
          <cell r="F1201" t="str">
            <v>7080</v>
          </cell>
          <cell r="G1201" t="str">
            <v>TFER OUT</v>
          </cell>
          <cell r="H1201" t="str">
            <v>1000013784</v>
          </cell>
          <cell r="N1201" t="str">
            <v>4500151667</v>
          </cell>
          <cell r="O1201" t="str">
            <v>8</v>
          </cell>
        </row>
        <row r="1202">
          <cell r="A1202">
            <v>2566</v>
          </cell>
          <cell r="B1202">
            <v>2</v>
          </cell>
          <cell r="C1202" t="str">
            <v>CDDC-AC-7083</v>
          </cell>
          <cell r="D1202">
            <v>2566</v>
          </cell>
          <cell r="E1202" t="str">
            <v>CDDC-AC</v>
          </cell>
          <cell r="F1202" t="str">
            <v>7083</v>
          </cell>
          <cell r="G1202" t="str">
            <v>Lost in Hole</v>
          </cell>
          <cell r="H1202" t="str">
            <v>1000013989</v>
          </cell>
        </row>
        <row r="1203">
          <cell r="A1203">
            <v>2568</v>
          </cell>
          <cell r="B1203">
            <v>2</v>
          </cell>
          <cell r="C1203" t="str">
            <v>CDDC-AC-7089</v>
          </cell>
          <cell r="D1203">
            <v>2568</v>
          </cell>
          <cell r="E1203" t="str">
            <v>CDDC-AC</v>
          </cell>
          <cell r="F1203" t="str">
            <v>7089</v>
          </cell>
          <cell r="G1203" t="str">
            <v>Lost in Hole</v>
          </cell>
          <cell r="H1203" t="str">
            <v>1000014485</v>
          </cell>
        </row>
        <row r="1204">
          <cell r="A1204">
            <v>2572</v>
          </cell>
          <cell r="B1204">
            <v>2</v>
          </cell>
          <cell r="C1204" t="str">
            <v>CDDC-AC-7097</v>
          </cell>
          <cell r="D1204">
            <v>2572</v>
          </cell>
          <cell r="E1204" t="str">
            <v>CDDC-AC</v>
          </cell>
          <cell r="F1204" t="str">
            <v>7097</v>
          </cell>
          <cell r="G1204" t="str">
            <v>Lost in Hole</v>
          </cell>
          <cell r="H1204" t="str">
            <v>1000014894</v>
          </cell>
          <cell r="N1204" t="str">
            <v>4500322618</v>
          </cell>
          <cell r="O1204" t="str">
            <v>7</v>
          </cell>
        </row>
        <row r="1205">
          <cell r="A1205">
            <v>2574</v>
          </cell>
          <cell r="B1205">
            <v>2</v>
          </cell>
          <cell r="C1205" t="str">
            <v>CDDC-AC-7099</v>
          </cell>
          <cell r="D1205">
            <v>2574</v>
          </cell>
          <cell r="E1205" t="str">
            <v>CDDC-AC</v>
          </cell>
          <cell r="F1205" t="str">
            <v>7099</v>
          </cell>
          <cell r="G1205" t="str">
            <v>Stub Welding</v>
          </cell>
          <cell r="H1205" t="str">
            <v>1000014976</v>
          </cell>
          <cell r="N1205" t="str">
            <v>4500322618</v>
          </cell>
          <cell r="O1205" t="str">
            <v>9</v>
          </cell>
        </row>
        <row r="1206">
          <cell r="A1206">
            <v>2581</v>
          </cell>
          <cell r="B1206">
            <v>2</v>
          </cell>
          <cell r="C1206" t="str">
            <v>CDDC-AC-7101</v>
          </cell>
          <cell r="D1206">
            <v>2581</v>
          </cell>
          <cell r="E1206" t="str">
            <v>CDDC-AC</v>
          </cell>
          <cell r="F1206" t="str">
            <v>7101</v>
          </cell>
          <cell r="G1206" t="str">
            <v>Lost in Hole</v>
          </cell>
          <cell r="H1206" t="str">
            <v>1000015203</v>
          </cell>
          <cell r="N1206" t="str">
            <v>4500350294</v>
          </cell>
          <cell r="O1206" t="str">
            <v>3</v>
          </cell>
        </row>
        <row r="1207">
          <cell r="A1207">
            <v>2582</v>
          </cell>
          <cell r="B1207">
            <v>2</v>
          </cell>
          <cell r="C1207" t="str">
            <v>CDDC-AC-7106</v>
          </cell>
          <cell r="D1207">
            <v>2582</v>
          </cell>
          <cell r="E1207" t="str">
            <v>CDDC-AC</v>
          </cell>
          <cell r="F1207" t="str">
            <v>7106</v>
          </cell>
          <cell r="G1207" t="str">
            <v>Lost in Hole</v>
          </cell>
          <cell r="H1207" t="str">
            <v>1000015373</v>
          </cell>
        </row>
        <row r="1208">
          <cell r="A1208">
            <v>2588</v>
          </cell>
          <cell r="B1208">
            <v>2</v>
          </cell>
          <cell r="C1208" t="str">
            <v>CDDC-AC-7111</v>
          </cell>
          <cell r="D1208">
            <v>2588</v>
          </cell>
          <cell r="E1208" t="str">
            <v>CDDC-AC</v>
          </cell>
          <cell r="F1208" t="str">
            <v>7111</v>
          </cell>
          <cell r="G1208" t="str">
            <v>Lost in Hole</v>
          </cell>
          <cell r="H1208" t="str">
            <v>1000016052</v>
          </cell>
        </row>
        <row r="1209">
          <cell r="A1209">
            <v>2590</v>
          </cell>
          <cell r="B1209">
            <v>2</v>
          </cell>
          <cell r="C1209" t="str">
            <v>CDDC-AC-7118</v>
          </cell>
          <cell r="D1209">
            <v>2590</v>
          </cell>
          <cell r="E1209" t="str">
            <v>CDDC-AC</v>
          </cell>
          <cell r="F1209" t="str">
            <v>7118</v>
          </cell>
          <cell r="G1209" t="str">
            <v>Stub Welding</v>
          </cell>
          <cell r="H1209" t="str">
            <v>1000016250</v>
          </cell>
          <cell r="N1209" t="str">
            <v>4500642436</v>
          </cell>
          <cell r="O1209" t="str">
            <v>1</v>
          </cell>
        </row>
        <row r="1210">
          <cell r="A1210">
            <v>2594</v>
          </cell>
          <cell r="B1210">
            <v>2</v>
          </cell>
          <cell r="C1210" t="str">
            <v>CDDC-AC-7124</v>
          </cell>
          <cell r="D1210">
            <v>2594</v>
          </cell>
          <cell r="E1210" t="str">
            <v>CDDC-AC</v>
          </cell>
          <cell r="F1210" t="str">
            <v>7124</v>
          </cell>
          <cell r="G1210" t="str">
            <v>TFER OUT</v>
          </cell>
          <cell r="H1210" t="str">
            <v>1000016517</v>
          </cell>
          <cell r="N1210" t="str">
            <v>4500683093</v>
          </cell>
          <cell r="O1210" t="str">
            <v>1</v>
          </cell>
        </row>
        <row r="1211">
          <cell r="A1211">
            <v>2596</v>
          </cell>
          <cell r="B1211">
            <v>2</v>
          </cell>
          <cell r="C1211" t="str">
            <v>CDDC-AC-7125</v>
          </cell>
          <cell r="D1211">
            <v>2596</v>
          </cell>
          <cell r="E1211" t="str">
            <v>CDDC-AC</v>
          </cell>
          <cell r="F1211" t="str">
            <v>7125</v>
          </cell>
          <cell r="G1211" t="str">
            <v>TFER OUT</v>
          </cell>
          <cell r="H1211" t="str">
            <v>1000016518</v>
          </cell>
          <cell r="N1211" t="str">
            <v>4500683093</v>
          </cell>
          <cell r="O1211" t="str">
            <v>2</v>
          </cell>
        </row>
        <row r="1212">
          <cell r="A1212">
            <v>2601</v>
          </cell>
          <cell r="B1212">
            <v>2</v>
          </cell>
          <cell r="C1212" t="str">
            <v>CDDC-AC-7130</v>
          </cell>
          <cell r="D1212">
            <v>2601</v>
          </cell>
          <cell r="E1212" t="str">
            <v>CDDC-AC</v>
          </cell>
          <cell r="F1212" t="str">
            <v>7130</v>
          </cell>
          <cell r="G1212" t="str">
            <v>TFER OUT</v>
          </cell>
          <cell r="H1212" t="str">
            <v>1000018161</v>
          </cell>
        </row>
        <row r="1213">
          <cell r="A1213">
            <v>2603</v>
          </cell>
          <cell r="B1213">
            <v>2</v>
          </cell>
          <cell r="C1213" t="str">
            <v>CDDC-AC-7131</v>
          </cell>
          <cell r="D1213">
            <v>2603</v>
          </cell>
          <cell r="E1213" t="str">
            <v>CDDC-AC</v>
          </cell>
          <cell r="F1213" t="str">
            <v>7131</v>
          </cell>
          <cell r="G1213" t="str">
            <v>Lost in Hole</v>
          </cell>
          <cell r="H1213" t="str">
            <v>1000018162</v>
          </cell>
        </row>
        <row r="1214">
          <cell r="A1214">
            <v>2606</v>
          </cell>
          <cell r="B1214">
            <v>2</v>
          </cell>
          <cell r="C1214" t="str">
            <v>CDDC-AC-7134</v>
          </cell>
          <cell r="D1214">
            <v>2606</v>
          </cell>
          <cell r="E1214" t="str">
            <v>CDDC-AC</v>
          </cell>
          <cell r="F1214" t="str">
            <v>7134</v>
          </cell>
          <cell r="G1214" t="str">
            <v>Lost in Hole</v>
          </cell>
          <cell r="H1214" t="str">
            <v>1000016696</v>
          </cell>
          <cell r="N1214" t="str">
            <v>4500709494</v>
          </cell>
          <cell r="O1214" t="str">
            <v>2</v>
          </cell>
        </row>
        <row r="1215">
          <cell r="A1215">
            <v>2608</v>
          </cell>
          <cell r="B1215">
            <v>2</v>
          </cell>
          <cell r="C1215" t="str">
            <v>CDDC-AC-7136</v>
          </cell>
          <cell r="D1215">
            <v>2608</v>
          </cell>
          <cell r="E1215" t="str">
            <v>CDDC-AC</v>
          </cell>
          <cell r="F1215" t="str">
            <v>7136</v>
          </cell>
          <cell r="G1215" t="str">
            <v>Lost in Hole</v>
          </cell>
          <cell r="H1215" t="str">
            <v>1000017448</v>
          </cell>
        </row>
        <row r="1216">
          <cell r="A1216">
            <v>2610</v>
          </cell>
          <cell r="B1216">
            <v>2</v>
          </cell>
          <cell r="C1216" t="str">
            <v>CDDC-AC-7138</v>
          </cell>
          <cell r="D1216">
            <v>2610</v>
          </cell>
          <cell r="E1216" t="str">
            <v>CDDC-AC</v>
          </cell>
          <cell r="F1216" t="str">
            <v>7138</v>
          </cell>
          <cell r="G1216" t="str">
            <v>TFER OUT</v>
          </cell>
          <cell r="H1216" t="str">
            <v>1000017029</v>
          </cell>
          <cell r="N1216" t="str">
            <v>4500806300</v>
          </cell>
          <cell r="O1216" t="str">
            <v>1</v>
          </cell>
        </row>
        <row r="1217">
          <cell r="A1217">
            <v>2612</v>
          </cell>
          <cell r="B1217">
            <v>2</v>
          </cell>
          <cell r="C1217" t="str">
            <v>CDDC-AC-7139</v>
          </cell>
          <cell r="D1217">
            <v>2612</v>
          </cell>
          <cell r="E1217" t="str">
            <v>CDDC-AC</v>
          </cell>
          <cell r="F1217" t="str">
            <v>7139</v>
          </cell>
          <cell r="G1217" t="str">
            <v>RITE</v>
          </cell>
          <cell r="H1217" t="str">
            <v>1000017030</v>
          </cell>
          <cell r="N1217" t="str">
            <v>4500806300</v>
          </cell>
          <cell r="O1217" t="str">
            <v>2</v>
          </cell>
        </row>
        <row r="1218">
          <cell r="A1218">
            <v>2682</v>
          </cell>
          <cell r="B1218">
            <v>2</v>
          </cell>
          <cell r="C1218" t="str">
            <v>CDDC-AC-758</v>
          </cell>
          <cell r="D1218">
            <v>2682</v>
          </cell>
          <cell r="E1218" t="str">
            <v>CDDC-AC</v>
          </cell>
          <cell r="F1218" t="str">
            <v>758</v>
          </cell>
          <cell r="G1218" t="str">
            <v>TFER OUT</v>
          </cell>
          <cell r="I1218" t="e">
            <v>#N/A</v>
          </cell>
        </row>
        <row r="1219">
          <cell r="A1219">
            <v>2740</v>
          </cell>
          <cell r="B1219">
            <v>2</v>
          </cell>
          <cell r="C1219" t="str">
            <v>CDDC-AC-7980</v>
          </cell>
          <cell r="D1219">
            <v>2740</v>
          </cell>
          <cell r="E1219" t="str">
            <v>CDDC-AC</v>
          </cell>
          <cell r="F1219" t="str">
            <v>7980</v>
          </cell>
          <cell r="G1219" t="str">
            <v>Lost in Hole</v>
          </cell>
          <cell r="H1219" t="str">
            <v>1000017858</v>
          </cell>
        </row>
        <row r="1220">
          <cell r="A1220">
            <v>2741</v>
          </cell>
          <cell r="B1220">
            <v>2</v>
          </cell>
          <cell r="C1220" t="str">
            <v>CDDC-AC-7982</v>
          </cell>
          <cell r="D1220">
            <v>2741</v>
          </cell>
          <cell r="E1220" t="str">
            <v>CDDC-AC</v>
          </cell>
          <cell r="F1220" t="str">
            <v>7982</v>
          </cell>
          <cell r="G1220" t="str">
            <v>RITE</v>
          </cell>
          <cell r="H1220" t="str">
            <v>1000017052</v>
          </cell>
          <cell r="N1220" t="str">
            <v>4500807047</v>
          </cell>
          <cell r="O1220" t="str">
            <v>2</v>
          </cell>
        </row>
        <row r="1221">
          <cell r="A1221">
            <v>2742</v>
          </cell>
          <cell r="B1221">
            <v>2</v>
          </cell>
          <cell r="C1221" t="str">
            <v>CDDC-AC-7983</v>
          </cell>
          <cell r="D1221">
            <v>2742</v>
          </cell>
          <cell r="E1221" t="str">
            <v>CDDC-AC</v>
          </cell>
          <cell r="F1221" t="str">
            <v>7983</v>
          </cell>
          <cell r="G1221" t="str">
            <v>RITE</v>
          </cell>
          <cell r="H1221" t="str">
            <v>1000017053</v>
          </cell>
          <cell r="N1221" t="str">
            <v>4500807047</v>
          </cell>
          <cell r="O1221" t="str">
            <v>3</v>
          </cell>
        </row>
        <row r="1222">
          <cell r="A1222">
            <v>2743</v>
          </cell>
          <cell r="B1222">
            <v>2</v>
          </cell>
          <cell r="C1222" t="str">
            <v>CDDC-AC-7984</v>
          </cell>
          <cell r="D1222">
            <v>2743</v>
          </cell>
          <cell r="E1222" t="str">
            <v>CDDC-AC</v>
          </cell>
          <cell r="F1222" t="str">
            <v>7984</v>
          </cell>
          <cell r="G1222" t="str">
            <v>Lost in Hole</v>
          </cell>
          <cell r="H1222" t="str">
            <v>1000017054</v>
          </cell>
        </row>
        <row r="1223">
          <cell r="A1223">
            <v>2744</v>
          </cell>
          <cell r="B1223">
            <v>2</v>
          </cell>
          <cell r="C1223" t="str">
            <v>CDDC-AC-7987</v>
          </cell>
          <cell r="D1223">
            <v>2744</v>
          </cell>
          <cell r="E1223" t="str">
            <v>CDDC-AC</v>
          </cell>
          <cell r="F1223" t="str">
            <v>7987</v>
          </cell>
          <cell r="G1223" t="str">
            <v>Lost in Hole</v>
          </cell>
          <cell r="I1223" t="e">
            <v>#N/A</v>
          </cell>
        </row>
        <row r="1224">
          <cell r="A1224">
            <v>2746</v>
          </cell>
          <cell r="B1224">
            <v>2</v>
          </cell>
          <cell r="C1224" t="str">
            <v>CDDC-AC-799</v>
          </cell>
          <cell r="D1224">
            <v>2746</v>
          </cell>
          <cell r="E1224" t="str">
            <v>CDDC-AC</v>
          </cell>
          <cell r="F1224" t="str">
            <v>799</v>
          </cell>
          <cell r="G1224" t="str">
            <v>Lost in Hole</v>
          </cell>
          <cell r="H1224" t="str">
            <v>1000002062</v>
          </cell>
        </row>
        <row r="1225">
          <cell r="A1225">
            <v>5889</v>
          </cell>
          <cell r="B1225">
            <v>2</v>
          </cell>
          <cell r="C1225" t="str">
            <v>CDDC-BC-10209</v>
          </cell>
          <cell r="D1225">
            <v>5889</v>
          </cell>
          <cell r="E1225" t="str">
            <v>CDDC-BC</v>
          </cell>
          <cell r="F1225" t="str">
            <v>10209</v>
          </cell>
          <cell r="G1225" t="str">
            <v>Lost in Hole</v>
          </cell>
          <cell r="I1225" t="e">
            <v>#N/A</v>
          </cell>
        </row>
        <row r="1226">
          <cell r="A1226">
            <v>2754</v>
          </cell>
          <cell r="B1226">
            <v>2</v>
          </cell>
          <cell r="C1226" t="str">
            <v>CDDC-BC-8013</v>
          </cell>
          <cell r="D1226">
            <v>2754</v>
          </cell>
          <cell r="E1226" t="str">
            <v>CDDC-BC</v>
          </cell>
          <cell r="F1226" t="str">
            <v>8013</v>
          </cell>
          <cell r="G1226" t="str">
            <v>RITE</v>
          </cell>
          <cell r="H1226" t="str">
            <v>1000002075</v>
          </cell>
        </row>
        <row r="1227">
          <cell r="A1227">
            <v>2756</v>
          </cell>
          <cell r="B1227">
            <v>2</v>
          </cell>
          <cell r="C1227" t="str">
            <v>CDDC-BC-8014</v>
          </cell>
          <cell r="D1227">
            <v>2756</v>
          </cell>
          <cell r="E1227" t="str">
            <v>CDDC-BC</v>
          </cell>
          <cell r="F1227" t="str">
            <v>8014</v>
          </cell>
          <cell r="G1227" t="str">
            <v>On Location</v>
          </cell>
          <cell r="H1227" t="str">
            <v>1000002076</v>
          </cell>
        </row>
        <row r="1228">
          <cell r="A1228">
            <v>2758</v>
          </cell>
          <cell r="B1228">
            <v>2</v>
          </cell>
          <cell r="C1228" t="str">
            <v>CDDC-BC-8015</v>
          </cell>
          <cell r="D1228">
            <v>2758</v>
          </cell>
          <cell r="E1228" t="str">
            <v>CDDC-BC</v>
          </cell>
          <cell r="F1228" t="str">
            <v>8015</v>
          </cell>
          <cell r="G1228" t="str">
            <v>On Location</v>
          </cell>
          <cell r="H1228" t="str">
            <v>1000002077</v>
          </cell>
        </row>
        <row r="1229">
          <cell r="A1229">
            <v>2759</v>
          </cell>
          <cell r="B1229">
            <v>2</v>
          </cell>
          <cell r="C1229" t="str">
            <v>CDDC-BC-8017</v>
          </cell>
          <cell r="D1229">
            <v>2759</v>
          </cell>
          <cell r="E1229" t="str">
            <v>CDDC-BC</v>
          </cell>
          <cell r="F1229" t="str">
            <v>8017</v>
          </cell>
          <cell r="G1229" t="str">
            <v>RITE</v>
          </cell>
          <cell r="H1229" t="str">
            <v>1000002078</v>
          </cell>
        </row>
        <row r="1230">
          <cell r="A1230">
            <v>2767</v>
          </cell>
          <cell r="B1230">
            <v>2</v>
          </cell>
          <cell r="C1230" t="str">
            <v>CDDC-BC-8031</v>
          </cell>
          <cell r="D1230">
            <v>2767</v>
          </cell>
          <cell r="E1230" t="str">
            <v>CDDC-BC</v>
          </cell>
          <cell r="F1230" t="str">
            <v>8031</v>
          </cell>
          <cell r="G1230" t="str">
            <v>TFER OUT</v>
          </cell>
          <cell r="H1230" t="str">
            <v>1000002080</v>
          </cell>
        </row>
        <row r="1231">
          <cell r="A1231">
            <v>2769</v>
          </cell>
          <cell r="B1231">
            <v>2</v>
          </cell>
          <cell r="C1231" t="str">
            <v>CDDC-BC-8034</v>
          </cell>
          <cell r="D1231">
            <v>2769</v>
          </cell>
          <cell r="E1231" t="str">
            <v>CDDC-BC</v>
          </cell>
          <cell r="F1231" t="str">
            <v>8034</v>
          </cell>
          <cell r="G1231" t="str">
            <v>JUNKED</v>
          </cell>
          <cell r="H1231" t="str">
            <v>1000002082</v>
          </cell>
        </row>
        <row r="1232">
          <cell r="A1232">
            <v>2771</v>
          </cell>
          <cell r="B1232">
            <v>2</v>
          </cell>
          <cell r="C1232" t="str">
            <v>CDDC-BC-8037</v>
          </cell>
          <cell r="D1232">
            <v>2771</v>
          </cell>
          <cell r="E1232" t="str">
            <v>CDDC-BC</v>
          </cell>
          <cell r="F1232" t="str">
            <v>8037</v>
          </cell>
          <cell r="G1232" t="str">
            <v>TFER OUT</v>
          </cell>
          <cell r="H1232" t="str">
            <v>1000002083</v>
          </cell>
        </row>
        <row r="1233">
          <cell r="A1233">
            <v>2776</v>
          </cell>
          <cell r="B1233">
            <v>2</v>
          </cell>
          <cell r="C1233" t="str">
            <v>CDDC-BC-8043</v>
          </cell>
          <cell r="D1233">
            <v>2776</v>
          </cell>
          <cell r="E1233" t="str">
            <v>CDDC-BC</v>
          </cell>
          <cell r="F1233" t="str">
            <v>8043</v>
          </cell>
          <cell r="G1233" t="str">
            <v>JUNKED</v>
          </cell>
          <cell r="H1233" t="str">
            <v>1000002089</v>
          </cell>
        </row>
        <row r="1234">
          <cell r="A1234">
            <v>2778</v>
          </cell>
          <cell r="B1234">
            <v>2</v>
          </cell>
          <cell r="C1234" t="str">
            <v>CDDC-BC-8059</v>
          </cell>
          <cell r="D1234">
            <v>2778</v>
          </cell>
          <cell r="E1234" t="str">
            <v>CDDC-BC</v>
          </cell>
          <cell r="F1234" t="str">
            <v>8059</v>
          </cell>
          <cell r="G1234" t="str">
            <v>JUNKED</v>
          </cell>
          <cell r="H1234" t="str">
            <v>1000002086</v>
          </cell>
        </row>
        <row r="1235">
          <cell r="A1235">
            <v>4413</v>
          </cell>
          <cell r="B1235">
            <v>2</v>
          </cell>
          <cell r="C1235" t="str">
            <v>CDDC-BC-8074</v>
          </cell>
          <cell r="D1235">
            <v>4413</v>
          </cell>
          <cell r="E1235" t="str">
            <v>CDDC-BC</v>
          </cell>
          <cell r="F1235" t="str">
            <v>8074</v>
          </cell>
          <cell r="G1235" t="str">
            <v>RITE</v>
          </cell>
          <cell r="H1235" t="str">
            <v>1000018312</v>
          </cell>
        </row>
        <row r="1236">
          <cell r="A1236">
            <v>2783</v>
          </cell>
          <cell r="B1236">
            <v>2</v>
          </cell>
          <cell r="C1236" t="str">
            <v>CDDC-BC-8081</v>
          </cell>
          <cell r="D1236">
            <v>2783</v>
          </cell>
          <cell r="E1236" t="str">
            <v>CDDC-BC</v>
          </cell>
          <cell r="F1236" t="str">
            <v>8081</v>
          </cell>
          <cell r="G1236" t="str">
            <v>RITE</v>
          </cell>
          <cell r="H1236" t="str">
            <v>1000012597</v>
          </cell>
          <cell r="N1236" t="str">
            <v>4500006866</v>
          </cell>
          <cell r="O1236" t="str">
            <v>1</v>
          </cell>
        </row>
        <row r="1237">
          <cell r="A1237">
            <v>2785</v>
          </cell>
          <cell r="B1237">
            <v>2</v>
          </cell>
          <cell r="C1237" t="str">
            <v>CDDC-BC-8093</v>
          </cell>
          <cell r="D1237">
            <v>2785</v>
          </cell>
          <cell r="E1237" t="str">
            <v>CDDC-BC</v>
          </cell>
          <cell r="F1237" t="str">
            <v>8093</v>
          </cell>
          <cell r="G1237" t="str">
            <v>RITE</v>
          </cell>
          <cell r="H1237" t="str">
            <v>1000013151</v>
          </cell>
          <cell r="N1237" t="str">
            <v>4500025718</v>
          </cell>
          <cell r="O1237" t="str">
            <v>1</v>
          </cell>
        </row>
        <row r="1238">
          <cell r="A1238">
            <v>2787</v>
          </cell>
          <cell r="B1238">
            <v>2</v>
          </cell>
          <cell r="C1238" t="str">
            <v>CDDC-BC-8096</v>
          </cell>
          <cell r="D1238">
            <v>2787</v>
          </cell>
          <cell r="E1238" t="str">
            <v>CDDC-BC</v>
          </cell>
          <cell r="F1238" t="str">
            <v>8096</v>
          </cell>
          <cell r="G1238" t="str">
            <v>RITE</v>
          </cell>
          <cell r="H1238" t="str">
            <v>1000013305</v>
          </cell>
          <cell r="N1238" t="str">
            <v>4500052152</v>
          </cell>
          <cell r="O1238" t="str">
            <v>2</v>
          </cell>
        </row>
        <row r="1239">
          <cell r="A1239">
            <v>2789</v>
          </cell>
          <cell r="B1239">
            <v>2</v>
          </cell>
          <cell r="C1239" t="str">
            <v>CDDC-BC-8097</v>
          </cell>
          <cell r="D1239">
            <v>2789</v>
          </cell>
          <cell r="E1239" t="str">
            <v>CDDC-BC</v>
          </cell>
          <cell r="F1239" t="str">
            <v>8097</v>
          </cell>
          <cell r="G1239" t="str">
            <v>RITE</v>
          </cell>
          <cell r="H1239" t="str">
            <v>1000013303</v>
          </cell>
          <cell r="N1239" t="str">
            <v>4500025716</v>
          </cell>
          <cell r="O1239" t="str">
            <v>2</v>
          </cell>
        </row>
        <row r="1240">
          <cell r="A1240">
            <v>2791</v>
          </cell>
          <cell r="B1240">
            <v>2</v>
          </cell>
          <cell r="C1240" t="str">
            <v>CDDC-BC-8098</v>
          </cell>
          <cell r="D1240">
            <v>2791</v>
          </cell>
          <cell r="E1240" t="str">
            <v>CDDC-BC</v>
          </cell>
          <cell r="F1240" t="str">
            <v>8098</v>
          </cell>
          <cell r="G1240" t="str">
            <v>RITE</v>
          </cell>
          <cell r="H1240" t="str">
            <v>1000013361</v>
          </cell>
          <cell r="N1240" t="str">
            <v>4500088130</v>
          </cell>
          <cell r="O1240" t="str">
            <v>1</v>
          </cell>
        </row>
        <row r="1241">
          <cell r="A1241">
            <v>2796</v>
          </cell>
          <cell r="B1241">
            <v>2</v>
          </cell>
          <cell r="C1241" t="str">
            <v>CDDC-BC-8108</v>
          </cell>
          <cell r="D1241">
            <v>2796</v>
          </cell>
          <cell r="E1241" t="str">
            <v>CDDC-BC</v>
          </cell>
          <cell r="F1241" t="str">
            <v>8108</v>
          </cell>
          <cell r="G1241" t="str">
            <v>RITE</v>
          </cell>
          <cell r="H1241" t="str">
            <v>1000013924</v>
          </cell>
          <cell r="N1241" t="str">
            <v>4500185665</v>
          </cell>
          <cell r="O1241" t="str">
            <v>1</v>
          </cell>
        </row>
        <row r="1242">
          <cell r="A1242">
            <v>2798</v>
          </cell>
          <cell r="B1242">
            <v>2</v>
          </cell>
          <cell r="C1242" t="str">
            <v>CDDC-BC-8109</v>
          </cell>
          <cell r="D1242">
            <v>2798</v>
          </cell>
          <cell r="E1242" t="str">
            <v>CDDC-BC</v>
          </cell>
          <cell r="F1242" t="str">
            <v>8109</v>
          </cell>
          <cell r="G1242" t="str">
            <v>Lost in Hole</v>
          </cell>
          <cell r="H1242" t="str">
            <v>1000013992</v>
          </cell>
          <cell r="N1242" t="str">
            <v>4500154374</v>
          </cell>
          <cell r="O1242" t="str">
            <v>4</v>
          </cell>
        </row>
        <row r="1243">
          <cell r="A1243">
            <v>2801</v>
          </cell>
          <cell r="B1243">
            <v>2</v>
          </cell>
          <cell r="C1243" t="str">
            <v>CDDC-BC-8114</v>
          </cell>
          <cell r="D1243">
            <v>2801</v>
          </cell>
          <cell r="E1243" t="str">
            <v>CDDC-BC</v>
          </cell>
          <cell r="F1243" t="str">
            <v>8114</v>
          </cell>
          <cell r="G1243" t="str">
            <v>RITE</v>
          </cell>
          <cell r="H1243" t="str">
            <v>1000017716</v>
          </cell>
        </row>
        <row r="1244">
          <cell r="A1244">
            <v>2803</v>
          </cell>
          <cell r="B1244">
            <v>2</v>
          </cell>
          <cell r="C1244" t="str">
            <v>CDDC-BC-8118</v>
          </cell>
          <cell r="D1244">
            <v>2803</v>
          </cell>
          <cell r="E1244" t="str">
            <v>CDDC-BC</v>
          </cell>
          <cell r="F1244" t="str">
            <v>8118</v>
          </cell>
          <cell r="G1244" t="str">
            <v>RITE</v>
          </cell>
          <cell r="H1244" t="str">
            <v>1000014597</v>
          </cell>
          <cell r="N1244" t="str">
            <v>4500288628</v>
          </cell>
          <cell r="O1244" t="str">
            <v>1</v>
          </cell>
        </row>
        <row r="1245">
          <cell r="A1245">
            <v>2806</v>
          </cell>
          <cell r="B1245">
            <v>2</v>
          </cell>
          <cell r="C1245" t="str">
            <v>CDDC-BC-8121</v>
          </cell>
          <cell r="D1245">
            <v>2806</v>
          </cell>
          <cell r="E1245" t="str">
            <v>CDDC-BC</v>
          </cell>
          <cell r="F1245" t="str">
            <v>8121</v>
          </cell>
          <cell r="G1245" t="str">
            <v>On Location</v>
          </cell>
          <cell r="H1245" t="str">
            <v>1000014690</v>
          </cell>
          <cell r="N1245" t="str">
            <v>4500301302</v>
          </cell>
          <cell r="O1245" t="str">
            <v>5</v>
          </cell>
        </row>
        <row r="1246">
          <cell r="A1246">
            <v>2808</v>
          </cell>
          <cell r="B1246">
            <v>2</v>
          </cell>
          <cell r="C1246" t="str">
            <v>CDDC-BC-8127</v>
          </cell>
          <cell r="D1246">
            <v>2808</v>
          </cell>
          <cell r="E1246" t="str">
            <v>CDDC-BC</v>
          </cell>
          <cell r="F1246" t="str">
            <v>8127</v>
          </cell>
          <cell r="G1246" t="str">
            <v>RITE</v>
          </cell>
          <cell r="H1246" t="str">
            <v>1000015058</v>
          </cell>
          <cell r="N1246" t="str">
            <v>4500250497</v>
          </cell>
          <cell r="O1246" t="str">
            <v>15</v>
          </cell>
        </row>
        <row r="1247">
          <cell r="A1247">
            <v>2813</v>
          </cell>
          <cell r="B1247">
            <v>2</v>
          </cell>
          <cell r="C1247" t="str">
            <v>CDDC-BC-8130</v>
          </cell>
          <cell r="D1247">
            <v>2813</v>
          </cell>
          <cell r="E1247" t="str">
            <v>CDDC-BC</v>
          </cell>
          <cell r="F1247" t="str">
            <v>8130</v>
          </cell>
          <cell r="G1247" t="str">
            <v>On Location</v>
          </cell>
          <cell r="H1247" t="str">
            <v>1000015212</v>
          </cell>
          <cell r="N1247" t="str">
            <v>4500350340</v>
          </cell>
          <cell r="O1247" t="str">
            <v>9</v>
          </cell>
        </row>
        <row r="1248">
          <cell r="A1248">
            <v>2815</v>
          </cell>
          <cell r="B1248">
            <v>2</v>
          </cell>
          <cell r="C1248" t="str">
            <v>CDDC-BC-8131</v>
          </cell>
          <cell r="D1248">
            <v>2815</v>
          </cell>
          <cell r="E1248" t="str">
            <v>CDDC-BC</v>
          </cell>
          <cell r="F1248" t="str">
            <v>8131</v>
          </cell>
          <cell r="G1248" t="str">
            <v>On Location</v>
          </cell>
          <cell r="H1248" t="str">
            <v>1000015222</v>
          </cell>
          <cell r="N1248" t="str">
            <v>4500350340</v>
          </cell>
          <cell r="O1248" t="str">
            <v>11</v>
          </cell>
        </row>
        <row r="1249">
          <cell r="A1249">
            <v>2817</v>
          </cell>
          <cell r="B1249">
            <v>2</v>
          </cell>
          <cell r="C1249" t="str">
            <v>CDDC-BC-8135</v>
          </cell>
          <cell r="D1249">
            <v>2817</v>
          </cell>
          <cell r="E1249" t="str">
            <v>CDDC-BC</v>
          </cell>
          <cell r="F1249" t="str">
            <v>8135</v>
          </cell>
          <cell r="G1249" t="str">
            <v>TFER OUT</v>
          </cell>
          <cell r="H1249" t="str">
            <v>1000017717</v>
          </cell>
        </row>
        <row r="1250">
          <cell r="A1250">
            <v>2819</v>
          </cell>
          <cell r="B1250">
            <v>2</v>
          </cell>
          <cell r="C1250" t="str">
            <v>CDDC-BC-8137</v>
          </cell>
          <cell r="D1250">
            <v>2819</v>
          </cell>
          <cell r="E1250" t="str">
            <v>CDDC-BC</v>
          </cell>
          <cell r="F1250" t="str">
            <v>8137</v>
          </cell>
          <cell r="G1250" t="str">
            <v>TFER OUT</v>
          </cell>
          <cell r="H1250" t="str">
            <v>1000015413</v>
          </cell>
          <cell r="N1250" t="str">
            <v>4500350340</v>
          </cell>
          <cell r="O1250" t="str">
            <v>12</v>
          </cell>
        </row>
        <row r="1251">
          <cell r="A1251">
            <v>4101</v>
          </cell>
          <cell r="B1251">
            <v>2</v>
          </cell>
          <cell r="C1251" t="str">
            <v>CDDC-BC-8147</v>
          </cell>
          <cell r="D1251">
            <v>4101</v>
          </cell>
          <cell r="E1251" t="str">
            <v>CDDC-BC</v>
          </cell>
          <cell r="F1251" t="str">
            <v>8147</v>
          </cell>
          <cell r="G1251" t="str">
            <v>Lost in Hole</v>
          </cell>
          <cell r="I1251" t="e">
            <v>#N/A</v>
          </cell>
        </row>
        <row r="1252">
          <cell r="A1252">
            <v>2821</v>
          </cell>
          <cell r="B1252">
            <v>2</v>
          </cell>
          <cell r="C1252" t="str">
            <v>CDDC-BC-8153</v>
          </cell>
          <cell r="D1252">
            <v>2821</v>
          </cell>
          <cell r="E1252" t="str">
            <v>CDDC-BC</v>
          </cell>
          <cell r="F1252" t="str">
            <v>8153</v>
          </cell>
          <cell r="G1252" t="str">
            <v>RITE</v>
          </cell>
          <cell r="H1252" t="str">
            <v>1000016203</v>
          </cell>
          <cell r="N1252" t="str">
            <v>4500638593</v>
          </cell>
          <cell r="O1252" t="str">
            <v>1</v>
          </cell>
        </row>
        <row r="1253">
          <cell r="A1253">
            <v>2823</v>
          </cell>
          <cell r="B1253">
            <v>2</v>
          </cell>
          <cell r="C1253" t="str">
            <v>CDDC-BC-8154</v>
          </cell>
          <cell r="D1253">
            <v>2823</v>
          </cell>
          <cell r="E1253" t="str">
            <v>CDDC-BC</v>
          </cell>
          <cell r="F1253" t="str">
            <v>8154</v>
          </cell>
          <cell r="G1253" t="str">
            <v>On Location</v>
          </cell>
          <cell r="H1253" t="str">
            <v>1000016204</v>
          </cell>
          <cell r="N1253" t="str">
            <v>4500638593</v>
          </cell>
          <cell r="O1253" t="str">
            <v>2</v>
          </cell>
        </row>
        <row r="1254">
          <cell r="A1254">
            <v>2825</v>
          </cell>
          <cell r="B1254">
            <v>2</v>
          </cell>
          <cell r="C1254" t="str">
            <v>CDDC-BC-8158</v>
          </cell>
          <cell r="D1254">
            <v>2825</v>
          </cell>
          <cell r="E1254" t="str">
            <v>CDDC-BC</v>
          </cell>
          <cell r="F1254" t="str">
            <v>8158</v>
          </cell>
          <cell r="G1254" t="str">
            <v>On Location</v>
          </cell>
          <cell r="H1254" t="str">
            <v>1000018639</v>
          </cell>
        </row>
        <row r="1255">
          <cell r="A1255">
            <v>2827</v>
          </cell>
          <cell r="B1255">
            <v>2</v>
          </cell>
          <cell r="C1255" t="str">
            <v>CDDC-BC-8159</v>
          </cell>
          <cell r="D1255">
            <v>2827</v>
          </cell>
          <cell r="E1255" t="str">
            <v>CDDC-BC</v>
          </cell>
          <cell r="F1255" t="str">
            <v>8159</v>
          </cell>
          <cell r="G1255" t="str">
            <v>RITE</v>
          </cell>
          <cell r="I1255" t="e">
            <v>#N/A</v>
          </cell>
        </row>
        <row r="1256">
          <cell r="A1256">
            <v>2829</v>
          </cell>
          <cell r="B1256">
            <v>2</v>
          </cell>
          <cell r="C1256" t="str">
            <v>CDDC-BC-8166</v>
          </cell>
          <cell r="D1256">
            <v>2829</v>
          </cell>
          <cell r="E1256" t="str">
            <v>CDDC-BC</v>
          </cell>
          <cell r="F1256" t="str">
            <v>8166</v>
          </cell>
          <cell r="G1256" t="str">
            <v>On Location</v>
          </cell>
          <cell r="H1256" t="str">
            <v>1000016766</v>
          </cell>
          <cell r="N1256" t="str">
            <v>4500748830</v>
          </cell>
          <cell r="O1256" t="str">
            <v>1</v>
          </cell>
        </row>
        <row r="1257">
          <cell r="A1257">
            <v>4266</v>
          </cell>
          <cell r="B1257">
            <v>2</v>
          </cell>
          <cell r="C1257" t="str">
            <v>CDDC-BC-8167</v>
          </cell>
          <cell r="D1257">
            <v>4266</v>
          </cell>
          <cell r="E1257" t="str">
            <v>CDDC-BC</v>
          </cell>
          <cell r="F1257" t="str">
            <v>8167</v>
          </cell>
          <cell r="G1257" t="str">
            <v>RITE</v>
          </cell>
          <cell r="H1257" t="str">
            <v>1000018311</v>
          </cell>
        </row>
        <row r="1258">
          <cell r="A1258">
            <v>4267</v>
          </cell>
          <cell r="B1258">
            <v>2</v>
          </cell>
          <cell r="C1258" t="str">
            <v>CDDC-BC-8169</v>
          </cell>
          <cell r="D1258">
            <v>4267</v>
          </cell>
          <cell r="E1258" t="str">
            <v>CDDC-BC</v>
          </cell>
          <cell r="F1258" t="str">
            <v>8169</v>
          </cell>
          <cell r="G1258" t="str">
            <v>RITE</v>
          </cell>
          <cell r="H1258" t="str">
            <v>1000018310</v>
          </cell>
        </row>
        <row r="1259">
          <cell r="A1259">
            <v>2831</v>
          </cell>
          <cell r="B1259">
            <v>2</v>
          </cell>
          <cell r="C1259" t="str">
            <v>CDDC-BC-8171</v>
          </cell>
          <cell r="D1259">
            <v>2831</v>
          </cell>
          <cell r="E1259" t="str">
            <v>CDDC-BC</v>
          </cell>
          <cell r="F1259" t="str">
            <v>8171</v>
          </cell>
          <cell r="G1259" t="str">
            <v>Lost in Hole</v>
          </cell>
          <cell r="H1259" t="str">
            <v>1000017001</v>
          </cell>
          <cell r="N1259" t="str">
            <v>4500807065</v>
          </cell>
          <cell r="O1259" t="str">
            <v>1</v>
          </cell>
        </row>
        <row r="1260">
          <cell r="A1260">
            <v>2833</v>
          </cell>
          <cell r="B1260">
            <v>2</v>
          </cell>
          <cell r="C1260" t="str">
            <v>CDDC-BC-8175</v>
          </cell>
          <cell r="D1260">
            <v>2833</v>
          </cell>
          <cell r="E1260" t="str">
            <v>CDDC-BC</v>
          </cell>
          <cell r="F1260" t="str">
            <v>8175</v>
          </cell>
          <cell r="G1260" t="str">
            <v>Lost in Hole</v>
          </cell>
          <cell r="H1260" t="str">
            <v>1000017233</v>
          </cell>
          <cell r="N1260" t="str">
            <v>4500897396</v>
          </cell>
          <cell r="O1260" t="str">
            <v>8</v>
          </cell>
        </row>
        <row r="1261">
          <cell r="A1261">
            <v>2835</v>
          </cell>
          <cell r="B1261">
            <v>2</v>
          </cell>
          <cell r="C1261" t="str">
            <v>CDDC-BC-8176</v>
          </cell>
          <cell r="D1261">
            <v>2835</v>
          </cell>
          <cell r="E1261" t="str">
            <v>CDDC-BC</v>
          </cell>
          <cell r="F1261" t="str">
            <v>8176</v>
          </cell>
          <cell r="G1261" t="str">
            <v>RITE</v>
          </cell>
          <cell r="H1261" t="str">
            <v>1000017240</v>
          </cell>
          <cell r="N1261" t="str">
            <v>4500900154</v>
          </cell>
          <cell r="O1261" t="str">
            <v>7</v>
          </cell>
        </row>
        <row r="1262">
          <cell r="A1262">
            <v>4040</v>
          </cell>
          <cell r="B1262">
            <v>2</v>
          </cell>
          <cell r="C1262" t="str">
            <v>CDDC-BC-8178</v>
          </cell>
          <cell r="D1262">
            <v>4040</v>
          </cell>
          <cell r="E1262" t="str">
            <v>CDDC-BC</v>
          </cell>
          <cell r="F1262" t="str">
            <v>8178</v>
          </cell>
          <cell r="G1262" t="str">
            <v>RITE</v>
          </cell>
          <cell r="H1262" t="str">
            <v>1000017471</v>
          </cell>
        </row>
        <row r="1263">
          <cell r="A1263">
            <v>4117</v>
          </cell>
          <cell r="B1263">
            <v>2</v>
          </cell>
          <cell r="C1263" t="str">
            <v>CDDC-BC-8179</v>
          </cell>
          <cell r="D1263">
            <v>4117</v>
          </cell>
          <cell r="E1263" t="str">
            <v>CDDC-BC</v>
          </cell>
          <cell r="F1263" t="str">
            <v>8179</v>
          </cell>
          <cell r="G1263" t="str">
            <v>RITE</v>
          </cell>
          <cell r="H1263" t="str">
            <v>1000017340</v>
          </cell>
        </row>
        <row r="1264">
          <cell r="A1264">
            <v>2938</v>
          </cell>
          <cell r="B1264">
            <v>2</v>
          </cell>
          <cell r="C1264" t="str">
            <v>CDDC-BC-8990</v>
          </cell>
          <cell r="D1264">
            <v>2938</v>
          </cell>
          <cell r="E1264" t="str">
            <v>CDDC-BC</v>
          </cell>
          <cell r="F1264" t="str">
            <v>8990</v>
          </cell>
          <cell r="G1264" t="str">
            <v>RITE</v>
          </cell>
          <cell r="H1264" t="str">
            <v>1000017051</v>
          </cell>
          <cell r="N1264" t="str">
            <v>4500807056</v>
          </cell>
          <cell r="O1264" t="str">
            <v>5</v>
          </cell>
        </row>
        <row r="1265">
          <cell r="A1265">
            <v>2939</v>
          </cell>
          <cell r="B1265">
            <v>2</v>
          </cell>
          <cell r="C1265" t="str">
            <v>CDDC-BC-8991</v>
          </cell>
          <cell r="D1265">
            <v>2939</v>
          </cell>
          <cell r="E1265" t="str">
            <v>CDDC-BC</v>
          </cell>
          <cell r="F1265" t="str">
            <v>8991</v>
          </cell>
          <cell r="G1265" t="str">
            <v>Lost in Hole</v>
          </cell>
          <cell r="H1265" t="str">
            <v>1000017015</v>
          </cell>
        </row>
        <row r="1266">
          <cell r="A1266">
            <v>2940</v>
          </cell>
          <cell r="B1266">
            <v>2</v>
          </cell>
          <cell r="C1266" t="str">
            <v>CDDC-BC-8992</v>
          </cell>
          <cell r="D1266">
            <v>2940</v>
          </cell>
          <cell r="E1266" t="str">
            <v>CDDC-BC</v>
          </cell>
          <cell r="F1266" t="str">
            <v>8992</v>
          </cell>
          <cell r="G1266" t="str">
            <v>On Location</v>
          </cell>
          <cell r="H1266" t="str">
            <v>1000017013</v>
          </cell>
          <cell r="N1266" t="str">
            <v>4500807056</v>
          </cell>
          <cell r="O1266" t="str">
            <v>2</v>
          </cell>
        </row>
        <row r="1267">
          <cell r="A1267">
            <v>2941</v>
          </cell>
          <cell r="B1267">
            <v>2</v>
          </cell>
          <cell r="C1267" t="str">
            <v>CDDC-BC-8993</v>
          </cell>
          <cell r="D1267">
            <v>2941</v>
          </cell>
          <cell r="E1267" t="str">
            <v>CDDC-BC</v>
          </cell>
          <cell r="F1267" t="str">
            <v>8993</v>
          </cell>
          <cell r="G1267" t="str">
            <v>RITE</v>
          </cell>
          <cell r="H1267" t="str">
            <v>1000017014</v>
          </cell>
          <cell r="N1267" t="str">
            <v>4500807056</v>
          </cell>
          <cell r="O1267" t="str">
            <v>3</v>
          </cell>
        </row>
        <row r="1268">
          <cell r="A1268">
            <v>2942</v>
          </cell>
          <cell r="B1268">
            <v>2</v>
          </cell>
          <cell r="C1268" t="str">
            <v>CDDC-BC-8995</v>
          </cell>
          <cell r="D1268">
            <v>2942</v>
          </cell>
          <cell r="E1268" t="str">
            <v>CDDC-BC</v>
          </cell>
          <cell r="F1268" t="str">
            <v>8995</v>
          </cell>
          <cell r="G1268" t="str">
            <v>Lost in Hole</v>
          </cell>
          <cell r="I1268" t="e">
            <v>#N/A</v>
          </cell>
        </row>
        <row r="1269">
          <cell r="A1269">
            <v>1007</v>
          </cell>
          <cell r="B1269">
            <v>2</v>
          </cell>
          <cell r="C1269" t="str">
            <v>CDEA-AC-061</v>
          </cell>
          <cell r="D1269">
            <v>1007</v>
          </cell>
          <cell r="E1269" t="str">
            <v>CDEA-AC</v>
          </cell>
          <cell r="F1269" t="str">
            <v>061</v>
          </cell>
          <cell r="G1269" t="str">
            <v>On Location</v>
          </cell>
          <cell r="H1269" t="str">
            <v>1000002022</v>
          </cell>
        </row>
        <row r="1270">
          <cell r="A1270">
            <v>1071</v>
          </cell>
          <cell r="B1270">
            <v>2</v>
          </cell>
          <cell r="C1270" t="str">
            <v>CDEA-AC-075</v>
          </cell>
          <cell r="D1270">
            <v>1071</v>
          </cell>
          <cell r="E1270" t="str">
            <v>CDEA-AC</v>
          </cell>
          <cell r="F1270" t="str">
            <v>075</v>
          </cell>
          <cell r="G1270" t="str">
            <v>Lost in Hole</v>
          </cell>
          <cell r="I1270" t="e">
            <v>#N/A</v>
          </cell>
        </row>
        <row r="1271">
          <cell r="A1271">
            <v>1384</v>
          </cell>
          <cell r="B1271">
            <v>2</v>
          </cell>
          <cell r="C1271" t="str">
            <v>CDEA-AC-165</v>
          </cell>
          <cell r="D1271">
            <v>1384</v>
          </cell>
          <cell r="E1271" t="str">
            <v>CDEA-AC</v>
          </cell>
          <cell r="F1271" t="str">
            <v>165</v>
          </cell>
          <cell r="G1271" t="str">
            <v>On Location</v>
          </cell>
          <cell r="H1271" t="str">
            <v>1000001924</v>
          </cell>
        </row>
        <row r="1272">
          <cell r="A1272">
            <v>1413</v>
          </cell>
          <cell r="B1272">
            <v>2</v>
          </cell>
          <cell r="C1272" t="str">
            <v>CDEA-AC-176</v>
          </cell>
          <cell r="D1272">
            <v>1413</v>
          </cell>
          <cell r="E1272" t="str">
            <v>CDEA-AC</v>
          </cell>
          <cell r="F1272" t="str">
            <v>176</v>
          </cell>
          <cell r="G1272" t="str">
            <v>RITE</v>
          </cell>
          <cell r="H1272" t="str">
            <v>1000007756</v>
          </cell>
        </row>
        <row r="1273">
          <cell r="A1273">
            <v>1442</v>
          </cell>
          <cell r="B1273">
            <v>2</v>
          </cell>
          <cell r="C1273" t="str">
            <v>CDEA-AC-187</v>
          </cell>
          <cell r="D1273">
            <v>1442</v>
          </cell>
          <cell r="E1273" t="str">
            <v>CDEA-AC</v>
          </cell>
          <cell r="F1273" t="str">
            <v>187</v>
          </cell>
          <cell r="G1273" t="str">
            <v>RITE</v>
          </cell>
          <cell r="H1273" t="str">
            <v>1000007772</v>
          </cell>
        </row>
        <row r="1274">
          <cell r="A1274">
            <v>1463</v>
          </cell>
          <cell r="B1274">
            <v>2</v>
          </cell>
          <cell r="C1274" t="str">
            <v>CDEA-AC-197</v>
          </cell>
          <cell r="D1274">
            <v>1463</v>
          </cell>
          <cell r="E1274" t="str">
            <v>CDEA-AC</v>
          </cell>
          <cell r="F1274" t="str">
            <v>197</v>
          </cell>
          <cell r="G1274" t="str">
            <v>TFER OUT</v>
          </cell>
          <cell r="H1274" t="str">
            <v>1000013377</v>
          </cell>
        </row>
        <row r="1275">
          <cell r="A1275">
            <v>1513</v>
          </cell>
          <cell r="B1275">
            <v>2</v>
          </cell>
          <cell r="C1275" t="str">
            <v>CDEA-AC-213</v>
          </cell>
          <cell r="D1275">
            <v>1513</v>
          </cell>
          <cell r="E1275" t="str">
            <v>CDEA-AC</v>
          </cell>
          <cell r="F1275" t="str">
            <v>213</v>
          </cell>
          <cell r="G1275" t="str">
            <v>RITE</v>
          </cell>
          <cell r="H1275" t="str">
            <v>1000007782</v>
          </cell>
        </row>
        <row r="1276">
          <cell r="A1276">
            <v>1528</v>
          </cell>
          <cell r="B1276">
            <v>2</v>
          </cell>
          <cell r="C1276" t="str">
            <v>CDEA-AC-218</v>
          </cell>
          <cell r="D1276">
            <v>1528</v>
          </cell>
          <cell r="E1276" t="str">
            <v>CDEA-AC</v>
          </cell>
          <cell r="F1276" t="str">
            <v>218</v>
          </cell>
          <cell r="G1276" t="str">
            <v>JUNKED</v>
          </cell>
          <cell r="H1276" t="str">
            <v>1000014354</v>
          </cell>
        </row>
        <row r="1277">
          <cell r="A1277">
            <v>1532</v>
          </cell>
          <cell r="B1277">
            <v>2</v>
          </cell>
          <cell r="C1277" t="str">
            <v>CDEA-AC-220</v>
          </cell>
          <cell r="D1277">
            <v>1532</v>
          </cell>
          <cell r="E1277" t="str">
            <v>CDEA-AC</v>
          </cell>
          <cell r="F1277" t="str">
            <v>220</v>
          </cell>
          <cell r="G1277" t="str">
            <v>TFER OUT</v>
          </cell>
          <cell r="I1277" t="e">
            <v>#N/A</v>
          </cell>
        </row>
        <row r="1278">
          <cell r="A1278">
            <v>1538</v>
          </cell>
          <cell r="B1278">
            <v>2</v>
          </cell>
          <cell r="C1278" t="str">
            <v>CDEA-AC-222</v>
          </cell>
          <cell r="D1278">
            <v>1538</v>
          </cell>
          <cell r="E1278" t="str">
            <v>CDEA-AC</v>
          </cell>
          <cell r="F1278" t="str">
            <v>222</v>
          </cell>
          <cell r="G1278" t="str">
            <v>RITE</v>
          </cell>
          <cell r="H1278" t="str">
            <v>1000001928</v>
          </cell>
        </row>
        <row r="1279">
          <cell r="A1279">
            <v>1613</v>
          </cell>
          <cell r="B1279">
            <v>2</v>
          </cell>
          <cell r="C1279" t="str">
            <v>CDEA-AC-240</v>
          </cell>
          <cell r="D1279">
            <v>1613</v>
          </cell>
          <cell r="E1279" t="str">
            <v>CDEA-AC</v>
          </cell>
          <cell r="F1279" t="str">
            <v>240</v>
          </cell>
          <cell r="G1279" t="str">
            <v>TFER OUT</v>
          </cell>
          <cell r="H1279" t="str">
            <v>1000001925</v>
          </cell>
        </row>
        <row r="1280">
          <cell r="A1280">
            <v>1696</v>
          </cell>
          <cell r="B1280">
            <v>2</v>
          </cell>
          <cell r="C1280" t="str">
            <v>CDEA-AC-292</v>
          </cell>
          <cell r="D1280">
            <v>1696</v>
          </cell>
          <cell r="E1280" t="str">
            <v>CDEA-AC</v>
          </cell>
          <cell r="F1280" t="str">
            <v>292</v>
          </cell>
          <cell r="G1280" t="str">
            <v>TFER OUT</v>
          </cell>
          <cell r="I1280" t="e">
            <v>#N/A</v>
          </cell>
        </row>
        <row r="1281">
          <cell r="A1281">
            <v>1778</v>
          </cell>
          <cell r="B1281">
            <v>2</v>
          </cell>
          <cell r="C1281" t="str">
            <v>CDEA-AC-310</v>
          </cell>
          <cell r="D1281">
            <v>1778</v>
          </cell>
          <cell r="E1281" t="str">
            <v>CDEA-AC</v>
          </cell>
          <cell r="F1281" t="str">
            <v>310</v>
          </cell>
          <cell r="G1281" t="str">
            <v>On Location</v>
          </cell>
          <cell r="H1281" t="str">
            <v>1000001941</v>
          </cell>
        </row>
        <row r="1282">
          <cell r="A1282">
            <v>1816</v>
          </cell>
          <cell r="B1282">
            <v>2</v>
          </cell>
          <cell r="C1282" t="str">
            <v>CDEA-AC-327</v>
          </cell>
          <cell r="D1282">
            <v>1816</v>
          </cell>
          <cell r="E1282" t="str">
            <v>CDEA-AC</v>
          </cell>
          <cell r="F1282" t="str">
            <v>327</v>
          </cell>
          <cell r="G1282" t="str">
            <v>Lost in Hole</v>
          </cell>
          <cell r="H1282" t="str">
            <v>1000001945</v>
          </cell>
        </row>
        <row r="1283">
          <cell r="A1283">
            <v>1828</v>
          </cell>
          <cell r="B1283">
            <v>2</v>
          </cell>
          <cell r="C1283" t="str">
            <v>CDEA-AC-338</v>
          </cell>
          <cell r="D1283">
            <v>1828</v>
          </cell>
          <cell r="E1283" t="str">
            <v>CDEA-AC</v>
          </cell>
          <cell r="F1283" t="str">
            <v>338</v>
          </cell>
          <cell r="G1283" t="str">
            <v>RITE</v>
          </cell>
          <cell r="H1283" t="str">
            <v>1000001947</v>
          </cell>
        </row>
        <row r="1284">
          <cell r="A1284">
            <v>1835</v>
          </cell>
          <cell r="B1284">
            <v>2</v>
          </cell>
          <cell r="C1284" t="str">
            <v>CDEA-AC-350</v>
          </cell>
          <cell r="D1284">
            <v>1835</v>
          </cell>
          <cell r="E1284" t="str">
            <v>CDEA-AC</v>
          </cell>
          <cell r="F1284" t="str">
            <v>350</v>
          </cell>
          <cell r="G1284" t="str">
            <v>Lost in Hole</v>
          </cell>
          <cell r="H1284" t="str">
            <v>1000014388</v>
          </cell>
        </row>
        <row r="1285">
          <cell r="A1285">
            <v>1847</v>
          </cell>
          <cell r="B1285">
            <v>2</v>
          </cell>
          <cell r="C1285" t="str">
            <v>CDEA-AC-365</v>
          </cell>
          <cell r="D1285">
            <v>1847</v>
          </cell>
          <cell r="E1285" t="str">
            <v>CDEA-AC</v>
          </cell>
          <cell r="F1285" t="str">
            <v>365</v>
          </cell>
          <cell r="G1285" t="str">
            <v>RITE</v>
          </cell>
          <cell r="H1285" t="str">
            <v>1000001948</v>
          </cell>
        </row>
        <row r="1286">
          <cell r="A1286">
            <v>1857</v>
          </cell>
          <cell r="B1286">
            <v>2</v>
          </cell>
          <cell r="C1286" t="str">
            <v>CDEA-AC-376</v>
          </cell>
          <cell r="D1286">
            <v>1857</v>
          </cell>
          <cell r="E1286" t="str">
            <v>CDEA-AC</v>
          </cell>
          <cell r="F1286" t="str">
            <v>376</v>
          </cell>
          <cell r="G1286" t="str">
            <v>TFER OUT</v>
          </cell>
          <cell r="H1286" t="str">
            <v>1000001962</v>
          </cell>
        </row>
        <row r="1287">
          <cell r="A1287">
            <v>1858</v>
          </cell>
          <cell r="B1287">
            <v>2</v>
          </cell>
          <cell r="C1287" t="str">
            <v>CDEA-AC-377</v>
          </cell>
          <cell r="D1287">
            <v>1858</v>
          </cell>
          <cell r="E1287" t="str">
            <v>CDEA-AC</v>
          </cell>
          <cell r="F1287" t="str">
            <v>377</v>
          </cell>
          <cell r="G1287" t="str">
            <v>RITE</v>
          </cell>
          <cell r="I1287" t="e">
            <v>#N/A</v>
          </cell>
        </row>
        <row r="1288">
          <cell r="A1288">
            <v>1935</v>
          </cell>
          <cell r="B1288">
            <v>2</v>
          </cell>
          <cell r="C1288" t="str">
            <v>CDEA-AC-409</v>
          </cell>
          <cell r="D1288">
            <v>1935</v>
          </cell>
          <cell r="E1288" t="str">
            <v>CDEA-AC</v>
          </cell>
          <cell r="F1288" t="str">
            <v>409</v>
          </cell>
          <cell r="G1288" t="str">
            <v>RITE</v>
          </cell>
          <cell r="H1288" t="str">
            <v>1000001954</v>
          </cell>
        </row>
        <row r="1289">
          <cell r="A1289">
            <v>1980</v>
          </cell>
          <cell r="B1289">
            <v>2</v>
          </cell>
          <cell r="C1289" t="str">
            <v>CDEA-AC-426</v>
          </cell>
          <cell r="D1289">
            <v>1980</v>
          </cell>
          <cell r="E1289" t="str">
            <v>CDEA-AC</v>
          </cell>
          <cell r="F1289" t="str">
            <v>426</v>
          </cell>
          <cell r="G1289" t="str">
            <v>Lost in Hole</v>
          </cell>
          <cell r="H1289" t="str">
            <v>1000001957</v>
          </cell>
        </row>
        <row r="1290">
          <cell r="A1290">
            <v>2039</v>
          </cell>
          <cell r="B1290">
            <v>2</v>
          </cell>
          <cell r="C1290" t="str">
            <v>CDEA-AC-457</v>
          </cell>
          <cell r="D1290">
            <v>2039</v>
          </cell>
          <cell r="E1290" t="str">
            <v>CDEA-AC</v>
          </cell>
          <cell r="F1290" t="str">
            <v>457</v>
          </cell>
          <cell r="G1290" t="str">
            <v>On Location</v>
          </cell>
          <cell r="H1290" t="str">
            <v>1000012540</v>
          </cell>
          <cell r="N1290" t="str">
            <v>4500005223</v>
          </cell>
          <cell r="O1290" t="str">
            <v>2</v>
          </cell>
        </row>
        <row r="1291">
          <cell r="A1291">
            <v>2049</v>
          </cell>
          <cell r="B1291">
            <v>2</v>
          </cell>
          <cell r="C1291" t="str">
            <v>CDEA-AC-466</v>
          </cell>
          <cell r="D1291">
            <v>2049</v>
          </cell>
          <cell r="E1291" t="str">
            <v>CDEA-AC</v>
          </cell>
          <cell r="F1291" t="str">
            <v>466</v>
          </cell>
          <cell r="G1291" t="str">
            <v>RITE</v>
          </cell>
          <cell r="H1291" t="str">
            <v>1000012689</v>
          </cell>
          <cell r="N1291" t="str">
            <v>4500008197</v>
          </cell>
          <cell r="O1291" t="str">
            <v>2</v>
          </cell>
        </row>
        <row r="1292">
          <cell r="A1292">
            <v>2060</v>
          </cell>
          <cell r="B1292">
            <v>2</v>
          </cell>
          <cell r="C1292" t="str">
            <v>CDEA-AC-475</v>
          </cell>
          <cell r="D1292">
            <v>2060</v>
          </cell>
          <cell r="E1292" t="str">
            <v>CDEA-AC</v>
          </cell>
          <cell r="F1292" t="str">
            <v>475</v>
          </cell>
          <cell r="G1292" t="str">
            <v>On Location</v>
          </cell>
          <cell r="H1292" t="str">
            <v>1000012919</v>
          </cell>
          <cell r="N1292" t="str">
            <v>4500025710</v>
          </cell>
          <cell r="O1292" t="str">
            <v>1</v>
          </cell>
        </row>
        <row r="1293">
          <cell r="A1293">
            <v>2062</v>
          </cell>
          <cell r="B1293">
            <v>2</v>
          </cell>
          <cell r="C1293" t="str">
            <v>CDEA-AC-477</v>
          </cell>
          <cell r="D1293">
            <v>2062</v>
          </cell>
          <cell r="E1293" t="str">
            <v>CDEA-AC</v>
          </cell>
          <cell r="F1293" t="str">
            <v>477</v>
          </cell>
          <cell r="G1293" t="str">
            <v>Lost in Hole</v>
          </cell>
          <cell r="H1293" t="str">
            <v>1000013066</v>
          </cell>
        </row>
        <row r="1294">
          <cell r="A1294">
            <v>2076</v>
          </cell>
          <cell r="B1294">
            <v>2</v>
          </cell>
          <cell r="C1294" t="str">
            <v>CDEA-AC-487</v>
          </cell>
          <cell r="D1294">
            <v>2076</v>
          </cell>
          <cell r="E1294" t="str">
            <v>CDEA-AC</v>
          </cell>
          <cell r="F1294" t="str">
            <v>487</v>
          </cell>
          <cell r="G1294" t="str">
            <v>Lost in Hole</v>
          </cell>
          <cell r="H1294" t="str">
            <v>1000013362</v>
          </cell>
        </row>
        <row r="1295">
          <cell r="A1295">
            <v>2077</v>
          </cell>
          <cell r="B1295">
            <v>2</v>
          </cell>
          <cell r="C1295" t="str">
            <v>CDEA-AC-488</v>
          </cell>
          <cell r="D1295">
            <v>2077</v>
          </cell>
          <cell r="E1295" t="str">
            <v>CDEA-AC</v>
          </cell>
          <cell r="F1295" t="str">
            <v>488</v>
          </cell>
          <cell r="G1295" t="str">
            <v>On Location</v>
          </cell>
          <cell r="H1295" t="str">
            <v>1000016195</v>
          </cell>
          <cell r="N1295" t="str">
            <v>4500051820</v>
          </cell>
          <cell r="O1295" t="str">
            <v>1</v>
          </cell>
        </row>
        <row r="1296">
          <cell r="A1296">
            <v>2092</v>
          </cell>
          <cell r="B1296">
            <v>2</v>
          </cell>
          <cell r="C1296" t="str">
            <v>CDEA-AC-498</v>
          </cell>
          <cell r="D1296">
            <v>2092</v>
          </cell>
          <cell r="E1296" t="str">
            <v>CDEA-AC</v>
          </cell>
          <cell r="F1296" t="str">
            <v>498</v>
          </cell>
          <cell r="G1296" t="str">
            <v>Lost in Hole</v>
          </cell>
          <cell r="H1296" t="str">
            <v>1000013655</v>
          </cell>
          <cell r="N1296" t="str">
            <v>4500151123</v>
          </cell>
          <cell r="O1296" t="str">
            <v>1</v>
          </cell>
        </row>
        <row r="1297">
          <cell r="A1297">
            <v>2093</v>
          </cell>
          <cell r="B1297">
            <v>2</v>
          </cell>
          <cell r="C1297" t="str">
            <v>CDEA-AC-499</v>
          </cell>
          <cell r="D1297">
            <v>2093</v>
          </cell>
          <cell r="E1297" t="str">
            <v>CDEA-AC</v>
          </cell>
          <cell r="F1297" t="str">
            <v>499</v>
          </cell>
          <cell r="G1297" t="str">
            <v>RITE</v>
          </cell>
          <cell r="H1297" t="str">
            <v>1000013783</v>
          </cell>
          <cell r="N1297" t="str">
            <v>4500151465</v>
          </cell>
          <cell r="O1297" t="str">
            <v>3</v>
          </cell>
        </row>
        <row r="1298">
          <cell r="A1298">
            <v>2097</v>
          </cell>
          <cell r="B1298">
            <v>2</v>
          </cell>
          <cell r="C1298" t="str">
            <v>CDEA-AC-501</v>
          </cell>
          <cell r="D1298">
            <v>2097</v>
          </cell>
          <cell r="E1298" t="str">
            <v>CDEA-AC</v>
          </cell>
          <cell r="F1298" t="str">
            <v>501</v>
          </cell>
          <cell r="G1298" t="str">
            <v>Lost in Hole</v>
          </cell>
          <cell r="H1298" t="str">
            <v>1000013735</v>
          </cell>
          <cell r="N1298" t="str">
            <v>4500151465</v>
          </cell>
          <cell r="O1298" t="str">
            <v>2</v>
          </cell>
        </row>
        <row r="1299">
          <cell r="A1299">
            <v>2125</v>
          </cell>
          <cell r="B1299">
            <v>2</v>
          </cell>
          <cell r="C1299" t="str">
            <v>CDEA-AC-505</v>
          </cell>
          <cell r="D1299">
            <v>2125</v>
          </cell>
          <cell r="E1299" t="str">
            <v>CDEA-AC</v>
          </cell>
          <cell r="F1299" t="str">
            <v>505</v>
          </cell>
          <cell r="G1299" t="str">
            <v>TFER OUT</v>
          </cell>
          <cell r="H1299" t="str">
            <v>1000014011</v>
          </cell>
          <cell r="N1299" t="str">
            <v>4500151667</v>
          </cell>
          <cell r="O1299" t="str">
            <v>2</v>
          </cell>
        </row>
        <row r="1300">
          <cell r="A1300">
            <v>2134</v>
          </cell>
          <cell r="B1300">
            <v>2</v>
          </cell>
          <cell r="C1300" t="str">
            <v>CDEA-AC-508</v>
          </cell>
          <cell r="D1300">
            <v>2134</v>
          </cell>
          <cell r="E1300" t="str">
            <v>CDEA-AC</v>
          </cell>
          <cell r="F1300" t="str">
            <v>508</v>
          </cell>
          <cell r="G1300" t="str">
            <v>On Location</v>
          </cell>
          <cell r="I1300" t="e">
            <v>#N/A</v>
          </cell>
        </row>
        <row r="1301">
          <cell r="A1301">
            <v>2143</v>
          </cell>
          <cell r="B1301">
            <v>2</v>
          </cell>
          <cell r="C1301" t="str">
            <v>CDEA-AC-510</v>
          </cell>
          <cell r="D1301">
            <v>2143</v>
          </cell>
          <cell r="E1301" t="str">
            <v>CDEA-AC</v>
          </cell>
          <cell r="F1301" t="str">
            <v>510</v>
          </cell>
          <cell r="G1301" t="str">
            <v>RITE</v>
          </cell>
          <cell r="H1301" t="str">
            <v>1000014356</v>
          </cell>
          <cell r="N1301" t="str">
            <v>4500154374</v>
          </cell>
          <cell r="O1301" t="str">
            <v>3</v>
          </cell>
        </row>
        <row r="1302">
          <cell r="A1302">
            <v>2146</v>
          </cell>
          <cell r="B1302">
            <v>2</v>
          </cell>
          <cell r="C1302" t="str">
            <v>CDEA-AC-511</v>
          </cell>
          <cell r="D1302">
            <v>2146</v>
          </cell>
          <cell r="E1302" t="str">
            <v>CDEA-AC</v>
          </cell>
          <cell r="F1302" t="str">
            <v>511</v>
          </cell>
          <cell r="G1302" t="str">
            <v>Lost in Hole</v>
          </cell>
          <cell r="H1302" t="str">
            <v>1000014296</v>
          </cell>
        </row>
        <row r="1303">
          <cell r="A1303">
            <v>2157</v>
          </cell>
          <cell r="B1303">
            <v>2</v>
          </cell>
          <cell r="C1303" t="str">
            <v>CDEA-AC-514</v>
          </cell>
          <cell r="D1303">
            <v>2157</v>
          </cell>
          <cell r="E1303" t="str">
            <v>CDEA-AC</v>
          </cell>
          <cell r="F1303" t="str">
            <v>514</v>
          </cell>
          <cell r="G1303" t="str">
            <v>RITE</v>
          </cell>
          <cell r="I1303" t="e">
            <v>#N/A</v>
          </cell>
        </row>
        <row r="1304">
          <cell r="A1304">
            <v>2161</v>
          </cell>
          <cell r="B1304">
            <v>2</v>
          </cell>
          <cell r="C1304" t="str">
            <v>CDEA-AC-517</v>
          </cell>
          <cell r="D1304">
            <v>2161</v>
          </cell>
          <cell r="E1304" t="str">
            <v>CDEA-AC</v>
          </cell>
          <cell r="F1304" t="str">
            <v>517</v>
          </cell>
          <cell r="G1304" t="str">
            <v>TFER OUT</v>
          </cell>
          <cell r="H1304" t="str">
            <v>1000014561</v>
          </cell>
        </row>
        <row r="1305">
          <cell r="A1305">
            <v>2182</v>
          </cell>
          <cell r="B1305">
            <v>2</v>
          </cell>
          <cell r="C1305" t="str">
            <v>CDEA-AC-529</v>
          </cell>
          <cell r="D1305">
            <v>2182</v>
          </cell>
          <cell r="E1305" t="str">
            <v>CDEA-AC</v>
          </cell>
          <cell r="F1305" t="str">
            <v>529</v>
          </cell>
          <cell r="G1305" t="str">
            <v>On Location</v>
          </cell>
          <cell r="H1305" t="str">
            <v>1000014817</v>
          </cell>
          <cell r="N1305" t="str">
            <v>4500250497</v>
          </cell>
          <cell r="O1305" t="str">
            <v>1</v>
          </cell>
        </row>
        <row r="1306">
          <cell r="A1306">
            <v>2191</v>
          </cell>
          <cell r="B1306">
            <v>2</v>
          </cell>
          <cell r="C1306" t="str">
            <v>CDEA-AC-531</v>
          </cell>
          <cell r="D1306">
            <v>2191</v>
          </cell>
          <cell r="E1306" t="str">
            <v>CDEA-AC</v>
          </cell>
          <cell r="F1306" t="str">
            <v>531</v>
          </cell>
          <cell r="G1306" t="str">
            <v>Lost in Hole</v>
          </cell>
          <cell r="I1306" t="e">
            <v>#N/A</v>
          </cell>
        </row>
        <row r="1307">
          <cell r="A1307">
            <v>2196</v>
          </cell>
          <cell r="B1307">
            <v>2</v>
          </cell>
          <cell r="C1307" t="str">
            <v>CDEA-AC-532</v>
          </cell>
          <cell r="D1307">
            <v>2196</v>
          </cell>
          <cell r="E1307" t="str">
            <v>CDEA-AC</v>
          </cell>
          <cell r="F1307" t="str">
            <v>532</v>
          </cell>
          <cell r="G1307" t="str">
            <v>RITE</v>
          </cell>
          <cell r="H1307" t="str">
            <v>1000014893</v>
          </cell>
          <cell r="N1307" t="str">
            <v>4500322618</v>
          </cell>
          <cell r="O1307" t="str">
            <v>1</v>
          </cell>
        </row>
        <row r="1308">
          <cell r="A1308">
            <v>2201</v>
          </cell>
          <cell r="B1308">
            <v>2</v>
          </cell>
          <cell r="C1308" t="str">
            <v>CDEA-AC-536</v>
          </cell>
          <cell r="D1308">
            <v>2201</v>
          </cell>
          <cell r="E1308" t="str">
            <v>CDEA-AC</v>
          </cell>
          <cell r="F1308" t="str">
            <v>536</v>
          </cell>
          <cell r="G1308" t="str">
            <v>Lost in Hole</v>
          </cell>
          <cell r="H1308" t="str">
            <v>1000015062</v>
          </cell>
          <cell r="N1308" t="str">
            <v>4500322618</v>
          </cell>
          <cell r="O1308" t="str">
            <v>5</v>
          </cell>
        </row>
        <row r="1309">
          <cell r="A1309">
            <v>5351</v>
          </cell>
          <cell r="B1309">
            <v>2</v>
          </cell>
          <cell r="C1309" t="str">
            <v>CDEA-AC-540</v>
          </cell>
          <cell r="D1309">
            <v>5351</v>
          </cell>
          <cell r="E1309" t="str">
            <v>CDEA-AC</v>
          </cell>
          <cell r="F1309" t="str">
            <v>540</v>
          </cell>
          <cell r="G1309" t="str">
            <v>On Location</v>
          </cell>
          <cell r="H1309" t="str">
            <v>1000018725</v>
          </cell>
        </row>
        <row r="1310">
          <cell r="A1310">
            <v>2212</v>
          </cell>
          <cell r="B1310">
            <v>2</v>
          </cell>
          <cell r="C1310" t="str">
            <v>CDEA-AC-544</v>
          </cell>
          <cell r="D1310">
            <v>2212</v>
          </cell>
          <cell r="E1310" t="str">
            <v>CDEA-AC</v>
          </cell>
          <cell r="F1310" t="str">
            <v>544</v>
          </cell>
          <cell r="G1310" t="str">
            <v>RITE</v>
          </cell>
          <cell r="H1310" t="str">
            <v>1000015211</v>
          </cell>
          <cell r="N1310" t="str">
            <v>4500350340</v>
          </cell>
          <cell r="O1310" t="str">
            <v>1</v>
          </cell>
        </row>
        <row r="1311">
          <cell r="A1311">
            <v>2219</v>
          </cell>
          <cell r="B1311">
            <v>2</v>
          </cell>
          <cell r="C1311" t="str">
            <v>CDEA-AC-546</v>
          </cell>
          <cell r="D1311">
            <v>2219</v>
          </cell>
          <cell r="E1311" t="str">
            <v>CDEA-AC</v>
          </cell>
          <cell r="F1311" t="str">
            <v>546</v>
          </cell>
          <cell r="G1311" t="str">
            <v>On Location</v>
          </cell>
          <cell r="H1311" t="str">
            <v>1000015278</v>
          </cell>
          <cell r="N1311" t="str">
            <v>4500350340</v>
          </cell>
          <cell r="O1311" t="str">
            <v>4</v>
          </cell>
        </row>
        <row r="1312">
          <cell r="A1312">
            <v>2229</v>
          </cell>
          <cell r="B1312">
            <v>2</v>
          </cell>
          <cell r="C1312" t="str">
            <v>CDEA-AC-550</v>
          </cell>
          <cell r="D1312">
            <v>2229</v>
          </cell>
          <cell r="E1312" t="str">
            <v>CDEA-AC</v>
          </cell>
          <cell r="F1312" t="str">
            <v>550</v>
          </cell>
          <cell r="G1312" t="str">
            <v>Lost in Hole</v>
          </cell>
          <cell r="H1312" t="str">
            <v>1000017714</v>
          </cell>
        </row>
        <row r="1313">
          <cell r="A1313">
            <v>2255</v>
          </cell>
          <cell r="B1313">
            <v>2</v>
          </cell>
          <cell r="C1313" t="str">
            <v>CDEA-AC-567</v>
          </cell>
          <cell r="D1313">
            <v>2255</v>
          </cell>
          <cell r="E1313" t="str">
            <v>CDEA-AC</v>
          </cell>
          <cell r="F1313" t="str">
            <v>567</v>
          </cell>
          <cell r="G1313" t="str">
            <v>RITE</v>
          </cell>
          <cell r="H1313" t="str">
            <v>1000016051</v>
          </cell>
        </row>
        <row r="1314">
          <cell r="A1314">
            <v>2266</v>
          </cell>
          <cell r="B1314">
            <v>2</v>
          </cell>
          <cell r="C1314" t="str">
            <v>CDEA-AC-581</v>
          </cell>
          <cell r="D1314">
            <v>2266</v>
          </cell>
          <cell r="E1314" t="str">
            <v>CDEA-AC</v>
          </cell>
          <cell r="F1314" t="str">
            <v>581</v>
          </cell>
          <cell r="G1314" t="str">
            <v>RITE</v>
          </cell>
          <cell r="H1314" t="str">
            <v>1000016301</v>
          </cell>
          <cell r="N1314" t="str">
            <v>4500653747</v>
          </cell>
          <cell r="O1314" t="str">
            <v>4</v>
          </cell>
        </row>
        <row r="1315">
          <cell r="A1315">
            <v>2273</v>
          </cell>
          <cell r="B1315">
            <v>2</v>
          </cell>
          <cell r="C1315" t="str">
            <v>CDEA-AC-585</v>
          </cell>
          <cell r="D1315">
            <v>2273</v>
          </cell>
          <cell r="E1315" t="str">
            <v>CDEA-AC</v>
          </cell>
          <cell r="F1315" t="str">
            <v>585</v>
          </cell>
          <cell r="G1315" t="str">
            <v>RITE</v>
          </cell>
          <cell r="H1315" t="str">
            <v>1000016349</v>
          </cell>
          <cell r="N1315" t="str">
            <v>4500663576</v>
          </cell>
          <cell r="O1315" t="str">
            <v>2</v>
          </cell>
        </row>
        <row r="1316">
          <cell r="A1316">
            <v>2274</v>
          </cell>
          <cell r="B1316">
            <v>2</v>
          </cell>
          <cell r="C1316" t="str">
            <v>CDEA-AC-586</v>
          </cell>
          <cell r="D1316">
            <v>2274</v>
          </cell>
          <cell r="E1316" t="str">
            <v>CDEA-AC</v>
          </cell>
          <cell r="F1316" t="str">
            <v>586</v>
          </cell>
          <cell r="G1316" t="str">
            <v>TFER OUT</v>
          </cell>
          <cell r="H1316" t="str">
            <v>1000016355</v>
          </cell>
          <cell r="N1316" t="str">
            <v>4500653747</v>
          </cell>
          <cell r="O1316" t="str">
            <v>2</v>
          </cell>
        </row>
        <row r="1317">
          <cell r="A1317">
            <v>2286</v>
          </cell>
          <cell r="B1317">
            <v>2</v>
          </cell>
          <cell r="C1317" t="str">
            <v>CDEA-AC-592</v>
          </cell>
          <cell r="D1317">
            <v>2286</v>
          </cell>
          <cell r="E1317" t="str">
            <v>CDEA-AC</v>
          </cell>
          <cell r="F1317" t="str">
            <v>592</v>
          </cell>
          <cell r="G1317" t="str">
            <v>On Location</v>
          </cell>
          <cell r="H1317" t="str">
            <v>1000018164</v>
          </cell>
        </row>
        <row r="1318">
          <cell r="A1318">
            <v>2287</v>
          </cell>
          <cell r="B1318">
            <v>2</v>
          </cell>
          <cell r="C1318" t="str">
            <v>CDEA-AC-593</v>
          </cell>
          <cell r="D1318">
            <v>2287</v>
          </cell>
          <cell r="E1318" t="str">
            <v>CDEA-AC</v>
          </cell>
          <cell r="F1318" t="str">
            <v>593</v>
          </cell>
          <cell r="G1318" t="str">
            <v>TFER OUT</v>
          </cell>
          <cell r="H1318" t="str">
            <v>1000016724</v>
          </cell>
          <cell r="N1318" t="str">
            <v>4500711627</v>
          </cell>
          <cell r="O1318" t="str">
            <v>1</v>
          </cell>
        </row>
        <row r="1319">
          <cell r="A1319">
            <v>2289</v>
          </cell>
          <cell r="B1319">
            <v>2</v>
          </cell>
          <cell r="C1319" t="str">
            <v>CDEA-AC-594</v>
          </cell>
          <cell r="D1319">
            <v>2289</v>
          </cell>
          <cell r="E1319" t="str">
            <v>CDEA-AC</v>
          </cell>
          <cell r="F1319" t="str">
            <v>594</v>
          </cell>
          <cell r="G1319" t="str">
            <v>Lost in Hole</v>
          </cell>
          <cell r="H1319" t="str">
            <v>1000016725</v>
          </cell>
          <cell r="N1319" t="str">
            <v>4500711627</v>
          </cell>
          <cell r="O1319" t="str">
            <v>2</v>
          </cell>
        </row>
        <row r="1320">
          <cell r="A1320">
            <v>2292</v>
          </cell>
          <cell r="B1320">
            <v>2</v>
          </cell>
          <cell r="C1320" t="str">
            <v>CDEA-AC-597</v>
          </cell>
          <cell r="D1320">
            <v>2292</v>
          </cell>
          <cell r="E1320" t="str">
            <v>CDEA-AC</v>
          </cell>
          <cell r="F1320" t="str">
            <v>597</v>
          </cell>
          <cell r="G1320" t="str">
            <v>RITE</v>
          </cell>
          <cell r="H1320" t="str">
            <v>1000016729</v>
          </cell>
          <cell r="N1320" t="str">
            <v>4500739595</v>
          </cell>
          <cell r="O1320" t="str">
            <v>2</v>
          </cell>
        </row>
        <row r="1321">
          <cell r="A1321">
            <v>2295</v>
          </cell>
          <cell r="B1321">
            <v>2</v>
          </cell>
          <cell r="C1321" t="str">
            <v>CDEA-AC-598</v>
          </cell>
          <cell r="D1321">
            <v>2295</v>
          </cell>
          <cell r="E1321" t="str">
            <v>CDEA-AC</v>
          </cell>
          <cell r="F1321" t="str">
            <v>598</v>
          </cell>
          <cell r="G1321" t="str">
            <v>RITE</v>
          </cell>
          <cell r="H1321" t="str">
            <v>1000018163</v>
          </cell>
        </row>
        <row r="1322">
          <cell r="A1322">
            <v>2308</v>
          </cell>
          <cell r="B1322">
            <v>2</v>
          </cell>
          <cell r="C1322" t="str">
            <v>CDEA-AC-601</v>
          </cell>
          <cell r="D1322">
            <v>2308</v>
          </cell>
          <cell r="E1322" t="str">
            <v>CDEA-AC</v>
          </cell>
          <cell r="F1322" t="str">
            <v>601</v>
          </cell>
          <cell r="G1322" t="str">
            <v>RITE</v>
          </cell>
          <cell r="H1322" t="str">
            <v>1000018350</v>
          </cell>
        </row>
        <row r="1323">
          <cell r="A1323">
            <v>2336</v>
          </cell>
          <cell r="B1323">
            <v>2</v>
          </cell>
          <cell r="C1323" t="str">
            <v>CDEA-AC-606</v>
          </cell>
          <cell r="D1323">
            <v>2336</v>
          </cell>
          <cell r="E1323" t="str">
            <v>CDEA-AC</v>
          </cell>
          <cell r="F1323" t="str">
            <v>606</v>
          </cell>
          <cell r="G1323" t="str">
            <v>Lost in Hole</v>
          </cell>
          <cell r="H1323" t="str">
            <v>1000016974</v>
          </cell>
        </row>
        <row r="1324">
          <cell r="A1324">
            <v>2339</v>
          </cell>
          <cell r="B1324">
            <v>2</v>
          </cell>
          <cell r="C1324" t="str">
            <v>CDEA-AC-607</v>
          </cell>
          <cell r="D1324">
            <v>2339</v>
          </cell>
          <cell r="E1324" t="str">
            <v>CDEA-AC</v>
          </cell>
          <cell r="F1324" t="str">
            <v>607</v>
          </cell>
          <cell r="G1324" t="str">
            <v>On Location</v>
          </cell>
          <cell r="H1324" t="str">
            <v>1000017063</v>
          </cell>
          <cell r="N1324" t="str">
            <v>4500808220</v>
          </cell>
          <cell r="O1324" t="str">
            <v>1</v>
          </cell>
        </row>
        <row r="1325">
          <cell r="A1325">
            <v>2345</v>
          </cell>
          <cell r="B1325">
            <v>2</v>
          </cell>
          <cell r="C1325" t="str">
            <v>CDEA-AC-608</v>
          </cell>
          <cell r="D1325">
            <v>2345</v>
          </cell>
          <cell r="E1325" t="str">
            <v>CDEA-AC</v>
          </cell>
          <cell r="F1325" t="str">
            <v>608</v>
          </cell>
          <cell r="G1325" t="str">
            <v>RITE</v>
          </cell>
          <cell r="H1325" t="str">
            <v>1000017019</v>
          </cell>
          <cell r="N1325" t="str">
            <v>4500808225</v>
          </cell>
          <cell r="O1325" t="str">
            <v>1</v>
          </cell>
        </row>
        <row r="1326">
          <cell r="A1326">
            <v>2351</v>
          </cell>
          <cell r="B1326">
            <v>2</v>
          </cell>
          <cell r="C1326" t="str">
            <v>CDEA-AC-609</v>
          </cell>
          <cell r="D1326">
            <v>2351</v>
          </cell>
          <cell r="E1326" t="str">
            <v>CDEA-AC</v>
          </cell>
          <cell r="F1326" t="str">
            <v>609</v>
          </cell>
          <cell r="G1326" t="str">
            <v>Lost in Hole</v>
          </cell>
          <cell r="H1326" t="str">
            <v>1000017130</v>
          </cell>
          <cell r="N1326" t="str">
            <v>4500854266</v>
          </cell>
          <cell r="O1326" t="str">
            <v>1</v>
          </cell>
        </row>
        <row r="1327">
          <cell r="A1327">
            <v>2364</v>
          </cell>
          <cell r="B1327">
            <v>2</v>
          </cell>
          <cell r="C1327" t="str">
            <v>CDEA-AC-612</v>
          </cell>
          <cell r="D1327">
            <v>2364</v>
          </cell>
          <cell r="E1327" t="str">
            <v>CDEA-AC</v>
          </cell>
          <cell r="F1327" t="str">
            <v>612</v>
          </cell>
          <cell r="G1327" t="str">
            <v>TFER OUT</v>
          </cell>
          <cell r="H1327" t="str">
            <v>1000018229</v>
          </cell>
        </row>
        <row r="1328">
          <cell r="A1328">
            <v>2366</v>
          </cell>
          <cell r="B1328">
            <v>2</v>
          </cell>
          <cell r="C1328" t="str">
            <v>CDEA-AC-613</v>
          </cell>
          <cell r="D1328">
            <v>2366</v>
          </cell>
          <cell r="E1328" t="str">
            <v>CDEA-AC</v>
          </cell>
          <cell r="F1328" t="str">
            <v>613</v>
          </cell>
          <cell r="G1328" t="str">
            <v>On Location</v>
          </cell>
          <cell r="H1328" t="str">
            <v>1000017230</v>
          </cell>
          <cell r="N1328" t="str">
            <v>4500897396</v>
          </cell>
          <cell r="O1328" t="str">
            <v>4</v>
          </cell>
        </row>
        <row r="1329">
          <cell r="A1329">
            <v>2369</v>
          </cell>
          <cell r="B1329">
            <v>2</v>
          </cell>
          <cell r="C1329" t="str">
            <v>CDEA-AC-614</v>
          </cell>
          <cell r="D1329">
            <v>2369</v>
          </cell>
          <cell r="E1329" t="str">
            <v>CDEA-AC</v>
          </cell>
          <cell r="F1329" t="str">
            <v>614</v>
          </cell>
          <cell r="G1329" t="str">
            <v>Lost in Hole</v>
          </cell>
          <cell r="H1329" t="str">
            <v>1000017229</v>
          </cell>
          <cell r="N1329" t="str">
            <v>4500897396</v>
          </cell>
          <cell r="O1329" t="str">
            <v>3</v>
          </cell>
        </row>
        <row r="1330">
          <cell r="A1330">
            <v>2370</v>
          </cell>
          <cell r="B1330">
            <v>2</v>
          </cell>
          <cell r="C1330" t="str">
            <v>CDEA-AC-615</v>
          </cell>
          <cell r="D1330">
            <v>2370</v>
          </cell>
          <cell r="E1330" t="str">
            <v>CDEA-AC</v>
          </cell>
          <cell r="F1330" t="str">
            <v>615</v>
          </cell>
          <cell r="G1330" t="str">
            <v>Lost in Hole</v>
          </cell>
          <cell r="H1330" t="str">
            <v>1000017239</v>
          </cell>
          <cell r="N1330" t="str">
            <v>4500900154</v>
          </cell>
          <cell r="O1330" t="str">
            <v>6</v>
          </cell>
        </row>
        <row r="1331">
          <cell r="A1331">
            <v>5387</v>
          </cell>
          <cell r="B1331">
            <v>2</v>
          </cell>
          <cell r="C1331" t="str">
            <v>CDEA-AC-616</v>
          </cell>
          <cell r="D1331">
            <v>5387</v>
          </cell>
          <cell r="E1331" t="str">
            <v>CDEA-AC</v>
          </cell>
          <cell r="F1331" t="str">
            <v>616</v>
          </cell>
          <cell r="G1331" t="str">
            <v>On Location</v>
          </cell>
          <cell r="I1331" t="e">
            <v>#N/A</v>
          </cell>
        </row>
        <row r="1332">
          <cell r="A1332">
            <v>4116</v>
          </cell>
          <cell r="B1332">
            <v>2</v>
          </cell>
          <cell r="C1332" t="str">
            <v>CDEA-AC-617</v>
          </cell>
          <cell r="D1332">
            <v>4116</v>
          </cell>
          <cell r="E1332" t="str">
            <v>CDEA-AC</v>
          </cell>
          <cell r="F1332" t="str">
            <v>617</v>
          </cell>
          <cell r="G1332" t="str">
            <v>Lost in Hole</v>
          </cell>
          <cell r="H1332" t="str">
            <v>1000017339</v>
          </cell>
        </row>
        <row r="1333">
          <cell r="A1333">
            <v>2373</v>
          </cell>
          <cell r="B1333">
            <v>2</v>
          </cell>
          <cell r="C1333" t="str">
            <v>CDEA-AC-618</v>
          </cell>
          <cell r="D1333">
            <v>2373</v>
          </cell>
          <cell r="E1333" t="str">
            <v>CDEA-AC</v>
          </cell>
          <cell r="F1333" t="str">
            <v>618</v>
          </cell>
          <cell r="G1333" t="str">
            <v>TFER OUT</v>
          </cell>
          <cell r="I1333" t="e">
            <v>#N/A</v>
          </cell>
        </row>
        <row r="1334">
          <cell r="A1334">
            <v>4119</v>
          </cell>
          <cell r="B1334">
            <v>2</v>
          </cell>
          <cell r="C1334" t="str">
            <v>CDEA-AC-620</v>
          </cell>
          <cell r="D1334">
            <v>4119</v>
          </cell>
          <cell r="E1334" t="str">
            <v>CDEA-AC</v>
          </cell>
          <cell r="F1334" t="str">
            <v>620</v>
          </cell>
          <cell r="G1334" t="str">
            <v>Lost in Hole</v>
          </cell>
          <cell r="H1334" t="str">
            <v>1000017338</v>
          </cell>
        </row>
        <row r="1335">
          <cell r="A1335">
            <v>5409</v>
          </cell>
          <cell r="B1335">
            <v>2</v>
          </cell>
          <cell r="C1335" t="str">
            <v>CDEA-AC-632</v>
          </cell>
          <cell r="D1335">
            <v>5409</v>
          </cell>
          <cell r="E1335" t="str">
            <v>CDEA-AC</v>
          </cell>
          <cell r="F1335" t="str">
            <v>632</v>
          </cell>
          <cell r="G1335" t="str">
            <v>RITE</v>
          </cell>
          <cell r="I1335" t="e">
            <v>#N/A</v>
          </cell>
        </row>
        <row r="1336">
          <cell r="A1336">
            <v>5908</v>
          </cell>
          <cell r="B1336">
            <v>2</v>
          </cell>
          <cell r="C1336" t="str">
            <v>CDEA-AC-636</v>
          </cell>
          <cell r="D1336">
            <v>5908</v>
          </cell>
          <cell r="E1336" t="str">
            <v>CDEA-AC</v>
          </cell>
          <cell r="F1336" t="str">
            <v>636</v>
          </cell>
          <cell r="G1336" t="str">
            <v>Lost in Hole</v>
          </cell>
          <cell r="H1336" t="str">
            <v>1000018299</v>
          </cell>
          <cell r="N1336" t="str">
            <v>4501093883</v>
          </cell>
          <cell r="O1336" t="str">
            <v>1</v>
          </cell>
        </row>
        <row r="1337">
          <cell r="A1337">
            <v>5966</v>
          </cell>
          <cell r="B1337">
            <v>2</v>
          </cell>
          <cell r="C1337" t="str">
            <v>CDEA-AC-637</v>
          </cell>
          <cell r="D1337">
            <v>5966</v>
          </cell>
          <cell r="E1337" t="str">
            <v>CDEA-AC</v>
          </cell>
          <cell r="F1337" t="str">
            <v>637</v>
          </cell>
          <cell r="G1337" t="str">
            <v>RITE</v>
          </cell>
          <cell r="H1337" t="str">
            <v>1000018390</v>
          </cell>
          <cell r="O1337" t="str">
            <v>1</v>
          </cell>
        </row>
        <row r="1338">
          <cell r="A1338">
            <v>4248</v>
          </cell>
          <cell r="B1338">
            <v>2</v>
          </cell>
          <cell r="C1338" t="str">
            <v>CDEA-AC-811</v>
          </cell>
          <cell r="D1338">
            <v>4248</v>
          </cell>
          <cell r="E1338" t="str">
            <v>CDEA-AC</v>
          </cell>
          <cell r="F1338" t="str">
            <v>811</v>
          </cell>
          <cell r="G1338" t="str">
            <v>On Location</v>
          </cell>
          <cell r="I1338" t="e">
            <v>#N/A</v>
          </cell>
        </row>
        <row r="1339">
          <cell r="A1339">
            <v>504</v>
          </cell>
          <cell r="B1339">
            <v>2</v>
          </cell>
          <cell r="C1339" t="str">
            <v>CDLS-AA-015</v>
          </cell>
          <cell r="D1339">
            <v>504</v>
          </cell>
          <cell r="E1339" t="str">
            <v>CDLS-AA</v>
          </cell>
          <cell r="F1339" t="str">
            <v>015</v>
          </cell>
          <cell r="G1339" t="str">
            <v>JUNKED</v>
          </cell>
        </row>
        <row r="1340">
          <cell r="A1340">
            <v>539</v>
          </cell>
          <cell r="B1340">
            <v>2</v>
          </cell>
          <cell r="C1340" t="str">
            <v>CDLS-AA-017</v>
          </cell>
          <cell r="D1340">
            <v>539</v>
          </cell>
          <cell r="E1340" t="str">
            <v>CDLS-AA</v>
          </cell>
          <cell r="F1340" t="str">
            <v>017</v>
          </cell>
          <cell r="G1340" t="str">
            <v>JUNKED</v>
          </cell>
        </row>
        <row r="1341">
          <cell r="A1341">
            <v>962</v>
          </cell>
          <cell r="B1341">
            <v>2</v>
          </cell>
          <cell r="C1341" t="str">
            <v>CDLS-AA-051</v>
          </cell>
          <cell r="D1341">
            <v>962</v>
          </cell>
          <cell r="E1341" t="str">
            <v>CDLS-AA</v>
          </cell>
          <cell r="F1341" t="str">
            <v>051</v>
          </cell>
          <cell r="G1341" t="str">
            <v>JUNKED</v>
          </cell>
        </row>
        <row r="1342">
          <cell r="A1342">
            <v>1086</v>
          </cell>
          <cell r="B1342">
            <v>2</v>
          </cell>
          <cell r="C1342" t="str">
            <v>CDLS-AA-080</v>
          </cell>
          <cell r="D1342">
            <v>1086</v>
          </cell>
          <cell r="E1342" t="str">
            <v>CDLS-AA</v>
          </cell>
          <cell r="F1342" t="str">
            <v>080</v>
          </cell>
          <cell r="G1342" t="str">
            <v>JUNKED</v>
          </cell>
        </row>
        <row r="1343">
          <cell r="A1343">
            <v>1102</v>
          </cell>
          <cell r="B1343">
            <v>2</v>
          </cell>
          <cell r="C1343" t="str">
            <v>CDLS-AA-084</v>
          </cell>
          <cell r="D1343">
            <v>1102</v>
          </cell>
          <cell r="E1343" t="str">
            <v>CDLS-AA</v>
          </cell>
          <cell r="F1343" t="str">
            <v>084</v>
          </cell>
          <cell r="G1343" t="str">
            <v>JUNKED</v>
          </cell>
        </row>
        <row r="1344">
          <cell r="A1344">
            <v>1140</v>
          </cell>
          <cell r="B1344">
            <v>2</v>
          </cell>
          <cell r="C1344" t="str">
            <v>CDLS-AA-095</v>
          </cell>
          <cell r="D1344">
            <v>1140</v>
          </cell>
          <cell r="E1344" t="str">
            <v>CDLS-AA</v>
          </cell>
          <cell r="F1344" t="str">
            <v>095</v>
          </cell>
          <cell r="G1344" t="str">
            <v>JUNKED</v>
          </cell>
        </row>
        <row r="1345">
          <cell r="A1345">
            <v>1146</v>
          </cell>
          <cell r="B1345">
            <v>2</v>
          </cell>
          <cell r="C1345" t="str">
            <v>CDLS-AA-096</v>
          </cell>
          <cell r="D1345">
            <v>1146</v>
          </cell>
          <cell r="E1345" t="str">
            <v>CDLS-AA</v>
          </cell>
          <cell r="F1345" t="str">
            <v>096</v>
          </cell>
          <cell r="G1345" t="str">
            <v>JUNKED</v>
          </cell>
        </row>
        <row r="1346">
          <cell r="A1346">
            <v>1148</v>
          </cell>
          <cell r="B1346">
            <v>2</v>
          </cell>
          <cell r="C1346" t="str">
            <v>CDLS-AA-097</v>
          </cell>
          <cell r="D1346">
            <v>1148</v>
          </cell>
          <cell r="E1346" t="str">
            <v>CDLS-AA</v>
          </cell>
          <cell r="F1346" t="str">
            <v>097</v>
          </cell>
          <cell r="G1346" t="str">
            <v>JUNKED</v>
          </cell>
        </row>
        <row r="1347">
          <cell r="A1347">
            <v>1506</v>
          </cell>
          <cell r="B1347">
            <v>2</v>
          </cell>
          <cell r="C1347" t="str">
            <v>CDLS-AA-211</v>
          </cell>
          <cell r="D1347">
            <v>1506</v>
          </cell>
          <cell r="E1347" t="str">
            <v>CDLS-AA</v>
          </cell>
          <cell r="F1347" t="str">
            <v>211</v>
          </cell>
          <cell r="G1347" t="str">
            <v>JUNKED</v>
          </cell>
        </row>
        <row r="1348">
          <cell r="A1348">
            <v>1508</v>
          </cell>
          <cell r="B1348">
            <v>2</v>
          </cell>
          <cell r="C1348" t="str">
            <v>CDLS-AA-212</v>
          </cell>
          <cell r="D1348">
            <v>1508</v>
          </cell>
          <cell r="E1348" t="str">
            <v>CDLS-AA</v>
          </cell>
          <cell r="F1348" t="str">
            <v>212</v>
          </cell>
          <cell r="G1348" t="str">
            <v>JUNKED</v>
          </cell>
        </row>
        <row r="1349">
          <cell r="A1349">
            <v>1647</v>
          </cell>
          <cell r="B1349">
            <v>2</v>
          </cell>
          <cell r="C1349" t="str">
            <v>CDLS-AA-256</v>
          </cell>
          <cell r="D1349">
            <v>1647</v>
          </cell>
          <cell r="E1349" t="str">
            <v>CDLS-AA</v>
          </cell>
          <cell r="F1349" t="str">
            <v>256</v>
          </cell>
          <cell r="G1349" t="str">
            <v>JUNKED</v>
          </cell>
        </row>
        <row r="1350">
          <cell r="A1350">
            <v>1716</v>
          </cell>
          <cell r="B1350">
            <v>2</v>
          </cell>
          <cell r="C1350" t="str">
            <v>CDLS-AA-301</v>
          </cell>
          <cell r="D1350">
            <v>1716</v>
          </cell>
          <cell r="E1350" t="str">
            <v>CDLS-AA</v>
          </cell>
          <cell r="F1350" t="str">
            <v>301</v>
          </cell>
          <cell r="G1350" t="str">
            <v>JUNKED</v>
          </cell>
        </row>
        <row r="1351">
          <cell r="A1351">
            <v>1960</v>
          </cell>
          <cell r="B1351">
            <v>2</v>
          </cell>
          <cell r="C1351" t="str">
            <v>CDLS-AA-419</v>
          </cell>
          <cell r="D1351">
            <v>1960</v>
          </cell>
          <cell r="E1351" t="str">
            <v>CDLS-AA</v>
          </cell>
          <cell r="F1351" t="str">
            <v>419</v>
          </cell>
          <cell r="G1351" t="str">
            <v>JUNKED</v>
          </cell>
        </row>
        <row r="1352">
          <cell r="A1352">
            <v>2094</v>
          </cell>
          <cell r="B1352">
            <v>2</v>
          </cell>
          <cell r="C1352" t="str">
            <v>CDLS-AA-499</v>
          </cell>
          <cell r="D1352">
            <v>2094</v>
          </cell>
          <cell r="E1352" t="str">
            <v>CDLS-AA</v>
          </cell>
          <cell r="F1352" t="str">
            <v>499</v>
          </cell>
          <cell r="G1352" t="str">
            <v>JUNKED</v>
          </cell>
        </row>
        <row r="1353">
          <cell r="A1353">
            <v>2163</v>
          </cell>
          <cell r="B1353">
            <v>2</v>
          </cell>
          <cell r="C1353" t="str">
            <v>CDLS-AA-519</v>
          </cell>
          <cell r="D1353">
            <v>2163</v>
          </cell>
          <cell r="E1353" t="str">
            <v>CDLS-AA</v>
          </cell>
          <cell r="F1353" t="str">
            <v>519</v>
          </cell>
          <cell r="G1353" t="str">
            <v>JUNKED</v>
          </cell>
        </row>
        <row r="1354">
          <cell r="A1354">
            <v>2245</v>
          </cell>
          <cell r="B1354">
            <v>2</v>
          </cell>
          <cell r="C1354" t="str">
            <v>CDLS-AA-563</v>
          </cell>
          <cell r="D1354">
            <v>2245</v>
          </cell>
          <cell r="E1354" t="str">
            <v>CDLS-AA</v>
          </cell>
          <cell r="F1354" t="str">
            <v>563</v>
          </cell>
          <cell r="G1354" t="str">
            <v>JUNKED</v>
          </cell>
        </row>
        <row r="1355">
          <cell r="A1355">
            <v>2252</v>
          </cell>
          <cell r="B1355">
            <v>2</v>
          </cell>
          <cell r="C1355" t="str">
            <v>CDLS-AA-565</v>
          </cell>
          <cell r="D1355">
            <v>2252</v>
          </cell>
          <cell r="E1355" t="str">
            <v>CDLS-AA</v>
          </cell>
          <cell r="F1355" t="str">
            <v>565</v>
          </cell>
          <cell r="G1355" t="str">
            <v>JUNKED</v>
          </cell>
        </row>
        <row r="1356">
          <cell r="A1356">
            <v>2525</v>
          </cell>
          <cell r="B1356">
            <v>2</v>
          </cell>
          <cell r="C1356" t="str">
            <v>CDLS-AA-687</v>
          </cell>
          <cell r="D1356">
            <v>2525</v>
          </cell>
          <cell r="E1356" t="str">
            <v>CDLS-AA</v>
          </cell>
          <cell r="F1356" t="str">
            <v>687</v>
          </cell>
          <cell r="G1356" t="str">
            <v>JUNKED</v>
          </cell>
        </row>
        <row r="1357">
          <cell r="A1357">
            <v>2527</v>
          </cell>
          <cell r="B1357">
            <v>2</v>
          </cell>
          <cell r="C1357" t="str">
            <v>CDLS-AA-689</v>
          </cell>
          <cell r="D1357">
            <v>2527</v>
          </cell>
          <cell r="E1357" t="str">
            <v>CDLS-AA</v>
          </cell>
          <cell r="F1357" t="str">
            <v>689</v>
          </cell>
          <cell r="G1357" t="str">
            <v>JUNKED</v>
          </cell>
        </row>
        <row r="1358">
          <cell r="A1358">
            <v>2559</v>
          </cell>
          <cell r="B1358">
            <v>2</v>
          </cell>
          <cell r="C1358" t="str">
            <v>CDLS-AA-708</v>
          </cell>
          <cell r="D1358">
            <v>2559</v>
          </cell>
          <cell r="E1358" t="str">
            <v>CDLS-AA</v>
          </cell>
          <cell r="F1358" t="str">
            <v>708</v>
          </cell>
          <cell r="G1358" t="str">
            <v>JUNKED</v>
          </cell>
        </row>
        <row r="1359">
          <cell r="A1359">
            <v>2569</v>
          </cell>
          <cell r="B1359">
            <v>2</v>
          </cell>
          <cell r="C1359" t="str">
            <v>CDLS-AA-709</v>
          </cell>
          <cell r="D1359">
            <v>2569</v>
          </cell>
          <cell r="E1359" t="str">
            <v>CDLS-AA</v>
          </cell>
          <cell r="F1359" t="str">
            <v>709</v>
          </cell>
          <cell r="G1359" t="str">
            <v>JUNKED</v>
          </cell>
        </row>
        <row r="1360">
          <cell r="A1360">
            <v>2915</v>
          </cell>
          <cell r="B1360">
            <v>2</v>
          </cell>
          <cell r="C1360" t="str">
            <v>CDLS-AA-875</v>
          </cell>
          <cell r="D1360">
            <v>2915</v>
          </cell>
          <cell r="E1360" t="str">
            <v>CDLS-AA</v>
          </cell>
          <cell r="F1360" t="str">
            <v>875</v>
          </cell>
          <cell r="G1360" t="str">
            <v>JUNKED</v>
          </cell>
        </row>
        <row r="1361">
          <cell r="A1361">
            <v>2927</v>
          </cell>
          <cell r="B1361">
            <v>2</v>
          </cell>
          <cell r="C1361" t="str">
            <v>CDLS-AA-886</v>
          </cell>
          <cell r="D1361">
            <v>2927</v>
          </cell>
          <cell r="E1361" t="str">
            <v>CDLS-AA</v>
          </cell>
          <cell r="F1361" t="str">
            <v>886</v>
          </cell>
          <cell r="G1361" t="str">
            <v>JUNKED</v>
          </cell>
        </row>
        <row r="1362">
          <cell r="A1362">
            <v>2929</v>
          </cell>
          <cell r="B1362">
            <v>2</v>
          </cell>
          <cell r="C1362" t="str">
            <v>CDLS-AA-887</v>
          </cell>
          <cell r="D1362">
            <v>2929</v>
          </cell>
          <cell r="E1362" t="str">
            <v>CDLS-AA</v>
          </cell>
          <cell r="F1362" t="str">
            <v>887</v>
          </cell>
          <cell r="G1362" t="str">
            <v>JUNKED</v>
          </cell>
        </row>
        <row r="1363">
          <cell r="A1363">
            <v>3698</v>
          </cell>
          <cell r="B1363">
            <v>2</v>
          </cell>
          <cell r="C1363" t="str">
            <v>CDLS-AA-990</v>
          </cell>
          <cell r="D1363">
            <v>3698</v>
          </cell>
          <cell r="E1363" t="str">
            <v>CDLS-AA</v>
          </cell>
          <cell r="F1363" t="str">
            <v>990</v>
          </cell>
          <cell r="G1363" t="str">
            <v>JUNKED</v>
          </cell>
        </row>
        <row r="1364">
          <cell r="A1364">
            <v>26</v>
          </cell>
          <cell r="B1364">
            <v>2</v>
          </cell>
          <cell r="C1364" t="str">
            <v>CDLS-AB-001</v>
          </cell>
          <cell r="D1364">
            <v>26</v>
          </cell>
          <cell r="E1364" t="str">
            <v>CDLS-AB</v>
          </cell>
          <cell r="F1364" t="str">
            <v>001</v>
          </cell>
          <cell r="G1364" t="str">
            <v>JUNKED</v>
          </cell>
        </row>
        <row r="1365">
          <cell r="A1365">
            <v>1524</v>
          </cell>
          <cell r="B1365">
            <v>2</v>
          </cell>
          <cell r="C1365" t="str">
            <v>CDLS-AB-216</v>
          </cell>
          <cell r="D1365">
            <v>1524</v>
          </cell>
          <cell r="E1365" t="str">
            <v>CDLS-AB</v>
          </cell>
          <cell r="F1365" t="str">
            <v>216</v>
          </cell>
          <cell r="G1365" t="str">
            <v>JUNKED</v>
          </cell>
        </row>
        <row r="1366">
          <cell r="A1366">
            <v>1529</v>
          </cell>
          <cell r="B1366">
            <v>2</v>
          </cell>
          <cell r="C1366" t="str">
            <v>CDLS-AB-218</v>
          </cell>
          <cell r="D1366">
            <v>1529</v>
          </cell>
          <cell r="E1366" t="str">
            <v>CDLS-AB</v>
          </cell>
          <cell r="F1366" t="str">
            <v>218</v>
          </cell>
          <cell r="G1366" t="str">
            <v>JUNKED</v>
          </cell>
        </row>
        <row r="1367">
          <cell r="A1367">
            <v>2164</v>
          </cell>
          <cell r="B1367">
            <v>2</v>
          </cell>
          <cell r="C1367" t="str">
            <v>CDLS-AB-519</v>
          </cell>
          <cell r="D1367">
            <v>2164</v>
          </cell>
          <cell r="E1367" t="str">
            <v>CDLS-AB</v>
          </cell>
          <cell r="F1367" t="str">
            <v>519</v>
          </cell>
          <cell r="G1367" t="str">
            <v>Lost in Hole</v>
          </cell>
        </row>
        <row r="1368">
          <cell r="A1368">
            <v>2267</v>
          </cell>
          <cell r="B1368">
            <v>2</v>
          </cell>
          <cell r="C1368" t="str">
            <v>CDLS-AB-581</v>
          </cell>
          <cell r="D1368">
            <v>2267</v>
          </cell>
          <cell r="E1368" t="str">
            <v>CDLS-AB</v>
          </cell>
          <cell r="F1368" t="str">
            <v>581</v>
          </cell>
          <cell r="G1368" t="str">
            <v>JUNKED</v>
          </cell>
        </row>
        <row r="1369">
          <cell r="A1369">
            <v>2647</v>
          </cell>
          <cell r="B1369">
            <v>2</v>
          </cell>
          <cell r="C1369" t="str">
            <v>CDLS-AB-733</v>
          </cell>
          <cell r="D1369">
            <v>2647</v>
          </cell>
          <cell r="E1369" t="str">
            <v>CDLS-AB</v>
          </cell>
          <cell r="F1369" t="str">
            <v>733</v>
          </cell>
          <cell r="G1369" t="str">
            <v>JUNKED</v>
          </cell>
        </row>
        <row r="1370">
          <cell r="A1370">
            <v>3879</v>
          </cell>
          <cell r="B1370">
            <v>2</v>
          </cell>
          <cell r="C1370" t="str">
            <v>CDLS-AB-L03</v>
          </cell>
          <cell r="D1370">
            <v>3879</v>
          </cell>
          <cell r="E1370" t="str">
            <v>CDLS-AB</v>
          </cell>
          <cell r="F1370" t="str">
            <v>L03</v>
          </cell>
          <cell r="G1370" t="str">
            <v>JUNKED</v>
          </cell>
        </row>
        <row r="1371">
          <cell r="A1371">
            <v>3826</v>
          </cell>
          <cell r="B1371">
            <v>2</v>
          </cell>
          <cell r="C1371" t="str">
            <v>CDLS-AC-EX5</v>
          </cell>
          <cell r="D1371">
            <v>3826</v>
          </cell>
          <cell r="E1371" t="str">
            <v>CDLS-AC</v>
          </cell>
          <cell r="F1371" t="str">
            <v>EX5</v>
          </cell>
          <cell r="G1371" t="str">
            <v>RITE</v>
          </cell>
        </row>
        <row r="1372">
          <cell r="A1372">
            <v>3827</v>
          </cell>
          <cell r="B1372">
            <v>2</v>
          </cell>
          <cell r="C1372" t="str">
            <v>CDLS-AC-EX6</v>
          </cell>
          <cell r="D1372">
            <v>3827</v>
          </cell>
          <cell r="E1372" t="str">
            <v>CDLS-AC</v>
          </cell>
          <cell r="F1372" t="str">
            <v>EX6</v>
          </cell>
          <cell r="G1372" t="str">
            <v>RITE</v>
          </cell>
        </row>
        <row r="1373">
          <cell r="A1373">
            <v>660</v>
          </cell>
          <cell r="B1373">
            <v>2</v>
          </cell>
          <cell r="C1373" t="str">
            <v>CDLS-BA-023</v>
          </cell>
          <cell r="D1373">
            <v>660</v>
          </cell>
          <cell r="E1373" t="str">
            <v>CDLS-BA</v>
          </cell>
          <cell r="F1373" t="str">
            <v>023</v>
          </cell>
          <cell r="G1373" t="str">
            <v>JUNKED</v>
          </cell>
        </row>
        <row r="1374">
          <cell r="A1374">
            <v>1245</v>
          </cell>
          <cell r="B1374">
            <v>2</v>
          </cell>
          <cell r="C1374" t="str">
            <v>CDLS-BA-114</v>
          </cell>
          <cell r="D1374">
            <v>1245</v>
          </cell>
          <cell r="E1374" t="str">
            <v>CDLS-BA</v>
          </cell>
          <cell r="F1374" t="str">
            <v>114</v>
          </cell>
          <cell r="G1374" t="str">
            <v>JUNKED</v>
          </cell>
        </row>
        <row r="1375">
          <cell r="A1375">
            <v>1461</v>
          </cell>
          <cell r="B1375">
            <v>2</v>
          </cell>
          <cell r="C1375" t="str">
            <v>CDLS-BA-196</v>
          </cell>
          <cell r="D1375">
            <v>1461</v>
          </cell>
          <cell r="E1375" t="str">
            <v>CDLS-BA</v>
          </cell>
          <cell r="F1375" t="str">
            <v>196</v>
          </cell>
          <cell r="G1375" t="str">
            <v>JUNKED</v>
          </cell>
        </row>
        <row r="1376">
          <cell r="A1376">
            <v>1634</v>
          </cell>
          <cell r="B1376">
            <v>2</v>
          </cell>
          <cell r="C1376" t="str">
            <v>CDLS-BA-251</v>
          </cell>
          <cell r="D1376">
            <v>1634</v>
          </cell>
          <cell r="E1376" t="str">
            <v>CDLS-BA</v>
          </cell>
          <cell r="F1376" t="str">
            <v>251</v>
          </cell>
          <cell r="G1376" t="str">
            <v>JUNKED</v>
          </cell>
        </row>
        <row r="1377">
          <cell r="A1377">
            <v>1791</v>
          </cell>
          <cell r="B1377">
            <v>2</v>
          </cell>
          <cell r="C1377" t="str">
            <v>CDLS-BA-312</v>
          </cell>
          <cell r="D1377">
            <v>1791</v>
          </cell>
          <cell r="E1377" t="str">
            <v>CDLS-BA</v>
          </cell>
          <cell r="F1377" t="str">
            <v>312</v>
          </cell>
          <cell r="G1377" t="str">
            <v>JUNKED</v>
          </cell>
        </row>
        <row r="1378">
          <cell r="A1378">
            <v>2091</v>
          </cell>
          <cell r="B1378">
            <v>2</v>
          </cell>
          <cell r="C1378" t="str">
            <v>CDLS-BA-496</v>
          </cell>
          <cell r="D1378">
            <v>2091</v>
          </cell>
          <cell r="E1378" t="str">
            <v>CDLS-BA</v>
          </cell>
          <cell r="F1378" t="str">
            <v>496</v>
          </cell>
          <cell r="G1378" t="str">
            <v>JUNKED</v>
          </cell>
        </row>
        <row r="1379">
          <cell r="A1379">
            <v>2246</v>
          </cell>
          <cell r="B1379">
            <v>2</v>
          </cell>
          <cell r="C1379" t="str">
            <v>CDLS-BA-563</v>
          </cell>
          <cell r="D1379">
            <v>2246</v>
          </cell>
          <cell r="E1379" t="str">
            <v>CDLS-BA</v>
          </cell>
          <cell r="F1379" t="str">
            <v>563</v>
          </cell>
          <cell r="G1379" t="str">
            <v>JUNKED</v>
          </cell>
        </row>
        <row r="1380">
          <cell r="A1380">
            <v>2249</v>
          </cell>
          <cell r="B1380">
            <v>2</v>
          </cell>
          <cell r="C1380" t="str">
            <v>CDLS-BA-564</v>
          </cell>
          <cell r="D1380">
            <v>2249</v>
          </cell>
          <cell r="E1380" t="str">
            <v>CDLS-BA</v>
          </cell>
          <cell r="F1380" t="str">
            <v>564</v>
          </cell>
          <cell r="G1380" t="str">
            <v>JUNKED</v>
          </cell>
        </row>
        <row r="1381">
          <cell r="A1381">
            <v>2542</v>
          </cell>
          <cell r="B1381">
            <v>2</v>
          </cell>
          <cell r="C1381" t="str">
            <v>CDLS-BA-701</v>
          </cell>
          <cell r="D1381">
            <v>2542</v>
          </cell>
          <cell r="E1381" t="str">
            <v>CDLS-BA</v>
          </cell>
          <cell r="F1381" t="str">
            <v>701</v>
          </cell>
          <cell r="G1381" t="str">
            <v>JUNKED</v>
          </cell>
        </row>
        <row r="1382">
          <cell r="A1382">
            <v>2960</v>
          </cell>
          <cell r="B1382">
            <v>2</v>
          </cell>
          <cell r="C1382" t="str">
            <v>CDLS-BA-911</v>
          </cell>
          <cell r="D1382">
            <v>2960</v>
          </cell>
          <cell r="E1382" t="str">
            <v>CDLS-BA</v>
          </cell>
          <cell r="F1382" t="str">
            <v>911</v>
          </cell>
          <cell r="G1382" t="str">
            <v>JUNKED</v>
          </cell>
        </row>
        <row r="1383">
          <cell r="A1383">
            <v>3752</v>
          </cell>
          <cell r="B1383">
            <v>2</v>
          </cell>
          <cell r="C1383" t="str">
            <v>CDLS-BA-9902</v>
          </cell>
          <cell r="D1383">
            <v>3752</v>
          </cell>
          <cell r="E1383" t="str">
            <v>CDLS-BA</v>
          </cell>
          <cell r="F1383" t="str">
            <v>9902</v>
          </cell>
          <cell r="G1383" t="str">
            <v>JUNKED</v>
          </cell>
        </row>
        <row r="1384">
          <cell r="A1384">
            <v>3762</v>
          </cell>
          <cell r="B1384">
            <v>2</v>
          </cell>
          <cell r="C1384" t="str">
            <v>CDLS-BA-9903</v>
          </cell>
          <cell r="D1384">
            <v>3762</v>
          </cell>
          <cell r="E1384" t="str">
            <v>CDLS-BA</v>
          </cell>
          <cell r="F1384" t="str">
            <v>9903</v>
          </cell>
          <cell r="G1384" t="str">
            <v>JUNKED</v>
          </cell>
        </row>
        <row r="1385">
          <cell r="A1385">
            <v>3923</v>
          </cell>
          <cell r="B1385">
            <v>2</v>
          </cell>
          <cell r="C1385" t="str">
            <v>CDLS-BA-L12</v>
          </cell>
          <cell r="D1385">
            <v>3923</v>
          </cell>
          <cell r="E1385" t="str">
            <v>CDLS-BA</v>
          </cell>
          <cell r="F1385" t="str">
            <v>L12</v>
          </cell>
          <cell r="G1385" t="str">
            <v>JUNKED</v>
          </cell>
        </row>
        <row r="1386">
          <cell r="A1386">
            <v>3927</v>
          </cell>
          <cell r="B1386">
            <v>2</v>
          </cell>
          <cell r="C1386" t="str">
            <v>CDLS-BA-L13</v>
          </cell>
          <cell r="D1386">
            <v>3927</v>
          </cell>
          <cell r="E1386" t="str">
            <v>CDLS-BA</v>
          </cell>
          <cell r="F1386" t="str">
            <v>L13</v>
          </cell>
          <cell r="G1386" t="str">
            <v>JUNKED</v>
          </cell>
        </row>
        <row r="1387">
          <cell r="A1387">
            <v>3930</v>
          </cell>
          <cell r="B1387">
            <v>2</v>
          </cell>
          <cell r="C1387" t="str">
            <v>CDLS-BA-L14</v>
          </cell>
          <cell r="D1387">
            <v>3930</v>
          </cell>
          <cell r="E1387" t="str">
            <v>CDLS-BA</v>
          </cell>
          <cell r="F1387" t="str">
            <v>L14</v>
          </cell>
          <cell r="G1387" t="str">
            <v>JUNKED</v>
          </cell>
        </row>
        <row r="1388">
          <cell r="A1388">
            <v>220</v>
          </cell>
          <cell r="B1388">
            <v>2</v>
          </cell>
          <cell r="C1388" t="str">
            <v>CDLS-CA-005</v>
          </cell>
          <cell r="D1388">
            <v>220</v>
          </cell>
          <cell r="E1388" t="str">
            <v>CDLS-CA</v>
          </cell>
          <cell r="F1388" t="str">
            <v>005</v>
          </cell>
          <cell r="G1388" t="str">
            <v>JUNKED</v>
          </cell>
        </row>
        <row r="1389">
          <cell r="A1389">
            <v>1251</v>
          </cell>
          <cell r="B1389">
            <v>2</v>
          </cell>
          <cell r="C1389" t="str">
            <v>CDLS-CA-115</v>
          </cell>
          <cell r="D1389">
            <v>1251</v>
          </cell>
          <cell r="E1389" t="str">
            <v>CDLS-CA</v>
          </cell>
          <cell r="F1389" t="str">
            <v>115</v>
          </cell>
          <cell r="G1389" t="str">
            <v>JUNKED</v>
          </cell>
        </row>
        <row r="1390">
          <cell r="A1390">
            <v>1253</v>
          </cell>
          <cell r="B1390">
            <v>2</v>
          </cell>
          <cell r="C1390" t="str">
            <v>CDLS-CA-116</v>
          </cell>
          <cell r="D1390">
            <v>1253</v>
          </cell>
          <cell r="E1390" t="str">
            <v>CDLS-CA</v>
          </cell>
          <cell r="F1390" t="str">
            <v>116</v>
          </cell>
          <cell r="G1390" t="str">
            <v>JUNKED</v>
          </cell>
        </row>
        <row r="1391">
          <cell r="A1391">
            <v>1449</v>
          </cell>
          <cell r="B1391">
            <v>2</v>
          </cell>
          <cell r="C1391" t="str">
            <v>CDLS-CA-192</v>
          </cell>
          <cell r="D1391">
            <v>1449</v>
          </cell>
          <cell r="E1391" t="str">
            <v>CDLS-CA</v>
          </cell>
          <cell r="F1391" t="str">
            <v>192</v>
          </cell>
          <cell r="G1391" t="str">
            <v>JUNKED</v>
          </cell>
        </row>
        <row r="1392">
          <cell r="A1392">
            <v>1451</v>
          </cell>
          <cell r="B1392">
            <v>2</v>
          </cell>
          <cell r="C1392" t="str">
            <v>CDLS-CA-193</v>
          </cell>
          <cell r="D1392">
            <v>1451</v>
          </cell>
          <cell r="E1392" t="str">
            <v>CDLS-CA</v>
          </cell>
          <cell r="F1392" t="str">
            <v>193</v>
          </cell>
          <cell r="G1392" t="str">
            <v>JUNKED</v>
          </cell>
        </row>
        <row r="1393">
          <cell r="A1393">
            <v>1455</v>
          </cell>
          <cell r="B1393">
            <v>2</v>
          </cell>
          <cell r="C1393" t="str">
            <v>CDLS-CA-194</v>
          </cell>
          <cell r="D1393">
            <v>1455</v>
          </cell>
          <cell r="E1393" t="str">
            <v>CDLS-CA</v>
          </cell>
          <cell r="F1393" t="str">
            <v>194</v>
          </cell>
          <cell r="G1393" t="str">
            <v>JUNKED</v>
          </cell>
        </row>
        <row r="1394">
          <cell r="A1394">
            <v>1462</v>
          </cell>
          <cell r="B1394">
            <v>2</v>
          </cell>
          <cell r="C1394" t="str">
            <v>CDLS-CA-196</v>
          </cell>
          <cell r="D1394">
            <v>1462</v>
          </cell>
          <cell r="E1394" t="str">
            <v>CDLS-CA</v>
          </cell>
          <cell r="F1394" t="str">
            <v>196</v>
          </cell>
          <cell r="G1394" t="str">
            <v>JUNKED</v>
          </cell>
        </row>
        <row r="1395">
          <cell r="A1395">
            <v>1464</v>
          </cell>
          <cell r="B1395">
            <v>2</v>
          </cell>
          <cell r="C1395" t="str">
            <v>CDLS-CA-197</v>
          </cell>
          <cell r="D1395">
            <v>1464</v>
          </cell>
          <cell r="E1395" t="str">
            <v>CDLS-CA</v>
          </cell>
          <cell r="F1395" t="str">
            <v>197</v>
          </cell>
          <cell r="G1395" t="str">
            <v>JUNKED</v>
          </cell>
        </row>
        <row r="1396">
          <cell r="A1396">
            <v>1572</v>
          </cell>
          <cell r="B1396">
            <v>2</v>
          </cell>
          <cell r="C1396" t="str">
            <v>CDLS-CA-228</v>
          </cell>
          <cell r="D1396">
            <v>1572</v>
          </cell>
          <cell r="E1396" t="str">
            <v>CDLS-CA</v>
          </cell>
          <cell r="F1396" t="str">
            <v>228</v>
          </cell>
          <cell r="G1396" t="str">
            <v>JUNKED</v>
          </cell>
        </row>
        <row r="1397">
          <cell r="A1397">
            <v>1785</v>
          </cell>
          <cell r="B1397">
            <v>2</v>
          </cell>
          <cell r="C1397" t="str">
            <v>CDLS-CA-311</v>
          </cell>
          <cell r="D1397">
            <v>1785</v>
          </cell>
          <cell r="E1397" t="str">
            <v>CDLS-CA</v>
          </cell>
          <cell r="F1397" t="str">
            <v>311</v>
          </cell>
          <cell r="G1397" t="str">
            <v>JUNKED</v>
          </cell>
        </row>
        <row r="1398">
          <cell r="A1398">
            <v>4263</v>
          </cell>
          <cell r="B1398">
            <v>2</v>
          </cell>
          <cell r="C1398" t="str">
            <v>CDLS-CA-652</v>
          </cell>
          <cell r="D1398">
            <v>4263</v>
          </cell>
          <cell r="E1398" t="str">
            <v>CDLS-CA</v>
          </cell>
          <cell r="F1398" t="str">
            <v>652</v>
          </cell>
          <cell r="G1398" t="str">
            <v>Lost in Hole</v>
          </cell>
        </row>
        <row r="1399">
          <cell r="A1399">
            <v>3041</v>
          </cell>
          <cell r="B1399">
            <v>2</v>
          </cell>
          <cell r="C1399" t="str">
            <v>CDLS-CA-951</v>
          </cell>
          <cell r="D1399">
            <v>3041</v>
          </cell>
          <cell r="E1399" t="str">
            <v>CDLS-CA</v>
          </cell>
          <cell r="F1399" t="str">
            <v>951</v>
          </cell>
          <cell r="G1399" t="str">
            <v>JUNKED</v>
          </cell>
        </row>
        <row r="1400">
          <cell r="A1400">
            <v>1580</v>
          </cell>
          <cell r="B1400">
            <v>2</v>
          </cell>
          <cell r="C1400" t="str">
            <v>CDLS-CB-231</v>
          </cell>
          <cell r="D1400">
            <v>1580</v>
          </cell>
          <cell r="E1400" t="str">
            <v>CDLS-CB</v>
          </cell>
          <cell r="F1400" t="str">
            <v>231</v>
          </cell>
          <cell r="G1400" t="str">
            <v>RITE</v>
          </cell>
        </row>
        <row r="1401">
          <cell r="A1401">
            <v>3419</v>
          </cell>
          <cell r="B1401">
            <v>2</v>
          </cell>
          <cell r="C1401" t="str">
            <v>CDLS-CB-974</v>
          </cell>
          <cell r="D1401">
            <v>3419</v>
          </cell>
          <cell r="E1401" t="str">
            <v>CDLS-CB</v>
          </cell>
          <cell r="F1401" t="str">
            <v>974</v>
          </cell>
          <cell r="G1401" t="str">
            <v>RITE</v>
          </cell>
        </row>
        <row r="1402">
          <cell r="A1402">
            <v>3836</v>
          </cell>
          <cell r="B1402">
            <v>2</v>
          </cell>
          <cell r="C1402" t="str">
            <v>CDLS-LF-L01</v>
          </cell>
          <cell r="D1402">
            <v>3836</v>
          </cell>
          <cell r="E1402" t="str">
            <v>CDLS-LF</v>
          </cell>
          <cell r="F1402" t="str">
            <v>L01</v>
          </cell>
          <cell r="G1402" t="str">
            <v>JUNKED</v>
          </cell>
        </row>
        <row r="1403">
          <cell r="A1403">
            <v>140</v>
          </cell>
          <cell r="B1403">
            <v>2</v>
          </cell>
          <cell r="C1403" t="str">
            <v>CDLS-ST-003</v>
          </cell>
          <cell r="D1403">
            <v>140</v>
          </cell>
          <cell r="E1403" t="str">
            <v>CDLS-ST</v>
          </cell>
          <cell r="F1403" t="str">
            <v>003</v>
          </cell>
          <cell r="G1403" t="str">
            <v>RITE</v>
          </cell>
        </row>
        <row r="1404">
          <cell r="A1404">
            <v>221</v>
          </cell>
          <cell r="B1404">
            <v>2</v>
          </cell>
          <cell r="C1404" t="str">
            <v>CDLS-ST-005</v>
          </cell>
          <cell r="D1404">
            <v>221</v>
          </cell>
          <cell r="E1404" t="str">
            <v>CDLS-ST</v>
          </cell>
          <cell r="F1404" t="str">
            <v>005</v>
          </cell>
          <cell r="G1404" t="str">
            <v>Lost in Hole</v>
          </cell>
        </row>
        <row r="1405">
          <cell r="A1405">
            <v>284</v>
          </cell>
          <cell r="B1405">
            <v>2</v>
          </cell>
          <cell r="C1405" t="str">
            <v>CDLS-ST-007</v>
          </cell>
          <cell r="D1405">
            <v>284</v>
          </cell>
          <cell r="E1405" t="str">
            <v>CDLS-ST</v>
          </cell>
          <cell r="F1405" t="str">
            <v>007</v>
          </cell>
          <cell r="G1405" t="str">
            <v>RITE</v>
          </cell>
        </row>
        <row r="1406">
          <cell r="A1406">
            <v>365</v>
          </cell>
          <cell r="B1406">
            <v>2</v>
          </cell>
          <cell r="C1406" t="str">
            <v>CDLS-ST-010</v>
          </cell>
          <cell r="D1406">
            <v>365</v>
          </cell>
          <cell r="E1406" t="str">
            <v>CDLS-ST</v>
          </cell>
          <cell r="F1406" t="str">
            <v>010</v>
          </cell>
          <cell r="G1406" t="str">
            <v>RITE</v>
          </cell>
        </row>
        <row r="1407">
          <cell r="A1407">
            <v>388</v>
          </cell>
          <cell r="B1407">
            <v>2</v>
          </cell>
          <cell r="C1407" t="str">
            <v>CDLS-ST-011</v>
          </cell>
          <cell r="D1407">
            <v>388</v>
          </cell>
          <cell r="E1407" t="str">
            <v>CDLS-ST</v>
          </cell>
          <cell r="F1407" t="str">
            <v>011</v>
          </cell>
          <cell r="G1407" t="str">
            <v>RITE</v>
          </cell>
        </row>
        <row r="1408">
          <cell r="A1408">
            <v>415</v>
          </cell>
          <cell r="B1408">
            <v>2</v>
          </cell>
          <cell r="C1408" t="str">
            <v>CDLS-ST-012</v>
          </cell>
          <cell r="D1408">
            <v>415</v>
          </cell>
          <cell r="E1408" t="str">
            <v>CDLS-ST</v>
          </cell>
          <cell r="F1408" t="str">
            <v>012</v>
          </cell>
          <cell r="G1408" t="str">
            <v>RITE</v>
          </cell>
        </row>
        <row r="1409">
          <cell r="A1409">
            <v>450</v>
          </cell>
          <cell r="B1409">
            <v>2</v>
          </cell>
          <cell r="C1409" t="str">
            <v>CDLS-ST-013</v>
          </cell>
          <cell r="D1409">
            <v>450</v>
          </cell>
          <cell r="E1409" t="str">
            <v>CDLS-ST</v>
          </cell>
          <cell r="F1409" t="str">
            <v>013</v>
          </cell>
          <cell r="G1409" t="str">
            <v>RITE</v>
          </cell>
        </row>
        <row r="1410">
          <cell r="A1410">
            <v>479</v>
          </cell>
          <cell r="B1410">
            <v>2</v>
          </cell>
          <cell r="C1410" t="str">
            <v>CDLS-ST-014</v>
          </cell>
          <cell r="D1410">
            <v>479</v>
          </cell>
          <cell r="E1410" t="str">
            <v>CDLS-ST</v>
          </cell>
          <cell r="F1410" t="str">
            <v>014</v>
          </cell>
          <cell r="G1410" t="str">
            <v>Lost in Hole</v>
          </cell>
        </row>
        <row r="1411">
          <cell r="A1411">
            <v>505</v>
          </cell>
          <cell r="B1411">
            <v>2</v>
          </cell>
          <cell r="C1411" t="str">
            <v>CDLS-ST-015</v>
          </cell>
          <cell r="D1411">
            <v>505</v>
          </cell>
          <cell r="E1411" t="str">
            <v>CDLS-ST</v>
          </cell>
          <cell r="F1411" t="str">
            <v>015</v>
          </cell>
          <cell r="G1411" t="str">
            <v>RITE</v>
          </cell>
        </row>
        <row r="1412">
          <cell r="A1412">
            <v>540</v>
          </cell>
          <cell r="B1412">
            <v>2</v>
          </cell>
          <cell r="C1412" t="str">
            <v>CDLS-ST-017</v>
          </cell>
          <cell r="D1412">
            <v>540</v>
          </cell>
          <cell r="E1412" t="str">
            <v>CDLS-ST</v>
          </cell>
          <cell r="F1412" t="str">
            <v>017</v>
          </cell>
          <cell r="G1412" t="str">
            <v>Lost in Hole</v>
          </cell>
        </row>
        <row r="1413">
          <cell r="A1413">
            <v>563</v>
          </cell>
          <cell r="B1413">
            <v>2</v>
          </cell>
          <cell r="C1413" t="str">
            <v>CDLS-ST-018</v>
          </cell>
          <cell r="D1413">
            <v>563</v>
          </cell>
          <cell r="E1413" t="str">
            <v>CDLS-ST</v>
          </cell>
          <cell r="F1413" t="str">
            <v>018</v>
          </cell>
          <cell r="G1413" t="str">
            <v>RITE</v>
          </cell>
        </row>
        <row r="1414">
          <cell r="A1414">
            <v>574</v>
          </cell>
          <cell r="B1414">
            <v>2</v>
          </cell>
          <cell r="C1414" t="str">
            <v>CDLS-ST-019</v>
          </cell>
          <cell r="D1414">
            <v>574</v>
          </cell>
          <cell r="E1414" t="str">
            <v>CDLS-ST</v>
          </cell>
          <cell r="F1414" t="str">
            <v>019</v>
          </cell>
          <cell r="G1414" t="str">
            <v>RITE</v>
          </cell>
        </row>
        <row r="1415">
          <cell r="A1415">
            <v>591</v>
          </cell>
          <cell r="B1415">
            <v>2</v>
          </cell>
          <cell r="C1415" t="str">
            <v>CDLS-ST-020</v>
          </cell>
          <cell r="D1415">
            <v>591</v>
          </cell>
          <cell r="E1415" t="str">
            <v>CDLS-ST</v>
          </cell>
          <cell r="F1415" t="str">
            <v>020</v>
          </cell>
          <cell r="G1415" t="str">
            <v>RITE</v>
          </cell>
        </row>
        <row r="1416">
          <cell r="A1416">
            <v>614</v>
          </cell>
          <cell r="B1416">
            <v>2</v>
          </cell>
          <cell r="C1416" t="str">
            <v>CDLS-ST-021</v>
          </cell>
          <cell r="D1416">
            <v>614</v>
          </cell>
          <cell r="E1416" t="str">
            <v>CDLS-ST</v>
          </cell>
          <cell r="F1416" t="str">
            <v>021</v>
          </cell>
          <cell r="G1416" t="str">
            <v>TFER OUT</v>
          </cell>
        </row>
        <row r="1417">
          <cell r="A1417">
            <v>4309</v>
          </cell>
          <cell r="B1417">
            <v>2</v>
          </cell>
          <cell r="C1417" t="str">
            <v>CDLX-AA-9920</v>
          </cell>
          <cell r="D1417">
            <v>4309</v>
          </cell>
          <cell r="E1417" t="str">
            <v>CDLX-AA</v>
          </cell>
          <cell r="F1417" t="str">
            <v>9920</v>
          </cell>
          <cell r="G1417" t="str">
            <v>RITE</v>
          </cell>
          <cell r="H1417" t="str">
            <v>1000017420</v>
          </cell>
          <cell r="N1417" t="str">
            <v>4500950958</v>
          </cell>
          <cell r="O1417" t="str">
            <v>1</v>
          </cell>
        </row>
        <row r="1418">
          <cell r="A1418">
            <v>4310</v>
          </cell>
          <cell r="B1418">
            <v>2</v>
          </cell>
          <cell r="C1418" t="str">
            <v>CDLX-AA-9921</v>
          </cell>
          <cell r="D1418">
            <v>4310</v>
          </cell>
          <cell r="E1418" t="str">
            <v>CDLX-AA</v>
          </cell>
          <cell r="F1418" t="str">
            <v>9921</v>
          </cell>
          <cell r="G1418" t="str">
            <v>RITE</v>
          </cell>
          <cell r="H1418" t="str">
            <v>1000017421</v>
          </cell>
          <cell r="N1418" t="str">
            <v>4500950958</v>
          </cell>
          <cell r="O1418" t="str">
            <v>2</v>
          </cell>
        </row>
        <row r="1419">
          <cell r="A1419">
            <v>4311</v>
          </cell>
          <cell r="B1419">
            <v>2</v>
          </cell>
          <cell r="C1419" t="str">
            <v>CDLX-AA-9922</v>
          </cell>
          <cell r="D1419">
            <v>4311</v>
          </cell>
          <cell r="E1419" t="str">
            <v>CDLX-AA</v>
          </cell>
          <cell r="F1419" t="str">
            <v>9922</v>
          </cell>
          <cell r="G1419" t="str">
            <v>RITE</v>
          </cell>
          <cell r="H1419" t="str">
            <v>1000017422</v>
          </cell>
          <cell r="N1419" t="str">
            <v>4500950958</v>
          </cell>
          <cell r="O1419" t="str">
            <v>3</v>
          </cell>
        </row>
        <row r="1420">
          <cell r="A1420">
            <v>4312</v>
          </cell>
          <cell r="B1420">
            <v>2</v>
          </cell>
          <cell r="C1420" t="str">
            <v>CDLX-AA-9923</v>
          </cell>
          <cell r="D1420">
            <v>4312</v>
          </cell>
          <cell r="E1420" t="str">
            <v>CDLX-AA</v>
          </cell>
          <cell r="F1420" t="str">
            <v>9923</v>
          </cell>
          <cell r="G1420" t="str">
            <v>RITE</v>
          </cell>
          <cell r="H1420" t="str">
            <v>1000017423</v>
          </cell>
          <cell r="N1420" t="str">
            <v>4500950958</v>
          </cell>
          <cell r="O1420" t="str">
            <v>4</v>
          </cell>
        </row>
        <row r="1421">
          <cell r="A1421">
            <v>5</v>
          </cell>
          <cell r="B1421">
            <v>2</v>
          </cell>
          <cell r="C1421" t="str">
            <v>CDUS-AA-000</v>
          </cell>
          <cell r="D1421">
            <v>5</v>
          </cell>
          <cell r="E1421" t="str">
            <v>CDUS-AA</v>
          </cell>
          <cell r="F1421" t="str">
            <v>000</v>
          </cell>
          <cell r="G1421" t="str">
            <v>JUNKED</v>
          </cell>
        </row>
        <row r="1422">
          <cell r="A1422">
            <v>27</v>
          </cell>
          <cell r="B1422">
            <v>2</v>
          </cell>
          <cell r="C1422" t="str">
            <v>CDUS-AA-001</v>
          </cell>
          <cell r="D1422">
            <v>27</v>
          </cell>
          <cell r="E1422" t="str">
            <v>CDUS-AA</v>
          </cell>
          <cell r="F1422" t="str">
            <v>001</v>
          </cell>
          <cell r="G1422" t="str">
            <v>JUNKED</v>
          </cell>
        </row>
        <row r="1423">
          <cell r="A1423">
            <v>1081</v>
          </cell>
          <cell r="B1423">
            <v>2</v>
          </cell>
          <cell r="C1423" t="str">
            <v>CDUS-AA-079</v>
          </cell>
          <cell r="D1423">
            <v>1081</v>
          </cell>
          <cell r="E1423" t="str">
            <v>CDUS-AA</v>
          </cell>
          <cell r="F1423" t="str">
            <v>079</v>
          </cell>
          <cell r="G1423" t="str">
            <v>JUNKED</v>
          </cell>
        </row>
        <row r="1424">
          <cell r="A1424">
            <v>1539</v>
          </cell>
          <cell r="B1424">
            <v>2</v>
          </cell>
          <cell r="C1424" t="str">
            <v>CDUS-AA-222</v>
          </cell>
          <cell r="D1424">
            <v>1539</v>
          </cell>
          <cell r="E1424" t="str">
            <v>CDUS-AA</v>
          </cell>
          <cell r="F1424" t="str">
            <v>222</v>
          </cell>
          <cell r="G1424" t="str">
            <v>JUNKED</v>
          </cell>
        </row>
        <row r="1425">
          <cell r="A1425">
            <v>1604</v>
          </cell>
          <cell r="B1425">
            <v>2</v>
          </cell>
          <cell r="C1425" t="str">
            <v>CDUS-AA-236</v>
          </cell>
          <cell r="D1425">
            <v>1604</v>
          </cell>
          <cell r="E1425" t="str">
            <v>CDUS-AA</v>
          </cell>
          <cell r="F1425" t="str">
            <v>236</v>
          </cell>
          <cell r="G1425" t="str">
            <v>JUNKED</v>
          </cell>
        </row>
        <row r="1426">
          <cell r="A1426">
            <v>1967</v>
          </cell>
          <cell r="B1426">
            <v>2</v>
          </cell>
          <cell r="C1426" t="str">
            <v>CDUS-AA-422</v>
          </cell>
          <cell r="D1426">
            <v>1967</v>
          </cell>
          <cell r="E1426" t="str">
            <v>CDUS-AA</v>
          </cell>
          <cell r="F1426" t="str">
            <v>422</v>
          </cell>
          <cell r="G1426" t="str">
            <v>JUNKED</v>
          </cell>
        </row>
        <row r="1427">
          <cell r="A1427">
            <v>2006</v>
          </cell>
          <cell r="B1427">
            <v>2</v>
          </cell>
          <cell r="C1427" t="str">
            <v>CDUS-AA-443</v>
          </cell>
          <cell r="D1427">
            <v>2006</v>
          </cell>
          <cell r="E1427" t="str">
            <v>CDUS-AA</v>
          </cell>
          <cell r="F1427" t="str">
            <v>443</v>
          </cell>
          <cell r="G1427" t="str">
            <v>JUNKED</v>
          </cell>
        </row>
        <row r="1428">
          <cell r="A1428">
            <v>2009</v>
          </cell>
          <cell r="B1428">
            <v>2</v>
          </cell>
          <cell r="C1428" t="str">
            <v>CDUS-AA-444</v>
          </cell>
          <cell r="D1428">
            <v>2009</v>
          </cell>
          <cell r="E1428" t="str">
            <v>CDUS-AA</v>
          </cell>
          <cell r="F1428" t="str">
            <v>444</v>
          </cell>
          <cell r="G1428" t="str">
            <v>JUNKED</v>
          </cell>
        </row>
        <row r="1429">
          <cell r="A1429">
            <v>2013</v>
          </cell>
          <cell r="B1429">
            <v>2</v>
          </cell>
          <cell r="C1429" t="str">
            <v>CDUS-AA-446</v>
          </cell>
          <cell r="D1429">
            <v>2013</v>
          </cell>
          <cell r="E1429" t="str">
            <v>CDUS-AA</v>
          </cell>
          <cell r="F1429" t="str">
            <v>446</v>
          </cell>
          <cell r="G1429" t="str">
            <v>JUNKED</v>
          </cell>
        </row>
        <row r="1430">
          <cell r="A1430">
            <v>2064</v>
          </cell>
          <cell r="B1430">
            <v>2</v>
          </cell>
          <cell r="C1430" t="str">
            <v>CDUS-AA-479</v>
          </cell>
          <cell r="D1430">
            <v>2064</v>
          </cell>
          <cell r="E1430" t="str">
            <v>CDUS-AA</v>
          </cell>
          <cell r="F1430" t="str">
            <v>479</v>
          </cell>
          <cell r="G1430" t="str">
            <v>JUNKED</v>
          </cell>
        </row>
        <row r="1431">
          <cell r="A1431">
            <v>2066</v>
          </cell>
          <cell r="B1431">
            <v>2</v>
          </cell>
          <cell r="C1431" t="str">
            <v>CDUS-AA-481</v>
          </cell>
          <cell r="D1431">
            <v>2066</v>
          </cell>
          <cell r="E1431" t="str">
            <v>CDUS-AA</v>
          </cell>
          <cell r="F1431" t="str">
            <v>481</v>
          </cell>
          <cell r="G1431" t="str">
            <v>JUNKED</v>
          </cell>
        </row>
        <row r="1432">
          <cell r="A1432">
            <v>2086</v>
          </cell>
          <cell r="B1432">
            <v>2</v>
          </cell>
          <cell r="C1432" t="str">
            <v>CDUS-AA-494</v>
          </cell>
          <cell r="D1432">
            <v>2086</v>
          </cell>
          <cell r="E1432" t="str">
            <v>CDUS-AA</v>
          </cell>
          <cell r="F1432" t="str">
            <v>494</v>
          </cell>
          <cell r="G1432" t="str">
            <v>JUNKED</v>
          </cell>
        </row>
        <row r="1433">
          <cell r="A1433">
            <v>2088</v>
          </cell>
          <cell r="B1433">
            <v>2</v>
          </cell>
          <cell r="C1433" t="str">
            <v>CDUS-AA-495</v>
          </cell>
          <cell r="D1433">
            <v>2088</v>
          </cell>
          <cell r="E1433" t="str">
            <v>CDUS-AA</v>
          </cell>
          <cell r="F1433" t="str">
            <v>495</v>
          </cell>
          <cell r="G1433" t="str">
            <v>JUNKED</v>
          </cell>
        </row>
        <row r="1434">
          <cell r="A1434">
            <v>2165</v>
          </cell>
          <cell r="B1434">
            <v>2</v>
          </cell>
          <cell r="C1434" t="str">
            <v>CDUS-AA-519</v>
          </cell>
          <cell r="D1434">
            <v>2165</v>
          </cell>
          <cell r="E1434" t="str">
            <v>CDUS-AA</v>
          </cell>
          <cell r="F1434" t="str">
            <v>519</v>
          </cell>
          <cell r="G1434" t="str">
            <v>JUNKED</v>
          </cell>
        </row>
        <row r="1435">
          <cell r="A1435">
            <v>2168</v>
          </cell>
          <cell r="B1435">
            <v>2</v>
          </cell>
          <cell r="C1435" t="str">
            <v>CDUS-AA-521</v>
          </cell>
          <cell r="D1435">
            <v>2168</v>
          </cell>
          <cell r="E1435" t="str">
            <v>CDUS-AA</v>
          </cell>
          <cell r="F1435" t="str">
            <v>521</v>
          </cell>
          <cell r="G1435" t="str">
            <v>JUNKED</v>
          </cell>
        </row>
        <row r="1436">
          <cell r="A1436">
            <v>2170</v>
          </cell>
          <cell r="B1436">
            <v>2</v>
          </cell>
          <cell r="C1436" t="str">
            <v>CDUS-AA-522</v>
          </cell>
          <cell r="D1436">
            <v>2170</v>
          </cell>
          <cell r="E1436" t="str">
            <v>CDUS-AA</v>
          </cell>
          <cell r="F1436" t="str">
            <v>522</v>
          </cell>
          <cell r="G1436" t="str">
            <v>JUNKED</v>
          </cell>
        </row>
        <row r="1437">
          <cell r="A1437">
            <v>2215</v>
          </cell>
          <cell r="B1437">
            <v>2</v>
          </cell>
          <cell r="C1437" t="str">
            <v>CDUS-AA-545</v>
          </cell>
          <cell r="D1437">
            <v>2215</v>
          </cell>
          <cell r="E1437" t="str">
            <v>CDUS-AA</v>
          </cell>
          <cell r="F1437" t="str">
            <v>545</v>
          </cell>
          <cell r="G1437" t="str">
            <v>JUNKED</v>
          </cell>
        </row>
        <row r="1438">
          <cell r="A1438">
            <v>2220</v>
          </cell>
          <cell r="B1438">
            <v>2</v>
          </cell>
          <cell r="C1438" t="str">
            <v>CDUS-AA-546</v>
          </cell>
          <cell r="D1438">
            <v>2220</v>
          </cell>
          <cell r="E1438" t="str">
            <v>CDUS-AA</v>
          </cell>
          <cell r="F1438" t="str">
            <v>546</v>
          </cell>
          <cell r="G1438" t="str">
            <v>JUNKED</v>
          </cell>
        </row>
        <row r="1439">
          <cell r="A1439">
            <v>2346</v>
          </cell>
          <cell r="B1439">
            <v>2</v>
          </cell>
          <cell r="C1439" t="str">
            <v>CDUS-AA-608</v>
          </cell>
          <cell r="D1439">
            <v>2346</v>
          </cell>
          <cell r="E1439" t="str">
            <v>CDUS-AA</v>
          </cell>
          <cell r="F1439" t="str">
            <v>608</v>
          </cell>
          <cell r="G1439" t="str">
            <v>JUNKED</v>
          </cell>
        </row>
        <row r="1440">
          <cell r="A1440">
            <v>2473</v>
          </cell>
          <cell r="B1440">
            <v>2</v>
          </cell>
          <cell r="C1440" t="str">
            <v>CDUS-AA-653</v>
          </cell>
          <cell r="D1440">
            <v>2473</v>
          </cell>
          <cell r="E1440" t="str">
            <v>CDUS-AA</v>
          </cell>
          <cell r="F1440" t="str">
            <v>653</v>
          </cell>
          <cell r="G1440" t="str">
            <v>JUNKED</v>
          </cell>
        </row>
        <row r="1441">
          <cell r="A1441">
            <v>2521</v>
          </cell>
          <cell r="B1441">
            <v>2</v>
          </cell>
          <cell r="C1441" t="str">
            <v>CDUS-AA-682</v>
          </cell>
          <cell r="D1441">
            <v>2521</v>
          </cell>
          <cell r="E1441" t="str">
            <v>CDUS-AA</v>
          </cell>
          <cell r="F1441" t="str">
            <v>682</v>
          </cell>
          <cell r="G1441" t="str">
            <v>JUNKED</v>
          </cell>
        </row>
        <row r="1442">
          <cell r="A1442">
            <v>2523</v>
          </cell>
          <cell r="B1442">
            <v>2</v>
          </cell>
          <cell r="C1442" t="str">
            <v>CDUS-AA-683</v>
          </cell>
          <cell r="D1442">
            <v>2523</v>
          </cell>
          <cell r="E1442" t="str">
            <v>CDUS-AA</v>
          </cell>
          <cell r="F1442" t="str">
            <v>683</v>
          </cell>
          <cell r="G1442" t="str">
            <v>JUNKED</v>
          </cell>
        </row>
        <row r="1443">
          <cell r="A1443">
            <v>2524</v>
          </cell>
          <cell r="B1443">
            <v>2</v>
          </cell>
          <cell r="C1443" t="str">
            <v>CDUS-AA-684</v>
          </cell>
          <cell r="D1443">
            <v>2524</v>
          </cell>
          <cell r="E1443" t="str">
            <v>CDUS-AA</v>
          </cell>
          <cell r="F1443" t="str">
            <v>684</v>
          </cell>
          <cell r="G1443" t="str">
            <v>JUNKED</v>
          </cell>
        </row>
        <row r="1444">
          <cell r="A1444">
            <v>2551</v>
          </cell>
          <cell r="B1444">
            <v>2</v>
          </cell>
          <cell r="C1444" t="str">
            <v>CDUS-AA-706</v>
          </cell>
          <cell r="D1444">
            <v>2551</v>
          </cell>
          <cell r="E1444" t="str">
            <v>CDUS-AA</v>
          </cell>
          <cell r="F1444" t="str">
            <v>706</v>
          </cell>
          <cell r="G1444" t="str">
            <v>JUNKED</v>
          </cell>
        </row>
        <row r="1445">
          <cell r="A1445">
            <v>2875</v>
          </cell>
          <cell r="B1445">
            <v>2</v>
          </cell>
          <cell r="C1445" t="str">
            <v>CDUS-AA-842</v>
          </cell>
          <cell r="D1445">
            <v>2875</v>
          </cell>
          <cell r="E1445" t="str">
            <v>CDUS-AA</v>
          </cell>
          <cell r="F1445" t="str">
            <v>842</v>
          </cell>
          <cell r="G1445" t="str">
            <v>JUNKED</v>
          </cell>
        </row>
        <row r="1446">
          <cell r="A1446">
            <v>2954</v>
          </cell>
          <cell r="B1446">
            <v>2</v>
          </cell>
          <cell r="C1446" t="str">
            <v>CDUS-AA-908</v>
          </cell>
          <cell r="D1446">
            <v>2954</v>
          </cell>
          <cell r="E1446" t="str">
            <v>CDUS-AA</v>
          </cell>
          <cell r="F1446" t="str">
            <v>908</v>
          </cell>
          <cell r="G1446" t="str">
            <v>JUNKED</v>
          </cell>
        </row>
        <row r="1447">
          <cell r="A1447">
            <v>2967</v>
          </cell>
          <cell r="B1447">
            <v>2</v>
          </cell>
          <cell r="C1447" t="str">
            <v>CDUS-AA-915</v>
          </cell>
          <cell r="D1447">
            <v>2967</v>
          </cell>
          <cell r="E1447" t="str">
            <v>CDUS-AA</v>
          </cell>
          <cell r="F1447" t="str">
            <v>915</v>
          </cell>
          <cell r="G1447" t="str">
            <v>JUNKED</v>
          </cell>
        </row>
        <row r="1448">
          <cell r="A1448">
            <v>1882</v>
          </cell>
          <cell r="B1448">
            <v>2</v>
          </cell>
          <cell r="C1448" t="str">
            <v>CDUS-AB-398</v>
          </cell>
          <cell r="D1448">
            <v>1882</v>
          </cell>
          <cell r="E1448" t="str">
            <v>CDUS-AB</v>
          </cell>
          <cell r="F1448" t="str">
            <v>398</v>
          </cell>
          <cell r="G1448" t="str">
            <v>JUNKED</v>
          </cell>
        </row>
        <row r="1449">
          <cell r="A1449">
            <v>1197</v>
          </cell>
          <cell r="B1449">
            <v>2</v>
          </cell>
          <cell r="C1449" t="str">
            <v>CDUS-BA-103</v>
          </cell>
          <cell r="D1449">
            <v>1197</v>
          </cell>
          <cell r="E1449" t="str">
            <v>CDUS-BA</v>
          </cell>
          <cell r="F1449" t="str">
            <v>103</v>
          </cell>
          <cell r="G1449" t="str">
            <v>JUNKED</v>
          </cell>
        </row>
        <row r="1450">
          <cell r="A1450">
            <v>1209</v>
          </cell>
          <cell r="B1450">
            <v>2</v>
          </cell>
          <cell r="C1450" t="str">
            <v>CDUS-CA-106</v>
          </cell>
          <cell r="D1450">
            <v>1209</v>
          </cell>
          <cell r="E1450" t="str">
            <v>CDUS-CA</v>
          </cell>
          <cell r="F1450" t="str">
            <v>106</v>
          </cell>
          <cell r="G1450" t="str">
            <v>JUNKED</v>
          </cell>
        </row>
        <row r="1451">
          <cell r="A1451">
            <v>1226</v>
          </cell>
          <cell r="B1451">
            <v>2</v>
          </cell>
          <cell r="C1451" t="str">
            <v>CDUS-CA-111</v>
          </cell>
          <cell r="D1451">
            <v>1226</v>
          </cell>
          <cell r="E1451" t="str">
            <v>CDUS-CA</v>
          </cell>
          <cell r="F1451" t="str">
            <v>111</v>
          </cell>
          <cell r="G1451" t="str">
            <v>JUNKED</v>
          </cell>
        </row>
        <row r="1452">
          <cell r="A1452">
            <v>1863</v>
          </cell>
          <cell r="B1452">
            <v>2</v>
          </cell>
          <cell r="C1452" t="str">
            <v>CDUS-CA-382</v>
          </cell>
          <cell r="D1452">
            <v>1863</v>
          </cell>
          <cell r="E1452" t="str">
            <v>CDUS-CA</v>
          </cell>
          <cell r="F1452" t="str">
            <v>382</v>
          </cell>
          <cell r="G1452" t="str">
            <v>RITE</v>
          </cell>
        </row>
        <row r="1453">
          <cell r="A1453">
            <v>2950</v>
          </cell>
          <cell r="B1453">
            <v>2</v>
          </cell>
          <cell r="C1453" t="str">
            <v>CDUS-CB-904</v>
          </cell>
          <cell r="D1453">
            <v>2950</v>
          </cell>
          <cell r="E1453" t="str">
            <v>CDUS-CB</v>
          </cell>
          <cell r="F1453" t="str">
            <v>904</v>
          </cell>
          <cell r="G1453" t="str">
            <v>RITE</v>
          </cell>
        </row>
        <row r="1454">
          <cell r="A1454">
            <v>2951</v>
          </cell>
          <cell r="B1454">
            <v>2</v>
          </cell>
          <cell r="C1454" t="str">
            <v>CDUS-CB-907</v>
          </cell>
          <cell r="D1454">
            <v>2951</v>
          </cell>
          <cell r="E1454" t="str">
            <v>CDUS-CB</v>
          </cell>
          <cell r="F1454" t="str">
            <v>907</v>
          </cell>
          <cell r="G1454" t="str">
            <v>On Location</v>
          </cell>
        </row>
        <row r="1455">
          <cell r="A1455">
            <v>1486</v>
          </cell>
          <cell r="B1455">
            <v>2</v>
          </cell>
          <cell r="C1455" t="str">
            <v>CDUS-DA-206</v>
          </cell>
          <cell r="D1455">
            <v>1486</v>
          </cell>
          <cell r="E1455" t="str">
            <v>CDUS-DA</v>
          </cell>
          <cell r="F1455" t="str">
            <v>206</v>
          </cell>
          <cell r="G1455" t="str">
            <v>JUNKED</v>
          </cell>
        </row>
        <row r="1456">
          <cell r="A1456">
            <v>1491</v>
          </cell>
          <cell r="B1456">
            <v>2</v>
          </cell>
          <cell r="C1456" t="str">
            <v>CDUS-DA-207</v>
          </cell>
          <cell r="D1456">
            <v>1491</v>
          </cell>
          <cell r="E1456" t="str">
            <v>CDUS-DA</v>
          </cell>
          <cell r="F1456" t="str">
            <v>207</v>
          </cell>
          <cell r="G1456" t="str">
            <v>JUNKED</v>
          </cell>
        </row>
        <row r="1457">
          <cell r="A1457">
            <v>1605</v>
          </cell>
          <cell r="B1457">
            <v>2</v>
          </cell>
          <cell r="C1457" t="str">
            <v>CDUS-DA-236</v>
          </cell>
          <cell r="D1457">
            <v>1605</v>
          </cell>
          <cell r="E1457" t="str">
            <v>CDUS-DA</v>
          </cell>
          <cell r="F1457" t="str">
            <v>236</v>
          </cell>
          <cell r="G1457" t="str">
            <v>JUNKED</v>
          </cell>
        </row>
        <row r="1458">
          <cell r="A1458">
            <v>2353</v>
          </cell>
          <cell r="B1458">
            <v>2</v>
          </cell>
          <cell r="C1458" t="str">
            <v>CLT-CA-610</v>
          </cell>
          <cell r="D1458">
            <v>2353</v>
          </cell>
          <cell r="E1458" t="str">
            <v>CLT-CA</v>
          </cell>
          <cell r="F1458" t="str">
            <v>610</v>
          </cell>
          <cell r="G1458" t="str">
            <v>RITE</v>
          </cell>
          <cell r="I1458" t="e">
            <v>#N/A</v>
          </cell>
        </row>
        <row r="1459">
          <cell r="A1459">
            <v>28</v>
          </cell>
          <cell r="B1459">
            <v>2</v>
          </cell>
          <cell r="C1459" t="str">
            <v>CLT-CB-001</v>
          </cell>
          <cell r="D1459">
            <v>28</v>
          </cell>
          <cell r="E1459" t="str">
            <v>CLT-CB</v>
          </cell>
          <cell r="F1459" t="str">
            <v>001</v>
          </cell>
          <cell r="G1459" t="str">
            <v>RITE</v>
          </cell>
          <cell r="I1459" t="e">
            <v>#N/A</v>
          </cell>
        </row>
        <row r="1460">
          <cell r="A1460">
            <v>85</v>
          </cell>
          <cell r="B1460">
            <v>2</v>
          </cell>
          <cell r="C1460" t="str">
            <v>CLT-CB-002</v>
          </cell>
          <cell r="D1460">
            <v>85</v>
          </cell>
          <cell r="E1460" t="str">
            <v>CLT-CB</v>
          </cell>
          <cell r="F1460" t="str">
            <v>002</v>
          </cell>
          <cell r="G1460" t="str">
            <v>RITE</v>
          </cell>
          <cell r="I1460" t="e">
            <v>#N/A</v>
          </cell>
        </row>
        <row r="1461">
          <cell r="A1461">
            <v>1191</v>
          </cell>
          <cell r="B1461">
            <v>2</v>
          </cell>
          <cell r="C1461" t="str">
            <v>CLT-CB-102</v>
          </cell>
          <cell r="D1461">
            <v>1191</v>
          </cell>
          <cell r="E1461" t="str">
            <v>CLT-CB</v>
          </cell>
          <cell r="F1461" t="str">
            <v>102</v>
          </cell>
          <cell r="G1461" t="str">
            <v>RITE</v>
          </cell>
          <cell r="I1461" t="e">
            <v>#N/A</v>
          </cell>
        </row>
        <row r="1462">
          <cell r="A1462">
            <v>2998</v>
          </cell>
          <cell r="B1462">
            <v>2</v>
          </cell>
          <cell r="C1462" t="str">
            <v>CLT-CB-9315</v>
          </cell>
          <cell r="D1462">
            <v>2998</v>
          </cell>
          <cell r="E1462" t="str">
            <v>CLT-CB</v>
          </cell>
          <cell r="F1462" t="str">
            <v>9315</v>
          </cell>
          <cell r="G1462" t="str">
            <v>RITE</v>
          </cell>
          <cell r="H1462" t="str">
            <v>1000002208</v>
          </cell>
        </row>
        <row r="1463">
          <cell r="A1463">
            <v>2999</v>
          </cell>
          <cell r="B1463">
            <v>2</v>
          </cell>
          <cell r="C1463" t="str">
            <v>CLT-CB-9317</v>
          </cell>
          <cell r="D1463">
            <v>2999</v>
          </cell>
          <cell r="E1463" t="str">
            <v>CLT-CB</v>
          </cell>
          <cell r="F1463" t="str">
            <v>9317</v>
          </cell>
          <cell r="G1463" t="str">
            <v>RITE</v>
          </cell>
          <cell r="H1463" t="str">
            <v>1000002210</v>
          </cell>
        </row>
        <row r="1464">
          <cell r="A1464">
            <v>3001</v>
          </cell>
          <cell r="B1464">
            <v>2</v>
          </cell>
          <cell r="C1464" t="str">
            <v>CLT-CB-9322</v>
          </cell>
          <cell r="D1464">
            <v>3001</v>
          </cell>
          <cell r="E1464" t="str">
            <v>CLT-CB</v>
          </cell>
          <cell r="F1464" t="str">
            <v>9322</v>
          </cell>
          <cell r="G1464" t="str">
            <v>RITE</v>
          </cell>
          <cell r="H1464" t="str">
            <v>1000002214</v>
          </cell>
        </row>
        <row r="1465">
          <cell r="A1465">
            <v>3002</v>
          </cell>
          <cell r="B1465">
            <v>2</v>
          </cell>
          <cell r="C1465" t="str">
            <v>CLT-CB-9324</v>
          </cell>
          <cell r="D1465">
            <v>3002</v>
          </cell>
          <cell r="E1465" t="str">
            <v>CLT-CB</v>
          </cell>
          <cell r="F1465" t="str">
            <v>9324</v>
          </cell>
          <cell r="G1465" t="str">
            <v>RITE</v>
          </cell>
          <cell r="H1465" t="str">
            <v>1000002216</v>
          </cell>
        </row>
        <row r="1466">
          <cell r="A1466">
            <v>3003</v>
          </cell>
          <cell r="B1466">
            <v>2</v>
          </cell>
          <cell r="C1466" t="str">
            <v>CLT-CB-9325</v>
          </cell>
          <cell r="D1466">
            <v>3003</v>
          </cell>
          <cell r="E1466" t="str">
            <v>CLT-CB</v>
          </cell>
          <cell r="F1466" t="str">
            <v>9325</v>
          </cell>
          <cell r="G1466" t="str">
            <v>RITE</v>
          </cell>
          <cell r="I1466" t="e">
            <v>#N/A</v>
          </cell>
        </row>
        <row r="1467">
          <cell r="A1467">
            <v>3004</v>
          </cell>
          <cell r="B1467">
            <v>2</v>
          </cell>
          <cell r="C1467" t="str">
            <v>CLT-CB-9326</v>
          </cell>
          <cell r="D1467">
            <v>3004</v>
          </cell>
          <cell r="E1467" t="str">
            <v>CLT-CB</v>
          </cell>
          <cell r="F1467" t="str">
            <v>9326</v>
          </cell>
          <cell r="G1467" t="str">
            <v>RITE</v>
          </cell>
          <cell r="H1467" t="str">
            <v>1000002217</v>
          </cell>
        </row>
        <row r="1468">
          <cell r="A1468">
            <v>3006</v>
          </cell>
          <cell r="B1468">
            <v>2</v>
          </cell>
          <cell r="C1468" t="str">
            <v>CLT-CB-9335</v>
          </cell>
          <cell r="D1468">
            <v>3006</v>
          </cell>
          <cell r="E1468" t="str">
            <v>CLT-CB</v>
          </cell>
          <cell r="F1468" t="str">
            <v>9335</v>
          </cell>
          <cell r="G1468" t="str">
            <v>RITE</v>
          </cell>
          <cell r="H1468" t="str">
            <v>1000002225</v>
          </cell>
        </row>
        <row r="1469">
          <cell r="A1469">
            <v>3007</v>
          </cell>
          <cell r="B1469">
            <v>2</v>
          </cell>
          <cell r="C1469" t="str">
            <v>CLT-CB-9342</v>
          </cell>
          <cell r="D1469">
            <v>3007</v>
          </cell>
          <cell r="E1469" t="str">
            <v>CLT-CB</v>
          </cell>
          <cell r="F1469" t="str">
            <v>9342</v>
          </cell>
          <cell r="G1469" t="str">
            <v>RITE</v>
          </cell>
          <cell r="I1469" t="e">
            <v>#N/A</v>
          </cell>
        </row>
        <row r="1470">
          <cell r="A1470">
            <v>3008</v>
          </cell>
          <cell r="B1470">
            <v>2</v>
          </cell>
          <cell r="C1470" t="str">
            <v>CLT-CB-9343</v>
          </cell>
          <cell r="D1470">
            <v>3008</v>
          </cell>
          <cell r="E1470" t="str">
            <v>CLT-CB</v>
          </cell>
          <cell r="F1470" t="str">
            <v>9343</v>
          </cell>
          <cell r="G1470" t="str">
            <v>RITE</v>
          </cell>
          <cell r="H1470" t="str">
            <v>1000002232</v>
          </cell>
        </row>
        <row r="1471">
          <cell r="A1471">
            <v>3015</v>
          </cell>
          <cell r="B1471">
            <v>2</v>
          </cell>
          <cell r="C1471" t="str">
            <v>CLT-CB-9408</v>
          </cell>
          <cell r="D1471">
            <v>3015</v>
          </cell>
          <cell r="E1471" t="str">
            <v>CLT-CB</v>
          </cell>
          <cell r="F1471" t="str">
            <v>9408</v>
          </cell>
          <cell r="G1471" t="str">
            <v>RITE</v>
          </cell>
          <cell r="I1471" t="e">
            <v>#N/A</v>
          </cell>
        </row>
        <row r="1472">
          <cell r="A1472">
            <v>3016</v>
          </cell>
          <cell r="B1472">
            <v>2</v>
          </cell>
          <cell r="C1472" t="str">
            <v>CLT-CB-9409</v>
          </cell>
          <cell r="D1472">
            <v>3016</v>
          </cell>
          <cell r="E1472" t="str">
            <v>CLT-CB</v>
          </cell>
          <cell r="F1472" t="str">
            <v>9409</v>
          </cell>
          <cell r="G1472" t="str">
            <v>RITE</v>
          </cell>
          <cell r="I1472" t="e">
            <v>#N/A</v>
          </cell>
        </row>
        <row r="1473">
          <cell r="A1473">
            <v>3018</v>
          </cell>
          <cell r="B1473">
            <v>2</v>
          </cell>
          <cell r="C1473" t="str">
            <v>CLT-CB-9411</v>
          </cell>
          <cell r="D1473">
            <v>3018</v>
          </cell>
          <cell r="E1473" t="str">
            <v>CLT-CB</v>
          </cell>
          <cell r="F1473" t="str">
            <v>9411</v>
          </cell>
          <cell r="G1473" t="str">
            <v>RITE</v>
          </cell>
          <cell r="I1473" t="e">
            <v>#N/A</v>
          </cell>
        </row>
        <row r="1474">
          <cell r="A1474">
            <v>3020</v>
          </cell>
          <cell r="B1474">
            <v>2</v>
          </cell>
          <cell r="C1474" t="str">
            <v>CLT-CB-9412</v>
          </cell>
          <cell r="D1474">
            <v>3020</v>
          </cell>
          <cell r="E1474" t="str">
            <v>CLT-CB</v>
          </cell>
          <cell r="F1474" t="str">
            <v>9412</v>
          </cell>
          <cell r="G1474" t="str">
            <v>RITE</v>
          </cell>
          <cell r="I1474" t="e">
            <v>#N/A</v>
          </cell>
        </row>
        <row r="1475">
          <cell r="A1475">
            <v>3022</v>
          </cell>
          <cell r="B1475">
            <v>2</v>
          </cell>
          <cell r="C1475" t="str">
            <v>CLT-CB-9415</v>
          </cell>
          <cell r="D1475">
            <v>3022</v>
          </cell>
          <cell r="E1475" t="str">
            <v>CLT-CB</v>
          </cell>
          <cell r="F1475" t="str">
            <v>9415</v>
          </cell>
          <cell r="G1475" t="str">
            <v>RITE</v>
          </cell>
          <cell r="H1475" t="str">
            <v>1000002136</v>
          </cell>
        </row>
        <row r="1476">
          <cell r="A1476">
            <v>3044</v>
          </cell>
          <cell r="B1476">
            <v>2</v>
          </cell>
          <cell r="C1476" t="str">
            <v>CLT-CB-9511</v>
          </cell>
          <cell r="D1476">
            <v>3044</v>
          </cell>
          <cell r="E1476" t="str">
            <v>CLT-CB</v>
          </cell>
          <cell r="F1476" t="str">
            <v>9511</v>
          </cell>
          <cell r="G1476" t="str">
            <v>RITE</v>
          </cell>
          <cell r="H1476" t="str">
            <v>1000002143</v>
          </cell>
        </row>
        <row r="1477">
          <cell r="A1477">
            <v>3045</v>
          </cell>
          <cell r="B1477">
            <v>2</v>
          </cell>
          <cell r="C1477" t="str">
            <v>CLT-CB-9512</v>
          </cell>
          <cell r="D1477">
            <v>3045</v>
          </cell>
          <cell r="E1477" t="str">
            <v>CLT-CB</v>
          </cell>
          <cell r="F1477" t="str">
            <v>9512</v>
          </cell>
          <cell r="G1477" t="str">
            <v>RITE</v>
          </cell>
          <cell r="H1477" t="str">
            <v>1000002144</v>
          </cell>
        </row>
        <row r="1478">
          <cell r="A1478">
            <v>3050</v>
          </cell>
          <cell r="B1478">
            <v>2</v>
          </cell>
          <cell r="C1478" t="str">
            <v>CLT-CB-9525</v>
          </cell>
          <cell r="D1478">
            <v>3050</v>
          </cell>
          <cell r="E1478" t="str">
            <v>CLT-CB</v>
          </cell>
          <cell r="F1478" t="str">
            <v>9525</v>
          </cell>
          <cell r="G1478" t="str">
            <v>RITE</v>
          </cell>
          <cell r="I1478" t="e">
            <v>#N/A</v>
          </cell>
        </row>
        <row r="1479">
          <cell r="A1479">
            <v>3053</v>
          </cell>
          <cell r="B1479">
            <v>2</v>
          </cell>
          <cell r="C1479" t="str">
            <v>CLT-CB-9526</v>
          </cell>
          <cell r="D1479">
            <v>3053</v>
          </cell>
          <cell r="E1479" t="str">
            <v>CLT-CB</v>
          </cell>
          <cell r="F1479" t="str">
            <v>9526</v>
          </cell>
          <cell r="G1479" t="str">
            <v>RITE</v>
          </cell>
          <cell r="H1479" t="str">
            <v>1000002147</v>
          </cell>
        </row>
        <row r="1480">
          <cell r="A1480">
            <v>3068</v>
          </cell>
          <cell r="B1480">
            <v>2</v>
          </cell>
          <cell r="C1480" t="str">
            <v>CLT-CB-9535</v>
          </cell>
          <cell r="D1480">
            <v>3068</v>
          </cell>
          <cell r="E1480" t="str">
            <v>CLT-CB</v>
          </cell>
          <cell r="F1480" t="str">
            <v>9535</v>
          </cell>
          <cell r="G1480" t="str">
            <v>RITE</v>
          </cell>
          <cell r="H1480" t="str">
            <v>1000002148</v>
          </cell>
        </row>
        <row r="1481">
          <cell r="A1481">
            <v>3089</v>
          </cell>
          <cell r="B1481">
            <v>2</v>
          </cell>
          <cell r="C1481" t="str">
            <v>CLT-CB-9601</v>
          </cell>
          <cell r="D1481">
            <v>3089</v>
          </cell>
          <cell r="E1481" t="str">
            <v>CLT-CB</v>
          </cell>
          <cell r="F1481" t="str">
            <v>9601</v>
          </cell>
          <cell r="G1481" t="str">
            <v>RITE</v>
          </cell>
          <cell r="H1481" t="str">
            <v>1000002155</v>
          </cell>
        </row>
        <row r="1482">
          <cell r="A1482">
            <v>3096</v>
          </cell>
          <cell r="B1482">
            <v>2</v>
          </cell>
          <cell r="C1482" t="str">
            <v>CLT-CB-9602</v>
          </cell>
          <cell r="D1482">
            <v>3096</v>
          </cell>
          <cell r="E1482" t="str">
            <v>CLT-CB</v>
          </cell>
          <cell r="F1482" t="str">
            <v>9602</v>
          </cell>
          <cell r="G1482" t="str">
            <v>RITE</v>
          </cell>
          <cell r="H1482" t="str">
            <v>1000018717</v>
          </cell>
        </row>
        <row r="1483">
          <cell r="A1483">
            <v>3131</v>
          </cell>
          <cell r="B1483">
            <v>2</v>
          </cell>
          <cell r="C1483" t="str">
            <v>CLT-CB-9609</v>
          </cell>
          <cell r="D1483">
            <v>3131</v>
          </cell>
          <cell r="E1483" t="str">
            <v>CLT-CB</v>
          </cell>
          <cell r="F1483" t="str">
            <v>9609</v>
          </cell>
          <cell r="G1483" t="str">
            <v>RITE</v>
          </cell>
          <cell r="I1483" t="e">
            <v>#N/A</v>
          </cell>
        </row>
        <row r="1484">
          <cell r="A1484">
            <v>3143</v>
          </cell>
          <cell r="B1484">
            <v>2</v>
          </cell>
          <cell r="C1484" t="str">
            <v>CLT-CB-9610</v>
          </cell>
          <cell r="D1484">
            <v>3143</v>
          </cell>
          <cell r="E1484" t="str">
            <v>CLT-CB</v>
          </cell>
          <cell r="F1484" t="str">
            <v>9610</v>
          </cell>
          <cell r="G1484" t="str">
            <v>RITE</v>
          </cell>
          <cell r="I1484" t="e">
            <v>#N/A</v>
          </cell>
        </row>
        <row r="1485">
          <cell r="A1485">
            <v>3202</v>
          </cell>
          <cell r="B1485">
            <v>2</v>
          </cell>
          <cell r="C1485" t="str">
            <v>CLT-CB-9641</v>
          </cell>
          <cell r="D1485">
            <v>3202</v>
          </cell>
          <cell r="E1485" t="str">
            <v>CLT-CB</v>
          </cell>
          <cell r="F1485" t="str">
            <v>9641</v>
          </cell>
          <cell r="G1485" t="str">
            <v>RITE</v>
          </cell>
          <cell r="H1485" t="str">
            <v>1000002158</v>
          </cell>
        </row>
        <row r="1486">
          <cell r="A1486">
            <v>3204</v>
          </cell>
          <cell r="B1486">
            <v>2</v>
          </cell>
          <cell r="C1486" t="str">
            <v>CLT-CB-9643</v>
          </cell>
          <cell r="D1486">
            <v>3204</v>
          </cell>
          <cell r="E1486" t="str">
            <v>CLT-CB</v>
          </cell>
          <cell r="F1486" t="str">
            <v>9643</v>
          </cell>
          <cell r="G1486" t="str">
            <v>RITE</v>
          </cell>
          <cell r="H1486" t="str">
            <v>1000002160</v>
          </cell>
        </row>
        <row r="1487">
          <cell r="A1487">
            <v>3207</v>
          </cell>
          <cell r="B1487">
            <v>2</v>
          </cell>
          <cell r="C1487" t="str">
            <v>CLT-CB-9653</v>
          </cell>
          <cell r="D1487">
            <v>3207</v>
          </cell>
          <cell r="E1487" t="str">
            <v>CLT-CB</v>
          </cell>
          <cell r="F1487" t="str">
            <v>9653</v>
          </cell>
          <cell r="G1487" t="str">
            <v>RITE</v>
          </cell>
          <cell r="I1487" t="e">
            <v>#N/A</v>
          </cell>
        </row>
        <row r="1488">
          <cell r="A1488">
            <v>3208</v>
          </cell>
          <cell r="B1488">
            <v>2</v>
          </cell>
          <cell r="C1488" t="str">
            <v>CLT-CB-9657</v>
          </cell>
          <cell r="D1488">
            <v>3208</v>
          </cell>
          <cell r="E1488" t="str">
            <v>CLT-CB</v>
          </cell>
          <cell r="F1488" t="str">
            <v>9657</v>
          </cell>
          <cell r="G1488" t="str">
            <v>RITE</v>
          </cell>
          <cell r="H1488" t="str">
            <v>1000002165</v>
          </cell>
        </row>
        <row r="1489">
          <cell r="A1489">
            <v>3209</v>
          </cell>
          <cell r="B1489">
            <v>2</v>
          </cell>
          <cell r="C1489" t="str">
            <v>CLT-CB-9658</v>
          </cell>
          <cell r="D1489">
            <v>3209</v>
          </cell>
          <cell r="E1489" t="str">
            <v>CLT-CB</v>
          </cell>
          <cell r="F1489" t="str">
            <v>9658</v>
          </cell>
          <cell r="G1489" t="str">
            <v>RITE</v>
          </cell>
          <cell r="H1489" t="str">
            <v>1000002166</v>
          </cell>
        </row>
        <row r="1490">
          <cell r="A1490">
            <v>3210</v>
          </cell>
          <cell r="B1490">
            <v>2</v>
          </cell>
          <cell r="C1490" t="str">
            <v>CLT-CB-9659</v>
          </cell>
          <cell r="D1490">
            <v>3210</v>
          </cell>
          <cell r="E1490" t="str">
            <v>CLT-CB</v>
          </cell>
          <cell r="F1490" t="str">
            <v>9659</v>
          </cell>
          <cell r="G1490" t="str">
            <v>RITE</v>
          </cell>
          <cell r="H1490" t="str">
            <v>1000002167</v>
          </cell>
        </row>
        <row r="1491">
          <cell r="A1491">
            <v>3211</v>
          </cell>
          <cell r="B1491">
            <v>2</v>
          </cell>
          <cell r="C1491" t="str">
            <v>CLT-CB-9660</v>
          </cell>
          <cell r="D1491">
            <v>3211</v>
          </cell>
          <cell r="E1491" t="str">
            <v>CLT-CB</v>
          </cell>
          <cell r="F1491" t="str">
            <v>9660</v>
          </cell>
          <cell r="G1491" t="str">
            <v>RITE</v>
          </cell>
          <cell r="H1491" t="str">
            <v>1000002168</v>
          </cell>
        </row>
        <row r="1492">
          <cell r="A1492">
            <v>3238</v>
          </cell>
          <cell r="B1492">
            <v>2</v>
          </cell>
          <cell r="C1492" t="str">
            <v>CLT-CB-97003</v>
          </cell>
          <cell r="D1492">
            <v>3238</v>
          </cell>
          <cell r="E1492" t="str">
            <v>CLT-CB</v>
          </cell>
          <cell r="F1492" t="str">
            <v>97003</v>
          </cell>
          <cell r="G1492" t="str">
            <v>RITE</v>
          </cell>
          <cell r="H1492" t="str">
            <v>1000002170</v>
          </cell>
        </row>
        <row r="1493">
          <cell r="A1493">
            <v>3239</v>
          </cell>
          <cell r="B1493">
            <v>2</v>
          </cell>
          <cell r="C1493" t="str">
            <v>CLT-CB-97004</v>
          </cell>
          <cell r="D1493">
            <v>3239</v>
          </cell>
          <cell r="E1493" t="str">
            <v>CLT-CB</v>
          </cell>
          <cell r="F1493" t="str">
            <v>97004</v>
          </cell>
          <cell r="G1493" t="str">
            <v>RITE</v>
          </cell>
          <cell r="I1493" t="e">
            <v>#N/A</v>
          </cell>
        </row>
        <row r="1494">
          <cell r="A1494">
            <v>3258</v>
          </cell>
          <cell r="B1494">
            <v>2</v>
          </cell>
          <cell r="C1494" t="str">
            <v>CLT-CB-97012</v>
          </cell>
          <cell r="D1494">
            <v>3258</v>
          </cell>
          <cell r="E1494" t="str">
            <v>CLT-CB</v>
          </cell>
          <cell r="F1494" t="str">
            <v>97012</v>
          </cell>
          <cell r="G1494" t="str">
            <v>RITE</v>
          </cell>
          <cell r="H1494" t="str">
            <v>1000002171</v>
          </cell>
        </row>
        <row r="1495">
          <cell r="A1495">
            <v>3264</v>
          </cell>
          <cell r="B1495">
            <v>2</v>
          </cell>
          <cell r="C1495" t="str">
            <v>CLT-CB-97014</v>
          </cell>
          <cell r="D1495">
            <v>3264</v>
          </cell>
          <cell r="E1495" t="str">
            <v>CLT-CB</v>
          </cell>
          <cell r="F1495" t="str">
            <v>97014</v>
          </cell>
          <cell r="G1495" t="str">
            <v>RITE</v>
          </cell>
          <cell r="H1495" t="str">
            <v>1000002173</v>
          </cell>
        </row>
        <row r="1496">
          <cell r="A1496">
            <v>3268</v>
          </cell>
          <cell r="B1496">
            <v>2</v>
          </cell>
          <cell r="C1496" t="str">
            <v>CLT-CB-97015</v>
          </cell>
          <cell r="D1496">
            <v>3268</v>
          </cell>
          <cell r="E1496" t="str">
            <v>CLT-CB</v>
          </cell>
          <cell r="F1496" t="str">
            <v>97015</v>
          </cell>
          <cell r="G1496" t="str">
            <v>RITE</v>
          </cell>
          <cell r="H1496" t="str">
            <v>1000002174</v>
          </cell>
        </row>
        <row r="1497">
          <cell r="A1497">
            <v>3459</v>
          </cell>
          <cell r="B1497">
            <v>2</v>
          </cell>
          <cell r="C1497" t="str">
            <v>CLT-CB-98017</v>
          </cell>
          <cell r="D1497">
            <v>3459</v>
          </cell>
          <cell r="E1497" t="str">
            <v>CLT-CB</v>
          </cell>
          <cell r="F1497" t="str">
            <v>98017</v>
          </cell>
          <cell r="G1497" t="str">
            <v>RITE</v>
          </cell>
          <cell r="I1497" t="e">
            <v>#N/A</v>
          </cell>
        </row>
        <row r="1498">
          <cell r="A1498">
            <v>3909</v>
          </cell>
          <cell r="B1498">
            <v>2</v>
          </cell>
          <cell r="C1498" t="str">
            <v>CLT-CB-L07</v>
          </cell>
          <cell r="D1498">
            <v>3909</v>
          </cell>
          <cell r="E1498" t="str">
            <v>CLT-CB</v>
          </cell>
          <cell r="F1498" t="str">
            <v>L07</v>
          </cell>
          <cell r="G1498" t="str">
            <v>RITE</v>
          </cell>
          <cell r="I1498" t="e">
            <v>#N/A</v>
          </cell>
        </row>
        <row r="1499">
          <cell r="A1499">
            <v>3912</v>
          </cell>
          <cell r="B1499">
            <v>2</v>
          </cell>
          <cell r="C1499" t="str">
            <v>CLT-CB-L08</v>
          </cell>
          <cell r="D1499">
            <v>3912</v>
          </cell>
          <cell r="E1499" t="str">
            <v>CLT-CB</v>
          </cell>
          <cell r="F1499" t="str">
            <v>L08</v>
          </cell>
          <cell r="G1499" t="str">
            <v>RITE</v>
          </cell>
          <cell r="I1499" t="e">
            <v>#N/A</v>
          </cell>
        </row>
        <row r="1500">
          <cell r="A1500">
            <v>3915</v>
          </cell>
          <cell r="B1500">
            <v>2</v>
          </cell>
          <cell r="C1500" t="str">
            <v>CLT-CB-L09</v>
          </cell>
          <cell r="D1500">
            <v>3915</v>
          </cell>
          <cell r="E1500" t="str">
            <v>CLT-CB</v>
          </cell>
          <cell r="F1500" t="str">
            <v>L09</v>
          </cell>
          <cell r="G1500" t="str">
            <v>RITE</v>
          </cell>
          <cell r="I1500" t="e">
            <v>#N/A</v>
          </cell>
        </row>
        <row r="1501">
          <cell r="A1501">
            <v>4922</v>
          </cell>
          <cell r="B1501">
            <v>2</v>
          </cell>
          <cell r="C1501" t="str">
            <v>CLT-DA-00-008</v>
          </cell>
          <cell r="D1501">
            <v>4922</v>
          </cell>
          <cell r="E1501" t="str">
            <v>CLT-DA</v>
          </cell>
          <cell r="F1501" t="str">
            <v>00-008</v>
          </cell>
          <cell r="G1501" t="str">
            <v>RITE</v>
          </cell>
          <cell r="H1501" t="str">
            <v>1000017690</v>
          </cell>
          <cell r="N1501" t="str">
            <v>4500975323</v>
          </cell>
          <cell r="O1501" t="str">
            <v>3</v>
          </cell>
        </row>
        <row r="1502">
          <cell r="A1502">
            <v>4924</v>
          </cell>
          <cell r="B1502">
            <v>2</v>
          </cell>
          <cell r="C1502" t="str">
            <v>CLT-DA-00-011</v>
          </cell>
          <cell r="D1502">
            <v>4924</v>
          </cell>
          <cell r="E1502" t="str">
            <v>CLT-DA</v>
          </cell>
          <cell r="F1502" t="str">
            <v>00-011</v>
          </cell>
          <cell r="G1502" t="str">
            <v>RITE</v>
          </cell>
          <cell r="H1502" t="str">
            <v>1000017684</v>
          </cell>
          <cell r="N1502" t="str">
            <v>4500992379</v>
          </cell>
          <cell r="O1502" t="str">
            <v>1</v>
          </cell>
        </row>
        <row r="1503">
          <cell r="A1503">
            <v>4925</v>
          </cell>
          <cell r="B1503">
            <v>2</v>
          </cell>
          <cell r="C1503" t="str">
            <v>CLT-DA-00-012</v>
          </cell>
          <cell r="D1503">
            <v>4925</v>
          </cell>
          <cell r="E1503" t="str">
            <v>CLT-DA</v>
          </cell>
          <cell r="F1503" t="str">
            <v>00-012</v>
          </cell>
          <cell r="G1503" t="str">
            <v>RITE</v>
          </cell>
          <cell r="H1503" t="str">
            <v>1000017685</v>
          </cell>
          <cell r="N1503" t="str">
            <v>4500992400</v>
          </cell>
          <cell r="O1503" t="str">
            <v>1</v>
          </cell>
        </row>
        <row r="1504">
          <cell r="A1504">
            <v>4926</v>
          </cell>
          <cell r="B1504">
            <v>2</v>
          </cell>
          <cell r="C1504" t="str">
            <v>CLT-DA-00-013</v>
          </cell>
          <cell r="D1504">
            <v>4926</v>
          </cell>
          <cell r="E1504" t="str">
            <v>CLT-DA</v>
          </cell>
          <cell r="F1504" t="str">
            <v>00-013</v>
          </cell>
          <cell r="G1504" t="str">
            <v>RITE</v>
          </cell>
          <cell r="H1504" t="str">
            <v>1000017686</v>
          </cell>
          <cell r="N1504" t="str">
            <v>4500992400</v>
          </cell>
          <cell r="O1504" t="str">
            <v>2</v>
          </cell>
        </row>
        <row r="1505">
          <cell r="A1505">
            <v>4927</v>
          </cell>
          <cell r="B1505">
            <v>2</v>
          </cell>
          <cell r="C1505" t="str">
            <v>CLT-DA-00-014</v>
          </cell>
          <cell r="D1505">
            <v>4927</v>
          </cell>
          <cell r="E1505" t="str">
            <v>CLT-DA</v>
          </cell>
          <cell r="F1505" t="str">
            <v>00-014</v>
          </cell>
          <cell r="G1505" t="str">
            <v>RITE</v>
          </cell>
          <cell r="H1505" t="str">
            <v>1000017687</v>
          </cell>
          <cell r="N1505" t="str">
            <v>4500992400</v>
          </cell>
          <cell r="O1505" t="str">
            <v>3</v>
          </cell>
        </row>
        <row r="1506">
          <cell r="A1506">
            <v>4923</v>
          </cell>
          <cell r="B1506">
            <v>2</v>
          </cell>
          <cell r="C1506" t="str">
            <v>CLT-DA-00-015</v>
          </cell>
          <cell r="D1506">
            <v>4923</v>
          </cell>
          <cell r="E1506" t="str">
            <v>CLT-DA</v>
          </cell>
          <cell r="F1506" t="str">
            <v>00-015</v>
          </cell>
          <cell r="G1506" t="str">
            <v>RITE</v>
          </cell>
          <cell r="H1506" t="str">
            <v>1000017688</v>
          </cell>
          <cell r="N1506" t="str">
            <v>4500992416</v>
          </cell>
          <cell r="O1506" t="str">
            <v>1</v>
          </cell>
        </row>
        <row r="1507">
          <cell r="A1507">
            <v>5094</v>
          </cell>
          <cell r="B1507">
            <v>2</v>
          </cell>
          <cell r="C1507" t="str">
            <v>CLT-DA-00-017</v>
          </cell>
          <cell r="D1507">
            <v>5094</v>
          </cell>
          <cell r="E1507" t="str">
            <v>CLT-DA</v>
          </cell>
          <cell r="F1507" t="str">
            <v>00-017</v>
          </cell>
          <cell r="G1507" t="str">
            <v>RITE</v>
          </cell>
          <cell r="H1507" t="str">
            <v>1000017770</v>
          </cell>
          <cell r="N1507" t="str">
            <v>4501006454</v>
          </cell>
          <cell r="O1507" t="str">
            <v>4</v>
          </cell>
        </row>
        <row r="1508">
          <cell r="A1508">
            <v>5089</v>
          </cell>
          <cell r="B1508">
            <v>2</v>
          </cell>
          <cell r="C1508" t="str">
            <v>CLT-DA-00-018</v>
          </cell>
          <cell r="D1508">
            <v>5089</v>
          </cell>
          <cell r="E1508" t="str">
            <v>CLT-DA</v>
          </cell>
          <cell r="F1508" t="str">
            <v>00-018</v>
          </cell>
          <cell r="G1508" t="str">
            <v>RITE</v>
          </cell>
          <cell r="H1508" t="str">
            <v>1000017769</v>
          </cell>
          <cell r="N1508" t="str">
            <v>4501006454</v>
          </cell>
          <cell r="O1508" t="str">
            <v>2</v>
          </cell>
        </row>
        <row r="1509">
          <cell r="A1509">
            <v>5093</v>
          </cell>
          <cell r="B1509">
            <v>2</v>
          </cell>
          <cell r="C1509" t="str">
            <v>CLT-DA-00-019</v>
          </cell>
          <cell r="D1509">
            <v>5093</v>
          </cell>
          <cell r="E1509" t="str">
            <v>CLT-DA</v>
          </cell>
          <cell r="F1509" t="str">
            <v>00-019</v>
          </cell>
          <cell r="G1509" t="str">
            <v>RITE</v>
          </cell>
          <cell r="H1509" t="str">
            <v>1000017771</v>
          </cell>
          <cell r="N1509" t="str">
            <v>4501008307</v>
          </cell>
          <cell r="O1509" t="str">
            <v>2</v>
          </cell>
        </row>
        <row r="1510">
          <cell r="A1510">
            <v>5095</v>
          </cell>
          <cell r="B1510">
            <v>2</v>
          </cell>
          <cell r="C1510" t="str">
            <v>CLT-DA-00-020</v>
          </cell>
          <cell r="D1510">
            <v>5095</v>
          </cell>
          <cell r="E1510" t="str">
            <v>CLT-DA</v>
          </cell>
          <cell r="F1510" t="str">
            <v>00-020</v>
          </cell>
          <cell r="G1510" t="str">
            <v>RITE</v>
          </cell>
          <cell r="H1510" t="str">
            <v>1000017772</v>
          </cell>
          <cell r="N1510" t="str">
            <v>4501008307</v>
          </cell>
          <cell r="O1510" t="str">
            <v>3</v>
          </cell>
        </row>
        <row r="1511">
          <cell r="A1511">
            <v>5096</v>
          </cell>
          <cell r="B1511">
            <v>2</v>
          </cell>
          <cell r="C1511" t="str">
            <v>CLT-DA-00-021</v>
          </cell>
          <cell r="D1511">
            <v>5096</v>
          </cell>
          <cell r="E1511" t="str">
            <v>CLT-DA</v>
          </cell>
          <cell r="F1511" t="str">
            <v>00-021</v>
          </cell>
          <cell r="G1511" t="str">
            <v>RITE</v>
          </cell>
          <cell r="H1511" t="str">
            <v>1000017773</v>
          </cell>
          <cell r="N1511" t="str">
            <v>4501008307</v>
          </cell>
          <cell r="O1511" t="str">
            <v>4</v>
          </cell>
        </row>
        <row r="1512">
          <cell r="A1512">
            <v>5560</v>
          </cell>
          <cell r="B1512">
            <v>2</v>
          </cell>
          <cell r="C1512" t="str">
            <v>CLT-DA-00-045</v>
          </cell>
          <cell r="D1512">
            <v>5560</v>
          </cell>
          <cell r="E1512" t="str">
            <v>CLT-DA</v>
          </cell>
          <cell r="F1512" t="str">
            <v>00-045</v>
          </cell>
          <cell r="G1512" t="str">
            <v>RITE</v>
          </cell>
          <cell r="H1512" t="str">
            <v>1000018024</v>
          </cell>
          <cell r="N1512" t="str">
            <v>4501061163</v>
          </cell>
          <cell r="O1512" t="str">
            <v>1</v>
          </cell>
        </row>
        <row r="1513">
          <cell r="A1513">
            <v>5561</v>
          </cell>
          <cell r="B1513">
            <v>2</v>
          </cell>
          <cell r="C1513" t="str">
            <v>CLT-DA-00-046</v>
          </cell>
          <cell r="D1513">
            <v>5561</v>
          </cell>
          <cell r="E1513" t="str">
            <v>CLT-DA</v>
          </cell>
          <cell r="F1513" t="str">
            <v>00-046</v>
          </cell>
          <cell r="G1513" t="str">
            <v>RITE</v>
          </cell>
          <cell r="H1513" t="str">
            <v>1000018025</v>
          </cell>
          <cell r="N1513" t="str">
            <v>4501061163</v>
          </cell>
          <cell r="O1513" t="str">
            <v>2</v>
          </cell>
        </row>
        <row r="1514">
          <cell r="A1514">
            <v>5562</v>
          </cell>
          <cell r="B1514">
            <v>2</v>
          </cell>
          <cell r="C1514" t="str">
            <v>CLT-DA-00-047</v>
          </cell>
          <cell r="D1514">
            <v>5562</v>
          </cell>
          <cell r="E1514" t="str">
            <v>CLT-DA</v>
          </cell>
          <cell r="F1514" t="str">
            <v>00-047</v>
          </cell>
          <cell r="G1514" t="str">
            <v>RITE</v>
          </cell>
          <cell r="H1514" t="str">
            <v>1000018026</v>
          </cell>
          <cell r="N1514" t="str">
            <v>4501061163</v>
          </cell>
          <cell r="O1514" t="str">
            <v>3</v>
          </cell>
        </row>
        <row r="1515">
          <cell r="A1515">
            <v>5563</v>
          </cell>
          <cell r="B1515">
            <v>2</v>
          </cell>
          <cell r="C1515" t="str">
            <v>CLT-DA-00-048</v>
          </cell>
          <cell r="D1515">
            <v>5563</v>
          </cell>
          <cell r="E1515" t="str">
            <v>CLT-DA</v>
          </cell>
          <cell r="F1515" t="str">
            <v>00-048</v>
          </cell>
          <cell r="G1515" t="str">
            <v>RITE</v>
          </cell>
          <cell r="H1515" t="str">
            <v>1000018022</v>
          </cell>
          <cell r="N1515" t="str">
            <v>4501061093</v>
          </cell>
          <cell r="O1515" t="str">
            <v>1</v>
          </cell>
        </row>
        <row r="1516">
          <cell r="A1516">
            <v>5564</v>
          </cell>
          <cell r="B1516">
            <v>2</v>
          </cell>
          <cell r="C1516" t="str">
            <v>CLT-DA-00-049</v>
          </cell>
          <cell r="D1516">
            <v>5564</v>
          </cell>
          <cell r="E1516" t="str">
            <v>CLT-DA</v>
          </cell>
          <cell r="F1516" t="str">
            <v>00-049</v>
          </cell>
          <cell r="G1516" t="str">
            <v>RITE</v>
          </cell>
          <cell r="H1516" t="str">
            <v>1000018023</v>
          </cell>
          <cell r="N1516" t="str">
            <v>4501061093</v>
          </cell>
          <cell r="O1516" t="str">
            <v>2</v>
          </cell>
        </row>
        <row r="1517">
          <cell r="A1517">
            <v>6065</v>
          </cell>
          <cell r="B1517">
            <v>2</v>
          </cell>
          <cell r="C1517" t="str">
            <v>CLT-DA-00-076</v>
          </cell>
          <cell r="D1517">
            <v>6065</v>
          </cell>
          <cell r="E1517" t="str">
            <v>CLT-DA</v>
          </cell>
          <cell r="F1517" t="str">
            <v>00-076</v>
          </cell>
          <cell r="G1517" t="str">
            <v>RITE</v>
          </cell>
          <cell r="H1517" t="str">
            <v>1000018596</v>
          </cell>
        </row>
        <row r="1518">
          <cell r="A1518">
            <v>6066</v>
          </cell>
          <cell r="B1518">
            <v>2</v>
          </cell>
          <cell r="C1518" t="str">
            <v>CLT-DA-00-077</v>
          </cell>
          <cell r="D1518">
            <v>6066</v>
          </cell>
          <cell r="E1518" t="str">
            <v>CLT-CA</v>
          </cell>
          <cell r="F1518" t="str">
            <v>00-077</v>
          </cell>
          <cell r="G1518" t="str">
            <v>RITE</v>
          </cell>
        </row>
        <row r="1519">
          <cell r="A1519">
            <v>6173</v>
          </cell>
          <cell r="B1519">
            <v>2</v>
          </cell>
          <cell r="C1519" t="str">
            <v>CLT-DA-00-078</v>
          </cell>
          <cell r="D1519">
            <v>6173</v>
          </cell>
          <cell r="E1519" t="str">
            <v>CLT-DA</v>
          </cell>
          <cell r="F1519" t="str">
            <v>00-078</v>
          </cell>
          <cell r="G1519" t="str">
            <v>RITE</v>
          </cell>
          <cell r="H1519" t="str">
            <v>1000018652</v>
          </cell>
          <cell r="N1519" t="str">
            <v>450111956</v>
          </cell>
          <cell r="O1519" t="str">
            <v>2</v>
          </cell>
        </row>
        <row r="1520">
          <cell r="A1520">
            <v>6205</v>
          </cell>
          <cell r="B1520">
            <v>2</v>
          </cell>
          <cell r="C1520" t="str">
            <v>CLT-DA-00-085</v>
          </cell>
          <cell r="D1520">
            <v>6205</v>
          </cell>
          <cell r="E1520" t="str">
            <v>CLT-DA</v>
          </cell>
          <cell r="F1520" t="str">
            <v>00-085</v>
          </cell>
          <cell r="G1520" t="str">
            <v>RITE</v>
          </cell>
          <cell r="H1520" t="str">
            <v>1000018648</v>
          </cell>
          <cell r="N1520" t="str">
            <v>4501124452</v>
          </cell>
        </row>
        <row r="1521">
          <cell r="A1521">
            <v>6206</v>
          </cell>
          <cell r="B1521">
            <v>2</v>
          </cell>
          <cell r="C1521" t="str">
            <v>CLT-DA-00-086</v>
          </cell>
          <cell r="D1521">
            <v>6206</v>
          </cell>
          <cell r="E1521" t="str">
            <v>CLT-DA</v>
          </cell>
          <cell r="F1521" t="str">
            <v>00-086</v>
          </cell>
          <cell r="G1521" t="str">
            <v>RITE</v>
          </cell>
          <cell r="H1521" t="str">
            <v>1000018649</v>
          </cell>
          <cell r="N1521" t="str">
            <v>4501124452</v>
          </cell>
          <cell r="O1521" t="str">
            <v>2</v>
          </cell>
        </row>
        <row r="1522">
          <cell r="A1522">
            <v>6207</v>
          </cell>
          <cell r="B1522">
            <v>2</v>
          </cell>
          <cell r="C1522" t="str">
            <v>CLT-DA-00-087</v>
          </cell>
          <cell r="D1522">
            <v>6207</v>
          </cell>
          <cell r="E1522" t="str">
            <v>CLT-DA</v>
          </cell>
          <cell r="F1522" t="str">
            <v>00-087</v>
          </cell>
          <cell r="G1522" t="str">
            <v>RITE</v>
          </cell>
          <cell r="H1522" t="str">
            <v>1000018650</v>
          </cell>
          <cell r="N1522" t="str">
            <v>4501124452</v>
          </cell>
        </row>
        <row r="1523">
          <cell r="A1523">
            <v>6208</v>
          </cell>
          <cell r="B1523">
            <v>2</v>
          </cell>
          <cell r="C1523" t="str">
            <v>CLT-DA-00-088</v>
          </cell>
          <cell r="D1523">
            <v>6208</v>
          </cell>
          <cell r="E1523" t="str">
            <v>CLT-DA</v>
          </cell>
          <cell r="F1523" t="str">
            <v>00-088</v>
          </cell>
          <cell r="G1523" t="str">
            <v>RITE</v>
          </cell>
          <cell r="H1523" t="str">
            <v>1000018651</v>
          </cell>
          <cell r="N1523" t="str">
            <v>4501124452</v>
          </cell>
        </row>
        <row r="1524">
          <cell r="A1524">
            <v>6792</v>
          </cell>
          <cell r="B1524">
            <v>2</v>
          </cell>
          <cell r="C1524" t="str">
            <v>CLT-DA-00-108</v>
          </cell>
          <cell r="D1524">
            <v>6792</v>
          </cell>
          <cell r="E1524" t="str">
            <v>CLT-DA</v>
          </cell>
          <cell r="F1524" t="str">
            <v>00-108</v>
          </cell>
          <cell r="G1524" t="str">
            <v>Lost in Hole</v>
          </cell>
          <cell r="H1524" t="str">
            <v>1000019006</v>
          </cell>
          <cell r="N1524" t="str">
            <v>4501140240</v>
          </cell>
          <cell r="O1524" t="str">
            <v>13</v>
          </cell>
        </row>
        <row r="1525">
          <cell r="A1525">
            <v>6793</v>
          </cell>
          <cell r="B1525">
            <v>2</v>
          </cell>
          <cell r="C1525" t="str">
            <v>CLT-DA-00-109</v>
          </cell>
          <cell r="D1525">
            <v>6793</v>
          </cell>
          <cell r="E1525" t="str">
            <v>CLT-DA</v>
          </cell>
          <cell r="F1525" t="str">
            <v>00-109</v>
          </cell>
          <cell r="G1525" t="str">
            <v>RITE</v>
          </cell>
          <cell r="H1525" t="str">
            <v>1000019007</v>
          </cell>
          <cell r="N1525" t="str">
            <v>4501140240</v>
          </cell>
        </row>
        <row r="1526">
          <cell r="A1526">
            <v>6794</v>
          </cell>
          <cell r="B1526">
            <v>2</v>
          </cell>
          <cell r="C1526" t="str">
            <v>CLT-DA-00-111</v>
          </cell>
          <cell r="D1526">
            <v>6794</v>
          </cell>
          <cell r="E1526" t="str">
            <v>CLT-DA</v>
          </cell>
          <cell r="F1526" t="str">
            <v>00-111</v>
          </cell>
          <cell r="G1526" t="str">
            <v>RITE</v>
          </cell>
          <cell r="H1526" t="str">
            <v>1000019008</v>
          </cell>
        </row>
        <row r="1527">
          <cell r="A1527">
            <v>6879</v>
          </cell>
          <cell r="B1527">
            <v>2</v>
          </cell>
          <cell r="C1527" t="str">
            <v>CLT-DA-00-112</v>
          </cell>
          <cell r="D1527">
            <v>6879</v>
          </cell>
          <cell r="E1527" t="str">
            <v>CLT-DA</v>
          </cell>
          <cell r="F1527" t="str">
            <v>00-112</v>
          </cell>
          <cell r="G1527" t="str">
            <v>RITE</v>
          </cell>
          <cell r="H1527" t="str">
            <v>1000019009</v>
          </cell>
          <cell r="N1527" t="str">
            <v>4501140240</v>
          </cell>
          <cell r="O1527" t="str">
            <v>17</v>
          </cell>
        </row>
        <row r="1528">
          <cell r="A1528">
            <v>6880</v>
          </cell>
          <cell r="B1528">
            <v>2</v>
          </cell>
          <cell r="C1528" t="str">
            <v>CLT-DA-00-113</v>
          </cell>
          <cell r="D1528">
            <v>6880</v>
          </cell>
          <cell r="E1528" t="str">
            <v>CLT-DA</v>
          </cell>
          <cell r="F1528" t="str">
            <v>00-113</v>
          </cell>
          <cell r="G1528" t="str">
            <v>RITE</v>
          </cell>
          <cell r="H1528" t="str">
            <v>1000019010</v>
          </cell>
          <cell r="N1528" t="str">
            <v>4501140240</v>
          </cell>
          <cell r="O1528" t="str">
            <v>18</v>
          </cell>
        </row>
        <row r="1529">
          <cell r="A1529">
            <v>6881</v>
          </cell>
          <cell r="B1529">
            <v>2</v>
          </cell>
          <cell r="C1529" t="str">
            <v>CLT-DA-00-114</v>
          </cell>
          <cell r="D1529">
            <v>6881</v>
          </cell>
          <cell r="E1529" t="str">
            <v>CLT-DA</v>
          </cell>
          <cell r="F1529" t="str">
            <v>00-114</v>
          </cell>
          <cell r="G1529" t="str">
            <v>RITE</v>
          </cell>
          <cell r="H1529" t="str">
            <v>1000019011</v>
          </cell>
          <cell r="N1529" t="str">
            <v>4501140240</v>
          </cell>
          <cell r="O1529" t="str">
            <v>19</v>
          </cell>
        </row>
        <row r="1530">
          <cell r="A1530">
            <v>6882</v>
          </cell>
          <cell r="B1530">
            <v>2</v>
          </cell>
          <cell r="C1530" t="str">
            <v>CLT-DA-00-115</v>
          </cell>
          <cell r="D1530">
            <v>6882</v>
          </cell>
          <cell r="E1530" t="str">
            <v>CLT-DA</v>
          </cell>
          <cell r="F1530" t="str">
            <v>00-115</v>
          </cell>
          <cell r="G1530" t="str">
            <v>RITE</v>
          </cell>
          <cell r="H1530" t="str">
            <v>1000019012</v>
          </cell>
          <cell r="N1530" t="str">
            <v>4501140240</v>
          </cell>
          <cell r="O1530" t="str">
            <v>20</v>
          </cell>
        </row>
        <row r="1531">
          <cell r="A1531">
            <v>6883</v>
          </cell>
          <cell r="B1531">
            <v>2</v>
          </cell>
          <cell r="C1531" t="str">
            <v>CLT-DA-00-116</v>
          </cell>
          <cell r="D1531">
            <v>6883</v>
          </cell>
          <cell r="E1531" t="str">
            <v>CLT-DA</v>
          </cell>
          <cell r="F1531" t="str">
            <v>00-116</v>
          </cell>
          <cell r="G1531" t="str">
            <v>RITE</v>
          </cell>
          <cell r="H1531" t="str">
            <v>1000019013</v>
          </cell>
          <cell r="N1531" t="str">
            <v>4501140240</v>
          </cell>
          <cell r="O1531" t="str">
            <v>21</v>
          </cell>
        </row>
        <row r="1532">
          <cell r="A1532">
            <v>6884</v>
          </cell>
          <cell r="B1532">
            <v>2</v>
          </cell>
          <cell r="C1532" t="str">
            <v>CLT-DA-00-117</v>
          </cell>
          <cell r="D1532">
            <v>6884</v>
          </cell>
          <cell r="E1532" t="str">
            <v>CLT-DA</v>
          </cell>
          <cell r="F1532" t="str">
            <v>00-117</v>
          </cell>
          <cell r="G1532" t="str">
            <v>RITE</v>
          </cell>
          <cell r="H1532" t="str">
            <v>1000019014</v>
          </cell>
          <cell r="N1532" t="str">
            <v>4501140240</v>
          </cell>
          <cell r="O1532" t="str">
            <v>22</v>
          </cell>
        </row>
        <row r="1533">
          <cell r="A1533">
            <v>6885</v>
          </cell>
          <cell r="B1533">
            <v>2</v>
          </cell>
          <cell r="C1533" t="str">
            <v>CLT-DA-00-118</v>
          </cell>
          <cell r="D1533">
            <v>6885</v>
          </cell>
          <cell r="E1533" t="str">
            <v>CLT-DA</v>
          </cell>
          <cell r="F1533" t="str">
            <v>00-118</v>
          </cell>
          <cell r="G1533" t="str">
            <v>RITE</v>
          </cell>
          <cell r="H1533" t="str">
            <v>1000019015</v>
          </cell>
          <cell r="N1533" t="str">
            <v>4501140240</v>
          </cell>
          <cell r="O1533" t="str">
            <v>23</v>
          </cell>
        </row>
        <row r="1534">
          <cell r="A1534">
            <v>3286</v>
          </cell>
          <cell r="B1534">
            <v>2</v>
          </cell>
          <cell r="C1534" t="str">
            <v>CLT-DA-97022</v>
          </cell>
          <cell r="D1534">
            <v>3286</v>
          </cell>
          <cell r="E1534" t="str">
            <v>CLT-DA</v>
          </cell>
          <cell r="F1534" t="str">
            <v>97022</v>
          </cell>
          <cell r="G1534" t="str">
            <v>RITE</v>
          </cell>
          <cell r="H1534" t="str">
            <v>1000012802</v>
          </cell>
          <cell r="N1534" t="str">
            <v>4500012442</v>
          </cell>
          <cell r="O1534" t="str">
            <v>2</v>
          </cell>
        </row>
        <row r="1535">
          <cell r="A1535">
            <v>3290</v>
          </cell>
          <cell r="B1535">
            <v>2</v>
          </cell>
          <cell r="C1535" t="str">
            <v>CLT-DA-97028</v>
          </cell>
          <cell r="D1535">
            <v>3290</v>
          </cell>
          <cell r="E1535" t="str">
            <v>CLT-DA</v>
          </cell>
          <cell r="F1535" t="str">
            <v>97028</v>
          </cell>
          <cell r="G1535" t="str">
            <v>RITE</v>
          </cell>
          <cell r="H1535" t="str">
            <v>1000012911</v>
          </cell>
          <cell r="N1535" t="str">
            <v>4500025732</v>
          </cell>
          <cell r="O1535" t="str">
            <v>1</v>
          </cell>
        </row>
        <row r="1536">
          <cell r="A1536">
            <v>3296</v>
          </cell>
          <cell r="B1536">
            <v>2</v>
          </cell>
          <cell r="C1536" t="str">
            <v>CLT-DA-97031</v>
          </cell>
          <cell r="D1536">
            <v>3296</v>
          </cell>
          <cell r="E1536" t="str">
            <v>CLT-DA</v>
          </cell>
          <cell r="F1536" t="str">
            <v>97031</v>
          </cell>
          <cell r="G1536" t="str">
            <v>RITE</v>
          </cell>
          <cell r="H1536" t="str">
            <v>1000012979</v>
          </cell>
          <cell r="N1536" t="str">
            <v>4500025749</v>
          </cell>
          <cell r="O1536" t="str">
            <v>2</v>
          </cell>
        </row>
        <row r="1537">
          <cell r="A1537">
            <v>3340</v>
          </cell>
          <cell r="B1537">
            <v>2</v>
          </cell>
          <cell r="C1537" t="str">
            <v>CLT-DA-97069</v>
          </cell>
          <cell r="D1537">
            <v>3340</v>
          </cell>
          <cell r="E1537" t="str">
            <v>CLT-DA</v>
          </cell>
          <cell r="F1537" t="str">
            <v>97069</v>
          </cell>
          <cell r="G1537" t="str">
            <v>RITE</v>
          </cell>
          <cell r="H1537" t="str">
            <v>1000013739</v>
          </cell>
          <cell r="N1537" t="str">
            <v>4500153763</v>
          </cell>
          <cell r="O1537" t="str">
            <v>1</v>
          </cell>
        </row>
        <row r="1538">
          <cell r="A1538">
            <v>3342</v>
          </cell>
          <cell r="B1538">
            <v>2</v>
          </cell>
          <cell r="C1538" t="str">
            <v>CLT-DA-97070</v>
          </cell>
          <cell r="D1538">
            <v>3342</v>
          </cell>
          <cell r="E1538" t="str">
            <v>CLT-DA</v>
          </cell>
          <cell r="F1538" t="str">
            <v>97070</v>
          </cell>
          <cell r="G1538" t="str">
            <v>RITE</v>
          </cell>
          <cell r="H1538" t="str">
            <v>1000013740</v>
          </cell>
          <cell r="N1538" t="str">
            <v>4500153763</v>
          </cell>
          <cell r="O1538" t="str">
            <v>2</v>
          </cell>
        </row>
        <row r="1539">
          <cell r="A1539">
            <v>3343</v>
          </cell>
          <cell r="B1539">
            <v>2</v>
          </cell>
          <cell r="C1539" t="str">
            <v>CLT-DA-97071</v>
          </cell>
          <cell r="D1539">
            <v>3343</v>
          </cell>
          <cell r="E1539" t="str">
            <v>CLT-DA</v>
          </cell>
          <cell r="F1539" t="str">
            <v>97071</v>
          </cell>
          <cell r="G1539" t="str">
            <v>RITE</v>
          </cell>
          <cell r="H1539" t="str">
            <v>1000013745</v>
          </cell>
          <cell r="N1539" t="str">
            <v>4500154485</v>
          </cell>
          <cell r="O1539" t="str">
            <v>1</v>
          </cell>
        </row>
        <row r="1540">
          <cell r="A1540">
            <v>3346</v>
          </cell>
          <cell r="B1540">
            <v>2</v>
          </cell>
          <cell r="C1540" t="str">
            <v>CLT-DA-97073</v>
          </cell>
          <cell r="D1540">
            <v>3346</v>
          </cell>
          <cell r="E1540" t="str">
            <v>CLT-DA</v>
          </cell>
          <cell r="F1540" t="str">
            <v>97073</v>
          </cell>
          <cell r="G1540" t="str">
            <v>RITE</v>
          </cell>
          <cell r="H1540" t="str">
            <v>1000013747</v>
          </cell>
          <cell r="N1540" t="str">
            <v>4500154485</v>
          </cell>
          <cell r="O1540" t="str">
            <v>3</v>
          </cell>
        </row>
        <row r="1541">
          <cell r="A1541">
            <v>3347</v>
          </cell>
          <cell r="B1541">
            <v>2</v>
          </cell>
          <cell r="C1541" t="str">
            <v>CLT-DA-97074</v>
          </cell>
          <cell r="D1541">
            <v>3347</v>
          </cell>
          <cell r="E1541" t="str">
            <v>CLT-DA</v>
          </cell>
          <cell r="F1541" t="str">
            <v>97074</v>
          </cell>
          <cell r="G1541" t="str">
            <v>RITE</v>
          </cell>
          <cell r="H1541" t="str">
            <v>1000013930</v>
          </cell>
          <cell r="N1541" t="str">
            <v>4500185729</v>
          </cell>
          <cell r="O1541" t="str">
            <v>1</v>
          </cell>
        </row>
        <row r="1542">
          <cell r="A1542">
            <v>3349</v>
          </cell>
          <cell r="B1542">
            <v>2</v>
          </cell>
          <cell r="C1542" t="str">
            <v>CLT-DA-97075</v>
          </cell>
          <cell r="D1542">
            <v>3349</v>
          </cell>
          <cell r="E1542" t="str">
            <v>CLT-DA</v>
          </cell>
          <cell r="F1542" t="str">
            <v>97075</v>
          </cell>
          <cell r="G1542" t="str">
            <v>RITE</v>
          </cell>
          <cell r="H1542" t="str">
            <v>1000013931</v>
          </cell>
          <cell r="N1542" t="str">
            <v>4500185729</v>
          </cell>
          <cell r="O1542" t="str">
            <v>2</v>
          </cell>
        </row>
        <row r="1543">
          <cell r="A1543">
            <v>3351</v>
          </cell>
          <cell r="B1543">
            <v>2</v>
          </cell>
          <cell r="C1543" t="str">
            <v>CLT-DA-97076</v>
          </cell>
          <cell r="D1543">
            <v>3351</v>
          </cell>
          <cell r="E1543" t="str">
            <v>CLT-DA</v>
          </cell>
          <cell r="F1543" t="str">
            <v>97076</v>
          </cell>
          <cell r="G1543" t="str">
            <v>RITE</v>
          </cell>
          <cell r="H1543" t="str">
            <v>1000013932</v>
          </cell>
          <cell r="N1543" t="str">
            <v>4500185729</v>
          </cell>
          <cell r="O1543" t="str">
            <v>3</v>
          </cell>
        </row>
        <row r="1544">
          <cell r="A1544">
            <v>3370</v>
          </cell>
          <cell r="B1544">
            <v>2</v>
          </cell>
          <cell r="C1544" t="str">
            <v>CLT-DA-97090</v>
          </cell>
          <cell r="D1544">
            <v>3370</v>
          </cell>
          <cell r="E1544" t="str">
            <v>CLT-DA</v>
          </cell>
          <cell r="F1544" t="str">
            <v>97090</v>
          </cell>
          <cell r="G1544" t="str">
            <v>RITE</v>
          </cell>
          <cell r="I1544" t="e">
            <v>#N/A</v>
          </cell>
        </row>
        <row r="1545">
          <cell r="A1545">
            <v>3371</v>
          </cell>
          <cell r="B1545">
            <v>2</v>
          </cell>
          <cell r="C1545" t="str">
            <v>CLT-DA-97091</v>
          </cell>
          <cell r="D1545">
            <v>3371</v>
          </cell>
          <cell r="E1545" t="str">
            <v>CLT-DA</v>
          </cell>
          <cell r="F1545" t="str">
            <v>97091</v>
          </cell>
          <cell r="G1545" t="str">
            <v>RITE</v>
          </cell>
          <cell r="H1545" t="str">
            <v>1000014208</v>
          </cell>
          <cell r="N1545" t="str">
            <v>4500211298</v>
          </cell>
          <cell r="O1545" t="str">
            <v>1</v>
          </cell>
        </row>
        <row r="1546">
          <cell r="A1546">
            <v>3372</v>
          </cell>
          <cell r="B1546">
            <v>2</v>
          </cell>
          <cell r="C1546" t="str">
            <v>CLT-DA-97092</v>
          </cell>
          <cell r="D1546">
            <v>3372</v>
          </cell>
          <cell r="E1546" t="str">
            <v>CLT-DA</v>
          </cell>
          <cell r="F1546" t="str">
            <v>97092</v>
          </cell>
          <cell r="G1546" t="str">
            <v>RITE</v>
          </cell>
          <cell r="H1546" t="str">
            <v>1000014209</v>
          </cell>
          <cell r="N1546" t="str">
            <v>4500211298</v>
          </cell>
          <cell r="O1546" t="str">
            <v>2</v>
          </cell>
        </row>
        <row r="1547">
          <cell r="A1547">
            <v>3374</v>
          </cell>
          <cell r="B1547">
            <v>2</v>
          </cell>
          <cell r="C1547" t="str">
            <v>CLT-DA-97093</v>
          </cell>
          <cell r="D1547">
            <v>3374</v>
          </cell>
          <cell r="E1547" t="str">
            <v>CLT-DA</v>
          </cell>
          <cell r="F1547" t="str">
            <v>97093</v>
          </cell>
          <cell r="G1547" t="str">
            <v>RITE</v>
          </cell>
          <cell r="H1547" t="str">
            <v>1000014210</v>
          </cell>
          <cell r="N1547" t="str">
            <v>4500211298</v>
          </cell>
          <cell r="O1547" t="str">
            <v>3</v>
          </cell>
        </row>
        <row r="1548">
          <cell r="A1548">
            <v>3376</v>
          </cell>
          <cell r="B1548">
            <v>2</v>
          </cell>
          <cell r="C1548" t="str">
            <v>CLT-DA-97095</v>
          </cell>
          <cell r="D1548">
            <v>3376</v>
          </cell>
          <cell r="E1548" t="str">
            <v>CLT-DA</v>
          </cell>
          <cell r="F1548" t="str">
            <v>97095</v>
          </cell>
          <cell r="G1548" t="str">
            <v>RITE</v>
          </cell>
          <cell r="I1548" t="e">
            <v>#N/A</v>
          </cell>
        </row>
        <row r="1549">
          <cell r="A1549">
            <v>3377</v>
          </cell>
          <cell r="B1549">
            <v>2</v>
          </cell>
          <cell r="C1549" t="str">
            <v>CLT-DA-97096</v>
          </cell>
          <cell r="D1549">
            <v>3377</v>
          </cell>
          <cell r="E1549" t="str">
            <v>CLT-DA</v>
          </cell>
          <cell r="F1549" t="str">
            <v>97096</v>
          </cell>
          <cell r="G1549" t="str">
            <v>RITE</v>
          </cell>
          <cell r="H1549" t="str">
            <v>1000014214</v>
          </cell>
          <cell r="N1549" t="str">
            <v>4500154485</v>
          </cell>
          <cell r="O1549" t="str">
            <v>8</v>
          </cell>
        </row>
        <row r="1550">
          <cell r="A1550">
            <v>3461</v>
          </cell>
          <cell r="B1550">
            <v>2</v>
          </cell>
          <cell r="C1550" t="str">
            <v>CLT-DA-98019</v>
          </cell>
          <cell r="D1550">
            <v>3461</v>
          </cell>
          <cell r="E1550" t="str">
            <v>CLT-DA</v>
          </cell>
          <cell r="F1550" t="str">
            <v>98019</v>
          </cell>
          <cell r="G1550" t="str">
            <v>RITE</v>
          </cell>
          <cell r="H1550" t="str">
            <v>1000014930</v>
          </cell>
          <cell r="N1550" t="str">
            <v>4500323260</v>
          </cell>
          <cell r="O1550" t="str">
            <v>10</v>
          </cell>
        </row>
        <row r="1551">
          <cell r="A1551">
            <v>3464</v>
          </cell>
          <cell r="B1551">
            <v>2</v>
          </cell>
          <cell r="C1551" t="str">
            <v>CLT-DA-98020</v>
          </cell>
          <cell r="D1551">
            <v>3464</v>
          </cell>
          <cell r="E1551" t="str">
            <v>CLT-DA</v>
          </cell>
          <cell r="F1551" t="str">
            <v>98020</v>
          </cell>
          <cell r="G1551" t="str">
            <v>RITE</v>
          </cell>
          <cell r="H1551" t="str">
            <v>1000014931</v>
          </cell>
          <cell r="N1551" t="str">
            <v>4500323260</v>
          </cell>
          <cell r="O1551" t="str">
            <v>11</v>
          </cell>
        </row>
        <row r="1552">
          <cell r="A1552">
            <v>3466</v>
          </cell>
          <cell r="B1552">
            <v>2</v>
          </cell>
          <cell r="C1552" t="str">
            <v>CLT-DA-98021</v>
          </cell>
          <cell r="D1552">
            <v>3466</v>
          </cell>
          <cell r="E1552" t="str">
            <v>CLT-DA</v>
          </cell>
          <cell r="F1552" t="str">
            <v>98021</v>
          </cell>
          <cell r="G1552" t="str">
            <v>RITE</v>
          </cell>
          <cell r="H1552" t="str">
            <v>1000014932</v>
          </cell>
          <cell r="N1552" t="str">
            <v>4500323260</v>
          </cell>
          <cell r="O1552" t="str">
            <v>12</v>
          </cell>
        </row>
        <row r="1553">
          <cell r="A1553">
            <v>3473</v>
          </cell>
          <cell r="B1553">
            <v>2</v>
          </cell>
          <cell r="C1553" t="str">
            <v>CLT-DA-98022B</v>
          </cell>
          <cell r="D1553">
            <v>3473</v>
          </cell>
          <cell r="E1553" t="str">
            <v>CLT-DA</v>
          </cell>
          <cell r="F1553" t="str">
            <v>98022B</v>
          </cell>
          <cell r="G1553" t="str">
            <v>RITE</v>
          </cell>
          <cell r="H1553" t="str">
            <v>1000014933</v>
          </cell>
        </row>
        <row r="1554">
          <cell r="A1554">
            <v>3479</v>
          </cell>
          <cell r="B1554">
            <v>2</v>
          </cell>
          <cell r="C1554" t="str">
            <v>CLT-DA-98023</v>
          </cell>
          <cell r="D1554">
            <v>3479</v>
          </cell>
          <cell r="E1554" t="str">
            <v>CLT-DA</v>
          </cell>
          <cell r="F1554" t="str">
            <v>98023B</v>
          </cell>
          <cell r="G1554" t="str">
            <v>RITE</v>
          </cell>
          <cell r="H1554" t="str">
            <v>1000016210</v>
          </cell>
          <cell r="N1554" t="str">
            <v>4500250530</v>
          </cell>
          <cell r="O1554" t="str">
            <v>3</v>
          </cell>
        </row>
        <row r="1555">
          <cell r="A1555">
            <v>3552</v>
          </cell>
          <cell r="B1555">
            <v>2</v>
          </cell>
          <cell r="C1555" t="str">
            <v>CLT-DA-98067</v>
          </cell>
          <cell r="D1555">
            <v>3552</v>
          </cell>
          <cell r="E1555" t="str">
            <v>CLT-DA</v>
          </cell>
          <cell r="F1555" t="str">
            <v>98067</v>
          </cell>
          <cell r="G1555" t="str">
            <v>RITE</v>
          </cell>
          <cell r="H1555" t="str">
            <v>1000015736</v>
          </cell>
          <cell r="N1555" t="str">
            <v>4500517800</v>
          </cell>
          <cell r="O1555" t="str">
            <v>1</v>
          </cell>
        </row>
        <row r="1556">
          <cell r="A1556">
            <v>3555</v>
          </cell>
          <cell r="B1556">
            <v>2</v>
          </cell>
          <cell r="C1556" t="str">
            <v>CLT-DA-98068</v>
          </cell>
          <cell r="D1556">
            <v>3555</v>
          </cell>
          <cell r="E1556" t="str">
            <v>CLT-DA</v>
          </cell>
          <cell r="F1556" t="str">
            <v>98068</v>
          </cell>
          <cell r="G1556" t="str">
            <v>RITE</v>
          </cell>
          <cell r="H1556" t="str">
            <v>1000015737</v>
          </cell>
          <cell r="N1556" t="str">
            <v>4500517800</v>
          </cell>
          <cell r="O1556" t="str">
            <v>2</v>
          </cell>
        </row>
        <row r="1557">
          <cell r="A1557">
            <v>3556</v>
          </cell>
          <cell r="B1557">
            <v>2</v>
          </cell>
          <cell r="C1557" t="str">
            <v>CLT-DA-98069</v>
          </cell>
          <cell r="D1557">
            <v>3556</v>
          </cell>
          <cell r="E1557" t="str">
            <v>CLT-DA</v>
          </cell>
          <cell r="F1557" t="str">
            <v>98069</v>
          </cell>
          <cell r="G1557" t="str">
            <v>RITE</v>
          </cell>
          <cell r="H1557" t="str">
            <v>1000015738</v>
          </cell>
          <cell r="N1557" t="str">
            <v>4500517800</v>
          </cell>
          <cell r="O1557" t="str">
            <v>3</v>
          </cell>
        </row>
        <row r="1558">
          <cell r="A1558">
            <v>3558</v>
          </cell>
          <cell r="B1558">
            <v>2</v>
          </cell>
          <cell r="C1558" t="str">
            <v>CLT-DA-98070</v>
          </cell>
          <cell r="D1558">
            <v>3558</v>
          </cell>
          <cell r="E1558" t="str">
            <v>CLT-DA</v>
          </cell>
          <cell r="F1558" t="str">
            <v>98070</v>
          </cell>
          <cell r="G1558" t="str">
            <v>RITE</v>
          </cell>
          <cell r="H1558" t="str">
            <v>1000015739</v>
          </cell>
          <cell r="N1558" t="str">
            <v>4500517800</v>
          </cell>
          <cell r="O1558" t="str">
            <v>4</v>
          </cell>
        </row>
        <row r="1559">
          <cell r="A1559">
            <v>3559</v>
          </cell>
          <cell r="B1559">
            <v>2</v>
          </cell>
          <cell r="C1559" t="str">
            <v>CLT-DA-98071</v>
          </cell>
          <cell r="D1559">
            <v>3559</v>
          </cell>
          <cell r="E1559" t="str">
            <v>CLT-DA</v>
          </cell>
          <cell r="F1559" t="str">
            <v>98071</v>
          </cell>
          <cell r="G1559" t="str">
            <v>RITE</v>
          </cell>
          <cell r="H1559" t="str">
            <v>1000015740</v>
          </cell>
          <cell r="N1559" t="str">
            <v>4500517800</v>
          </cell>
          <cell r="O1559" t="str">
            <v>5</v>
          </cell>
        </row>
        <row r="1560">
          <cell r="A1560">
            <v>3560</v>
          </cell>
          <cell r="B1560">
            <v>2</v>
          </cell>
          <cell r="C1560" t="str">
            <v>CLT-DA-98072</v>
          </cell>
          <cell r="D1560">
            <v>3560</v>
          </cell>
          <cell r="E1560" t="str">
            <v>CLT-DA</v>
          </cell>
          <cell r="F1560" t="str">
            <v>98072</v>
          </cell>
          <cell r="G1560" t="str">
            <v>RITE</v>
          </cell>
          <cell r="H1560" t="str">
            <v>1000015741</v>
          </cell>
          <cell r="N1560" t="str">
            <v>4500517800</v>
          </cell>
          <cell r="O1560" t="str">
            <v>6</v>
          </cell>
        </row>
        <row r="1561">
          <cell r="A1561">
            <v>3588</v>
          </cell>
          <cell r="B1561">
            <v>2</v>
          </cell>
          <cell r="C1561" t="str">
            <v>CLT-DA-98092</v>
          </cell>
          <cell r="D1561">
            <v>3588</v>
          </cell>
          <cell r="E1561" t="str">
            <v>CLT-DA</v>
          </cell>
          <cell r="F1561" t="str">
            <v>98092</v>
          </cell>
          <cell r="G1561" t="str">
            <v>RITE</v>
          </cell>
          <cell r="H1561" t="str">
            <v>1000016336</v>
          </cell>
          <cell r="N1561" t="str">
            <v>4500668131</v>
          </cell>
          <cell r="O1561" t="str">
            <v>1</v>
          </cell>
        </row>
        <row r="1562">
          <cell r="A1562">
            <v>3594</v>
          </cell>
          <cell r="B1562">
            <v>2</v>
          </cell>
          <cell r="C1562" t="str">
            <v>CLT-DA-98093</v>
          </cell>
          <cell r="D1562">
            <v>3594</v>
          </cell>
          <cell r="E1562" t="str">
            <v>CLT-DA</v>
          </cell>
          <cell r="F1562" t="str">
            <v>98093</v>
          </cell>
          <cell r="G1562" t="str">
            <v>RITE</v>
          </cell>
          <cell r="H1562" t="str">
            <v>1000016337</v>
          </cell>
          <cell r="N1562" t="str">
            <v>4500668131</v>
          </cell>
          <cell r="O1562" t="str">
            <v>2</v>
          </cell>
        </row>
        <row r="1563">
          <cell r="A1563">
            <v>3596</v>
          </cell>
          <cell r="B1563">
            <v>2</v>
          </cell>
          <cell r="C1563" t="str">
            <v>CLT-DA-98094</v>
          </cell>
          <cell r="D1563">
            <v>3596</v>
          </cell>
          <cell r="E1563" t="str">
            <v>CLT-DA</v>
          </cell>
          <cell r="F1563" t="str">
            <v>98094</v>
          </cell>
          <cell r="G1563" t="str">
            <v>RITE</v>
          </cell>
          <cell r="H1563" t="str">
            <v>1000016338</v>
          </cell>
          <cell r="N1563" t="str">
            <v>4500668131</v>
          </cell>
          <cell r="O1563" t="str">
            <v>3</v>
          </cell>
        </row>
        <row r="1564">
          <cell r="A1564">
            <v>3599</v>
          </cell>
          <cell r="B1564">
            <v>2</v>
          </cell>
          <cell r="C1564" t="str">
            <v>CLT-DA-98095</v>
          </cell>
          <cell r="D1564">
            <v>3599</v>
          </cell>
          <cell r="E1564" t="str">
            <v>CLT-DA</v>
          </cell>
          <cell r="F1564" t="str">
            <v>98095</v>
          </cell>
          <cell r="G1564" t="str">
            <v>RITE</v>
          </cell>
          <cell r="H1564" t="str">
            <v>1000016339</v>
          </cell>
          <cell r="N1564" t="str">
            <v>4500668131</v>
          </cell>
          <cell r="O1564" t="str">
            <v>4</v>
          </cell>
        </row>
        <row r="1565">
          <cell r="A1565">
            <v>3753</v>
          </cell>
          <cell r="B1565">
            <v>2</v>
          </cell>
          <cell r="C1565" t="str">
            <v>CLT-DA-99020</v>
          </cell>
          <cell r="D1565">
            <v>3753</v>
          </cell>
          <cell r="E1565" t="str">
            <v>CLT-DA</v>
          </cell>
          <cell r="F1565" t="str">
            <v>99020</v>
          </cell>
          <cell r="G1565" t="str">
            <v>RITE</v>
          </cell>
          <cell r="H1565" t="str">
            <v>1000017031</v>
          </cell>
          <cell r="N1565" t="str">
            <v>4500807069</v>
          </cell>
          <cell r="O1565" t="str">
            <v>1</v>
          </cell>
        </row>
        <row r="1566">
          <cell r="A1566">
            <v>3756</v>
          </cell>
          <cell r="B1566">
            <v>2</v>
          </cell>
          <cell r="C1566" t="str">
            <v>CLT-DA-99021</v>
          </cell>
          <cell r="D1566">
            <v>3756</v>
          </cell>
          <cell r="E1566" t="str">
            <v>CLT-DA</v>
          </cell>
          <cell r="F1566" t="str">
            <v>99021</v>
          </cell>
          <cell r="G1566" t="str">
            <v>RITE</v>
          </cell>
          <cell r="H1566" t="str">
            <v>1000017034</v>
          </cell>
          <cell r="N1566" t="str">
            <v>4500807073</v>
          </cell>
          <cell r="O1566" t="str">
            <v>1</v>
          </cell>
        </row>
        <row r="1567">
          <cell r="A1567">
            <v>3758</v>
          </cell>
          <cell r="B1567">
            <v>2</v>
          </cell>
          <cell r="C1567" t="str">
            <v>CLT-DA-99022</v>
          </cell>
          <cell r="D1567">
            <v>3758</v>
          </cell>
          <cell r="E1567" t="str">
            <v>CLT-DA</v>
          </cell>
          <cell r="F1567" t="str">
            <v>99022</v>
          </cell>
          <cell r="G1567" t="str">
            <v>RITE</v>
          </cell>
          <cell r="H1567" t="str">
            <v>1000017035</v>
          </cell>
          <cell r="N1567" t="str">
            <v>4500807073</v>
          </cell>
          <cell r="O1567" t="str">
            <v>2</v>
          </cell>
        </row>
        <row r="1568">
          <cell r="A1568">
            <v>4290</v>
          </cell>
          <cell r="B1568">
            <v>2</v>
          </cell>
          <cell r="C1568" t="str">
            <v>CLT-DA-99034</v>
          </cell>
          <cell r="D1568">
            <v>4290</v>
          </cell>
          <cell r="E1568" t="str">
            <v>CLT-DA</v>
          </cell>
          <cell r="F1568" t="str">
            <v>99034</v>
          </cell>
          <cell r="G1568" t="str">
            <v>RITE</v>
          </cell>
          <cell r="H1568" t="str">
            <v>1000017392</v>
          </cell>
          <cell r="N1568" t="str">
            <v>4500950973</v>
          </cell>
          <cell r="O1568" t="str">
            <v>3</v>
          </cell>
        </row>
        <row r="1569">
          <cell r="A1569">
            <v>4291</v>
          </cell>
          <cell r="B1569">
            <v>2</v>
          </cell>
          <cell r="C1569" t="str">
            <v>CLT-DA-99035</v>
          </cell>
          <cell r="D1569">
            <v>4291</v>
          </cell>
          <cell r="E1569" t="str">
            <v>CLT-DA</v>
          </cell>
          <cell r="F1569" t="str">
            <v>99035</v>
          </cell>
          <cell r="G1569" t="str">
            <v>RITE</v>
          </cell>
          <cell r="H1569" t="str">
            <v>1000017393</v>
          </cell>
          <cell r="N1569" t="str">
            <v>4500950973</v>
          </cell>
          <cell r="O1569" t="str">
            <v>4</v>
          </cell>
        </row>
        <row r="1570">
          <cell r="A1570">
            <v>4292</v>
          </cell>
          <cell r="B1570">
            <v>2</v>
          </cell>
          <cell r="C1570" t="str">
            <v>CLT-DA-99036</v>
          </cell>
          <cell r="D1570">
            <v>4292</v>
          </cell>
          <cell r="E1570" t="str">
            <v>CLT-DA</v>
          </cell>
          <cell r="F1570" t="str">
            <v>99036</v>
          </cell>
          <cell r="G1570" t="str">
            <v>RITE</v>
          </cell>
          <cell r="H1570" t="str">
            <v>1000017390</v>
          </cell>
          <cell r="N1570" t="str">
            <v>4500950966</v>
          </cell>
          <cell r="O1570" t="str">
            <v>3</v>
          </cell>
        </row>
        <row r="1571">
          <cell r="A1571">
            <v>6564</v>
          </cell>
          <cell r="B1571">
            <v>2</v>
          </cell>
          <cell r="C1571" t="str">
            <v>C-SS-TO-M105</v>
          </cell>
          <cell r="D1571">
            <v>6564</v>
          </cell>
          <cell r="E1571" t="str">
            <v>C-SS-TO</v>
          </cell>
          <cell r="F1571" t="str">
            <v>M105</v>
          </cell>
          <cell r="G1571" t="str">
            <v>RITE</v>
          </cell>
        </row>
        <row r="1572">
          <cell r="A1572">
            <v>6565</v>
          </cell>
          <cell r="B1572">
            <v>2</v>
          </cell>
          <cell r="C1572" t="str">
            <v>C-SS-TO-M106</v>
          </cell>
          <cell r="D1572">
            <v>6565</v>
          </cell>
          <cell r="E1572" t="str">
            <v>C-SS-TO</v>
          </cell>
          <cell r="F1572" t="str">
            <v>M106</v>
          </cell>
          <cell r="G1572" t="str">
            <v>On Location</v>
          </cell>
        </row>
        <row r="1573">
          <cell r="A1573">
            <v>6754</v>
          </cell>
          <cell r="B1573">
            <v>2</v>
          </cell>
          <cell r="C1573" t="str">
            <v>C-SS-TO-M112</v>
          </cell>
          <cell r="D1573">
            <v>6754</v>
          </cell>
          <cell r="E1573" t="str">
            <v>C-SS-TO</v>
          </cell>
          <cell r="F1573" t="str">
            <v>M112</v>
          </cell>
          <cell r="G1573" t="str">
            <v>On Location</v>
          </cell>
        </row>
        <row r="1574">
          <cell r="A1574">
            <v>6755</v>
          </cell>
          <cell r="B1574">
            <v>2</v>
          </cell>
          <cell r="C1574" t="str">
            <v>C-SS-TO-M113</v>
          </cell>
          <cell r="D1574">
            <v>6755</v>
          </cell>
          <cell r="E1574" t="str">
            <v>C-SS-TO</v>
          </cell>
          <cell r="F1574" t="str">
            <v>M113</v>
          </cell>
          <cell r="G1574" t="str">
            <v>RITE</v>
          </cell>
        </row>
        <row r="1575">
          <cell r="A1575">
            <v>6756</v>
          </cell>
          <cell r="B1575">
            <v>2</v>
          </cell>
          <cell r="C1575" t="str">
            <v>C-SS-TO-M114</v>
          </cell>
          <cell r="D1575">
            <v>6756</v>
          </cell>
          <cell r="E1575" t="str">
            <v>C-SS-TO</v>
          </cell>
          <cell r="F1575" t="str">
            <v>M114</v>
          </cell>
          <cell r="G1575" t="str">
            <v>On Location</v>
          </cell>
        </row>
        <row r="1576">
          <cell r="A1576">
            <v>6757</v>
          </cell>
          <cell r="B1576">
            <v>2</v>
          </cell>
          <cell r="C1576" t="str">
            <v>C-SS-TO-M115</v>
          </cell>
          <cell r="D1576">
            <v>6757</v>
          </cell>
          <cell r="E1576" t="str">
            <v>C-SS-TO</v>
          </cell>
          <cell r="F1576" t="str">
            <v>M115</v>
          </cell>
          <cell r="G1576" t="str">
            <v>On Location</v>
          </cell>
        </row>
        <row r="1577">
          <cell r="A1577">
            <v>86</v>
          </cell>
          <cell r="B1577">
            <v>2</v>
          </cell>
          <cell r="C1577" t="str">
            <v>CST-AA-002</v>
          </cell>
          <cell r="D1577">
            <v>86</v>
          </cell>
          <cell r="E1577" t="str">
            <v>CST-AA</v>
          </cell>
          <cell r="F1577" t="str">
            <v>002</v>
          </cell>
          <cell r="G1577" t="str">
            <v>RITE</v>
          </cell>
        </row>
        <row r="1578">
          <cell r="A1578">
            <v>141</v>
          </cell>
          <cell r="B1578">
            <v>2</v>
          </cell>
          <cell r="C1578" t="str">
            <v>CST-AA-003</v>
          </cell>
          <cell r="D1578">
            <v>141</v>
          </cell>
          <cell r="E1578" t="str">
            <v>CST-AA</v>
          </cell>
          <cell r="F1578" t="str">
            <v>003</v>
          </cell>
          <cell r="G1578" t="str">
            <v>RITE</v>
          </cell>
        </row>
        <row r="1579">
          <cell r="A1579">
            <v>222</v>
          </cell>
          <cell r="B1579">
            <v>2</v>
          </cell>
          <cell r="C1579" t="str">
            <v>CST-AA-005</v>
          </cell>
          <cell r="D1579">
            <v>222</v>
          </cell>
          <cell r="E1579" t="str">
            <v>CST-AA</v>
          </cell>
          <cell r="F1579" t="str">
            <v>005</v>
          </cell>
          <cell r="G1579" t="str">
            <v>RITE</v>
          </cell>
        </row>
        <row r="1580">
          <cell r="A1580">
            <v>335</v>
          </cell>
          <cell r="B1580">
            <v>2</v>
          </cell>
          <cell r="C1580" t="str">
            <v>CST-AA-009</v>
          </cell>
          <cell r="D1580">
            <v>335</v>
          </cell>
          <cell r="E1580" t="str">
            <v>CST-AA</v>
          </cell>
          <cell r="F1580" t="str">
            <v>009</v>
          </cell>
          <cell r="G1580" t="str">
            <v>Lost in Hole</v>
          </cell>
        </row>
        <row r="1581">
          <cell r="A1581">
            <v>366</v>
          </cell>
          <cell r="B1581">
            <v>2</v>
          </cell>
          <cell r="C1581" t="str">
            <v>CST-AA-010</v>
          </cell>
          <cell r="D1581">
            <v>366</v>
          </cell>
          <cell r="E1581" t="str">
            <v>CST-AA</v>
          </cell>
          <cell r="F1581" t="str">
            <v>010</v>
          </cell>
          <cell r="G1581" t="str">
            <v>RITE</v>
          </cell>
        </row>
        <row r="1582">
          <cell r="A1582">
            <v>389</v>
          </cell>
          <cell r="B1582">
            <v>2</v>
          </cell>
          <cell r="C1582" t="str">
            <v>CST-AA-011</v>
          </cell>
          <cell r="D1582">
            <v>389</v>
          </cell>
          <cell r="E1582" t="str">
            <v>CST-AA</v>
          </cell>
          <cell r="F1582" t="str">
            <v>011</v>
          </cell>
          <cell r="G1582" t="str">
            <v>RITE</v>
          </cell>
        </row>
        <row r="1583">
          <cell r="A1583">
            <v>3919</v>
          </cell>
          <cell r="B1583">
            <v>2</v>
          </cell>
          <cell r="C1583" t="str">
            <v>CST-AA-L11</v>
          </cell>
          <cell r="D1583">
            <v>3919</v>
          </cell>
          <cell r="E1583" t="str">
            <v>CST-AA</v>
          </cell>
          <cell r="F1583" t="str">
            <v>L11</v>
          </cell>
          <cell r="G1583" t="str">
            <v>RITE</v>
          </cell>
        </row>
        <row r="1584">
          <cell r="A1584">
            <v>142</v>
          </cell>
          <cell r="B1584">
            <v>2</v>
          </cell>
          <cell r="C1584" t="str">
            <v>CST-CA-8003</v>
          </cell>
          <cell r="D1584">
            <v>142</v>
          </cell>
          <cell r="E1584" t="str">
            <v>CST-CA</v>
          </cell>
          <cell r="F1584" t="str">
            <v>8003</v>
          </cell>
          <cell r="G1584" t="str">
            <v>RITE</v>
          </cell>
        </row>
        <row r="1585">
          <cell r="A1585">
            <v>3837</v>
          </cell>
          <cell r="B1585">
            <v>2</v>
          </cell>
          <cell r="C1585" t="str">
            <v>CST-CA-L01</v>
          </cell>
          <cell r="D1585">
            <v>3837</v>
          </cell>
          <cell r="E1585" t="str">
            <v>CST-CA</v>
          </cell>
          <cell r="F1585" t="str">
            <v>L01</v>
          </cell>
          <cell r="G1585" t="str">
            <v>RITE</v>
          </cell>
        </row>
        <row r="1586">
          <cell r="A1586">
            <v>3864</v>
          </cell>
          <cell r="B1586">
            <v>2</v>
          </cell>
          <cell r="C1586" t="str">
            <v>CST-CA-L02</v>
          </cell>
          <cell r="D1586">
            <v>3864</v>
          </cell>
          <cell r="E1586" t="str">
            <v>CST-CA</v>
          </cell>
          <cell r="F1586" t="str">
            <v>L02</v>
          </cell>
          <cell r="G1586" t="str">
            <v>RITE</v>
          </cell>
        </row>
        <row r="1587">
          <cell r="A1587">
            <v>4947</v>
          </cell>
          <cell r="B1587">
            <v>2</v>
          </cell>
          <cell r="C1587" t="str">
            <v>C-S-TO-10027</v>
          </cell>
          <cell r="D1587">
            <v>4947</v>
          </cell>
          <cell r="E1587" t="str">
            <v>C-S-TO</v>
          </cell>
          <cell r="F1587" t="str">
            <v>10027</v>
          </cell>
          <cell r="G1587" t="str">
            <v>RITE</v>
          </cell>
        </row>
        <row r="1588">
          <cell r="A1588">
            <v>4946</v>
          </cell>
          <cell r="B1588">
            <v>2</v>
          </cell>
          <cell r="C1588" t="str">
            <v>C-S-TO-10028</v>
          </cell>
          <cell r="D1588">
            <v>4946</v>
          </cell>
          <cell r="E1588" t="str">
            <v>C-S-TO</v>
          </cell>
          <cell r="F1588" t="str">
            <v>10028</v>
          </cell>
          <cell r="G1588" t="str">
            <v>On Location</v>
          </cell>
        </row>
        <row r="1589">
          <cell r="A1589">
            <v>4943</v>
          </cell>
          <cell r="B1589">
            <v>2</v>
          </cell>
          <cell r="C1589" t="str">
            <v>C-S-TO-30035</v>
          </cell>
          <cell r="D1589">
            <v>4943</v>
          </cell>
          <cell r="E1589" t="str">
            <v>C-S-TO</v>
          </cell>
          <cell r="F1589" t="str">
            <v>30035</v>
          </cell>
          <cell r="G1589" t="str">
            <v>RITE</v>
          </cell>
        </row>
        <row r="1590">
          <cell r="A1590">
            <v>5057</v>
          </cell>
          <cell r="B1590">
            <v>2</v>
          </cell>
          <cell r="C1590" t="str">
            <v>C-S-TO-30036</v>
          </cell>
          <cell r="D1590">
            <v>5057</v>
          </cell>
          <cell r="E1590" t="str">
            <v>C-S-TO</v>
          </cell>
          <cell r="F1590" t="str">
            <v>30036</v>
          </cell>
          <cell r="G1590" t="str">
            <v>RITE</v>
          </cell>
        </row>
        <row r="1591">
          <cell r="A1591">
            <v>5059</v>
          </cell>
          <cell r="B1591">
            <v>2</v>
          </cell>
          <cell r="C1591" t="str">
            <v>C-S-TO-30037</v>
          </cell>
          <cell r="D1591">
            <v>5059</v>
          </cell>
          <cell r="E1591" t="str">
            <v>C-S-TO</v>
          </cell>
          <cell r="F1591" t="str">
            <v>30037</v>
          </cell>
          <cell r="G1591" t="str">
            <v>RITE</v>
          </cell>
        </row>
        <row r="1592">
          <cell r="A1592">
            <v>5187</v>
          </cell>
          <cell r="B1592">
            <v>2</v>
          </cell>
          <cell r="C1592" t="str">
            <v>C-S-TO-30040</v>
          </cell>
          <cell r="D1592">
            <v>5187</v>
          </cell>
          <cell r="E1592" t="str">
            <v>C-S-TO</v>
          </cell>
          <cell r="F1592" t="str">
            <v>30040</v>
          </cell>
          <cell r="G1592" t="str">
            <v>On Location</v>
          </cell>
        </row>
        <row r="1593">
          <cell r="A1593">
            <v>5188</v>
          </cell>
          <cell r="B1593">
            <v>2</v>
          </cell>
          <cell r="C1593" t="str">
            <v>C-S-TO-30041</v>
          </cell>
          <cell r="D1593">
            <v>5188</v>
          </cell>
          <cell r="E1593" t="str">
            <v>C-S-TO</v>
          </cell>
          <cell r="F1593" t="str">
            <v>30041</v>
          </cell>
          <cell r="G1593" t="str">
            <v>RITE</v>
          </cell>
        </row>
        <row r="1594">
          <cell r="A1594">
            <v>5617</v>
          </cell>
          <cell r="B1594">
            <v>2</v>
          </cell>
          <cell r="C1594" t="str">
            <v>C-S-TO-30042</v>
          </cell>
          <cell r="D1594">
            <v>5617</v>
          </cell>
          <cell r="E1594" t="str">
            <v>C-S-TO</v>
          </cell>
          <cell r="F1594" t="str">
            <v>30042</v>
          </cell>
          <cell r="G1594" t="str">
            <v>On Location</v>
          </cell>
        </row>
        <row r="1595">
          <cell r="A1595">
            <v>5618</v>
          </cell>
          <cell r="B1595">
            <v>2</v>
          </cell>
          <cell r="C1595" t="str">
            <v>C-S-TO-40043</v>
          </cell>
          <cell r="D1595">
            <v>5618</v>
          </cell>
          <cell r="E1595" t="str">
            <v>C-S-TO</v>
          </cell>
          <cell r="F1595" t="str">
            <v>40043</v>
          </cell>
          <cell r="G1595" t="str">
            <v>RITE</v>
          </cell>
        </row>
        <row r="1596">
          <cell r="A1596">
            <v>5619</v>
          </cell>
          <cell r="B1596">
            <v>2</v>
          </cell>
          <cell r="C1596" t="str">
            <v>C-S-TO-40044</v>
          </cell>
          <cell r="D1596">
            <v>5619</v>
          </cell>
          <cell r="E1596" t="str">
            <v>C-S-TO</v>
          </cell>
          <cell r="F1596" t="str">
            <v>40044</v>
          </cell>
          <cell r="G1596" t="str">
            <v>On Location</v>
          </cell>
        </row>
        <row r="1597">
          <cell r="A1597">
            <v>5620</v>
          </cell>
          <cell r="B1597">
            <v>2</v>
          </cell>
          <cell r="C1597" t="str">
            <v>C-S-TO-40045</v>
          </cell>
          <cell r="D1597">
            <v>5620</v>
          </cell>
          <cell r="E1597" t="str">
            <v>C-S-TO</v>
          </cell>
          <cell r="F1597" t="str">
            <v>40045</v>
          </cell>
          <cell r="G1597" t="str">
            <v>On Location</v>
          </cell>
        </row>
        <row r="1598">
          <cell r="A1598">
            <v>6197</v>
          </cell>
          <cell r="B1598">
            <v>2</v>
          </cell>
          <cell r="C1598" t="str">
            <v>C-S-TO-M101</v>
          </cell>
          <cell r="D1598">
            <v>6197</v>
          </cell>
          <cell r="E1598" t="str">
            <v>C-S-TO</v>
          </cell>
          <cell r="F1598" t="str">
            <v>M101</v>
          </cell>
          <cell r="G1598" t="str">
            <v>RITE</v>
          </cell>
        </row>
        <row r="1599">
          <cell r="A1599">
            <v>6198</v>
          </cell>
          <cell r="B1599">
            <v>2</v>
          </cell>
          <cell r="C1599" t="str">
            <v>C-S-TO-M102</v>
          </cell>
          <cell r="D1599">
            <v>6198</v>
          </cell>
          <cell r="E1599" t="str">
            <v>C-S-TO</v>
          </cell>
          <cell r="F1599" t="str">
            <v>M102</v>
          </cell>
          <cell r="G1599" t="str">
            <v>On Location</v>
          </cell>
        </row>
        <row r="1600">
          <cell r="A1600">
            <v>6199</v>
          </cell>
          <cell r="B1600">
            <v>2</v>
          </cell>
          <cell r="C1600" t="str">
            <v>C-S-TO-M103</v>
          </cell>
          <cell r="D1600">
            <v>6199</v>
          </cell>
          <cell r="E1600" t="str">
            <v>C-S-TO</v>
          </cell>
          <cell r="F1600" t="str">
            <v>M103</v>
          </cell>
          <cell r="G1600" t="str">
            <v>RITE</v>
          </cell>
        </row>
        <row r="1601">
          <cell r="A1601">
            <v>6200</v>
          </cell>
          <cell r="B1601">
            <v>2</v>
          </cell>
          <cell r="C1601" t="str">
            <v>C-S-TO-M104</v>
          </cell>
          <cell r="D1601">
            <v>6200</v>
          </cell>
          <cell r="E1601" t="str">
            <v>C-S-TO</v>
          </cell>
          <cell r="F1601" t="str">
            <v>M104</v>
          </cell>
          <cell r="G1601" t="str">
            <v>RITE</v>
          </cell>
        </row>
        <row r="1602">
          <cell r="A1602">
            <v>6598</v>
          </cell>
          <cell r="B1602">
            <v>2</v>
          </cell>
          <cell r="C1602" t="str">
            <v>C-S-TO-M111</v>
          </cell>
          <cell r="D1602">
            <v>6598</v>
          </cell>
          <cell r="E1602" t="str">
            <v>C-S-TO</v>
          </cell>
          <cell r="F1602" t="str">
            <v>M111</v>
          </cell>
          <cell r="G1602" t="str">
            <v>On Location</v>
          </cell>
        </row>
        <row r="1603">
          <cell r="A1603">
            <v>29</v>
          </cell>
          <cell r="B1603">
            <v>2</v>
          </cell>
          <cell r="C1603" t="str">
            <v>DFS-AA-001</v>
          </cell>
          <cell r="D1603">
            <v>29</v>
          </cell>
          <cell r="E1603" t="str">
            <v>DFS-AA</v>
          </cell>
          <cell r="F1603" t="str">
            <v>001</v>
          </cell>
          <cell r="G1603" t="str">
            <v>JUNKED</v>
          </cell>
        </row>
        <row r="1604">
          <cell r="A1604">
            <v>87</v>
          </cell>
          <cell r="B1604">
            <v>2</v>
          </cell>
          <cell r="C1604" t="str">
            <v>DFS-AA-002</v>
          </cell>
          <cell r="D1604">
            <v>87</v>
          </cell>
          <cell r="E1604" t="str">
            <v>DFS-AA</v>
          </cell>
          <cell r="F1604" t="str">
            <v>002</v>
          </cell>
          <cell r="G1604" t="str">
            <v>JUNKED</v>
          </cell>
        </row>
        <row r="1605">
          <cell r="A1605">
            <v>180</v>
          </cell>
          <cell r="B1605">
            <v>2</v>
          </cell>
          <cell r="C1605" t="str">
            <v>DFS-AA-004</v>
          </cell>
          <cell r="D1605">
            <v>180</v>
          </cell>
          <cell r="E1605" t="str">
            <v>DFS-AA</v>
          </cell>
          <cell r="F1605" t="str">
            <v>004</v>
          </cell>
          <cell r="G1605" t="str">
            <v>JUNKED</v>
          </cell>
        </row>
        <row r="1606">
          <cell r="A1606">
            <v>223</v>
          </cell>
          <cell r="B1606">
            <v>2</v>
          </cell>
          <cell r="C1606" t="str">
            <v>DFS-AA-005</v>
          </cell>
          <cell r="D1606">
            <v>223</v>
          </cell>
          <cell r="E1606" t="str">
            <v>DFS-AA</v>
          </cell>
          <cell r="F1606" t="str">
            <v>005</v>
          </cell>
          <cell r="G1606" t="str">
            <v>JUNKED</v>
          </cell>
        </row>
        <row r="1607">
          <cell r="A1607">
            <v>252</v>
          </cell>
          <cell r="B1607">
            <v>2</v>
          </cell>
          <cell r="C1607" t="str">
            <v>DFS-AA-006</v>
          </cell>
          <cell r="D1607">
            <v>252</v>
          </cell>
          <cell r="E1607" t="str">
            <v>DFS-AA</v>
          </cell>
          <cell r="F1607" t="str">
            <v>006</v>
          </cell>
          <cell r="G1607" t="str">
            <v>JUNKED</v>
          </cell>
        </row>
        <row r="1608">
          <cell r="A1608">
            <v>285</v>
          </cell>
          <cell r="B1608">
            <v>2</v>
          </cell>
          <cell r="C1608" t="str">
            <v>DFS-AA-007</v>
          </cell>
          <cell r="D1608">
            <v>285</v>
          </cell>
          <cell r="E1608" t="str">
            <v>DFS-AA</v>
          </cell>
          <cell r="F1608" t="str">
            <v>007</v>
          </cell>
          <cell r="G1608" t="str">
            <v>JUNKED</v>
          </cell>
        </row>
        <row r="1609">
          <cell r="A1609">
            <v>336</v>
          </cell>
          <cell r="B1609">
            <v>2</v>
          </cell>
          <cell r="C1609" t="str">
            <v>DFS-AA-009</v>
          </cell>
          <cell r="D1609">
            <v>336</v>
          </cell>
          <cell r="E1609" t="str">
            <v>DFS-AA</v>
          </cell>
          <cell r="F1609" t="str">
            <v>009</v>
          </cell>
          <cell r="G1609" t="str">
            <v>RITE</v>
          </cell>
        </row>
        <row r="1610">
          <cell r="A1610">
            <v>367</v>
          </cell>
          <cell r="B1610">
            <v>2</v>
          </cell>
          <cell r="C1610" t="str">
            <v>DFS-AA-010</v>
          </cell>
          <cell r="D1610">
            <v>367</v>
          </cell>
          <cell r="E1610" t="str">
            <v>DFS-AA</v>
          </cell>
          <cell r="F1610" t="str">
            <v>010</v>
          </cell>
          <cell r="G1610" t="str">
            <v>JUNKED</v>
          </cell>
        </row>
        <row r="1611">
          <cell r="A1611">
            <v>390</v>
          </cell>
          <cell r="B1611">
            <v>2</v>
          </cell>
          <cell r="C1611" t="str">
            <v>DFS-AA-011</v>
          </cell>
          <cell r="D1611">
            <v>390</v>
          </cell>
          <cell r="E1611" t="str">
            <v>DFS-AA</v>
          </cell>
          <cell r="F1611" t="str">
            <v>011</v>
          </cell>
          <cell r="G1611" t="str">
            <v>RITE</v>
          </cell>
        </row>
        <row r="1612">
          <cell r="A1612">
            <v>416</v>
          </cell>
          <cell r="B1612">
            <v>2</v>
          </cell>
          <cell r="C1612" t="str">
            <v>DFS-AA-012</v>
          </cell>
          <cell r="D1612">
            <v>416</v>
          </cell>
          <cell r="E1612" t="str">
            <v>DFS-AA</v>
          </cell>
          <cell r="F1612" t="str">
            <v>012</v>
          </cell>
          <cell r="G1612" t="str">
            <v>On Location</v>
          </cell>
        </row>
        <row r="1613">
          <cell r="A1613">
            <v>451</v>
          </cell>
          <cell r="B1613">
            <v>2</v>
          </cell>
          <cell r="C1613" t="str">
            <v>DFS-AA-013</v>
          </cell>
          <cell r="D1613">
            <v>451</v>
          </cell>
          <cell r="E1613" t="str">
            <v>DFS-AA</v>
          </cell>
          <cell r="F1613" t="str">
            <v>013</v>
          </cell>
          <cell r="G1613" t="str">
            <v>RITE</v>
          </cell>
        </row>
        <row r="1614">
          <cell r="A1614">
            <v>480</v>
          </cell>
          <cell r="B1614">
            <v>2</v>
          </cell>
          <cell r="C1614" t="str">
            <v>DFS-AA-014</v>
          </cell>
          <cell r="D1614">
            <v>480</v>
          </cell>
          <cell r="E1614" t="str">
            <v>DFS-AA</v>
          </cell>
          <cell r="F1614" t="str">
            <v>014</v>
          </cell>
          <cell r="G1614" t="str">
            <v>RITE</v>
          </cell>
        </row>
        <row r="1615">
          <cell r="A1615">
            <v>506</v>
          </cell>
          <cell r="B1615">
            <v>2</v>
          </cell>
          <cell r="C1615" t="str">
            <v>DFS-AA-015</v>
          </cell>
          <cell r="D1615">
            <v>506</v>
          </cell>
          <cell r="E1615" t="str">
            <v>DFS-AA</v>
          </cell>
          <cell r="F1615" t="str">
            <v>015</v>
          </cell>
          <cell r="G1615" t="str">
            <v>JUNKED</v>
          </cell>
        </row>
        <row r="1616">
          <cell r="A1616">
            <v>6078</v>
          </cell>
          <cell r="B1616">
            <v>2</v>
          </cell>
          <cell r="C1616" t="str">
            <v>DFS-AA-016</v>
          </cell>
          <cell r="D1616">
            <v>6078</v>
          </cell>
          <cell r="E1616" t="str">
            <v>DFS-AA</v>
          </cell>
          <cell r="F1616" t="str">
            <v>016</v>
          </cell>
          <cell r="G1616" t="str">
            <v>RITE</v>
          </cell>
          <cell r="N1616" t="str">
            <v>LFT-75632</v>
          </cell>
          <cell r="O1616" t="str">
            <v>1</v>
          </cell>
        </row>
        <row r="1617">
          <cell r="A1617">
            <v>6079</v>
          </cell>
          <cell r="B1617">
            <v>2</v>
          </cell>
          <cell r="C1617" t="str">
            <v>DFS-AA-017</v>
          </cell>
          <cell r="D1617">
            <v>6079</v>
          </cell>
          <cell r="E1617" t="str">
            <v>DFS-AA</v>
          </cell>
          <cell r="F1617" t="str">
            <v>017</v>
          </cell>
          <cell r="G1617" t="str">
            <v>On Location</v>
          </cell>
          <cell r="N1617" t="str">
            <v>LFT-75632</v>
          </cell>
          <cell r="O1617" t="str">
            <v>2</v>
          </cell>
        </row>
        <row r="1618">
          <cell r="A1618">
            <v>6080</v>
          </cell>
          <cell r="B1618">
            <v>2</v>
          </cell>
          <cell r="C1618" t="str">
            <v>DFS-AA-018</v>
          </cell>
          <cell r="D1618">
            <v>6080</v>
          </cell>
          <cell r="E1618" t="str">
            <v>DFS-AA</v>
          </cell>
          <cell r="F1618" t="str">
            <v>018</v>
          </cell>
          <cell r="G1618" t="str">
            <v>On Location</v>
          </cell>
          <cell r="N1618" t="str">
            <v>LFT-75633</v>
          </cell>
          <cell r="O1618" t="str">
            <v>1</v>
          </cell>
        </row>
        <row r="1619">
          <cell r="A1619">
            <v>6081</v>
          </cell>
          <cell r="B1619">
            <v>2</v>
          </cell>
          <cell r="C1619" t="str">
            <v>DFS-AA-019</v>
          </cell>
          <cell r="D1619">
            <v>6081</v>
          </cell>
          <cell r="E1619" t="str">
            <v>DFS-AA</v>
          </cell>
          <cell r="F1619" t="str">
            <v>019</v>
          </cell>
          <cell r="G1619" t="str">
            <v>RITE</v>
          </cell>
          <cell r="N1619" t="str">
            <v>LFT-75633</v>
          </cell>
          <cell r="O1619" t="str">
            <v>2</v>
          </cell>
        </row>
        <row r="1620">
          <cell r="A1620">
            <v>3969</v>
          </cell>
          <cell r="B1620">
            <v>2</v>
          </cell>
          <cell r="C1620" t="str">
            <v>DFS-AC-001</v>
          </cell>
          <cell r="D1620">
            <v>3969</v>
          </cell>
          <cell r="E1620" t="str">
            <v>DFS-AC</v>
          </cell>
          <cell r="F1620" t="str">
            <v>001</v>
          </cell>
          <cell r="G1620" t="str">
            <v>RITE</v>
          </cell>
        </row>
        <row r="1621">
          <cell r="A1621">
            <v>3975</v>
          </cell>
          <cell r="B1621">
            <v>2</v>
          </cell>
          <cell r="C1621" t="str">
            <v>DFS-AC-002</v>
          </cell>
          <cell r="D1621">
            <v>3975</v>
          </cell>
          <cell r="E1621" t="str">
            <v>DFS-AC</v>
          </cell>
          <cell r="F1621" t="str">
            <v>002</v>
          </cell>
          <cell r="G1621" t="str">
            <v>RITE</v>
          </cell>
        </row>
        <row r="1622">
          <cell r="A1622">
            <v>3979</v>
          </cell>
          <cell r="B1622">
            <v>2</v>
          </cell>
          <cell r="C1622" t="str">
            <v>DFS-AC-003</v>
          </cell>
          <cell r="D1622">
            <v>3979</v>
          </cell>
          <cell r="E1622" t="str">
            <v>DFS-AC</v>
          </cell>
          <cell r="F1622" t="str">
            <v>003</v>
          </cell>
          <cell r="G1622" t="str">
            <v>RITE</v>
          </cell>
        </row>
        <row r="1623">
          <cell r="A1623">
            <v>1327</v>
          </cell>
          <cell r="B1623">
            <v>2</v>
          </cell>
          <cell r="C1623" t="str">
            <v>DFS-BA-142</v>
          </cell>
          <cell r="D1623">
            <v>1327</v>
          </cell>
          <cell r="E1623" t="str">
            <v>DFS-BA</v>
          </cell>
          <cell r="F1623" t="str">
            <v>142</v>
          </cell>
          <cell r="G1623" t="str">
            <v>JUNKED</v>
          </cell>
        </row>
        <row r="1624">
          <cell r="A1624">
            <v>1351</v>
          </cell>
          <cell r="B1624">
            <v>2</v>
          </cell>
          <cell r="C1624" t="str">
            <v>DFS-BA-148</v>
          </cell>
          <cell r="D1624">
            <v>1351</v>
          </cell>
          <cell r="E1624" t="str">
            <v>DFS-BA</v>
          </cell>
          <cell r="F1624" t="str">
            <v>148</v>
          </cell>
          <cell r="G1624" t="str">
            <v>JUNKED</v>
          </cell>
        </row>
        <row r="1625">
          <cell r="A1625">
            <v>1358</v>
          </cell>
          <cell r="B1625">
            <v>2</v>
          </cell>
          <cell r="C1625" t="str">
            <v>DFS-BA-150</v>
          </cell>
          <cell r="D1625">
            <v>1358</v>
          </cell>
          <cell r="E1625" t="str">
            <v>DFS-BA</v>
          </cell>
          <cell r="F1625" t="str">
            <v>150</v>
          </cell>
          <cell r="G1625" t="str">
            <v>JUNKED</v>
          </cell>
        </row>
        <row r="1626">
          <cell r="A1626">
            <v>1364</v>
          </cell>
          <cell r="B1626">
            <v>2</v>
          </cell>
          <cell r="C1626" t="str">
            <v>DFS-BA-153</v>
          </cell>
          <cell r="D1626">
            <v>1364</v>
          </cell>
          <cell r="E1626" t="str">
            <v>DFS-BA</v>
          </cell>
          <cell r="F1626" t="str">
            <v>153</v>
          </cell>
          <cell r="G1626" t="str">
            <v>JUNKED</v>
          </cell>
        </row>
        <row r="1627">
          <cell r="A1627">
            <v>1370</v>
          </cell>
          <cell r="B1627">
            <v>2</v>
          </cell>
          <cell r="C1627" t="str">
            <v>DFS-BA-155</v>
          </cell>
          <cell r="D1627">
            <v>1370</v>
          </cell>
          <cell r="E1627" t="str">
            <v>DFS-BA</v>
          </cell>
          <cell r="F1627" t="str">
            <v>155</v>
          </cell>
          <cell r="G1627" t="str">
            <v>JUNKED</v>
          </cell>
        </row>
        <row r="1628">
          <cell r="A1628">
            <v>1381</v>
          </cell>
          <cell r="B1628">
            <v>2</v>
          </cell>
          <cell r="C1628" t="str">
            <v>DFS-BA-160</v>
          </cell>
          <cell r="D1628">
            <v>1381</v>
          </cell>
          <cell r="E1628" t="str">
            <v>DFS-BA</v>
          </cell>
          <cell r="F1628" t="str">
            <v>160</v>
          </cell>
          <cell r="G1628" t="str">
            <v>JUNKED</v>
          </cell>
        </row>
        <row r="1629">
          <cell r="A1629">
            <v>4778</v>
          </cell>
          <cell r="B1629">
            <v>2</v>
          </cell>
          <cell r="C1629" t="str">
            <v>DFS-BA-163</v>
          </cell>
          <cell r="D1629">
            <v>4778</v>
          </cell>
          <cell r="E1629" t="str">
            <v>DFS-BA</v>
          </cell>
          <cell r="F1629" t="str">
            <v>163</v>
          </cell>
          <cell r="G1629" t="str">
            <v>JUNKED</v>
          </cell>
          <cell r="N1629" t="str">
            <v>LFT-63696</v>
          </cell>
        </row>
        <row r="1630">
          <cell r="A1630">
            <v>1390</v>
          </cell>
          <cell r="B1630">
            <v>2</v>
          </cell>
          <cell r="C1630" t="str">
            <v>DFS-BA-167</v>
          </cell>
          <cell r="D1630">
            <v>1390</v>
          </cell>
          <cell r="E1630" t="str">
            <v>DFS-BA</v>
          </cell>
          <cell r="F1630" t="str">
            <v>167</v>
          </cell>
          <cell r="G1630" t="str">
            <v>JUNKED</v>
          </cell>
        </row>
        <row r="1631">
          <cell r="A1631">
            <v>1391</v>
          </cell>
          <cell r="B1631">
            <v>2</v>
          </cell>
          <cell r="C1631" t="str">
            <v>DFS-BA-168</v>
          </cell>
          <cell r="D1631">
            <v>1391</v>
          </cell>
          <cell r="E1631" t="str">
            <v>DFS-BA</v>
          </cell>
          <cell r="F1631" t="str">
            <v>168</v>
          </cell>
          <cell r="G1631" t="str">
            <v>JUNKED</v>
          </cell>
        </row>
        <row r="1632">
          <cell r="A1632">
            <v>1393</v>
          </cell>
          <cell r="B1632">
            <v>2</v>
          </cell>
          <cell r="C1632" t="str">
            <v>DFS-BA-169</v>
          </cell>
          <cell r="D1632">
            <v>1393</v>
          </cell>
          <cell r="E1632" t="str">
            <v>DFS-BA</v>
          </cell>
          <cell r="F1632" t="str">
            <v>169</v>
          </cell>
          <cell r="G1632" t="str">
            <v>JUNKED</v>
          </cell>
        </row>
        <row r="1633">
          <cell r="A1633">
            <v>1396</v>
          </cell>
          <cell r="B1633">
            <v>2</v>
          </cell>
          <cell r="C1633" t="str">
            <v>DFS-BA-170</v>
          </cell>
          <cell r="D1633">
            <v>1396</v>
          </cell>
          <cell r="E1633" t="str">
            <v>DFS-BA</v>
          </cell>
          <cell r="F1633" t="str">
            <v>170</v>
          </cell>
          <cell r="G1633" t="str">
            <v>JUNKED</v>
          </cell>
        </row>
        <row r="1634">
          <cell r="A1634">
            <v>1409</v>
          </cell>
          <cell r="B1634">
            <v>2</v>
          </cell>
          <cell r="C1634" t="str">
            <v>DFS-BA-175</v>
          </cell>
          <cell r="D1634">
            <v>1409</v>
          </cell>
          <cell r="E1634" t="str">
            <v>DFS-BA</v>
          </cell>
          <cell r="F1634" t="str">
            <v>175</v>
          </cell>
          <cell r="G1634" t="str">
            <v>RITE</v>
          </cell>
        </row>
        <row r="1635">
          <cell r="A1635">
            <v>1417</v>
          </cell>
          <cell r="B1635">
            <v>2</v>
          </cell>
          <cell r="C1635" t="str">
            <v>DFS-BA-177</v>
          </cell>
          <cell r="D1635">
            <v>1417</v>
          </cell>
          <cell r="E1635" t="str">
            <v>DFS-BA</v>
          </cell>
          <cell r="F1635" t="str">
            <v>177</v>
          </cell>
          <cell r="G1635" t="str">
            <v>Lost in Hole</v>
          </cell>
        </row>
        <row r="1636">
          <cell r="A1636">
            <v>1420</v>
          </cell>
          <cell r="B1636">
            <v>2</v>
          </cell>
          <cell r="C1636" t="str">
            <v>DFS-BA-178</v>
          </cell>
          <cell r="D1636">
            <v>1420</v>
          </cell>
          <cell r="E1636" t="str">
            <v>DFS-BA</v>
          </cell>
          <cell r="F1636" t="str">
            <v>178</v>
          </cell>
          <cell r="G1636" t="str">
            <v>JUNKED</v>
          </cell>
        </row>
        <row r="1637">
          <cell r="A1637">
            <v>1424</v>
          </cell>
          <cell r="B1637">
            <v>2</v>
          </cell>
          <cell r="C1637" t="str">
            <v>DFS-BA-179</v>
          </cell>
          <cell r="D1637">
            <v>1424</v>
          </cell>
          <cell r="E1637" t="str">
            <v>DFS-BA</v>
          </cell>
          <cell r="F1637" t="str">
            <v>179</v>
          </cell>
          <cell r="G1637" t="str">
            <v>JUNKED</v>
          </cell>
        </row>
        <row r="1638">
          <cell r="A1638">
            <v>1426</v>
          </cell>
          <cell r="B1638">
            <v>2</v>
          </cell>
          <cell r="C1638" t="str">
            <v>DFS-BA-180</v>
          </cell>
          <cell r="D1638">
            <v>1426</v>
          </cell>
          <cell r="E1638" t="str">
            <v>DFS-BA</v>
          </cell>
          <cell r="F1638" t="str">
            <v>180</v>
          </cell>
          <cell r="G1638" t="str">
            <v>JUNKED</v>
          </cell>
        </row>
        <row r="1639">
          <cell r="A1639">
            <v>1428</v>
          </cell>
          <cell r="B1639">
            <v>2</v>
          </cell>
          <cell r="C1639" t="str">
            <v>DFS-BA-181</v>
          </cell>
          <cell r="D1639">
            <v>1428</v>
          </cell>
          <cell r="E1639" t="str">
            <v>DFS-BA</v>
          </cell>
          <cell r="F1639" t="str">
            <v>181</v>
          </cell>
          <cell r="G1639" t="str">
            <v>JUNKED</v>
          </cell>
        </row>
        <row r="1640">
          <cell r="A1640">
            <v>1432</v>
          </cell>
          <cell r="B1640">
            <v>2</v>
          </cell>
          <cell r="C1640" t="str">
            <v>DFS-BA-182</v>
          </cell>
          <cell r="D1640">
            <v>1432</v>
          </cell>
          <cell r="E1640" t="str">
            <v>DFS-BA</v>
          </cell>
          <cell r="F1640" t="str">
            <v>182</v>
          </cell>
          <cell r="G1640" t="str">
            <v>JUNKED</v>
          </cell>
        </row>
        <row r="1641">
          <cell r="A1641">
            <v>1435</v>
          </cell>
          <cell r="B1641">
            <v>2</v>
          </cell>
          <cell r="C1641" t="str">
            <v>DFS-BA-183</v>
          </cell>
          <cell r="D1641">
            <v>1435</v>
          </cell>
          <cell r="E1641" t="str">
            <v>DFS-BA</v>
          </cell>
          <cell r="F1641" t="str">
            <v>183</v>
          </cell>
          <cell r="G1641" t="str">
            <v>JUNKED</v>
          </cell>
        </row>
        <row r="1642">
          <cell r="A1642">
            <v>1437</v>
          </cell>
          <cell r="B1642">
            <v>2</v>
          </cell>
          <cell r="C1642" t="str">
            <v>DFS-BA-184</v>
          </cell>
          <cell r="D1642">
            <v>1437</v>
          </cell>
          <cell r="E1642" t="str">
            <v>DFS-BA</v>
          </cell>
          <cell r="F1642" t="str">
            <v>184</v>
          </cell>
          <cell r="G1642" t="str">
            <v>RITE</v>
          </cell>
        </row>
        <row r="1643">
          <cell r="A1643">
            <v>1439</v>
          </cell>
          <cell r="B1643">
            <v>2</v>
          </cell>
          <cell r="C1643" t="str">
            <v>DFS-BA-185</v>
          </cell>
          <cell r="D1643">
            <v>1439</v>
          </cell>
          <cell r="E1643" t="str">
            <v>DFS-BA</v>
          </cell>
          <cell r="F1643" t="str">
            <v>185</v>
          </cell>
          <cell r="G1643" t="str">
            <v>JUNKED</v>
          </cell>
        </row>
        <row r="1644">
          <cell r="A1644">
            <v>1441</v>
          </cell>
          <cell r="B1644">
            <v>2</v>
          </cell>
          <cell r="C1644" t="str">
            <v>DFS-BA-186</v>
          </cell>
          <cell r="D1644">
            <v>1441</v>
          </cell>
          <cell r="E1644" t="str">
            <v>DFS-BA</v>
          </cell>
          <cell r="F1644" t="str">
            <v>186</v>
          </cell>
          <cell r="G1644" t="str">
            <v>JUNKED</v>
          </cell>
        </row>
        <row r="1645">
          <cell r="A1645">
            <v>4244</v>
          </cell>
          <cell r="B1645">
            <v>2</v>
          </cell>
          <cell r="C1645" t="str">
            <v>DFS-BA-187</v>
          </cell>
          <cell r="D1645">
            <v>4244</v>
          </cell>
          <cell r="E1645" t="str">
            <v>DFS-BA</v>
          </cell>
          <cell r="F1645" t="str">
            <v>187</v>
          </cell>
          <cell r="G1645" t="str">
            <v>On Location</v>
          </cell>
          <cell r="N1645" t="str">
            <v>LFT-63438</v>
          </cell>
          <cell r="O1645" t="str">
            <v>1</v>
          </cell>
        </row>
        <row r="1646">
          <cell r="A1646">
            <v>4245</v>
          </cell>
          <cell r="B1646">
            <v>2</v>
          </cell>
          <cell r="C1646" t="str">
            <v>DFS-BA-188</v>
          </cell>
          <cell r="D1646">
            <v>4245</v>
          </cell>
          <cell r="E1646" t="str">
            <v>DFS-BA</v>
          </cell>
          <cell r="F1646" t="str">
            <v>188</v>
          </cell>
          <cell r="G1646" t="str">
            <v>JUNKED</v>
          </cell>
          <cell r="N1646" t="str">
            <v>LFT-63438</v>
          </cell>
          <cell r="O1646" t="str">
            <v>1</v>
          </cell>
        </row>
        <row r="1647">
          <cell r="A1647">
            <v>4648</v>
          </cell>
          <cell r="B1647">
            <v>2</v>
          </cell>
          <cell r="C1647" t="str">
            <v>DFS-BA-189</v>
          </cell>
          <cell r="D1647">
            <v>4648</v>
          </cell>
          <cell r="E1647" t="str">
            <v>DFS-BA</v>
          </cell>
          <cell r="F1647" t="str">
            <v>189</v>
          </cell>
          <cell r="G1647" t="str">
            <v>RITE</v>
          </cell>
          <cell r="N1647" t="str">
            <v>LFT-64740</v>
          </cell>
          <cell r="O1647" t="str">
            <v>1</v>
          </cell>
        </row>
        <row r="1648">
          <cell r="A1648">
            <v>4649</v>
          </cell>
          <cell r="B1648">
            <v>2</v>
          </cell>
          <cell r="C1648" t="str">
            <v>DFS-BA-190</v>
          </cell>
          <cell r="D1648">
            <v>4649</v>
          </cell>
          <cell r="E1648" t="str">
            <v>DFS-BA</v>
          </cell>
          <cell r="F1648" t="str">
            <v>190</v>
          </cell>
          <cell r="G1648" t="str">
            <v>JUNKED</v>
          </cell>
          <cell r="N1648" t="str">
            <v>LFT-64740</v>
          </cell>
        </row>
        <row r="1649">
          <cell r="A1649">
            <v>4776</v>
          </cell>
          <cell r="B1649">
            <v>2</v>
          </cell>
          <cell r="C1649" t="str">
            <v>DFS-BA-191</v>
          </cell>
          <cell r="D1649">
            <v>4776</v>
          </cell>
          <cell r="E1649" t="str">
            <v>DFS-BA</v>
          </cell>
          <cell r="F1649" t="str">
            <v>191</v>
          </cell>
          <cell r="G1649" t="str">
            <v>Lost in Hole</v>
          </cell>
          <cell r="N1649" t="str">
            <v>LFT-63696</v>
          </cell>
          <cell r="O1649" t="str">
            <v>1</v>
          </cell>
        </row>
        <row r="1650">
          <cell r="A1650">
            <v>4777</v>
          </cell>
          <cell r="B1650">
            <v>2</v>
          </cell>
          <cell r="C1650" t="str">
            <v>DFS-BA-192</v>
          </cell>
          <cell r="D1650">
            <v>4777</v>
          </cell>
          <cell r="E1650" t="str">
            <v>DFS-BA</v>
          </cell>
          <cell r="F1650" t="str">
            <v>192</v>
          </cell>
          <cell r="G1650" t="str">
            <v>RITE</v>
          </cell>
          <cell r="N1650" t="str">
            <v>LFT-63696</v>
          </cell>
          <cell r="O1650" t="str">
            <v>2</v>
          </cell>
        </row>
        <row r="1651">
          <cell r="A1651">
            <v>4779</v>
          </cell>
          <cell r="B1651">
            <v>2</v>
          </cell>
          <cell r="C1651" t="str">
            <v>DFS-BA-193</v>
          </cell>
          <cell r="D1651">
            <v>4779</v>
          </cell>
          <cell r="E1651" t="str">
            <v>DFS-BA</v>
          </cell>
          <cell r="F1651" t="str">
            <v>193</v>
          </cell>
          <cell r="G1651" t="str">
            <v>JUNKED</v>
          </cell>
          <cell r="N1651" t="str">
            <v>LFT-63696</v>
          </cell>
          <cell r="O1651" t="str">
            <v>3</v>
          </cell>
        </row>
        <row r="1652">
          <cell r="A1652">
            <v>4811</v>
          </cell>
          <cell r="B1652">
            <v>2</v>
          </cell>
          <cell r="C1652" t="str">
            <v>DFS-BA-194</v>
          </cell>
          <cell r="D1652">
            <v>4811</v>
          </cell>
          <cell r="E1652" t="str">
            <v>DFS-BA</v>
          </cell>
          <cell r="F1652" t="str">
            <v>194</v>
          </cell>
          <cell r="G1652" t="str">
            <v>On Location</v>
          </cell>
          <cell r="N1652" t="str">
            <v>LFT-63699</v>
          </cell>
        </row>
        <row r="1653">
          <cell r="A1653">
            <v>4812</v>
          </cell>
          <cell r="B1653">
            <v>2</v>
          </cell>
          <cell r="C1653" t="str">
            <v>DFS-BA-195</v>
          </cell>
          <cell r="D1653">
            <v>4812</v>
          </cell>
          <cell r="E1653" t="str">
            <v>DFS-BA</v>
          </cell>
          <cell r="F1653" t="str">
            <v>195</v>
          </cell>
          <cell r="G1653" t="str">
            <v>RONG</v>
          </cell>
          <cell r="N1653" t="str">
            <v>LFT-63699</v>
          </cell>
        </row>
        <row r="1654">
          <cell r="A1654">
            <v>4813</v>
          </cell>
          <cell r="B1654">
            <v>2</v>
          </cell>
          <cell r="C1654" t="str">
            <v>DFS-BA-196</v>
          </cell>
          <cell r="D1654">
            <v>4813</v>
          </cell>
          <cell r="E1654" t="str">
            <v>DFS-BA</v>
          </cell>
          <cell r="F1654" t="str">
            <v>196</v>
          </cell>
          <cell r="G1654" t="str">
            <v>RITE</v>
          </cell>
          <cell r="N1654" t="str">
            <v>LFT-63699</v>
          </cell>
        </row>
        <row r="1655">
          <cell r="A1655">
            <v>5264</v>
          </cell>
          <cell r="B1655">
            <v>2</v>
          </cell>
          <cell r="C1655" t="str">
            <v>DFS-BA-197</v>
          </cell>
          <cell r="D1655">
            <v>5264</v>
          </cell>
          <cell r="E1655" t="str">
            <v>DFS-BA</v>
          </cell>
          <cell r="F1655" t="str">
            <v>197</v>
          </cell>
          <cell r="G1655" t="str">
            <v>RITE</v>
          </cell>
          <cell r="N1655" t="str">
            <v>LFT-69165</v>
          </cell>
          <cell r="O1655" t="str">
            <v>1</v>
          </cell>
        </row>
        <row r="1656">
          <cell r="A1656">
            <v>5265</v>
          </cell>
          <cell r="B1656">
            <v>2</v>
          </cell>
          <cell r="C1656" t="str">
            <v>DFS-BA-198</v>
          </cell>
          <cell r="D1656">
            <v>5265</v>
          </cell>
          <cell r="E1656" t="str">
            <v>DFS-BA</v>
          </cell>
          <cell r="F1656" t="str">
            <v>198</v>
          </cell>
          <cell r="G1656" t="str">
            <v>On Location</v>
          </cell>
          <cell r="N1656" t="str">
            <v>LFT-69165</v>
          </cell>
          <cell r="O1656" t="str">
            <v>2</v>
          </cell>
        </row>
        <row r="1657">
          <cell r="A1657">
            <v>5410</v>
          </cell>
          <cell r="B1657">
            <v>2</v>
          </cell>
          <cell r="C1657" t="str">
            <v>DFS-BA-199</v>
          </cell>
          <cell r="D1657">
            <v>5410</v>
          </cell>
          <cell r="E1657" t="str">
            <v>DFS-BA</v>
          </cell>
          <cell r="F1657" t="str">
            <v>199</v>
          </cell>
          <cell r="G1657" t="str">
            <v>On Location</v>
          </cell>
          <cell r="N1657" t="str">
            <v>LFT-67288</v>
          </cell>
          <cell r="O1657" t="str">
            <v>1</v>
          </cell>
        </row>
        <row r="1658">
          <cell r="A1658">
            <v>5411</v>
          </cell>
          <cell r="B1658">
            <v>2</v>
          </cell>
          <cell r="C1658" t="str">
            <v>DFS-BA-200</v>
          </cell>
          <cell r="D1658">
            <v>5411</v>
          </cell>
          <cell r="E1658" t="str">
            <v>DFS-BA</v>
          </cell>
          <cell r="F1658" t="str">
            <v>200</v>
          </cell>
          <cell r="G1658" t="str">
            <v>RITE</v>
          </cell>
          <cell r="N1658" t="str">
            <v>LFT-67288</v>
          </cell>
          <cell r="O1658" t="str">
            <v>2</v>
          </cell>
        </row>
        <row r="1659">
          <cell r="A1659">
            <v>5503</v>
          </cell>
          <cell r="B1659">
            <v>2</v>
          </cell>
          <cell r="C1659" t="str">
            <v>DFS-BA-201</v>
          </cell>
          <cell r="D1659">
            <v>5503</v>
          </cell>
          <cell r="E1659" t="str">
            <v>DFS-BA</v>
          </cell>
          <cell r="F1659" t="str">
            <v>201</v>
          </cell>
          <cell r="G1659" t="str">
            <v>RITE</v>
          </cell>
          <cell r="N1659" t="str">
            <v>LFT-67296</v>
          </cell>
          <cell r="O1659" t="str">
            <v>1</v>
          </cell>
        </row>
        <row r="1660">
          <cell r="A1660">
            <v>5504</v>
          </cell>
          <cell r="B1660">
            <v>2</v>
          </cell>
          <cell r="C1660" t="str">
            <v>DFS-BA-202</v>
          </cell>
          <cell r="D1660">
            <v>5504</v>
          </cell>
          <cell r="E1660" t="str">
            <v>DFS-BA</v>
          </cell>
          <cell r="F1660" t="str">
            <v>202</v>
          </cell>
          <cell r="G1660" t="str">
            <v>On Location</v>
          </cell>
          <cell r="N1660" t="str">
            <v>LFT-67296</v>
          </cell>
          <cell r="O1660" t="str">
            <v>2</v>
          </cell>
        </row>
        <row r="1661">
          <cell r="A1661">
            <v>6132</v>
          </cell>
          <cell r="B1661">
            <v>2</v>
          </cell>
          <cell r="C1661" t="str">
            <v>DFS-BA-203</v>
          </cell>
          <cell r="D1661">
            <v>6132</v>
          </cell>
          <cell r="E1661" t="str">
            <v>DFS-BA</v>
          </cell>
          <cell r="F1661" t="str">
            <v>203</v>
          </cell>
          <cell r="G1661" t="str">
            <v>RITE</v>
          </cell>
          <cell r="N1661" t="str">
            <v>LFT-72640</v>
          </cell>
          <cell r="O1661" t="str">
            <v>1</v>
          </cell>
        </row>
        <row r="1662">
          <cell r="A1662">
            <v>6133</v>
          </cell>
          <cell r="B1662">
            <v>2</v>
          </cell>
          <cell r="C1662" t="str">
            <v>DFS-BA-204</v>
          </cell>
          <cell r="D1662">
            <v>6133</v>
          </cell>
          <cell r="E1662" t="str">
            <v>DFS-BA</v>
          </cell>
          <cell r="F1662" t="str">
            <v>204</v>
          </cell>
          <cell r="G1662" t="str">
            <v>On Location</v>
          </cell>
          <cell r="N1662" t="str">
            <v>LFT-75640</v>
          </cell>
          <cell r="O1662" t="str">
            <v>2</v>
          </cell>
        </row>
        <row r="1663">
          <cell r="A1663">
            <v>6168</v>
          </cell>
          <cell r="B1663">
            <v>2</v>
          </cell>
          <cell r="C1663" t="str">
            <v>DFS-BA-205</v>
          </cell>
          <cell r="D1663">
            <v>6168</v>
          </cell>
          <cell r="E1663" t="str">
            <v>DFS-BA</v>
          </cell>
          <cell r="F1663" t="str">
            <v>205</v>
          </cell>
          <cell r="G1663" t="str">
            <v>On Location</v>
          </cell>
          <cell r="N1663" t="str">
            <v>LFT-75709</v>
          </cell>
          <cell r="O1663" t="str">
            <v>1</v>
          </cell>
        </row>
        <row r="1664">
          <cell r="A1664">
            <v>6169</v>
          </cell>
          <cell r="B1664">
            <v>2</v>
          </cell>
          <cell r="C1664" t="str">
            <v>DFS-BA-206</v>
          </cell>
          <cell r="D1664">
            <v>6169</v>
          </cell>
          <cell r="E1664" t="str">
            <v>DFS-BA</v>
          </cell>
          <cell r="F1664" t="str">
            <v>206</v>
          </cell>
          <cell r="G1664" t="str">
            <v>On Location</v>
          </cell>
          <cell r="N1664" t="str">
            <v>LFT-75709</v>
          </cell>
          <cell r="O1664" t="str">
            <v>2</v>
          </cell>
        </row>
        <row r="1665">
          <cell r="A1665">
            <v>7037</v>
          </cell>
          <cell r="B1665">
            <v>2</v>
          </cell>
          <cell r="C1665" t="str">
            <v>DFS-BA-207</v>
          </cell>
          <cell r="D1665">
            <v>7037</v>
          </cell>
          <cell r="E1665" t="str">
            <v>DFS-BA</v>
          </cell>
          <cell r="F1665" t="str">
            <v>207</v>
          </cell>
          <cell r="G1665" t="str">
            <v>On Location</v>
          </cell>
        </row>
        <row r="1666">
          <cell r="A1666">
            <v>7038</v>
          </cell>
          <cell r="B1666">
            <v>2</v>
          </cell>
          <cell r="C1666" t="str">
            <v>DFS-BA-208</v>
          </cell>
          <cell r="D1666">
            <v>7038</v>
          </cell>
          <cell r="E1666" t="str">
            <v>DFS-BA</v>
          </cell>
          <cell r="F1666" t="str">
            <v>208</v>
          </cell>
          <cell r="G1666" t="str">
            <v>On Location</v>
          </cell>
        </row>
        <row r="1667">
          <cell r="A1667">
            <v>30</v>
          </cell>
          <cell r="B1667">
            <v>2</v>
          </cell>
          <cell r="C1667" t="str">
            <v>DFS-BB-001</v>
          </cell>
          <cell r="D1667">
            <v>30</v>
          </cell>
          <cell r="E1667" t="str">
            <v>DFS-BB</v>
          </cell>
          <cell r="F1667" t="str">
            <v>001</v>
          </cell>
          <cell r="G1667" t="str">
            <v>On Location</v>
          </cell>
        </row>
        <row r="1668">
          <cell r="A1668">
            <v>225</v>
          </cell>
          <cell r="B1668">
            <v>2</v>
          </cell>
          <cell r="C1668" t="str">
            <v>DFS-CA-005</v>
          </cell>
          <cell r="D1668">
            <v>225</v>
          </cell>
          <cell r="E1668" t="str">
            <v>DFS-CA</v>
          </cell>
          <cell r="F1668" t="str">
            <v>005</v>
          </cell>
          <cell r="G1668" t="str">
            <v>JUNKED</v>
          </cell>
        </row>
        <row r="1669">
          <cell r="A1669">
            <v>337</v>
          </cell>
          <cell r="B1669">
            <v>2</v>
          </cell>
          <cell r="C1669" t="str">
            <v>DFS-CA-009</v>
          </cell>
          <cell r="D1669">
            <v>337</v>
          </cell>
          <cell r="E1669" t="str">
            <v>DFS-CA</v>
          </cell>
          <cell r="F1669" t="str">
            <v>009</v>
          </cell>
          <cell r="G1669" t="str">
            <v>On Location</v>
          </cell>
        </row>
        <row r="1670">
          <cell r="A1670">
            <v>368</v>
          </cell>
          <cell r="B1670">
            <v>2</v>
          </cell>
          <cell r="C1670" t="str">
            <v>DFS-CA-010</v>
          </cell>
          <cell r="D1670">
            <v>368</v>
          </cell>
          <cell r="E1670" t="str">
            <v>DFS-CA</v>
          </cell>
          <cell r="F1670" t="str">
            <v>010</v>
          </cell>
          <cell r="G1670" t="str">
            <v>JUNKED</v>
          </cell>
        </row>
        <row r="1671">
          <cell r="A1671">
            <v>391</v>
          </cell>
          <cell r="B1671">
            <v>2</v>
          </cell>
          <cell r="C1671" t="str">
            <v>DFS-CA-011</v>
          </cell>
          <cell r="D1671">
            <v>391</v>
          </cell>
          <cell r="E1671" t="str">
            <v>DFS-CA</v>
          </cell>
          <cell r="F1671" t="str">
            <v>011</v>
          </cell>
          <cell r="G1671" t="str">
            <v>JUNKED</v>
          </cell>
        </row>
        <row r="1672">
          <cell r="A1672">
            <v>417</v>
          </cell>
          <cell r="B1672">
            <v>2</v>
          </cell>
          <cell r="C1672" t="str">
            <v>DFS-CA-012</v>
          </cell>
          <cell r="D1672">
            <v>417</v>
          </cell>
          <cell r="E1672" t="str">
            <v>DFS-CA</v>
          </cell>
          <cell r="F1672" t="str">
            <v>012</v>
          </cell>
          <cell r="G1672" t="str">
            <v>On Location</v>
          </cell>
        </row>
        <row r="1673">
          <cell r="A1673">
            <v>452</v>
          </cell>
          <cell r="B1673">
            <v>2</v>
          </cell>
          <cell r="C1673" t="str">
            <v>DFS-CA-013</v>
          </cell>
          <cell r="D1673">
            <v>452</v>
          </cell>
          <cell r="E1673" t="str">
            <v>DFS-CA</v>
          </cell>
          <cell r="F1673" t="str">
            <v>013</v>
          </cell>
          <cell r="G1673" t="str">
            <v>JUNKED</v>
          </cell>
        </row>
        <row r="1674">
          <cell r="A1674">
            <v>481</v>
          </cell>
          <cell r="B1674">
            <v>2</v>
          </cell>
          <cell r="C1674" t="str">
            <v>DFS-CA-014</v>
          </cell>
          <cell r="D1674">
            <v>481</v>
          </cell>
          <cell r="E1674" t="str">
            <v>DFS-CA</v>
          </cell>
          <cell r="F1674" t="str">
            <v>014</v>
          </cell>
          <cell r="G1674" t="str">
            <v>RITE</v>
          </cell>
        </row>
        <row r="1675">
          <cell r="A1675">
            <v>523</v>
          </cell>
          <cell r="B1675">
            <v>2</v>
          </cell>
          <cell r="C1675" t="str">
            <v>DFS-CA-016</v>
          </cell>
          <cell r="D1675">
            <v>523</v>
          </cell>
          <cell r="E1675" t="str">
            <v>DFS-CA</v>
          </cell>
          <cell r="F1675" t="str">
            <v>016</v>
          </cell>
          <cell r="G1675" t="str">
            <v>JUNKED</v>
          </cell>
        </row>
        <row r="1676">
          <cell r="A1676">
            <v>541</v>
          </cell>
          <cell r="B1676">
            <v>2</v>
          </cell>
          <cell r="C1676" t="str">
            <v>DFS-CA-017</v>
          </cell>
          <cell r="D1676">
            <v>541</v>
          </cell>
          <cell r="E1676" t="str">
            <v>DFS-CA</v>
          </cell>
          <cell r="F1676" t="str">
            <v>017</v>
          </cell>
          <cell r="G1676" t="str">
            <v>On Location</v>
          </cell>
        </row>
        <row r="1677">
          <cell r="A1677">
            <v>564</v>
          </cell>
          <cell r="B1677">
            <v>2</v>
          </cell>
          <cell r="C1677" t="str">
            <v>DFS-CA-018</v>
          </cell>
          <cell r="D1677">
            <v>564</v>
          </cell>
          <cell r="E1677" t="str">
            <v>DFS-CA</v>
          </cell>
          <cell r="F1677" t="str">
            <v>018</v>
          </cell>
          <cell r="G1677" t="str">
            <v>On Location</v>
          </cell>
        </row>
        <row r="1678">
          <cell r="A1678">
            <v>575</v>
          </cell>
          <cell r="B1678">
            <v>2</v>
          </cell>
          <cell r="C1678" t="str">
            <v>DFS-CA-019</v>
          </cell>
          <cell r="D1678">
            <v>575</v>
          </cell>
          <cell r="E1678" t="str">
            <v>DFS-CA</v>
          </cell>
          <cell r="F1678" t="str">
            <v>019</v>
          </cell>
          <cell r="G1678" t="str">
            <v>On Location</v>
          </cell>
        </row>
        <row r="1679">
          <cell r="A1679">
            <v>592</v>
          </cell>
          <cell r="B1679">
            <v>2</v>
          </cell>
          <cell r="C1679" t="str">
            <v>DFS-CA-020</v>
          </cell>
          <cell r="D1679">
            <v>592</v>
          </cell>
          <cell r="E1679" t="str">
            <v>DFS-CA</v>
          </cell>
          <cell r="F1679" t="str">
            <v>020</v>
          </cell>
          <cell r="G1679" t="str">
            <v>RITE</v>
          </cell>
        </row>
        <row r="1680">
          <cell r="A1680">
            <v>615</v>
          </cell>
          <cell r="B1680">
            <v>2</v>
          </cell>
          <cell r="C1680" t="str">
            <v>DFS-CA-021</v>
          </cell>
          <cell r="D1680">
            <v>615</v>
          </cell>
          <cell r="E1680" t="str">
            <v>DFS-CA</v>
          </cell>
          <cell r="F1680" t="str">
            <v>021</v>
          </cell>
          <cell r="G1680" t="str">
            <v>RITE</v>
          </cell>
        </row>
        <row r="1681">
          <cell r="A1681">
            <v>5871</v>
          </cell>
          <cell r="B1681">
            <v>2</v>
          </cell>
          <cell r="C1681" t="str">
            <v>DFS-CA-022</v>
          </cell>
          <cell r="D1681">
            <v>5871</v>
          </cell>
          <cell r="E1681" t="str">
            <v>DFS-CA</v>
          </cell>
          <cell r="F1681" t="str">
            <v>022</v>
          </cell>
          <cell r="G1681" t="str">
            <v>On Location</v>
          </cell>
          <cell r="N1681" t="str">
            <v>LFT-64921</v>
          </cell>
          <cell r="O1681" t="str">
            <v>1</v>
          </cell>
        </row>
        <row r="1682">
          <cell r="A1682">
            <v>5872</v>
          </cell>
          <cell r="B1682">
            <v>2</v>
          </cell>
          <cell r="C1682" t="str">
            <v>DFS-CA-023</v>
          </cell>
          <cell r="D1682">
            <v>5872</v>
          </cell>
          <cell r="E1682" t="str">
            <v>DFS-CA</v>
          </cell>
          <cell r="F1682" t="str">
            <v>023</v>
          </cell>
          <cell r="G1682" t="str">
            <v>RITE</v>
          </cell>
          <cell r="N1682" t="str">
            <v>LFT-64921</v>
          </cell>
          <cell r="O1682" t="str">
            <v>2</v>
          </cell>
        </row>
        <row r="1683">
          <cell r="A1683">
            <v>5998</v>
          </cell>
          <cell r="B1683">
            <v>2</v>
          </cell>
          <cell r="C1683" t="str">
            <v>DFS-CA-024</v>
          </cell>
          <cell r="D1683">
            <v>5998</v>
          </cell>
          <cell r="E1683" t="str">
            <v>DFS-CA</v>
          </cell>
          <cell r="F1683" t="str">
            <v>024</v>
          </cell>
          <cell r="G1683" t="str">
            <v>On Location</v>
          </cell>
          <cell r="N1683" t="str">
            <v>LFT-74482</v>
          </cell>
          <cell r="O1683" t="str">
            <v>1</v>
          </cell>
        </row>
        <row r="1684">
          <cell r="A1684">
            <v>5999</v>
          </cell>
          <cell r="B1684">
            <v>2</v>
          </cell>
          <cell r="C1684" t="str">
            <v>DFS-CA-025</v>
          </cell>
          <cell r="D1684">
            <v>5999</v>
          </cell>
          <cell r="E1684" t="str">
            <v>DFS-CA</v>
          </cell>
          <cell r="F1684" t="str">
            <v>025</v>
          </cell>
          <cell r="G1684" t="str">
            <v>RITE</v>
          </cell>
          <cell r="N1684" t="str">
            <v>LFT-74482</v>
          </cell>
          <cell r="O1684" t="str">
            <v>2</v>
          </cell>
        </row>
        <row r="1685">
          <cell r="A1685">
            <v>1521</v>
          </cell>
          <cell r="B1685">
            <v>2</v>
          </cell>
          <cell r="C1685" t="str">
            <v>DFS-DA-215</v>
          </cell>
          <cell r="D1685">
            <v>1521</v>
          </cell>
          <cell r="E1685" t="str">
            <v>DFS-DA</v>
          </cell>
          <cell r="F1685" t="str">
            <v>215</v>
          </cell>
          <cell r="G1685" t="str">
            <v>JUNKED</v>
          </cell>
        </row>
        <row r="1686">
          <cell r="A1686">
            <v>1533</v>
          </cell>
          <cell r="B1686">
            <v>2</v>
          </cell>
          <cell r="C1686" t="str">
            <v>DFS-DA-220</v>
          </cell>
          <cell r="D1686">
            <v>1533</v>
          </cell>
          <cell r="E1686" t="str">
            <v>DFS-DA</v>
          </cell>
          <cell r="F1686" t="str">
            <v>220</v>
          </cell>
          <cell r="G1686" t="str">
            <v>JUNKED</v>
          </cell>
        </row>
        <row r="1687">
          <cell r="A1687">
            <v>1550</v>
          </cell>
          <cell r="B1687">
            <v>2</v>
          </cell>
          <cell r="C1687" t="str">
            <v>DFS-DA-224</v>
          </cell>
          <cell r="D1687">
            <v>1550</v>
          </cell>
          <cell r="E1687" t="str">
            <v>DFS-DA</v>
          </cell>
          <cell r="F1687" t="str">
            <v>224</v>
          </cell>
          <cell r="G1687" t="str">
            <v>RITE</v>
          </cell>
        </row>
        <row r="1688">
          <cell r="A1688">
            <v>1564</v>
          </cell>
          <cell r="B1688">
            <v>2</v>
          </cell>
          <cell r="C1688" t="str">
            <v>DFS-DA-226</v>
          </cell>
          <cell r="D1688">
            <v>1564</v>
          </cell>
          <cell r="E1688" t="str">
            <v>DFS-DA</v>
          </cell>
          <cell r="F1688" t="str">
            <v>226</v>
          </cell>
          <cell r="G1688" t="str">
            <v>JUNKED</v>
          </cell>
        </row>
        <row r="1689">
          <cell r="A1689">
            <v>1581</v>
          </cell>
          <cell r="B1689">
            <v>2</v>
          </cell>
          <cell r="C1689" t="str">
            <v>DFS-DA-231</v>
          </cell>
          <cell r="D1689">
            <v>1581</v>
          </cell>
          <cell r="E1689" t="str">
            <v>DFS-DA</v>
          </cell>
          <cell r="F1689" t="str">
            <v>231</v>
          </cell>
          <cell r="G1689" t="str">
            <v>JUNKED</v>
          </cell>
        </row>
        <row r="1690">
          <cell r="A1690">
            <v>1584</v>
          </cell>
          <cell r="B1690">
            <v>2</v>
          </cell>
          <cell r="C1690" t="str">
            <v>DFS-DA-232</v>
          </cell>
          <cell r="D1690">
            <v>1584</v>
          </cell>
          <cell r="E1690" t="str">
            <v>DFS-DA</v>
          </cell>
          <cell r="F1690" t="str">
            <v>232</v>
          </cell>
          <cell r="G1690" t="str">
            <v>Lost in Hole</v>
          </cell>
        </row>
        <row r="1691">
          <cell r="A1691">
            <v>1608</v>
          </cell>
          <cell r="B1691">
            <v>2</v>
          </cell>
          <cell r="C1691" t="str">
            <v>DFS-DA-237</v>
          </cell>
          <cell r="D1691">
            <v>1608</v>
          </cell>
          <cell r="E1691" t="str">
            <v>DFS-DA</v>
          </cell>
          <cell r="F1691" t="str">
            <v>237</v>
          </cell>
          <cell r="G1691" t="str">
            <v>RITE</v>
          </cell>
        </row>
        <row r="1692">
          <cell r="A1692">
            <v>1612</v>
          </cell>
          <cell r="B1692">
            <v>2</v>
          </cell>
          <cell r="C1692" t="str">
            <v>DFS-DA-239</v>
          </cell>
          <cell r="D1692">
            <v>1612</v>
          </cell>
          <cell r="E1692" t="str">
            <v>DFS-DA</v>
          </cell>
          <cell r="F1692" t="str">
            <v>239</v>
          </cell>
          <cell r="G1692" t="str">
            <v>RITE</v>
          </cell>
        </row>
        <row r="1693">
          <cell r="A1693">
            <v>1614</v>
          </cell>
          <cell r="B1693">
            <v>2</v>
          </cell>
          <cell r="C1693" t="str">
            <v>DFS-DA-240</v>
          </cell>
          <cell r="D1693">
            <v>1614</v>
          </cell>
          <cell r="E1693" t="str">
            <v>DFS-DA</v>
          </cell>
          <cell r="F1693" t="str">
            <v>240</v>
          </cell>
          <cell r="G1693" t="str">
            <v>RITE</v>
          </cell>
        </row>
        <row r="1694">
          <cell r="A1694">
            <v>1616</v>
          </cell>
          <cell r="B1694">
            <v>2</v>
          </cell>
          <cell r="C1694" t="str">
            <v>DFS-DA-241</v>
          </cell>
          <cell r="D1694">
            <v>1616</v>
          </cell>
          <cell r="E1694" t="str">
            <v>DFS-DA</v>
          </cell>
          <cell r="F1694" t="str">
            <v>241</v>
          </cell>
          <cell r="G1694" t="str">
            <v>RITE</v>
          </cell>
        </row>
        <row r="1695">
          <cell r="A1695">
            <v>1618</v>
          </cell>
          <cell r="B1695">
            <v>2</v>
          </cell>
          <cell r="C1695" t="str">
            <v>DFS-DA-242</v>
          </cell>
          <cell r="D1695">
            <v>1618</v>
          </cell>
          <cell r="E1695" t="str">
            <v>DFS-DA</v>
          </cell>
          <cell r="F1695" t="str">
            <v>242</v>
          </cell>
          <cell r="G1695" t="str">
            <v>RITE</v>
          </cell>
        </row>
        <row r="1696">
          <cell r="A1696">
            <v>1624</v>
          </cell>
          <cell r="B1696">
            <v>2</v>
          </cell>
          <cell r="C1696" t="str">
            <v>DFS-DA-244</v>
          </cell>
          <cell r="D1696">
            <v>1624</v>
          </cell>
          <cell r="E1696" t="str">
            <v>DFS-DA</v>
          </cell>
          <cell r="F1696" t="str">
            <v>244</v>
          </cell>
          <cell r="G1696" t="str">
            <v>RITE</v>
          </cell>
        </row>
        <row r="1697">
          <cell r="A1697">
            <v>144</v>
          </cell>
          <cell r="B1697">
            <v>2</v>
          </cell>
          <cell r="C1697" t="str">
            <v>DFS-DH-003</v>
          </cell>
          <cell r="D1697">
            <v>144</v>
          </cell>
          <cell r="E1697" t="str">
            <v>DFS-DH</v>
          </cell>
          <cell r="F1697" t="str">
            <v>003</v>
          </cell>
          <cell r="G1697" t="str">
            <v>RITE</v>
          </cell>
        </row>
        <row r="1698">
          <cell r="A1698">
            <v>31</v>
          </cell>
          <cell r="B1698">
            <v>2</v>
          </cell>
          <cell r="C1698" t="str">
            <v>DFS-DT-001</v>
          </cell>
          <cell r="D1698">
            <v>31</v>
          </cell>
          <cell r="E1698" t="str">
            <v>DFS-DT</v>
          </cell>
          <cell r="F1698" t="str">
            <v>001</v>
          </cell>
          <cell r="G1698" t="str">
            <v>JUNKED</v>
          </cell>
        </row>
        <row r="1699">
          <cell r="A1699">
            <v>88</v>
          </cell>
          <cell r="B1699">
            <v>2</v>
          </cell>
          <cell r="C1699" t="str">
            <v>DFS-DT-002</v>
          </cell>
          <cell r="D1699">
            <v>88</v>
          </cell>
          <cell r="E1699" t="str">
            <v>DFS-DT</v>
          </cell>
          <cell r="F1699" t="str">
            <v>002</v>
          </cell>
          <cell r="G1699" t="str">
            <v>On Location</v>
          </cell>
        </row>
        <row r="1700">
          <cell r="A1700">
            <v>145</v>
          </cell>
          <cell r="B1700">
            <v>2</v>
          </cell>
          <cell r="C1700" t="str">
            <v>DFS-DT-003</v>
          </cell>
          <cell r="D1700">
            <v>145</v>
          </cell>
          <cell r="E1700" t="str">
            <v>DFS-DT</v>
          </cell>
          <cell r="F1700" t="str">
            <v>003</v>
          </cell>
          <cell r="G1700" t="str">
            <v>On Location</v>
          </cell>
        </row>
        <row r="1701">
          <cell r="A1701">
            <v>253</v>
          </cell>
          <cell r="B1701">
            <v>2</v>
          </cell>
          <cell r="C1701" t="str">
            <v>DFS-DX-006</v>
          </cell>
          <cell r="D1701">
            <v>253</v>
          </cell>
          <cell r="E1701" t="str">
            <v>DFS-DX</v>
          </cell>
          <cell r="F1701" t="str">
            <v>006</v>
          </cell>
          <cell r="G1701" t="str">
            <v>RITE</v>
          </cell>
        </row>
        <row r="1702">
          <cell r="A1702">
            <v>1531</v>
          </cell>
          <cell r="B1702">
            <v>2</v>
          </cell>
          <cell r="C1702" t="str">
            <v>DFS-DY-219</v>
          </cell>
          <cell r="D1702">
            <v>1531</v>
          </cell>
          <cell r="E1702" t="str">
            <v>DFS-DY</v>
          </cell>
          <cell r="F1702" t="str">
            <v>219</v>
          </cell>
          <cell r="G1702" t="str">
            <v>Lost in Hole</v>
          </cell>
        </row>
        <row r="1703">
          <cell r="A1703">
            <v>1534</v>
          </cell>
          <cell r="B1703">
            <v>2</v>
          </cell>
          <cell r="C1703" t="str">
            <v>DFS-DY-220</v>
          </cell>
          <cell r="D1703">
            <v>1534</v>
          </cell>
          <cell r="E1703" t="str">
            <v>DFS-DY</v>
          </cell>
          <cell r="F1703" t="str">
            <v>220</v>
          </cell>
          <cell r="G1703" t="str">
            <v>JUNKED</v>
          </cell>
        </row>
        <row r="1704">
          <cell r="A1704">
            <v>1545</v>
          </cell>
          <cell r="B1704">
            <v>2</v>
          </cell>
          <cell r="C1704" t="str">
            <v>DFS-DY-223</v>
          </cell>
          <cell r="D1704">
            <v>1545</v>
          </cell>
          <cell r="E1704" t="str">
            <v>DFS-DY</v>
          </cell>
          <cell r="F1704" t="str">
            <v>223</v>
          </cell>
          <cell r="G1704" t="str">
            <v>Lost in Hole</v>
          </cell>
        </row>
        <row r="1705">
          <cell r="A1705">
            <v>1551</v>
          </cell>
          <cell r="B1705">
            <v>2</v>
          </cell>
          <cell r="C1705" t="str">
            <v>DFS-DY-224</v>
          </cell>
          <cell r="D1705">
            <v>1551</v>
          </cell>
          <cell r="E1705" t="str">
            <v>DFS-DY</v>
          </cell>
          <cell r="F1705" t="str">
            <v>224</v>
          </cell>
          <cell r="G1705" t="str">
            <v>JUNKED</v>
          </cell>
        </row>
        <row r="1706">
          <cell r="A1706">
            <v>1557</v>
          </cell>
          <cell r="B1706">
            <v>2</v>
          </cell>
          <cell r="C1706" t="str">
            <v>DFS-DY-225</v>
          </cell>
          <cell r="D1706">
            <v>1557</v>
          </cell>
          <cell r="E1706" t="str">
            <v>DFS-DY</v>
          </cell>
          <cell r="F1706" t="str">
            <v>225</v>
          </cell>
          <cell r="G1706" t="str">
            <v>JUNKED</v>
          </cell>
        </row>
        <row r="1707">
          <cell r="A1707">
            <v>1565</v>
          </cell>
          <cell r="B1707">
            <v>2</v>
          </cell>
          <cell r="C1707" t="str">
            <v>DFS-DY-226</v>
          </cell>
          <cell r="D1707">
            <v>1565</v>
          </cell>
          <cell r="E1707" t="str">
            <v>DFS-DY</v>
          </cell>
          <cell r="F1707" t="str">
            <v>226</v>
          </cell>
          <cell r="G1707" t="str">
            <v>JUNKED</v>
          </cell>
        </row>
        <row r="1708">
          <cell r="A1708">
            <v>1568</v>
          </cell>
          <cell r="B1708">
            <v>2</v>
          </cell>
          <cell r="C1708" t="str">
            <v>DFS-DY-227</v>
          </cell>
          <cell r="D1708">
            <v>1568</v>
          </cell>
          <cell r="E1708" t="str">
            <v>DFS-DY</v>
          </cell>
          <cell r="F1708" t="str">
            <v>227</v>
          </cell>
          <cell r="G1708" t="str">
            <v>JUNKED</v>
          </cell>
        </row>
        <row r="1709">
          <cell r="A1709">
            <v>1573</v>
          </cell>
          <cell r="B1709">
            <v>2</v>
          </cell>
          <cell r="C1709" t="str">
            <v>DFS-DY-228</v>
          </cell>
          <cell r="D1709">
            <v>1573</v>
          </cell>
          <cell r="E1709" t="str">
            <v>DFS-DY</v>
          </cell>
          <cell r="F1709" t="str">
            <v>228</v>
          </cell>
          <cell r="G1709" t="str">
            <v>RITE</v>
          </cell>
        </row>
        <row r="1710">
          <cell r="A1710">
            <v>1574</v>
          </cell>
          <cell r="B1710">
            <v>2</v>
          </cell>
          <cell r="C1710" t="str">
            <v>DFS-DY-229</v>
          </cell>
          <cell r="D1710">
            <v>1574</v>
          </cell>
          <cell r="E1710" t="str">
            <v>DFS-DY</v>
          </cell>
          <cell r="F1710" t="str">
            <v>229</v>
          </cell>
          <cell r="G1710" t="str">
            <v>RITE</v>
          </cell>
        </row>
        <row r="1711">
          <cell r="A1711">
            <v>1576</v>
          </cell>
          <cell r="B1711">
            <v>2</v>
          </cell>
          <cell r="C1711" t="str">
            <v>DFS-DY-230</v>
          </cell>
          <cell r="D1711">
            <v>1576</v>
          </cell>
          <cell r="E1711" t="str">
            <v>DFS-DY</v>
          </cell>
          <cell r="F1711" t="str">
            <v>230</v>
          </cell>
          <cell r="G1711" t="str">
            <v>RITE</v>
          </cell>
        </row>
        <row r="1712">
          <cell r="A1712">
            <v>1582</v>
          </cell>
          <cell r="B1712">
            <v>2</v>
          </cell>
          <cell r="C1712" t="str">
            <v>DFS-DY-231</v>
          </cell>
          <cell r="D1712">
            <v>1582</v>
          </cell>
          <cell r="E1712" t="str">
            <v>DFS-DY</v>
          </cell>
          <cell r="F1712" t="str">
            <v>231</v>
          </cell>
          <cell r="G1712" t="str">
            <v>JUNKED</v>
          </cell>
        </row>
        <row r="1713">
          <cell r="A1713">
            <v>1585</v>
          </cell>
          <cell r="B1713">
            <v>2</v>
          </cell>
          <cell r="C1713" t="str">
            <v>DFS-DY-232</v>
          </cell>
          <cell r="D1713">
            <v>1585</v>
          </cell>
          <cell r="E1713" t="str">
            <v>DFS-DY</v>
          </cell>
          <cell r="F1713" t="str">
            <v>232</v>
          </cell>
          <cell r="G1713" t="str">
            <v>RITE</v>
          </cell>
        </row>
        <row r="1714">
          <cell r="A1714">
            <v>1587</v>
          </cell>
          <cell r="B1714">
            <v>2</v>
          </cell>
          <cell r="C1714" t="str">
            <v>DFS-DY-233</v>
          </cell>
          <cell r="D1714">
            <v>1587</v>
          </cell>
          <cell r="E1714" t="str">
            <v>DFS-DY</v>
          </cell>
          <cell r="F1714" t="str">
            <v>233</v>
          </cell>
          <cell r="G1714" t="str">
            <v>RITE</v>
          </cell>
        </row>
        <row r="1715">
          <cell r="A1715">
            <v>1596</v>
          </cell>
          <cell r="B1715">
            <v>2</v>
          </cell>
          <cell r="C1715" t="str">
            <v>DFS-DY-234</v>
          </cell>
          <cell r="D1715">
            <v>1596</v>
          </cell>
          <cell r="E1715" t="str">
            <v>DFS-DY</v>
          </cell>
          <cell r="F1715" t="str">
            <v>234</v>
          </cell>
          <cell r="G1715" t="str">
            <v>JUNKED</v>
          </cell>
        </row>
        <row r="1716">
          <cell r="A1716">
            <v>1600</v>
          </cell>
          <cell r="B1716">
            <v>2</v>
          </cell>
          <cell r="C1716" t="str">
            <v>DFS-DY-235</v>
          </cell>
          <cell r="D1716">
            <v>1600</v>
          </cell>
          <cell r="E1716" t="str">
            <v>DFS-DY</v>
          </cell>
          <cell r="F1716" t="str">
            <v>235</v>
          </cell>
          <cell r="G1716" t="str">
            <v>RITE</v>
          </cell>
        </row>
        <row r="1717">
          <cell r="A1717">
            <v>1606</v>
          </cell>
          <cell r="B1717">
            <v>2</v>
          </cell>
          <cell r="C1717" t="str">
            <v>DFS-DY-236</v>
          </cell>
          <cell r="D1717">
            <v>1606</v>
          </cell>
          <cell r="E1717" t="str">
            <v>DFS-DY</v>
          </cell>
          <cell r="F1717" t="str">
            <v>236</v>
          </cell>
          <cell r="G1717" t="str">
            <v>JUNKED</v>
          </cell>
        </row>
        <row r="1718">
          <cell r="A1718">
            <v>1609</v>
          </cell>
          <cell r="B1718">
            <v>2</v>
          </cell>
          <cell r="C1718" t="str">
            <v>DFS-DY-237</v>
          </cell>
          <cell r="D1718">
            <v>1609</v>
          </cell>
          <cell r="E1718" t="str">
            <v>DFS-DY</v>
          </cell>
          <cell r="F1718" t="str">
            <v>237</v>
          </cell>
          <cell r="G1718" t="str">
            <v>JUNKED</v>
          </cell>
        </row>
        <row r="1719">
          <cell r="A1719">
            <v>1611</v>
          </cell>
          <cell r="B1719">
            <v>2</v>
          </cell>
          <cell r="C1719" t="str">
            <v>DFS-DY-238</v>
          </cell>
          <cell r="D1719">
            <v>1611</v>
          </cell>
          <cell r="E1719" t="str">
            <v>DFS-DY</v>
          </cell>
          <cell r="F1719" t="str">
            <v>238</v>
          </cell>
          <cell r="G1719" t="str">
            <v>RITE</v>
          </cell>
        </row>
        <row r="1720">
          <cell r="A1720">
            <v>5287</v>
          </cell>
          <cell r="B1720">
            <v>2</v>
          </cell>
          <cell r="C1720" t="str">
            <v>DFS-DY-239</v>
          </cell>
          <cell r="D1720">
            <v>5287</v>
          </cell>
          <cell r="E1720" t="str">
            <v>DFS-DY</v>
          </cell>
          <cell r="F1720" t="str">
            <v>239</v>
          </cell>
          <cell r="G1720" t="str">
            <v>On Location</v>
          </cell>
          <cell r="N1720" t="str">
            <v>LFT-69193</v>
          </cell>
          <cell r="O1720" t="str">
            <v>1</v>
          </cell>
        </row>
        <row r="1721">
          <cell r="A1721">
            <v>5288</v>
          </cell>
          <cell r="B1721">
            <v>2</v>
          </cell>
          <cell r="C1721" t="str">
            <v>DFS-DY-240</v>
          </cell>
          <cell r="D1721">
            <v>5288</v>
          </cell>
          <cell r="E1721" t="str">
            <v>DFS-DY</v>
          </cell>
          <cell r="F1721" t="str">
            <v>240</v>
          </cell>
          <cell r="G1721" t="str">
            <v>On Location</v>
          </cell>
          <cell r="N1721" t="str">
            <v>LFT-69193</v>
          </cell>
          <cell r="O1721" t="str">
            <v>2</v>
          </cell>
        </row>
        <row r="1722">
          <cell r="A1722">
            <v>5412</v>
          </cell>
          <cell r="B1722">
            <v>2</v>
          </cell>
          <cell r="C1722" t="str">
            <v>DFS-DY-241</v>
          </cell>
          <cell r="D1722">
            <v>5412</v>
          </cell>
          <cell r="E1722" t="str">
            <v>DFS-DY</v>
          </cell>
          <cell r="F1722" t="str">
            <v>241</v>
          </cell>
          <cell r="G1722" t="str">
            <v>RITE</v>
          </cell>
          <cell r="N1722" t="str">
            <v>LFT-67289</v>
          </cell>
          <cell r="O1722" t="str">
            <v>1</v>
          </cell>
        </row>
        <row r="1723">
          <cell r="A1723">
            <v>5413</v>
          </cell>
          <cell r="B1723">
            <v>2</v>
          </cell>
          <cell r="C1723" t="str">
            <v>DFS-DY-242</v>
          </cell>
          <cell r="D1723">
            <v>5413</v>
          </cell>
          <cell r="E1723" t="str">
            <v>DFS-DY</v>
          </cell>
          <cell r="F1723" t="str">
            <v>242</v>
          </cell>
          <cell r="G1723" t="str">
            <v>RITE</v>
          </cell>
          <cell r="N1723" t="str">
            <v>LFT-67289</v>
          </cell>
        </row>
        <row r="1724">
          <cell r="A1724">
            <v>5505</v>
          </cell>
          <cell r="B1724">
            <v>2</v>
          </cell>
          <cell r="C1724" t="str">
            <v>DFS-DY-243</v>
          </cell>
          <cell r="D1724">
            <v>5505</v>
          </cell>
          <cell r="E1724" t="str">
            <v>DFS-DY</v>
          </cell>
          <cell r="F1724" t="str">
            <v>243</v>
          </cell>
          <cell r="G1724" t="str">
            <v>RITE</v>
          </cell>
          <cell r="N1724" t="str">
            <v>LFT-67297</v>
          </cell>
          <cell r="O1724" t="str">
            <v>1</v>
          </cell>
        </row>
        <row r="1725">
          <cell r="A1725">
            <v>5506</v>
          </cell>
          <cell r="B1725">
            <v>2</v>
          </cell>
          <cell r="C1725" t="str">
            <v>DFS-DY-244</v>
          </cell>
          <cell r="D1725">
            <v>5506</v>
          </cell>
          <cell r="E1725" t="str">
            <v>DFS-DY</v>
          </cell>
          <cell r="F1725" t="str">
            <v>244</v>
          </cell>
          <cell r="G1725" t="str">
            <v>RITE</v>
          </cell>
          <cell r="N1725" t="str">
            <v>LFT-67297</v>
          </cell>
          <cell r="O1725" t="str">
            <v>2</v>
          </cell>
        </row>
        <row r="1726">
          <cell r="A1726">
            <v>5849</v>
          </cell>
          <cell r="B1726">
            <v>2</v>
          </cell>
          <cell r="C1726" t="str">
            <v>DFS-DY-245</v>
          </cell>
          <cell r="D1726">
            <v>5849</v>
          </cell>
          <cell r="E1726" t="str">
            <v>DFS-DY</v>
          </cell>
          <cell r="F1726" t="str">
            <v>245</v>
          </cell>
          <cell r="G1726" t="str">
            <v>On Location</v>
          </cell>
          <cell r="N1726" t="str">
            <v>LFT-64903</v>
          </cell>
          <cell r="O1726" t="str">
            <v>1</v>
          </cell>
        </row>
        <row r="1727">
          <cell r="A1727">
            <v>5850</v>
          </cell>
          <cell r="B1727">
            <v>2</v>
          </cell>
          <cell r="C1727" t="str">
            <v>DFS-DY-246</v>
          </cell>
          <cell r="D1727">
            <v>5850</v>
          </cell>
          <cell r="E1727" t="str">
            <v>DFS-DY</v>
          </cell>
          <cell r="F1727" t="str">
            <v>246</v>
          </cell>
          <cell r="G1727" t="str">
            <v>On Location</v>
          </cell>
          <cell r="N1727" t="str">
            <v>LFT-64903</v>
          </cell>
          <cell r="O1727" t="str">
            <v>2</v>
          </cell>
        </row>
        <row r="1728">
          <cell r="A1728">
            <v>32</v>
          </cell>
          <cell r="B1728">
            <v>2</v>
          </cell>
          <cell r="C1728" t="str">
            <v>DFS-EX-001</v>
          </cell>
          <cell r="D1728">
            <v>32</v>
          </cell>
          <cell r="E1728" t="str">
            <v>DFS-EX</v>
          </cell>
          <cell r="F1728" t="str">
            <v>001</v>
          </cell>
          <cell r="G1728" t="str">
            <v>On Location</v>
          </cell>
        </row>
        <row r="1729">
          <cell r="A1729">
            <v>89</v>
          </cell>
          <cell r="B1729">
            <v>2</v>
          </cell>
          <cell r="C1729" t="str">
            <v>DFS-EX-002</v>
          </cell>
          <cell r="D1729">
            <v>89</v>
          </cell>
          <cell r="E1729" t="str">
            <v>DFS-EX</v>
          </cell>
          <cell r="F1729" t="str">
            <v>002</v>
          </cell>
          <cell r="G1729" t="str">
            <v>On Location</v>
          </cell>
        </row>
        <row r="1730">
          <cell r="A1730">
            <v>4106</v>
          </cell>
          <cell r="B1730">
            <v>2</v>
          </cell>
          <cell r="C1730" t="str">
            <v>DFS-EX-003</v>
          </cell>
          <cell r="D1730">
            <v>4106</v>
          </cell>
          <cell r="E1730" t="str">
            <v>DFS-EX</v>
          </cell>
          <cell r="F1730" t="str">
            <v>003</v>
          </cell>
          <cell r="G1730" t="str">
            <v>RITE</v>
          </cell>
        </row>
        <row r="1731">
          <cell r="A1731">
            <v>4107</v>
          </cell>
          <cell r="B1731">
            <v>2</v>
          </cell>
          <cell r="C1731" t="str">
            <v>DFS-EX-004</v>
          </cell>
          <cell r="D1731">
            <v>4107</v>
          </cell>
          <cell r="E1731" t="str">
            <v>DFS-EX</v>
          </cell>
          <cell r="F1731" t="str">
            <v>004</v>
          </cell>
          <cell r="G1731" t="str">
            <v>RITE</v>
          </cell>
        </row>
        <row r="1732">
          <cell r="A1732">
            <v>6473</v>
          </cell>
          <cell r="B1732">
            <v>2</v>
          </cell>
          <cell r="C1732" t="str">
            <v>DFS-EX-005</v>
          </cell>
          <cell r="D1732">
            <v>6473</v>
          </cell>
          <cell r="E1732" t="str">
            <v>DFS-EX</v>
          </cell>
          <cell r="F1732" t="str">
            <v>005</v>
          </cell>
          <cell r="G1732" t="str">
            <v>RITE</v>
          </cell>
          <cell r="N1732" t="str">
            <v>LFT-72909</v>
          </cell>
          <cell r="O1732" t="str">
            <v>1</v>
          </cell>
        </row>
        <row r="1733">
          <cell r="A1733">
            <v>6474</v>
          </cell>
          <cell r="B1733">
            <v>2</v>
          </cell>
          <cell r="C1733" t="str">
            <v>DFS-EX-006</v>
          </cell>
          <cell r="D1733">
            <v>6474</v>
          </cell>
          <cell r="E1733" t="str">
            <v>DFS-EX</v>
          </cell>
          <cell r="F1733" t="str">
            <v>006</v>
          </cell>
          <cell r="G1733" t="str">
            <v>RITE</v>
          </cell>
          <cell r="N1733" t="str">
            <v>LFT-72909</v>
          </cell>
          <cell r="O1733" t="str">
            <v>2</v>
          </cell>
        </row>
        <row r="1734">
          <cell r="A1734">
            <v>3838</v>
          </cell>
          <cell r="B1734">
            <v>2</v>
          </cell>
          <cell r="C1734" t="str">
            <v>DHE-AA-L01</v>
          </cell>
          <cell r="D1734">
            <v>3838</v>
          </cell>
          <cell r="E1734" t="str">
            <v>DHE-AA</v>
          </cell>
          <cell r="F1734" t="str">
            <v>L01</v>
          </cell>
          <cell r="G1734" t="str">
            <v>JUNKED</v>
          </cell>
        </row>
        <row r="1735">
          <cell r="A1735">
            <v>634</v>
          </cell>
          <cell r="B1735">
            <v>2</v>
          </cell>
          <cell r="C1735" t="str">
            <v>DSS-FC-022</v>
          </cell>
          <cell r="D1735">
            <v>634</v>
          </cell>
          <cell r="E1735" t="str">
            <v>DSS-FC</v>
          </cell>
          <cell r="F1735" t="str">
            <v>022</v>
          </cell>
          <cell r="G1735" t="str">
            <v>RITE</v>
          </cell>
        </row>
        <row r="1736">
          <cell r="A1736">
            <v>889</v>
          </cell>
          <cell r="B1736">
            <v>2</v>
          </cell>
          <cell r="C1736" t="str">
            <v>DSS-FC-042</v>
          </cell>
          <cell r="D1736">
            <v>889</v>
          </cell>
          <cell r="E1736" t="str">
            <v>DSS-FC</v>
          </cell>
          <cell r="F1736" t="str">
            <v>042</v>
          </cell>
          <cell r="G1736" t="str">
            <v>RITE</v>
          </cell>
        </row>
        <row r="1737">
          <cell r="A1737">
            <v>33</v>
          </cell>
          <cell r="B1737">
            <v>2</v>
          </cell>
          <cell r="C1737" t="str">
            <v>DST-EA-001</v>
          </cell>
          <cell r="D1737">
            <v>33</v>
          </cell>
          <cell r="E1737" t="str">
            <v>DST-EA</v>
          </cell>
          <cell r="F1737" t="str">
            <v>001</v>
          </cell>
          <cell r="G1737" t="str">
            <v>RITE</v>
          </cell>
        </row>
        <row r="1738">
          <cell r="A1738">
            <v>90</v>
          </cell>
          <cell r="B1738">
            <v>2</v>
          </cell>
          <cell r="C1738" t="str">
            <v>DST-IA-002</v>
          </cell>
          <cell r="D1738">
            <v>90</v>
          </cell>
          <cell r="E1738" t="str">
            <v>DST-IA</v>
          </cell>
          <cell r="F1738" t="str">
            <v>002</v>
          </cell>
          <cell r="G1738" t="str">
            <v>RITE</v>
          </cell>
        </row>
        <row r="1739">
          <cell r="A1739">
            <v>146</v>
          </cell>
          <cell r="B1739">
            <v>2</v>
          </cell>
          <cell r="C1739" t="str">
            <v>DST-IA-003</v>
          </cell>
          <cell r="D1739">
            <v>146</v>
          </cell>
          <cell r="E1739" t="str">
            <v>DST-IA</v>
          </cell>
          <cell r="F1739" t="str">
            <v>003</v>
          </cell>
          <cell r="G1739" t="str">
            <v>RITE</v>
          </cell>
        </row>
        <row r="1740">
          <cell r="A1740">
            <v>34</v>
          </cell>
          <cell r="B1740">
            <v>2</v>
          </cell>
          <cell r="C1740" t="str">
            <v>DST-LA-001</v>
          </cell>
          <cell r="D1740">
            <v>34</v>
          </cell>
          <cell r="E1740" t="str">
            <v>DST-LA</v>
          </cell>
          <cell r="F1740" t="str">
            <v>001</v>
          </cell>
          <cell r="G1740" t="str">
            <v>RITE</v>
          </cell>
        </row>
        <row r="1741">
          <cell r="A1741">
            <v>91</v>
          </cell>
          <cell r="B1741">
            <v>2</v>
          </cell>
          <cell r="C1741" t="str">
            <v>DST-LA-002</v>
          </cell>
          <cell r="D1741">
            <v>91</v>
          </cell>
          <cell r="E1741" t="str">
            <v>DST-LA</v>
          </cell>
          <cell r="F1741" t="str">
            <v>002</v>
          </cell>
          <cell r="G1741" t="str">
            <v>RITE</v>
          </cell>
        </row>
        <row r="1742">
          <cell r="A1742">
            <v>35</v>
          </cell>
          <cell r="B1742">
            <v>2</v>
          </cell>
          <cell r="C1742" t="str">
            <v>DST-LR-001</v>
          </cell>
          <cell r="D1742">
            <v>35</v>
          </cell>
          <cell r="E1742" t="str">
            <v>DST-LR</v>
          </cell>
          <cell r="F1742" t="str">
            <v>001</v>
          </cell>
          <cell r="G1742" t="str">
            <v>RITE</v>
          </cell>
        </row>
        <row r="1743">
          <cell r="A1743">
            <v>92</v>
          </cell>
          <cell r="B1743">
            <v>2</v>
          </cell>
          <cell r="C1743" t="str">
            <v>DST-LR-002</v>
          </cell>
          <cell r="D1743">
            <v>92</v>
          </cell>
          <cell r="E1743" t="str">
            <v>DST-LR</v>
          </cell>
          <cell r="F1743" t="str">
            <v>002</v>
          </cell>
          <cell r="G1743" t="str">
            <v>RITE</v>
          </cell>
        </row>
        <row r="1744">
          <cell r="A1744">
            <v>147</v>
          </cell>
          <cell r="B1744">
            <v>2</v>
          </cell>
          <cell r="C1744" t="str">
            <v>DST-LR-003</v>
          </cell>
          <cell r="D1744">
            <v>147</v>
          </cell>
          <cell r="E1744" t="str">
            <v>DST-LR</v>
          </cell>
          <cell r="F1744" t="str">
            <v>003</v>
          </cell>
          <cell r="G1744" t="str">
            <v>RITE</v>
          </cell>
        </row>
        <row r="1745">
          <cell r="A1745">
            <v>36</v>
          </cell>
          <cell r="B1745">
            <v>2</v>
          </cell>
          <cell r="C1745" t="str">
            <v>DST-UP-001</v>
          </cell>
          <cell r="D1745">
            <v>36</v>
          </cell>
          <cell r="E1745" t="str">
            <v>DST-UP</v>
          </cell>
          <cell r="F1745" t="str">
            <v>001</v>
          </cell>
          <cell r="G1745" t="str">
            <v>RITE</v>
          </cell>
        </row>
        <row r="1746">
          <cell r="A1746">
            <v>93</v>
          </cell>
          <cell r="B1746">
            <v>2</v>
          </cell>
          <cell r="C1746" t="str">
            <v>DST-UP-002</v>
          </cell>
          <cell r="D1746">
            <v>93</v>
          </cell>
          <cell r="E1746" t="str">
            <v>DST-UP</v>
          </cell>
          <cell r="F1746" t="str">
            <v>002</v>
          </cell>
          <cell r="G1746" t="str">
            <v>RITE</v>
          </cell>
        </row>
        <row r="1747">
          <cell r="A1747">
            <v>148</v>
          </cell>
          <cell r="B1747">
            <v>2</v>
          </cell>
          <cell r="C1747" t="str">
            <v>DST-UP-003</v>
          </cell>
          <cell r="D1747">
            <v>148</v>
          </cell>
          <cell r="E1747" t="str">
            <v>DST-UP</v>
          </cell>
          <cell r="F1747" t="str">
            <v>003</v>
          </cell>
          <cell r="G1747" t="str">
            <v>RITE</v>
          </cell>
        </row>
        <row r="1748">
          <cell r="A1748">
            <v>3839</v>
          </cell>
          <cell r="B1748">
            <v>2</v>
          </cell>
          <cell r="C1748" t="str">
            <v>EXN-AA-L01</v>
          </cell>
          <cell r="D1748">
            <v>3839</v>
          </cell>
          <cell r="E1748" t="str">
            <v>EXN-AA</v>
          </cell>
          <cell r="F1748" t="str">
            <v>L01</v>
          </cell>
          <cell r="G1748" t="str">
            <v>RITE</v>
          </cell>
        </row>
        <row r="1749">
          <cell r="A1749">
            <v>3880</v>
          </cell>
          <cell r="B1749">
            <v>2</v>
          </cell>
          <cell r="C1749" t="str">
            <v>EXN-AA-L03</v>
          </cell>
          <cell r="D1749">
            <v>3880</v>
          </cell>
          <cell r="E1749" t="str">
            <v>EXN-AA</v>
          </cell>
          <cell r="F1749" t="str">
            <v>L03</v>
          </cell>
          <cell r="G1749" t="str">
            <v>On Location</v>
          </cell>
        </row>
        <row r="1750">
          <cell r="A1750">
            <v>3890</v>
          </cell>
          <cell r="B1750">
            <v>2</v>
          </cell>
          <cell r="C1750" t="str">
            <v>EXN-AA-L04</v>
          </cell>
          <cell r="D1750">
            <v>3890</v>
          </cell>
          <cell r="E1750" t="str">
            <v>EXN-AA</v>
          </cell>
          <cell r="F1750" t="str">
            <v>L04</v>
          </cell>
          <cell r="G1750" t="str">
            <v>RITE</v>
          </cell>
        </row>
        <row r="1751">
          <cell r="A1751">
            <v>3900</v>
          </cell>
          <cell r="B1751">
            <v>2</v>
          </cell>
          <cell r="C1751" t="str">
            <v>EXN-AA-L05</v>
          </cell>
          <cell r="D1751">
            <v>3900</v>
          </cell>
          <cell r="E1751" t="str">
            <v>EXN-AA</v>
          </cell>
          <cell r="F1751" t="str">
            <v>L05</v>
          </cell>
          <cell r="G1751" t="str">
            <v>On Location</v>
          </cell>
        </row>
        <row r="1752">
          <cell r="A1752">
            <v>3840</v>
          </cell>
          <cell r="B1752">
            <v>2</v>
          </cell>
          <cell r="C1752" t="str">
            <v>EXN-BA-L01</v>
          </cell>
          <cell r="D1752">
            <v>3840</v>
          </cell>
          <cell r="E1752" t="str">
            <v>EXN-BA</v>
          </cell>
          <cell r="F1752" t="str">
            <v>L01</v>
          </cell>
          <cell r="G1752" t="str">
            <v>RITE</v>
          </cell>
        </row>
        <row r="1753">
          <cell r="A1753">
            <v>3865</v>
          </cell>
          <cell r="B1753">
            <v>2</v>
          </cell>
          <cell r="C1753" t="str">
            <v>EXN-BA-L02</v>
          </cell>
          <cell r="D1753">
            <v>3865</v>
          </cell>
          <cell r="E1753" t="str">
            <v>EXN-BA</v>
          </cell>
          <cell r="F1753" t="str">
            <v>L02</v>
          </cell>
          <cell r="G1753" t="str">
            <v>Lost in Hole</v>
          </cell>
        </row>
        <row r="1754">
          <cell r="A1754">
            <v>3881</v>
          </cell>
          <cell r="B1754">
            <v>2</v>
          </cell>
          <cell r="C1754" t="str">
            <v>EXN-BA-L03</v>
          </cell>
          <cell r="D1754">
            <v>3881</v>
          </cell>
          <cell r="E1754" t="str">
            <v>EXN-BA</v>
          </cell>
          <cell r="F1754" t="str">
            <v>L03</v>
          </cell>
          <cell r="G1754" t="str">
            <v>RITE</v>
          </cell>
        </row>
        <row r="1755">
          <cell r="A1755">
            <v>3891</v>
          </cell>
          <cell r="B1755">
            <v>2</v>
          </cell>
          <cell r="C1755" t="str">
            <v>EXN-BA-L04</v>
          </cell>
          <cell r="D1755">
            <v>3891</v>
          </cell>
          <cell r="E1755" t="str">
            <v>EXN-BA</v>
          </cell>
          <cell r="F1755" t="str">
            <v>L04</v>
          </cell>
          <cell r="G1755" t="str">
            <v>RITE</v>
          </cell>
        </row>
        <row r="1756">
          <cell r="A1756">
            <v>3901</v>
          </cell>
          <cell r="B1756">
            <v>2</v>
          </cell>
          <cell r="C1756" t="str">
            <v>EXN-BA-L05</v>
          </cell>
          <cell r="D1756">
            <v>3901</v>
          </cell>
          <cell r="E1756" t="str">
            <v>EXN-BA</v>
          </cell>
          <cell r="F1756" t="str">
            <v>L05</v>
          </cell>
          <cell r="G1756" t="str">
            <v>RITE</v>
          </cell>
        </row>
        <row r="1757">
          <cell r="A1757">
            <v>4750</v>
          </cell>
          <cell r="B1757">
            <v>2</v>
          </cell>
          <cell r="C1757" t="str">
            <v>EXTF-AA-010</v>
          </cell>
          <cell r="D1757">
            <v>4750</v>
          </cell>
          <cell r="E1757" t="str">
            <v>EXTF-AA</v>
          </cell>
          <cell r="F1757" t="str">
            <v>010</v>
          </cell>
          <cell r="G1757" t="str">
            <v>RITE</v>
          </cell>
        </row>
        <row r="1758">
          <cell r="A1758">
            <v>6495</v>
          </cell>
          <cell r="B1758">
            <v>2</v>
          </cell>
          <cell r="C1758" t="str">
            <v>EXTF-AA-021</v>
          </cell>
          <cell r="D1758">
            <v>6495</v>
          </cell>
          <cell r="E1758" t="str">
            <v>EXTF-AA</v>
          </cell>
          <cell r="F1758" t="str">
            <v>021</v>
          </cell>
          <cell r="G1758" t="str">
            <v>RITE</v>
          </cell>
        </row>
        <row r="1759">
          <cell r="A1759">
            <v>4614</v>
          </cell>
          <cell r="B1759">
            <v>2</v>
          </cell>
          <cell r="C1759" t="str">
            <v>EXTF-AA-105</v>
          </cell>
          <cell r="D1759">
            <v>4614</v>
          </cell>
          <cell r="E1759" t="str">
            <v>EXTF-AA</v>
          </cell>
          <cell r="F1759" t="str">
            <v>105</v>
          </cell>
          <cell r="G1759" t="str">
            <v>RITE</v>
          </cell>
        </row>
        <row r="1760">
          <cell r="A1760">
            <v>4613</v>
          </cell>
          <cell r="B1760">
            <v>2</v>
          </cell>
          <cell r="C1760" t="str">
            <v>EXTF-AA-281</v>
          </cell>
          <cell r="D1760">
            <v>4613</v>
          </cell>
          <cell r="E1760" t="str">
            <v>EXTF-AA</v>
          </cell>
          <cell r="F1760" t="str">
            <v>281</v>
          </cell>
          <cell r="G1760" t="str">
            <v>RITE</v>
          </cell>
        </row>
        <row r="1761">
          <cell r="A1761">
            <v>6901</v>
          </cell>
          <cell r="B1761">
            <v>2</v>
          </cell>
          <cell r="C1761" t="str">
            <v>EXTF-AA-97002</v>
          </cell>
          <cell r="D1761">
            <v>6901</v>
          </cell>
          <cell r="E1761" t="str">
            <v>EXTF-AA</v>
          </cell>
          <cell r="F1761" t="str">
            <v>97002</v>
          </cell>
          <cell r="G1761" t="str">
            <v>RITE</v>
          </cell>
          <cell r="I1761" t="e">
            <v>#N/A</v>
          </cell>
        </row>
        <row r="1762">
          <cell r="A1762">
            <v>4749</v>
          </cell>
          <cell r="B1762">
            <v>2</v>
          </cell>
          <cell r="C1762" t="str">
            <v>EXTF-AA-L01</v>
          </cell>
          <cell r="D1762">
            <v>4749</v>
          </cell>
          <cell r="E1762" t="str">
            <v>EXTF-AA</v>
          </cell>
          <cell r="F1762" t="str">
            <v>L01</v>
          </cell>
          <cell r="G1762" t="str">
            <v>RITE</v>
          </cell>
        </row>
        <row r="1763">
          <cell r="A1763">
            <v>6294</v>
          </cell>
          <cell r="B1763">
            <v>2</v>
          </cell>
          <cell r="C1763" t="str">
            <v>EXTF-AA-L02</v>
          </cell>
          <cell r="D1763">
            <v>6294</v>
          </cell>
          <cell r="E1763" t="str">
            <v>EXTF-AA</v>
          </cell>
          <cell r="F1763" t="str">
            <v>L02</v>
          </cell>
          <cell r="G1763" t="str">
            <v>On Location</v>
          </cell>
        </row>
        <row r="1764">
          <cell r="A1764">
            <v>6274</v>
          </cell>
          <cell r="B1764">
            <v>2</v>
          </cell>
          <cell r="C1764" t="str">
            <v>EXTF-AA-L03</v>
          </cell>
          <cell r="D1764">
            <v>6274</v>
          </cell>
          <cell r="E1764" t="str">
            <v>EXTF-AA</v>
          </cell>
          <cell r="F1764" t="str">
            <v>L03</v>
          </cell>
          <cell r="G1764" t="str">
            <v>On Location</v>
          </cell>
        </row>
        <row r="1765">
          <cell r="A1765">
            <v>6350</v>
          </cell>
          <cell r="B1765">
            <v>2</v>
          </cell>
          <cell r="C1765" t="str">
            <v>EXTF-AA-L04</v>
          </cell>
          <cell r="D1765">
            <v>6350</v>
          </cell>
          <cell r="E1765" t="str">
            <v>EXTF-AA</v>
          </cell>
          <cell r="F1765" t="str">
            <v>L04</v>
          </cell>
          <cell r="G1765" t="str">
            <v>On Location</v>
          </cell>
        </row>
        <row r="1766">
          <cell r="A1766">
            <v>6494</v>
          </cell>
          <cell r="B1766">
            <v>2</v>
          </cell>
          <cell r="C1766" t="str">
            <v>EXTF-AA-L05</v>
          </cell>
          <cell r="D1766">
            <v>6494</v>
          </cell>
          <cell r="E1766" t="str">
            <v>EXTF-AA</v>
          </cell>
          <cell r="F1766" t="str">
            <v>L05</v>
          </cell>
          <cell r="G1766" t="str">
            <v>RITE</v>
          </cell>
        </row>
        <row r="1767">
          <cell r="A1767">
            <v>5138</v>
          </cell>
          <cell r="B1767">
            <v>2</v>
          </cell>
          <cell r="C1767" t="str">
            <v>EXTM-DA-014</v>
          </cell>
          <cell r="D1767">
            <v>5138</v>
          </cell>
          <cell r="E1767" t="str">
            <v>EXTM-DA</v>
          </cell>
          <cell r="F1767" t="str">
            <v>014</v>
          </cell>
          <cell r="G1767" t="str">
            <v>RITE</v>
          </cell>
        </row>
        <row r="1768">
          <cell r="A1768">
            <v>5483</v>
          </cell>
          <cell r="B1768">
            <v>2</v>
          </cell>
          <cell r="C1768" t="str">
            <v>EXTM-DA-092</v>
          </cell>
          <cell r="D1768">
            <v>5483</v>
          </cell>
          <cell r="E1768" t="str">
            <v>EXTM-DA</v>
          </cell>
          <cell r="F1768" t="str">
            <v>092</v>
          </cell>
          <cell r="G1768" t="str">
            <v>Lost in Hole</v>
          </cell>
        </row>
        <row r="1769">
          <cell r="A1769">
            <v>6190</v>
          </cell>
          <cell r="B1769">
            <v>2</v>
          </cell>
          <cell r="C1769" t="str">
            <v>EXTM-DA-2K002</v>
          </cell>
          <cell r="D1769">
            <v>6190</v>
          </cell>
          <cell r="E1769" t="str">
            <v>EXTM-DA</v>
          </cell>
          <cell r="F1769" t="str">
            <v>2K002</v>
          </cell>
          <cell r="G1769" t="str">
            <v>RITE</v>
          </cell>
          <cell r="I1769" t="e">
            <v>#N/A</v>
          </cell>
        </row>
        <row r="1770">
          <cell r="A1770">
            <v>6906</v>
          </cell>
          <cell r="B1770">
            <v>2</v>
          </cell>
          <cell r="C1770" t="str">
            <v>EXTM-DA-2K006</v>
          </cell>
          <cell r="D1770">
            <v>6906</v>
          </cell>
          <cell r="E1770" t="str">
            <v>EXTM-DA</v>
          </cell>
          <cell r="F1770" t="str">
            <v>2K006</v>
          </cell>
          <cell r="G1770" t="str">
            <v>On Location</v>
          </cell>
          <cell r="I1770" t="e">
            <v>#N/A</v>
          </cell>
        </row>
        <row r="1771">
          <cell r="A1771">
            <v>6191</v>
          </cell>
          <cell r="B1771">
            <v>2</v>
          </cell>
          <cell r="C1771" t="str">
            <v>EXTM-DA-2K009</v>
          </cell>
          <cell r="D1771">
            <v>6191</v>
          </cell>
          <cell r="E1771" t="str">
            <v>EXTM-DA</v>
          </cell>
          <cell r="F1771" t="str">
            <v>2K009</v>
          </cell>
          <cell r="G1771" t="str">
            <v>On Location</v>
          </cell>
          <cell r="I1771" t="e">
            <v>#N/A</v>
          </cell>
        </row>
        <row r="1772">
          <cell r="A1772">
            <v>6354</v>
          </cell>
          <cell r="B1772">
            <v>2</v>
          </cell>
          <cell r="C1772" t="str">
            <v>EXTM-DA-2K010</v>
          </cell>
          <cell r="D1772">
            <v>6354</v>
          </cell>
          <cell r="E1772" t="str">
            <v>EXTM-DA</v>
          </cell>
          <cell r="F1772" t="str">
            <v>2K010</v>
          </cell>
          <cell r="G1772" t="str">
            <v>RITE</v>
          </cell>
          <cell r="I1772" t="e">
            <v>#N/A</v>
          </cell>
        </row>
        <row r="1773">
          <cell r="A1773">
            <v>6531</v>
          </cell>
          <cell r="B1773">
            <v>2</v>
          </cell>
          <cell r="C1773" t="str">
            <v>EXTM-DA-2K020</v>
          </cell>
          <cell r="D1773">
            <v>6531</v>
          </cell>
          <cell r="E1773" t="str">
            <v>EXTM-DA</v>
          </cell>
          <cell r="F1773" t="str">
            <v>2K020</v>
          </cell>
          <cell r="G1773" t="str">
            <v>RITE</v>
          </cell>
          <cell r="I1773" t="e">
            <v>#N/A</v>
          </cell>
        </row>
        <row r="1774">
          <cell r="A1774">
            <v>6179</v>
          </cell>
          <cell r="B1774">
            <v>2</v>
          </cell>
          <cell r="C1774" t="str">
            <v>EXTM-DA-2K021</v>
          </cell>
          <cell r="D1774">
            <v>6179</v>
          </cell>
          <cell r="E1774" t="str">
            <v>EXTM-DA</v>
          </cell>
          <cell r="F1774" t="str">
            <v>2K021</v>
          </cell>
          <cell r="G1774" t="str">
            <v>On Location</v>
          </cell>
          <cell r="I1774" t="e">
            <v>#N/A</v>
          </cell>
          <cell r="N1774" t="str">
            <v>4501101891</v>
          </cell>
          <cell r="O1774" t="str">
            <v>2</v>
          </cell>
        </row>
        <row r="1775">
          <cell r="A1775">
            <v>5980</v>
          </cell>
          <cell r="B1775">
            <v>2</v>
          </cell>
          <cell r="C1775" t="str">
            <v>EXTM-DA-2K026</v>
          </cell>
          <cell r="D1775">
            <v>5980</v>
          </cell>
          <cell r="E1775" t="str">
            <v>EXTM-DA</v>
          </cell>
          <cell r="F1775" t="str">
            <v>2K026</v>
          </cell>
          <cell r="G1775" t="str">
            <v>RITE</v>
          </cell>
          <cell r="I1775" t="e">
            <v>#N/A</v>
          </cell>
          <cell r="N1775" t="str">
            <v>4501091536</v>
          </cell>
          <cell r="O1775" t="str">
            <v>1</v>
          </cell>
        </row>
        <row r="1776">
          <cell r="A1776">
            <v>5882</v>
          </cell>
          <cell r="B1776">
            <v>2</v>
          </cell>
          <cell r="C1776" t="str">
            <v>EXTM-DA-2K027</v>
          </cell>
          <cell r="D1776">
            <v>5882</v>
          </cell>
          <cell r="E1776" t="str">
            <v>EXTM-DA</v>
          </cell>
          <cell r="F1776" t="str">
            <v>2K027</v>
          </cell>
          <cell r="G1776" t="str">
            <v>On Location</v>
          </cell>
          <cell r="I1776" t="e">
            <v>#N/A</v>
          </cell>
        </row>
        <row r="1777">
          <cell r="A1777">
            <v>6353</v>
          </cell>
          <cell r="B1777">
            <v>2</v>
          </cell>
          <cell r="C1777" t="str">
            <v>EXTM-DA-2K028</v>
          </cell>
          <cell r="D1777">
            <v>6353</v>
          </cell>
          <cell r="E1777" t="str">
            <v>EXTM-DA</v>
          </cell>
          <cell r="F1777" t="str">
            <v>2K028</v>
          </cell>
          <cell r="G1777" t="str">
            <v>RITE</v>
          </cell>
          <cell r="I1777" t="e">
            <v>#N/A</v>
          </cell>
        </row>
        <row r="1778">
          <cell r="A1778">
            <v>6476</v>
          </cell>
          <cell r="B1778">
            <v>2</v>
          </cell>
          <cell r="C1778" t="str">
            <v>EXTM-DA-2K032</v>
          </cell>
          <cell r="D1778">
            <v>6476</v>
          </cell>
          <cell r="E1778" t="str">
            <v>EXTM-DA</v>
          </cell>
          <cell r="F1778" t="str">
            <v>2K032</v>
          </cell>
          <cell r="G1778" t="str">
            <v>RITE</v>
          </cell>
          <cell r="I1778" t="e">
            <v>#N/A</v>
          </cell>
        </row>
        <row r="1779">
          <cell r="A1779">
            <v>5976</v>
          </cell>
          <cell r="B1779">
            <v>2</v>
          </cell>
          <cell r="C1779" t="str">
            <v>EXTM-DA-2K033</v>
          </cell>
          <cell r="D1779">
            <v>5976</v>
          </cell>
          <cell r="E1779" t="str">
            <v>EXTM-DA</v>
          </cell>
          <cell r="F1779" t="str">
            <v>2K033</v>
          </cell>
          <cell r="G1779" t="str">
            <v>On Location</v>
          </cell>
          <cell r="I1779" t="e">
            <v>#N/A</v>
          </cell>
        </row>
        <row r="1780">
          <cell r="A1780">
            <v>6314</v>
          </cell>
          <cell r="B1780">
            <v>2</v>
          </cell>
          <cell r="C1780" t="str">
            <v>EXTM-DA-2K034</v>
          </cell>
          <cell r="D1780">
            <v>6314</v>
          </cell>
          <cell r="E1780" t="str">
            <v>EXTM-DA</v>
          </cell>
          <cell r="F1780" t="str">
            <v>2K034</v>
          </cell>
          <cell r="G1780" t="str">
            <v>RITE</v>
          </cell>
          <cell r="I1780" t="e">
            <v>#N/A</v>
          </cell>
        </row>
        <row r="1781">
          <cell r="A1781">
            <v>5986</v>
          </cell>
          <cell r="B1781">
            <v>2</v>
          </cell>
          <cell r="C1781" t="str">
            <v>EXTM-DA-2K035</v>
          </cell>
          <cell r="D1781">
            <v>5986</v>
          </cell>
          <cell r="E1781" t="str">
            <v>EXTM-DA</v>
          </cell>
          <cell r="F1781" t="str">
            <v>2K035</v>
          </cell>
          <cell r="G1781" t="str">
            <v>On Location</v>
          </cell>
          <cell r="I1781" t="e">
            <v>#N/A</v>
          </cell>
          <cell r="N1781" t="str">
            <v>4501093686</v>
          </cell>
          <cell r="O1781" t="str">
            <v>5</v>
          </cell>
        </row>
        <row r="1782">
          <cell r="A1782">
            <v>5983</v>
          </cell>
          <cell r="B1782">
            <v>2</v>
          </cell>
          <cell r="C1782" t="str">
            <v>EXTM-DA-2K037</v>
          </cell>
          <cell r="D1782">
            <v>5983</v>
          </cell>
          <cell r="E1782" t="str">
            <v>EXTM-DA</v>
          </cell>
          <cell r="F1782" t="str">
            <v>2K037</v>
          </cell>
          <cell r="G1782" t="str">
            <v>On Location</v>
          </cell>
          <cell r="I1782" t="e">
            <v>#N/A</v>
          </cell>
          <cell r="N1782" t="str">
            <v>4501093691</v>
          </cell>
          <cell r="O1782" t="str">
            <v>5</v>
          </cell>
        </row>
        <row r="1783">
          <cell r="A1783">
            <v>6355</v>
          </cell>
          <cell r="B1783">
            <v>2</v>
          </cell>
          <cell r="C1783" t="str">
            <v>EXTM-DA-2K038</v>
          </cell>
          <cell r="D1783">
            <v>6355</v>
          </cell>
          <cell r="E1783" t="str">
            <v>EXTM-DA</v>
          </cell>
          <cell r="F1783" t="str">
            <v>2K038</v>
          </cell>
          <cell r="G1783" t="str">
            <v>On Location</v>
          </cell>
          <cell r="I1783" t="e">
            <v>#N/A</v>
          </cell>
        </row>
        <row r="1784">
          <cell r="A1784">
            <v>6767</v>
          </cell>
          <cell r="B1784">
            <v>2</v>
          </cell>
          <cell r="C1784" t="str">
            <v>EXTM-DA-2K042</v>
          </cell>
          <cell r="D1784">
            <v>6767</v>
          </cell>
          <cell r="E1784" t="str">
            <v>EXTM-DA</v>
          </cell>
          <cell r="F1784" t="str">
            <v>2K042</v>
          </cell>
          <cell r="G1784" t="str">
            <v>On Location</v>
          </cell>
          <cell r="I1784" t="e">
            <v>#N/A</v>
          </cell>
        </row>
        <row r="1785">
          <cell r="A1785">
            <v>6186</v>
          </cell>
          <cell r="B1785">
            <v>2</v>
          </cell>
          <cell r="C1785" t="str">
            <v>EXTM-DA-2K044</v>
          </cell>
          <cell r="D1785">
            <v>6186</v>
          </cell>
          <cell r="E1785" t="str">
            <v>EXTM-DA</v>
          </cell>
          <cell r="F1785" t="str">
            <v>2K044</v>
          </cell>
          <cell r="G1785" t="str">
            <v>RITE</v>
          </cell>
          <cell r="I1785" t="e">
            <v>#N/A</v>
          </cell>
        </row>
        <row r="1786">
          <cell r="A1786">
            <v>6187</v>
          </cell>
          <cell r="B1786">
            <v>2</v>
          </cell>
          <cell r="C1786" t="str">
            <v>EXTM-DA-2K045</v>
          </cell>
          <cell r="D1786">
            <v>6187</v>
          </cell>
          <cell r="E1786" t="str">
            <v>EXTM-DA</v>
          </cell>
          <cell r="F1786" t="str">
            <v>2K045</v>
          </cell>
          <cell r="G1786" t="str">
            <v>On Location</v>
          </cell>
          <cell r="I1786" t="e">
            <v>#N/A</v>
          </cell>
        </row>
        <row r="1787">
          <cell r="A1787">
            <v>6721</v>
          </cell>
          <cell r="B1787">
            <v>2</v>
          </cell>
          <cell r="C1787" t="str">
            <v>EXTM-DA-2K047</v>
          </cell>
          <cell r="D1787">
            <v>6721</v>
          </cell>
          <cell r="E1787" t="str">
            <v>EXTM-DA</v>
          </cell>
          <cell r="F1787" t="str">
            <v>2K047</v>
          </cell>
          <cell r="G1787" t="str">
            <v>RITE</v>
          </cell>
          <cell r="I1787" t="e">
            <v>#N/A</v>
          </cell>
        </row>
        <row r="1788">
          <cell r="A1788">
            <v>6477</v>
          </cell>
          <cell r="B1788">
            <v>2</v>
          </cell>
          <cell r="C1788" t="str">
            <v>EXTM-DA-2K051</v>
          </cell>
          <cell r="D1788">
            <v>6477</v>
          </cell>
          <cell r="E1788" t="str">
            <v>EXTM-DA</v>
          </cell>
          <cell r="F1788" t="str">
            <v>2K051</v>
          </cell>
          <cell r="G1788" t="str">
            <v>RITE</v>
          </cell>
          <cell r="I1788" t="e">
            <v>#N/A</v>
          </cell>
        </row>
        <row r="1789">
          <cell r="A1789">
            <v>6530</v>
          </cell>
          <cell r="B1789">
            <v>2</v>
          </cell>
          <cell r="C1789" t="str">
            <v>EXTM-DA-2K053</v>
          </cell>
          <cell r="D1789">
            <v>6530</v>
          </cell>
          <cell r="E1789" t="str">
            <v>EXTM-DA</v>
          </cell>
          <cell r="F1789" t="str">
            <v>2K053</v>
          </cell>
          <cell r="G1789" t="str">
            <v>On Location</v>
          </cell>
          <cell r="I1789" t="e">
            <v>#N/A</v>
          </cell>
        </row>
        <row r="1790">
          <cell r="A1790">
            <v>6569</v>
          </cell>
          <cell r="B1790">
            <v>2</v>
          </cell>
          <cell r="C1790" t="str">
            <v>EXTM-DA-2K057</v>
          </cell>
          <cell r="D1790">
            <v>6569</v>
          </cell>
          <cell r="E1790" t="str">
            <v>EXTM-DA</v>
          </cell>
          <cell r="F1790" t="str">
            <v>2K057</v>
          </cell>
          <cell r="G1790" t="str">
            <v>RITE</v>
          </cell>
          <cell r="I1790" t="e">
            <v>#N/A</v>
          </cell>
        </row>
        <row r="1791">
          <cell r="A1791">
            <v>6161</v>
          </cell>
          <cell r="B1791">
            <v>2</v>
          </cell>
          <cell r="C1791" t="str">
            <v>EXTM-DA-2K058</v>
          </cell>
          <cell r="D1791">
            <v>6161</v>
          </cell>
          <cell r="E1791" t="str">
            <v>EXTM-DA</v>
          </cell>
          <cell r="F1791" t="str">
            <v>2K058</v>
          </cell>
          <cell r="G1791" t="str">
            <v>RITE</v>
          </cell>
          <cell r="I1791" t="e">
            <v>#N/A</v>
          </cell>
          <cell r="N1791" t="str">
            <v>4501091541</v>
          </cell>
          <cell r="O1791" t="str">
            <v>1</v>
          </cell>
        </row>
        <row r="1792">
          <cell r="A1792">
            <v>6454</v>
          </cell>
          <cell r="B1792">
            <v>2</v>
          </cell>
          <cell r="C1792" t="str">
            <v>EXTM-DA-2K059</v>
          </cell>
          <cell r="D1792">
            <v>6454</v>
          </cell>
          <cell r="E1792" t="str">
            <v>EXTM-DA</v>
          </cell>
          <cell r="F1792" t="str">
            <v>2K059</v>
          </cell>
          <cell r="G1792" t="str">
            <v>RITE</v>
          </cell>
          <cell r="I1792" t="e">
            <v>#N/A</v>
          </cell>
        </row>
        <row r="1793">
          <cell r="A1793">
            <v>6818</v>
          </cell>
          <cell r="B1793">
            <v>2</v>
          </cell>
          <cell r="C1793" t="str">
            <v>EXTM-DA-2K071</v>
          </cell>
          <cell r="D1793">
            <v>6818</v>
          </cell>
          <cell r="E1793" t="str">
            <v>EXTM-DA</v>
          </cell>
          <cell r="F1793" t="str">
            <v>2K071</v>
          </cell>
          <cell r="G1793" t="str">
            <v>On Location</v>
          </cell>
          <cell r="I1793" t="e">
            <v>#N/A</v>
          </cell>
        </row>
        <row r="1794">
          <cell r="A1794">
            <v>6639</v>
          </cell>
          <cell r="B1794">
            <v>2</v>
          </cell>
          <cell r="C1794" t="str">
            <v>EXTM-DA-2K074</v>
          </cell>
          <cell r="D1794">
            <v>6639</v>
          </cell>
          <cell r="E1794" t="str">
            <v>EXTM-DA</v>
          </cell>
          <cell r="F1794" t="str">
            <v>2K074</v>
          </cell>
          <cell r="G1794" t="str">
            <v>RITE</v>
          </cell>
          <cell r="I1794" t="e">
            <v>#N/A</v>
          </cell>
        </row>
        <row r="1795">
          <cell r="A1795">
            <v>6813</v>
          </cell>
          <cell r="B1795">
            <v>2</v>
          </cell>
          <cell r="C1795" t="str">
            <v>EXTM-DA-2K095</v>
          </cell>
          <cell r="D1795">
            <v>6813</v>
          </cell>
          <cell r="E1795" t="str">
            <v>EXTM-DA</v>
          </cell>
          <cell r="F1795" t="str">
            <v>2K095</v>
          </cell>
          <cell r="G1795" t="str">
            <v>On Location</v>
          </cell>
          <cell r="I1795" t="e">
            <v>#N/A</v>
          </cell>
        </row>
        <row r="1796">
          <cell r="A1796">
            <v>6831</v>
          </cell>
          <cell r="B1796">
            <v>2</v>
          </cell>
          <cell r="C1796" t="str">
            <v>EXTM-DA-2K100</v>
          </cell>
          <cell r="D1796">
            <v>6831</v>
          </cell>
          <cell r="E1796" t="str">
            <v>EXTM-DA</v>
          </cell>
          <cell r="F1796" t="str">
            <v>2K100</v>
          </cell>
          <cell r="G1796" t="str">
            <v>RITE</v>
          </cell>
          <cell r="I1796" t="e">
            <v>#N/A</v>
          </cell>
        </row>
        <row r="1797">
          <cell r="A1797">
            <v>6807</v>
          </cell>
          <cell r="B1797">
            <v>2</v>
          </cell>
          <cell r="C1797" t="str">
            <v>EXTM-DA-2K101</v>
          </cell>
          <cell r="D1797">
            <v>6807</v>
          </cell>
          <cell r="E1797" t="str">
            <v>EXTM-DA</v>
          </cell>
          <cell r="F1797" t="str">
            <v>2K101</v>
          </cell>
          <cell r="G1797" t="str">
            <v>On Location</v>
          </cell>
          <cell r="I1797" t="e">
            <v>#N/A</v>
          </cell>
        </row>
        <row r="1798">
          <cell r="A1798">
            <v>6687</v>
          </cell>
          <cell r="B1798">
            <v>2</v>
          </cell>
          <cell r="C1798" t="str">
            <v>EXTM-DA-2K106</v>
          </cell>
          <cell r="D1798">
            <v>6687</v>
          </cell>
          <cell r="E1798" t="str">
            <v>EXTM-DA</v>
          </cell>
          <cell r="F1798" t="str">
            <v>2K106</v>
          </cell>
          <cell r="G1798" t="str">
            <v>RITE</v>
          </cell>
          <cell r="I1798" t="e">
            <v>#N/A</v>
          </cell>
          <cell r="N1798" t="str">
            <v>4501140234</v>
          </cell>
          <cell r="O1798" t="str">
            <v>2</v>
          </cell>
        </row>
        <row r="1799">
          <cell r="A1799">
            <v>6684</v>
          </cell>
          <cell r="B1799">
            <v>2</v>
          </cell>
          <cell r="C1799" t="str">
            <v>EXTM-DA-2K109</v>
          </cell>
          <cell r="D1799">
            <v>6684</v>
          </cell>
          <cell r="E1799" t="str">
            <v>EXTM-DA</v>
          </cell>
          <cell r="F1799" t="str">
            <v>2K109</v>
          </cell>
          <cell r="G1799" t="str">
            <v>RITE</v>
          </cell>
          <cell r="I1799" t="e">
            <v>#N/A</v>
          </cell>
        </row>
        <row r="1800">
          <cell r="A1800">
            <v>6902</v>
          </cell>
          <cell r="B1800">
            <v>2</v>
          </cell>
          <cell r="C1800" t="str">
            <v>EXTM-DA-2K118</v>
          </cell>
          <cell r="D1800">
            <v>6902</v>
          </cell>
          <cell r="E1800" t="str">
            <v>EXTM-DA</v>
          </cell>
          <cell r="F1800" t="str">
            <v>2K118</v>
          </cell>
          <cell r="G1800" t="str">
            <v>On Location</v>
          </cell>
          <cell r="I1800" t="e">
            <v>#N/A</v>
          </cell>
        </row>
        <row r="1801">
          <cell r="A1801">
            <v>7045</v>
          </cell>
          <cell r="B1801">
            <v>2</v>
          </cell>
          <cell r="C1801" t="str">
            <v>EXTM-DA-2K119</v>
          </cell>
          <cell r="D1801">
            <v>7045</v>
          </cell>
          <cell r="E1801" t="str">
            <v>EXTM-DA</v>
          </cell>
          <cell r="F1801" t="str">
            <v>2K119</v>
          </cell>
          <cell r="G1801" t="str">
            <v>RITE</v>
          </cell>
          <cell r="I1801" t="e">
            <v>#N/A</v>
          </cell>
        </row>
        <row r="1802">
          <cell r="A1802">
            <v>6957</v>
          </cell>
          <cell r="B1802">
            <v>2</v>
          </cell>
          <cell r="C1802" t="str">
            <v>EXTM-DA-2K127</v>
          </cell>
          <cell r="D1802">
            <v>6957</v>
          </cell>
          <cell r="E1802" t="str">
            <v>EXTM-DA</v>
          </cell>
          <cell r="F1802" t="str">
            <v>2K127</v>
          </cell>
          <cell r="G1802" t="str">
            <v>RITE</v>
          </cell>
          <cell r="I1802" t="e">
            <v>#N/A</v>
          </cell>
          <cell r="N1802" t="str">
            <v>BZL-C00-023</v>
          </cell>
          <cell r="O1802" t="str">
            <v>11</v>
          </cell>
        </row>
        <row r="1803">
          <cell r="A1803">
            <v>7070</v>
          </cell>
          <cell r="B1803">
            <v>2</v>
          </cell>
          <cell r="C1803" t="str">
            <v>EXTM-DA-2K128</v>
          </cell>
          <cell r="D1803">
            <v>7070</v>
          </cell>
          <cell r="E1803" t="str">
            <v>EXTM-DA</v>
          </cell>
          <cell r="F1803" t="str">
            <v>2K128</v>
          </cell>
          <cell r="G1803" t="str">
            <v>RITE</v>
          </cell>
          <cell r="I1803" t="e">
            <v>#N/A</v>
          </cell>
        </row>
        <row r="1804">
          <cell r="A1804">
            <v>4808</v>
          </cell>
          <cell r="B1804">
            <v>2</v>
          </cell>
          <cell r="C1804" t="str">
            <v>EXTM-DA-332</v>
          </cell>
          <cell r="D1804">
            <v>4808</v>
          </cell>
          <cell r="E1804" t="str">
            <v>EXTM-DA</v>
          </cell>
          <cell r="F1804" t="str">
            <v>332</v>
          </cell>
          <cell r="G1804" t="str">
            <v>RITE</v>
          </cell>
          <cell r="I1804" t="e">
            <v>#N/A</v>
          </cell>
        </row>
        <row r="1805">
          <cell r="A1805">
            <v>4821</v>
          </cell>
          <cell r="B1805">
            <v>2</v>
          </cell>
          <cell r="C1805" t="str">
            <v>EXTM-DA-336</v>
          </cell>
          <cell r="D1805">
            <v>4821</v>
          </cell>
          <cell r="E1805" t="str">
            <v>EXTM-DA</v>
          </cell>
          <cell r="F1805" t="str">
            <v>336</v>
          </cell>
          <cell r="G1805" t="str">
            <v>RITE</v>
          </cell>
          <cell r="I1805" t="e">
            <v>#N/A</v>
          </cell>
        </row>
        <row r="1806">
          <cell r="A1806">
            <v>5424</v>
          </cell>
          <cell r="B1806">
            <v>2</v>
          </cell>
          <cell r="C1806" t="str">
            <v>EXTM-DA-94088</v>
          </cell>
          <cell r="D1806">
            <v>5424</v>
          </cell>
          <cell r="E1806" t="str">
            <v>EXTM-DA</v>
          </cell>
          <cell r="F1806" t="str">
            <v>94088</v>
          </cell>
          <cell r="G1806" t="str">
            <v>On Location</v>
          </cell>
          <cell r="I1806" t="e">
            <v>#N/A</v>
          </cell>
        </row>
        <row r="1807">
          <cell r="A1807">
            <v>4699</v>
          </cell>
          <cell r="B1807">
            <v>2</v>
          </cell>
          <cell r="C1807" t="str">
            <v>EXTM-DA-95012</v>
          </cell>
          <cell r="D1807">
            <v>4699</v>
          </cell>
          <cell r="E1807" t="str">
            <v>EXTM-DA</v>
          </cell>
          <cell r="F1807" t="str">
            <v>95012</v>
          </cell>
          <cell r="G1807" t="str">
            <v>RITE</v>
          </cell>
          <cell r="I1807" t="e">
            <v>#N/A</v>
          </cell>
        </row>
        <row r="1808">
          <cell r="A1808">
            <v>5051</v>
          </cell>
          <cell r="B1808">
            <v>2</v>
          </cell>
          <cell r="C1808" t="str">
            <v>EXTM-DA-95032</v>
          </cell>
          <cell r="D1808">
            <v>5051</v>
          </cell>
          <cell r="E1808" t="str">
            <v>EXTM-DA</v>
          </cell>
          <cell r="F1808" t="str">
            <v>95032</v>
          </cell>
          <cell r="G1808" t="str">
            <v>RITE</v>
          </cell>
          <cell r="I1808" t="e">
            <v>#N/A</v>
          </cell>
        </row>
        <row r="1809">
          <cell r="A1809">
            <v>4783</v>
          </cell>
          <cell r="B1809">
            <v>2</v>
          </cell>
          <cell r="C1809" t="str">
            <v>EXTM-DA-95047</v>
          </cell>
          <cell r="D1809">
            <v>4783</v>
          </cell>
          <cell r="E1809" t="str">
            <v>EXTM-DA</v>
          </cell>
          <cell r="F1809" t="str">
            <v>95047</v>
          </cell>
          <cell r="G1809" t="str">
            <v>RITE</v>
          </cell>
          <cell r="I1809" t="e">
            <v>#N/A</v>
          </cell>
        </row>
        <row r="1810">
          <cell r="A1810">
            <v>5400</v>
          </cell>
          <cell r="B1810">
            <v>2</v>
          </cell>
          <cell r="C1810" t="str">
            <v>EXTM-DA-95071</v>
          </cell>
          <cell r="D1810">
            <v>5400</v>
          </cell>
          <cell r="E1810" t="str">
            <v>EXTM-DA</v>
          </cell>
          <cell r="F1810" t="str">
            <v>95071</v>
          </cell>
          <cell r="G1810" t="str">
            <v>RITE</v>
          </cell>
          <cell r="I1810" t="e">
            <v>#N/A</v>
          </cell>
        </row>
        <row r="1811">
          <cell r="A1811">
            <v>6832</v>
          </cell>
          <cell r="B1811">
            <v>2</v>
          </cell>
          <cell r="C1811" t="str">
            <v>EXTM-DA-95115</v>
          </cell>
          <cell r="D1811">
            <v>6832</v>
          </cell>
          <cell r="E1811" t="str">
            <v>EXTM-DA</v>
          </cell>
          <cell r="F1811" t="str">
            <v>95115</v>
          </cell>
          <cell r="G1811" t="str">
            <v>RITE</v>
          </cell>
          <cell r="I1811" t="e">
            <v>#N/A</v>
          </cell>
        </row>
        <row r="1812">
          <cell r="A1812">
            <v>5454</v>
          </cell>
          <cell r="B1812">
            <v>2</v>
          </cell>
          <cell r="C1812" t="str">
            <v>EXTM-DA-96011</v>
          </cell>
          <cell r="D1812">
            <v>5454</v>
          </cell>
          <cell r="E1812" t="str">
            <v>EXTM-DA</v>
          </cell>
          <cell r="F1812" t="str">
            <v>96011</v>
          </cell>
          <cell r="G1812" t="str">
            <v>RITE</v>
          </cell>
          <cell r="I1812" t="e">
            <v>#N/A</v>
          </cell>
        </row>
        <row r="1813">
          <cell r="A1813">
            <v>6352</v>
          </cell>
          <cell r="B1813">
            <v>2</v>
          </cell>
          <cell r="C1813" t="str">
            <v>EXTM-DA-96080</v>
          </cell>
          <cell r="D1813">
            <v>6352</v>
          </cell>
          <cell r="E1813" t="str">
            <v>EXTM-DA</v>
          </cell>
          <cell r="F1813" t="str">
            <v>96080</v>
          </cell>
          <cell r="G1813" t="str">
            <v>RITE</v>
          </cell>
          <cell r="I1813" t="e">
            <v>#N/A</v>
          </cell>
        </row>
        <row r="1814">
          <cell r="A1814">
            <v>5179</v>
          </cell>
          <cell r="B1814">
            <v>2</v>
          </cell>
          <cell r="C1814" t="str">
            <v>EXTM-DA-96089</v>
          </cell>
          <cell r="D1814">
            <v>5179</v>
          </cell>
          <cell r="E1814" t="str">
            <v>EXTM-DA</v>
          </cell>
          <cell r="F1814" t="str">
            <v>96089</v>
          </cell>
          <cell r="G1814" t="str">
            <v>Lost in Hole</v>
          </cell>
          <cell r="I1814" t="e">
            <v>#N/A</v>
          </cell>
        </row>
        <row r="1815">
          <cell r="A1815">
            <v>5124</v>
          </cell>
          <cell r="B1815">
            <v>2</v>
          </cell>
          <cell r="C1815" t="str">
            <v>EXTM-DA-9611</v>
          </cell>
          <cell r="D1815">
            <v>5124</v>
          </cell>
          <cell r="E1815" t="str">
            <v>EXTM-DA</v>
          </cell>
          <cell r="F1815" t="str">
            <v>9611</v>
          </cell>
          <cell r="G1815" t="str">
            <v>On Location</v>
          </cell>
          <cell r="I1815" t="e">
            <v>#N/A</v>
          </cell>
        </row>
        <row r="1816">
          <cell r="A1816">
            <v>5014</v>
          </cell>
          <cell r="B1816">
            <v>2</v>
          </cell>
          <cell r="C1816" t="str">
            <v>EXTM-DA-96121</v>
          </cell>
          <cell r="D1816">
            <v>5014</v>
          </cell>
          <cell r="E1816" t="str">
            <v>EXTM-DA</v>
          </cell>
          <cell r="F1816" t="str">
            <v>96121</v>
          </cell>
          <cell r="G1816" t="str">
            <v>RITE</v>
          </cell>
          <cell r="I1816" t="e">
            <v>#N/A</v>
          </cell>
        </row>
        <row r="1817">
          <cell r="A1817">
            <v>4755</v>
          </cell>
          <cell r="B1817">
            <v>2</v>
          </cell>
          <cell r="C1817" t="str">
            <v>EXTM-DA-9613</v>
          </cell>
          <cell r="D1817">
            <v>4755</v>
          </cell>
          <cell r="E1817" t="str">
            <v>EXTM-DA</v>
          </cell>
          <cell r="F1817" t="str">
            <v>9613</v>
          </cell>
          <cell r="G1817" t="str">
            <v>RITE</v>
          </cell>
          <cell r="I1817" t="e">
            <v>#N/A</v>
          </cell>
        </row>
        <row r="1818">
          <cell r="A1818">
            <v>5169</v>
          </cell>
          <cell r="B1818">
            <v>2</v>
          </cell>
          <cell r="C1818" t="str">
            <v>EXTM-DA-9614</v>
          </cell>
          <cell r="D1818">
            <v>5169</v>
          </cell>
          <cell r="E1818" t="str">
            <v>EXTM-DA</v>
          </cell>
          <cell r="F1818" t="str">
            <v>9614</v>
          </cell>
          <cell r="G1818" t="str">
            <v>RITE</v>
          </cell>
          <cell r="I1818" t="e">
            <v>#N/A</v>
          </cell>
        </row>
        <row r="1819">
          <cell r="A1819">
            <v>4732</v>
          </cell>
          <cell r="B1819">
            <v>2</v>
          </cell>
          <cell r="C1819" t="str">
            <v>EXTM-DA-97001</v>
          </cell>
          <cell r="D1819">
            <v>4732</v>
          </cell>
          <cell r="E1819" t="str">
            <v>EXTM-DA</v>
          </cell>
          <cell r="F1819" t="str">
            <v>97001</v>
          </cell>
          <cell r="G1819" t="str">
            <v>RITE</v>
          </cell>
          <cell r="I1819" t="e">
            <v>#N/A</v>
          </cell>
        </row>
        <row r="1820">
          <cell r="A1820">
            <v>5336</v>
          </cell>
          <cell r="B1820">
            <v>2</v>
          </cell>
          <cell r="C1820" t="str">
            <v>EXTM-DA-9701</v>
          </cell>
          <cell r="D1820">
            <v>5336</v>
          </cell>
          <cell r="E1820" t="str">
            <v>EXTM-DA</v>
          </cell>
          <cell r="F1820" t="str">
            <v>9701</v>
          </cell>
          <cell r="G1820" t="str">
            <v>RITE</v>
          </cell>
          <cell r="I1820" t="e">
            <v>#N/A</v>
          </cell>
        </row>
        <row r="1821">
          <cell r="A1821">
            <v>5343</v>
          </cell>
          <cell r="B1821">
            <v>2</v>
          </cell>
          <cell r="C1821" t="str">
            <v>EXTM-DA-9703</v>
          </cell>
          <cell r="D1821">
            <v>5343</v>
          </cell>
          <cell r="E1821" t="str">
            <v>EXTM-DA</v>
          </cell>
          <cell r="F1821" t="str">
            <v>9703</v>
          </cell>
          <cell r="G1821" t="str">
            <v>RITE</v>
          </cell>
          <cell r="I1821" t="e">
            <v>#N/A</v>
          </cell>
        </row>
        <row r="1822">
          <cell r="A1822">
            <v>4760</v>
          </cell>
          <cell r="B1822">
            <v>2</v>
          </cell>
          <cell r="C1822" t="str">
            <v>EXTM-DA-97046</v>
          </cell>
          <cell r="D1822">
            <v>4760</v>
          </cell>
          <cell r="E1822" t="str">
            <v>EXTM-DA</v>
          </cell>
          <cell r="F1822" t="str">
            <v>97046</v>
          </cell>
          <cell r="G1822" t="str">
            <v>RITE</v>
          </cell>
          <cell r="I1822" t="e">
            <v>#N/A</v>
          </cell>
        </row>
        <row r="1823">
          <cell r="A1823">
            <v>4784</v>
          </cell>
          <cell r="B1823">
            <v>2</v>
          </cell>
          <cell r="C1823" t="str">
            <v>EXTM-DA-9707</v>
          </cell>
          <cell r="D1823">
            <v>4784</v>
          </cell>
          <cell r="E1823" t="str">
            <v>EXTM-DA</v>
          </cell>
          <cell r="F1823" t="str">
            <v>9707</v>
          </cell>
          <cell r="G1823" t="str">
            <v>TFER OUT</v>
          </cell>
          <cell r="I1823" t="e">
            <v>#N/A</v>
          </cell>
        </row>
        <row r="1824">
          <cell r="A1824">
            <v>5151</v>
          </cell>
          <cell r="B1824">
            <v>2</v>
          </cell>
          <cell r="C1824" t="str">
            <v>EXTM-DA-97080</v>
          </cell>
          <cell r="D1824">
            <v>5151</v>
          </cell>
          <cell r="E1824" t="str">
            <v>EXTM-DA</v>
          </cell>
          <cell r="F1824" t="str">
            <v>907080</v>
          </cell>
          <cell r="G1824" t="str">
            <v>RITE</v>
          </cell>
          <cell r="I1824" t="e">
            <v>#N/A</v>
          </cell>
        </row>
        <row r="1825">
          <cell r="A1825">
            <v>5013</v>
          </cell>
          <cell r="B1825">
            <v>2</v>
          </cell>
          <cell r="C1825" t="str">
            <v>EXTM-DA-97080</v>
          </cell>
          <cell r="D1825">
            <v>5013</v>
          </cell>
          <cell r="E1825" t="str">
            <v>EXTM-DA</v>
          </cell>
          <cell r="F1825" t="str">
            <v>97080</v>
          </cell>
          <cell r="G1825" t="str">
            <v>Lost in Hole</v>
          </cell>
          <cell r="I1825" t="e">
            <v>#N/A</v>
          </cell>
        </row>
        <row r="1826">
          <cell r="A1826">
            <v>5318</v>
          </cell>
          <cell r="B1826">
            <v>2</v>
          </cell>
          <cell r="C1826" t="str">
            <v>EXTM-DA-97081</v>
          </cell>
          <cell r="D1826">
            <v>5318</v>
          </cell>
          <cell r="E1826" t="str">
            <v>EXTM-DA</v>
          </cell>
          <cell r="F1826" t="str">
            <v>97081</v>
          </cell>
          <cell r="G1826" t="str">
            <v>RITE</v>
          </cell>
          <cell r="I1826" t="e">
            <v>#N/A</v>
          </cell>
        </row>
        <row r="1827">
          <cell r="A1827">
            <v>4908</v>
          </cell>
          <cell r="B1827">
            <v>2</v>
          </cell>
          <cell r="C1827" t="str">
            <v>EXTM-DA-97083</v>
          </cell>
          <cell r="D1827">
            <v>4908</v>
          </cell>
          <cell r="E1827" t="str">
            <v>EXTM-DA</v>
          </cell>
          <cell r="F1827" t="str">
            <v>97083</v>
          </cell>
          <cell r="G1827" t="str">
            <v>TFER OUT</v>
          </cell>
          <cell r="I1827" t="e">
            <v>#N/A</v>
          </cell>
        </row>
        <row r="1828">
          <cell r="A1828">
            <v>4789</v>
          </cell>
          <cell r="B1828">
            <v>2</v>
          </cell>
          <cell r="C1828" t="str">
            <v>EXTM-DA-97085</v>
          </cell>
          <cell r="D1828">
            <v>4789</v>
          </cell>
          <cell r="E1828" t="str">
            <v>EXTM-DA</v>
          </cell>
          <cell r="F1828" t="str">
            <v>97085</v>
          </cell>
          <cell r="G1828" t="str">
            <v>RITE</v>
          </cell>
          <cell r="I1828" t="e">
            <v>#N/A</v>
          </cell>
        </row>
        <row r="1829">
          <cell r="A1829">
            <v>5086</v>
          </cell>
          <cell r="B1829">
            <v>2</v>
          </cell>
          <cell r="C1829" t="str">
            <v>EXTM-DA-97086</v>
          </cell>
          <cell r="D1829">
            <v>5086</v>
          </cell>
          <cell r="E1829" t="str">
            <v>EXTM-DA</v>
          </cell>
          <cell r="F1829" t="str">
            <v>97086</v>
          </cell>
          <cell r="G1829" t="str">
            <v>On Location</v>
          </cell>
          <cell r="I1829" t="e">
            <v>#N/A</v>
          </cell>
        </row>
        <row r="1830">
          <cell r="A1830">
            <v>4893</v>
          </cell>
          <cell r="B1830">
            <v>2</v>
          </cell>
          <cell r="C1830" t="str">
            <v>EXTM-DA-9709</v>
          </cell>
          <cell r="D1830">
            <v>4893</v>
          </cell>
          <cell r="E1830" t="str">
            <v>EXTM-DA</v>
          </cell>
          <cell r="F1830" t="str">
            <v>9709</v>
          </cell>
          <cell r="G1830" t="str">
            <v>RITE</v>
          </cell>
          <cell r="I1830" t="e">
            <v>#N/A</v>
          </cell>
        </row>
        <row r="1831">
          <cell r="A1831">
            <v>4729</v>
          </cell>
          <cell r="B1831">
            <v>2</v>
          </cell>
          <cell r="C1831" t="str">
            <v>EXTM-DA-97093</v>
          </cell>
          <cell r="D1831">
            <v>4729</v>
          </cell>
          <cell r="E1831" t="str">
            <v>EXTM-DA</v>
          </cell>
          <cell r="F1831" t="str">
            <v>97093</v>
          </cell>
          <cell r="G1831" t="str">
            <v>Lost in Hole</v>
          </cell>
          <cell r="I1831" t="e">
            <v>#N/A</v>
          </cell>
        </row>
        <row r="1832">
          <cell r="A1832">
            <v>4825</v>
          </cell>
          <cell r="B1832">
            <v>2</v>
          </cell>
          <cell r="C1832" t="str">
            <v>EXTM-DA-97094</v>
          </cell>
          <cell r="D1832">
            <v>4825</v>
          </cell>
          <cell r="E1832" t="str">
            <v>EXTM-DA</v>
          </cell>
          <cell r="F1832" t="str">
            <v>97094</v>
          </cell>
          <cell r="G1832" t="str">
            <v>RITE</v>
          </cell>
          <cell r="I1832" t="e">
            <v>#N/A</v>
          </cell>
        </row>
        <row r="1833">
          <cell r="A1833">
            <v>5217</v>
          </cell>
          <cell r="B1833">
            <v>2</v>
          </cell>
          <cell r="C1833" t="str">
            <v>EXTM-DA-97104</v>
          </cell>
          <cell r="D1833">
            <v>5217</v>
          </cell>
          <cell r="E1833" t="str">
            <v>EXTM-DA</v>
          </cell>
          <cell r="F1833" t="str">
            <v>97104</v>
          </cell>
          <cell r="G1833" t="str">
            <v>RITE</v>
          </cell>
          <cell r="I1833" t="e">
            <v>#N/A</v>
          </cell>
        </row>
        <row r="1834">
          <cell r="A1834">
            <v>6722</v>
          </cell>
          <cell r="B1834">
            <v>2</v>
          </cell>
          <cell r="C1834" t="str">
            <v>EXTM-DA-97105</v>
          </cell>
          <cell r="D1834">
            <v>6722</v>
          </cell>
          <cell r="E1834" t="str">
            <v>EXTM-DA</v>
          </cell>
          <cell r="F1834" t="str">
            <v>97105</v>
          </cell>
          <cell r="G1834" t="str">
            <v>RITE</v>
          </cell>
          <cell r="I1834" t="e">
            <v>#N/A</v>
          </cell>
        </row>
        <row r="1835">
          <cell r="A1835">
            <v>4785</v>
          </cell>
          <cell r="B1835">
            <v>2</v>
          </cell>
          <cell r="C1835" t="str">
            <v>EXTM-DA-97106</v>
          </cell>
          <cell r="D1835">
            <v>4785</v>
          </cell>
          <cell r="E1835" t="str">
            <v>EXTM-DA</v>
          </cell>
          <cell r="F1835" t="str">
            <v>97106</v>
          </cell>
          <cell r="G1835" t="str">
            <v>RITE</v>
          </cell>
          <cell r="I1835" t="e">
            <v>#N/A</v>
          </cell>
        </row>
        <row r="1836">
          <cell r="A1836">
            <v>6183</v>
          </cell>
          <cell r="B1836">
            <v>2</v>
          </cell>
          <cell r="C1836" t="str">
            <v>EXTM-DA-97108</v>
          </cell>
          <cell r="D1836">
            <v>6183</v>
          </cell>
          <cell r="E1836" t="str">
            <v>EXTM-DA</v>
          </cell>
          <cell r="F1836" t="str">
            <v>97108</v>
          </cell>
          <cell r="G1836" t="str">
            <v>RITE</v>
          </cell>
          <cell r="I1836" t="e">
            <v>#N/A</v>
          </cell>
        </row>
        <row r="1837">
          <cell r="A1837">
            <v>5484</v>
          </cell>
          <cell r="B1837">
            <v>2</v>
          </cell>
          <cell r="C1837" t="str">
            <v>EXTM-DA-97109</v>
          </cell>
          <cell r="D1837">
            <v>5484</v>
          </cell>
          <cell r="E1837" t="str">
            <v>EXTM-DA</v>
          </cell>
          <cell r="F1837" t="str">
            <v>97109</v>
          </cell>
          <cell r="G1837" t="str">
            <v>On Location</v>
          </cell>
          <cell r="I1837" t="e">
            <v>#N/A</v>
          </cell>
        </row>
        <row r="1838">
          <cell r="A1838">
            <v>4641</v>
          </cell>
          <cell r="B1838">
            <v>2</v>
          </cell>
          <cell r="C1838" t="str">
            <v>EXTM-DA-97110</v>
          </cell>
          <cell r="D1838">
            <v>4641</v>
          </cell>
          <cell r="E1838" t="str">
            <v>EXTM-DA</v>
          </cell>
          <cell r="F1838" t="str">
            <v>97110</v>
          </cell>
          <cell r="G1838" t="str">
            <v>RITE</v>
          </cell>
          <cell r="I1838" t="e">
            <v>#N/A</v>
          </cell>
        </row>
        <row r="1839">
          <cell r="A1839">
            <v>4728</v>
          </cell>
          <cell r="B1839">
            <v>2</v>
          </cell>
          <cell r="C1839" t="str">
            <v>EXTM-DA-97113</v>
          </cell>
          <cell r="D1839">
            <v>4728</v>
          </cell>
          <cell r="E1839" t="str">
            <v>EXTM-DA</v>
          </cell>
          <cell r="F1839" t="str">
            <v>97113</v>
          </cell>
          <cell r="G1839" t="str">
            <v>RITE</v>
          </cell>
          <cell r="I1839" t="e">
            <v>#N/A</v>
          </cell>
        </row>
        <row r="1840">
          <cell r="A1840">
            <v>5117</v>
          </cell>
          <cell r="B1840">
            <v>2</v>
          </cell>
          <cell r="C1840" t="str">
            <v>EXTM-DA-97114</v>
          </cell>
          <cell r="D1840">
            <v>5117</v>
          </cell>
          <cell r="E1840" t="str">
            <v>EXTM-DA</v>
          </cell>
          <cell r="F1840" t="str">
            <v>97114</v>
          </cell>
          <cell r="G1840" t="str">
            <v>On Location</v>
          </cell>
          <cell r="I1840" t="e">
            <v>#N/A</v>
          </cell>
        </row>
        <row r="1841">
          <cell r="A1841">
            <v>4745</v>
          </cell>
          <cell r="B1841">
            <v>2</v>
          </cell>
          <cell r="C1841" t="str">
            <v>EXTM-DA-97115</v>
          </cell>
          <cell r="D1841">
            <v>4745</v>
          </cell>
          <cell r="E1841" t="str">
            <v>EXTM-DA</v>
          </cell>
          <cell r="F1841" t="str">
            <v>97115</v>
          </cell>
          <cell r="G1841" t="str">
            <v>On Location</v>
          </cell>
          <cell r="I1841" t="e">
            <v>#N/A</v>
          </cell>
        </row>
        <row r="1842">
          <cell r="A1842">
            <v>5123</v>
          </cell>
          <cell r="B1842">
            <v>2</v>
          </cell>
          <cell r="C1842" t="str">
            <v>EXTM-DA-97116</v>
          </cell>
          <cell r="D1842">
            <v>5123</v>
          </cell>
          <cell r="E1842" t="str">
            <v>EXTM-DA</v>
          </cell>
          <cell r="F1842" t="str">
            <v>97116</v>
          </cell>
          <cell r="G1842" t="str">
            <v>RITE</v>
          </cell>
          <cell r="I1842" t="e">
            <v>#N/A</v>
          </cell>
        </row>
        <row r="1843">
          <cell r="A1843">
            <v>6194</v>
          </cell>
          <cell r="B1843">
            <v>2</v>
          </cell>
          <cell r="C1843" t="str">
            <v>EXTM-DA-97118</v>
          </cell>
          <cell r="D1843">
            <v>6194</v>
          </cell>
          <cell r="E1843" t="str">
            <v>EXTM-DA</v>
          </cell>
          <cell r="F1843" t="str">
            <v>97118</v>
          </cell>
          <cell r="G1843" t="str">
            <v>On Location</v>
          </cell>
          <cell r="I1843" t="e">
            <v>#N/A</v>
          </cell>
        </row>
        <row r="1844">
          <cell r="A1844">
            <v>4707</v>
          </cell>
          <cell r="B1844">
            <v>2</v>
          </cell>
          <cell r="C1844" t="str">
            <v>EXTM-DA-97120</v>
          </cell>
          <cell r="D1844">
            <v>4707</v>
          </cell>
          <cell r="E1844" t="str">
            <v>EXTM-DA</v>
          </cell>
          <cell r="F1844" t="str">
            <v>97120</v>
          </cell>
          <cell r="G1844" t="str">
            <v>RITE</v>
          </cell>
          <cell r="I1844" t="e">
            <v>#N/A</v>
          </cell>
        </row>
        <row r="1845">
          <cell r="A1845">
            <v>5150</v>
          </cell>
          <cell r="B1845">
            <v>2</v>
          </cell>
          <cell r="C1845" t="str">
            <v>EXTM-DA-97127</v>
          </cell>
          <cell r="D1845">
            <v>5150</v>
          </cell>
          <cell r="E1845" t="str">
            <v>EXTM-DA</v>
          </cell>
          <cell r="F1845" t="str">
            <v>97127</v>
          </cell>
          <cell r="G1845" t="str">
            <v>RITE</v>
          </cell>
          <cell r="I1845" t="e">
            <v>#N/A</v>
          </cell>
        </row>
        <row r="1846">
          <cell r="A1846">
            <v>5656</v>
          </cell>
          <cell r="B1846">
            <v>2</v>
          </cell>
          <cell r="C1846" t="str">
            <v>EXTM-DA-9720</v>
          </cell>
          <cell r="D1846">
            <v>5656</v>
          </cell>
          <cell r="E1846" t="str">
            <v>EXTM-DA</v>
          </cell>
          <cell r="F1846" t="str">
            <v>9720</v>
          </cell>
          <cell r="G1846" t="str">
            <v>RITE</v>
          </cell>
          <cell r="I1846" t="e">
            <v>#N/A</v>
          </cell>
        </row>
        <row r="1847">
          <cell r="A1847">
            <v>4960</v>
          </cell>
          <cell r="B1847">
            <v>2</v>
          </cell>
          <cell r="C1847" t="str">
            <v>EXTM-DA-9727</v>
          </cell>
          <cell r="D1847">
            <v>4960</v>
          </cell>
          <cell r="E1847" t="str">
            <v>EXTM-DA</v>
          </cell>
          <cell r="F1847" t="str">
            <v>9727</v>
          </cell>
          <cell r="G1847" t="str">
            <v>RITE</v>
          </cell>
          <cell r="I1847" t="e">
            <v>#N/A</v>
          </cell>
        </row>
        <row r="1848">
          <cell r="A1848">
            <v>4705</v>
          </cell>
          <cell r="B1848">
            <v>2</v>
          </cell>
          <cell r="C1848" t="str">
            <v>EXTM-DA-9732</v>
          </cell>
          <cell r="D1848">
            <v>4705</v>
          </cell>
          <cell r="E1848" t="str">
            <v>EXTM-DA</v>
          </cell>
          <cell r="F1848" t="str">
            <v>9732</v>
          </cell>
          <cell r="G1848" t="str">
            <v>RITE</v>
          </cell>
          <cell r="I1848" t="e">
            <v>#N/A</v>
          </cell>
        </row>
        <row r="1849">
          <cell r="A1849">
            <v>4838</v>
          </cell>
          <cell r="B1849">
            <v>2</v>
          </cell>
          <cell r="C1849" t="str">
            <v>EXTM-DA-9770</v>
          </cell>
          <cell r="D1849">
            <v>4838</v>
          </cell>
          <cell r="E1849" t="str">
            <v>EXTM-DA</v>
          </cell>
          <cell r="F1849" t="str">
            <v>9770</v>
          </cell>
          <cell r="G1849" t="str">
            <v>RITE</v>
          </cell>
          <cell r="I1849" t="e">
            <v>#N/A</v>
          </cell>
        </row>
        <row r="1850">
          <cell r="A1850">
            <v>4700</v>
          </cell>
          <cell r="B1850">
            <v>2</v>
          </cell>
          <cell r="C1850" t="str">
            <v>EXTM-DA-98001</v>
          </cell>
          <cell r="D1850">
            <v>4700</v>
          </cell>
          <cell r="E1850" t="str">
            <v>EXTM-DA</v>
          </cell>
          <cell r="F1850" t="str">
            <v>98001</v>
          </cell>
          <cell r="G1850" t="str">
            <v>RITE</v>
          </cell>
          <cell r="I1850" t="e">
            <v>#N/A</v>
          </cell>
        </row>
        <row r="1851">
          <cell r="A1851">
            <v>6275</v>
          </cell>
          <cell r="B1851">
            <v>2</v>
          </cell>
          <cell r="C1851" t="str">
            <v>EXTM-DA-98017</v>
          </cell>
          <cell r="D1851">
            <v>6275</v>
          </cell>
          <cell r="E1851" t="str">
            <v>EXTM-DA</v>
          </cell>
          <cell r="F1851" t="str">
            <v>98017</v>
          </cell>
          <cell r="G1851" t="str">
            <v>Lost in Hole</v>
          </cell>
          <cell r="I1851" t="e">
            <v>#N/A</v>
          </cell>
        </row>
        <row r="1852">
          <cell r="A1852">
            <v>4753</v>
          </cell>
          <cell r="B1852">
            <v>2</v>
          </cell>
          <cell r="C1852" t="str">
            <v>EXTM-DA-98018</v>
          </cell>
          <cell r="D1852">
            <v>4753</v>
          </cell>
          <cell r="E1852" t="str">
            <v>EXTM-DA</v>
          </cell>
          <cell r="F1852" t="str">
            <v>98018</v>
          </cell>
          <cell r="G1852" t="str">
            <v>Lost in Hole</v>
          </cell>
          <cell r="I1852" t="e">
            <v>#N/A</v>
          </cell>
        </row>
        <row r="1853">
          <cell r="A1853">
            <v>5222</v>
          </cell>
          <cell r="B1853">
            <v>2</v>
          </cell>
          <cell r="C1853" t="str">
            <v>EXTM-DA-98024</v>
          </cell>
          <cell r="D1853">
            <v>5222</v>
          </cell>
          <cell r="E1853" t="str">
            <v>EXTM-DA</v>
          </cell>
          <cell r="F1853" t="str">
            <v>98024</v>
          </cell>
          <cell r="G1853" t="str">
            <v>RITE</v>
          </cell>
          <cell r="I1853" t="e">
            <v>#N/A</v>
          </cell>
        </row>
        <row r="1854">
          <cell r="A1854">
            <v>5363</v>
          </cell>
          <cell r="B1854">
            <v>2</v>
          </cell>
          <cell r="C1854" t="str">
            <v>EXTM-DA-98027</v>
          </cell>
          <cell r="D1854">
            <v>5363</v>
          </cell>
          <cell r="E1854" t="str">
            <v>EXTM-DA</v>
          </cell>
          <cell r="F1854" t="str">
            <v>98027</v>
          </cell>
          <cell r="G1854" t="str">
            <v>On Location</v>
          </cell>
          <cell r="I1854" t="e">
            <v>#N/A</v>
          </cell>
        </row>
        <row r="1855">
          <cell r="A1855">
            <v>5183</v>
          </cell>
          <cell r="B1855">
            <v>2</v>
          </cell>
          <cell r="C1855" t="str">
            <v>EXTM-DA-98031</v>
          </cell>
          <cell r="D1855">
            <v>5183</v>
          </cell>
          <cell r="E1855" t="str">
            <v>EXTM-DA</v>
          </cell>
          <cell r="F1855" t="str">
            <v>98031</v>
          </cell>
          <cell r="G1855" t="str">
            <v>RITE</v>
          </cell>
          <cell r="I1855" t="e">
            <v>#N/A</v>
          </cell>
        </row>
        <row r="1856">
          <cell r="A1856">
            <v>4621</v>
          </cell>
          <cell r="B1856">
            <v>2</v>
          </cell>
          <cell r="C1856" t="str">
            <v>EXTM-DA-98041</v>
          </cell>
          <cell r="D1856">
            <v>4621</v>
          </cell>
          <cell r="E1856" t="str">
            <v>EXTM-DA</v>
          </cell>
          <cell r="F1856" t="str">
            <v>98041</v>
          </cell>
          <cell r="G1856" t="str">
            <v>RITE</v>
          </cell>
          <cell r="I1856" t="e">
            <v>#N/A</v>
          </cell>
        </row>
        <row r="1857">
          <cell r="A1857">
            <v>4810</v>
          </cell>
          <cell r="B1857">
            <v>2</v>
          </cell>
          <cell r="C1857" t="str">
            <v>EXTM-DA-9806</v>
          </cell>
          <cell r="D1857">
            <v>4810</v>
          </cell>
          <cell r="E1857" t="str">
            <v>EXTM-DA</v>
          </cell>
          <cell r="F1857" t="str">
            <v>9806</v>
          </cell>
          <cell r="G1857" t="str">
            <v>Lost in Hole</v>
          </cell>
          <cell r="I1857" t="e">
            <v>#N/A</v>
          </cell>
        </row>
        <row r="1858">
          <cell r="A1858">
            <v>5099</v>
          </cell>
          <cell r="B1858">
            <v>2</v>
          </cell>
          <cell r="C1858" t="str">
            <v>EXTM-DA-9807</v>
          </cell>
          <cell r="D1858">
            <v>5099</v>
          </cell>
          <cell r="E1858" t="str">
            <v>EXTM-DA</v>
          </cell>
          <cell r="F1858" t="str">
            <v>9807</v>
          </cell>
          <cell r="G1858" t="str">
            <v>RITE</v>
          </cell>
          <cell r="I1858" t="e">
            <v>#N/A</v>
          </cell>
        </row>
        <row r="1859">
          <cell r="A1859">
            <v>5475</v>
          </cell>
          <cell r="B1859">
            <v>2</v>
          </cell>
          <cell r="C1859" t="str">
            <v>EXTM-DA-98072</v>
          </cell>
          <cell r="D1859">
            <v>5475</v>
          </cell>
          <cell r="E1859" t="str">
            <v>EXTM-DA</v>
          </cell>
          <cell r="F1859" t="str">
            <v>98072</v>
          </cell>
          <cell r="G1859" t="str">
            <v>TFER OUT</v>
          </cell>
          <cell r="I1859" t="e">
            <v>#N/A</v>
          </cell>
        </row>
        <row r="1860">
          <cell r="A1860">
            <v>4698</v>
          </cell>
          <cell r="B1860">
            <v>2</v>
          </cell>
          <cell r="C1860" t="str">
            <v>EXTM-DA-98077</v>
          </cell>
          <cell r="D1860">
            <v>4698</v>
          </cell>
          <cell r="E1860" t="str">
            <v>EXTM-DA</v>
          </cell>
          <cell r="F1860" t="str">
            <v>98077</v>
          </cell>
          <cell r="G1860" t="str">
            <v>RITE</v>
          </cell>
          <cell r="I1860" t="e">
            <v>#N/A</v>
          </cell>
        </row>
        <row r="1861">
          <cell r="A1861">
            <v>4706</v>
          </cell>
          <cell r="B1861">
            <v>2</v>
          </cell>
          <cell r="C1861" t="str">
            <v>EXTM-DA-9808</v>
          </cell>
          <cell r="D1861">
            <v>4706</v>
          </cell>
          <cell r="E1861" t="str">
            <v>EXTM-DA</v>
          </cell>
          <cell r="F1861" t="str">
            <v>9808</v>
          </cell>
          <cell r="G1861" t="str">
            <v>RITE</v>
          </cell>
          <cell r="I1861" t="e">
            <v>#N/A</v>
          </cell>
        </row>
        <row r="1862">
          <cell r="A1862">
            <v>4752</v>
          </cell>
          <cell r="B1862">
            <v>2</v>
          </cell>
          <cell r="C1862" t="str">
            <v>EXTM-DA-98086</v>
          </cell>
          <cell r="D1862">
            <v>4752</v>
          </cell>
          <cell r="E1862" t="str">
            <v>EXTM-DA</v>
          </cell>
          <cell r="F1862" t="str">
            <v>98086</v>
          </cell>
          <cell r="G1862" t="str">
            <v>RITE</v>
          </cell>
          <cell r="I1862" t="e">
            <v>#N/A</v>
          </cell>
        </row>
        <row r="1863">
          <cell r="A1863">
            <v>5036</v>
          </cell>
          <cell r="B1863">
            <v>2</v>
          </cell>
          <cell r="C1863" t="str">
            <v>EXTM-DA-98098</v>
          </cell>
          <cell r="D1863">
            <v>5036</v>
          </cell>
          <cell r="E1863" t="str">
            <v>EXTM-DA</v>
          </cell>
          <cell r="F1863" t="str">
            <v>98098</v>
          </cell>
          <cell r="G1863" t="str">
            <v>RITE</v>
          </cell>
          <cell r="I1863" t="e">
            <v>#N/A</v>
          </cell>
        </row>
        <row r="1864">
          <cell r="A1864">
            <v>5017</v>
          </cell>
          <cell r="B1864">
            <v>2</v>
          </cell>
          <cell r="C1864" t="str">
            <v>EXTM-DA-9901</v>
          </cell>
          <cell r="D1864">
            <v>5017</v>
          </cell>
          <cell r="E1864" t="str">
            <v>EXTM-DA</v>
          </cell>
          <cell r="F1864" t="str">
            <v>9901</v>
          </cell>
          <cell r="G1864" t="str">
            <v>TFER OUT</v>
          </cell>
          <cell r="I1864" t="e">
            <v>#N/A</v>
          </cell>
        </row>
        <row r="1865">
          <cell r="A1865">
            <v>4822</v>
          </cell>
          <cell r="B1865">
            <v>2</v>
          </cell>
          <cell r="C1865" t="str">
            <v>EXTM-DA-9902</v>
          </cell>
          <cell r="D1865">
            <v>4822</v>
          </cell>
          <cell r="E1865" t="str">
            <v>EXTM-DA</v>
          </cell>
          <cell r="F1865" t="str">
            <v>9902</v>
          </cell>
          <cell r="G1865" t="str">
            <v>On Location</v>
          </cell>
          <cell r="I1865" t="e">
            <v>#N/A</v>
          </cell>
        </row>
        <row r="1866">
          <cell r="A1866">
            <v>4611</v>
          </cell>
          <cell r="B1866">
            <v>2</v>
          </cell>
          <cell r="C1866" t="str">
            <v>EXTM-DA-9903</v>
          </cell>
          <cell r="D1866">
            <v>4611</v>
          </cell>
          <cell r="E1866" t="str">
            <v>EXTM-DA</v>
          </cell>
          <cell r="F1866" t="str">
            <v>9903</v>
          </cell>
          <cell r="G1866" t="str">
            <v>RITE</v>
          </cell>
          <cell r="I1866" t="e">
            <v>#N/A</v>
          </cell>
        </row>
        <row r="1867">
          <cell r="A1867">
            <v>6550</v>
          </cell>
          <cell r="B1867">
            <v>2</v>
          </cell>
          <cell r="C1867" t="str">
            <v>EXTM-DA-9906</v>
          </cell>
          <cell r="D1867">
            <v>6550</v>
          </cell>
          <cell r="E1867" t="str">
            <v>EXTM-DA</v>
          </cell>
          <cell r="F1867" t="str">
            <v>9906</v>
          </cell>
          <cell r="G1867" t="str">
            <v>RITE</v>
          </cell>
          <cell r="I1867" t="e">
            <v>#N/A</v>
          </cell>
        </row>
        <row r="1868">
          <cell r="A1868">
            <v>4636</v>
          </cell>
          <cell r="B1868">
            <v>2</v>
          </cell>
          <cell r="C1868" t="str">
            <v>EXTM-DA-9907</v>
          </cell>
          <cell r="D1868">
            <v>4636</v>
          </cell>
          <cell r="E1868" t="str">
            <v>EXTM-DA</v>
          </cell>
          <cell r="F1868" t="str">
            <v>9907</v>
          </cell>
          <cell r="G1868" t="str">
            <v>RITE</v>
          </cell>
          <cell r="I1868" t="e">
            <v>#N/A</v>
          </cell>
        </row>
        <row r="1869">
          <cell r="A1869">
            <v>4985</v>
          </cell>
          <cell r="B1869">
            <v>2</v>
          </cell>
          <cell r="C1869" t="str">
            <v>EXTM-DA-99115</v>
          </cell>
          <cell r="D1869">
            <v>4985</v>
          </cell>
          <cell r="E1869" t="str">
            <v>EXTM-DA</v>
          </cell>
          <cell r="F1869" t="str">
            <v>99115</v>
          </cell>
          <cell r="G1869" t="str">
            <v>On Location</v>
          </cell>
          <cell r="I1869" t="e">
            <v>#N/A</v>
          </cell>
        </row>
        <row r="1870">
          <cell r="A1870">
            <v>6717</v>
          </cell>
          <cell r="B1870">
            <v>2</v>
          </cell>
          <cell r="C1870" t="str">
            <v>EXTM-DA-99118</v>
          </cell>
          <cell r="D1870">
            <v>6717</v>
          </cell>
          <cell r="E1870" t="str">
            <v>EXTM-DA</v>
          </cell>
          <cell r="F1870" t="str">
            <v>99118</v>
          </cell>
          <cell r="G1870" t="str">
            <v>On Location</v>
          </cell>
          <cell r="I1870" t="e">
            <v>#N/A</v>
          </cell>
        </row>
        <row r="1871">
          <cell r="A1871">
            <v>4999</v>
          </cell>
          <cell r="B1871">
            <v>2</v>
          </cell>
          <cell r="C1871" t="str">
            <v>EXTM-DA-99120</v>
          </cell>
          <cell r="D1871">
            <v>4999</v>
          </cell>
          <cell r="E1871" t="str">
            <v>EXTM-DA</v>
          </cell>
          <cell r="F1871" t="str">
            <v>99120</v>
          </cell>
          <cell r="G1871" t="str">
            <v>RITE</v>
          </cell>
          <cell r="I1871" t="e">
            <v>#N/A</v>
          </cell>
        </row>
        <row r="1872">
          <cell r="A1872">
            <v>6162</v>
          </cell>
          <cell r="B1872">
            <v>2</v>
          </cell>
          <cell r="C1872" t="str">
            <v>EXTM-DA-99122</v>
          </cell>
          <cell r="D1872">
            <v>6162</v>
          </cell>
          <cell r="E1872" t="str">
            <v>EXTM-DA</v>
          </cell>
          <cell r="F1872" t="str">
            <v>99122</v>
          </cell>
          <cell r="G1872" t="str">
            <v>On Location</v>
          </cell>
          <cell r="I1872" t="e">
            <v>#N/A</v>
          </cell>
          <cell r="N1872" t="str">
            <v>4501101891</v>
          </cell>
          <cell r="O1872" t="str">
            <v>1</v>
          </cell>
        </row>
        <row r="1873">
          <cell r="A1873">
            <v>6276</v>
          </cell>
          <cell r="B1873">
            <v>2</v>
          </cell>
          <cell r="C1873" t="str">
            <v>EXTM-DA-99133</v>
          </cell>
          <cell r="D1873">
            <v>6276</v>
          </cell>
          <cell r="E1873" t="str">
            <v>EXTM-DA</v>
          </cell>
          <cell r="F1873" t="str">
            <v>99133</v>
          </cell>
          <cell r="G1873" t="str">
            <v>RITE</v>
          </cell>
          <cell r="I1873" t="e">
            <v>#N/A</v>
          </cell>
        </row>
        <row r="1874">
          <cell r="A1874">
            <v>5531</v>
          </cell>
          <cell r="B1874">
            <v>2</v>
          </cell>
          <cell r="C1874" t="str">
            <v>EXTM-DA-99137</v>
          </cell>
          <cell r="D1874">
            <v>5531</v>
          </cell>
          <cell r="E1874" t="str">
            <v>EXTM-DA</v>
          </cell>
          <cell r="F1874" t="str">
            <v>99137</v>
          </cell>
          <cell r="G1874" t="str">
            <v>RITE</v>
          </cell>
          <cell r="I1874" t="e">
            <v>#N/A</v>
          </cell>
        </row>
        <row r="1875">
          <cell r="A1875">
            <v>5578</v>
          </cell>
          <cell r="B1875">
            <v>2</v>
          </cell>
          <cell r="C1875" t="str">
            <v>EXTM-DA-99138</v>
          </cell>
          <cell r="D1875">
            <v>5578</v>
          </cell>
          <cell r="E1875" t="str">
            <v>EXTM-DA</v>
          </cell>
          <cell r="F1875" t="str">
            <v>99138</v>
          </cell>
          <cell r="G1875" t="str">
            <v>RITE</v>
          </cell>
          <cell r="I1875" t="e">
            <v>#N/A</v>
          </cell>
        </row>
        <row r="1876">
          <cell r="A1876">
            <v>6315</v>
          </cell>
          <cell r="B1876">
            <v>2</v>
          </cell>
          <cell r="C1876" t="str">
            <v>EXTM-DA-99139</v>
          </cell>
          <cell r="D1876">
            <v>6315</v>
          </cell>
          <cell r="E1876" t="str">
            <v>EXTM-DA</v>
          </cell>
          <cell r="F1876" t="str">
            <v>99139</v>
          </cell>
          <cell r="G1876" t="str">
            <v>RITE</v>
          </cell>
          <cell r="I1876" t="e">
            <v>#N/A</v>
          </cell>
        </row>
        <row r="1877">
          <cell r="A1877">
            <v>6299</v>
          </cell>
          <cell r="B1877">
            <v>2</v>
          </cell>
          <cell r="C1877" t="str">
            <v>EXTM-DA-99144</v>
          </cell>
          <cell r="D1877">
            <v>6299</v>
          </cell>
          <cell r="E1877" t="str">
            <v>EXTM-DA</v>
          </cell>
          <cell r="F1877" t="str">
            <v>99144</v>
          </cell>
          <cell r="G1877" t="str">
            <v>Lost in Hole</v>
          </cell>
          <cell r="I1877" t="e">
            <v>#N/A</v>
          </cell>
        </row>
        <row r="1878">
          <cell r="A1878">
            <v>5216</v>
          </cell>
          <cell r="B1878">
            <v>2</v>
          </cell>
          <cell r="C1878" t="str">
            <v>EXTM-DA-9916</v>
          </cell>
          <cell r="D1878">
            <v>5216</v>
          </cell>
          <cell r="E1878" t="str">
            <v>EXTM-DA</v>
          </cell>
          <cell r="F1878" t="str">
            <v>9916</v>
          </cell>
          <cell r="G1878" t="str">
            <v>On Location</v>
          </cell>
          <cell r="I1878" t="e">
            <v>#N/A</v>
          </cell>
        </row>
        <row r="1879">
          <cell r="A1879">
            <v>4899</v>
          </cell>
          <cell r="B1879">
            <v>2</v>
          </cell>
          <cell r="C1879" t="str">
            <v>EXTM-DA-9921</v>
          </cell>
          <cell r="D1879">
            <v>4899</v>
          </cell>
          <cell r="E1879" t="str">
            <v>EXTM-DA</v>
          </cell>
          <cell r="F1879" t="str">
            <v>9921</v>
          </cell>
          <cell r="G1879" t="str">
            <v>Lost in Hole</v>
          </cell>
          <cell r="I1879" t="e">
            <v>#N/A</v>
          </cell>
        </row>
        <row r="1880">
          <cell r="A1880">
            <v>4788</v>
          </cell>
          <cell r="B1880">
            <v>2</v>
          </cell>
          <cell r="C1880" t="str">
            <v>EXTM-DA-9923</v>
          </cell>
          <cell r="D1880">
            <v>4788</v>
          </cell>
          <cell r="E1880" t="str">
            <v>EXTM-DA</v>
          </cell>
          <cell r="F1880" t="str">
            <v>9923</v>
          </cell>
          <cell r="G1880" t="str">
            <v>RITE</v>
          </cell>
          <cell r="I1880" t="e">
            <v>#N/A</v>
          </cell>
        </row>
        <row r="1881">
          <cell r="A1881">
            <v>4643</v>
          </cell>
          <cell r="B1881">
            <v>2</v>
          </cell>
          <cell r="C1881" t="str">
            <v>EXTM-DA-9924</v>
          </cell>
          <cell r="D1881">
            <v>4643</v>
          </cell>
          <cell r="E1881" t="str">
            <v>EXTM-DA</v>
          </cell>
          <cell r="F1881" t="str">
            <v>9924</v>
          </cell>
          <cell r="G1881" t="str">
            <v>Lost in Hole</v>
          </cell>
          <cell r="I1881" t="e">
            <v>#N/A</v>
          </cell>
        </row>
        <row r="1882">
          <cell r="A1882">
            <v>5945</v>
          </cell>
          <cell r="B1882">
            <v>2</v>
          </cell>
          <cell r="C1882" t="str">
            <v>EXTM-DA-9927</v>
          </cell>
          <cell r="D1882">
            <v>5945</v>
          </cell>
          <cell r="E1882" t="str">
            <v>EXTM-DA</v>
          </cell>
          <cell r="F1882" t="str">
            <v>9927</v>
          </cell>
          <cell r="G1882" t="str">
            <v>RITE</v>
          </cell>
          <cell r="I1882" t="e">
            <v>#N/A</v>
          </cell>
        </row>
        <row r="1883">
          <cell r="A1883">
            <v>4612</v>
          </cell>
          <cell r="B1883">
            <v>2</v>
          </cell>
          <cell r="C1883" t="str">
            <v>EXTM-DA-9932</v>
          </cell>
          <cell r="D1883">
            <v>4612</v>
          </cell>
          <cell r="E1883" t="str">
            <v>EXTM-DA</v>
          </cell>
          <cell r="F1883" t="str">
            <v>9932</v>
          </cell>
          <cell r="G1883" t="str">
            <v>RITE</v>
          </cell>
          <cell r="I1883" t="e">
            <v>#N/A</v>
          </cell>
        </row>
        <row r="1884">
          <cell r="A1884">
            <v>4746</v>
          </cell>
          <cell r="B1884">
            <v>2</v>
          </cell>
          <cell r="C1884" t="str">
            <v>EXTM-DA-9935</v>
          </cell>
          <cell r="D1884">
            <v>4746</v>
          </cell>
          <cell r="E1884" t="str">
            <v>EXTM-DA</v>
          </cell>
          <cell r="F1884" t="str">
            <v>9935</v>
          </cell>
          <cell r="G1884" t="str">
            <v>Lost in Hole</v>
          </cell>
          <cell r="I1884" t="e">
            <v>#N/A</v>
          </cell>
        </row>
        <row r="1885">
          <cell r="A1885">
            <v>4703</v>
          </cell>
          <cell r="B1885">
            <v>2</v>
          </cell>
          <cell r="C1885" t="str">
            <v>EXTM-DA-9937</v>
          </cell>
          <cell r="D1885">
            <v>4703</v>
          </cell>
          <cell r="E1885" t="str">
            <v>EXTM-DA</v>
          </cell>
          <cell r="F1885" t="str">
            <v>9937</v>
          </cell>
          <cell r="G1885" t="str">
            <v>RITE</v>
          </cell>
          <cell r="I1885" t="e">
            <v>#N/A</v>
          </cell>
        </row>
        <row r="1886">
          <cell r="A1886">
            <v>4756</v>
          </cell>
          <cell r="B1886">
            <v>2</v>
          </cell>
          <cell r="C1886" t="str">
            <v>EXTM-DA-9941</v>
          </cell>
          <cell r="D1886">
            <v>4756</v>
          </cell>
          <cell r="E1886" t="str">
            <v>EXTM-DA</v>
          </cell>
          <cell r="F1886" t="str">
            <v>9941</v>
          </cell>
          <cell r="G1886" t="str">
            <v>TFER OUT</v>
          </cell>
          <cell r="I1886" t="e">
            <v>#N/A</v>
          </cell>
        </row>
        <row r="1887">
          <cell r="A1887">
            <v>4840</v>
          </cell>
          <cell r="B1887">
            <v>2</v>
          </cell>
          <cell r="C1887" t="str">
            <v>EXTM-DA-9942</v>
          </cell>
          <cell r="D1887">
            <v>4840</v>
          </cell>
          <cell r="E1887" t="str">
            <v>EXTM-DA</v>
          </cell>
          <cell r="F1887" t="str">
            <v>9942</v>
          </cell>
          <cell r="G1887" t="str">
            <v>Lost in Hole</v>
          </cell>
          <cell r="I1887" t="e">
            <v>#N/A</v>
          </cell>
        </row>
        <row r="1888">
          <cell r="A1888">
            <v>4795</v>
          </cell>
          <cell r="B1888">
            <v>2</v>
          </cell>
          <cell r="C1888" t="str">
            <v>EXTM-DA-9943</v>
          </cell>
          <cell r="D1888">
            <v>4795</v>
          </cell>
          <cell r="E1888" t="str">
            <v>EXTM-DA</v>
          </cell>
          <cell r="F1888" t="str">
            <v>9943</v>
          </cell>
          <cell r="G1888" t="str">
            <v>RITE</v>
          </cell>
          <cell r="I1888" t="e">
            <v>#N/A</v>
          </cell>
        </row>
        <row r="1889">
          <cell r="A1889">
            <v>4815</v>
          </cell>
          <cell r="B1889">
            <v>2</v>
          </cell>
          <cell r="C1889" t="str">
            <v>EXTM-DA-9945</v>
          </cell>
          <cell r="D1889">
            <v>4815</v>
          </cell>
          <cell r="E1889" t="str">
            <v>EXTM-DA</v>
          </cell>
          <cell r="F1889" t="str">
            <v>9945</v>
          </cell>
          <cell r="G1889" t="str">
            <v>TFER OUT</v>
          </cell>
          <cell r="I1889" t="e">
            <v>#N/A</v>
          </cell>
        </row>
        <row r="1890">
          <cell r="A1890">
            <v>4781</v>
          </cell>
          <cell r="B1890">
            <v>2</v>
          </cell>
          <cell r="C1890" t="str">
            <v>EXTM-DA-9946</v>
          </cell>
          <cell r="D1890">
            <v>4781</v>
          </cell>
          <cell r="E1890" t="str">
            <v>EXTM-DA</v>
          </cell>
          <cell r="F1890" t="str">
            <v>9946</v>
          </cell>
          <cell r="G1890" t="str">
            <v>Lost in Hole</v>
          </cell>
          <cell r="I1890" t="e">
            <v>#N/A</v>
          </cell>
        </row>
        <row r="1891">
          <cell r="A1891">
            <v>4710</v>
          </cell>
          <cell r="B1891">
            <v>2</v>
          </cell>
          <cell r="C1891" t="str">
            <v>EXTM-DA-9947</v>
          </cell>
          <cell r="D1891">
            <v>4710</v>
          </cell>
          <cell r="E1891" t="str">
            <v>EXTM-DA</v>
          </cell>
          <cell r="F1891" t="str">
            <v>9947</v>
          </cell>
          <cell r="G1891" t="str">
            <v>Lost in Hole</v>
          </cell>
          <cell r="I1891" t="e">
            <v>#N/A</v>
          </cell>
        </row>
        <row r="1892">
          <cell r="A1892">
            <v>4662</v>
          </cell>
          <cell r="B1892">
            <v>2</v>
          </cell>
          <cell r="C1892" t="str">
            <v>EXTM-DA-9948</v>
          </cell>
          <cell r="D1892">
            <v>4662</v>
          </cell>
          <cell r="E1892" t="str">
            <v>EXTM-DA</v>
          </cell>
          <cell r="F1892" t="str">
            <v>9948</v>
          </cell>
          <cell r="G1892" t="str">
            <v>RITE</v>
          </cell>
          <cell r="I1892" t="e">
            <v>#N/A</v>
          </cell>
        </row>
        <row r="1893">
          <cell r="A1893">
            <v>4794</v>
          </cell>
          <cell r="B1893">
            <v>2</v>
          </cell>
          <cell r="C1893" t="str">
            <v>EXTM-DA-9950</v>
          </cell>
          <cell r="D1893">
            <v>4794</v>
          </cell>
          <cell r="E1893" t="str">
            <v>EXTM-DA</v>
          </cell>
          <cell r="F1893" t="str">
            <v>9950</v>
          </cell>
          <cell r="G1893" t="str">
            <v>On Location</v>
          </cell>
          <cell r="I1893" t="e">
            <v>#N/A</v>
          </cell>
        </row>
        <row r="1894">
          <cell r="A1894">
            <v>4720</v>
          </cell>
          <cell r="B1894">
            <v>2</v>
          </cell>
          <cell r="C1894" t="str">
            <v>EXTM-DA-9963</v>
          </cell>
          <cell r="D1894">
            <v>4720</v>
          </cell>
          <cell r="E1894" t="str">
            <v>EXTM-DA</v>
          </cell>
          <cell r="F1894" t="str">
            <v>9963</v>
          </cell>
          <cell r="G1894" t="str">
            <v>RITE</v>
          </cell>
          <cell r="I1894" t="e">
            <v>#N/A</v>
          </cell>
        </row>
        <row r="1895">
          <cell r="A1895">
            <v>5338</v>
          </cell>
          <cell r="B1895">
            <v>2</v>
          </cell>
          <cell r="C1895" t="str">
            <v>EXTM-DA-9965</v>
          </cell>
          <cell r="D1895">
            <v>5338</v>
          </cell>
          <cell r="E1895" t="str">
            <v>EXTM-DA</v>
          </cell>
          <cell r="F1895" t="str">
            <v>9965</v>
          </cell>
          <cell r="G1895" t="str">
            <v>RITE</v>
          </cell>
          <cell r="I1895" t="e">
            <v>#N/A</v>
          </cell>
        </row>
        <row r="1896">
          <cell r="A1896">
            <v>4816</v>
          </cell>
          <cell r="B1896">
            <v>2</v>
          </cell>
          <cell r="C1896" t="str">
            <v>EXTM-DA-9966</v>
          </cell>
          <cell r="D1896">
            <v>4816</v>
          </cell>
          <cell r="E1896" t="str">
            <v>EXTM-DA</v>
          </cell>
          <cell r="F1896" t="str">
            <v>9966</v>
          </cell>
          <cell r="G1896" t="str">
            <v>On Location</v>
          </cell>
          <cell r="I1896" t="e">
            <v>#N/A</v>
          </cell>
        </row>
        <row r="1897">
          <cell r="A1897">
            <v>5341</v>
          </cell>
          <cell r="B1897">
            <v>2</v>
          </cell>
          <cell r="C1897" t="str">
            <v>EXTM-DA-9970</v>
          </cell>
          <cell r="D1897">
            <v>5341</v>
          </cell>
          <cell r="E1897" t="str">
            <v>EXTM-DA</v>
          </cell>
          <cell r="F1897" t="str">
            <v>9970</v>
          </cell>
          <cell r="G1897" t="str">
            <v>RITE</v>
          </cell>
          <cell r="I1897" t="e">
            <v>#N/A</v>
          </cell>
        </row>
        <row r="1898">
          <cell r="A1898">
            <v>4634</v>
          </cell>
          <cell r="B1898">
            <v>2</v>
          </cell>
          <cell r="C1898" t="str">
            <v>EXTM-DA-9971</v>
          </cell>
          <cell r="D1898">
            <v>4634</v>
          </cell>
          <cell r="E1898" t="str">
            <v>EXTM-DA</v>
          </cell>
          <cell r="F1898" t="str">
            <v>9971</v>
          </cell>
          <cell r="G1898" t="str">
            <v>On Location</v>
          </cell>
          <cell r="I1898" t="e">
            <v>#N/A</v>
          </cell>
        </row>
        <row r="1899">
          <cell r="A1899">
            <v>4620</v>
          </cell>
          <cell r="B1899">
            <v>2</v>
          </cell>
          <cell r="C1899" t="str">
            <v>EXTM-DA-9975</v>
          </cell>
          <cell r="D1899">
            <v>4620</v>
          </cell>
          <cell r="E1899" t="str">
            <v>EXTM-DA</v>
          </cell>
          <cell r="F1899" t="str">
            <v>9975</v>
          </cell>
          <cell r="G1899" t="str">
            <v>RITE</v>
          </cell>
          <cell r="I1899" t="e">
            <v>#N/A</v>
          </cell>
        </row>
        <row r="1900">
          <cell r="A1900">
            <v>5083</v>
          </cell>
          <cell r="B1900">
            <v>2</v>
          </cell>
          <cell r="C1900" t="str">
            <v>EXTM-DA-9976</v>
          </cell>
          <cell r="D1900">
            <v>5083</v>
          </cell>
          <cell r="E1900" t="str">
            <v>EXTM-DA</v>
          </cell>
          <cell r="F1900" t="str">
            <v>9976</v>
          </cell>
          <cell r="G1900" t="str">
            <v>RITE</v>
          </cell>
          <cell r="I1900" t="e">
            <v>#N/A</v>
          </cell>
        </row>
        <row r="1901">
          <cell r="A1901">
            <v>6320</v>
          </cell>
          <cell r="B1901">
            <v>2</v>
          </cell>
          <cell r="C1901" t="str">
            <v>EXTM-DA-9977</v>
          </cell>
          <cell r="D1901">
            <v>6320</v>
          </cell>
          <cell r="E1901" t="str">
            <v>EXTM-DA</v>
          </cell>
          <cell r="F1901" t="str">
            <v>9977</v>
          </cell>
          <cell r="G1901" t="str">
            <v>RITE</v>
          </cell>
          <cell r="I1901" t="e">
            <v>#N/A</v>
          </cell>
        </row>
        <row r="1902">
          <cell r="A1902">
            <v>5399</v>
          </cell>
          <cell r="B1902">
            <v>2</v>
          </cell>
          <cell r="C1902" t="str">
            <v>EXTM-DA-9978</v>
          </cell>
          <cell r="D1902">
            <v>5399</v>
          </cell>
          <cell r="E1902" t="str">
            <v>EXTM-DA</v>
          </cell>
          <cell r="F1902" t="str">
            <v>9978</v>
          </cell>
          <cell r="G1902" t="str">
            <v>On Location</v>
          </cell>
          <cell r="I1902" t="e">
            <v>#N/A</v>
          </cell>
        </row>
        <row r="1903">
          <cell r="A1903">
            <v>4719</v>
          </cell>
          <cell r="B1903">
            <v>2</v>
          </cell>
          <cell r="C1903" t="str">
            <v>EXTM-DA-9980</v>
          </cell>
          <cell r="D1903">
            <v>4719</v>
          </cell>
          <cell r="E1903" t="str">
            <v>EXTM-DA</v>
          </cell>
          <cell r="F1903" t="str">
            <v>9980</v>
          </cell>
          <cell r="G1903" t="str">
            <v>On Location</v>
          </cell>
          <cell r="I1903" t="e">
            <v>#N/A</v>
          </cell>
        </row>
        <row r="1904">
          <cell r="A1904">
            <v>5139</v>
          </cell>
          <cell r="B1904">
            <v>2</v>
          </cell>
          <cell r="C1904" t="str">
            <v>EXTM-DA-9982</v>
          </cell>
          <cell r="D1904">
            <v>5139</v>
          </cell>
          <cell r="E1904" t="str">
            <v>EXTM-DA</v>
          </cell>
          <cell r="F1904" t="str">
            <v>9982</v>
          </cell>
          <cell r="G1904" t="str">
            <v>On Location</v>
          </cell>
          <cell r="I1904" t="e">
            <v>#N/A</v>
          </cell>
        </row>
        <row r="1905">
          <cell r="A1905">
            <v>5340</v>
          </cell>
          <cell r="B1905">
            <v>2</v>
          </cell>
          <cell r="C1905" t="str">
            <v>EXTM-DA-9983</v>
          </cell>
          <cell r="D1905">
            <v>5340</v>
          </cell>
          <cell r="E1905" t="str">
            <v>EXTM-DA</v>
          </cell>
          <cell r="F1905" t="str">
            <v>9983</v>
          </cell>
          <cell r="G1905" t="str">
            <v>RITE</v>
          </cell>
          <cell r="I1905" t="e">
            <v>#N/A</v>
          </cell>
        </row>
        <row r="1906">
          <cell r="A1906">
            <v>4637</v>
          </cell>
          <cell r="B1906">
            <v>2</v>
          </cell>
          <cell r="C1906" t="str">
            <v>EXTM-DA-9986</v>
          </cell>
          <cell r="D1906">
            <v>4637</v>
          </cell>
          <cell r="E1906" t="str">
            <v>EXTM-DA</v>
          </cell>
          <cell r="F1906" t="str">
            <v>9986</v>
          </cell>
          <cell r="G1906" t="str">
            <v>RITE</v>
          </cell>
          <cell r="I1906" t="e">
            <v>#N/A</v>
          </cell>
        </row>
        <row r="1907">
          <cell r="A1907">
            <v>5352</v>
          </cell>
          <cell r="B1907">
            <v>2</v>
          </cell>
          <cell r="C1907" t="str">
            <v>EXTM-DA-9992</v>
          </cell>
          <cell r="D1907">
            <v>5352</v>
          </cell>
          <cell r="E1907" t="str">
            <v>EXTM-DA</v>
          </cell>
          <cell r="F1907" t="str">
            <v>9992</v>
          </cell>
          <cell r="G1907" t="str">
            <v>RITE</v>
          </cell>
          <cell r="I1907" t="e">
            <v>#N/A</v>
          </cell>
        </row>
        <row r="1908">
          <cell r="A1908">
            <v>4814</v>
          </cell>
          <cell r="B1908">
            <v>2</v>
          </cell>
          <cell r="C1908" t="str">
            <v>EXTM-DA-9995</v>
          </cell>
          <cell r="D1908">
            <v>4814</v>
          </cell>
          <cell r="E1908" t="str">
            <v>EXTM-DA</v>
          </cell>
          <cell r="F1908" t="str">
            <v>9995</v>
          </cell>
          <cell r="G1908" t="str">
            <v>RITE</v>
          </cell>
          <cell r="I1908" t="e">
            <v>#N/A</v>
          </cell>
        </row>
        <row r="1909">
          <cell r="A1909">
            <v>4691</v>
          </cell>
          <cell r="B1909">
            <v>2</v>
          </cell>
          <cell r="C1909" t="str">
            <v>EXTM-DA-L01</v>
          </cell>
          <cell r="D1909">
            <v>4691</v>
          </cell>
          <cell r="E1909" t="str">
            <v>EXTM-DA</v>
          </cell>
          <cell r="F1909" t="str">
            <v>L01</v>
          </cell>
          <cell r="G1909" t="str">
            <v>RITE</v>
          </cell>
          <cell r="I1909" t="e">
            <v>#N/A</v>
          </cell>
        </row>
        <row r="1910">
          <cell r="A1910">
            <v>4711</v>
          </cell>
          <cell r="B1910">
            <v>2</v>
          </cell>
          <cell r="C1910" t="str">
            <v>EXTM-DA-L02</v>
          </cell>
          <cell r="D1910">
            <v>4711</v>
          </cell>
          <cell r="E1910" t="str">
            <v>EXTM-DA</v>
          </cell>
          <cell r="F1910" t="str">
            <v>L02</v>
          </cell>
          <cell r="G1910" t="str">
            <v>Lost in Hole</v>
          </cell>
          <cell r="I1910" t="e">
            <v>#N/A</v>
          </cell>
        </row>
        <row r="1911">
          <cell r="A1911">
            <v>4754</v>
          </cell>
          <cell r="B1911">
            <v>2</v>
          </cell>
          <cell r="C1911" t="str">
            <v>EXTM-DA-L03</v>
          </cell>
          <cell r="D1911">
            <v>4754</v>
          </cell>
          <cell r="E1911" t="str">
            <v>EXTM-DA</v>
          </cell>
          <cell r="F1911" t="str">
            <v>L03</v>
          </cell>
          <cell r="G1911" t="str">
            <v>TFER OUT</v>
          </cell>
          <cell r="I1911" t="e">
            <v>#N/A</v>
          </cell>
        </row>
        <row r="1912">
          <cell r="A1912">
            <v>4844</v>
          </cell>
          <cell r="B1912">
            <v>2</v>
          </cell>
          <cell r="C1912" t="str">
            <v>EXTM-DA-L04</v>
          </cell>
          <cell r="D1912">
            <v>4844</v>
          </cell>
          <cell r="E1912" t="str">
            <v>EXTM-DA</v>
          </cell>
          <cell r="F1912" t="str">
            <v>L04</v>
          </cell>
          <cell r="G1912" t="str">
            <v>Lost in Hole</v>
          </cell>
          <cell r="I1912" t="e">
            <v>#N/A</v>
          </cell>
        </row>
        <row r="1913">
          <cell r="A1913">
            <v>4684</v>
          </cell>
          <cell r="B1913">
            <v>2</v>
          </cell>
          <cell r="C1913" t="str">
            <v>EXTM-DA-L05</v>
          </cell>
          <cell r="D1913">
            <v>4684</v>
          </cell>
          <cell r="E1913" t="str">
            <v>EXTM-DA</v>
          </cell>
          <cell r="F1913" t="str">
            <v>L05</v>
          </cell>
          <cell r="G1913" t="str">
            <v>RITE</v>
          </cell>
          <cell r="I1913" t="e">
            <v>#N/A</v>
          </cell>
        </row>
        <row r="1914">
          <cell r="A1914">
            <v>4935</v>
          </cell>
          <cell r="B1914">
            <v>2</v>
          </cell>
          <cell r="C1914" t="str">
            <v>EXTM-DA-L06</v>
          </cell>
          <cell r="D1914">
            <v>4935</v>
          </cell>
          <cell r="E1914" t="str">
            <v>EXTM-DA</v>
          </cell>
          <cell r="F1914" t="str">
            <v>L06</v>
          </cell>
          <cell r="G1914" t="str">
            <v>On Location</v>
          </cell>
          <cell r="I1914" t="e">
            <v>#N/A</v>
          </cell>
        </row>
        <row r="1915">
          <cell r="A1915">
            <v>4916</v>
          </cell>
          <cell r="B1915">
            <v>2</v>
          </cell>
          <cell r="C1915" t="str">
            <v>EXTM-DA-L07</v>
          </cell>
          <cell r="D1915">
            <v>4916</v>
          </cell>
          <cell r="E1915" t="str">
            <v>EXTM-DA</v>
          </cell>
          <cell r="F1915" t="str">
            <v>L07</v>
          </cell>
          <cell r="G1915" t="str">
            <v>On Location</v>
          </cell>
          <cell r="I1915" t="e">
            <v>#N/A</v>
          </cell>
        </row>
        <row r="1916">
          <cell r="A1916">
            <v>4959</v>
          </cell>
          <cell r="B1916">
            <v>2</v>
          </cell>
          <cell r="C1916" t="str">
            <v>EXTM-DA-L08</v>
          </cell>
          <cell r="D1916">
            <v>4959</v>
          </cell>
          <cell r="E1916" t="str">
            <v>EXTM-DA</v>
          </cell>
          <cell r="F1916" t="str">
            <v>L08</v>
          </cell>
          <cell r="G1916" t="str">
            <v>RITE</v>
          </cell>
          <cell r="I1916" t="e">
            <v>#N/A</v>
          </cell>
        </row>
        <row r="1917">
          <cell r="A1917">
            <v>5185</v>
          </cell>
          <cell r="B1917">
            <v>2</v>
          </cell>
          <cell r="C1917" t="str">
            <v>EXTM-DA-L09</v>
          </cell>
          <cell r="D1917">
            <v>5185</v>
          </cell>
          <cell r="E1917" t="str">
            <v>EXTM-DA</v>
          </cell>
          <cell r="F1917" t="str">
            <v>L09</v>
          </cell>
          <cell r="G1917" t="str">
            <v>RITE</v>
          </cell>
          <cell r="I1917" t="e">
            <v>#N/A</v>
          </cell>
        </row>
        <row r="1918">
          <cell r="A1918">
            <v>5168</v>
          </cell>
          <cell r="B1918">
            <v>2</v>
          </cell>
          <cell r="C1918" t="str">
            <v>EXTM-DA-L10</v>
          </cell>
          <cell r="D1918">
            <v>5168</v>
          </cell>
          <cell r="E1918" t="str">
            <v>EXTM-DA</v>
          </cell>
          <cell r="F1918" t="str">
            <v>L10</v>
          </cell>
          <cell r="G1918" t="str">
            <v>RITE</v>
          </cell>
          <cell r="I1918" t="e">
            <v>#N/A</v>
          </cell>
        </row>
        <row r="1919">
          <cell r="A1919">
            <v>5167</v>
          </cell>
          <cell r="B1919">
            <v>2</v>
          </cell>
          <cell r="C1919" t="str">
            <v>EXTM-DA-L11</v>
          </cell>
          <cell r="D1919">
            <v>5167</v>
          </cell>
          <cell r="E1919" t="str">
            <v>EXTM-DA</v>
          </cell>
          <cell r="F1919" t="str">
            <v>L11</v>
          </cell>
          <cell r="G1919" t="str">
            <v>TFER OUT</v>
          </cell>
          <cell r="I1919" t="e">
            <v>#N/A</v>
          </cell>
        </row>
        <row r="1920">
          <cell r="A1920">
            <v>5355</v>
          </cell>
          <cell r="B1920">
            <v>2</v>
          </cell>
          <cell r="C1920" t="str">
            <v>EXTM-DA-L13</v>
          </cell>
          <cell r="D1920">
            <v>5355</v>
          </cell>
          <cell r="E1920" t="str">
            <v>EXTM-DA</v>
          </cell>
          <cell r="F1920" t="str">
            <v>L13</v>
          </cell>
          <cell r="G1920" t="str">
            <v>RITE</v>
          </cell>
          <cell r="I1920" t="e">
            <v>#N/A</v>
          </cell>
        </row>
        <row r="1921">
          <cell r="A1921">
            <v>6524</v>
          </cell>
          <cell r="B1921">
            <v>2</v>
          </cell>
          <cell r="C1921" t="str">
            <v>EXTM-DA-L14</v>
          </cell>
          <cell r="D1921">
            <v>6524</v>
          </cell>
          <cell r="E1921" t="str">
            <v>EXTM-DA</v>
          </cell>
          <cell r="F1921" t="str">
            <v>L14</v>
          </cell>
          <cell r="G1921" t="str">
            <v>On Location</v>
          </cell>
          <cell r="I1921" t="e">
            <v>#N/A</v>
          </cell>
        </row>
        <row r="1922">
          <cell r="A1922">
            <v>6184</v>
          </cell>
          <cell r="B1922">
            <v>2</v>
          </cell>
          <cell r="C1922" t="str">
            <v>EXTM-DA-L15</v>
          </cell>
          <cell r="D1922">
            <v>6184</v>
          </cell>
          <cell r="E1922" t="str">
            <v>EXTM-DA</v>
          </cell>
          <cell r="F1922" t="str">
            <v>L15</v>
          </cell>
          <cell r="G1922" t="str">
            <v>RITE</v>
          </cell>
          <cell r="I1922" t="e">
            <v>#N/A</v>
          </cell>
        </row>
        <row r="1923">
          <cell r="A1923">
            <v>6549</v>
          </cell>
          <cell r="B1923">
            <v>2</v>
          </cell>
          <cell r="C1923" t="str">
            <v>EXTM-DA-L20</v>
          </cell>
          <cell r="D1923">
            <v>6549</v>
          </cell>
          <cell r="E1923" t="str">
            <v>EXTM-DA</v>
          </cell>
          <cell r="F1923" t="str">
            <v>L20</v>
          </cell>
          <cell r="G1923" t="str">
            <v>On Location</v>
          </cell>
          <cell r="I1923" t="e">
            <v>#N/A</v>
          </cell>
        </row>
        <row r="1924">
          <cell r="A1924">
            <v>6782</v>
          </cell>
          <cell r="B1924">
            <v>2</v>
          </cell>
          <cell r="C1924" t="str">
            <v>EXTM-DA-L21</v>
          </cell>
          <cell r="D1924">
            <v>6782</v>
          </cell>
          <cell r="E1924" t="str">
            <v>EXTM-DA</v>
          </cell>
          <cell r="F1924" t="str">
            <v>L21</v>
          </cell>
          <cell r="G1924" t="str">
            <v>RITE</v>
          </cell>
          <cell r="I1924" t="e">
            <v>#N/A</v>
          </cell>
        </row>
        <row r="1925">
          <cell r="A1925">
            <v>6905</v>
          </cell>
          <cell r="B1925">
            <v>2</v>
          </cell>
          <cell r="C1925" t="str">
            <v>EXTM-DA-L22</v>
          </cell>
          <cell r="D1925">
            <v>6905</v>
          </cell>
          <cell r="E1925" t="str">
            <v>EXTM-DA</v>
          </cell>
          <cell r="F1925" t="str">
            <v>L22</v>
          </cell>
          <cell r="G1925" t="str">
            <v>RITE</v>
          </cell>
          <cell r="I1925" t="e">
            <v>#N/A</v>
          </cell>
        </row>
        <row r="1926">
          <cell r="A1926">
            <v>4767</v>
          </cell>
          <cell r="B1926">
            <v>2</v>
          </cell>
          <cell r="C1926" t="str">
            <v>EXTM-RU-001</v>
          </cell>
          <cell r="D1926">
            <v>4767</v>
          </cell>
          <cell r="E1926" t="str">
            <v>EXTM-RU</v>
          </cell>
          <cell r="F1926" t="str">
            <v>001</v>
          </cell>
          <cell r="G1926" t="str">
            <v>RITE</v>
          </cell>
        </row>
        <row r="1927">
          <cell r="A1927">
            <v>4817</v>
          </cell>
          <cell r="B1927">
            <v>2</v>
          </cell>
          <cell r="C1927" t="str">
            <v>EXTM-RU-002</v>
          </cell>
          <cell r="D1927">
            <v>4817</v>
          </cell>
          <cell r="E1927" t="str">
            <v>EXTM-RU</v>
          </cell>
          <cell r="F1927" t="str">
            <v>002</v>
          </cell>
          <cell r="G1927" t="str">
            <v>RITE</v>
          </cell>
        </row>
        <row r="1928">
          <cell r="A1928">
            <v>5020</v>
          </cell>
          <cell r="B1928">
            <v>2</v>
          </cell>
          <cell r="C1928" t="str">
            <v>EXTM-RU-003</v>
          </cell>
          <cell r="D1928">
            <v>5020</v>
          </cell>
          <cell r="E1928" t="str">
            <v>EXTM-RU</v>
          </cell>
          <cell r="F1928" t="str">
            <v>003</v>
          </cell>
          <cell r="G1928" t="str">
            <v>RITE</v>
          </cell>
        </row>
        <row r="1929">
          <cell r="A1929">
            <v>6300</v>
          </cell>
          <cell r="B1929">
            <v>2</v>
          </cell>
          <cell r="C1929" t="str">
            <v>EXTM-RU-004</v>
          </cell>
          <cell r="D1929">
            <v>6300</v>
          </cell>
          <cell r="E1929" t="str">
            <v>EXTM-RU</v>
          </cell>
          <cell r="F1929" t="str">
            <v>004</v>
          </cell>
          <cell r="G1929" t="str">
            <v>On Location</v>
          </cell>
        </row>
        <row r="1930">
          <cell r="A1930">
            <v>6528</v>
          </cell>
          <cell r="B1930">
            <v>2</v>
          </cell>
          <cell r="C1930" t="str">
            <v>EXTM-RU-005</v>
          </cell>
          <cell r="D1930">
            <v>6528</v>
          </cell>
          <cell r="E1930" t="str">
            <v>EXTM-RU</v>
          </cell>
          <cell r="F1930" t="str">
            <v>005</v>
          </cell>
          <cell r="G1930" t="str">
            <v>On Location</v>
          </cell>
        </row>
        <row r="1931">
          <cell r="A1931">
            <v>7017</v>
          </cell>
          <cell r="B1931">
            <v>2</v>
          </cell>
          <cell r="C1931" t="str">
            <v>EXTM-RU-006</v>
          </cell>
          <cell r="D1931">
            <v>7017</v>
          </cell>
          <cell r="E1931" t="str">
            <v>EXTM-RU</v>
          </cell>
          <cell r="F1931" t="str">
            <v>006</v>
          </cell>
          <cell r="G1931" t="str">
            <v>RITE</v>
          </cell>
        </row>
        <row r="1932">
          <cell r="A1932">
            <v>6728</v>
          </cell>
          <cell r="B1932">
            <v>2</v>
          </cell>
          <cell r="C1932" t="str">
            <v>EXTM-RU-009</v>
          </cell>
          <cell r="D1932">
            <v>6728</v>
          </cell>
          <cell r="E1932" t="str">
            <v>EXTM-RU</v>
          </cell>
          <cell r="F1932" t="str">
            <v>009</v>
          </cell>
          <cell r="G1932" t="str">
            <v>RITE</v>
          </cell>
        </row>
        <row r="1933">
          <cell r="A1933">
            <v>6301</v>
          </cell>
          <cell r="B1933">
            <v>2</v>
          </cell>
          <cell r="C1933" t="str">
            <v>EXTM-RU-010</v>
          </cell>
          <cell r="D1933">
            <v>6301</v>
          </cell>
          <cell r="E1933" t="str">
            <v>EXTM-RU</v>
          </cell>
          <cell r="F1933" t="str">
            <v>010</v>
          </cell>
          <cell r="G1933" t="str">
            <v>RITE</v>
          </cell>
        </row>
        <row r="1934">
          <cell r="A1934">
            <v>7069</v>
          </cell>
          <cell r="B1934">
            <v>2</v>
          </cell>
          <cell r="C1934" t="str">
            <v>EXTM-RU-011</v>
          </cell>
          <cell r="D1934">
            <v>7069</v>
          </cell>
          <cell r="E1934" t="str">
            <v>EXTM-RU</v>
          </cell>
          <cell r="F1934" t="str">
            <v>011</v>
          </cell>
          <cell r="G1934" t="str">
            <v>RITE</v>
          </cell>
        </row>
        <row r="1935">
          <cell r="A1935">
            <v>6403</v>
          </cell>
          <cell r="B1935">
            <v>2</v>
          </cell>
          <cell r="C1935" t="str">
            <v>EXTM-RU-012</v>
          </cell>
          <cell r="D1935">
            <v>6403</v>
          </cell>
          <cell r="E1935" t="str">
            <v>EXTM-RU</v>
          </cell>
          <cell r="F1935" t="str">
            <v>012</v>
          </cell>
          <cell r="G1935" t="str">
            <v>RITE</v>
          </cell>
        </row>
        <row r="1936">
          <cell r="A1936">
            <v>6551</v>
          </cell>
          <cell r="B1936">
            <v>2</v>
          </cell>
          <cell r="C1936" t="str">
            <v>EXTM-RU-013</v>
          </cell>
          <cell r="D1936">
            <v>6551</v>
          </cell>
          <cell r="E1936" t="str">
            <v>EXTM-RU</v>
          </cell>
          <cell r="F1936" t="str">
            <v>013</v>
          </cell>
          <cell r="G1936" t="str">
            <v>RITE</v>
          </cell>
        </row>
        <row r="1937">
          <cell r="A1937">
            <v>6552</v>
          </cell>
          <cell r="B1937">
            <v>2</v>
          </cell>
          <cell r="C1937" t="str">
            <v>EXTM-RU-014</v>
          </cell>
          <cell r="D1937">
            <v>6552</v>
          </cell>
          <cell r="E1937" t="str">
            <v>EXTM-RU</v>
          </cell>
          <cell r="F1937" t="str">
            <v>014</v>
          </cell>
          <cell r="G1937" t="str">
            <v>RITE</v>
          </cell>
        </row>
        <row r="1938">
          <cell r="A1938">
            <v>7018</v>
          </cell>
          <cell r="B1938">
            <v>2</v>
          </cell>
          <cell r="C1938" t="str">
            <v>EXTM-RU-015</v>
          </cell>
          <cell r="D1938">
            <v>7018</v>
          </cell>
          <cell r="E1938" t="str">
            <v>EXTM-RU</v>
          </cell>
          <cell r="F1938" t="str">
            <v>015</v>
          </cell>
          <cell r="G1938" t="str">
            <v>RITE</v>
          </cell>
        </row>
        <row r="1939">
          <cell r="A1939">
            <v>6727</v>
          </cell>
          <cell r="B1939">
            <v>2</v>
          </cell>
          <cell r="C1939" t="str">
            <v>EXTM-RU-019</v>
          </cell>
          <cell r="D1939">
            <v>6727</v>
          </cell>
          <cell r="E1939" t="str">
            <v>EXTM-RU</v>
          </cell>
          <cell r="F1939" t="str">
            <v>019</v>
          </cell>
          <cell r="G1939" t="str">
            <v>RITE</v>
          </cell>
        </row>
        <row r="1940">
          <cell r="A1940">
            <v>181</v>
          </cell>
          <cell r="B1940">
            <v>2</v>
          </cell>
          <cell r="C1940" t="str">
            <v>FACC-AA-004</v>
          </cell>
          <cell r="D1940">
            <v>181</v>
          </cell>
          <cell r="E1940" t="str">
            <v>FACC-AA</v>
          </cell>
          <cell r="F1940" t="str">
            <v>004</v>
          </cell>
          <cell r="G1940" t="str">
            <v>RITE</v>
          </cell>
        </row>
        <row r="1941">
          <cell r="A1941">
            <v>418</v>
          </cell>
          <cell r="B1941">
            <v>2</v>
          </cell>
          <cell r="C1941" t="str">
            <v>FACC-AA-012</v>
          </cell>
          <cell r="D1941">
            <v>418</v>
          </cell>
          <cell r="E1941" t="str">
            <v>FACC-AA</v>
          </cell>
          <cell r="F1941" t="str">
            <v>012</v>
          </cell>
          <cell r="G1941" t="str">
            <v>RITE</v>
          </cell>
        </row>
        <row r="1942">
          <cell r="A1942">
            <v>661</v>
          </cell>
          <cell r="B1942">
            <v>2</v>
          </cell>
          <cell r="C1942" t="str">
            <v>FACC-AA-023</v>
          </cell>
          <cell r="D1942">
            <v>661</v>
          </cell>
          <cell r="E1942" t="str">
            <v>FACC-AA</v>
          </cell>
          <cell r="F1942" t="str">
            <v>023</v>
          </cell>
          <cell r="G1942" t="str">
            <v>RITE</v>
          </cell>
        </row>
        <row r="1943">
          <cell r="A1943">
            <v>182</v>
          </cell>
          <cell r="B1943">
            <v>2</v>
          </cell>
          <cell r="C1943" t="str">
            <v>FACH-AA-004</v>
          </cell>
          <cell r="D1943">
            <v>182</v>
          </cell>
          <cell r="E1943" t="str">
            <v>FACH-AA</v>
          </cell>
          <cell r="F1943" t="str">
            <v>004</v>
          </cell>
          <cell r="G1943" t="str">
            <v>RITE</v>
          </cell>
        </row>
        <row r="1944">
          <cell r="A1944">
            <v>419</v>
          </cell>
          <cell r="B1944">
            <v>2</v>
          </cell>
          <cell r="C1944" t="str">
            <v>FACH-AA-012</v>
          </cell>
          <cell r="D1944">
            <v>419</v>
          </cell>
          <cell r="E1944" t="str">
            <v>FACH-AA</v>
          </cell>
          <cell r="F1944" t="str">
            <v>012</v>
          </cell>
          <cell r="G1944" t="str">
            <v>RITE</v>
          </cell>
        </row>
        <row r="1945">
          <cell r="A1945">
            <v>662</v>
          </cell>
          <cell r="B1945">
            <v>2</v>
          </cell>
          <cell r="C1945" t="str">
            <v>FACH-AA-023</v>
          </cell>
          <cell r="D1945">
            <v>662</v>
          </cell>
          <cell r="E1945" t="str">
            <v>FACH-AA</v>
          </cell>
          <cell r="F1945" t="str">
            <v>023</v>
          </cell>
          <cell r="G1945" t="str">
            <v>RITE</v>
          </cell>
        </row>
        <row r="1946">
          <cell r="A1946">
            <v>183</v>
          </cell>
          <cell r="B1946">
            <v>2</v>
          </cell>
          <cell r="C1946" t="str">
            <v>FACN-AA-004</v>
          </cell>
          <cell r="D1946">
            <v>183</v>
          </cell>
          <cell r="E1946" t="str">
            <v>FACN-AA</v>
          </cell>
          <cell r="F1946" t="str">
            <v>004</v>
          </cell>
          <cell r="G1946" t="str">
            <v>RITE</v>
          </cell>
        </row>
        <row r="1947">
          <cell r="A1947">
            <v>420</v>
          </cell>
          <cell r="B1947">
            <v>2</v>
          </cell>
          <cell r="C1947" t="str">
            <v>FACN-AA-012</v>
          </cell>
          <cell r="D1947">
            <v>420</v>
          </cell>
          <cell r="E1947" t="str">
            <v>FACN-AA</v>
          </cell>
          <cell r="F1947" t="str">
            <v>012</v>
          </cell>
          <cell r="G1947" t="str">
            <v>RITE</v>
          </cell>
        </row>
        <row r="1948">
          <cell r="A1948">
            <v>663</v>
          </cell>
          <cell r="B1948">
            <v>2</v>
          </cell>
          <cell r="C1948" t="str">
            <v>FACN-AA-023</v>
          </cell>
          <cell r="D1948">
            <v>663</v>
          </cell>
          <cell r="E1948" t="str">
            <v>FACN-AA</v>
          </cell>
          <cell r="F1948" t="str">
            <v>023</v>
          </cell>
          <cell r="G1948" t="str">
            <v>RITE</v>
          </cell>
        </row>
        <row r="1949">
          <cell r="A1949">
            <v>184</v>
          </cell>
          <cell r="B1949">
            <v>2</v>
          </cell>
          <cell r="C1949" t="str">
            <v>FACR-AA-004</v>
          </cell>
          <cell r="D1949">
            <v>184</v>
          </cell>
          <cell r="E1949" t="str">
            <v>FACR-AA</v>
          </cell>
          <cell r="F1949" t="str">
            <v>004</v>
          </cell>
          <cell r="G1949" t="str">
            <v>RITE</v>
          </cell>
        </row>
        <row r="1950">
          <cell r="A1950">
            <v>37</v>
          </cell>
          <cell r="B1950">
            <v>2</v>
          </cell>
          <cell r="C1950" t="str">
            <v>FACS-AA-001</v>
          </cell>
          <cell r="D1950">
            <v>37</v>
          </cell>
          <cell r="E1950" t="str">
            <v>FACS-AA</v>
          </cell>
          <cell r="F1950" t="str">
            <v>001</v>
          </cell>
          <cell r="G1950" t="str">
            <v>RITE</v>
          </cell>
        </row>
        <row r="1951">
          <cell r="A1951">
            <v>94</v>
          </cell>
          <cell r="B1951">
            <v>2</v>
          </cell>
          <cell r="C1951" t="str">
            <v>FACS-AA-002</v>
          </cell>
          <cell r="D1951">
            <v>94</v>
          </cell>
          <cell r="E1951" t="str">
            <v>FACS-AA</v>
          </cell>
          <cell r="F1951" t="str">
            <v>002</v>
          </cell>
          <cell r="G1951" t="str">
            <v>RITE</v>
          </cell>
        </row>
        <row r="1952">
          <cell r="A1952">
            <v>149</v>
          </cell>
          <cell r="B1952">
            <v>2</v>
          </cell>
          <cell r="C1952" t="str">
            <v>FACS-AA-003</v>
          </cell>
          <cell r="D1952">
            <v>149</v>
          </cell>
          <cell r="E1952" t="str">
            <v>FACS-AA</v>
          </cell>
          <cell r="F1952" t="str">
            <v>003</v>
          </cell>
          <cell r="G1952" t="str">
            <v>RITE</v>
          </cell>
        </row>
        <row r="1953">
          <cell r="A1953">
            <v>6690</v>
          </cell>
          <cell r="B1953">
            <v>2</v>
          </cell>
          <cell r="C1953" t="str">
            <v>FBH-AA-001</v>
          </cell>
          <cell r="D1953">
            <v>6690</v>
          </cell>
          <cell r="E1953" t="str">
            <v>FBH-AA</v>
          </cell>
          <cell r="F1953" t="str">
            <v>001</v>
          </cell>
          <cell r="G1953" t="str">
            <v>RITE</v>
          </cell>
        </row>
        <row r="1954">
          <cell r="A1954">
            <v>6691</v>
          </cell>
          <cell r="B1954">
            <v>2</v>
          </cell>
          <cell r="C1954" t="str">
            <v>FBH-BA-001</v>
          </cell>
          <cell r="D1954">
            <v>6691</v>
          </cell>
          <cell r="E1954" t="str">
            <v>FBH-BA</v>
          </cell>
          <cell r="F1954" t="str">
            <v>001</v>
          </cell>
          <cell r="G1954" t="str">
            <v>RITE</v>
          </cell>
        </row>
        <row r="1955">
          <cell r="A1955">
            <v>6692</v>
          </cell>
          <cell r="B1955">
            <v>2</v>
          </cell>
          <cell r="C1955" t="str">
            <v>FBH-BA-002</v>
          </cell>
          <cell r="D1955">
            <v>6692</v>
          </cell>
          <cell r="E1955" t="str">
            <v>FBH-BA</v>
          </cell>
          <cell r="F1955" t="str">
            <v>002</v>
          </cell>
          <cell r="G1955" t="str">
            <v>RITE</v>
          </cell>
        </row>
        <row r="1956">
          <cell r="A1956">
            <v>6693</v>
          </cell>
          <cell r="B1956">
            <v>2</v>
          </cell>
          <cell r="C1956" t="str">
            <v>FBH-BA-003</v>
          </cell>
          <cell r="D1956">
            <v>6693</v>
          </cell>
          <cell r="E1956" t="str">
            <v>FBH-BA</v>
          </cell>
          <cell r="F1956" t="str">
            <v>003</v>
          </cell>
          <cell r="G1956" t="str">
            <v>RITE</v>
          </cell>
        </row>
        <row r="1957">
          <cell r="A1957">
            <v>6694</v>
          </cell>
          <cell r="B1957">
            <v>2</v>
          </cell>
          <cell r="C1957" t="str">
            <v>FBH-BA-004</v>
          </cell>
          <cell r="D1957">
            <v>6694</v>
          </cell>
          <cell r="E1957" t="str">
            <v>FBH-BA</v>
          </cell>
          <cell r="F1957" t="str">
            <v>004</v>
          </cell>
          <cell r="G1957" t="str">
            <v>RITE</v>
          </cell>
        </row>
        <row r="1958">
          <cell r="A1958">
            <v>6695</v>
          </cell>
          <cell r="B1958">
            <v>2</v>
          </cell>
          <cell r="C1958" t="str">
            <v>FBH-CA-002</v>
          </cell>
          <cell r="D1958">
            <v>6695</v>
          </cell>
          <cell r="E1958" t="str">
            <v>FBH-CA</v>
          </cell>
          <cell r="F1958" t="str">
            <v>002</v>
          </cell>
          <cell r="G1958" t="str">
            <v>RITE</v>
          </cell>
        </row>
        <row r="1959">
          <cell r="A1959">
            <v>6899</v>
          </cell>
          <cell r="B1959">
            <v>2</v>
          </cell>
          <cell r="C1959" t="str">
            <v>FBH-CA-003</v>
          </cell>
          <cell r="D1959">
            <v>6899</v>
          </cell>
          <cell r="E1959" t="str">
            <v>FBH-CA</v>
          </cell>
          <cell r="F1959" t="str">
            <v>003</v>
          </cell>
          <cell r="G1959" t="str">
            <v>RITE</v>
          </cell>
        </row>
        <row r="1960">
          <cell r="A1960">
            <v>6900</v>
          </cell>
          <cell r="B1960">
            <v>2</v>
          </cell>
          <cell r="C1960" t="str">
            <v>FBH-CA-004</v>
          </cell>
          <cell r="D1960">
            <v>6900</v>
          </cell>
          <cell r="E1960" t="str">
            <v>FBH-CA</v>
          </cell>
          <cell r="F1960" t="str">
            <v>004</v>
          </cell>
          <cell r="G1960" t="str">
            <v>RITE</v>
          </cell>
        </row>
        <row r="1961">
          <cell r="A1961">
            <v>1000</v>
          </cell>
          <cell r="B1961">
            <v>2</v>
          </cell>
          <cell r="C1961" t="str">
            <v>GSR-J-A060</v>
          </cell>
          <cell r="D1961">
            <v>1000</v>
          </cell>
          <cell r="E1961" t="str">
            <v>GSR-J</v>
          </cell>
          <cell r="F1961" t="str">
            <v>A060</v>
          </cell>
          <cell r="G1961" t="str">
            <v>RITE</v>
          </cell>
        </row>
        <row r="1962">
          <cell r="A1962">
            <v>1474</v>
          </cell>
          <cell r="B1962">
            <v>2</v>
          </cell>
          <cell r="C1962" t="str">
            <v>GSR-J-A1994</v>
          </cell>
          <cell r="D1962">
            <v>1474</v>
          </cell>
          <cell r="E1962" t="str">
            <v>GSR-J</v>
          </cell>
          <cell r="F1962" t="str">
            <v>A1994</v>
          </cell>
          <cell r="G1962" t="str">
            <v>RITE</v>
          </cell>
        </row>
        <row r="1963">
          <cell r="A1963">
            <v>1475</v>
          </cell>
          <cell r="B1963">
            <v>2</v>
          </cell>
          <cell r="C1963" t="str">
            <v>GSR-J-A1999</v>
          </cell>
          <cell r="D1963">
            <v>1475</v>
          </cell>
          <cell r="E1963" t="str">
            <v>GSR-J</v>
          </cell>
          <cell r="F1963" t="str">
            <v>A1999</v>
          </cell>
          <cell r="G1963" t="str">
            <v>RITE</v>
          </cell>
        </row>
        <row r="1964">
          <cell r="A1964">
            <v>286</v>
          </cell>
          <cell r="B1964">
            <v>2</v>
          </cell>
          <cell r="C1964" t="str">
            <v>GSR-J-A2007</v>
          </cell>
          <cell r="D1964">
            <v>286</v>
          </cell>
          <cell r="E1964" t="str">
            <v>GSR-J</v>
          </cell>
          <cell r="F1964" t="str">
            <v>A2007</v>
          </cell>
          <cell r="G1964" t="str">
            <v>Lost in Hole</v>
          </cell>
        </row>
        <row r="1965">
          <cell r="A1965">
            <v>317</v>
          </cell>
          <cell r="B1965">
            <v>2</v>
          </cell>
          <cell r="C1965" t="str">
            <v>GSR-J-A2008</v>
          </cell>
          <cell r="D1965">
            <v>317</v>
          </cell>
          <cell r="E1965" t="str">
            <v>GSR-J</v>
          </cell>
          <cell r="F1965" t="str">
            <v>A2008</v>
          </cell>
          <cell r="G1965" t="str">
            <v>RITE</v>
          </cell>
        </row>
        <row r="1966">
          <cell r="A1966">
            <v>5353</v>
          </cell>
          <cell r="B1966">
            <v>2</v>
          </cell>
          <cell r="C1966" t="str">
            <v>GSR-J-A2060</v>
          </cell>
          <cell r="D1966">
            <v>5353</v>
          </cell>
          <cell r="E1966" t="str">
            <v>GSR-J</v>
          </cell>
          <cell r="F1966" t="str">
            <v>A2060</v>
          </cell>
          <cell r="G1966" t="str">
            <v>On Location</v>
          </cell>
        </row>
        <row r="1967">
          <cell r="A1967">
            <v>1489</v>
          </cell>
          <cell r="B1967">
            <v>2</v>
          </cell>
          <cell r="C1967" t="str">
            <v>GSR-J-A2066</v>
          </cell>
          <cell r="D1967">
            <v>1489</v>
          </cell>
          <cell r="E1967" t="str">
            <v>GSR-J</v>
          </cell>
          <cell r="F1967" t="str">
            <v>A2066</v>
          </cell>
          <cell r="G1967" t="str">
            <v>On Location</v>
          </cell>
        </row>
        <row r="1968">
          <cell r="A1968">
            <v>1048</v>
          </cell>
          <cell r="B1968">
            <v>2</v>
          </cell>
          <cell r="C1968" t="str">
            <v>GSR-J-A2070</v>
          </cell>
          <cell r="D1968">
            <v>1048</v>
          </cell>
          <cell r="E1968" t="str">
            <v>GSR-J</v>
          </cell>
          <cell r="F1968" t="str">
            <v>A2070</v>
          </cell>
          <cell r="G1968" t="str">
            <v>On Location</v>
          </cell>
        </row>
        <row r="1969">
          <cell r="A1969">
            <v>1097</v>
          </cell>
          <cell r="B1969">
            <v>2</v>
          </cell>
          <cell r="C1969" t="str">
            <v>GSR-J-A2083</v>
          </cell>
          <cell r="D1969">
            <v>1097</v>
          </cell>
          <cell r="E1969" t="str">
            <v>GSR-J</v>
          </cell>
          <cell r="F1969" t="str">
            <v>A2083</v>
          </cell>
          <cell r="G1969" t="str">
            <v>On Location</v>
          </cell>
        </row>
        <row r="1970">
          <cell r="A1970">
            <v>1501</v>
          </cell>
          <cell r="B1970">
            <v>2</v>
          </cell>
          <cell r="C1970" t="str">
            <v>GSR-J-A2091</v>
          </cell>
          <cell r="D1970">
            <v>1501</v>
          </cell>
          <cell r="E1970" t="str">
            <v>GSR-J</v>
          </cell>
          <cell r="F1970" t="str">
            <v>A2091</v>
          </cell>
          <cell r="G1970" t="str">
            <v>RITE</v>
          </cell>
        </row>
        <row r="1971">
          <cell r="A1971">
            <v>4478</v>
          </cell>
          <cell r="B1971">
            <v>2</v>
          </cell>
          <cell r="C1971" t="str">
            <v>GSR-J-A2092</v>
          </cell>
          <cell r="D1971">
            <v>4478</v>
          </cell>
          <cell r="E1971" t="str">
            <v>GSR-J</v>
          </cell>
          <cell r="F1971" t="str">
            <v>A2092</v>
          </cell>
          <cell r="G1971" t="str">
            <v>On Location</v>
          </cell>
        </row>
        <row r="1972">
          <cell r="A1972">
            <v>1185</v>
          </cell>
          <cell r="B1972">
            <v>2</v>
          </cell>
          <cell r="C1972" t="str">
            <v>GSR-Z-1101</v>
          </cell>
          <cell r="D1972">
            <v>1185</v>
          </cell>
          <cell r="E1972" t="str">
            <v>GSR-Z</v>
          </cell>
          <cell r="F1972" t="str">
            <v>1101</v>
          </cell>
          <cell r="G1972" t="str">
            <v>RITE</v>
          </cell>
        </row>
        <row r="1973">
          <cell r="A1973">
            <v>1361</v>
          </cell>
          <cell r="B1973">
            <v>2</v>
          </cell>
          <cell r="C1973" t="str">
            <v>GSR-Z-1152</v>
          </cell>
          <cell r="D1973">
            <v>1361</v>
          </cell>
          <cell r="E1973" t="str">
            <v>GSR-Z</v>
          </cell>
          <cell r="F1973" t="str">
            <v>1152</v>
          </cell>
          <cell r="G1973" t="str">
            <v>On Location</v>
          </cell>
        </row>
        <row r="1974">
          <cell r="A1974">
            <v>2178</v>
          </cell>
          <cell r="B1974">
            <v>2</v>
          </cell>
          <cell r="C1974" t="str">
            <v>GSR-Z-1528</v>
          </cell>
          <cell r="D1974">
            <v>2178</v>
          </cell>
          <cell r="E1974" t="str">
            <v>GSR-Z</v>
          </cell>
          <cell r="F1974" t="str">
            <v>1528</v>
          </cell>
          <cell r="G1974" t="str">
            <v>On Location</v>
          </cell>
        </row>
        <row r="1975">
          <cell r="A1975">
            <v>1483</v>
          </cell>
          <cell r="B1975">
            <v>2</v>
          </cell>
          <cell r="C1975" t="str">
            <v>GSR-Z-A2029</v>
          </cell>
          <cell r="D1975">
            <v>1483</v>
          </cell>
          <cell r="E1975" t="str">
            <v>GSR-Z</v>
          </cell>
          <cell r="F1975" t="str">
            <v>A2029</v>
          </cell>
          <cell r="G1975" t="str">
            <v>On Location</v>
          </cell>
        </row>
        <row r="1976">
          <cell r="A1976">
            <v>4481</v>
          </cell>
          <cell r="B1976">
            <v>2</v>
          </cell>
          <cell r="C1976" t="str">
            <v>GSR-Z-A2032</v>
          </cell>
          <cell r="D1976">
            <v>4481</v>
          </cell>
          <cell r="E1976" t="str">
            <v>GSR-Z</v>
          </cell>
          <cell r="F1976" t="str">
            <v>A2032</v>
          </cell>
          <cell r="G1976" t="str">
            <v>RITE</v>
          </cell>
        </row>
        <row r="1977">
          <cell r="A1977">
            <v>1484</v>
          </cell>
          <cell r="B1977">
            <v>2</v>
          </cell>
          <cell r="C1977" t="str">
            <v>GSR-Z-A2037</v>
          </cell>
          <cell r="D1977">
            <v>1484</v>
          </cell>
          <cell r="E1977" t="str">
            <v>GSR-Z</v>
          </cell>
          <cell r="F1977" t="str">
            <v>A2037</v>
          </cell>
          <cell r="G1977" t="str">
            <v>RITE</v>
          </cell>
        </row>
        <row r="1978">
          <cell r="A1978">
            <v>6329</v>
          </cell>
          <cell r="B1978">
            <v>2</v>
          </cell>
          <cell r="C1978" t="str">
            <v>GSR-Z-A2039</v>
          </cell>
          <cell r="D1978">
            <v>6329</v>
          </cell>
          <cell r="E1978" t="str">
            <v>GSR-Z</v>
          </cell>
          <cell r="F1978" t="str">
            <v>A2039</v>
          </cell>
          <cell r="G1978" t="str">
            <v>TFER OUT</v>
          </cell>
        </row>
        <row r="1979">
          <cell r="A1979">
            <v>5354</v>
          </cell>
          <cell r="B1979">
            <v>2</v>
          </cell>
          <cell r="C1979" t="str">
            <v>GSR-Z-A2044</v>
          </cell>
          <cell r="D1979">
            <v>5354</v>
          </cell>
          <cell r="E1979" t="str">
            <v>GSR-Z</v>
          </cell>
          <cell r="F1979" t="str">
            <v>A2044</v>
          </cell>
          <cell r="G1979" t="str">
            <v>On Location</v>
          </cell>
        </row>
        <row r="1980">
          <cell r="A1980">
            <v>1485</v>
          </cell>
          <cell r="B1980">
            <v>2</v>
          </cell>
          <cell r="C1980" t="str">
            <v>GSR-Z-A2051</v>
          </cell>
          <cell r="D1980">
            <v>1485</v>
          </cell>
          <cell r="E1980" t="str">
            <v>GSR-Z</v>
          </cell>
          <cell r="F1980" t="str">
            <v>A2051</v>
          </cell>
          <cell r="G1980" t="str">
            <v>On Location</v>
          </cell>
          <cell r="I1980">
            <v>1000013263</v>
          </cell>
        </row>
        <row r="1981">
          <cell r="A1981">
            <v>1490</v>
          </cell>
          <cell r="B1981">
            <v>2</v>
          </cell>
          <cell r="C1981" t="str">
            <v>GSR-Z-A2069</v>
          </cell>
          <cell r="D1981">
            <v>1490</v>
          </cell>
          <cell r="E1981" t="str">
            <v>GSR-Z</v>
          </cell>
          <cell r="F1981" t="str">
            <v>A2069</v>
          </cell>
          <cell r="G1981" t="str">
            <v>On Location</v>
          </cell>
        </row>
        <row r="1982">
          <cell r="A1982">
            <v>1493</v>
          </cell>
          <cell r="B1982">
            <v>2</v>
          </cell>
          <cell r="C1982" t="str">
            <v>GSR-Z-A2070</v>
          </cell>
          <cell r="D1982">
            <v>1493</v>
          </cell>
          <cell r="E1982" t="str">
            <v>GSR-Z</v>
          </cell>
          <cell r="F1982" t="str">
            <v>A2070</v>
          </cell>
          <cell r="G1982" t="str">
            <v>On Location</v>
          </cell>
        </row>
        <row r="1983">
          <cell r="A1983">
            <v>1494</v>
          </cell>
          <cell r="B1983">
            <v>2</v>
          </cell>
          <cell r="C1983" t="str">
            <v>GSR-Z-A2078</v>
          </cell>
          <cell r="D1983">
            <v>1494</v>
          </cell>
          <cell r="E1983" t="str">
            <v>GSR-Z</v>
          </cell>
          <cell r="F1983" t="str">
            <v>A2078</v>
          </cell>
          <cell r="G1983" t="str">
            <v>RITE</v>
          </cell>
        </row>
        <row r="1984">
          <cell r="A1984">
            <v>1496</v>
          </cell>
          <cell r="B1984">
            <v>2</v>
          </cell>
          <cell r="C1984" t="str">
            <v>GSR-Z-A2085</v>
          </cell>
          <cell r="D1984">
            <v>1496</v>
          </cell>
          <cell r="E1984" t="str">
            <v>GSR-Z</v>
          </cell>
          <cell r="F1984" t="str">
            <v>A2085</v>
          </cell>
          <cell r="G1984" t="str">
            <v>On Location</v>
          </cell>
        </row>
        <row r="1985">
          <cell r="A1985">
            <v>1497</v>
          </cell>
          <cell r="B1985">
            <v>2</v>
          </cell>
          <cell r="C1985" t="str">
            <v>GSR-Z-A2087</v>
          </cell>
          <cell r="D1985">
            <v>1497</v>
          </cell>
          <cell r="E1985" t="str">
            <v>GSR-Z</v>
          </cell>
          <cell r="F1985" t="str">
            <v>A2087</v>
          </cell>
          <cell r="G1985" t="str">
            <v>TFER OUT</v>
          </cell>
        </row>
        <row r="1986">
          <cell r="A1986">
            <v>1130</v>
          </cell>
          <cell r="B1986">
            <v>2</v>
          </cell>
          <cell r="C1986" t="str">
            <v>GSR-Z-A2091</v>
          </cell>
          <cell r="D1986">
            <v>1130</v>
          </cell>
          <cell r="E1986" t="str">
            <v>GSR-Z</v>
          </cell>
          <cell r="F1986" t="str">
            <v>A2091</v>
          </cell>
          <cell r="G1986" t="str">
            <v>On Location</v>
          </cell>
        </row>
        <row r="1987">
          <cell r="A1987">
            <v>1502</v>
          </cell>
          <cell r="B1987">
            <v>2</v>
          </cell>
          <cell r="C1987" t="str">
            <v>GSR-Z-A2093</v>
          </cell>
          <cell r="D1987">
            <v>1502</v>
          </cell>
          <cell r="E1987" t="str">
            <v>GSR-Z</v>
          </cell>
          <cell r="F1987" t="str">
            <v>A2093</v>
          </cell>
          <cell r="G1987" t="str">
            <v>RITE</v>
          </cell>
        </row>
        <row r="1988">
          <cell r="A1988">
            <v>1503</v>
          </cell>
          <cell r="B1988">
            <v>2</v>
          </cell>
          <cell r="C1988" t="str">
            <v>GSR-ZA-2094</v>
          </cell>
          <cell r="D1988">
            <v>1503</v>
          </cell>
          <cell r="E1988" t="str">
            <v>GSR-ZA</v>
          </cell>
          <cell r="F1988" t="str">
            <v>2094</v>
          </cell>
          <cell r="G1988" t="str">
            <v>TFER OUT</v>
          </cell>
        </row>
        <row r="1989">
          <cell r="A1989">
            <v>4521</v>
          </cell>
          <cell r="B1989">
            <v>2</v>
          </cell>
          <cell r="C1989" t="str">
            <v>GSR-Z-A2100</v>
          </cell>
          <cell r="D1989">
            <v>4521</v>
          </cell>
          <cell r="E1989" t="str">
            <v>GSR-Z</v>
          </cell>
          <cell r="F1989" t="str">
            <v>A2100</v>
          </cell>
          <cell r="G1989" t="str">
            <v>RITE</v>
          </cell>
        </row>
        <row r="1990">
          <cell r="A1990">
            <v>4477</v>
          </cell>
          <cell r="B1990">
            <v>2</v>
          </cell>
          <cell r="C1990" t="str">
            <v>GSR-Z-A2106</v>
          </cell>
          <cell r="D1990">
            <v>4477</v>
          </cell>
          <cell r="E1990" t="str">
            <v>GSR-Z</v>
          </cell>
          <cell r="F1990" t="str">
            <v>A2106</v>
          </cell>
          <cell r="G1990" t="str">
            <v>RITE</v>
          </cell>
        </row>
        <row r="1991">
          <cell r="A1991">
            <v>524</v>
          </cell>
          <cell r="B1991">
            <v>2</v>
          </cell>
          <cell r="C1991" t="str">
            <v>IAB4-AB-16</v>
          </cell>
          <cell r="D1991">
            <v>524</v>
          </cell>
          <cell r="E1991" t="str">
            <v>IAB4-AA</v>
          </cell>
          <cell r="F1991" t="str">
            <v>016</v>
          </cell>
          <cell r="G1991" t="str">
            <v>RITE</v>
          </cell>
          <cell r="H1991" t="str">
            <v>1000016478</v>
          </cell>
          <cell r="N1991" t="str">
            <v>4500660185</v>
          </cell>
          <cell r="O1991" t="str">
            <v>1</v>
          </cell>
        </row>
        <row r="1992">
          <cell r="A1992">
            <v>542</v>
          </cell>
          <cell r="B1992">
            <v>2</v>
          </cell>
          <cell r="C1992" t="str">
            <v>IAB4-AB-17</v>
          </cell>
          <cell r="D1992">
            <v>542</v>
          </cell>
          <cell r="E1992" t="str">
            <v>IAB4-AA</v>
          </cell>
          <cell r="F1992" t="str">
            <v>017</v>
          </cell>
          <cell r="G1992" t="str">
            <v>RITE</v>
          </cell>
          <cell r="H1992" t="str">
            <v>1000016479</v>
          </cell>
          <cell r="N1992" t="str">
            <v>4500660185</v>
          </cell>
          <cell r="O1992" t="str">
            <v>2</v>
          </cell>
        </row>
        <row r="1993">
          <cell r="A1993">
            <v>776</v>
          </cell>
          <cell r="B1993">
            <v>2</v>
          </cell>
          <cell r="C1993" t="str">
            <v>IAB4-AB-32</v>
          </cell>
          <cell r="D1993">
            <v>776</v>
          </cell>
          <cell r="E1993" t="str">
            <v>IAB4-AB</v>
          </cell>
          <cell r="F1993" t="str">
            <v>032</v>
          </cell>
          <cell r="G1993" t="str">
            <v>RITE</v>
          </cell>
          <cell r="H1993" t="str">
            <v>1000016883</v>
          </cell>
          <cell r="N1993" t="str">
            <v>4500773902</v>
          </cell>
          <cell r="O1993" t="str">
            <v>1</v>
          </cell>
        </row>
        <row r="1994">
          <cell r="A1994">
            <v>794</v>
          </cell>
          <cell r="B1994">
            <v>2</v>
          </cell>
          <cell r="C1994" t="str">
            <v>IAB4-AB-33</v>
          </cell>
          <cell r="D1994">
            <v>794</v>
          </cell>
          <cell r="E1994" t="str">
            <v>IAB4-AB</v>
          </cell>
          <cell r="F1994" t="str">
            <v>033</v>
          </cell>
          <cell r="G1994" t="str">
            <v>Lost in Hole</v>
          </cell>
          <cell r="H1994" t="str">
            <v>1000016920</v>
          </cell>
        </row>
        <row r="1995">
          <cell r="A1995">
            <v>822</v>
          </cell>
          <cell r="B1995">
            <v>2</v>
          </cell>
          <cell r="C1995" t="str">
            <v>IAB4-AB-35</v>
          </cell>
          <cell r="D1995">
            <v>822</v>
          </cell>
          <cell r="E1995" t="str">
            <v>IAB4-AB</v>
          </cell>
          <cell r="F1995" t="str">
            <v>035</v>
          </cell>
          <cell r="G1995" t="str">
            <v>Lost in Hole</v>
          </cell>
          <cell r="H1995" t="str">
            <v>1000016964</v>
          </cell>
        </row>
        <row r="1996">
          <cell r="A1996">
            <v>830</v>
          </cell>
          <cell r="B1996">
            <v>2</v>
          </cell>
          <cell r="C1996" t="str">
            <v>IAB4-AB-36</v>
          </cell>
          <cell r="D1996">
            <v>830</v>
          </cell>
          <cell r="E1996" t="str">
            <v>IAB4-AB</v>
          </cell>
          <cell r="F1996" t="str">
            <v>036</v>
          </cell>
          <cell r="G1996" t="str">
            <v>RITE</v>
          </cell>
          <cell r="H1996" t="str">
            <v>1000016965</v>
          </cell>
          <cell r="N1996" t="str">
            <v>4500795510</v>
          </cell>
          <cell r="O1996" t="str">
            <v>2</v>
          </cell>
        </row>
        <row r="1997">
          <cell r="A1997">
            <v>4249</v>
          </cell>
          <cell r="B1997">
            <v>2</v>
          </cell>
          <cell r="C1997" t="str">
            <v>IAB4-AB-49</v>
          </cell>
          <cell r="D1997">
            <v>4249</v>
          </cell>
          <cell r="E1997" t="str">
            <v>IAB4-AB</v>
          </cell>
          <cell r="F1997" t="str">
            <v>049</v>
          </cell>
          <cell r="G1997" t="str">
            <v>JUNKED</v>
          </cell>
          <cell r="H1997" t="str">
            <v>1000017391</v>
          </cell>
          <cell r="N1997" t="str">
            <v>4500950969</v>
          </cell>
          <cell r="O1997" t="str">
            <v>1</v>
          </cell>
        </row>
        <row r="1998">
          <cell r="A1998">
            <v>4761</v>
          </cell>
          <cell r="B1998">
            <v>2</v>
          </cell>
          <cell r="C1998" t="str">
            <v>IAB4-AB-55</v>
          </cell>
          <cell r="D1998">
            <v>4761</v>
          </cell>
          <cell r="E1998" t="str">
            <v>IAB4-AB</v>
          </cell>
          <cell r="F1998" t="str">
            <v>055</v>
          </cell>
          <cell r="G1998" t="str">
            <v>RITE</v>
          </cell>
          <cell r="H1998" t="str">
            <v>1000017662</v>
          </cell>
          <cell r="N1998" t="str">
            <v>4500950969</v>
          </cell>
          <cell r="O1998" t="str">
            <v>2</v>
          </cell>
        </row>
        <row r="1999">
          <cell r="A1999">
            <v>6498</v>
          </cell>
          <cell r="B1999">
            <v>2</v>
          </cell>
          <cell r="C1999" t="str">
            <v>IAB4-AB-58</v>
          </cell>
          <cell r="D1999">
            <v>6498</v>
          </cell>
          <cell r="E1999" t="str">
            <v>IAB4-AA</v>
          </cell>
          <cell r="F1999" t="str">
            <v>058</v>
          </cell>
          <cell r="G1999" t="str">
            <v>RITE</v>
          </cell>
          <cell r="J1999" t="str">
            <v>Duplicate in RMS</v>
          </cell>
        </row>
        <row r="2000">
          <cell r="A2000">
            <v>5022</v>
          </cell>
          <cell r="B2000">
            <v>2</v>
          </cell>
          <cell r="C2000" t="str">
            <v>IAB4-AB-58</v>
          </cell>
          <cell r="D2000">
            <v>5022</v>
          </cell>
          <cell r="E2000" t="str">
            <v>IAB4-AB</v>
          </cell>
          <cell r="F2000" t="str">
            <v>058</v>
          </cell>
          <cell r="G2000" t="str">
            <v>RITE</v>
          </cell>
          <cell r="H2000" t="str">
            <v>1000017754</v>
          </cell>
          <cell r="N2000" t="str">
            <v>4501008382</v>
          </cell>
          <cell r="O2000" t="str">
            <v>1</v>
          </cell>
        </row>
        <row r="2001">
          <cell r="A2001">
            <v>5386</v>
          </cell>
          <cell r="B2001">
            <v>2</v>
          </cell>
          <cell r="C2001" t="str">
            <v>IAB4-AB-64</v>
          </cell>
          <cell r="D2001">
            <v>5386</v>
          </cell>
          <cell r="E2001" t="str">
            <v>IAB4-AB</v>
          </cell>
          <cell r="F2001" t="str">
            <v>064</v>
          </cell>
          <cell r="G2001" t="str">
            <v>RITE</v>
          </cell>
          <cell r="H2001" t="str">
            <v>1000017957</v>
          </cell>
        </row>
        <row r="2002">
          <cell r="A2002">
            <v>3970</v>
          </cell>
          <cell r="B2002">
            <v>2</v>
          </cell>
          <cell r="C2002" t="str">
            <v>IAB6-AA-01</v>
          </cell>
          <cell r="D2002">
            <v>3970</v>
          </cell>
          <cell r="E2002" t="str">
            <v>IAB6-AA</v>
          </cell>
          <cell r="F2002" t="str">
            <v>001</v>
          </cell>
          <cell r="G2002" t="str">
            <v>TFER OUT</v>
          </cell>
          <cell r="H2002" t="str">
            <v>1000018159</v>
          </cell>
        </row>
        <row r="2003">
          <cell r="A2003">
            <v>3976</v>
          </cell>
          <cell r="B2003">
            <v>2</v>
          </cell>
          <cell r="C2003" t="str">
            <v>IAB6-AA-02</v>
          </cell>
          <cell r="D2003">
            <v>3976</v>
          </cell>
          <cell r="E2003" t="str">
            <v>IAB6-AA</v>
          </cell>
          <cell r="F2003" t="str">
            <v>002</v>
          </cell>
          <cell r="G2003" t="str">
            <v>TFER OUT</v>
          </cell>
          <cell r="H2003" t="str">
            <v>1000018160</v>
          </cell>
        </row>
        <row r="2004">
          <cell r="A2004">
            <v>3980</v>
          </cell>
          <cell r="B2004">
            <v>2</v>
          </cell>
          <cell r="C2004" t="str">
            <v>IAB6-AA-05</v>
          </cell>
          <cell r="D2004">
            <v>3980</v>
          </cell>
          <cell r="E2004" t="str">
            <v>IAB6-AA</v>
          </cell>
          <cell r="F2004" t="str">
            <v>005</v>
          </cell>
          <cell r="G2004" t="str">
            <v>RITE</v>
          </cell>
          <cell r="H2004" t="str">
            <v>1000017303</v>
          </cell>
          <cell r="N2004" t="str">
            <v>4500897396</v>
          </cell>
          <cell r="O2004" t="str">
            <v>6</v>
          </cell>
        </row>
        <row r="2005">
          <cell r="A2005">
            <v>3981</v>
          </cell>
          <cell r="B2005">
            <v>2</v>
          </cell>
          <cell r="C2005" t="str">
            <v>IAB6-AA-06</v>
          </cell>
          <cell r="D2005">
            <v>3981</v>
          </cell>
          <cell r="E2005" t="str">
            <v>IAB6-AA</v>
          </cell>
          <cell r="F2005" t="str">
            <v>006</v>
          </cell>
          <cell r="G2005" t="str">
            <v>RITE</v>
          </cell>
          <cell r="H2005" t="str">
            <v>1000017302</v>
          </cell>
          <cell r="N2005" t="str">
            <v>4500897396</v>
          </cell>
          <cell r="O2005" t="str">
            <v>5</v>
          </cell>
        </row>
        <row r="2006">
          <cell r="A2006">
            <v>4122</v>
          </cell>
          <cell r="B2006">
            <v>2</v>
          </cell>
          <cell r="C2006" t="str">
            <v>IAB6-AA-09</v>
          </cell>
          <cell r="D2006">
            <v>4122</v>
          </cell>
          <cell r="E2006" t="str">
            <v>IAB6-AA</v>
          </cell>
          <cell r="F2006" t="str">
            <v>009</v>
          </cell>
          <cell r="G2006" t="str">
            <v>TFER OUT</v>
          </cell>
        </row>
        <row r="2007">
          <cell r="A2007">
            <v>4123</v>
          </cell>
          <cell r="B2007">
            <v>2</v>
          </cell>
          <cell r="C2007" t="str">
            <v>IAB6-AA-10</v>
          </cell>
          <cell r="D2007">
            <v>4123</v>
          </cell>
          <cell r="E2007" t="str">
            <v>IAB6-AA</v>
          </cell>
          <cell r="F2007" t="str">
            <v>010</v>
          </cell>
          <cell r="G2007" t="str">
            <v>TFER OUT</v>
          </cell>
        </row>
        <row r="2008">
          <cell r="A2008">
            <v>4546</v>
          </cell>
          <cell r="B2008">
            <v>2</v>
          </cell>
          <cell r="C2008" t="str">
            <v>IAB6-AA-15</v>
          </cell>
          <cell r="D2008">
            <v>4546</v>
          </cell>
          <cell r="E2008" t="str">
            <v>IAB6-AA</v>
          </cell>
          <cell r="F2008" t="str">
            <v>015</v>
          </cell>
          <cell r="G2008" t="str">
            <v>RITE</v>
          </cell>
          <cell r="H2008" t="str">
            <v>1000017534</v>
          </cell>
          <cell r="N2008" t="str">
            <v>4500974904</v>
          </cell>
          <cell r="O2008" t="str">
            <v>1</v>
          </cell>
        </row>
        <row r="2009">
          <cell r="A2009">
            <v>4545</v>
          </cell>
          <cell r="B2009">
            <v>2</v>
          </cell>
          <cell r="C2009" t="str">
            <v>IAB6-AA-16</v>
          </cell>
          <cell r="D2009">
            <v>4545</v>
          </cell>
          <cell r="E2009" t="str">
            <v>IAB6-AA</v>
          </cell>
          <cell r="F2009" t="str">
            <v>016</v>
          </cell>
          <cell r="G2009" t="str">
            <v>RITE</v>
          </cell>
          <cell r="H2009" t="str">
            <v>1000017535</v>
          </cell>
          <cell r="N2009" t="str">
            <v>4500974913</v>
          </cell>
          <cell r="O2009" t="str">
            <v>1</v>
          </cell>
        </row>
        <row r="2010">
          <cell r="A2010">
            <v>5023</v>
          </cell>
          <cell r="B2010">
            <v>2</v>
          </cell>
          <cell r="C2010" t="str">
            <v>IAB6-AA-19</v>
          </cell>
          <cell r="D2010">
            <v>5023</v>
          </cell>
          <cell r="E2010" t="str">
            <v>IAB6-AA</v>
          </cell>
          <cell r="F2010" t="str">
            <v>019</v>
          </cell>
          <cell r="G2010" t="str">
            <v>RITE</v>
          </cell>
          <cell r="H2010" t="str">
            <v>1000017767</v>
          </cell>
          <cell r="N2010" t="str">
            <v>4501008367</v>
          </cell>
          <cell r="O2010" t="str">
            <v>1</v>
          </cell>
        </row>
        <row r="2011">
          <cell r="A2011">
            <v>5087</v>
          </cell>
          <cell r="B2011">
            <v>2</v>
          </cell>
          <cell r="C2011" t="str">
            <v>IAB6-AA-20</v>
          </cell>
          <cell r="D2011">
            <v>5087</v>
          </cell>
          <cell r="E2011" t="str">
            <v>IAB6-AA</v>
          </cell>
          <cell r="F2011" t="str">
            <v>020</v>
          </cell>
          <cell r="G2011" t="str">
            <v>On Location</v>
          </cell>
          <cell r="H2011" t="str">
            <v>1000017806</v>
          </cell>
          <cell r="N2011" t="str">
            <v>4501009755</v>
          </cell>
          <cell r="O2011" t="str">
            <v>2</v>
          </cell>
        </row>
        <row r="2012">
          <cell r="A2012">
            <v>5065</v>
          </cell>
          <cell r="B2012">
            <v>2</v>
          </cell>
          <cell r="C2012" t="str">
            <v>IAB6-AA-22</v>
          </cell>
          <cell r="D2012">
            <v>5065</v>
          </cell>
          <cell r="E2012" t="str">
            <v>IAB6-AA</v>
          </cell>
          <cell r="F2012" t="str">
            <v>022</v>
          </cell>
          <cell r="G2012" t="str">
            <v>RITE</v>
          </cell>
          <cell r="H2012" t="str">
            <v>1000017805</v>
          </cell>
          <cell r="N2012" t="str">
            <v>4501009755</v>
          </cell>
          <cell r="O2012" t="str">
            <v>1</v>
          </cell>
        </row>
        <row r="2013">
          <cell r="A2013">
            <v>5567</v>
          </cell>
          <cell r="B2013">
            <v>2</v>
          </cell>
          <cell r="C2013" t="str">
            <v>IAB6-AA-29</v>
          </cell>
          <cell r="D2013">
            <v>5567</v>
          </cell>
          <cell r="E2013" t="str">
            <v>IAB6-AA</v>
          </cell>
          <cell r="F2013" t="str">
            <v>029</v>
          </cell>
          <cell r="G2013" t="str">
            <v>RITE</v>
          </cell>
          <cell r="H2013" t="str">
            <v>1000018196</v>
          </cell>
          <cell r="N2013" t="str">
            <v>4501061194</v>
          </cell>
          <cell r="O2013" t="str">
            <v>1</v>
          </cell>
        </row>
        <row r="2014">
          <cell r="A2014">
            <v>5957</v>
          </cell>
          <cell r="B2014">
            <v>2</v>
          </cell>
          <cell r="C2014" t="str">
            <v>IAB8-AA-ENP-3</v>
          </cell>
          <cell r="D2014">
            <v>5957</v>
          </cell>
          <cell r="E2014" t="str">
            <v>IAB8E-AA</v>
          </cell>
          <cell r="F2014" t="str">
            <v>003</v>
          </cell>
          <cell r="G2014" t="str">
            <v>RITE</v>
          </cell>
          <cell r="H2014" t="str">
            <v>1000018422</v>
          </cell>
        </row>
        <row r="2015">
          <cell r="A2015">
            <v>5956</v>
          </cell>
          <cell r="B2015">
            <v>2</v>
          </cell>
          <cell r="C2015" t="str">
            <v>IAB8-AA-ENP-3</v>
          </cell>
          <cell r="D2015">
            <v>5956</v>
          </cell>
          <cell r="E2015" t="str">
            <v>IAB8S-AA</v>
          </cell>
          <cell r="F2015" t="str">
            <v>003</v>
          </cell>
          <cell r="G2015" t="str">
            <v>RITE</v>
          </cell>
          <cell r="H2015" t="str">
            <v>1000018422</v>
          </cell>
        </row>
        <row r="2016">
          <cell r="A2016">
            <v>4316</v>
          </cell>
          <cell r="B2016">
            <v>2</v>
          </cell>
          <cell r="C2016" t="str">
            <v>IAB9-AA-ENP-2</v>
          </cell>
          <cell r="D2016">
            <v>4316</v>
          </cell>
          <cell r="E2016" t="str">
            <v>IAB9E-AA</v>
          </cell>
          <cell r="F2016" t="str">
            <v>002</v>
          </cell>
          <cell r="G2016" t="str">
            <v>RITE</v>
          </cell>
          <cell r="H2016" t="str">
            <v>1000017491</v>
          </cell>
          <cell r="N2016" t="str">
            <v>4500955008</v>
          </cell>
          <cell r="O2016" t="str">
            <v>6</v>
          </cell>
        </row>
        <row r="2017">
          <cell r="A2017">
            <v>4315</v>
          </cell>
          <cell r="B2017">
            <v>2</v>
          </cell>
          <cell r="C2017" t="str">
            <v>IAB9-AA-ENP-2</v>
          </cell>
          <cell r="D2017">
            <v>4315</v>
          </cell>
          <cell r="E2017" t="str">
            <v>IAB9S-AA</v>
          </cell>
          <cell r="F2017" t="str">
            <v>002</v>
          </cell>
          <cell r="G2017" t="str">
            <v>RITE</v>
          </cell>
          <cell r="H2017" t="str">
            <v>1000017491</v>
          </cell>
          <cell r="N2017" t="str">
            <v>4500955008</v>
          </cell>
          <cell r="O2017" t="str">
            <v>6</v>
          </cell>
        </row>
        <row r="2018">
          <cell r="A2018">
            <v>4313</v>
          </cell>
          <cell r="B2018">
            <v>2</v>
          </cell>
          <cell r="C2018" t="str">
            <v>IAB9E-AA-001</v>
          </cell>
          <cell r="D2018">
            <v>4313</v>
          </cell>
          <cell r="E2018" t="str">
            <v>IAB9E-AA</v>
          </cell>
          <cell r="F2018" t="str">
            <v>001</v>
          </cell>
          <cell r="G2018" t="str">
            <v>TFER OUT</v>
          </cell>
          <cell r="I2018" t="str">
            <v>1000017490</v>
          </cell>
          <cell r="N2018" t="str">
            <v>4500955008</v>
          </cell>
          <cell r="O2018" t="str">
            <v>4</v>
          </cell>
        </row>
        <row r="2019">
          <cell r="A2019">
            <v>6713</v>
          </cell>
          <cell r="B2019">
            <v>2</v>
          </cell>
          <cell r="C2019" t="str">
            <v>IAB9E-AA-006</v>
          </cell>
          <cell r="D2019">
            <v>6713</v>
          </cell>
          <cell r="E2019" t="str">
            <v>IAB9E-AA</v>
          </cell>
          <cell r="F2019" t="str">
            <v>006</v>
          </cell>
          <cell r="G2019" t="str">
            <v>RITE</v>
          </cell>
          <cell r="I2019">
            <v>1000018968</v>
          </cell>
          <cell r="N2019" t="str">
            <v>4501140373</v>
          </cell>
          <cell r="O2019" t="str">
            <v>1</v>
          </cell>
        </row>
        <row r="2020">
          <cell r="A2020">
            <v>6735</v>
          </cell>
          <cell r="B2020">
            <v>2</v>
          </cell>
          <cell r="C2020" t="str">
            <v>IAB9E-AA-007</v>
          </cell>
          <cell r="D2020">
            <v>6735</v>
          </cell>
          <cell r="E2020" t="str">
            <v>IAB9E-AA</v>
          </cell>
          <cell r="F2020" t="str">
            <v>007</v>
          </cell>
          <cell r="G2020" t="str">
            <v>RITE</v>
          </cell>
          <cell r="I2020" t="e">
            <v>#N/A</v>
          </cell>
          <cell r="N2020" t="str">
            <v>4501140373</v>
          </cell>
          <cell r="O2020" t="str">
            <v>1</v>
          </cell>
        </row>
        <row r="2021">
          <cell r="A2021">
            <v>4314</v>
          </cell>
          <cell r="B2021">
            <v>2</v>
          </cell>
          <cell r="C2021" t="str">
            <v>IAB9S-AA-001</v>
          </cell>
          <cell r="D2021">
            <v>4314</v>
          </cell>
          <cell r="E2021" t="str">
            <v>IAB9S-AA</v>
          </cell>
          <cell r="F2021" t="str">
            <v>001</v>
          </cell>
          <cell r="G2021" t="str">
            <v>TFER OUT</v>
          </cell>
          <cell r="H2021" t="str">
            <v>1000017490</v>
          </cell>
          <cell r="N2021" t="str">
            <v>4500955008</v>
          </cell>
          <cell r="O2021" t="str">
            <v>5</v>
          </cell>
        </row>
        <row r="2022">
          <cell r="A2022">
            <v>6714</v>
          </cell>
          <cell r="B2022">
            <v>2</v>
          </cell>
          <cell r="C2022" t="str">
            <v>IAB9S-AA-006</v>
          </cell>
          <cell r="D2022">
            <v>6714</v>
          </cell>
          <cell r="E2022" t="str">
            <v>IAB9S-AA</v>
          </cell>
          <cell r="F2022" t="str">
            <v>006</v>
          </cell>
          <cell r="G2022" t="str">
            <v>RITE</v>
          </cell>
          <cell r="I2022">
            <v>1000018968</v>
          </cell>
          <cell r="N2022" t="str">
            <v>4501140373</v>
          </cell>
          <cell r="O2022" t="str">
            <v>1</v>
          </cell>
        </row>
        <row r="2023">
          <cell r="A2023">
            <v>6736</v>
          </cell>
          <cell r="B2023">
            <v>2</v>
          </cell>
          <cell r="C2023" t="str">
            <v>IAB9S-AA-007</v>
          </cell>
          <cell r="D2023">
            <v>6736</v>
          </cell>
          <cell r="E2023" t="str">
            <v>IAB9S-AA</v>
          </cell>
          <cell r="F2023" t="str">
            <v>007</v>
          </cell>
          <cell r="G2023" t="str">
            <v>RITE</v>
          </cell>
          <cell r="I2023" t="e">
            <v>#N/A</v>
          </cell>
          <cell r="N2023" t="str">
            <v>4501140373</v>
          </cell>
          <cell r="O2023" t="str">
            <v>1</v>
          </cell>
        </row>
        <row r="2024">
          <cell r="A2024">
            <v>6</v>
          </cell>
          <cell r="B2024">
            <v>2</v>
          </cell>
          <cell r="C2024" t="str">
            <v>ICM-AA-000</v>
          </cell>
          <cell r="D2024">
            <v>6</v>
          </cell>
          <cell r="E2024" t="str">
            <v>ICM-AA</v>
          </cell>
          <cell r="F2024" t="str">
            <v>000</v>
          </cell>
          <cell r="G2024" t="str">
            <v>RITE</v>
          </cell>
        </row>
        <row r="2025">
          <cell r="A2025">
            <v>4578</v>
          </cell>
          <cell r="B2025">
            <v>2</v>
          </cell>
          <cell r="C2025" t="str">
            <v>ICM-AA-00-003</v>
          </cell>
          <cell r="D2025">
            <v>4578</v>
          </cell>
          <cell r="E2025" t="str">
            <v>ICM-AA</v>
          </cell>
          <cell r="F2025" t="str">
            <v>00-003</v>
          </cell>
          <cell r="G2025" t="str">
            <v>RITE</v>
          </cell>
        </row>
        <row r="2026">
          <cell r="A2026">
            <v>4593</v>
          </cell>
          <cell r="B2026">
            <v>2</v>
          </cell>
          <cell r="C2026" t="str">
            <v>ICM-AA-00-004</v>
          </cell>
          <cell r="D2026">
            <v>4593</v>
          </cell>
          <cell r="E2026" t="str">
            <v>ICM-AA</v>
          </cell>
          <cell r="F2026" t="str">
            <v>00-004</v>
          </cell>
          <cell r="G2026" t="str">
            <v>RITE</v>
          </cell>
        </row>
        <row r="2027">
          <cell r="A2027">
            <v>226</v>
          </cell>
          <cell r="B2027">
            <v>2</v>
          </cell>
          <cell r="C2027" t="str">
            <v>ICM-AA-00-005</v>
          </cell>
          <cell r="D2027">
            <v>226</v>
          </cell>
          <cell r="E2027" t="str">
            <v>ICM-AA</v>
          </cell>
          <cell r="F2027" t="str">
            <v>00-005</v>
          </cell>
          <cell r="G2027" t="str">
            <v>On Location</v>
          </cell>
        </row>
        <row r="2028">
          <cell r="A2028">
            <v>4693</v>
          </cell>
          <cell r="B2028">
            <v>2</v>
          </cell>
          <cell r="C2028" t="str">
            <v>ICM-AA-00-006</v>
          </cell>
          <cell r="D2028">
            <v>4693</v>
          </cell>
          <cell r="E2028" t="str">
            <v>ICM-AA</v>
          </cell>
          <cell r="F2028" t="str">
            <v>00-006</v>
          </cell>
          <cell r="G2028" t="str">
            <v>On Location</v>
          </cell>
        </row>
        <row r="2029">
          <cell r="A2029">
            <v>4688</v>
          </cell>
          <cell r="B2029">
            <v>2</v>
          </cell>
          <cell r="C2029" t="str">
            <v>ICM-AA-00-007</v>
          </cell>
          <cell r="D2029">
            <v>4688</v>
          </cell>
          <cell r="E2029" t="str">
            <v>ICM-AA</v>
          </cell>
          <cell r="F2029" t="str">
            <v>00-007</v>
          </cell>
          <cell r="G2029" t="str">
            <v>RITE</v>
          </cell>
        </row>
        <row r="2030">
          <cell r="A2030">
            <v>4870</v>
          </cell>
          <cell r="B2030">
            <v>2</v>
          </cell>
          <cell r="C2030" t="str">
            <v>ICM-AA-00-015</v>
          </cell>
          <cell r="D2030">
            <v>4870</v>
          </cell>
          <cell r="E2030" t="str">
            <v>ICM-AA</v>
          </cell>
          <cell r="F2030" t="str">
            <v>00-015</v>
          </cell>
          <cell r="G2030" t="str">
            <v>On Location</v>
          </cell>
          <cell r="N2030" t="str">
            <v>4500992379</v>
          </cell>
          <cell r="O2030" t="str">
            <v>3</v>
          </cell>
        </row>
        <row r="2031">
          <cell r="A2031">
            <v>5241</v>
          </cell>
          <cell r="B2031">
            <v>2</v>
          </cell>
          <cell r="C2031" t="str">
            <v>ICM-AA-00-019</v>
          </cell>
          <cell r="D2031">
            <v>5241</v>
          </cell>
          <cell r="E2031" t="str">
            <v>ICM-AA</v>
          </cell>
          <cell r="F2031" t="str">
            <v>00-019</v>
          </cell>
          <cell r="G2031" t="str">
            <v>RITE</v>
          </cell>
          <cell r="N2031" t="str">
            <v>4501006454</v>
          </cell>
          <cell r="O2031" t="str">
            <v>2</v>
          </cell>
        </row>
        <row r="2032">
          <cell r="A2032">
            <v>5231</v>
          </cell>
          <cell r="B2032">
            <v>2</v>
          </cell>
          <cell r="C2032" t="str">
            <v>ICM-AA-00-020</v>
          </cell>
          <cell r="D2032">
            <v>5231</v>
          </cell>
          <cell r="E2032" t="str">
            <v>ICM-AA</v>
          </cell>
          <cell r="F2032" t="str">
            <v>00-020</v>
          </cell>
          <cell r="G2032" t="str">
            <v>On Location</v>
          </cell>
          <cell r="N2032" t="str">
            <v>4501006454</v>
          </cell>
          <cell r="O2032" t="str">
            <v>1</v>
          </cell>
        </row>
        <row r="2033">
          <cell r="A2033">
            <v>5462</v>
          </cell>
          <cell r="B2033">
            <v>2</v>
          </cell>
          <cell r="C2033" t="str">
            <v>ICM-AA-00-026</v>
          </cell>
          <cell r="D2033">
            <v>5462</v>
          </cell>
          <cell r="E2033" t="str">
            <v>ICM-AA</v>
          </cell>
          <cell r="F2033" t="str">
            <v>00-026</v>
          </cell>
          <cell r="G2033" t="str">
            <v>RITE</v>
          </cell>
          <cell r="N2033" t="str">
            <v>4501042484</v>
          </cell>
          <cell r="O2033" t="str">
            <v>1</v>
          </cell>
        </row>
        <row r="2034">
          <cell r="A2034">
            <v>6004</v>
          </cell>
          <cell r="B2034">
            <v>2</v>
          </cell>
          <cell r="C2034" t="str">
            <v>ICM-AA-00-039</v>
          </cell>
          <cell r="D2034">
            <v>6004</v>
          </cell>
          <cell r="E2034" t="str">
            <v>ICM-AA</v>
          </cell>
          <cell r="F2034" t="str">
            <v>00-039</v>
          </cell>
          <cell r="G2034" t="str">
            <v>RITE</v>
          </cell>
          <cell r="N2034" t="str">
            <v>4501093716</v>
          </cell>
          <cell r="O2034" t="str">
            <v>2</v>
          </cell>
        </row>
        <row r="2035">
          <cell r="A2035">
            <v>6219</v>
          </cell>
          <cell r="B2035">
            <v>2</v>
          </cell>
          <cell r="C2035" t="str">
            <v>ICM-AA-00-057</v>
          </cell>
          <cell r="D2035">
            <v>6219</v>
          </cell>
          <cell r="E2035" t="str">
            <v>ICM-AA</v>
          </cell>
          <cell r="F2035" t="str">
            <v>00-057</v>
          </cell>
          <cell r="G2035" t="str">
            <v>On Location</v>
          </cell>
        </row>
        <row r="2036">
          <cell r="A2036">
            <v>6534</v>
          </cell>
          <cell r="B2036">
            <v>2</v>
          </cell>
          <cell r="C2036" t="str">
            <v>ICM-AA-00-068</v>
          </cell>
          <cell r="D2036">
            <v>6534</v>
          </cell>
          <cell r="E2036" t="str">
            <v>ICM-AA</v>
          </cell>
          <cell r="F2036" t="str">
            <v>00-068</v>
          </cell>
          <cell r="G2036" t="str">
            <v>On Location</v>
          </cell>
        </row>
        <row r="2037">
          <cell r="A2037">
            <v>6659</v>
          </cell>
          <cell r="B2037">
            <v>2</v>
          </cell>
          <cell r="C2037" t="str">
            <v>ICM-AA-00-070</v>
          </cell>
          <cell r="D2037">
            <v>6659</v>
          </cell>
          <cell r="E2037" t="str">
            <v>ICM-AA</v>
          </cell>
          <cell r="F2037" t="str">
            <v>00-070</v>
          </cell>
          <cell r="G2037" t="str">
            <v>RITE</v>
          </cell>
        </row>
        <row r="2038">
          <cell r="A2038">
            <v>6660</v>
          </cell>
          <cell r="B2038">
            <v>2</v>
          </cell>
          <cell r="C2038" t="str">
            <v>ICM-AA-00-072</v>
          </cell>
          <cell r="D2038">
            <v>6660</v>
          </cell>
          <cell r="E2038" t="str">
            <v>ICM-AA</v>
          </cell>
          <cell r="F2038" t="str">
            <v>00-072</v>
          </cell>
          <cell r="G2038" t="str">
            <v>RITE</v>
          </cell>
        </row>
        <row r="2039">
          <cell r="A2039">
            <v>6775</v>
          </cell>
          <cell r="B2039">
            <v>2</v>
          </cell>
          <cell r="C2039" t="str">
            <v>ICM-AA-00-085</v>
          </cell>
          <cell r="D2039">
            <v>6775</v>
          </cell>
          <cell r="E2039" t="str">
            <v>ICM-AA</v>
          </cell>
          <cell r="F2039" t="str">
            <v>00-085</v>
          </cell>
          <cell r="G2039" t="str">
            <v>RITE</v>
          </cell>
          <cell r="N2039" t="str">
            <v>4501149795</v>
          </cell>
          <cell r="O2039" t="str">
            <v>4</v>
          </cell>
        </row>
        <row r="2040">
          <cell r="A2040">
            <v>6781</v>
          </cell>
          <cell r="B2040">
            <v>2</v>
          </cell>
          <cell r="C2040" t="str">
            <v>ICM-AA-00-086</v>
          </cell>
          <cell r="D2040">
            <v>6781</v>
          </cell>
          <cell r="E2040" t="str">
            <v>ICM-AA</v>
          </cell>
          <cell r="F2040" t="str">
            <v>00-086</v>
          </cell>
          <cell r="G2040" t="str">
            <v>RITE</v>
          </cell>
          <cell r="N2040" t="str">
            <v>4501149795</v>
          </cell>
          <cell r="O2040" t="str">
            <v>5</v>
          </cell>
        </row>
        <row r="2041">
          <cell r="A2041">
            <v>6962</v>
          </cell>
          <cell r="B2041">
            <v>2</v>
          </cell>
          <cell r="C2041" t="str">
            <v>ICM-AA-00-096</v>
          </cell>
          <cell r="D2041">
            <v>6962</v>
          </cell>
          <cell r="E2041" t="str">
            <v>ICM-AA</v>
          </cell>
          <cell r="F2041" t="str">
            <v>00-096</v>
          </cell>
          <cell r="G2041" t="str">
            <v>RITE</v>
          </cell>
          <cell r="N2041" t="str">
            <v>4501140240</v>
          </cell>
          <cell r="O2041" t="str">
            <v>5</v>
          </cell>
        </row>
        <row r="2042">
          <cell r="A2042">
            <v>6975</v>
          </cell>
          <cell r="B2042">
            <v>2</v>
          </cell>
          <cell r="C2042" t="str">
            <v>ICM-AA-00-097</v>
          </cell>
          <cell r="D2042">
            <v>6975</v>
          </cell>
          <cell r="E2042" t="str">
            <v>ICM-AA</v>
          </cell>
          <cell r="F2042" t="str">
            <v>00-097</v>
          </cell>
          <cell r="G2042" t="str">
            <v>RITE</v>
          </cell>
          <cell r="N2042" t="str">
            <v>4501140240</v>
          </cell>
          <cell r="O2042" t="str">
            <v>6</v>
          </cell>
        </row>
        <row r="2043">
          <cell r="A2043">
            <v>254</v>
          </cell>
          <cell r="B2043">
            <v>2</v>
          </cell>
          <cell r="C2043" t="str">
            <v>ICM-AA-006</v>
          </cell>
          <cell r="D2043">
            <v>254</v>
          </cell>
          <cell r="E2043" t="str">
            <v>ICM-AA</v>
          </cell>
          <cell r="F2043" t="str">
            <v>006</v>
          </cell>
          <cell r="G2043" t="str">
            <v>RITE</v>
          </cell>
        </row>
        <row r="2044">
          <cell r="A2044">
            <v>684</v>
          </cell>
          <cell r="B2044">
            <v>2</v>
          </cell>
          <cell r="C2044" t="str">
            <v>ICM-AA-024</v>
          </cell>
          <cell r="D2044">
            <v>684</v>
          </cell>
          <cell r="E2044" t="str">
            <v>ICM-AA</v>
          </cell>
          <cell r="F2044" t="str">
            <v>024</v>
          </cell>
          <cell r="G2044" t="str">
            <v>RITE</v>
          </cell>
        </row>
        <row r="2045">
          <cell r="A2045">
            <v>763</v>
          </cell>
          <cell r="B2045">
            <v>2</v>
          </cell>
          <cell r="C2045" t="str">
            <v>ICM-AA-031</v>
          </cell>
          <cell r="D2045">
            <v>763</v>
          </cell>
          <cell r="E2045" t="str">
            <v>ICM-AA</v>
          </cell>
          <cell r="F2045" t="str">
            <v>031</v>
          </cell>
          <cell r="G2045" t="str">
            <v>RITE</v>
          </cell>
        </row>
        <row r="2046">
          <cell r="A2046">
            <v>777</v>
          </cell>
          <cell r="B2046">
            <v>2</v>
          </cell>
          <cell r="C2046" t="str">
            <v>ICM-AA-032</v>
          </cell>
          <cell r="D2046">
            <v>777</v>
          </cell>
          <cell r="E2046" t="str">
            <v>ICM-AA</v>
          </cell>
          <cell r="F2046" t="str">
            <v>032</v>
          </cell>
          <cell r="G2046" t="str">
            <v>RITE</v>
          </cell>
        </row>
        <row r="2047">
          <cell r="A2047">
            <v>795</v>
          </cell>
          <cell r="B2047">
            <v>2</v>
          </cell>
          <cell r="C2047" t="str">
            <v>ICM-AA-033</v>
          </cell>
          <cell r="D2047">
            <v>795</v>
          </cell>
          <cell r="E2047" t="str">
            <v>ICM-AA</v>
          </cell>
          <cell r="F2047" t="str">
            <v>033</v>
          </cell>
          <cell r="G2047" t="str">
            <v>RITE</v>
          </cell>
        </row>
        <row r="2048">
          <cell r="A2048">
            <v>890</v>
          </cell>
          <cell r="B2048">
            <v>2</v>
          </cell>
          <cell r="C2048" t="str">
            <v>ICM-AA-042</v>
          </cell>
          <cell r="D2048">
            <v>890</v>
          </cell>
          <cell r="E2048" t="str">
            <v>ICM-AA</v>
          </cell>
          <cell r="F2048" t="str">
            <v>042</v>
          </cell>
          <cell r="G2048" t="str">
            <v>RITE</v>
          </cell>
        </row>
        <row r="2049">
          <cell r="A2049">
            <v>3240</v>
          </cell>
          <cell r="B2049">
            <v>2</v>
          </cell>
          <cell r="C2049" t="str">
            <v>ICM-AA-97004</v>
          </cell>
          <cell r="D2049">
            <v>3240</v>
          </cell>
          <cell r="E2049" t="str">
            <v>ICM-AA</v>
          </cell>
          <cell r="F2049" t="str">
            <v>97004</v>
          </cell>
          <cell r="G2049" t="str">
            <v>On Location</v>
          </cell>
        </row>
        <row r="2050">
          <cell r="A2050">
            <v>3245</v>
          </cell>
          <cell r="B2050">
            <v>2</v>
          </cell>
          <cell r="C2050" t="str">
            <v>ICM-AA-97006</v>
          </cell>
          <cell r="D2050">
            <v>3245</v>
          </cell>
          <cell r="E2050" t="str">
            <v>ICM-AA</v>
          </cell>
          <cell r="F2050" t="str">
            <v>97006</v>
          </cell>
          <cell r="G2050" t="str">
            <v>RITE</v>
          </cell>
        </row>
        <row r="2051">
          <cell r="A2051">
            <v>4064</v>
          </cell>
          <cell r="B2051">
            <v>2</v>
          </cell>
          <cell r="C2051" t="str">
            <v>ICM-AA-97031</v>
          </cell>
          <cell r="D2051">
            <v>4064</v>
          </cell>
          <cell r="E2051" t="str">
            <v>ICM-AA</v>
          </cell>
          <cell r="F2051" t="str">
            <v>97031</v>
          </cell>
          <cell r="G2051" t="str">
            <v>On Location</v>
          </cell>
        </row>
        <row r="2052">
          <cell r="A2052">
            <v>3310</v>
          </cell>
          <cell r="B2052">
            <v>2</v>
          </cell>
          <cell r="C2052" t="str">
            <v>ICM-AA-97039</v>
          </cell>
          <cell r="D2052">
            <v>3310</v>
          </cell>
          <cell r="E2052" t="str">
            <v>ICM-AA</v>
          </cell>
          <cell r="F2052" t="str">
            <v>97039</v>
          </cell>
          <cell r="G2052" t="str">
            <v>RITE</v>
          </cell>
        </row>
        <row r="2053">
          <cell r="A2053">
            <v>3436</v>
          </cell>
          <cell r="B2053">
            <v>2</v>
          </cell>
          <cell r="C2053" t="str">
            <v>ICM-AA-98006</v>
          </cell>
          <cell r="D2053">
            <v>3436</v>
          </cell>
          <cell r="E2053" t="str">
            <v>ICM-AA</v>
          </cell>
          <cell r="F2053" t="str">
            <v>98006</v>
          </cell>
          <cell r="G2053" t="str">
            <v>RITE</v>
          </cell>
        </row>
        <row r="2054">
          <cell r="A2054">
            <v>3467</v>
          </cell>
          <cell r="B2054">
            <v>2</v>
          </cell>
          <cell r="C2054" t="str">
            <v>ICM-AA-98021</v>
          </cell>
          <cell r="D2054">
            <v>3467</v>
          </cell>
          <cell r="E2054" t="str">
            <v>ICM-AA</v>
          </cell>
          <cell r="F2054" t="str">
            <v>98021</v>
          </cell>
          <cell r="G2054" t="str">
            <v>RITE</v>
          </cell>
        </row>
        <row r="2055">
          <cell r="A2055">
            <v>3474</v>
          </cell>
          <cell r="B2055">
            <v>2</v>
          </cell>
          <cell r="C2055" t="str">
            <v>ICM-AA-98023</v>
          </cell>
          <cell r="D2055">
            <v>3474</v>
          </cell>
          <cell r="E2055" t="str">
            <v>ICM-AA</v>
          </cell>
          <cell r="F2055" t="str">
            <v>98023</v>
          </cell>
          <cell r="G2055" t="str">
            <v>RITE</v>
          </cell>
        </row>
        <row r="2056">
          <cell r="A2056">
            <v>3480</v>
          </cell>
          <cell r="B2056">
            <v>2</v>
          </cell>
          <cell r="C2056" t="str">
            <v>ICM-AA-98025</v>
          </cell>
          <cell r="D2056">
            <v>3480</v>
          </cell>
          <cell r="E2056" t="str">
            <v>ICM-AA</v>
          </cell>
          <cell r="F2056" t="str">
            <v>98025</v>
          </cell>
          <cell r="G2056" t="str">
            <v>RITE</v>
          </cell>
        </row>
        <row r="2057">
          <cell r="A2057">
            <v>3487</v>
          </cell>
          <cell r="B2057">
            <v>2</v>
          </cell>
          <cell r="C2057" t="str">
            <v>ICM-AA-98027</v>
          </cell>
          <cell r="D2057">
            <v>3487</v>
          </cell>
          <cell r="E2057" t="str">
            <v>ICM-AA</v>
          </cell>
          <cell r="F2057" t="str">
            <v>98027</v>
          </cell>
          <cell r="G2057" t="str">
            <v>On Location</v>
          </cell>
        </row>
        <row r="2058">
          <cell r="A2058">
            <v>3534</v>
          </cell>
          <cell r="B2058">
            <v>2</v>
          </cell>
          <cell r="C2058" t="str">
            <v>ICM-AA-98053</v>
          </cell>
          <cell r="D2058">
            <v>3534</v>
          </cell>
          <cell r="E2058" t="str">
            <v>ICM-AA</v>
          </cell>
          <cell r="F2058" t="str">
            <v>98053</v>
          </cell>
          <cell r="G2058" t="str">
            <v>RITE</v>
          </cell>
        </row>
        <row r="2059">
          <cell r="A2059">
            <v>3547</v>
          </cell>
          <cell r="B2059">
            <v>2</v>
          </cell>
          <cell r="C2059" t="str">
            <v>ICM-AA-98063</v>
          </cell>
          <cell r="D2059">
            <v>3547</v>
          </cell>
          <cell r="E2059" t="str">
            <v>ICM-AA</v>
          </cell>
          <cell r="F2059" t="str">
            <v>98063</v>
          </cell>
          <cell r="G2059" t="str">
            <v>On Location</v>
          </cell>
        </row>
        <row r="2060">
          <cell r="A2060">
            <v>3561</v>
          </cell>
          <cell r="B2060">
            <v>2</v>
          </cell>
          <cell r="C2060" t="str">
            <v>ICM-AA-98073</v>
          </cell>
          <cell r="D2060">
            <v>3561</v>
          </cell>
          <cell r="E2060" t="str">
            <v>ICM-AA</v>
          </cell>
          <cell r="F2060" t="str">
            <v>98073</v>
          </cell>
          <cell r="G2060" t="str">
            <v>RITE</v>
          </cell>
        </row>
        <row r="2061">
          <cell r="A2061">
            <v>3568</v>
          </cell>
          <cell r="B2061">
            <v>2</v>
          </cell>
          <cell r="C2061" t="str">
            <v>ICM-AA-98079</v>
          </cell>
          <cell r="D2061">
            <v>3568</v>
          </cell>
          <cell r="E2061" t="str">
            <v>ICM-AA</v>
          </cell>
          <cell r="F2061" t="str">
            <v>98079</v>
          </cell>
          <cell r="G2061" t="str">
            <v>RITE</v>
          </cell>
        </row>
        <row r="2062">
          <cell r="A2062">
            <v>3577</v>
          </cell>
          <cell r="B2062">
            <v>2</v>
          </cell>
          <cell r="C2062" t="str">
            <v>ICM-AA-98085</v>
          </cell>
          <cell r="D2062">
            <v>3577</v>
          </cell>
          <cell r="E2062" t="str">
            <v>ICM-AA</v>
          </cell>
          <cell r="F2062" t="str">
            <v>98085</v>
          </cell>
          <cell r="G2062" t="str">
            <v>RITE</v>
          </cell>
        </row>
        <row r="2063">
          <cell r="A2063">
            <v>3578</v>
          </cell>
          <cell r="B2063">
            <v>2</v>
          </cell>
          <cell r="C2063" t="str">
            <v>ICM-AA-98087</v>
          </cell>
          <cell r="D2063">
            <v>3578</v>
          </cell>
          <cell r="E2063" t="str">
            <v>ICM-AA</v>
          </cell>
          <cell r="F2063" t="str">
            <v>98087</v>
          </cell>
          <cell r="G2063" t="str">
            <v>RITE</v>
          </cell>
        </row>
        <row r="2064">
          <cell r="A2064">
            <v>3579</v>
          </cell>
          <cell r="B2064">
            <v>2</v>
          </cell>
          <cell r="C2064" t="str">
            <v>ICM-AA-98089</v>
          </cell>
          <cell r="D2064">
            <v>3579</v>
          </cell>
          <cell r="E2064" t="str">
            <v>ICM-AA</v>
          </cell>
          <cell r="F2064" t="str">
            <v>98089</v>
          </cell>
          <cell r="G2064" t="str">
            <v>On Location</v>
          </cell>
        </row>
        <row r="2065">
          <cell r="A2065">
            <v>3597</v>
          </cell>
          <cell r="B2065">
            <v>2</v>
          </cell>
          <cell r="C2065" t="str">
            <v>ICM-AA-98094</v>
          </cell>
          <cell r="D2065">
            <v>3597</v>
          </cell>
          <cell r="E2065" t="str">
            <v>ICM-AA</v>
          </cell>
          <cell r="F2065" t="str">
            <v>98094</v>
          </cell>
          <cell r="G2065" t="str">
            <v>RITE</v>
          </cell>
        </row>
        <row r="2066">
          <cell r="A2066">
            <v>5438</v>
          </cell>
          <cell r="B2066">
            <v>2</v>
          </cell>
          <cell r="C2066" t="str">
            <v>ICM-AA-98097</v>
          </cell>
          <cell r="D2066">
            <v>5438</v>
          </cell>
          <cell r="E2066" t="str">
            <v>ICM-AA</v>
          </cell>
          <cell r="F2066" t="str">
            <v>98097</v>
          </cell>
          <cell r="G2066" t="str">
            <v>On Location</v>
          </cell>
        </row>
        <row r="2067">
          <cell r="A2067">
            <v>3707</v>
          </cell>
          <cell r="B2067">
            <v>2</v>
          </cell>
          <cell r="C2067" t="str">
            <v>ICM-AA-99004</v>
          </cell>
          <cell r="D2067">
            <v>3707</v>
          </cell>
          <cell r="E2067" t="str">
            <v>ICM-AA</v>
          </cell>
          <cell r="F2067" t="str">
            <v>99004</v>
          </cell>
          <cell r="G2067" t="str">
            <v>RITE</v>
          </cell>
        </row>
        <row r="2068">
          <cell r="A2068">
            <v>3716</v>
          </cell>
          <cell r="B2068">
            <v>2</v>
          </cell>
          <cell r="C2068" t="str">
            <v>ICM-AA-99007</v>
          </cell>
          <cell r="D2068">
            <v>3716</v>
          </cell>
          <cell r="E2068" t="str">
            <v>ICM-AA</v>
          </cell>
          <cell r="F2068" t="str">
            <v>99007</v>
          </cell>
          <cell r="G2068" t="str">
            <v>RITE</v>
          </cell>
        </row>
        <row r="2069">
          <cell r="A2069">
            <v>3732</v>
          </cell>
          <cell r="B2069">
            <v>2</v>
          </cell>
          <cell r="C2069" t="str">
            <v>ICM-AA-99010</v>
          </cell>
          <cell r="D2069">
            <v>3732</v>
          </cell>
          <cell r="E2069" t="str">
            <v>ICM-AA</v>
          </cell>
          <cell r="F2069" t="str">
            <v>99010</v>
          </cell>
          <cell r="G2069" t="str">
            <v>RITE</v>
          </cell>
        </row>
        <row r="2070">
          <cell r="A2070">
            <v>3735</v>
          </cell>
          <cell r="B2070">
            <v>2</v>
          </cell>
          <cell r="C2070" t="str">
            <v>ICM-AA-99011</v>
          </cell>
          <cell r="D2070">
            <v>3735</v>
          </cell>
          <cell r="E2070" t="str">
            <v>ICM-AA</v>
          </cell>
          <cell r="F2070" t="str">
            <v>99011</v>
          </cell>
          <cell r="G2070" t="str">
            <v>RITE</v>
          </cell>
        </row>
        <row r="2071">
          <cell r="A2071">
            <v>3738</v>
          </cell>
          <cell r="B2071">
            <v>2</v>
          </cell>
          <cell r="C2071" t="str">
            <v>ICM-AA-99012</v>
          </cell>
          <cell r="D2071">
            <v>3738</v>
          </cell>
          <cell r="E2071" t="str">
            <v>ICM-AA</v>
          </cell>
          <cell r="F2071" t="str">
            <v>99012</v>
          </cell>
          <cell r="G2071" t="str">
            <v>RITE</v>
          </cell>
        </row>
        <row r="2072">
          <cell r="A2072">
            <v>4522</v>
          </cell>
          <cell r="B2072">
            <v>2</v>
          </cell>
          <cell r="C2072" t="str">
            <v>ICM-AA-99018</v>
          </cell>
          <cell r="D2072">
            <v>4522</v>
          </cell>
          <cell r="E2072" t="str">
            <v>ICM-AA</v>
          </cell>
          <cell r="F2072" t="str">
            <v>99018</v>
          </cell>
          <cell r="G2072" t="str">
            <v>On Location</v>
          </cell>
        </row>
        <row r="2073">
          <cell r="A2073">
            <v>4343</v>
          </cell>
          <cell r="B2073">
            <v>2</v>
          </cell>
          <cell r="C2073" t="str">
            <v>ICM-AA-enp01</v>
          </cell>
          <cell r="D2073">
            <v>4343</v>
          </cell>
          <cell r="E2073" t="str">
            <v>ICM-AA</v>
          </cell>
          <cell r="F2073" t="str">
            <v>enp01</v>
          </cell>
          <cell r="G2073" t="str">
            <v>RITE</v>
          </cell>
        </row>
        <row r="2074">
          <cell r="A2074">
            <v>185</v>
          </cell>
          <cell r="B2074">
            <v>2</v>
          </cell>
          <cell r="C2074" t="str">
            <v>ICM-AB-004</v>
          </cell>
          <cell r="D2074">
            <v>185</v>
          </cell>
          <cell r="E2074" t="str">
            <v>ICM-AB</v>
          </cell>
          <cell r="F2074" t="str">
            <v>004</v>
          </cell>
          <cell r="G2074" t="str">
            <v>RITE</v>
          </cell>
        </row>
        <row r="2075">
          <cell r="A2075">
            <v>3254</v>
          </cell>
          <cell r="B2075">
            <v>2</v>
          </cell>
          <cell r="C2075" t="str">
            <v>ICM-BA-97010</v>
          </cell>
          <cell r="D2075">
            <v>3254</v>
          </cell>
          <cell r="E2075" t="str">
            <v>ICM-BA</v>
          </cell>
          <cell r="F2075" t="str">
            <v>97010</v>
          </cell>
          <cell r="G2075" t="str">
            <v>RITE</v>
          </cell>
        </row>
        <row r="2076">
          <cell r="A2076">
            <v>4577</v>
          </cell>
          <cell r="B2076">
            <v>2</v>
          </cell>
          <cell r="C2076" t="str">
            <v>ICPC-AA-00-001</v>
          </cell>
          <cell r="D2076">
            <v>4577</v>
          </cell>
          <cell r="E2076" t="str">
            <v>ICPC-AA</v>
          </cell>
          <cell r="F2076" t="str">
            <v>00-001</v>
          </cell>
          <cell r="G2076" t="str">
            <v>RITE</v>
          </cell>
          <cell r="I2076" t="e">
            <v>#N/A</v>
          </cell>
        </row>
        <row r="2077">
          <cell r="A2077">
            <v>4587</v>
          </cell>
          <cell r="B2077">
            <v>2</v>
          </cell>
          <cell r="C2077" t="str">
            <v>ICPC-AA-00-002</v>
          </cell>
          <cell r="D2077">
            <v>4587</v>
          </cell>
          <cell r="E2077" t="str">
            <v>ICPC-AA</v>
          </cell>
          <cell r="F2077" t="str">
            <v>00-002</v>
          </cell>
          <cell r="G2077" t="str">
            <v>RITE</v>
          </cell>
          <cell r="I2077" t="e">
            <v>#N/A</v>
          </cell>
        </row>
        <row r="2078">
          <cell r="A2078">
            <v>4865</v>
          </cell>
          <cell r="B2078">
            <v>2</v>
          </cell>
          <cell r="C2078" t="str">
            <v>ICPC-AA-00-006</v>
          </cell>
          <cell r="D2078">
            <v>4865</v>
          </cell>
          <cell r="E2078" t="str">
            <v>ICPC-AA</v>
          </cell>
          <cell r="F2078" t="str">
            <v>00-006</v>
          </cell>
          <cell r="G2078" t="str">
            <v>On Location</v>
          </cell>
          <cell r="I2078" t="e">
            <v>#N/A</v>
          </cell>
          <cell r="N2078" t="str">
            <v>4500992379</v>
          </cell>
        </row>
        <row r="2079">
          <cell r="A2079">
            <v>5250</v>
          </cell>
          <cell r="B2079">
            <v>2</v>
          </cell>
          <cell r="C2079" t="str">
            <v>ICPC-AA-00-009</v>
          </cell>
          <cell r="D2079">
            <v>5250</v>
          </cell>
          <cell r="E2079" t="str">
            <v>ICPC-AA</v>
          </cell>
          <cell r="F2079" t="str">
            <v>00-009</v>
          </cell>
          <cell r="G2079" t="str">
            <v>RITE</v>
          </cell>
          <cell r="I2079" t="e">
            <v>#N/A</v>
          </cell>
          <cell r="N2079" t="str">
            <v>4501006454</v>
          </cell>
          <cell r="O2079" t="str">
            <v>2</v>
          </cell>
        </row>
        <row r="2080">
          <cell r="A2080">
            <v>5245</v>
          </cell>
          <cell r="B2080">
            <v>2</v>
          </cell>
          <cell r="C2080" t="str">
            <v>ICPC-AA-00-010</v>
          </cell>
          <cell r="D2080">
            <v>5245</v>
          </cell>
          <cell r="E2080" t="str">
            <v>ICPC-AA</v>
          </cell>
          <cell r="F2080" t="str">
            <v>00-010</v>
          </cell>
          <cell r="G2080" t="str">
            <v>RONG</v>
          </cell>
          <cell r="I2080" t="e">
            <v>#N/A</v>
          </cell>
          <cell r="N2080" t="str">
            <v>4501006454</v>
          </cell>
          <cell r="O2080" t="str">
            <v>1</v>
          </cell>
        </row>
        <row r="2081">
          <cell r="A2081">
            <v>5464</v>
          </cell>
          <cell r="B2081">
            <v>2</v>
          </cell>
          <cell r="C2081" t="str">
            <v>ICPC-AA-00-013</v>
          </cell>
          <cell r="D2081">
            <v>5464</v>
          </cell>
          <cell r="E2081" t="str">
            <v>ICPC-AA</v>
          </cell>
          <cell r="F2081" t="str">
            <v>00-013</v>
          </cell>
          <cell r="G2081" t="str">
            <v>RITE</v>
          </cell>
          <cell r="I2081" t="e">
            <v>#N/A</v>
          </cell>
          <cell r="N2081" t="str">
            <v>4501042484</v>
          </cell>
          <cell r="O2081" t="str">
            <v>1</v>
          </cell>
        </row>
        <row r="2082">
          <cell r="A2082">
            <v>6007</v>
          </cell>
          <cell r="B2082">
            <v>2</v>
          </cell>
          <cell r="C2082" t="str">
            <v>ICPC-AA-00-019</v>
          </cell>
          <cell r="D2082">
            <v>6007</v>
          </cell>
          <cell r="E2082" t="str">
            <v>ICPC-AA</v>
          </cell>
          <cell r="F2082" t="str">
            <v>00-019</v>
          </cell>
          <cell r="G2082" t="str">
            <v>On Location</v>
          </cell>
          <cell r="I2082" t="e">
            <v>#N/A</v>
          </cell>
          <cell r="N2082" t="str">
            <v>4501093716</v>
          </cell>
          <cell r="O2082" t="str">
            <v>2</v>
          </cell>
        </row>
        <row r="2083">
          <cell r="A2083">
            <v>7</v>
          </cell>
          <cell r="B2083">
            <v>2</v>
          </cell>
          <cell r="C2083" t="str">
            <v>ICPC-AA-0002</v>
          </cell>
          <cell r="D2083">
            <v>7</v>
          </cell>
          <cell r="E2083" t="str">
            <v>ICPC-AA</v>
          </cell>
          <cell r="F2083" t="str">
            <v>0002</v>
          </cell>
          <cell r="G2083" t="str">
            <v>RITE</v>
          </cell>
          <cell r="I2083" t="e">
            <v>#N/A</v>
          </cell>
        </row>
        <row r="2084">
          <cell r="A2084">
            <v>6896</v>
          </cell>
          <cell r="B2084">
            <v>2</v>
          </cell>
          <cell r="C2084" t="str">
            <v>ICPC-AA-00-024</v>
          </cell>
          <cell r="D2084">
            <v>6896</v>
          </cell>
          <cell r="E2084" t="str">
            <v>ICPC-AA</v>
          </cell>
          <cell r="F2084" t="str">
            <v>00-024</v>
          </cell>
          <cell r="G2084" t="str">
            <v>RITE</v>
          </cell>
          <cell r="I2084" t="e">
            <v>#N/A</v>
          </cell>
        </row>
        <row r="2085">
          <cell r="A2085">
            <v>6963</v>
          </cell>
          <cell r="B2085">
            <v>2</v>
          </cell>
          <cell r="C2085" t="str">
            <v>ICPC-AA-00-032</v>
          </cell>
          <cell r="D2085">
            <v>6963</v>
          </cell>
          <cell r="E2085" t="str">
            <v>ICPC-AA</v>
          </cell>
          <cell r="F2085" t="str">
            <v>00-032</v>
          </cell>
          <cell r="G2085" t="str">
            <v>RITE</v>
          </cell>
          <cell r="I2085" t="e">
            <v>#N/A</v>
          </cell>
          <cell r="N2085" t="str">
            <v>4501140240</v>
          </cell>
          <cell r="O2085" t="str">
            <v>5</v>
          </cell>
        </row>
        <row r="2086">
          <cell r="A2086">
            <v>6976</v>
          </cell>
          <cell r="B2086">
            <v>2</v>
          </cell>
          <cell r="C2086" t="str">
            <v>ICPC-AA-00-033</v>
          </cell>
          <cell r="D2086">
            <v>6976</v>
          </cell>
          <cell r="E2086" t="str">
            <v>ICPC-AA</v>
          </cell>
          <cell r="F2086" t="str">
            <v>00-033</v>
          </cell>
          <cell r="G2086" t="str">
            <v>RITE</v>
          </cell>
          <cell r="I2086" t="e">
            <v>#N/A</v>
          </cell>
          <cell r="N2086" t="str">
            <v>4501140240</v>
          </cell>
          <cell r="O2086" t="str">
            <v>6</v>
          </cell>
        </row>
        <row r="2087">
          <cell r="A2087">
            <v>5507</v>
          </cell>
          <cell r="B2087">
            <v>2</v>
          </cell>
          <cell r="C2087" t="str">
            <v>ICPC-AA-00-200</v>
          </cell>
          <cell r="D2087">
            <v>5507</v>
          </cell>
          <cell r="E2087" t="str">
            <v>ICPC-AA</v>
          </cell>
          <cell r="F2087" t="str">
            <v>00-200</v>
          </cell>
          <cell r="G2087" t="str">
            <v>RITE</v>
          </cell>
          <cell r="I2087" t="e">
            <v>#N/A</v>
          </cell>
          <cell r="N2087" t="str">
            <v>LFT-65144</v>
          </cell>
        </row>
        <row r="2088">
          <cell r="A2088">
            <v>5508</v>
          </cell>
          <cell r="B2088">
            <v>2</v>
          </cell>
          <cell r="C2088" t="str">
            <v>ICPC-AA-00-201</v>
          </cell>
          <cell r="D2088">
            <v>5508</v>
          </cell>
          <cell r="E2088" t="str">
            <v>ICPC-AA</v>
          </cell>
          <cell r="F2088" t="str">
            <v>00-201</v>
          </cell>
          <cell r="G2088" t="str">
            <v>RITE</v>
          </cell>
          <cell r="I2088" t="e">
            <v>#N/A</v>
          </cell>
          <cell r="N2088" t="str">
            <v>LFT-65144</v>
          </cell>
        </row>
        <row r="2089">
          <cell r="A2089">
            <v>5581</v>
          </cell>
          <cell r="B2089">
            <v>2</v>
          </cell>
          <cell r="C2089" t="str">
            <v>ICPC-AA-00-202</v>
          </cell>
          <cell r="D2089">
            <v>5581</v>
          </cell>
          <cell r="E2089" t="str">
            <v>ICPC-AA</v>
          </cell>
          <cell r="F2089" t="str">
            <v>00-202</v>
          </cell>
          <cell r="G2089" t="str">
            <v>On Location</v>
          </cell>
          <cell r="I2089" t="e">
            <v>#N/A</v>
          </cell>
        </row>
        <row r="2090">
          <cell r="A2090">
            <v>5586</v>
          </cell>
          <cell r="B2090">
            <v>2</v>
          </cell>
          <cell r="C2090" t="str">
            <v>ICPC-AA-00-203</v>
          </cell>
          <cell r="D2090">
            <v>5586</v>
          </cell>
          <cell r="E2090" t="str">
            <v>ICPC-AA</v>
          </cell>
          <cell r="F2090" t="str">
            <v>00-203</v>
          </cell>
          <cell r="G2090" t="str">
            <v>On Location</v>
          </cell>
          <cell r="I2090" t="e">
            <v>#N/A</v>
          </cell>
        </row>
        <row r="2091">
          <cell r="A2091">
            <v>2982</v>
          </cell>
          <cell r="B2091">
            <v>2</v>
          </cell>
          <cell r="C2091" t="str">
            <v>ICPC-AA-9304</v>
          </cell>
          <cell r="D2091">
            <v>2982</v>
          </cell>
          <cell r="E2091" t="str">
            <v>ICPC-AA</v>
          </cell>
          <cell r="F2091" t="str">
            <v>9304</v>
          </cell>
          <cell r="G2091" t="str">
            <v>RITE</v>
          </cell>
          <cell r="I2091" t="e">
            <v>#N/A</v>
          </cell>
        </row>
        <row r="2092">
          <cell r="A2092">
            <v>2984</v>
          </cell>
          <cell r="B2092">
            <v>2</v>
          </cell>
          <cell r="C2092" t="str">
            <v>ICPC-AA-9305</v>
          </cell>
          <cell r="D2092">
            <v>2984</v>
          </cell>
          <cell r="E2092" t="str">
            <v>ICPC-AA</v>
          </cell>
          <cell r="F2092" t="str">
            <v>9305</v>
          </cell>
          <cell r="G2092" t="str">
            <v>RITE</v>
          </cell>
          <cell r="I2092" t="e">
            <v>#N/A</v>
          </cell>
        </row>
        <row r="2093">
          <cell r="A2093">
            <v>2986</v>
          </cell>
          <cell r="B2093">
            <v>2</v>
          </cell>
          <cell r="C2093" t="str">
            <v>ICPC-AA-9306</v>
          </cell>
          <cell r="D2093">
            <v>2986</v>
          </cell>
          <cell r="E2093" t="str">
            <v>ICPC-AA</v>
          </cell>
          <cell r="F2093" t="str">
            <v>9306</v>
          </cell>
          <cell r="G2093" t="str">
            <v>RITE</v>
          </cell>
          <cell r="I2093" t="e">
            <v>#N/A</v>
          </cell>
        </row>
        <row r="2094">
          <cell r="A2094">
            <v>2988</v>
          </cell>
          <cell r="B2094">
            <v>2</v>
          </cell>
          <cell r="C2094" t="str">
            <v>ICPC-AA-9307</v>
          </cell>
          <cell r="D2094">
            <v>2988</v>
          </cell>
          <cell r="E2094" t="str">
            <v>ICPC-AA</v>
          </cell>
          <cell r="F2094" t="str">
            <v>9307</v>
          </cell>
          <cell r="G2094" t="str">
            <v>RITE</v>
          </cell>
          <cell r="I2094" t="e">
            <v>#N/A</v>
          </cell>
        </row>
        <row r="2095">
          <cell r="A2095">
            <v>2990</v>
          </cell>
          <cell r="B2095">
            <v>2</v>
          </cell>
          <cell r="C2095" t="str">
            <v>ICPC-AA-9308</v>
          </cell>
          <cell r="D2095">
            <v>2990</v>
          </cell>
          <cell r="E2095" t="str">
            <v>ICPC-AA</v>
          </cell>
          <cell r="F2095" t="str">
            <v>9308</v>
          </cell>
          <cell r="G2095" t="str">
            <v>RITE</v>
          </cell>
          <cell r="I2095" t="e">
            <v>#N/A</v>
          </cell>
        </row>
        <row r="2096">
          <cell r="A2096">
            <v>2992</v>
          </cell>
          <cell r="B2096">
            <v>2</v>
          </cell>
          <cell r="C2096" t="str">
            <v>ICPC-AA-9309</v>
          </cell>
          <cell r="D2096">
            <v>2992</v>
          </cell>
          <cell r="E2096" t="str">
            <v>ICPC-AA</v>
          </cell>
          <cell r="F2096" t="str">
            <v>9309</v>
          </cell>
          <cell r="G2096" t="str">
            <v>RITE</v>
          </cell>
          <cell r="I2096" t="e">
            <v>#N/A</v>
          </cell>
        </row>
        <row r="2097">
          <cell r="A2097">
            <v>2995</v>
          </cell>
          <cell r="B2097">
            <v>2</v>
          </cell>
          <cell r="C2097" t="str">
            <v>ICPC-AA-9310</v>
          </cell>
          <cell r="D2097">
            <v>2995</v>
          </cell>
          <cell r="E2097" t="str">
            <v>ICPC-AA</v>
          </cell>
          <cell r="F2097" t="str">
            <v>9310</v>
          </cell>
          <cell r="G2097" t="str">
            <v>RITE</v>
          </cell>
          <cell r="I2097" t="e">
            <v>#N/A</v>
          </cell>
        </row>
        <row r="2098">
          <cell r="A2098">
            <v>2997</v>
          </cell>
          <cell r="B2098">
            <v>2</v>
          </cell>
          <cell r="C2098" t="str">
            <v>ICPC-AA-9311</v>
          </cell>
          <cell r="D2098">
            <v>2997</v>
          </cell>
          <cell r="E2098" t="str">
            <v>ICPC-AA</v>
          </cell>
          <cell r="F2098" t="str">
            <v>9311</v>
          </cell>
          <cell r="G2098" t="str">
            <v>RITE</v>
          </cell>
          <cell r="I2098" t="e">
            <v>#N/A</v>
          </cell>
        </row>
        <row r="2099">
          <cell r="A2099">
            <v>3013</v>
          </cell>
          <cell r="B2099">
            <v>2</v>
          </cell>
          <cell r="C2099" t="str">
            <v>ICPC-AA-9402</v>
          </cell>
          <cell r="D2099">
            <v>3013</v>
          </cell>
          <cell r="E2099" t="str">
            <v>ICPC-AA</v>
          </cell>
          <cell r="F2099" t="str">
            <v>9402</v>
          </cell>
          <cell r="G2099" t="str">
            <v>RITE</v>
          </cell>
          <cell r="I2099" t="e">
            <v>#N/A</v>
          </cell>
        </row>
        <row r="2100">
          <cell r="A2100">
            <v>3014</v>
          </cell>
          <cell r="B2100">
            <v>2</v>
          </cell>
          <cell r="C2100" t="str">
            <v>ICPC-AA-9407</v>
          </cell>
          <cell r="D2100">
            <v>3014</v>
          </cell>
          <cell r="E2100" t="str">
            <v>ICPC-AA</v>
          </cell>
          <cell r="F2100" t="str">
            <v>9407</v>
          </cell>
          <cell r="G2100" t="str">
            <v>RITE</v>
          </cell>
          <cell r="I2100" t="e">
            <v>#N/A</v>
          </cell>
        </row>
        <row r="2101">
          <cell r="A2101">
            <v>3032</v>
          </cell>
          <cell r="B2101">
            <v>2</v>
          </cell>
          <cell r="C2101" t="str">
            <v>ICPC-AA-9504</v>
          </cell>
          <cell r="D2101">
            <v>3032</v>
          </cell>
          <cell r="E2101" t="str">
            <v>ICPC-AA</v>
          </cell>
          <cell r="F2101" t="str">
            <v>9504</v>
          </cell>
          <cell r="G2101" t="str">
            <v>RITE</v>
          </cell>
          <cell r="I2101" t="e">
            <v>#N/A</v>
          </cell>
        </row>
        <row r="2102">
          <cell r="A2102">
            <v>3035</v>
          </cell>
          <cell r="B2102">
            <v>2</v>
          </cell>
          <cell r="C2102" t="str">
            <v>ICPC-AA-9505</v>
          </cell>
          <cell r="D2102">
            <v>3035</v>
          </cell>
          <cell r="E2102" t="str">
            <v>ICPC-AA</v>
          </cell>
          <cell r="F2102" t="str">
            <v>9505</v>
          </cell>
          <cell r="G2102" t="str">
            <v>RITE</v>
          </cell>
          <cell r="I2102" t="e">
            <v>#N/A</v>
          </cell>
        </row>
        <row r="2103">
          <cell r="A2103">
            <v>3037</v>
          </cell>
          <cell r="B2103">
            <v>2</v>
          </cell>
          <cell r="C2103" t="str">
            <v>ICPC-AA-9506</v>
          </cell>
          <cell r="D2103">
            <v>3037</v>
          </cell>
          <cell r="E2103" t="str">
            <v>ICPC-AA</v>
          </cell>
          <cell r="F2103" t="str">
            <v>9506</v>
          </cell>
          <cell r="G2103" t="str">
            <v>RITE</v>
          </cell>
          <cell r="I2103" t="e">
            <v>#N/A</v>
          </cell>
        </row>
        <row r="2104">
          <cell r="A2104">
            <v>3039</v>
          </cell>
          <cell r="B2104">
            <v>2</v>
          </cell>
          <cell r="C2104" t="str">
            <v>ICPC-AA-9508</v>
          </cell>
          <cell r="D2104">
            <v>3039</v>
          </cell>
          <cell r="E2104" t="str">
            <v>ICPC-AA</v>
          </cell>
          <cell r="F2104" t="str">
            <v>9508</v>
          </cell>
          <cell r="G2104" t="str">
            <v>RITE</v>
          </cell>
          <cell r="I2104" t="e">
            <v>#N/A</v>
          </cell>
        </row>
        <row r="2105">
          <cell r="A2105">
            <v>3040</v>
          </cell>
          <cell r="B2105">
            <v>2</v>
          </cell>
          <cell r="C2105" t="str">
            <v>ICPC-AA-9509</v>
          </cell>
          <cell r="D2105">
            <v>3040</v>
          </cell>
          <cell r="E2105" t="str">
            <v>ICPC-AA</v>
          </cell>
          <cell r="F2105" t="str">
            <v>9509</v>
          </cell>
          <cell r="G2105" t="str">
            <v>RITE</v>
          </cell>
          <cell r="I2105" t="e">
            <v>#N/A</v>
          </cell>
        </row>
        <row r="2106">
          <cell r="A2106">
            <v>3067</v>
          </cell>
          <cell r="B2106">
            <v>2</v>
          </cell>
          <cell r="C2106" t="str">
            <v>ICPC-AA-9532</v>
          </cell>
          <cell r="D2106">
            <v>3067</v>
          </cell>
          <cell r="E2106" t="str">
            <v>ICPC-AA</v>
          </cell>
          <cell r="F2106" t="str">
            <v>9532</v>
          </cell>
          <cell r="G2106" t="str">
            <v>RITE</v>
          </cell>
          <cell r="I2106" t="e">
            <v>#N/A</v>
          </cell>
        </row>
        <row r="2107">
          <cell r="A2107">
            <v>3100</v>
          </cell>
          <cell r="B2107">
            <v>2</v>
          </cell>
          <cell r="C2107" t="str">
            <v>ICPC-AA-9603</v>
          </cell>
          <cell r="D2107">
            <v>3100</v>
          </cell>
          <cell r="E2107" t="str">
            <v>ICPC-AA</v>
          </cell>
          <cell r="F2107" t="str">
            <v>9603</v>
          </cell>
          <cell r="G2107" t="str">
            <v>RITE</v>
          </cell>
          <cell r="I2107" t="e">
            <v>#N/A</v>
          </cell>
        </row>
        <row r="2108">
          <cell r="A2108">
            <v>3104</v>
          </cell>
          <cell r="B2108">
            <v>2</v>
          </cell>
          <cell r="C2108" t="str">
            <v>ICPC-AA-9604</v>
          </cell>
          <cell r="D2108">
            <v>3104</v>
          </cell>
          <cell r="E2108" t="str">
            <v>ICPC-AA</v>
          </cell>
          <cell r="F2108" t="str">
            <v>9604</v>
          </cell>
          <cell r="G2108" t="str">
            <v>On Location</v>
          </cell>
          <cell r="I2108" t="e">
            <v>#N/A</v>
          </cell>
        </row>
        <row r="2109">
          <cell r="A2109">
            <v>3168</v>
          </cell>
          <cell r="B2109">
            <v>2</v>
          </cell>
          <cell r="C2109" t="str">
            <v>ICPC-AA-9616</v>
          </cell>
          <cell r="D2109">
            <v>3168</v>
          </cell>
          <cell r="E2109" t="str">
            <v>ICPC-AA</v>
          </cell>
          <cell r="F2109" t="str">
            <v>9616</v>
          </cell>
          <cell r="G2109" t="str">
            <v>JUNKED</v>
          </cell>
          <cell r="I2109" t="e">
            <v>#N/A</v>
          </cell>
        </row>
        <row r="2110">
          <cell r="A2110">
            <v>3187</v>
          </cell>
          <cell r="B2110">
            <v>2</v>
          </cell>
          <cell r="C2110" t="str">
            <v>ICPC-AA-9623</v>
          </cell>
          <cell r="D2110">
            <v>3187</v>
          </cell>
          <cell r="E2110" t="str">
            <v>ICPC-AA</v>
          </cell>
          <cell r="F2110" t="str">
            <v>9623</v>
          </cell>
          <cell r="G2110" t="str">
            <v>RITE</v>
          </cell>
          <cell r="I2110" t="e">
            <v>#N/A</v>
          </cell>
        </row>
        <row r="2111">
          <cell r="A2111">
            <v>3189</v>
          </cell>
          <cell r="B2111">
            <v>2</v>
          </cell>
          <cell r="C2111" t="str">
            <v>ICPC-AA-9625</v>
          </cell>
          <cell r="D2111">
            <v>3189</v>
          </cell>
          <cell r="E2111" t="str">
            <v>ICPC-AA</v>
          </cell>
          <cell r="F2111" t="str">
            <v>9625</v>
          </cell>
          <cell r="G2111" t="str">
            <v>RITE</v>
          </cell>
          <cell r="I2111" t="e">
            <v>#N/A</v>
          </cell>
        </row>
        <row r="2112">
          <cell r="A2112">
            <v>3192</v>
          </cell>
          <cell r="B2112">
            <v>2</v>
          </cell>
          <cell r="C2112" t="str">
            <v>ICPC-AA-9632</v>
          </cell>
          <cell r="D2112">
            <v>3192</v>
          </cell>
          <cell r="E2112" t="str">
            <v>ICPC-AA</v>
          </cell>
          <cell r="F2112" t="str">
            <v>9632</v>
          </cell>
          <cell r="G2112" t="str">
            <v>RITE</v>
          </cell>
          <cell r="I2112" t="e">
            <v>#N/A</v>
          </cell>
        </row>
        <row r="2113">
          <cell r="A2113">
            <v>3194</v>
          </cell>
          <cell r="B2113">
            <v>2</v>
          </cell>
          <cell r="C2113" t="str">
            <v>ICPC-AA-9633</v>
          </cell>
          <cell r="D2113">
            <v>3194</v>
          </cell>
          <cell r="E2113" t="str">
            <v>ICPC-AA</v>
          </cell>
          <cell r="F2113" t="str">
            <v>9633</v>
          </cell>
          <cell r="G2113" t="str">
            <v>RITE</v>
          </cell>
          <cell r="I2113" t="e">
            <v>#N/A</v>
          </cell>
        </row>
        <row r="2114">
          <cell r="A2114">
            <v>3196</v>
          </cell>
          <cell r="B2114">
            <v>2</v>
          </cell>
          <cell r="C2114" t="str">
            <v>ICPC-AA-9635</v>
          </cell>
          <cell r="D2114">
            <v>3196</v>
          </cell>
          <cell r="E2114" t="str">
            <v>ICPC-AA</v>
          </cell>
          <cell r="F2114" t="str">
            <v>9635</v>
          </cell>
          <cell r="G2114" t="str">
            <v>RITE</v>
          </cell>
          <cell r="I2114" t="e">
            <v>#N/A</v>
          </cell>
        </row>
        <row r="2115">
          <cell r="A2115">
            <v>4194</v>
          </cell>
          <cell r="B2115">
            <v>2</v>
          </cell>
          <cell r="C2115" t="str">
            <v>ICPC-AA-97004</v>
          </cell>
          <cell r="D2115">
            <v>4194</v>
          </cell>
          <cell r="E2115" t="str">
            <v>ICPC-AA</v>
          </cell>
          <cell r="F2115" t="str">
            <v>97004</v>
          </cell>
          <cell r="G2115" t="str">
            <v>RITE</v>
          </cell>
          <cell r="I2115" t="e">
            <v>#N/A</v>
          </cell>
        </row>
        <row r="2116">
          <cell r="A2116">
            <v>3246</v>
          </cell>
          <cell r="B2116">
            <v>2</v>
          </cell>
          <cell r="C2116" t="str">
            <v>ICPC-AA-97006</v>
          </cell>
          <cell r="D2116">
            <v>3246</v>
          </cell>
          <cell r="E2116" t="str">
            <v>ICPC-AA</v>
          </cell>
          <cell r="F2116" t="str">
            <v>97006</v>
          </cell>
          <cell r="G2116" t="str">
            <v>RITE</v>
          </cell>
          <cell r="I2116" t="e">
            <v>#N/A</v>
          </cell>
        </row>
        <row r="2117">
          <cell r="A2117">
            <v>3262</v>
          </cell>
          <cell r="B2117">
            <v>2</v>
          </cell>
          <cell r="C2117" t="str">
            <v>ICPC-AA-97013</v>
          </cell>
          <cell r="D2117">
            <v>3262</v>
          </cell>
          <cell r="E2117" t="str">
            <v>ICPC-AA</v>
          </cell>
          <cell r="F2117" t="str">
            <v>97013</v>
          </cell>
          <cell r="G2117" t="str">
            <v>On Location</v>
          </cell>
          <cell r="I2117" t="e">
            <v>#N/A</v>
          </cell>
        </row>
        <row r="2118">
          <cell r="A2118">
            <v>3265</v>
          </cell>
          <cell r="B2118">
            <v>2</v>
          </cell>
          <cell r="C2118" t="str">
            <v>ICPC-AA-97014</v>
          </cell>
          <cell r="D2118">
            <v>3265</v>
          </cell>
          <cell r="E2118" t="str">
            <v>ICPC-AA</v>
          </cell>
          <cell r="F2118" t="str">
            <v>97014</v>
          </cell>
          <cell r="G2118" t="str">
            <v>RITE</v>
          </cell>
          <cell r="I2118" t="e">
            <v>#N/A</v>
          </cell>
        </row>
        <row r="2119">
          <cell r="A2119">
            <v>4285</v>
          </cell>
          <cell r="B2119">
            <v>2</v>
          </cell>
          <cell r="C2119" t="str">
            <v>ICPC-AA-97015</v>
          </cell>
          <cell r="D2119">
            <v>4285</v>
          </cell>
          <cell r="E2119" t="str">
            <v>ICPC-AA</v>
          </cell>
          <cell r="F2119" t="str">
            <v>97015</v>
          </cell>
          <cell r="G2119" t="str">
            <v>RITE</v>
          </cell>
          <cell r="I2119" t="e">
            <v>#N/A</v>
          </cell>
        </row>
        <row r="2120">
          <cell r="A2120">
            <v>3275</v>
          </cell>
          <cell r="B2120">
            <v>2</v>
          </cell>
          <cell r="C2120" t="str">
            <v>ICPC-AA-97019</v>
          </cell>
          <cell r="D2120">
            <v>3275</v>
          </cell>
          <cell r="E2120" t="str">
            <v>ICPC-AA</v>
          </cell>
          <cell r="F2120" t="str">
            <v>97019</v>
          </cell>
          <cell r="G2120" t="str">
            <v>RITE</v>
          </cell>
          <cell r="I2120" t="e">
            <v>#N/A</v>
          </cell>
        </row>
        <row r="2121">
          <cell r="A2121">
            <v>3288</v>
          </cell>
          <cell r="B2121">
            <v>2</v>
          </cell>
          <cell r="C2121" t="str">
            <v>ICPC-AA-97026</v>
          </cell>
          <cell r="D2121">
            <v>3288</v>
          </cell>
          <cell r="E2121" t="str">
            <v>ICPC-AA</v>
          </cell>
          <cell r="F2121" t="str">
            <v>97026</v>
          </cell>
          <cell r="G2121" t="str">
            <v>On Location</v>
          </cell>
          <cell r="I2121" t="e">
            <v>#N/A</v>
          </cell>
        </row>
        <row r="2122">
          <cell r="A2122">
            <v>3291</v>
          </cell>
          <cell r="B2122">
            <v>2</v>
          </cell>
          <cell r="C2122" t="str">
            <v>ICPC-AA-97028</v>
          </cell>
          <cell r="D2122">
            <v>3291</v>
          </cell>
          <cell r="E2122" t="str">
            <v>ICPC-AA</v>
          </cell>
          <cell r="F2122" t="str">
            <v>97028</v>
          </cell>
          <cell r="G2122" t="str">
            <v>RITE</v>
          </cell>
          <cell r="I2122" t="e">
            <v>#N/A</v>
          </cell>
        </row>
        <row r="2123">
          <cell r="A2123">
            <v>3293</v>
          </cell>
          <cell r="B2123">
            <v>2</v>
          </cell>
          <cell r="C2123" t="str">
            <v>ICPC-AA-97029</v>
          </cell>
          <cell r="D2123">
            <v>3293</v>
          </cell>
          <cell r="E2123" t="str">
            <v>ICPC-AA</v>
          </cell>
          <cell r="F2123" t="str">
            <v>97029</v>
          </cell>
          <cell r="G2123" t="str">
            <v>RITE</v>
          </cell>
          <cell r="I2123" t="e">
            <v>#N/A</v>
          </cell>
        </row>
        <row r="2124">
          <cell r="A2124">
            <v>3298</v>
          </cell>
          <cell r="B2124">
            <v>2</v>
          </cell>
          <cell r="C2124" t="str">
            <v>ICPC-AA-97032</v>
          </cell>
          <cell r="D2124">
            <v>3298</v>
          </cell>
          <cell r="E2124" t="str">
            <v>ICPC-AA</v>
          </cell>
          <cell r="F2124" t="str">
            <v>97032</v>
          </cell>
          <cell r="G2124" t="str">
            <v>RITE</v>
          </cell>
          <cell r="I2124" t="e">
            <v>#N/A</v>
          </cell>
        </row>
        <row r="2125">
          <cell r="A2125">
            <v>4175</v>
          </cell>
          <cell r="B2125">
            <v>2</v>
          </cell>
          <cell r="C2125" t="str">
            <v>ICPC-AA-97035</v>
          </cell>
          <cell r="D2125">
            <v>4175</v>
          </cell>
          <cell r="E2125" t="str">
            <v>ICPC-AA</v>
          </cell>
          <cell r="F2125" t="str">
            <v>97035</v>
          </cell>
          <cell r="G2125" t="str">
            <v>On Location</v>
          </cell>
          <cell r="I2125" t="e">
            <v>#N/A</v>
          </cell>
        </row>
        <row r="2126">
          <cell r="A2126">
            <v>3305</v>
          </cell>
          <cell r="B2126">
            <v>2</v>
          </cell>
          <cell r="C2126" t="str">
            <v>ICPC-AA-97036</v>
          </cell>
          <cell r="D2126">
            <v>3305</v>
          </cell>
          <cell r="E2126" t="str">
            <v>ICPC-AA</v>
          </cell>
          <cell r="F2126" t="str">
            <v>97036</v>
          </cell>
          <cell r="G2126" t="str">
            <v>On Location</v>
          </cell>
          <cell r="I2126" t="e">
            <v>#N/A</v>
          </cell>
        </row>
        <row r="2127">
          <cell r="A2127">
            <v>3307</v>
          </cell>
          <cell r="B2127">
            <v>2</v>
          </cell>
          <cell r="C2127" t="str">
            <v>ICPC-AA-97037</v>
          </cell>
          <cell r="D2127">
            <v>3307</v>
          </cell>
          <cell r="E2127" t="str">
            <v>ICPC-AA</v>
          </cell>
          <cell r="F2127" t="str">
            <v>97037</v>
          </cell>
          <cell r="G2127" t="str">
            <v>RITE</v>
          </cell>
          <cell r="I2127" t="e">
            <v>#N/A</v>
          </cell>
        </row>
        <row r="2128">
          <cell r="A2128">
            <v>3308</v>
          </cell>
          <cell r="B2128">
            <v>2</v>
          </cell>
          <cell r="C2128" t="str">
            <v>ICPC-AA-97038</v>
          </cell>
          <cell r="D2128">
            <v>3308</v>
          </cell>
          <cell r="E2128" t="str">
            <v>ICPC-AA</v>
          </cell>
          <cell r="F2128" t="str">
            <v>97038</v>
          </cell>
          <cell r="G2128" t="str">
            <v>RITE</v>
          </cell>
          <cell r="I2128" t="e">
            <v>#N/A</v>
          </cell>
        </row>
        <row r="2129">
          <cell r="A2129">
            <v>3311</v>
          </cell>
          <cell r="B2129">
            <v>2</v>
          </cell>
          <cell r="C2129" t="str">
            <v>ICPC-AA-97039</v>
          </cell>
          <cell r="D2129">
            <v>3311</v>
          </cell>
          <cell r="E2129" t="str">
            <v>ICPC-AA</v>
          </cell>
          <cell r="F2129" t="str">
            <v>97039</v>
          </cell>
          <cell r="G2129" t="str">
            <v>RITE</v>
          </cell>
          <cell r="I2129" t="e">
            <v>#N/A</v>
          </cell>
        </row>
        <row r="2130">
          <cell r="A2130">
            <v>3313</v>
          </cell>
          <cell r="B2130">
            <v>2</v>
          </cell>
          <cell r="C2130" t="str">
            <v>ICPC-AA-97040</v>
          </cell>
          <cell r="D2130">
            <v>3313</v>
          </cell>
          <cell r="E2130" t="str">
            <v>ICPC-AA</v>
          </cell>
          <cell r="F2130" t="str">
            <v>97040</v>
          </cell>
          <cell r="G2130" t="str">
            <v>RITE</v>
          </cell>
          <cell r="I2130" t="e">
            <v>#N/A</v>
          </cell>
        </row>
        <row r="2131">
          <cell r="A2131">
            <v>3314</v>
          </cell>
          <cell r="B2131">
            <v>2</v>
          </cell>
          <cell r="C2131" t="str">
            <v>ICPC-AA-97041</v>
          </cell>
          <cell r="D2131">
            <v>3314</v>
          </cell>
          <cell r="E2131" t="str">
            <v>ICPC-AA</v>
          </cell>
          <cell r="F2131" t="str">
            <v>97041</v>
          </cell>
          <cell r="G2131" t="str">
            <v>On Location</v>
          </cell>
          <cell r="I2131" t="e">
            <v>#N/A</v>
          </cell>
        </row>
        <row r="2132">
          <cell r="A2132">
            <v>3317</v>
          </cell>
          <cell r="B2132">
            <v>2</v>
          </cell>
          <cell r="C2132" t="str">
            <v>ICPC-AA-97042</v>
          </cell>
          <cell r="D2132">
            <v>3317</v>
          </cell>
          <cell r="E2132" t="str">
            <v>ICPC-AA</v>
          </cell>
          <cell r="F2132" t="str">
            <v>97042</v>
          </cell>
          <cell r="G2132" t="str">
            <v>JUNKED</v>
          </cell>
          <cell r="I2132" t="e">
            <v>#N/A</v>
          </cell>
        </row>
        <row r="2133">
          <cell r="A2133">
            <v>3319</v>
          </cell>
          <cell r="B2133">
            <v>2</v>
          </cell>
          <cell r="C2133" t="str">
            <v>ICPC-AA-97043</v>
          </cell>
          <cell r="D2133">
            <v>3319</v>
          </cell>
          <cell r="E2133" t="str">
            <v>ICPC-AA</v>
          </cell>
          <cell r="F2133" t="str">
            <v>97043</v>
          </cell>
          <cell r="G2133" t="str">
            <v>RITE</v>
          </cell>
          <cell r="I2133" t="e">
            <v>#N/A</v>
          </cell>
        </row>
        <row r="2134">
          <cell r="A2134">
            <v>3320</v>
          </cell>
          <cell r="B2134">
            <v>2</v>
          </cell>
          <cell r="C2134" t="str">
            <v>ICPC-AA-97045</v>
          </cell>
          <cell r="D2134">
            <v>3320</v>
          </cell>
          <cell r="E2134" t="str">
            <v>ICPC-AA</v>
          </cell>
          <cell r="F2134" t="str">
            <v>97045</v>
          </cell>
          <cell r="G2134" t="str">
            <v>On Location</v>
          </cell>
          <cell r="I2134" t="e">
            <v>#N/A</v>
          </cell>
        </row>
        <row r="2135">
          <cell r="A2135">
            <v>3423</v>
          </cell>
          <cell r="B2135">
            <v>2</v>
          </cell>
          <cell r="C2135" t="str">
            <v>ICPC-AA-98001</v>
          </cell>
          <cell r="D2135">
            <v>3423</v>
          </cell>
          <cell r="E2135" t="str">
            <v>ICPC-AA</v>
          </cell>
          <cell r="F2135" t="str">
            <v>98001</v>
          </cell>
          <cell r="G2135" t="str">
            <v>RITE</v>
          </cell>
          <cell r="I2135" t="e">
            <v>#N/A</v>
          </cell>
        </row>
        <row r="2136">
          <cell r="A2136">
            <v>3428</v>
          </cell>
          <cell r="B2136">
            <v>2</v>
          </cell>
          <cell r="C2136" t="str">
            <v>ICPC-AA-98004</v>
          </cell>
          <cell r="D2136">
            <v>3428</v>
          </cell>
          <cell r="E2136" t="str">
            <v>ICPC-AA</v>
          </cell>
          <cell r="F2136" t="str">
            <v>98004</v>
          </cell>
          <cell r="G2136" t="str">
            <v>RITE</v>
          </cell>
          <cell r="I2136" t="e">
            <v>#N/A</v>
          </cell>
        </row>
        <row r="2137">
          <cell r="A2137">
            <v>3437</v>
          </cell>
          <cell r="B2137">
            <v>2</v>
          </cell>
          <cell r="C2137" t="str">
            <v>ICPC-AA-98006</v>
          </cell>
          <cell r="D2137">
            <v>3437</v>
          </cell>
          <cell r="E2137" t="str">
            <v>ICPC-AA</v>
          </cell>
          <cell r="F2137" t="str">
            <v>98006</v>
          </cell>
          <cell r="G2137" t="str">
            <v>On Location</v>
          </cell>
          <cell r="I2137" t="e">
            <v>#N/A</v>
          </cell>
        </row>
        <row r="2138">
          <cell r="A2138">
            <v>3440</v>
          </cell>
          <cell r="B2138">
            <v>2</v>
          </cell>
          <cell r="C2138" t="str">
            <v>ICPC-AA-98008</v>
          </cell>
          <cell r="D2138">
            <v>3440</v>
          </cell>
          <cell r="E2138" t="str">
            <v>ICPC-AA</v>
          </cell>
          <cell r="F2138" t="str">
            <v>98008</v>
          </cell>
          <cell r="G2138" t="str">
            <v>RITE</v>
          </cell>
          <cell r="I2138" t="e">
            <v>#N/A</v>
          </cell>
        </row>
        <row r="2139">
          <cell r="A2139">
            <v>3441</v>
          </cell>
          <cell r="B2139">
            <v>2</v>
          </cell>
          <cell r="C2139" t="str">
            <v>ICPC-AA-98009</v>
          </cell>
          <cell r="D2139">
            <v>3441</v>
          </cell>
          <cell r="E2139" t="str">
            <v>ICPC-AA</v>
          </cell>
          <cell r="F2139" t="str">
            <v>98009</v>
          </cell>
          <cell r="G2139" t="str">
            <v>On Location</v>
          </cell>
          <cell r="I2139" t="e">
            <v>#N/A</v>
          </cell>
        </row>
        <row r="2140">
          <cell r="A2140">
            <v>3449</v>
          </cell>
          <cell r="B2140">
            <v>2</v>
          </cell>
          <cell r="C2140" t="str">
            <v>ICPC-AA-98011</v>
          </cell>
          <cell r="D2140">
            <v>3449</v>
          </cell>
          <cell r="E2140" t="str">
            <v>ICPC-AA</v>
          </cell>
          <cell r="F2140" t="str">
            <v>98011</v>
          </cell>
          <cell r="G2140" t="str">
            <v>On Location</v>
          </cell>
          <cell r="I2140" t="e">
            <v>#N/A</v>
          </cell>
        </row>
        <row r="2141">
          <cell r="A2141">
            <v>3452</v>
          </cell>
          <cell r="B2141">
            <v>2</v>
          </cell>
          <cell r="C2141" t="str">
            <v>ICPC-AA-98012</v>
          </cell>
          <cell r="D2141">
            <v>3452</v>
          </cell>
          <cell r="E2141" t="str">
            <v>ICPC-AA</v>
          </cell>
          <cell r="F2141" t="str">
            <v>98012</v>
          </cell>
          <cell r="G2141" t="str">
            <v>On Location</v>
          </cell>
          <cell r="I2141" t="e">
            <v>#N/A</v>
          </cell>
        </row>
        <row r="2142">
          <cell r="A2142">
            <v>3454</v>
          </cell>
          <cell r="B2142">
            <v>2</v>
          </cell>
          <cell r="C2142" t="str">
            <v>ICPC-AA-98013</v>
          </cell>
          <cell r="D2142">
            <v>3454</v>
          </cell>
          <cell r="E2142" t="str">
            <v>ICPC-AA</v>
          </cell>
          <cell r="F2142" t="str">
            <v>98013</v>
          </cell>
          <cell r="G2142" t="str">
            <v>RITE</v>
          </cell>
          <cell r="I2142" t="e">
            <v>#N/A</v>
          </cell>
        </row>
        <row r="2143">
          <cell r="A2143">
            <v>3456</v>
          </cell>
          <cell r="B2143">
            <v>2</v>
          </cell>
          <cell r="C2143" t="str">
            <v>ICPC-AA-98014</v>
          </cell>
          <cell r="D2143">
            <v>3456</v>
          </cell>
          <cell r="E2143" t="str">
            <v>ICPC-AA</v>
          </cell>
          <cell r="F2143" t="str">
            <v>98014</v>
          </cell>
          <cell r="G2143" t="str">
            <v>RITE</v>
          </cell>
          <cell r="I2143" t="e">
            <v>#N/A</v>
          </cell>
        </row>
        <row r="2144">
          <cell r="A2144">
            <v>3468</v>
          </cell>
          <cell r="B2144">
            <v>2</v>
          </cell>
          <cell r="C2144" t="str">
            <v>ICPC-AA-98021</v>
          </cell>
          <cell r="D2144">
            <v>3468</v>
          </cell>
          <cell r="E2144" t="str">
            <v>ICPC-AA</v>
          </cell>
          <cell r="F2144" t="str">
            <v>98021</v>
          </cell>
          <cell r="G2144" t="str">
            <v>RITE</v>
          </cell>
          <cell r="I2144" t="e">
            <v>#N/A</v>
          </cell>
        </row>
        <row r="2145">
          <cell r="A2145">
            <v>3472</v>
          </cell>
          <cell r="B2145">
            <v>2</v>
          </cell>
          <cell r="C2145" t="str">
            <v>ICPC-AA-98022</v>
          </cell>
          <cell r="D2145">
            <v>3472</v>
          </cell>
          <cell r="E2145" t="str">
            <v>ICPC-AA</v>
          </cell>
          <cell r="F2145" t="str">
            <v>98022</v>
          </cell>
          <cell r="G2145" t="str">
            <v>On Location</v>
          </cell>
          <cell r="I2145" t="e">
            <v>#N/A</v>
          </cell>
        </row>
        <row r="2146">
          <cell r="A2146">
            <v>3481</v>
          </cell>
          <cell r="B2146">
            <v>2</v>
          </cell>
          <cell r="C2146" t="str">
            <v>ICPC-AA-98025</v>
          </cell>
          <cell r="D2146">
            <v>3481</v>
          </cell>
          <cell r="E2146" t="str">
            <v>ICPC-AA</v>
          </cell>
          <cell r="F2146" t="str">
            <v>98025</v>
          </cell>
          <cell r="G2146" t="str">
            <v>On Location</v>
          </cell>
          <cell r="I2146" t="e">
            <v>#N/A</v>
          </cell>
        </row>
        <row r="2147">
          <cell r="A2147">
            <v>3483</v>
          </cell>
          <cell r="B2147">
            <v>2</v>
          </cell>
          <cell r="C2147" t="str">
            <v>ICPC-AA-98026</v>
          </cell>
          <cell r="D2147">
            <v>3483</v>
          </cell>
          <cell r="E2147" t="str">
            <v>ICPC-AA</v>
          </cell>
          <cell r="F2147" t="str">
            <v>98026</v>
          </cell>
          <cell r="G2147" t="str">
            <v>On Location</v>
          </cell>
          <cell r="I2147" t="e">
            <v>#N/A</v>
          </cell>
        </row>
        <row r="2148">
          <cell r="A2148">
            <v>3488</v>
          </cell>
          <cell r="B2148">
            <v>2</v>
          </cell>
          <cell r="C2148" t="str">
            <v>ICPC-AA-98027</v>
          </cell>
          <cell r="D2148">
            <v>3488</v>
          </cell>
          <cell r="E2148" t="str">
            <v>ICPC-AA</v>
          </cell>
          <cell r="F2148" t="str">
            <v>98027</v>
          </cell>
          <cell r="G2148" t="str">
            <v>RITE</v>
          </cell>
          <cell r="I2148" t="e">
            <v>#N/A</v>
          </cell>
        </row>
        <row r="2149">
          <cell r="A2149">
            <v>3493</v>
          </cell>
          <cell r="B2149">
            <v>2</v>
          </cell>
          <cell r="C2149" t="str">
            <v>ICPC-AA-98030</v>
          </cell>
          <cell r="D2149">
            <v>3493</v>
          </cell>
          <cell r="E2149" t="str">
            <v>ICPC-AA</v>
          </cell>
          <cell r="F2149" t="str">
            <v>98030</v>
          </cell>
          <cell r="G2149" t="str">
            <v>RITE</v>
          </cell>
          <cell r="I2149" t="e">
            <v>#N/A</v>
          </cell>
        </row>
        <row r="2150">
          <cell r="A2150">
            <v>3503</v>
          </cell>
          <cell r="B2150">
            <v>2</v>
          </cell>
          <cell r="C2150" t="str">
            <v>ICPC-AA-98035</v>
          </cell>
          <cell r="D2150">
            <v>3503</v>
          </cell>
          <cell r="E2150" t="str">
            <v>ICPC-AA</v>
          </cell>
          <cell r="F2150" t="str">
            <v>98035</v>
          </cell>
          <cell r="G2150" t="str">
            <v>On Location</v>
          </cell>
          <cell r="I2150" t="e">
            <v>#N/A</v>
          </cell>
        </row>
        <row r="2151">
          <cell r="A2151">
            <v>4076</v>
          </cell>
          <cell r="B2151">
            <v>2</v>
          </cell>
          <cell r="C2151" t="str">
            <v>ICPC-AA-98036</v>
          </cell>
          <cell r="D2151">
            <v>4076</v>
          </cell>
          <cell r="E2151" t="str">
            <v>ICPC-AA</v>
          </cell>
          <cell r="F2151" t="str">
            <v>98036</v>
          </cell>
          <cell r="G2151" t="str">
            <v>On Location</v>
          </cell>
          <cell r="I2151" t="e">
            <v>#N/A</v>
          </cell>
        </row>
        <row r="2152">
          <cell r="A2152">
            <v>3514</v>
          </cell>
          <cell r="B2152">
            <v>2</v>
          </cell>
          <cell r="C2152" t="str">
            <v>ICPC-AA-98041</v>
          </cell>
          <cell r="D2152">
            <v>3514</v>
          </cell>
          <cell r="E2152" t="str">
            <v>ICPC-AA</v>
          </cell>
          <cell r="F2152" t="str">
            <v>98041</v>
          </cell>
          <cell r="G2152" t="str">
            <v>On Location</v>
          </cell>
          <cell r="I2152" t="e">
            <v>#N/A</v>
          </cell>
        </row>
        <row r="2153">
          <cell r="A2153">
            <v>3526</v>
          </cell>
          <cell r="B2153">
            <v>2</v>
          </cell>
          <cell r="C2153" t="str">
            <v>ICPC-AA-98046</v>
          </cell>
          <cell r="D2153">
            <v>3526</v>
          </cell>
          <cell r="E2153" t="str">
            <v>ICPC-AA</v>
          </cell>
          <cell r="F2153" t="str">
            <v>98046</v>
          </cell>
          <cell r="G2153" t="str">
            <v>RITE</v>
          </cell>
          <cell r="I2153" t="e">
            <v>#N/A</v>
          </cell>
        </row>
        <row r="2154">
          <cell r="A2154">
            <v>3699</v>
          </cell>
          <cell r="B2154">
            <v>2</v>
          </cell>
          <cell r="C2154" t="str">
            <v>ICPC-AA-99001</v>
          </cell>
          <cell r="D2154">
            <v>3699</v>
          </cell>
          <cell r="E2154" t="str">
            <v>ICPC-AA</v>
          </cell>
          <cell r="F2154" t="str">
            <v>99001</v>
          </cell>
          <cell r="G2154" t="str">
            <v>RITE</v>
          </cell>
          <cell r="I2154" t="e">
            <v>#N/A</v>
          </cell>
        </row>
        <row r="2155">
          <cell r="A2155">
            <v>3712</v>
          </cell>
          <cell r="B2155">
            <v>2</v>
          </cell>
          <cell r="C2155" t="str">
            <v>ICPC-AA-99005</v>
          </cell>
          <cell r="D2155">
            <v>3712</v>
          </cell>
          <cell r="E2155" t="str">
            <v>ICPC-AA</v>
          </cell>
          <cell r="F2155" t="str">
            <v>99005</v>
          </cell>
          <cell r="G2155" t="str">
            <v>On Location</v>
          </cell>
          <cell r="I2155" t="e">
            <v>#N/A</v>
          </cell>
        </row>
        <row r="2156">
          <cell r="A2156">
            <v>3715</v>
          </cell>
          <cell r="B2156">
            <v>2</v>
          </cell>
          <cell r="C2156" t="str">
            <v>ICPC-AA-99006</v>
          </cell>
          <cell r="D2156">
            <v>3715</v>
          </cell>
          <cell r="E2156" t="str">
            <v>ICPC-AA</v>
          </cell>
          <cell r="F2156" t="str">
            <v>99006</v>
          </cell>
          <cell r="G2156" t="str">
            <v>RITE</v>
          </cell>
          <cell r="I2156" t="e">
            <v>#N/A</v>
          </cell>
        </row>
        <row r="2157">
          <cell r="A2157">
            <v>3717</v>
          </cell>
          <cell r="B2157">
            <v>2</v>
          </cell>
          <cell r="C2157" t="str">
            <v>ICPC-AA-99007</v>
          </cell>
          <cell r="D2157">
            <v>3717</v>
          </cell>
          <cell r="E2157" t="str">
            <v>ICPC-AA</v>
          </cell>
          <cell r="F2157" t="str">
            <v>99007</v>
          </cell>
          <cell r="G2157" t="str">
            <v>On Location</v>
          </cell>
          <cell r="I2157" t="e">
            <v>#N/A</v>
          </cell>
        </row>
        <row r="2158">
          <cell r="A2158">
            <v>3720</v>
          </cell>
          <cell r="B2158">
            <v>2</v>
          </cell>
          <cell r="C2158" t="str">
            <v>ICPC-AA-99008</v>
          </cell>
          <cell r="D2158">
            <v>3720</v>
          </cell>
          <cell r="E2158" t="str">
            <v>ICPC-AA</v>
          </cell>
          <cell r="F2158" t="str">
            <v>99008</v>
          </cell>
          <cell r="G2158" t="str">
            <v>RITE</v>
          </cell>
          <cell r="I2158" t="e">
            <v>#N/A</v>
          </cell>
        </row>
        <row r="2159">
          <cell r="A2159">
            <v>4222</v>
          </cell>
          <cell r="B2159">
            <v>2</v>
          </cell>
          <cell r="C2159" t="str">
            <v>ICPC-AA-99010</v>
          </cell>
          <cell r="D2159">
            <v>4222</v>
          </cell>
          <cell r="E2159" t="str">
            <v>ICPC-AA</v>
          </cell>
          <cell r="F2159" t="str">
            <v>99010</v>
          </cell>
          <cell r="G2159" t="str">
            <v>RITE</v>
          </cell>
          <cell r="I2159" t="e">
            <v>#N/A</v>
          </cell>
        </row>
        <row r="2160">
          <cell r="A2160">
            <v>4223</v>
          </cell>
          <cell r="B2160">
            <v>2</v>
          </cell>
          <cell r="C2160" t="str">
            <v>ICPC-AA-99011</v>
          </cell>
          <cell r="D2160">
            <v>4223</v>
          </cell>
          <cell r="E2160" t="str">
            <v>ICPC-AA</v>
          </cell>
          <cell r="F2160" t="str">
            <v>99011</v>
          </cell>
          <cell r="G2160" t="str">
            <v>On Location</v>
          </cell>
          <cell r="I2160" t="e">
            <v>#N/A</v>
          </cell>
        </row>
        <row r="2161">
          <cell r="A2161">
            <v>4336</v>
          </cell>
          <cell r="B2161">
            <v>2</v>
          </cell>
          <cell r="C2161" t="str">
            <v>ICPC-AA-99012</v>
          </cell>
          <cell r="D2161">
            <v>4336</v>
          </cell>
          <cell r="E2161" t="str">
            <v>ICPC-AA</v>
          </cell>
          <cell r="F2161" t="str">
            <v>99012</v>
          </cell>
          <cell r="G2161" t="str">
            <v>RITE</v>
          </cell>
          <cell r="I2161" t="e">
            <v>#N/A</v>
          </cell>
        </row>
        <row r="2162">
          <cell r="A2162">
            <v>4340</v>
          </cell>
          <cell r="B2162">
            <v>2</v>
          </cell>
          <cell r="C2162" t="str">
            <v>ICPC-AA-99013</v>
          </cell>
          <cell r="D2162">
            <v>4340</v>
          </cell>
          <cell r="E2162" t="str">
            <v>ICPC-AA</v>
          </cell>
          <cell r="F2162" t="str">
            <v>99013</v>
          </cell>
          <cell r="G2162" t="str">
            <v>RITE</v>
          </cell>
          <cell r="I2162" t="e">
            <v>#N/A</v>
          </cell>
        </row>
        <row r="2163">
          <cell r="A2163">
            <v>3841</v>
          </cell>
          <cell r="B2163">
            <v>2</v>
          </cell>
          <cell r="C2163" t="str">
            <v>ICPC-AA-L01</v>
          </cell>
          <cell r="D2163">
            <v>3841</v>
          </cell>
          <cell r="E2163" t="str">
            <v>ICPC-AA</v>
          </cell>
          <cell r="F2163" t="str">
            <v>L01</v>
          </cell>
          <cell r="G2163" t="str">
            <v>RITE</v>
          </cell>
          <cell r="I2163" t="e">
            <v>#N/A</v>
          </cell>
        </row>
        <row r="2164">
          <cell r="A2164">
            <v>3484</v>
          </cell>
          <cell r="B2164">
            <v>2</v>
          </cell>
          <cell r="C2164" t="str">
            <v>ICPC-CA-98026</v>
          </cell>
          <cell r="D2164">
            <v>3484</v>
          </cell>
          <cell r="E2164" t="str">
            <v>ICPC-CA</v>
          </cell>
          <cell r="F2164" t="str">
            <v>98026</v>
          </cell>
          <cell r="G2164" t="str">
            <v>RITE</v>
          </cell>
          <cell r="I2164" t="e">
            <v>#N/A</v>
          </cell>
        </row>
        <row r="2165">
          <cell r="A2165">
            <v>95</v>
          </cell>
          <cell r="B2165">
            <v>2</v>
          </cell>
          <cell r="C2165" t="str">
            <v>ICRM-AA-002</v>
          </cell>
          <cell r="D2165">
            <v>95</v>
          </cell>
          <cell r="E2165" t="str">
            <v>ICRM-AA</v>
          </cell>
          <cell r="F2165" t="str">
            <v>002</v>
          </cell>
          <cell r="G2165" t="str">
            <v>RITE</v>
          </cell>
          <cell r="I2165" t="e">
            <v>#N/A</v>
          </cell>
        </row>
        <row r="2166">
          <cell r="A2166">
            <v>1717</v>
          </cell>
          <cell r="B2166">
            <v>2</v>
          </cell>
          <cell r="C2166" t="str">
            <v>ICRM-AA-301</v>
          </cell>
          <cell r="D2166">
            <v>1717</v>
          </cell>
          <cell r="E2166" t="str">
            <v>ICRM-AA</v>
          </cell>
          <cell r="F2166" t="str">
            <v>301</v>
          </cell>
          <cell r="G2166" t="str">
            <v>RITE</v>
          </cell>
          <cell r="I2166" t="e">
            <v>#N/A</v>
          </cell>
        </row>
        <row r="2167">
          <cell r="A2167">
            <v>1723</v>
          </cell>
          <cell r="B2167">
            <v>2</v>
          </cell>
          <cell r="C2167" t="str">
            <v>ICRM-AA-302</v>
          </cell>
          <cell r="D2167">
            <v>1723</v>
          </cell>
          <cell r="E2167" t="str">
            <v>ICRM-AA</v>
          </cell>
          <cell r="F2167" t="str">
            <v>302</v>
          </cell>
          <cell r="G2167" t="str">
            <v>RITE</v>
          </cell>
          <cell r="I2167" t="e">
            <v>#N/A</v>
          </cell>
        </row>
        <row r="2168">
          <cell r="A2168">
            <v>1726</v>
          </cell>
          <cell r="B2168">
            <v>2</v>
          </cell>
          <cell r="C2168" t="str">
            <v>ICRM-AA-303</v>
          </cell>
          <cell r="D2168">
            <v>1726</v>
          </cell>
          <cell r="E2168" t="str">
            <v>ICRM-AA</v>
          </cell>
          <cell r="F2168" t="str">
            <v>303</v>
          </cell>
          <cell r="G2168" t="str">
            <v>RITE</v>
          </cell>
          <cell r="I2168" t="e">
            <v>#N/A</v>
          </cell>
        </row>
        <row r="2169">
          <cell r="A2169">
            <v>1734</v>
          </cell>
          <cell r="B2169">
            <v>2</v>
          </cell>
          <cell r="C2169" t="str">
            <v>ICRM-AA-304</v>
          </cell>
          <cell r="D2169">
            <v>1734</v>
          </cell>
          <cell r="E2169" t="str">
            <v>ICRM-AA</v>
          </cell>
          <cell r="F2169" t="str">
            <v>304</v>
          </cell>
          <cell r="G2169" t="str">
            <v>RITE</v>
          </cell>
          <cell r="I2169" t="e">
            <v>#N/A</v>
          </cell>
        </row>
        <row r="2170">
          <cell r="A2170">
            <v>1741</v>
          </cell>
          <cell r="B2170">
            <v>2</v>
          </cell>
          <cell r="C2170" t="str">
            <v>ICRM-AA-305</v>
          </cell>
          <cell r="D2170">
            <v>1741</v>
          </cell>
          <cell r="E2170" t="str">
            <v>ICRM-AA</v>
          </cell>
          <cell r="F2170" t="str">
            <v>305</v>
          </cell>
          <cell r="G2170" t="str">
            <v>RITE</v>
          </cell>
          <cell r="I2170" t="e">
            <v>#N/A</v>
          </cell>
        </row>
        <row r="2171">
          <cell r="A2171">
            <v>1752</v>
          </cell>
          <cell r="B2171">
            <v>2</v>
          </cell>
          <cell r="C2171" t="str">
            <v>ICRM-AA-306</v>
          </cell>
          <cell r="D2171">
            <v>1752</v>
          </cell>
          <cell r="E2171" t="str">
            <v>ICRM-AA</v>
          </cell>
          <cell r="F2171" t="str">
            <v>306</v>
          </cell>
          <cell r="G2171" t="str">
            <v>RITE</v>
          </cell>
          <cell r="I2171" t="e">
            <v>#N/A</v>
          </cell>
        </row>
        <row r="2172">
          <cell r="A2172">
            <v>1758</v>
          </cell>
          <cell r="B2172">
            <v>2</v>
          </cell>
          <cell r="C2172" t="str">
            <v>ICRM-AA-307</v>
          </cell>
          <cell r="D2172">
            <v>1758</v>
          </cell>
          <cell r="E2172" t="str">
            <v>ICRM-AA</v>
          </cell>
          <cell r="F2172" t="str">
            <v>307</v>
          </cell>
          <cell r="G2172" t="str">
            <v>RITE</v>
          </cell>
          <cell r="I2172" t="e">
            <v>#N/A</v>
          </cell>
        </row>
        <row r="2173">
          <cell r="A2173">
            <v>1889</v>
          </cell>
          <cell r="B2173">
            <v>2</v>
          </cell>
          <cell r="C2173" t="str">
            <v>ICRM-AA-401</v>
          </cell>
          <cell r="D2173">
            <v>1889</v>
          </cell>
          <cell r="E2173" t="str">
            <v>ICRM-AA</v>
          </cell>
          <cell r="F2173" t="str">
            <v>401</v>
          </cell>
          <cell r="G2173" t="str">
            <v>RITE</v>
          </cell>
          <cell r="I2173" t="e">
            <v>#N/A</v>
          </cell>
        </row>
        <row r="2174">
          <cell r="A2174">
            <v>1929</v>
          </cell>
          <cell r="B2174">
            <v>2</v>
          </cell>
          <cell r="C2174" t="str">
            <v>ICRM-AA-407</v>
          </cell>
          <cell r="D2174">
            <v>1929</v>
          </cell>
          <cell r="E2174" t="str">
            <v>ICRM-AA</v>
          </cell>
          <cell r="F2174" t="str">
            <v>407</v>
          </cell>
          <cell r="G2174" t="str">
            <v>RITE</v>
          </cell>
          <cell r="I2174" t="e">
            <v>#N/A</v>
          </cell>
        </row>
        <row r="2175">
          <cell r="A2175">
            <v>1942</v>
          </cell>
          <cell r="B2175">
            <v>2</v>
          </cell>
          <cell r="C2175" t="str">
            <v>ICRM-AA-410</v>
          </cell>
          <cell r="D2175">
            <v>1942</v>
          </cell>
          <cell r="E2175" t="str">
            <v>ICRM-AA</v>
          </cell>
          <cell r="F2175" t="str">
            <v>410</v>
          </cell>
          <cell r="G2175" t="str">
            <v>RITE</v>
          </cell>
          <cell r="I2175" t="e">
            <v>#N/A</v>
          </cell>
        </row>
        <row r="2176">
          <cell r="A2176">
            <v>2105</v>
          </cell>
          <cell r="B2176">
            <v>2</v>
          </cell>
          <cell r="C2176" t="str">
            <v>ICRM-AA-502</v>
          </cell>
          <cell r="D2176">
            <v>2105</v>
          </cell>
          <cell r="E2176" t="str">
            <v>ICRM-AA</v>
          </cell>
          <cell r="F2176" t="str">
            <v>502</v>
          </cell>
          <cell r="G2176" t="str">
            <v>RITE</v>
          </cell>
          <cell r="I2176" t="e">
            <v>#N/A</v>
          </cell>
        </row>
        <row r="2177">
          <cell r="A2177">
            <v>2109</v>
          </cell>
          <cell r="B2177">
            <v>2</v>
          </cell>
          <cell r="C2177" t="str">
            <v>ICRM-AA-503</v>
          </cell>
          <cell r="D2177">
            <v>2109</v>
          </cell>
          <cell r="E2177" t="str">
            <v>ICRM-AA</v>
          </cell>
          <cell r="F2177" t="str">
            <v>503</v>
          </cell>
          <cell r="G2177" t="str">
            <v>RITE</v>
          </cell>
          <cell r="I2177" t="e">
            <v>#N/A</v>
          </cell>
        </row>
        <row r="2178">
          <cell r="A2178">
            <v>2139</v>
          </cell>
          <cell r="B2178">
            <v>2</v>
          </cell>
          <cell r="C2178" t="str">
            <v>ICRM-AA-509</v>
          </cell>
          <cell r="D2178">
            <v>2139</v>
          </cell>
          <cell r="E2178" t="str">
            <v>ICRM-AA</v>
          </cell>
          <cell r="F2178" t="str">
            <v>509</v>
          </cell>
          <cell r="G2178" t="str">
            <v>RITE</v>
          </cell>
          <cell r="I2178" t="e">
            <v>#N/A</v>
          </cell>
        </row>
        <row r="2179">
          <cell r="A2179">
            <v>2354</v>
          </cell>
          <cell r="B2179">
            <v>2</v>
          </cell>
          <cell r="C2179" t="str">
            <v>ICRM-AA-610</v>
          </cell>
          <cell r="D2179">
            <v>2354</v>
          </cell>
          <cell r="E2179" t="str">
            <v>ICRM-AA</v>
          </cell>
          <cell r="F2179" t="str">
            <v>610</v>
          </cell>
          <cell r="G2179" t="str">
            <v>RITE</v>
          </cell>
          <cell r="I2179" t="e">
            <v>#N/A</v>
          </cell>
        </row>
        <row r="2180">
          <cell r="A2180">
            <v>2361</v>
          </cell>
          <cell r="B2180">
            <v>2</v>
          </cell>
          <cell r="C2180" t="str">
            <v>ICRM-AA-611</v>
          </cell>
          <cell r="D2180">
            <v>2361</v>
          </cell>
          <cell r="E2180" t="str">
            <v>ICRM-AA</v>
          </cell>
          <cell r="F2180" t="str">
            <v>611</v>
          </cell>
          <cell r="G2180" t="str">
            <v>RITE</v>
          </cell>
          <cell r="I2180" t="e">
            <v>#N/A</v>
          </cell>
        </row>
        <row r="2181">
          <cell r="A2181">
            <v>2396</v>
          </cell>
          <cell r="B2181">
            <v>2</v>
          </cell>
          <cell r="C2181" t="str">
            <v>ICRM-AA-625</v>
          </cell>
          <cell r="D2181">
            <v>2396</v>
          </cell>
          <cell r="E2181" t="str">
            <v>ICRM-AA</v>
          </cell>
          <cell r="F2181" t="str">
            <v>625</v>
          </cell>
          <cell r="G2181" t="str">
            <v>RITE</v>
          </cell>
          <cell r="I2181" t="e">
            <v>#N/A</v>
          </cell>
        </row>
        <row r="2182">
          <cell r="A2182">
            <v>96</v>
          </cell>
          <cell r="B2182">
            <v>2</v>
          </cell>
          <cell r="C2182" t="str">
            <v>ICRM-BA-002</v>
          </cell>
          <cell r="D2182">
            <v>96</v>
          </cell>
          <cell r="E2182" t="str">
            <v>ICRM-BA</v>
          </cell>
          <cell r="F2182" t="str">
            <v>002</v>
          </cell>
          <cell r="G2182" t="str">
            <v>RITE</v>
          </cell>
          <cell r="I2182" t="e">
            <v>#N/A</v>
          </cell>
        </row>
        <row r="2183">
          <cell r="A2183">
            <v>482</v>
          </cell>
          <cell r="B2183">
            <v>2</v>
          </cell>
          <cell r="C2183" t="str">
            <v>ICRM-BA-014</v>
          </cell>
          <cell r="D2183">
            <v>482</v>
          </cell>
          <cell r="E2183" t="str">
            <v>ICRM-BA</v>
          </cell>
          <cell r="F2183" t="str">
            <v>014</v>
          </cell>
          <cell r="G2183" t="str">
            <v>RITE</v>
          </cell>
          <cell r="I2183" t="e">
            <v>#N/A</v>
          </cell>
        </row>
        <row r="2184">
          <cell r="A2184">
            <v>507</v>
          </cell>
          <cell r="B2184">
            <v>2</v>
          </cell>
          <cell r="C2184" t="str">
            <v>IDCA-BA-015</v>
          </cell>
          <cell r="D2184">
            <v>507</v>
          </cell>
          <cell r="E2184" t="str">
            <v>IDCA-BA</v>
          </cell>
          <cell r="F2184" t="str">
            <v>015</v>
          </cell>
          <cell r="G2184" t="str">
            <v>JUNKED</v>
          </cell>
          <cell r="H2184" t="str">
            <v>1000013956</v>
          </cell>
          <cell r="I2184" t="str">
            <v>1000013956</v>
          </cell>
          <cell r="N2184" t="str">
            <v>4500127592</v>
          </cell>
          <cell r="O2184" t="str">
            <v>1</v>
          </cell>
        </row>
        <row r="2185">
          <cell r="A2185">
            <v>593</v>
          </cell>
          <cell r="B2185">
            <v>2</v>
          </cell>
          <cell r="C2185" t="str">
            <v>IDCA-BA-020</v>
          </cell>
          <cell r="D2185">
            <v>593</v>
          </cell>
          <cell r="E2185" t="str">
            <v>IDCA-BA</v>
          </cell>
          <cell r="F2185" t="str">
            <v>020</v>
          </cell>
          <cell r="G2185" t="str">
            <v>TFER OUT</v>
          </cell>
          <cell r="I2185">
            <v>0</v>
          </cell>
        </row>
        <row r="2186">
          <cell r="A2186">
            <v>635</v>
          </cell>
          <cell r="B2186">
            <v>2</v>
          </cell>
          <cell r="C2186" t="str">
            <v>IDCA-BA-022</v>
          </cell>
          <cell r="D2186">
            <v>635</v>
          </cell>
          <cell r="E2186" t="str">
            <v>IDCA-BA</v>
          </cell>
          <cell r="F2186" t="str">
            <v>022</v>
          </cell>
          <cell r="G2186" t="str">
            <v>DFP</v>
          </cell>
          <cell r="I2186">
            <v>1000012753</v>
          </cell>
        </row>
        <row r="2187">
          <cell r="A2187">
            <v>664</v>
          </cell>
          <cell r="B2187">
            <v>2</v>
          </cell>
          <cell r="C2187" t="str">
            <v>IDCA-BA-023</v>
          </cell>
          <cell r="D2187">
            <v>664</v>
          </cell>
          <cell r="E2187" t="str">
            <v>IDCA-BA</v>
          </cell>
          <cell r="F2187" t="str">
            <v>023</v>
          </cell>
          <cell r="G2187" t="str">
            <v>JUNKED</v>
          </cell>
          <cell r="I2187">
            <v>1000012916</v>
          </cell>
        </row>
        <row r="2188">
          <cell r="A2188">
            <v>757</v>
          </cell>
          <cell r="B2188">
            <v>2</v>
          </cell>
          <cell r="C2188" t="str">
            <v>IDCA-BA-030</v>
          </cell>
          <cell r="D2188">
            <v>757</v>
          </cell>
          <cell r="E2188" t="str">
            <v>IDCA-BA</v>
          </cell>
          <cell r="F2188" t="str">
            <v>030</v>
          </cell>
          <cell r="G2188" t="str">
            <v>TFER OUT</v>
          </cell>
          <cell r="H2188" t="str">
            <v>1000013946</v>
          </cell>
          <cell r="I2188" t="str">
            <v>1000013946</v>
          </cell>
          <cell r="N2188" t="str">
            <v>4500090858</v>
          </cell>
          <cell r="O2188" t="str">
            <v>11</v>
          </cell>
        </row>
        <row r="2189">
          <cell r="A2189">
            <v>764</v>
          </cell>
          <cell r="B2189">
            <v>2</v>
          </cell>
          <cell r="C2189" t="str">
            <v>IDCA-BA-031</v>
          </cell>
          <cell r="D2189">
            <v>764</v>
          </cell>
          <cell r="E2189" t="str">
            <v>IDCA-BA</v>
          </cell>
          <cell r="F2189" t="str">
            <v>031</v>
          </cell>
          <cell r="G2189" t="str">
            <v>TFER OUT</v>
          </cell>
          <cell r="H2189" t="str">
            <v>1000013948</v>
          </cell>
          <cell r="I2189" t="str">
            <v>1000013948</v>
          </cell>
          <cell r="N2189" t="str">
            <v>4500107237</v>
          </cell>
          <cell r="O2189" t="str">
            <v>4</v>
          </cell>
        </row>
        <row r="2190">
          <cell r="A2190">
            <v>778</v>
          </cell>
          <cell r="B2190">
            <v>2</v>
          </cell>
          <cell r="C2190" t="str">
            <v>IDCA-BA-032</v>
          </cell>
          <cell r="D2190">
            <v>778</v>
          </cell>
          <cell r="E2190" t="str">
            <v>IDCA-BA</v>
          </cell>
          <cell r="F2190" t="str">
            <v>032</v>
          </cell>
          <cell r="G2190" t="str">
            <v>DFP</v>
          </cell>
          <cell r="I2190">
            <v>1000013947</v>
          </cell>
        </row>
        <row r="2191">
          <cell r="A2191">
            <v>944</v>
          </cell>
          <cell r="B2191">
            <v>2</v>
          </cell>
          <cell r="C2191" t="str">
            <v>IDCA-BA-048</v>
          </cell>
          <cell r="D2191">
            <v>944</v>
          </cell>
          <cell r="E2191" t="str">
            <v>IDCA-BA</v>
          </cell>
          <cell r="F2191" t="str">
            <v>048</v>
          </cell>
          <cell r="G2191" t="str">
            <v>RITE</v>
          </cell>
          <cell r="H2191" t="str">
            <v>1000014617</v>
          </cell>
          <cell r="I2191">
            <v>1000014617</v>
          </cell>
          <cell r="N2191" t="str">
            <v>4500210969</v>
          </cell>
          <cell r="O2191" t="str">
            <v>5</v>
          </cell>
        </row>
        <row r="2192">
          <cell r="A2192">
            <v>952</v>
          </cell>
          <cell r="B2192">
            <v>2</v>
          </cell>
          <cell r="C2192" t="str">
            <v>IDCA-BA-049</v>
          </cell>
          <cell r="D2192">
            <v>952</v>
          </cell>
          <cell r="E2192" t="str">
            <v>IDCA-BA</v>
          </cell>
          <cell r="F2192" t="str">
            <v>049</v>
          </cell>
          <cell r="G2192" t="str">
            <v>RITE</v>
          </cell>
          <cell r="H2192" t="str">
            <v>1000014698</v>
          </cell>
          <cell r="I2192" t="str">
            <v>1000014698</v>
          </cell>
          <cell r="N2192" t="str">
            <v>4500288539</v>
          </cell>
          <cell r="O2192" t="str">
            <v>1</v>
          </cell>
        </row>
        <row r="2193">
          <cell r="A2193">
            <v>982</v>
          </cell>
          <cell r="B2193">
            <v>2</v>
          </cell>
          <cell r="C2193" t="str">
            <v>IDCA-BA-056</v>
          </cell>
          <cell r="D2193">
            <v>982</v>
          </cell>
          <cell r="E2193" t="str">
            <v>IDCA-BA</v>
          </cell>
          <cell r="F2193" t="str">
            <v>056</v>
          </cell>
          <cell r="G2193" t="str">
            <v>DFP</v>
          </cell>
          <cell r="I2193">
            <v>1000014899</v>
          </cell>
        </row>
        <row r="2194">
          <cell r="A2194">
            <v>1001</v>
          </cell>
          <cell r="B2194">
            <v>2</v>
          </cell>
          <cell r="C2194" t="str">
            <v>IDCA-BA-060</v>
          </cell>
          <cell r="D2194">
            <v>1001</v>
          </cell>
          <cell r="E2194" t="str">
            <v>IDCA-BA</v>
          </cell>
          <cell r="F2194" t="str">
            <v>060</v>
          </cell>
          <cell r="G2194" t="str">
            <v>On Location</v>
          </cell>
          <cell r="H2194" t="str">
            <v>1000015063</v>
          </cell>
          <cell r="I2194">
            <v>1000015063</v>
          </cell>
          <cell r="N2194" t="str">
            <v>4500350357</v>
          </cell>
          <cell r="O2194" t="str">
            <v>2</v>
          </cell>
        </row>
        <row r="2195">
          <cell r="A2195">
            <v>1008</v>
          </cell>
          <cell r="B2195">
            <v>2</v>
          </cell>
          <cell r="C2195" t="str">
            <v>IDCA-BA-061</v>
          </cell>
          <cell r="D2195">
            <v>1008</v>
          </cell>
          <cell r="E2195" t="str">
            <v>IDCA-BA</v>
          </cell>
          <cell r="F2195" t="str">
            <v>061</v>
          </cell>
          <cell r="G2195" t="str">
            <v>TFER OUT</v>
          </cell>
          <cell r="I2195">
            <v>1000018988</v>
          </cell>
        </row>
        <row r="2196">
          <cell r="A2196">
            <v>1026</v>
          </cell>
          <cell r="B2196">
            <v>2</v>
          </cell>
          <cell r="C2196" t="str">
            <v>IDCA-BA-066</v>
          </cell>
          <cell r="D2196">
            <v>1026</v>
          </cell>
          <cell r="E2196" t="str">
            <v>IDCA-BA</v>
          </cell>
          <cell r="F2196" t="str">
            <v>066</v>
          </cell>
          <cell r="G2196" t="str">
            <v>TFER OUT</v>
          </cell>
          <cell r="I2196">
            <v>1000015375</v>
          </cell>
        </row>
        <row r="2197">
          <cell r="A2197">
            <v>1098</v>
          </cell>
          <cell r="B2197">
            <v>2</v>
          </cell>
          <cell r="C2197" t="str">
            <v>IDCA-BA-083</v>
          </cell>
          <cell r="D2197">
            <v>1098</v>
          </cell>
          <cell r="E2197" t="str">
            <v>IDCA-BA</v>
          </cell>
          <cell r="F2197" t="str">
            <v>083</v>
          </cell>
          <cell r="G2197" t="str">
            <v>ID Welding</v>
          </cell>
          <cell r="H2197" t="str">
            <v>1000017213</v>
          </cell>
          <cell r="I2197">
            <v>1000017213</v>
          </cell>
        </row>
        <row r="2198">
          <cell r="A2198">
            <v>1110</v>
          </cell>
          <cell r="B2198">
            <v>2</v>
          </cell>
          <cell r="C2198" t="str">
            <v>IDCA-BA-086</v>
          </cell>
          <cell r="D2198">
            <v>1110</v>
          </cell>
          <cell r="E2198" t="str">
            <v>IDCA-CA</v>
          </cell>
          <cell r="F2198" t="str">
            <v>086</v>
          </cell>
          <cell r="G2198" t="str">
            <v>Lost in Hole</v>
          </cell>
          <cell r="I2198">
            <v>1000016516</v>
          </cell>
        </row>
        <row r="2199">
          <cell r="A2199">
            <v>1118</v>
          </cell>
          <cell r="B2199">
            <v>2</v>
          </cell>
          <cell r="C2199" t="str">
            <v>IDCA-BA-087</v>
          </cell>
          <cell r="D2199">
            <v>1118</v>
          </cell>
          <cell r="E2199" t="str">
            <v>IDCA-CA</v>
          </cell>
          <cell r="F2199" t="str">
            <v>087</v>
          </cell>
          <cell r="G2199" t="str">
            <v>On Location</v>
          </cell>
          <cell r="H2199" t="str">
            <v>1000016484</v>
          </cell>
          <cell r="I2199">
            <v>1000016484</v>
          </cell>
          <cell r="N2199" t="str">
            <v>4500676230</v>
          </cell>
          <cell r="O2199" t="str">
            <v>3</v>
          </cell>
        </row>
        <row r="2200">
          <cell r="A2200">
            <v>1123</v>
          </cell>
          <cell r="B2200">
            <v>2</v>
          </cell>
          <cell r="C2200" t="str">
            <v>IDCA-BA-088</v>
          </cell>
          <cell r="D2200">
            <v>1123</v>
          </cell>
          <cell r="E2200" t="str">
            <v>IDCA-CA</v>
          </cell>
          <cell r="F2200" t="str">
            <v>088</v>
          </cell>
          <cell r="G2200" t="str">
            <v>JUNKED</v>
          </cell>
          <cell r="H2200" t="str">
            <v>1000016516</v>
          </cell>
          <cell r="I2200" t="str">
            <v>1000016516</v>
          </cell>
          <cell r="N2200" t="str">
            <v>4500676230</v>
          </cell>
          <cell r="O2200" t="str">
            <v>2</v>
          </cell>
        </row>
        <row r="2201">
          <cell r="A2201">
            <v>4111</v>
          </cell>
          <cell r="B2201">
            <v>2</v>
          </cell>
          <cell r="C2201" t="str">
            <v>IDCA-BA-104</v>
          </cell>
          <cell r="D2201">
            <v>4111</v>
          </cell>
          <cell r="E2201" t="str">
            <v>IDCA-CA</v>
          </cell>
          <cell r="F2201" t="str">
            <v>104</v>
          </cell>
          <cell r="G2201" t="str">
            <v>Lost in Hole</v>
          </cell>
          <cell r="I2201" t="str">
            <v>1000018800</v>
          </cell>
        </row>
        <row r="2202">
          <cell r="A2202">
            <v>4286</v>
          </cell>
          <cell r="B2202">
            <v>2</v>
          </cell>
          <cell r="C2202" t="str">
            <v>IDCA-BA-105</v>
          </cell>
          <cell r="D2202">
            <v>4286</v>
          </cell>
          <cell r="E2202" t="str">
            <v>IDCA-BA</v>
          </cell>
          <cell r="F2202" t="str">
            <v>105</v>
          </cell>
          <cell r="G2202" t="str">
            <v>On Location</v>
          </cell>
          <cell r="H2202" t="str">
            <v>1000017661</v>
          </cell>
          <cell r="I2202">
            <v>1000017661</v>
          </cell>
        </row>
        <row r="2203">
          <cell r="A2203">
            <v>4723</v>
          </cell>
          <cell r="B2203">
            <v>2</v>
          </cell>
          <cell r="C2203" t="str">
            <v>IDCA-BA-112</v>
          </cell>
          <cell r="D2203">
            <v>4723</v>
          </cell>
          <cell r="E2203" t="str">
            <v>IDCA-BA</v>
          </cell>
          <cell r="F2203" t="str">
            <v>112</v>
          </cell>
          <cell r="G2203" t="str">
            <v>RITE</v>
          </cell>
          <cell r="I2203">
            <v>1000017701</v>
          </cell>
          <cell r="N2203" t="str">
            <v>NGCC004</v>
          </cell>
        </row>
        <row r="2204">
          <cell r="A2204">
            <v>4738</v>
          </cell>
          <cell r="B2204">
            <v>2</v>
          </cell>
          <cell r="C2204" t="str">
            <v>IDCA-BA-113</v>
          </cell>
          <cell r="D2204">
            <v>4738</v>
          </cell>
          <cell r="E2204" t="str">
            <v>IDCA-BA</v>
          </cell>
          <cell r="F2204" t="str">
            <v>113</v>
          </cell>
          <cell r="G2204" t="str">
            <v>On Location</v>
          </cell>
          <cell r="H2204" t="str">
            <v>1000017654</v>
          </cell>
          <cell r="I2204">
            <v>1000017654</v>
          </cell>
          <cell r="N2204" t="str">
            <v>4500992393</v>
          </cell>
          <cell r="O2204" t="str">
            <v>2</v>
          </cell>
        </row>
        <row r="2205">
          <cell r="A2205">
            <v>4763</v>
          </cell>
          <cell r="B2205">
            <v>2</v>
          </cell>
          <cell r="C2205" t="str">
            <v>IDCA-BA-114</v>
          </cell>
          <cell r="D2205">
            <v>4763</v>
          </cell>
          <cell r="E2205" t="str">
            <v>IDCA-BA</v>
          </cell>
          <cell r="F2205" t="str">
            <v>114</v>
          </cell>
          <cell r="G2205" t="str">
            <v>On Location</v>
          </cell>
          <cell r="H2205" t="str">
            <v>1000017664</v>
          </cell>
          <cell r="I2205">
            <v>1000017664</v>
          </cell>
          <cell r="N2205" t="str">
            <v>4500992393</v>
          </cell>
          <cell r="O2205" t="str">
            <v>3</v>
          </cell>
        </row>
        <row r="2206">
          <cell r="A2206">
            <v>5108</v>
          </cell>
          <cell r="B2206">
            <v>2</v>
          </cell>
          <cell r="C2206" t="str">
            <v>IDCA-BA-115</v>
          </cell>
          <cell r="D2206">
            <v>5108</v>
          </cell>
          <cell r="E2206" t="str">
            <v>IDCA-BA</v>
          </cell>
          <cell r="F2206" t="str">
            <v>115</v>
          </cell>
          <cell r="G2206" t="str">
            <v>ID Welding</v>
          </cell>
          <cell r="H2206" t="str">
            <v>1000017786</v>
          </cell>
          <cell r="I2206">
            <v>1000017786</v>
          </cell>
          <cell r="N2206" t="str">
            <v>4501013952</v>
          </cell>
          <cell r="O2206" t="str">
            <v>1</v>
          </cell>
        </row>
        <row r="2207">
          <cell r="A2207">
            <v>5643</v>
          </cell>
          <cell r="B2207">
            <v>2</v>
          </cell>
          <cell r="C2207" t="str">
            <v>IDCA-BA-125</v>
          </cell>
          <cell r="D2207">
            <v>5643</v>
          </cell>
          <cell r="E2207" t="str">
            <v>IDCA-BA</v>
          </cell>
          <cell r="F2207" t="str">
            <v>125</v>
          </cell>
          <cell r="G2207" t="str">
            <v>On Location</v>
          </cell>
          <cell r="H2207" t="str">
            <v>1000018109</v>
          </cell>
          <cell r="I2207">
            <v>1000018109</v>
          </cell>
          <cell r="N2207" t="str">
            <v>4501061107</v>
          </cell>
          <cell r="O2207" t="str">
            <v>1</v>
          </cell>
        </row>
        <row r="2208">
          <cell r="A2208">
            <v>5646</v>
          </cell>
          <cell r="B2208">
            <v>2</v>
          </cell>
          <cell r="C2208" t="str">
            <v>IDCA-BA-126</v>
          </cell>
          <cell r="D2208">
            <v>5646</v>
          </cell>
          <cell r="E2208" t="str">
            <v>IDCA-BA</v>
          </cell>
          <cell r="F2208" t="str">
            <v>126</v>
          </cell>
          <cell r="G2208" t="str">
            <v>On Location</v>
          </cell>
          <cell r="H2208" t="str">
            <v>1000018110</v>
          </cell>
          <cell r="I2208">
            <v>1000018110</v>
          </cell>
          <cell r="N2208" t="str">
            <v>4501061107</v>
          </cell>
          <cell r="O2208" t="str">
            <v>2</v>
          </cell>
        </row>
        <row r="2209">
          <cell r="A2209">
            <v>5928</v>
          </cell>
          <cell r="B2209">
            <v>2</v>
          </cell>
          <cell r="C2209" t="str">
            <v>IDCA-BA-128</v>
          </cell>
          <cell r="D2209">
            <v>5928</v>
          </cell>
          <cell r="E2209" t="str">
            <v>IDCA-BA</v>
          </cell>
          <cell r="F2209" t="str">
            <v>128</v>
          </cell>
          <cell r="G2209" t="str">
            <v>RITE</v>
          </cell>
          <cell r="H2209" t="str">
            <v>1000018441</v>
          </cell>
          <cell r="I2209">
            <v>1000018441</v>
          </cell>
          <cell r="N2209" t="str">
            <v>NGC-C00-026</v>
          </cell>
          <cell r="O2209" t="str">
            <v>1</v>
          </cell>
        </row>
        <row r="2210">
          <cell r="A2210">
            <v>6049</v>
          </cell>
          <cell r="B2210">
            <v>2</v>
          </cell>
          <cell r="C2210" t="str">
            <v>IDCA-BA-132</v>
          </cell>
          <cell r="D2210">
            <v>6049</v>
          </cell>
          <cell r="E2210" t="str">
            <v>IDCA-BA</v>
          </cell>
          <cell r="F2210" t="str">
            <v>132</v>
          </cell>
          <cell r="G2210" t="str">
            <v>On Location</v>
          </cell>
          <cell r="H2210" t="str">
            <v>1000018516</v>
          </cell>
          <cell r="I2210">
            <v>1000018516</v>
          </cell>
          <cell r="N2210" t="str">
            <v>4599</v>
          </cell>
          <cell r="O2210" t="str">
            <v>1</v>
          </cell>
        </row>
        <row r="2211">
          <cell r="A2211">
            <v>6073</v>
          </cell>
          <cell r="B2211">
            <v>2</v>
          </cell>
          <cell r="C2211" t="str">
            <v>IDCA-BA-133</v>
          </cell>
          <cell r="D2211">
            <v>6073</v>
          </cell>
          <cell r="E2211" t="str">
            <v>IDCA-BA</v>
          </cell>
          <cell r="F2211" t="str">
            <v>133</v>
          </cell>
          <cell r="G2211" t="str">
            <v>RITE</v>
          </cell>
          <cell r="H2211" t="str">
            <v>1000018519</v>
          </cell>
          <cell r="I2211">
            <v>1000018519</v>
          </cell>
          <cell r="N2211" t="str">
            <v>4501119257</v>
          </cell>
          <cell r="O2211" t="str">
            <v>2</v>
          </cell>
        </row>
        <row r="2212">
          <cell r="A2212">
            <v>6128</v>
          </cell>
          <cell r="B2212">
            <v>2</v>
          </cell>
          <cell r="C2212" t="str">
            <v>IDCA-BA-137</v>
          </cell>
          <cell r="D2212">
            <v>6128</v>
          </cell>
          <cell r="E2212" t="str">
            <v>IDCA-BA</v>
          </cell>
          <cell r="F2212" t="str">
            <v>137</v>
          </cell>
          <cell r="G2212" t="str">
            <v>On Location</v>
          </cell>
          <cell r="H2212" t="str">
            <v>1000018586</v>
          </cell>
          <cell r="I2212">
            <v>1000018586</v>
          </cell>
        </row>
        <row r="2213">
          <cell r="A2213">
            <v>6375</v>
          </cell>
          <cell r="B2213">
            <v>2</v>
          </cell>
          <cell r="C2213" t="str">
            <v>IDCA-BA-138</v>
          </cell>
          <cell r="D2213">
            <v>6375</v>
          </cell>
          <cell r="E2213" t="str">
            <v>IDCA-BA</v>
          </cell>
          <cell r="F2213" t="str">
            <v>138</v>
          </cell>
          <cell r="G2213" t="str">
            <v>RITE</v>
          </cell>
          <cell r="I2213">
            <v>0</v>
          </cell>
          <cell r="N2213" t="str">
            <v>4501119257</v>
          </cell>
          <cell r="O2213" t="str">
            <v>1</v>
          </cell>
        </row>
        <row r="2214">
          <cell r="A2214">
            <v>6394</v>
          </cell>
          <cell r="B2214">
            <v>2</v>
          </cell>
          <cell r="C2214" t="str">
            <v>IDCA-BA-140</v>
          </cell>
          <cell r="D2214">
            <v>6394</v>
          </cell>
          <cell r="E2214" t="str">
            <v>IDCA-BA</v>
          </cell>
          <cell r="F2214" t="str">
            <v>140</v>
          </cell>
          <cell r="G2214" t="str">
            <v>On Location</v>
          </cell>
          <cell r="H2214" t="str">
            <v>1000018791</v>
          </cell>
          <cell r="I2214">
            <v>1000018791</v>
          </cell>
          <cell r="N2214" t="str">
            <v>4501120544</v>
          </cell>
          <cell r="O2214" t="str">
            <v>4</v>
          </cell>
        </row>
        <row r="2215">
          <cell r="A2215">
            <v>6397</v>
          </cell>
          <cell r="B2215">
            <v>2</v>
          </cell>
          <cell r="C2215" t="str">
            <v>IDCA-BA-141</v>
          </cell>
          <cell r="D2215">
            <v>6397</v>
          </cell>
          <cell r="E2215" t="str">
            <v>IDCA-BA</v>
          </cell>
          <cell r="F2215" t="str">
            <v>141</v>
          </cell>
          <cell r="G2215" t="str">
            <v>On Location</v>
          </cell>
          <cell r="H2215" t="str">
            <v>1000018792</v>
          </cell>
          <cell r="I2215">
            <v>1000018792</v>
          </cell>
          <cell r="N2215" t="str">
            <v>4501120544</v>
          </cell>
          <cell r="O2215" t="str">
            <v>5</v>
          </cell>
        </row>
        <row r="2216">
          <cell r="A2216">
            <v>6809</v>
          </cell>
          <cell r="B2216">
            <v>2</v>
          </cell>
          <cell r="C2216" t="str">
            <v>IDCA-BA-147</v>
          </cell>
          <cell r="D2216">
            <v>6809</v>
          </cell>
          <cell r="E2216" t="str">
            <v>IDCA-BA</v>
          </cell>
          <cell r="F2216" t="str">
            <v>147</v>
          </cell>
          <cell r="G2216" t="str">
            <v>On Location</v>
          </cell>
          <cell r="I2216">
            <v>0</v>
          </cell>
          <cell r="N2216" t="str">
            <v>NGC-C00-053</v>
          </cell>
          <cell r="O2216" t="str">
            <v>5</v>
          </cell>
        </row>
        <row r="2217">
          <cell r="A2217">
            <v>5349</v>
          </cell>
          <cell r="B2217">
            <v>2</v>
          </cell>
          <cell r="C2217" t="str">
            <v>IDCA-BA-20009</v>
          </cell>
          <cell r="D2217">
            <v>5349</v>
          </cell>
          <cell r="E2217" t="str">
            <v>IDCA-BA</v>
          </cell>
          <cell r="F2217" t="str">
            <v>20009</v>
          </cell>
          <cell r="G2217" t="str">
            <v>Lost in Hole</v>
          </cell>
          <cell r="H2217" t="str">
            <v>1000017945</v>
          </cell>
          <cell r="I2217" t="str">
            <v>1000017945</v>
          </cell>
        </row>
        <row r="2218">
          <cell r="A2218">
            <v>5350</v>
          </cell>
          <cell r="B2218">
            <v>2</v>
          </cell>
          <cell r="C2218" t="str">
            <v>IDCA-BA-20010</v>
          </cell>
          <cell r="D2218">
            <v>5350</v>
          </cell>
          <cell r="E2218" t="str">
            <v>IDCA-BA</v>
          </cell>
          <cell r="F2218" t="str">
            <v>20010</v>
          </cell>
          <cell r="G2218" t="str">
            <v>On Location</v>
          </cell>
          <cell r="H2218" t="str">
            <v>1000017946</v>
          </cell>
          <cell r="I2218">
            <v>1000017946</v>
          </cell>
        </row>
        <row r="2219">
          <cell r="A2219">
            <v>7089</v>
          </cell>
          <cell r="B2219">
            <v>2</v>
          </cell>
          <cell r="C2219" t="str">
            <v>IDCA-BA-20019</v>
          </cell>
          <cell r="D2219">
            <v>7089</v>
          </cell>
          <cell r="E2219" t="str">
            <v>IDCA-BA</v>
          </cell>
          <cell r="F2219" t="str">
            <v>20019</v>
          </cell>
          <cell r="G2219" t="str">
            <v>RITE</v>
          </cell>
          <cell r="I2219">
            <v>0</v>
          </cell>
          <cell r="N2219" t="str">
            <v>4501211526</v>
          </cell>
          <cell r="O2219" t="str">
            <v>1</v>
          </cell>
        </row>
        <row r="2220">
          <cell r="A2220">
            <v>7090</v>
          </cell>
          <cell r="B2220">
            <v>2</v>
          </cell>
          <cell r="C2220" t="str">
            <v>IDCA-BA-20020</v>
          </cell>
          <cell r="D2220">
            <v>7090</v>
          </cell>
          <cell r="E2220" t="str">
            <v>IDCA-BA</v>
          </cell>
          <cell r="F2220" t="str">
            <v>20020</v>
          </cell>
          <cell r="G2220" t="str">
            <v>RITE</v>
          </cell>
          <cell r="I2220">
            <v>0</v>
          </cell>
          <cell r="N2220" t="str">
            <v>4501211526</v>
          </cell>
          <cell r="O2220" t="str">
            <v>2</v>
          </cell>
        </row>
        <row r="2221">
          <cell r="A2221">
            <v>3701</v>
          </cell>
          <cell r="B2221">
            <v>2</v>
          </cell>
          <cell r="C2221" t="str">
            <v>IDCA-BA-99002</v>
          </cell>
          <cell r="D2221">
            <v>3701</v>
          </cell>
          <cell r="E2221" t="str">
            <v>IDCA-BA</v>
          </cell>
          <cell r="F2221" t="str">
            <v>99002</v>
          </cell>
          <cell r="G2221" t="str">
            <v>On Location</v>
          </cell>
          <cell r="H2221" t="str">
            <v>1000016679</v>
          </cell>
          <cell r="I2221">
            <v>1000016679</v>
          </cell>
          <cell r="N2221" t="str">
            <v>4500711424</v>
          </cell>
          <cell r="O2221" t="str">
            <v>1</v>
          </cell>
        </row>
        <row r="2222">
          <cell r="A2222">
            <v>3718</v>
          </cell>
          <cell r="B2222">
            <v>2</v>
          </cell>
          <cell r="C2222" t="str">
            <v>IDCA-BA-99007</v>
          </cell>
          <cell r="D2222">
            <v>3718</v>
          </cell>
          <cell r="E2222" t="str">
            <v>IDCA-BA</v>
          </cell>
          <cell r="F2222" t="str">
            <v>99007</v>
          </cell>
          <cell r="G2222" t="str">
            <v>Lost in Hole</v>
          </cell>
          <cell r="I2222">
            <v>0</v>
          </cell>
        </row>
        <row r="2223">
          <cell r="A2223">
            <v>3721</v>
          </cell>
          <cell r="B2223">
            <v>2</v>
          </cell>
          <cell r="C2223" t="str">
            <v>IDCA-BA-99008</v>
          </cell>
          <cell r="D2223">
            <v>3721</v>
          </cell>
          <cell r="E2223" t="str">
            <v>IDCA-BA</v>
          </cell>
          <cell r="F2223" t="str">
            <v>99008</v>
          </cell>
          <cell r="G2223" t="str">
            <v>JUNKED</v>
          </cell>
          <cell r="H2223" t="str">
            <v>1000017026</v>
          </cell>
          <cell r="I2223" t="str">
            <v>1000017026</v>
          </cell>
          <cell r="N2223" t="str">
            <v>4500808954</v>
          </cell>
          <cell r="O2223" t="str">
            <v>1</v>
          </cell>
        </row>
        <row r="2224">
          <cell r="A2224">
            <v>508</v>
          </cell>
          <cell r="B2224">
            <v>2</v>
          </cell>
          <cell r="C2224" t="str">
            <v>IECA-BA-015</v>
          </cell>
          <cell r="D2224">
            <v>508</v>
          </cell>
          <cell r="E2224" t="str">
            <v>IECA-BA</v>
          </cell>
          <cell r="F2224" t="str">
            <v>015</v>
          </cell>
          <cell r="G2224" t="str">
            <v>TFER OUT</v>
          </cell>
          <cell r="I2224" t="str">
            <v>1000013956</v>
          </cell>
        </row>
        <row r="2225">
          <cell r="A2225">
            <v>594</v>
          </cell>
          <cell r="B2225">
            <v>2</v>
          </cell>
          <cell r="C2225" t="str">
            <v>IECA-BA-020</v>
          </cell>
          <cell r="D2225">
            <v>594</v>
          </cell>
          <cell r="E2225" t="str">
            <v>IECA-AC</v>
          </cell>
          <cell r="F2225" t="str">
            <v>020</v>
          </cell>
          <cell r="G2225" t="str">
            <v>TFER OUT</v>
          </cell>
          <cell r="I2225">
            <v>0</v>
          </cell>
        </row>
        <row r="2226">
          <cell r="A2226">
            <v>636</v>
          </cell>
          <cell r="B2226">
            <v>2</v>
          </cell>
          <cell r="C2226" t="str">
            <v>IECA-BA-022</v>
          </cell>
          <cell r="D2226">
            <v>636</v>
          </cell>
          <cell r="E2226" t="str">
            <v>IECA-BA</v>
          </cell>
          <cell r="F2226" t="str">
            <v>022</v>
          </cell>
          <cell r="G2226" t="str">
            <v>RITE</v>
          </cell>
          <cell r="I2226">
            <v>1000012753</v>
          </cell>
        </row>
        <row r="2227">
          <cell r="A2227">
            <v>665</v>
          </cell>
          <cell r="B2227">
            <v>2</v>
          </cell>
          <cell r="C2227" t="str">
            <v>IECA-BA-023</v>
          </cell>
          <cell r="D2227">
            <v>665</v>
          </cell>
          <cell r="E2227" t="str">
            <v>IECA-BA</v>
          </cell>
          <cell r="F2227" t="str">
            <v>023</v>
          </cell>
          <cell r="G2227" t="str">
            <v>On Location</v>
          </cell>
          <cell r="H2227" t="str">
            <v>1000018796</v>
          </cell>
          <cell r="I2227">
            <v>1000018796</v>
          </cell>
        </row>
        <row r="2228">
          <cell r="A2228">
            <v>758</v>
          </cell>
          <cell r="B2228">
            <v>2</v>
          </cell>
          <cell r="C2228" t="str">
            <v>IECA-BA-030</v>
          </cell>
          <cell r="D2228">
            <v>758</v>
          </cell>
          <cell r="E2228" t="str">
            <v>IECA-BA</v>
          </cell>
          <cell r="F2228" t="str">
            <v>030</v>
          </cell>
          <cell r="G2228" t="str">
            <v>RITE</v>
          </cell>
          <cell r="H2228" t="str">
            <v>1000018794</v>
          </cell>
          <cell r="I2228">
            <v>1000018794</v>
          </cell>
        </row>
        <row r="2229">
          <cell r="A2229">
            <v>765</v>
          </cell>
          <cell r="B2229">
            <v>2</v>
          </cell>
          <cell r="C2229" t="str">
            <v>IECA-BA-031</v>
          </cell>
          <cell r="D2229">
            <v>765</v>
          </cell>
          <cell r="E2229" t="str">
            <v>IECA-BA</v>
          </cell>
          <cell r="F2229" t="str">
            <v>031</v>
          </cell>
          <cell r="G2229" t="str">
            <v>TFER OUT</v>
          </cell>
          <cell r="I2229" t="str">
            <v>1000013948</v>
          </cell>
        </row>
        <row r="2230">
          <cell r="A2230">
            <v>779</v>
          </cell>
          <cell r="B2230">
            <v>2</v>
          </cell>
          <cell r="C2230" t="str">
            <v>IECA-BA-032</v>
          </cell>
          <cell r="D2230">
            <v>779</v>
          </cell>
          <cell r="E2230" t="str">
            <v>IECA-BA</v>
          </cell>
          <cell r="F2230" t="str">
            <v>032</v>
          </cell>
          <cell r="G2230" t="str">
            <v>On Location</v>
          </cell>
          <cell r="I2230">
            <v>1000013947</v>
          </cell>
        </row>
        <row r="2231">
          <cell r="A2231">
            <v>953</v>
          </cell>
          <cell r="B2231">
            <v>2</v>
          </cell>
          <cell r="C2231" t="str">
            <v>IECA-BA-049</v>
          </cell>
          <cell r="D2231">
            <v>953</v>
          </cell>
          <cell r="E2231" t="str">
            <v>IECA-BA</v>
          </cell>
          <cell r="F2231" t="str">
            <v>049</v>
          </cell>
          <cell r="G2231" t="str">
            <v>RITE</v>
          </cell>
          <cell r="I2231" t="str">
            <v>1000014698</v>
          </cell>
        </row>
        <row r="2232">
          <cell r="A2232">
            <v>968</v>
          </cell>
          <cell r="B2232">
            <v>2</v>
          </cell>
          <cell r="C2232" t="str">
            <v>IECA-BA-052</v>
          </cell>
          <cell r="D2232">
            <v>968</v>
          </cell>
          <cell r="E2232" t="str">
            <v>IECA-BA</v>
          </cell>
          <cell r="F2232" t="str">
            <v>052</v>
          </cell>
          <cell r="G2232" t="str">
            <v>On Location</v>
          </cell>
          <cell r="H2232" t="str">
            <v>1000018798</v>
          </cell>
          <cell r="I2232">
            <v>1000018798</v>
          </cell>
        </row>
        <row r="2233">
          <cell r="A2233">
            <v>1002</v>
          </cell>
          <cell r="B2233">
            <v>2</v>
          </cell>
          <cell r="C2233" t="str">
            <v>IECA-BA-060</v>
          </cell>
          <cell r="D2233">
            <v>1002</v>
          </cell>
          <cell r="E2233" t="str">
            <v>IECA-BA</v>
          </cell>
          <cell r="F2233" t="str">
            <v>060</v>
          </cell>
          <cell r="G2233" t="str">
            <v>Lost in Hole</v>
          </cell>
          <cell r="I2233">
            <v>1000015063</v>
          </cell>
        </row>
        <row r="2234">
          <cell r="A2234">
            <v>1009</v>
          </cell>
          <cell r="B2234">
            <v>2</v>
          </cell>
          <cell r="C2234" t="str">
            <v>IECA-BA-061</v>
          </cell>
          <cell r="D2234">
            <v>1009</v>
          </cell>
          <cell r="E2234" t="str">
            <v>IECA-BA</v>
          </cell>
          <cell r="F2234" t="str">
            <v>061</v>
          </cell>
          <cell r="G2234" t="str">
            <v>On Location</v>
          </cell>
          <cell r="I2234">
            <v>1000019188</v>
          </cell>
        </row>
        <row r="2235">
          <cell r="A2235">
            <v>1027</v>
          </cell>
          <cell r="B2235">
            <v>2</v>
          </cell>
          <cell r="C2235" t="str">
            <v>IECA-BA-066</v>
          </cell>
          <cell r="D2235">
            <v>1027</v>
          </cell>
          <cell r="E2235" t="str">
            <v>IECA-BA</v>
          </cell>
          <cell r="F2235" t="str">
            <v>066</v>
          </cell>
          <cell r="G2235" t="str">
            <v>RITE</v>
          </cell>
          <cell r="I2235">
            <v>1000015375</v>
          </cell>
        </row>
        <row r="2236">
          <cell r="A2236">
            <v>1099</v>
          </cell>
          <cell r="B2236">
            <v>2</v>
          </cell>
          <cell r="C2236" t="str">
            <v>IECA-BA-083</v>
          </cell>
          <cell r="D2236">
            <v>1099</v>
          </cell>
          <cell r="E2236" t="str">
            <v>IECA-BA</v>
          </cell>
          <cell r="F2236" t="str">
            <v>083</v>
          </cell>
          <cell r="G2236" t="str">
            <v>RITE</v>
          </cell>
          <cell r="H2236" t="str">
            <v>1000017213</v>
          </cell>
          <cell r="I2236">
            <v>1000018802</v>
          </cell>
        </row>
        <row r="2237">
          <cell r="A2237">
            <v>1111</v>
          </cell>
          <cell r="B2237">
            <v>2</v>
          </cell>
          <cell r="C2237" t="str">
            <v>IECA-BA-086</v>
          </cell>
          <cell r="D2237">
            <v>1111</v>
          </cell>
          <cell r="E2237" t="str">
            <v>IECA-CA</v>
          </cell>
          <cell r="F2237" t="str">
            <v>086</v>
          </cell>
          <cell r="G2237" t="str">
            <v>Lost in Hole</v>
          </cell>
          <cell r="I2237">
            <v>1000016516</v>
          </cell>
        </row>
        <row r="2238">
          <cell r="A2238">
            <v>1119</v>
          </cell>
          <cell r="B2238">
            <v>2</v>
          </cell>
          <cell r="C2238" t="str">
            <v>IECA-BA-087</v>
          </cell>
          <cell r="D2238">
            <v>1119</v>
          </cell>
          <cell r="E2238" t="str">
            <v>IECA-CA</v>
          </cell>
          <cell r="F2238" t="str">
            <v>087</v>
          </cell>
          <cell r="G2238" t="str">
            <v>Lost in Hole</v>
          </cell>
          <cell r="H2238" t="str">
            <v>1000016484</v>
          </cell>
          <cell r="I2238">
            <v>1000018804</v>
          </cell>
        </row>
        <row r="2239">
          <cell r="A2239">
            <v>1124</v>
          </cell>
          <cell r="B2239">
            <v>2</v>
          </cell>
          <cell r="C2239" t="str">
            <v>IECA-BA-088</v>
          </cell>
          <cell r="D2239">
            <v>1124</v>
          </cell>
          <cell r="E2239" t="str">
            <v>IECA-CA</v>
          </cell>
          <cell r="F2239" t="str">
            <v>088</v>
          </cell>
          <cell r="G2239" t="str">
            <v>On Location</v>
          </cell>
          <cell r="H2239" t="str">
            <v>1000018806</v>
          </cell>
          <cell r="I2239">
            <v>1000018806</v>
          </cell>
        </row>
        <row r="2240">
          <cell r="A2240">
            <v>4113</v>
          </cell>
          <cell r="B2240">
            <v>2</v>
          </cell>
          <cell r="C2240" t="str">
            <v>IECA-BA-104</v>
          </cell>
          <cell r="D2240">
            <v>4113</v>
          </cell>
          <cell r="E2240" t="str">
            <v>IECA-CA</v>
          </cell>
          <cell r="F2240" t="str">
            <v>104</v>
          </cell>
          <cell r="G2240" t="str">
            <v>Lost in Hole</v>
          </cell>
          <cell r="H2240" t="str">
            <v>1000018800</v>
          </cell>
          <cell r="I2240" t="str">
            <v>1000018800</v>
          </cell>
        </row>
        <row r="2241">
          <cell r="A2241">
            <v>4287</v>
          </cell>
          <cell r="B2241">
            <v>2</v>
          </cell>
          <cell r="C2241" t="str">
            <v>IECA-BA-105</v>
          </cell>
          <cell r="D2241">
            <v>4287</v>
          </cell>
          <cell r="E2241" t="str">
            <v>IECA-CA</v>
          </cell>
          <cell r="F2241" t="str">
            <v>105</v>
          </cell>
          <cell r="G2241" t="str">
            <v>RITE</v>
          </cell>
          <cell r="H2241" t="str">
            <v>1000017661</v>
          </cell>
          <cell r="I2241">
            <v>1000018808</v>
          </cell>
          <cell r="N2241" t="str">
            <v>4500950964</v>
          </cell>
          <cell r="O2241" t="str">
            <v>1</v>
          </cell>
        </row>
        <row r="2242">
          <cell r="A2242">
            <v>4726</v>
          </cell>
          <cell r="B2242">
            <v>2</v>
          </cell>
          <cell r="C2242" t="str">
            <v>IECA-BA-112</v>
          </cell>
          <cell r="D2242">
            <v>4726</v>
          </cell>
          <cell r="E2242" t="str">
            <v>IECA-CA</v>
          </cell>
          <cell r="F2242" t="str">
            <v>112</v>
          </cell>
          <cell r="G2242" t="str">
            <v>RITE</v>
          </cell>
          <cell r="I2242">
            <v>1000017701</v>
          </cell>
        </row>
        <row r="2243">
          <cell r="A2243">
            <v>4740</v>
          </cell>
          <cell r="B2243">
            <v>2</v>
          </cell>
          <cell r="C2243" t="str">
            <v>IECA-BA-113</v>
          </cell>
          <cell r="D2243">
            <v>4740</v>
          </cell>
          <cell r="E2243" t="str">
            <v>IECA-CA</v>
          </cell>
          <cell r="F2243" t="str">
            <v>113</v>
          </cell>
          <cell r="G2243" t="str">
            <v>On Location</v>
          </cell>
          <cell r="H2243" t="str">
            <v>1000017654</v>
          </cell>
          <cell r="I2243">
            <v>1000018810</v>
          </cell>
          <cell r="N2243" t="str">
            <v>4500992393</v>
          </cell>
          <cell r="O2243" t="str">
            <v>2</v>
          </cell>
        </row>
        <row r="2244">
          <cell r="A2244">
            <v>4764</v>
          </cell>
          <cell r="B2244">
            <v>2</v>
          </cell>
          <cell r="C2244" t="str">
            <v>IECA-BA-114</v>
          </cell>
          <cell r="D2244">
            <v>4764</v>
          </cell>
          <cell r="E2244" t="str">
            <v>IECA-CA</v>
          </cell>
          <cell r="F2244" t="str">
            <v>114</v>
          </cell>
          <cell r="G2244" t="str">
            <v>On Location</v>
          </cell>
          <cell r="H2244" t="str">
            <v>1000017664</v>
          </cell>
          <cell r="I2244">
            <v>1000018812</v>
          </cell>
          <cell r="N2244" t="str">
            <v>4500992393</v>
          </cell>
          <cell r="O2244" t="str">
            <v>3</v>
          </cell>
        </row>
        <row r="2245">
          <cell r="A2245">
            <v>5109</v>
          </cell>
          <cell r="B2245">
            <v>2</v>
          </cell>
          <cell r="C2245" t="str">
            <v>IECA-BA-115</v>
          </cell>
          <cell r="D2245">
            <v>5109</v>
          </cell>
          <cell r="E2245" t="str">
            <v>IECA-BA</v>
          </cell>
          <cell r="F2245" t="str">
            <v>115</v>
          </cell>
          <cell r="G2245" t="str">
            <v>On Location</v>
          </cell>
          <cell r="H2245" t="str">
            <v>1000017786</v>
          </cell>
          <cell r="I2245">
            <v>1000018847</v>
          </cell>
          <cell r="N2245" t="str">
            <v>4501013952</v>
          </cell>
          <cell r="O2245" t="str">
            <v>1</v>
          </cell>
        </row>
        <row r="2246">
          <cell r="A2246">
            <v>5644</v>
          </cell>
          <cell r="B2246">
            <v>2</v>
          </cell>
          <cell r="C2246" t="str">
            <v>IECA-BA-125</v>
          </cell>
          <cell r="D2246">
            <v>5644</v>
          </cell>
          <cell r="E2246" t="str">
            <v>IECA-CA</v>
          </cell>
          <cell r="F2246" t="str">
            <v>125</v>
          </cell>
          <cell r="G2246" t="str">
            <v>On Location</v>
          </cell>
          <cell r="H2246" t="str">
            <v>1000018109</v>
          </cell>
          <cell r="I2246">
            <v>1000018849</v>
          </cell>
          <cell r="N2246" t="str">
            <v>4501061107</v>
          </cell>
          <cell r="O2246" t="str">
            <v>1</v>
          </cell>
        </row>
        <row r="2247">
          <cell r="A2247">
            <v>5647</v>
          </cell>
          <cell r="B2247">
            <v>2</v>
          </cell>
          <cell r="C2247" t="str">
            <v>IECA-BA-126</v>
          </cell>
          <cell r="D2247">
            <v>5647</v>
          </cell>
          <cell r="E2247" t="str">
            <v>IECA-CA</v>
          </cell>
          <cell r="F2247" t="str">
            <v>126</v>
          </cell>
          <cell r="G2247" t="str">
            <v>On Location</v>
          </cell>
          <cell r="H2247" t="str">
            <v>1000018110</v>
          </cell>
          <cell r="I2247">
            <v>1000018851</v>
          </cell>
          <cell r="N2247" t="str">
            <v>4501061107</v>
          </cell>
          <cell r="O2247" t="str">
            <v>2</v>
          </cell>
        </row>
        <row r="2248">
          <cell r="A2248">
            <v>5929</v>
          </cell>
          <cell r="B2248">
            <v>2</v>
          </cell>
          <cell r="C2248" t="str">
            <v>IECA-BA-128</v>
          </cell>
          <cell r="D2248">
            <v>5929</v>
          </cell>
          <cell r="E2248" t="str">
            <v>IECA-CA</v>
          </cell>
          <cell r="F2248" t="str">
            <v>128</v>
          </cell>
          <cell r="G2248" t="str">
            <v>RITE</v>
          </cell>
          <cell r="H2248" t="str">
            <v>1000018441</v>
          </cell>
          <cell r="I2248">
            <v>1000018853</v>
          </cell>
          <cell r="N2248" t="str">
            <v>NGC-C00-026</v>
          </cell>
          <cell r="O2248" t="str">
            <v>1</v>
          </cell>
        </row>
        <row r="2249">
          <cell r="A2249">
            <v>6050</v>
          </cell>
          <cell r="B2249">
            <v>2</v>
          </cell>
          <cell r="C2249" t="str">
            <v>IECA-BA-132</v>
          </cell>
          <cell r="D2249">
            <v>6050</v>
          </cell>
          <cell r="E2249" t="str">
            <v>IECA-BA</v>
          </cell>
          <cell r="F2249" t="str">
            <v>132</v>
          </cell>
          <cell r="G2249" t="str">
            <v>RITE</v>
          </cell>
          <cell r="H2249" t="str">
            <v>1000018516</v>
          </cell>
          <cell r="I2249">
            <v>1000018814</v>
          </cell>
          <cell r="N2249" t="str">
            <v>4599</v>
          </cell>
          <cell r="O2249" t="str">
            <v>1</v>
          </cell>
        </row>
        <row r="2250">
          <cell r="A2250">
            <v>6074</v>
          </cell>
          <cell r="B2250">
            <v>2</v>
          </cell>
          <cell r="C2250" t="str">
            <v>IECA-BA-133</v>
          </cell>
          <cell r="D2250">
            <v>6074</v>
          </cell>
          <cell r="E2250" t="str">
            <v>IECA-BA</v>
          </cell>
          <cell r="F2250" t="str">
            <v>133</v>
          </cell>
          <cell r="G2250" t="str">
            <v>RITE</v>
          </cell>
          <cell r="H2250" t="str">
            <v>1000018519</v>
          </cell>
          <cell r="I2250">
            <v>1000018845</v>
          </cell>
          <cell r="N2250" t="str">
            <v>4501119257</v>
          </cell>
          <cell r="O2250" t="str">
            <v>2</v>
          </cell>
        </row>
        <row r="2251">
          <cell r="A2251">
            <v>6129</v>
          </cell>
          <cell r="B2251">
            <v>2</v>
          </cell>
          <cell r="C2251" t="str">
            <v>IECA-BA-137</v>
          </cell>
          <cell r="D2251">
            <v>6129</v>
          </cell>
          <cell r="E2251" t="str">
            <v>IECA-BA</v>
          </cell>
          <cell r="F2251" t="str">
            <v>137</v>
          </cell>
          <cell r="G2251" t="str">
            <v>On Location</v>
          </cell>
          <cell r="H2251" t="str">
            <v>1000018586</v>
          </cell>
          <cell r="I2251">
            <v>1000018843</v>
          </cell>
        </row>
        <row r="2252">
          <cell r="A2252">
            <v>6376</v>
          </cell>
          <cell r="B2252">
            <v>2</v>
          </cell>
          <cell r="C2252" t="str">
            <v>IECA-BA-138</v>
          </cell>
          <cell r="D2252">
            <v>6376</v>
          </cell>
          <cell r="E2252" t="str">
            <v>IECA-BA</v>
          </cell>
          <cell r="F2252" t="str">
            <v>138</v>
          </cell>
          <cell r="G2252" t="str">
            <v>RITE</v>
          </cell>
          <cell r="I2252">
            <v>0</v>
          </cell>
        </row>
        <row r="2253">
          <cell r="A2253">
            <v>6395</v>
          </cell>
          <cell r="B2253">
            <v>2</v>
          </cell>
          <cell r="C2253" t="str">
            <v>IECA-BA-140</v>
          </cell>
          <cell r="D2253">
            <v>6395</v>
          </cell>
          <cell r="E2253" t="str">
            <v>IECA-BA</v>
          </cell>
          <cell r="F2253" t="str">
            <v>140</v>
          </cell>
          <cell r="G2253" t="str">
            <v>On Location</v>
          </cell>
          <cell r="I2253">
            <v>1000019195</v>
          </cell>
          <cell r="N2253" t="str">
            <v>4501120544</v>
          </cell>
          <cell r="O2253" t="str">
            <v>4</v>
          </cell>
        </row>
        <row r="2254">
          <cell r="A2254">
            <v>6398</v>
          </cell>
          <cell r="B2254">
            <v>2</v>
          </cell>
          <cell r="C2254" t="str">
            <v>IECA-BA-141</v>
          </cell>
          <cell r="D2254">
            <v>6398</v>
          </cell>
          <cell r="E2254" t="str">
            <v>IECA-BA</v>
          </cell>
          <cell r="F2254" t="str">
            <v>141</v>
          </cell>
          <cell r="G2254" t="str">
            <v>On Location</v>
          </cell>
          <cell r="I2254">
            <v>1000019197</v>
          </cell>
          <cell r="N2254" t="str">
            <v>4501120544</v>
          </cell>
          <cell r="O2254" t="str">
            <v>5</v>
          </cell>
        </row>
        <row r="2255">
          <cell r="A2255">
            <v>6810</v>
          </cell>
          <cell r="B2255">
            <v>2</v>
          </cell>
          <cell r="C2255" t="str">
            <v>IECA-BA-147</v>
          </cell>
          <cell r="D2255">
            <v>6810</v>
          </cell>
          <cell r="E2255" t="str">
            <v>IECA-BA</v>
          </cell>
          <cell r="F2255" t="str">
            <v>147</v>
          </cell>
          <cell r="G2255" t="str">
            <v>On Location</v>
          </cell>
          <cell r="I2255">
            <v>0</v>
          </cell>
          <cell r="N2255" t="str">
            <v>NGC-C00-053</v>
          </cell>
          <cell r="O2255" t="str">
            <v>5</v>
          </cell>
        </row>
        <row r="2256">
          <cell r="A2256">
            <v>4580</v>
          </cell>
          <cell r="B2256">
            <v>2</v>
          </cell>
          <cell r="C2256" t="str">
            <v>IEH-AA-00-008</v>
          </cell>
          <cell r="D2256">
            <v>4580</v>
          </cell>
          <cell r="E2256" t="str">
            <v>IEH-AA</v>
          </cell>
          <cell r="F2256" t="str">
            <v>00-008</v>
          </cell>
          <cell r="G2256" t="str">
            <v>RITE</v>
          </cell>
        </row>
        <row r="2257">
          <cell r="A2257">
            <v>4595</v>
          </cell>
          <cell r="B2257">
            <v>2</v>
          </cell>
          <cell r="C2257" t="str">
            <v>IEH-AA-00-009</v>
          </cell>
          <cell r="D2257">
            <v>4595</v>
          </cell>
          <cell r="E2257" t="str">
            <v>IEH-AA</v>
          </cell>
          <cell r="F2257" t="str">
            <v>00-009</v>
          </cell>
          <cell r="G2257" t="str">
            <v>RITE</v>
          </cell>
        </row>
        <row r="2258">
          <cell r="A2258">
            <v>4597</v>
          </cell>
          <cell r="B2258">
            <v>2</v>
          </cell>
          <cell r="C2258" t="str">
            <v>IEH-AA-00-010</v>
          </cell>
          <cell r="D2258">
            <v>4597</v>
          </cell>
          <cell r="E2258" t="str">
            <v>IEH-AA</v>
          </cell>
          <cell r="F2258" t="str">
            <v>00-010</v>
          </cell>
          <cell r="G2258" t="str">
            <v>On Location</v>
          </cell>
        </row>
        <row r="2259">
          <cell r="A2259">
            <v>4596</v>
          </cell>
          <cell r="B2259">
            <v>2</v>
          </cell>
          <cell r="C2259" t="str">
            <v>IEH-AA-00-011</v>
          </cell>
          <cell r="D2259">
            <v>4596</v>
          </cell>
          <cell r="E2259" t="str">
            <v>IEH-AA</v>
          </cell>
          <cell r="F2259" t="str">
            <v>00-011</v>
          </cell>
          <cell r="G2259" t="str">
            <v>On Location</v>
          </cell>
        </row>
        <row r="2260">
          <cell r="A2260">
            <v>4872</v>
          </cell>
          <cell r="B2260">
            <v>2</v>
          </cell>
          <cell r="C2260" t="str">
            <v>IEH-AA-00-024</v>
          </cell>
          <cell r="D2260">
            <v>4872</v>
          </cell>
          <cell r="E2260" t="str">
            <v>IEH-AA</v>
          </cell>
          <cell r="F2260" t="str">
            <v>00-024</v>
          </cell>
          <cell r="G2260" t="str">
            <v>RITE</v>
          </cell>
          <cell r="N2260" t="str">
            <v>4500992379</v>
          </cell>
          <cell r="O2260" t="str">
            <v>3</v>
          </cell>
        </row>
        <row r="2261">
          <cell r="A2261">
            <v>4873</v>
          </cell>
          <cell r="B2261">
            <v>2</v>
          </cell>
          <cell r="C2261" t="str">
            <v>IEH-AA-00-025</v>
          </cell>
          <cell r="D2261">
            <v>4873</v>
          </cell>
          <cell r="E2261" t="str">
            <v>IEH-AA</v>
          </cell>
          <cell r="F2261" t="str">
            <v>00-025</v>
          </cell>
          <cell r="G2261" t="str">
            <v>RITE</v>
          </cell>
          <cell r="N2261" t="str">
            <v>4500992379</v>
          </cell>
          <cell r="O2261" t="str">
            <v>3</v>
          </cell>
        </row>
        <row r="2262">
          <cell r="A2262">
            <v>5255</v>
          </cell>
          <cell r="B2262">
            <v>2</v>
          </cell>
          <cell r="C2262" t="str">
            <v>IEH-AA-00-033</v>
          </cell>
          <cell r="D2262">
            <v>5255</v>
          </cell>
          <cell r="E2262" t="str">
            <v>IEH-AA</v>
          </cell>
          <cell r="F2262" t="str">
            <v>00-033</v>
          </cell>
          <cell r="G2262" t="str">
            <v>RITE</v>
          </cell>
          <cell r="N2262" t="str">
            <v>4501006454</v>
          </cell>
          <cell r="O2262" t="str">
            <v>1</v>
          </cell>
        </row>
        <row r="2263">
          <cell r="A2263">
            <v>5256</v>
          </cell>
          <cell r="B2263">
            <v>2</v>
          </cell>
          <cell r="C2263" t="str">
            <v>IEH-AA-00-034</v>
          </cell>
          <cell r="D2263">
            <v>5256</v>
          </cell>
          <cell r="E2263" t="str">
            <v>IEH-AA</v>
          </cell>
          <cell r="F2263" t="str">
            <v>00-034</v>
          </cell>
          <cell r="G2263" t="str">
            <v>RITE</v>
          </cell>
          <cell r="N2263" t="str">
            <v>4501006454</v>
          </cell>
          <cell r="O2263" t="str">
            <v>1</v>
          </cell>
        </row>
        <row r="2264">
          <cell r="A2264">
            <v>5258</v>
          </cell>
          <cell r="B2264">
            <v>2</v>
          </cell>
          <cell r="C2264" t="str">
            <v>IEH-AA-00-035</v>
          </cell>
          <cell r="D2264">
            <v>5258</v>
          </cell>
          <cell r="E2264" t="str">
            <v>IEH-AA</v>
          </cell>
          <cell r="F2264" t="str">
            <v>00-035</v>
          </cell>
          <cell r="G2264" t="str">
            <v>On Location</v>
          </cell>
          <cell r="N2264" t="str">
            <v>4501006454</v>
          </cell>
          <cell r="O2264" t="str">
            <v>2</v>
          </cell>
        </row>
        <row r="2265">
          <cell r="A2265">
            <v>5257</v>
          </cell>
          <cell r="B2265">
            <v>2</v>
          </cell>
          <cell r="C2265" t="str">
            <v>IEH-AA-00-036</v>
          </cell>
          <cell r="D2265">
            <v>5257</v>
          </cell>
          <cell r="E2265" t="str">
            <v>IEH-AA</v>
          </cell>
          <cell r="F2265" t="str">
            <v>00-036</v>
          </cell>
          <cell r="G2265" t="str">
            <v>On Location</v>
          </cell>
          <cell r="N2265" t="str">
            <v>4501006454</v>
          </cell>
          <cell r="O2265" t="str">
            <v>2</v>
          </cell>
        </row>
        <row r="2266">
          <cell r="A2266">
            <v>5468</v>
          </cell>
          <cell r="B2266">
            <v>2</v>
          </cell>
          <cell r="C2266" t="str">
            <v>IEH-AA-00-058</v>
          </cell>
          <cell r="D2266">
            <v>5468</v>
          </cell>
          <cell r="E2266" t="str">
            <v>IEH-AA</v>
          </cell>
          <cell r="F2266" t="str">
            <v>00-058</v>
          </cell>
          <cell r="G2266" t="str">
            <v>On Location</v>
          </cell>
          <cell r="N2266" t="str">
            <v>4501042484</v>
          </cell>
          <cell r="O2266" t="str">
            <v>1</v>
          </cell>
        </row>
        <row r="2267">
          <cell r="A2267">
            <v>5469</v>
          </cell>
          <cell r="B2267">
            <v>2</v>
          </cell>
          <cell r="C2267" t="str">
            <v>IEH-AA-00-059</v>
          </cell>
          <cell r="D2267">
            <v>5469</v>
          </cell>
          <cell r="E2267" t="str">
            <v>IEH-AA</v>
          </cell>
          <cell r="F2267" t="str">
            <v>00-059</v>
          </cell>
          <cell r="G2267" t="str">
            <v>RITE</v>
          </cell>
          <cell r="N2267" t="str">
            <v>4501042484</v>
          </cell>
          <cell r="O2267" t="str">
            <v>1</v>
          </cell>
        </row>
        <row r="2268">
          <cell r="A2268">
            <v>6227</v>
          </cell>
          <cell r="B2268">
            <v>2</v>
          </cell>
          <cell r="C2268" t="str">
            <v>IEH-AA-00-131</v>
          </cell>
          <cell r="D2268">
            <v>6227</v>
          </cell>
          <cell r="E2268" t="str">
            <v>IEH-AA</v>
          </cell>
          <cell r="F2268" t="str">
            <v>00-131</v>
          </cell>
          <cell r="G2268" t="str">
            <v>On Location</v>
          </cell>
        </row>
        <row r="2269">
          <cell r="A2269">
            <v>6228</v>
          </cell>
          <cell r="B2269">
            <v>2</v>
          </cell>
          <cell r="C2269" t="str">
            <v>IEH-AA-00-132</v>
          </cell>
          <cell r="D2269">
            <v>6228</v>
          </cell>
          <cell r="E2269" t="str">
            <v>IEH-AA</v>
          </cell>
          <cell r="F2269" t="str">
            <v>00-132</v>
          </cell>
          <cell r="G2269" t="str">
            <v>On Location</v>
          </cell>
        </row>
        <row r="2270">
          <cell r="A2270">
            <v>6536</v>
          </cell>
          <cell r="B2270">
            <v>2</v>
          </cell>
          <cell r="C2270" t="str">
            <v>IEH-AA-00-159</v>
          </cell>
          <cell r="D2270">
            <v>6536</v>
          </cell>
          <cell r="E2270" t="str">
            <v>IEH-AA</v>
          </cell>
          <cell r="F2270" t="str">
            <v>00-159</v>
          </cell>
          <cell r="G2270" t="str">
            <v>On Location</v>
          </cell>
        </row>
        <row r="2271">
          <cell r="A2271">
            <v>6537</v>
          </cell>
          <cell r="B2271">
            <v>2</v>
          </cell>
          <cell r="C2271" t="str">
            <v>IEH-AA-00-160</v>
          </cell>
          <cell r="D2271">
            <v>6537</v>
          </cell>
          <cell r="E2271" t="str">
            <v>IEH-AA</v>
          </cell>
          <cell r="F2271" t="str">
            <v>00-160</v>
          </cell>
          <cell r="G2271" t="str">
            <v>On Location</v>
          </cell>
        </row>
        <row r="2272">
          <cell r="A2272">
            <v>6653</v>
          </cell>
          <cell r="B2272">
            <v>2</v>
          </cell>
          <cell r="C2272" t="str">
            <v>IEH-AA-00-171</v>
          </cell>
          <cell r="D2272">
            <v>6653</v>
          </cell>
          <cell r="E2272" t="str">
            <v>IEH-AA</v>
          </cell>
          <cell r="F2272" t="str">
            <v>00-171</v>
          </cell>
          <cell r="G2272" t="str">
            <v>RITE</v>
          </cell>
        </row>
        <row r="2273">
          <cell r="A2273">
            <v>6654</v>
          </cell>
          <cell r="B2273">
            <v>2</v>
          </cell>
          <cell r="C2273" t="str">
            <v>IEH-AA-00-172</v>
          </cell>
          <cell r="D2273">
            <v>6654</v>
          </cell>
          <cell r="E2273" t="str">
            <v>IEH-AA</v>
          </cell>
          <cell r="F2273" t="str">
            <v>00-172</v>
          </cell>
          <cell r="G2273" t="str">
            <v>RITE</v>
          </cell>
        </row>
        <row r="2274">
          <cell r="A2274">
            <v>6651</v>
          </cell>
          <cell r="B2274">
            <v>2</v>
          </cell>
          <cell r="C2274" t="str">
            <v>IEH-AA-00-175</v>
          </cell>
          <cell r="D2274">
            <v>6651</v>
          </cell>
          <cell r="E2274" t="str">
            <v>IEH-AA</v>
          </cell>
          <cell r="F2274" t="str">
            <v>00-175</v>
          </cell>
          <cell r="G2274" t="str">
            <v>RITE</v>
          </cell>
        </row>
        <row r="2275">
          <cell r="A2275">
            <v>6652</v>
          </cell>
          <cell r="B2275">
            <v>2</v>
          </cell>
          <cell r="C2275" t="str">
            <v>IEH-AA-00-176</v>
          </cell>
          <cell r="D2275">
            <v>6652</v>
          </cell>
          <cell r="E2275" t="str">
            <v>IEH-AA</v>
          </cell>
          <cell r="F2275" t="str">
            <v>00-176</v>
          </cell>
          <cell r="G2275" t="str">
            <v>RITE</v>
          </cell>
        </row>
        <row r="2276">
          <cell r="A2276">
            <v>7057</v>
          </cell>
          <cell r="B2276">
            <v>2</v>
          </cell>
          <cell r="C2276" t="str">
            <v>IEH-AA-00-201</v>
          </cell>
          <cell r="D2276">
            <v>7057</v>
          </cell>
          <cell r="E2276" t="str">
            <v>IEH-AA</v>
          </cell>
          <cell r="F2276" t="str">
            <v>00-201</v>
          </cell>
          <cell r="G2276" t="str">
            <v>RITE</v>
          </cell>
        </row>
        <row r="2277">
          <cell r="A2277">
            <v>7058</v>
          </cell>
          <cell r="B2277">
            <v>2</v>
          </cell>
          <cell r="C2277" t="str">
            <v>IEH-AA-00-202</v>
          </cell>
          <cell r="D2277">
            <v>7058</v>
          </cell>
          <cell r="E2277" t="str">
            <v>IEH-AA</v>
          </cell>
          <cell r="F2277" t="str">
            <v>00-202</v>
          </cell>
          <cell r="G2277" t="str">
            <v>RITE</v>
          </cell>
        </row>
        <row r="2278">
          <cell r="A2278">
            <v>6888</v>
          </cell>
          <cell r="B2278">
            <v>2</v>
          </cell>
          <cell r="C2278" t="str">
            <v>IEH-AA-00-203</v>
          </cell>
          <cell r="D2278">
            <v>6888</v>
          </cell>
          <cell r="E2278" t="str">
            <v>IEH-AA</v>
          </cell>
          <cell r="F2278" t="str">
            <v>00-203</v>
          </cell>
          <cell r="G2278" t="str">
            <v>RITE</v>
          </cell>
        </row>
        <row r="2279">
          <cell r="A2279">
            <v>6889</v>
          </cell>
          <cell r="B2279">
            <v>2</v>
          </cell>
          <cell r="C2279" t="str">
            <v>IEH-AA-00-204</v>
          </cell>
          <cell r="D2279">
            <v>6889</v>
          </cell>
          <cell r="E2279" t="str">
            <v>IEH-AA</v>
          </cell>
          <cell r="F2279" t="str">
            <v>00-204</v>
          </cell>
          <cell r="G2279" t="str">
            <v>RITE</v>
          </cell>
        </row>
        <row r="2280">
          <cell r="A2280">
            <v>6964</v>
          </cell>
          <cell r="B2280">
            <v>2</v>
          </cell>
          <cell r="C2280" t="str">
            <v>IEH-AA-00-264</v>
          </cell>
          <cell r="D2280">
            <v>6964</v>
          </cell>
          <cell r="E2280" t="str">
            <v>IEH-AA</v>
          </cell>
          <cell r="F2280" t="str">
            <v>00-264</v>
          </cell>
          <cell r="G2280" t="str">
            <v>RITE</v>
          </cell>
          <cell r="N2280" t="str">
            <v>4501140240</v>
          </cell>
          <cell r="O2280" t="str">
            <v>5</v>
          </cell>
        </row>
        <row r="2281">
          <cell r="A2281">
            <v>6965</v>
          </cell>
          <cell r="B2281">
            <v>2</v>
          </cell>
          <cell r="C2281" t="str">
            <v>IEH-AA-00-265</v>
          </cell>
          <cell r="D2281">
            <v>6965</v>
          </cell>
          <cell r="E2281" t="str">
            <v>IEH-AA</v>
          </cell>
          <cell r="F2281" t="str">
            <v>00-265</v>
          </cell>
          <cell r="G2281" t="str">
            <v>RITE</v>
          </cell>
          <cell r="N2281" t="str">
            <v>4501140240</v>
          </cell>
          <cell r="O2281" t="str">
            <v>5</v>
          </cell>
        </row>
        <row r="2282">
          <cell r="A2282">
            <v>6977</v>
          </cell>
          <cell r="B2282">
            <v>2</v>
          </cell>
          <cell r="C2282" t="str">
            <v>IEH-AA-00-266</v>
          </cell>
          <cell r="D2282">
            <v>6977</v>
          </cell>
          <cell r="E2282" t="str">
            <v>IEH-AA</v>
          </cell>
          <cell r="F2282" t="str">
            <v>00-266</v>
          </cell>
          <cell r="G2282" t="str">
            <v>RITE</v>
          </cell>
          <cell r="N2282" t="str">
            <v>4501140240</v>
          </cell>
          <cell r="O2282" t="str">
            <v>6</v>
          </cell>
        </row>
        <row r="2283">
          <cell r="A2283">
            <v>6978</v>
          </cell>
          <cell r="B2283">
            <v>2</v>
          </cell>
          <cell r="C2283" t="str">
            <v>IEH-AA-00-267</v>
          </cell>
          <cell r="D2283">
            <v>6978</v>
          </cell>
          <cell r="E2283" t="str">
            <v>IEH-AA</v>
          </cell>
          <cell r="F2283" t="str">
            <v>00-267</v>
          </cell>
          <cell r="G2283" t="str">
            <v>RITE</v>
          </cell>
          <cell r="N2283" t="str">
            <v>4501140240</v>
          </cell>
          <cell r="O2283" t="str">
            <v>6</v>
          </cell>
        </row>
        <row r="2284">
          <cell r="A2284">
            <v>616</v>
          </cell>
          <cell r="B2284">
            <v>2</v>
          </cell>
          <cell r="C2284" t="str">
            <v>IEH-AA-021</v>
          </cell>
          <cell r="D2284">
            <v>616</v>
          </cell>
          <cell r="E2284" t="str">
            <v>IEH-AA</v>
          </cell>
          <cell r="F2284" t="str">
            <v>021</v>
          </cell>
          <cell r="G2284" t="str">
            <v>RITE</v>
          </cell>
        </row>
        <row r="2285">
          <cell r="A2285">
            <v>637</v>
          </cell>
          <cell r="B2285">
            <v>2</v>
          </cell>
          <cell r="C2285" t="str">
            <v>IEH-AA-022</v>
          </cell>
          <cell r="D2285">
            <v>637</v>
          </cell>
          <cell r="E2285" t="str">
            <v>IEH-AA</v>
          </cell>
          <cell r="F2285" t="str">
            <v>022</v>
          </cell>
          <cell r="G2285" t="str">
            <v>RITE</v>
          </cell>
        </row>
        <row r="2286">
          <cell r="A2286">
            <v>666</v>
          </cell>
          <cell r="B2286">
            <v>2</v>
          </cell>
          <cell r="C2286" t="str">
            <v>IEH-AA-023</v>
          </cell>
          <cell r="D2286">
            <v>666</v>
          </cell>
          <cell r="E2286" t="str">
            <v>IEH-AA</v>
          </cell>
          <cell r="F2286" t="str">
            <v>023</v>
          </cell>
          <cell r="G2286" t="str">
            <v>RITE</v>
          </cell>
        </row>
        <row r="2287">
          <cell r="A2287">
            <v>685</v>
          </cell>
          <cell r="B2287">
            <v>2</v>
          </cell>
          <cell r="C2287" t="str">
            <v>IEH-AA-024</v>
          </cell>
          <cell r="D2287">
            <v>685</v>
          </cell>
          <cell r="E2287" t="str">
            <v>IEH-AA</v>
          </cell>
          <cell r="F2287" t="str">
            <v>024</v>
          </cell>
          <cell r="G2287" t="str">
            <v>RITE</v>
          </cell>
        </row>
        <row r="2288">
          <cell r="A2288">
            <v>707</v>
          </cell>
          <cell r="B2288">
            <v>2</v>
          </cell>
          <cell r="C2288" t="str">
            <v>IEH-AA-025</v>
          </cell>
          <cell r="D2288">
            <v>707</v>
          </cell>
          <cell r="E2288" t="str">
            <v>IEH-AA</v>
          </cell>
          <cell r="F2288" t="str">
            <v>025</v>
          </cell>
          <cell r="G2288" t="str">
            <v>RITE</v>
          </cell>
        </row>
        <row r="2289">
          <cell r="A2289">
            <v>718</v>
          </cell>
          <cell r="B2289">
            <v>2</v>
          </cell>
          <cell r="C2289" t="str">
            <v>IEH-AA-026</v>
          </cell>
          <cell r="D2289">
            <v>718</v>
          </cell>
          <cell r="E2289" t="str">
            <v>IEH-AA</v>
          </cell>
          <cell r="F2289" t="str">
            <v>026</v>
          </cell>
          <cell r="G2289" t="str">
            <v>RITE</v>
          </cell>
        </row>
        <row r="2290">
          <cell r="A2290">
            <v>1221</v>
          </cell>
          <cell r="B2290">
            <v>2</v>
          </cell>
          <cell r="C2290" t="str">
            <v>IEH-AA-110</v>
          </cell>
          <cell r="D2290">
            <v>1221</v>
          </cell>
          <cell r="E2290" t="str">
            <v>IEH-AA</v>
          </cell>
          <cell r="F2290" t="str">
            <v>110</v>
          </cell>
          <cell r="G2290" t="str">
            <v>RITE</v>
          </cell>
        </row>
        <row r="2291">
          <cell r="A2291">
            <v>1227</v>
          </cell>
          <cell r="B2291">
            <v>2</v>
          </cell>
          <cell r="C2291" t="str">
            <v>IEH-AA-111</v>
          </cell>
          <cell r="D2291">
            <v>1227</v>
          </cell>
          <cell r="E2291" t="str">
            <v>IEH-AA</v>
          </cell>
          <cell r="F2291" t="str">
            <v>111</v>
          </cell>
          <cell r="G2291" t="str">
            <v>RITE</v>
          </cell>
        </row>
        <row r="2292">
          <cell r="A2292">
            <v>3259</v>
          </cell>
          <cell r="B2292">
            <v>2</v>
          </cell>
          <cell r="C2292" t="str">
            <v>IEH-AA-97012</v>
          </cell>
          <cell r="D2292">
            <v>3259</v>
          </cell>
          <cell r="E2292" t="str">
            <v>IEH-AA</v>
          </cell>
          <cell r="F2292" t="str">
            <v>97012</v>
          </cell>
          <cell r="G2292" t="str">
            <v>RITE</v>
          </cell>
        </row>
        <row r="2293">
          <cell r="A2293">
            <v>3276</v>
          </cell>
          <cell r="B2293">
            <v>2</v>
          </cell>
          <cell r="C2293" t="str">
            <v>IEH-AA-97019</v>
          </cell>
          <cell r="D2293">
            <v>3276</v>
          </cell>
          <cell r="E2293" t="str">
            <v>IEH-AA</v>
          </cell>
          <cell r="F2293" t="str">
            <v>97019</v>
          </cell>
          <cell r="G2293" t="str">
            <v>On Location</v>
          </cell>
        </row>
        <row r="2294">
          <cell r="A2294">
            <v>3280</v>
          </cell>
          <cell r="B2294">
            <v>2</v>
          </cell>
          <cell r="C2294" t="str">
            <v>IEH-AA-97020</v>
          </cell>
          <cell r="D2294">
            <v>3280</v>
          </cell>
          <cell r="E2294" t="str">
            <v>IEH-AA</v>
          </cell>
          <cell r="F2294" t="str">
            <v>97020</v>
          </cell>
          <cell r="G2294" t="str">
            <v>On Location</v>
          </cell>
        </row>
        <row r="2295">
          <cell r="A2295">
            <v>4541</v>
          </cell>
          <cell r="B2295">
            <v>2</v>
          </cell>
          <cell r="C2295" t="str">
            <v>IEH-AA-97046</v>
          </cell>
          <cell r="D2295">
            <v>4541</v>
          </cell>
          <cell r="E2295" t="str">
            <v>IEH-AA</v>
          </cell>
          <cell r="F2295" t="str">
            <v>97046</v>
          </cell>
          <cell r="G2295" t="str">
            <v>RITE</v>
          </cell>
        </row>
        <row r="2296">
          <cell r="A2296">
            <v>4542</v>
          </cell>
          <cell r="B2296">
            <v>2</v>
          </cell>
          <cell r="C2296" t="str">
            <v>IEH-AA-97047</v>
          </cell>
          <cell r="D2296">
            <v>4542</v>
          </cell>
          <cell r="E2296" t="str">
            <v>IEH-AA</v>
          </cell>
          <cell r="F2296" t="str">
            <v>97047</v>
          </cell>
          <cell r="G2296" t="str">
            <v>RITE</v>
          </cell>
        </row>
        <row r="2297">
          <cell r="A2297">
            <v>4190</v>
          </cell>
          <cell r="B2297">
            <v>2</v>
          </cell>
          <cell r="C2297" t="str">
            <v>IEH-AA-97061</v>
          </cell>
          <cell r="D2297">
            <v>4190</v>
          </cell>
          <cell r="E2297" t="str">
            <v>IEH-AA</v>
          </cell>
          <cell r="F2297" t="str">
            <v>97061</v>
          </cell>
          <cell r="G2297" t="str">
            <v>On Location</v>
          </cell>
        </row>
        <row r="2298">
          <cell r="A2298">
            <v>4191</v>
          </cell>
          <cell r="B2298">
            <v>2</v>
          </cell>
          <cell r="C2298" t="str">
            <v>IEH-AA-97062</v>
          </cell>
          <cell r="D2298">
            <v>4191</v>
          </cell>
          <cell r="E2298" t="str">
            <v>IEH-AA</v>
          </cell>
          <cell r="F2298" t="str">
            <v>97062</v>
          </cell>
          <cell r="G2298" t="str">
            <v>On Location</v>
          </cell>
        </row>
        <row r="2299">
          <cell r="A2299">
            <v>4236</v>
          </cell>
          <cell r="B2299">
            <v>2</v>
          </cell>
          <cell r="C2299" t="str">
            <v>IEH-AA-97072</v>
          </cell>
          <cell r="D2299">
            <v>4236</v>
          </cell>
          <cell r="E2299" t="str">
            <v>IEH-AA</v>
          </cell>
          <cell r="F2299" t="str">
            <v>97072</v>
          </cell>
          <cell r="G2299" t="str">
            <v>On Location</v>
          </cell>
        </row>
        <row r="2300">
          <cell r="A2300">
            <v>4665</v>
          </cell>
          <cell r="B2300">
            <v>2</v>
          </cell>
          <cell r="C2300" t="str">
            <v>IEH-AA-97073</v>
          </cell>
          <cell r="D2300">
            <v>4665</v>
          </cell>
          <cell r="E2300" t="str">
            <v>IEH-AA</v>
          </cell>
          <cell r="F2300" t="str">
            <v>97073</v>
          </cell>
          <cell r="G2300" t="str">
            <v>RITE</v>
          </cell>
        </row>
        <row r="2301">
          <cell r="A2301">
            <v>4031</v>
          </cell>
          <cell r="B2301">
            <v>2</v>
          </cell>
          <cell r="C2301" t="str">
            <v>IEH-AA-97085</v>
          </cell>
          <cell r="D2301">
            <v>4031</v>
          </cell>
          <cell r="E2301" t="str">
            <v>IEH-AA</v>
          </cell>
          <cell r="F2301" t="str">
            <v>97085</v>
          </cell>
          <cell r="G2301" t="str">
            <v>On Location</v>
          </cell>
        </row>
        <row r="2302">
          <cell r="A2302">
            <v>3367</v>
          </cell>
          <cell r="B2302">
            <v>2</v>
          </cell>
          <cell r="C2302" t="str">
            <v>IEH-AA-97087</v>
          </cell>
          <cell r="D2302">
            <v>3367</v>
          </cell>
          <cell r="E2302" t="str">
            <v>IEH-AA</v>
          </cell>
          <cell r="F2302" t="str">
            <v>97087</v>
          </cell>
          <cell r="G2302" t="str">
            <v>RITE</v>
          </cell>
        </row>
        <row r="2303">
          <cell r="A2303">
            <v>4235</v>
          </cell>
          <cell r="B2303">
            <v>2</v>
          </cell>
          <cell r="C2303" t="str">
            <v>IEH-AA-97097</v>
          </cell>
          <cell r="D2303">
            <v>4235</v>
          </cell>
          <cell r="E2303" t="str">
            <v>IEH-AA</v>
          </cell>
          <cell r="F2303" t="str">
            <v>97097</v>
          </cell>
          <cell r="G2303" t="str">
            <v>On Location</v>
          </cell>
        </row>
        <row r="2304">
          <cell r="A2304">
            <v>3378</v>
          </cell>
          <cell r="B2304">
            <v>2</v>
          </cell>
          <cell r="C2304" t="str">
            <v>IEH-AA-97099</v>
          </cell>
          <cell r="D2304">
            <v>3378</v>
          </cell>
          <cell r="E2304" t="str">
            <v>IEH-AA</v>
          </cell>
          <cell r="F2304" t="str">
            <v>97099</v>
          </cell>
          <cell r="G2304" t="str">
            <v>RITE</v>
          </cell>
        </row>
        <row r="2305">
          <cell r="A2305">
            <v>5583</v>
          </cell>
          <cell r="B2305">
            <v>2</v>
          </cell>
          <cell r="C2305" t="str">
            <v>IEH-AA-97128</v>
          </cell>
          <cell r="D2305">
            <v>5583</v>
          </cell>
          <cell r="E2305" t="str">
            <v>IEH-AA</v>
          </cell>
          <cell r="F2305" t="str">
            <v>97128</v>
          </cell>
          <cell r="G2305" t="str">
            <v>RITE</v>
          </cell>
        </row>
        <row r="2306">
          <cell r="A2306">
            <v>4652</v>
          </cell>
          <cell r="B2306">
            <v>2</v>
          </cell>
          <cell r="C2306" t="str">
            <v>IEH-AA-97129</v>
          </cell>
          <cell r="D2306">
            <v>4652</v>
          </cell>
          <cell r="E2306" t="str">
            <v>IEH-AA</v>
          </cell>
          <cell r="F2306" t="str">
            <v>97129</v>
          </cell>
          <cell r="G2306" t="str">
            <v>RITE</v>
          </cell>
        </row>
        <row r="2307">
          <cell r="A2307">
            <v>4653</v>
          </cell>
          <cell r="B2307">
            <v>2</v>
          </cell>
          <cell r="C2307" t="str">
            <v>IEH-AA-97130</v>
          </cell>
          <cell r="D2307">
            <v>4653</v>
          </cell>
          <cell r="E2307" t="str">
            <v>IEH-AA</v>
          </cell>
          <cell r="F2307" t="str">
            <v>97130</v>
          </cell>
          <cell r="G2307" t="str">
            <v>RITE</v>
          </cell>
        </row>
        <row r="2308">
          <cell r="A2308">
            <v>4144</v>
          </cell>
          <cell r="B2308">
            <v>2</v>
          </cell>
          <cell r="C2308" t="str">
            <v>IEH-AA-97139</v>
          </cell>
          <cell r="D2308">
            <v>4144</v>
          </cell>
          <cell r="E2308" t="str">
            <v>IEH-AA</v>
          </cell>
          <cell r="F2308" t="str">
            <v>97139</v>
          </cell>
          <cell r="G2308" t="str">
            <v>RITE</v>
          </cell>
        </row>
        <row r="2309">
          <cell r="A2309">
            <v>4666</v>
          </cell>
          <cell r="B2309">
            <v>2</v>
          </cell>
          <cell r="C2309" t="str">
            <v>IEH-AA-98008</v>
          </cell>
          <cell r="D2309">
            <v>4666</v>
          </cell>
          <cell r="E2309" t="str">
            <v>IEH-AA</v>
          </cell>
          <cell r="F2309" t="str">
            <v>98008</v>
          </cell>
          <cell r="G2309" t="str">
            <v>RITE</v>
          </cell>
        </row>
        <row r="2310">
          <cell r="A2310">
            <v>4136</v>
          </cell>
          <cell r="B2310">
            <v>2</v>
          </cell>
          <cell r="C2310" t="str">
            <v>IEH-AA-98021</v>
          </cell>
          <cell r="D2310">
            <v>4136</v>
          </cell>
          <cell r="E2310" t="str">
            <v>IEH-AA</v>
          </cell>
          <cell r="F2310" t="str">
            <v>98021</v>
          </cell>
          <cell r="G2310" t="str">
            <v>On Location</v>
          </cell>
        </row>
        <row r="2311">
          <cell r="A2311">
            <v>4135</v>
          </cell>
          <cell r="B2311">
            <v>2</v>
          </cell>
          <cell r="C2311" t="str">
            <v>IEH-AA-98022</v>
          </cell>
          <cell r="D2311">
            <v>4135</v>
          </cell>
          <cell r="E2311" t="str">
            <v>IEH-AA</v>
          </cell>
          <cell r="F2311" t="str">
            <v>98022</v>
          </cell>
          <cell r="G2311" t="str">
            <v>On Location</v>
          </cell>
        </row>
        <row r="2312">
          <cell r="A2312">
            <v>4159</v>
          </cell>
          <cell r="B2312">
            <v>2</v>
          </cell>
          <cell r="C2312" t="str">
            <v>IEH-AA-98023</v>
          </cell>
          <cell r="D2312">
            <v>4159</v>
          </cell>
          <cell r="E2312" t="str">
            <v>IEH-AA</v>
          </cell>
          <cell r="F2312" t="str">
            <v>98023</v>
          </cell>
          <cell r="G2312" t="str">
            <v>RITE</v>
          </cell>
        </row>
        <row r="2313">
          <cell r="A2313">
            <v>4160</v>
          </cell>
          <cell r="B2313">
            <v>2</v>
          </cell>
          <cell r="C2313" t="str">
            <v>IEH-AA-98024</v>
          </cell>
          <cell r="D2313">
            <v>4160</v>
          </cell>
          <cell r="E2313" t="str">
            <v>IEH-AA</v>
          </cell>
          <cell r="F2313" t="str">
            <v>98024</v>
          </cell>
          <cell r="G2313" t="str">
            <v>RITE</v>
          </cell>
        </row>
        <row r="2314">
          <cell r="A2314">
            <v>4676</v>
          </cell>
          <cell r="B2314">
            <v>2</v>
          </cell>
          <cell r="C2314" t="str">
            <v>IEH-AA-98025</v>
          </cell>
          <cell r="D2314">
            <v>4676</v>
          </cell>
          <cell r="E2314" t="str">
            <v>IEH-AA</v>
          </cell>
          <cell r="F2314" t="str">
            <v>98025</v>
          </cell>
          <cell r="G2314" t="str">
            <v>RITE</v>
          </cell>
        </row>
        <row r="2315">
          <cell r="A2315">
            <v>4677</v>
          </cell>
          <cell r="B2315">
            <v>2</v>
          </cell>
          <cell r="C2315" t="str">
            <v>IEH-AA-98026</v>
          </cell>
          <cell r="D2315">
            <v>4677</v>
          </cell>
          <cell r="E2315" t="str">
            <v>IEH-AA</v>
          </cell>
          <cell r="F2315" t="str">
            <v>98026</v>
          </cell>
          <cell r="G2315" t="str">
            <v>RITE</v>
          </cell>
        </row>
        <row r="2316">
          <cell r="A2316">
            <v>3521</v>
          </cell>
          <cell r="B2316">
            <v>2</v>
          </cell>
          <cell r="C2316" t="str">
            <v>IEH-AA-98045</v>
          </cell>
          <cell r="D2316">
            <v>3521</v>
          </cell>
          <cell r="E2316" t="str">
            <v>IEH-AA</v>
          </cell>
          <cell r="F2316" t="str">
            <v>98045</v>
          </cell>
          <cell r="G2316" t="str">
            <v>RITE</v>
          </cell>
        </row>
        <row r="2317">
          <cell r="A2317">
            <v>3536</v>
          </cell>
          <cell r="B2317">
            <v>2</v>
          </cell>
          <cell r="C2317" t="str">
            <v>IEH-AA-98055</v>
          </cell>
          <cell r="D2317">
            <v>3536</v>
          </cell>
          <cell r="E2317" t="str">
            <v>IEH-AA</v>
          </cell>
          <cell r="F2317" t="str">
            <v>98055</v>
          </cell>
          <cell r="G2317" t="str">
            <v>RITE</v>
          </cell>
        </row>
        <row r="2318">
          <cell r="A2318">
            <v>3539</v>
          </cell>
          <cell r="B2318">
            <v>2</v>
          </cell>
          <cell r="C2318" t="str">
            <v>IEH-AA-98056</v>
          </cell>
          <cell r="D2318">
            <v>3539</v>
          </cell>
          <cell r="E2318" t="str">
            <v>IEH-AA</v>
          </cell>
          <cell r="F2318" t="str">
            <v>98056</v>
          </cell>
          <cell r="G2318" t="str">
            <v>RITE</v>
          </cell>
        </row>
        <row r="2319">
          <cell r="A2319">
            <v>4071</v>
          </cell>
          <cell r="B2319">
            <v>2</v>
          </cell>
          <cell r="C2319" t="str">
            <v>IEH-AA-98063</v>
          </cell>
          <cell r="D2319">
            <v>4071</v>
          </cell>
          <cell r="E2319" t="str">
            <v>IEH-AA</v>
          </cell>
          <cell r="F2319" t="str">
            <v>98063</v>
          </cell>
          <cell r="G2319" t="str">
            <v>On Location</v>
          </cell>
        </row>
        <row r="2320">
          <cell r="A2320">
            <v>3566</v>
          </cell>
          <cell r="B2320">
            <v>2</v>
          </cell>
          <cell r="C2320" t="str">
            <v>IEH-AA-98076</v>
          </cell>
          <cell r="D2320">
            <v>3566</v>
          </cell>
          <cell r="E2320" t="str">
            <v>IEH-AA</v>
          </cell>
          <cell r="F2320" t="str">
            <v>98076</v>
          </cell>
          <cell r="G2320" t="str">
            <v>RITE</v>
          </cell>
        </row>
        <row r="2321">
          <cell r="A2321">
            <v>3998</v>
          </cell>
          <cell r="B2321">
            <v>2</v>
          </cell>
          <cell r="C2321" t="str">
            <v>IEH-AA-98077</v>
          </cell>
          <cell r="D2321">
            <v>3998</v>
          </cell>
          <cell r="E2321" t="str">
            <v>IEH-AA</v>
          </cell>
          <cell r="F2321" t="str">
            <v>98077</v>
          </cell>
          <cell r="G2321" t="str">
            <v>RITE</v>
          </cell>
        </row>
        <row r="2322">
          <cell r="A2322">
            <v>4300</v>
          </cell>
          <cell r="B2322">
            <v>2</v>
          </cell>
          <cell r="C2322" t="str">
            <v>IEH-AA-98108</v>
          </cell>
          <cell r="D2322">
            <v>4300</v>
          </cell>
          <cell r="E2322" t="str">
            <v>IEH-AA</v>
          </cell>
          <cell r="F2322" t="str">
            <v>98108</v>
          </cell>
          <cell r="G2322" t="str">
            <v>On Location</v>
          </cell>
        </row>
        <row r="2323">
          <cell r="A2323">
            <v>4301</v>
          </cell>
          <cell r="B2323">
            <v>2</v>
          </cell>
          <cell r="C2323" t="str">
            <v>IEH-AA-98109</v>
          </cell>
          <cell r="D2323">
            <v>4301</v>
          </cell>
          <cell r="E2323" t="str">
            <v>IEH-AA</v>
          </cell>
          <cell r="F2323" t="str">
            <v>98109</v>
          </cell>
          <cell r="G2323" t="str">
            <v>On Location</v>
          </cell>
        </row>
        <row r="2324">
          <cell r="A2324">
            <v>4532</v>
          </cell>
          <cell r="B2324">
            <v>2</v>
          </cell>
          <cell r="C2324" t="str">
            <v>IEH-AA-98127</v>
          </cell>
          <cell r="D2324">
            <v>4532</v>
          </cell>
          <cell r="E2324" t="str">
            <v>IEH-AA</v>
          </cell>
          <cell r="F2324" t="str">
            <v>98127</v>
          </cell>
          <cell r="G2324" t="str">
            <v>RITE</v>
          </cell>
        </row>
        <row r="2325">
          <cell r="A2325">
            <v>4531</v>
          </cell>
          <cell r="B2325">
            <v>2</v>
          </cell>
          <cell r="C2325" t="str">
            <v>IEH-AA-98128</v>
          </cell>
          <cell r="D2325">
            <v>4531</v>
          </cell>
          <cell r="E2325" t="str">
            <v>IEH-AA</v>
          </cell>
          <cell r="F2325" t="str">
            <v>98128</v>
          </cell>
          <cell r="G2325" t="str">
            <v>On Location</v>
          </cell>
        </row>
        <row r="2326">
          <cell r="A2326">
            <v>3619</v>
          </cell>
          <cell r="B2326">
            <v>2</v>
          </cell>
          <cell r="C2326" t="str">
            <v>IEH-AA-98140</v>
          </cell>
          <cell r="D2326">
            <v>3619</v>
          </cell>
          <cell r="E2326" t="str">
            <v>IEH-AA</v>
          </cell>
          <cell r="F2326" t="str">
            <v>98140</v>
          </cell>
          <cell r="G2326" t="str">
            <v>On Location</v>
          </cell>
        </row>
        <row r="2327">
          <cell r="A2327">
            <v>3620</v>
          </cell>
          <cell r="B2327">
            <v>2</v>
          </cell>
          <cell r="C2327" t="str">
            <v>IEH-AA-98141</v>
          </cell>
          <cell r="D2327">
            <v>3620</v>
          </cell>
          <cell r="E2327" t="str">
            <v>IEH-AA</v>
          </cell>
          <cell r="F2327" t="str">
            <v>98141</v>
          </cell>
          <cell r="G2327" t="str">
            <v>On Location</v>
          </cell>
        </row>
        <row r="2328">
          <cell r="A2328">
            <v>4074</v>
          </cell>
          <cell r="B2328">
            <v>2</v>
          </cell>
          <cell r="C2328" t="str">
            <v>IEH-AA-98150</v>
          </cell>
          <cell r="D2328">
            <v>4074</v>
          </cell>
          <cell r="E2328" t="str">
            <v>IEH-AA</v>
          </cell>
          <cell r="F2328" t="str">
            <v>98150</v>
          </cell>
          <cell r="G2328" t="str">
            <v>On Location</v>
          </cell>
        </row>
        <row r="2329">
          <cell r="A2329">
            <v>4075</v>
          </cell>
          <cell r="B2329">
            <v>2</v>
          </cell>
          <cell r="C2329" t="str">
            <v>IEH-AA-98151</v>
          </cell>
          <cell r="D2329">
            <v>4075</v>
          </cell>
          <cell r="E2329" t="str">
            <v>IEH-AA</v>
          </cell>
          <cell r="F2329" t="str">
            <v>98151</v>
          </cell>
          <cell r="G2329" t="str">
            <v>On Location</v>
          </cell>
        </row>
        <row r="2330">
          <cell r="A2330">
            <v>3634</v>
          </cell>
          <cell r="B2330">
            <v>2</v>
          </cell>
          <cell r="C2330" t="str">
            <v>IEH-AA-98165</v>
          </cell>
          <cell r="D2330">
            <v>3634</v>
          </cell>
          <cell r="E2330" t="str">
            <v>IEH-AA</v>
          </cell>
          <cell r="F2330" t="str">
            <v>98165</v>
          </cell>
          <cell r="G2330" t="str">
            <v>RITE</v>
          </cell>
        </row>
        <row r="2331">
          <cell r="A2331">
            <v>3636</v>
          </cell>
          <cell r="B2331">
            <v>2</v>
          </cell>
          <cell r="C2331" t="str">
            <v>IEH-AA-98166</v>
          </cell>
          <cell r="D2331">
            <v>3636</v>
          </cell>
          <cell r="E2331" t="str">
            <v>IEH-AA</v>
          </cell>
          <cell r="F2331" t="str">
            <v>98166</v>
          </cell>
          <cell r="G2331" t="str">
            <v>On Location</v>
          </cell>
        </row>
        <row r="2332">
          <cell r="A2332">
            <v>4004</v>
          </cell>
          <cell r="B2332">
            <v>2</v>
          </cell>
          <cell r="C2332" t="str">
            <v>IEH-AA-98171</v>
          </cell>
          <cell r="D2332">
            <v>4004</v>
          </cell>
          <cell r="E2332" t="str">
            <v>IEH-AA</v>
          </cell>
          <cell r="F2332" t="str">
            <v>98171</v>
          </cell>
          <cell r="G2332" t="str">
            <v>On Location</v>
          </cell>
        </row>
        <row r="2333">
          <cell r="A2333">
            <v>4005</v>
          </cell>
          <cell r="B2333">
            <v>2</v>
          </cell>
          <cell r="C2333" t="str">
            <v>IEH-AA-98172</v>
          </cell>
          <cell r="D2333">
            <v>4005</v>
          </cell>
          <cell r="E2333" t="str">
            <v>IEH-AA</v>
          </cell>
          <cell r="F2333" t="str">
            <v>98172</v>
          </cell>
          <cell r="G2333" t="str">
            <v>On Location</v>
          </cell>
        </row>
        <row r="2334">
          <cell r="A2334">
            <v>3647</v>
          </cell>
          <cell r="B2334">
            <v>2</v>
          </cell>
          <cell r="C2334" t="str">
            <v>IEH-AA-98183</v>
          </cell>
          <cell r="D2334">
            <v>3647</v>
          </cell>
          <cell r="E2334" t="str">
            <v>IEH-AA</v>
          </cell>
          <cell r="F2334" t="str">
            <v>98183</v>
          </cell>
          <cell r="G2334" t="str">
            <v>On Location</v>
          </cell>
        </row>
        <row r="2335">
          <cell r="A2335">
            <v>3650</v>
          </cell>
          <cell r="B2335">
            <v>2</v>
          </cell>
          <cell r="C2335" t="str">
            <v>IEH-AA-98184</v>
          </cell>
          <cell r="D2335">
            <v>3650</v>
          </cell>
          <cell r="E2335" t="str">
            <v>IEH-AA</v>
          </cell>
          <cell r="F2335" t="str">
            <v>98184</v>
          </cell>
          <cell r="G2335" t="str">
            <v>RITE</v>
          </cell>
        </row>
        <row r="2336">
          <cell r="A2336">
            <v>3663</v>
          </cell>
          <cell r="B2336">
            <v>2</v>
          </cell>
          <cell r="C2336" t="str">
            <v>IEH-AA-98217</v>
          </cell>
          <cell r="D2336">
            <v>3663</v>
          </cell>
          <cell r="E2336" t="str">
            <v>IEH-AA</v>
          </cell>
          <cell r="F2336" t="str">
            <v>98217</v>
          </cell>
          <cell r="G2336" t="str">
            <v>On Location</v>
          </cell>
        </row>
        <row r="2337">
          <cell r="A2337">
            <v>3664</v>
          </cell>
          <cell r="B2337">
            <v>2</v>
          </cell>
          <cell r="C2337" t="str">
            <v>IEH-AA-98218</v>
          </cell>
          <cell r="D2337">
            <v>3664</v>
          </cell>
          <cell r="E2337" t="str">
            <v>IEH-AA</v>
          </cell>
          <cell r="F2337" t="str">
            <v>98218</v>
          </cell>
          <cell r="G2337" t="str">
            <v>On Location</v>
          </cell>
        </row>
        <row r="2338">
          <cell r="A2338">
            <v>3665</v>
          </cell>
          <cell r="B2338">
            <v>2</v>
          </cell>
          <cell r="C2338" t="str">
            <v>IEH-AA-98219</v>
          </cell>
          <cell r="D2338">
            <v>3665</v>
          </cell>
          <cell r="E2338" t="str">
            <v>IEH-AA</v>
          </cell>
          <cell r="F2338" t="str">
            <v>98219</v>
          </cell>
          <cell r="G2338" t="str">
            <v>RITE</v>
          </cell>
        </row>
        <row r="2339">
          <cell r="A2339">
            <v>3666</v>
          </cell>
          <cell r="B2339">
            <v>2</v>
          </cell>
          <cell r="C2339" t="str">
            <v>IEH-AA-98220</v>
          </cell>
          <cell r="D2339">
            <v>3666</v>
          </cell>
          <cell r="E2339" t="str">
            <v>IEH-AA</v>
          </cell>
          <cell r="F2339" t="str">
            <v>98220</v>
          </cell>
          <cell r="G2339" t="str">
            <v>RITE</v>
          </cell>
        </row>
        <row r="2340">
          <cell r="A2340">
            <v>3672</v>
          </cell>
          <cell r="B2340">
            <v>2</v>
          </cell>
          <cell r="C2340" t="str">
            <v>IEH-AA-98233</v>
          </cell>
          <cell r="D2340">
            <v>3672</v>
          </cell>
          <cell r="E2340" t="str">
            <v>IEH-AA</v>
          </cell>
          <cell r="F2340" t="str">
            <v>98233</v>
          </cell>
          <cell r="G2340" t="str">
            <v>On Location</v>
          </cell>
        </row>
        <row r="2341">
          <cell r="A2341">
            <v>3674</v>
          </cell>
          <cell r="B2341">
            <v>2</v>
          </cell>
          <cell r="C2341" t="str">
            <v>IEH-AA-98234</v>
          </cell>
          <cell r="D2341">
            <v>3674</v>
          </cell>
          <cell r="E2341" t="str">
            <v>IEH-AA</v>
          </cell>
          <cell r="F2341" t="str">
            <v>98234</v>
          </cell>
          <cell r="G2341" t="str">
            <v>On Location</v>
          </cell>
        </row>
        <row r="2342">
          <cell r="A2342">
            <v>4645</v>
          </cell>
          <cell r="B2342">
            <v>2</v>
          </cell>
          <cell r="C2342" t="str">
            <v>IEH-AA-98244</v>
          </cell>
          <cell r="D2342">
            <v>4645</v>
          </cell>
          <cell r="E2342" t="str">
            <v>IEH-AA</v>
          </cell>
          <cell r="F2342" t="str">
            <v>98244</v>
          </cell>
          <cell r="G2342" t="str">
            <v>On Location</v>
          </cell>
        </row>
        <row r="2343">
          <cell r="A2343">
            <v>3725</v>
          </cell>
          <cell r="B2343">
            <v>2</v>
          </cell>
          <cell r="C2343" t="str">
            <v>IEH-AA-99009</v>
          </cell>
          <cell r="D2343">
            <v>3725</v>
          </cell>
          <cell r="E2343" t="str">
            <v>IEH-AA</v>
          </cell>
          <cell r="F2343" t="str">
            <v>99009</v>
          </cell>
          <cell r="G2343" t="str">
            <v>RITE</v>
          </cell>
        </row>
        <row r="2344">
          <cell r="A2344">
            <v>3733</v>
          </cell>
          <cell r="B2344">
            <v>2</v>
          </cell>
          <cell r="C2344" t="str">
            <v>IEH-AA-99010</v>
          </cell>
          <cell r="D2344">
            <v>3733</v>
          </cell>
          <cell r="E2344" t="str">
            <v>IEH-AA</v>
          </cell>
          <cell r="F2344" t="str">
            <v>99010</v>
          </cell>
          <cell r="G2344" t="str">
            <v>RITE</v>
          </cell>
        </row>
        <row r="2345">
          <cell r="A2345">
            <v>5439</v>
          </cell>
          <cell r="B2345">
            <v>2</v>
          </cell>
          <cell r="C2345" t="str">
            <v>IEH-AA-99046</v>
          </cell>
          <cell r="D2345">
            <v>5439</v>
          </cell>
          <cell r="E2345" t="str">
            <v>IEH-AA</v>
          </cell>
          <cell r="F2345" t="str">
            <v>99046</v>
          </cell>
          <cell r="G2345" t="str">
            <v>On Location</v>
          </cell>
        </row>
        <row r="2346">
          <cell r="A2346">
            <v>5144</v>
          </cell>
          <cell r="B2346">
            <v>2</v>
          </cell>
          <cell r="C2346" t="str">
            <v>IEH-AA-99049</v>
          </cell>
          <cell r="D2346">
            <v>5144</v>
          </cell>
          <cell r="E2346" t="str">
            <v>IEH-AA</v>
          </cell>
          <cell r="F2346" t="str">
            <v>99049</v>
          </cell>
          <cell r="G2346" t="str">
            <v>On Location</v>
          </cell>
        </row>
        <row r="2347">
          <cell r="A2347">
            <v>5145</v>
          </cell>
          <cell r="B2347">
            <v>2</v>
          </cell>
          <cell r="C2347" t="str">
            <v>IEH-AA-99051</v>
          </cell>
          <cell r="D2347">
            <v>5145</v>
          </cell>
          <cell r="E2347" t="str">
            <v>IEH-AA</v>
          </cell>
          <cell r="F2347" t="str">
            <v>99051</v>
          </cell>
          <cell r="G2347" t="str">
            <v>On Location</v>
          </cell>
        </row>
        <row r="2348">
          <cell r="A2348">
            <v>5440</v>
          </cell>
          <cell r="B2348">
            <v>2</v>
          </cell>
          <cell r="C2348" t="str">
            <v>IEH-AA-99052</v>
          </cell>
          <cell r="D2348">
            <v>5440</v>
          </cell>
          <cell r="E2348" t="str">
            <v>IEH-AA</v>
          </cell>
          <cell r="F2348" t="str">
            <v>99052</v>
          </cell>
          <cell r="G2348" t="str">
            <v>On Location</v>
          </cell>
        </row>
        <row r="2349">
          <cell r="A2349">
            <v>5270</v>
          </cell>
          <cell r="B2349">
            <v>2</v>
          </cell>
          <cell r="C2349" t="str">
            <v>IEH-AA-99055</v>
          </cell>
          <cell r="D2349">
            <v>5270</v>
          </cell>
          <cell r="E2349" t="str">
            <v>IEH-AA</v>
          </cell>
          <cell r="F2349" t="str">
            <v>99055</v>
          </cell>
          <cell r="G2349" t="str">
            <v>On Location</v>
          </cell>
        </row>
        <row r="2350">
          <cell r="A2350">
            <v>5269</v>
          </cell>
          <cell r="B2350">
            <v>2</v>
          </cell>
          <cell r="C2350" t="str">
            <v>IEH-AA-99056</v>
          </cell>
          <cell r="D2350">
            <v>5269</v>
          </cell>
          <cell r="E2350" t="str">
            <v>IEH-AA</v>
          </cell>
          <cell r="F2350" t="str">
            <v>99056</v>
          </cell>
          <cell r="G2350" t="str">
            <v>On Location</v>
          </cell>
        </row>
        <row r="2351">
          <cell r="A2351">
            <v>3682</v>
          </cell>
          <cell r="B2351">
            <v>2</v>
          </cell>
          <cell r="C2351" t="str">
            <v>IEH-BA-98243</v>
          </cell>
          <cell r="D2351">
            <v>3682</v>
          </cell>
          <cell r="E2351" t="str">
            <v>IEH-BA</v>
          </cell>
          <cell r="F2351" t="str">
            <v>98243</v>
          </cell>
          <cell r="G2351" t="str">
            <v>RITE</v>
          </cell>
        </row>
        <row r="2352">
          <cell r="A2352">
            <v>3683</v>
          </cell>
          <cell r="B2352">
            <v>2</v>
          </cell>
          <cell r="C2352" t="str">
            <v>IEH-BA-98244</v>
          </cell>
          <cell r="D2352">
            <v>3683</v>
          </cell>
          <cell r="E2352" t="str">
            <v>IEH-BA</v>
          </cell>
          <cell r="F2352" t="str">
            <v>98244</v>
          </cell>
          <cell r="G2352" t="str">
            <v>RITE</v>
          </cell>
        </row>
        <row r="2353">
          <cell r="A2353">
            <v>4583</v>
          </cell>
          <cell r="B2353">
            <v>2</v>
          </cell>
          <cell r="C2353" t="str">
            <v>IFPM-AA-00-003</v>
          </cell>
          <cell r="D2353">
            <v>4583</v>
          </cell>
          <cell r="E2353" t="str">
            <v>IFPM-AA</v>
          </cell>
          <cell r="F2353" t="str">
            <v>00-003</v>
          </cell>
          <cell r="G2353" t="str">
            <v>RITE</v>
          </cell>
        </row>
        <row r="2354">
          <cell r="A2354">
            <v>4584</v>
          </cell>
          <cell r="B2354">
            <v>2</v>
          </cell>
          <cell r="C2354" t="str">
            <v>IFPM-AA-00-004</v>
          </cell>
          <cell r="D2354">
            <v>4584</v>
          </cell>
          <cell r="E2354" t="str">
            <v>IFPM-AA</v>
          </cell>
          <cell r="F2354" t="str">
            <v>00-004</v>
          </cell>
          <cell r="G2354" t="str">
            <v>RITE</v>
          </cell>
        </row>
        <row r="2355">
          <cell r="A2355">
            <v>4585</v>
          </cell>
          <cell r="B2355">
            <v>2</v>
          </cell>
          <cell r="C2355" t="str">
            <v>IFPM-AA-00-005</v>
          </cell>
          <cell r="D2355">
            <v>4585</v>
          </cell>
          <cell r="E2355" t="str">
            <v>IFPM-AA</v>
          </cell>
          <cell r="F2355" t="str">
            <v>00-005</v>
          </cell>
          <cell r="G2355" t="str">
            <v>On Location</v>
          </cell>
        </row>
        <row r="2356">
          <cell r="A2356">
            <v>4602</v>
          </cell>
          <cell r="B2356">
            <v>2</v>
          </cell>
          <cell r="C2356" t="str">
            <v>IFPM-AA-00-006</v>
          </cell>
          <cell r="D2356">
            <v>4602</v>
          </cell>
          <cell r="E2356" t="str">
            <v>IFPM-AA</v>
          </cell>
          <cell r="F2356" t="str">
            <v>00-006</v>
          </cell>
          <cell r="G2356" t="str">
            <v>On Location</v>
          </cell>
        </row>
        <row r="2357">
          <cell r="A2357">
            <v>4601</v>
          </cell>
          <cell r="B2357">
            <v>2</v>
          </cell>
          <cell r="C2357" t="str">
            <v>IFPM-AA-00-007</v>
          </cell>
          <cell r="D2357">
            <v>4601</v>
          </cell>
          <cell r="E2357" t="str">
            <v>IFPM-AA</v>
          </cell>
          <cell r="F2357" t="str">
            <v>00-007</v>
          </cell>
          <cell r="G2357" t="str">
            <v>On Location</v>
          </cell>
        </row>
        <row r="2358">
          <cell r="A2358">
            <v>4603</v>
          </cell>
          <cell r="B2358">
            <v>2</v>
          </cell>
          <cell r="C2358" t="str">
            <v>IFPM-AA-00-008</v>
          </cell>
          <cell r="D2358">
            <v>4603</v>
          </cell>
          <cell r="E2358" t="str">
            <v>IFPM-AA</v>
          </cell>
          <cell r="F2358" t="str">
            <v>00-008</v>
          </cell>
          <cell r="G2358" t="str">
            <v>RITE</v>
          </cell>
        </row>
        <row r="2359">
          <cell r="A2359">
            <v>4874</v>
          </cell>
          <cell r="B2359">
            <v>2</v>
          </cell>
          <cell r="C2359" t="str">
            <v>IFPM-AA-00-012</v>
          </cell>
          <cell r="D2359">
            <v>4874</v>
          </cell>
          <cell r="E2359" t="str">
            <v>IFPM-AA</v>
          </cell>
          <cell r="F2359" t="str">
            <v>00-012</v>
          </cell>
          <cell r="G2359" t="str">
            <v>On Location</v>
          </cell>
          <cell r="N2359" t="str">
            <v>4500992379</v>
          </cell>
          <cell r="O2359" t="str">
            <v>3</v>
          </cell>
        </row>
        <row r="2360">
          <cell r="A2360">
            <v>4875</v>
          </cell>
          <cell r="B2360">
            <v>2</v>
          </cell>
          <cell r="C2360" t="str">
            <v>IFPM-AA-00-013</v>
          </cell>
          <cell r="D2360">
            <v>4875</v>
          </cell>
          <cell r="E2360" t="str">
            <v>IFPM-AA</v>
          </cell>
          <cell r="F2360" t="str">
            <v>00-013</v>
          </cell>
          <cell r="G2360" t="str">
            <v>On Location</v>
          </cell>
          <cell r="N2360" t="str">
            <v>4500992379</v>
          </cell>
          <cell r="O2360" t="str">
            <v>3</v>
          </cell>
        </row>
        <row r="2361">
          <cell r="A2361">
            <v>5254</v>
          </cell>
          <cell r="B2361">
            <v>2</v>
          </cell>
          <cell r="C2361" t="str">
            <v>IFPM-AA-00-014</v>
          </cell>
          <cell r="D2361">
            <v>5254</v>
          </cell>
          <cell r="E2361" t="str">
            <v>IFPM-AA</v>
          </cell>
          <cell r="F2361" t="str">
            <v>00-014</v>
          </cell>
          <cell r="G2361" t="str">
            <v>On Location</v>
          </cell>
          <cell r="N2361" t="str">
            <v>4501006454</v>
          </cell>
          <cell r="O2361" t="str">
            <v>1</v>
          </cell>
        </row>
        <row r="2362">
          <cell r="A2362">
            <v>5253</v>
          </cell>
          <cell r="B2362">
            <v>2</v>
          </cell>
          <cell r="C2362" t="str">
            <v>IFPM-AA-00-015</v>
          </cell>
          <cell r="D2362">
            <v>5253</v>
          </cell>
          <cell r="E2362" t="str">
            <v>IFPM-AA</v>
          </cell>
          <cell r="F2362" t="str">
            <v>00-015</v>
          </cell>
          <cell r="G2362" t="str">
            <v>On Location</v>
          </cell>
          <cell r="N2362" t="str">
            <v>4501006454</v>
          </cell>
          <cell r="O2362" t="str">
            <v>1</v>
          </cell>
        </row>
        <row r="2363">
          <cell r="A2363">
            <v>5252</v>
          </cell>
          <cell r="B2363">
            <v>2</v>
          </cell>
          <cell r="C2363" t="str">
            <v>IFPM-AA-00-016</v>
          </cell>
          <cell r="D2363">
            <v>5252</v>
          </cell>
          <cell r="E2363" t="str">
            <v>IFPM-AA</v>
          </cell>
          <cell r="F2363" t="str">
            <v>00-016</v>
          </cell>
          <cell r="G2363" t="str">
            <v>On Location</v>
          </cell>
          <cell r="N2363" t="str">
            <v>4501006454</v>
          </cell>
          <cell r="O2363" t="str">
            <v>1</v>
          </cell>
        </row>
        <row r="2364">
          <cell r="A2364">
            <v>5247</v>
          </cell>
          <cell r="B2364">
            <v>2</v>
          </cell>
          <cell r="C2364" t="str">
            <v>IFPM-AA-00-017</v>
          </cell>
          <cell r="D2364">
            <v>5247</v>
          </cell>
          <cell r="E2364" t="str">
            <v>IFPM-AA</v>
          </cell>
          <cell r="F2364" t="str">
            <v>00-017</v>
          </cell>
          <cell r="G2364" t="str">
            <v>On Location</v>
          </cell>
          <cell r="N2364" t="str">
            <v>4501006454</v>
          </cell>
          <cell r="O2364" t="str">
            <v>2</v>
          </cell>
        </row>
        <row r="2365">
          <cell r="A2365">
            <v>5248</v>
          </cell>
          <cell r="B2365">
            <v>2</v>
          </cell>
          <cell r="C2365" t="str">
            <v>IFPM-AA-00-018</v>
          </cell>
          <cell r="D2365">
            <v>5248</v>
          </cell>
          <cell r="E2365" t="str">
            <v>IFPM-AA</v>
          </cell>
          <cell r="F2365" t="str">
            <v>00-018</v>
          </cell>
          <cell r="G2365" t="str">
            <v>On Location</v>
          </cell>
          <cell r="N2365" t="str">
            <v>4501006454</v>
          </cell>
          <cell r="O2365" t="str">
            <v>2</v>
          </cell>
        </row>
        <row r="2366">
          <cell r="A2366">
            <v>5246</v>
          </cell>
          <cell r="B2366">
            <v>2</v>
          </cell>
          <cell r="C2366" t="str">
            <v>IFPM-AA-00-019</v>
          </cell>
          <cell r="D2366">
            <v>5246</v>
          </cell>
          <cell r="E2366" t="str">
            <v>IFPM-AA</v>
          </cell>
          <cell r="F2366" t="str">
            <v>00-019</v>
          </cell>
          <cell r="G2366" t="str">
            <v>On Location</v>
          </cell>
          <cell r="N2366" t="str">
            <v>4501006454</v>
          </cell>
          <cell r="O2366" t="str">
            <v>2</v>
          </cell>
        </row>
        <row r="2367">
          <cell r="A2367">
            <v>5459</v>
          </cell>
          <cell r="B2367">
            <v>2</v>
          </cell>
          <cell r="C2367" t="str">
            <v>IFPM-AA-00-023</v>
          </cell>
          <cell r="D2367">
            <v>5459</v>
          </cell>
          <cell r="E2367" t="str">
            <v>IFPM-AA</v>
          </cell>
          <cell r="F2367" t="str">
            <v>00-023</v>
          </cell>
          <cell r="G2367" t="str">
            <v>RITE</v>
          </cell>
          <cell r="N2367" t="str">
            <v>4501042484</v>
          </cell>
          <cell r="O2367" t="str">
            <v>1</v>
          </cell>
        </row>
        <row r="2368">
          <cell r="A2368">
            <v>5458</v>
          </cell>
          <cell r="B2368">
            <v>2</v>
          </cell>
          <cell r="C2368" t="str">
            <v>IFPM-AA-00-024</v>
          </cell>
          <cell r="D2368">
            <v>5458</v>
          </cell>
          <cell r="E2368" t="str">
            <v>IFPM-AA</v>
          </cell>
          <cell r="F2368" t="str">
            <v>00-024</v>
          </cell>
          <cell r="G2368" t="str">
            <v>RITE</v>
          </cell>
          <cell r="N2368" t="str">
            <v>4501042484</v>
          </cell>
          <cell r="O2368" t="str">
            <v>1</v>
          </cell>
        </row>
        <row r="2369">
          <cell r="A2369">
            <v>5457</v>
          </cell>
          <cell r="B2369">
            <v>2</v>
          </cell>
          <cell r="C2369" t="str">
            <v>IFPM-AA-00-025</v>
          </cell>
          <cell r="D2369">
            <v>5457</v>
          </cell>
          <cell r="E2369" t="str">
            <v>IFPM-AA</v>
          </cell>
          <cell r="F2369" t="str">
            <v>00-025</v>
          </cell>
          <cell r="G2369" t="str">
            <v>On Location</v>
          </cell>
          <cell r="N2369" t="str">
            <v>4501042484</v>
          </cell>
          <cell r="O2369" t="str">
            <v>1</v>
          </cell>
        </row>
        <row r="2370">
          <cell r="A2370">
            <v>5940</v>
          </cell>
          <cell r="B2370">
            <v>2</v>
          </cell>
          <cell r="C2370" t="str">
            <v>IFPM-AA-00-032</v>
          </cell>
          <cell r="D2370">
            <v>5940</v>
          </cell>
          <cell r="E2370" t="str">
            <v>IFPM-AA</v>
          </cell>
          <cell r="F2370" t="str">
            <v>00-032</v>
          </cell>
          <cell r="G2370" t="str">
            <v>RITE</v>
          </cell>
          <cell r="N2370" t="str">
            <v>NGCC00073</v>
          </cell>
          <cell r="O2370" t="str">
            <v>2</v>
          </cell>
        </row>
        <row r="2371">
          <cell r="A2371">
            <v>6011</v>
          </cell>
          <cell r="B2371">
            <v>2</v>
          </cell>
          <cell r="C2371" t="str">
            <v>IFPM-AA-00-041</v>
          </cell>
          <cell r="D2371">
            <v>6011</v>
          </cell>
          <cell r="E2371" t="str">
            <v>IFPM-AA</v>
          </cell>
          <cell r="F2371" t="str">
            <v>00-041</v>
          </cell>
          <cell r="G2371" t="str">
            <v>On Location</v>
          </cell>
          <cell r="N2371" t="str">
            <v>4501093716</v>
          </cell>
        </row>
        <row r="2372">
          <cell r="A2372">
            <v>6010</v>
          </cell>
          <cell r="B2372">
            <v>2</v>
          </cell>
          <cell r="C2372" t="str">
            <v>IFPM-AA-00-042</v>
          </cell>
          <cell r="D2372">
            <v>6010</v>
          </cell>
          <cell r="E2372" t="str">
            <v>IFPM-AA</v>
          </cell>
          <cell r="F2372" t="str">
            <v>00-042</v>
          </cell>
          <cell r="G2372" t="str">
            <v>On Location</v>
          </cell>
          <cell r="N2372" t="str">
            <v>4501093716</v>
          </cell>
          <cell r="O2372" t="str">
            <v>2</v>
          </cell>
        </row>
        <row r="2373">
          <cell r="A2373">
            <v>6012</v>
          </cell>
          <cell r="B2373">
            <v>2</v>
          </cell>
          <cell r="C2373" t="str">
            <v>IFPM-AA-00-043</v>
          </cell>
          <cell r="D2373">
            <v>6012</v>
          </cell>
          <cell r="E2373" t="str">
            <v>IFPM-AA</v>
          </cell>
          <cell r="F2373" t="str">
            <v>00-043</v>
          </cell>
          <cell r="G2373" t="str">
            <v>On Location</v>
          </cell>
          <cell r="N2373" t="str">
            <v>4501093716</v>
          </cell>
          <cell r="O2373" t="str">
            <v>2</v>
          </cell>
        </row>
        <row r="2374">
          <cell r="A2374">
            <v>6225</v>
          </cell>
          <cell r="B2374">
            <v>2</v>
          </cell>
          <cell r="C2374" t="str">
            <v>IFPM-AA-00-054</v>
          </cell>
          <cell r="D2374">
            <v>6225</v>
          </cell>
          <cell r="E2374" t="str">
            <v>IFPM-AA</v>
          </cell>
          <cell r="F2374" t="str">
            <v>00-054</v>
          </cell>
          <cell r="G2374" t="str">
            <v>On Location</v>
          </cell>
        </row>
        <row r="2375">
          <cell r="A2375">
            <v>6226</v>
          </cell>
          <cell r="B2375">
            <v>2</v>
          </cell>
          <cell r="C2375" t="str">
            <v>IFPM-AA-00-055</v>
          </cell>
          <cell r="D2375">
            <v>6226</v>
          </cell>
          <cell r="E2375" t="str">
            <v>IFPM-AA</v>
          </cell>
          <cell r="F2375" t="str">
            <v>00-055</v>
          </cell>
          <cell r="G2375" t="str">
            <v>On Location</v>
          </cell>
        </row>
        <row r="2376">
          <cell r="A2376">
            <v>6499</v>
          </cell>
          <cell r="B2376">
            <v>2</v>
          </cell>
          <cell r="C2376" t="str">
            <v>IFPM-AA-00-060</v>
          </cell>
          <cell r="D2376">
            <v>6499</v>
          </cell>
          <cell r="E2376" t="str">
            <v>IFPM-AA</v>
          </cell>
          <cell r="F2376" t="str">
            <v>00-060</v>
          </cell>
          <cell r="G2376" t="str">
            <v>On Location</v>
          </cell>
        </row>
        <row r="2377">
          <cell r="A2377">
            <v>6500</v>
          </cell>
          <cell r="B2377">
            <v>2</v>
          </cell>
          <cell r="C2377" t="str">
            <v>IFPM-AA-00-061</v>
          </cell>
          <cell r="D2377">
            <v>6500</v>
          </cell>
          <cell r="E2377" t="str">
            <v>IFPM-AA</v>
          </cell>
          <cell r="F2377" t="str">
            <v>00-061</v>
          </cell>
          <cell r="G2377" t="str">
            <v>RITE</v>
          </cell>
        </row>
        <row r="2378">
          <cell r="A2378">
            <v>6667</v>
          </cell>
          <cell r="B2378">
            <v>2</v>
          </cell>
          <cell r="C2378" t="str">
            <v>IFPM-AA-00-068</v>
          </cell>
          <cell r="D2378">
            <v>6667</v>
          </cell>
          <cell r="E2378" t="str">
            <v>IFPM-AA</v>
          </cell>
          <cell r="F2378" t="str">
            <v>00-068</v>
          </cell>
          <cell r="G2378" t="str">
            <v>RITE</v>
          </cell>
        </row>
        <row r="2379">
          <cell r="A2379">
            <v>6666</v>
          </cell>
          <cell r="B2379">
            <v>2</v>
          </cell>
          <cell r="C2379" t="str">
            <v>IFPM-AA-00-069</v>
          </cell>
          <cell r="D2379">
            <v>6666</v>
          </cell>
          <cell r="E2379" t="str">
            <v>IFPM-AA</v>
          </cell>
          <cell r="F2379" t="str">
            <v>00-069</v>
          </cell>
          <cell r="G2379" t="str">
            <v>RITE</v>
          </cell>
        </row>
        <row r="2380">
          <cell r="A2380">
            <v>6664</v>
          </cell>
          <cell r="B2380">
            <v>2</v>
          </cell>
          <cell r="C2380" t="str">
            <v>IFPM-AA-00-072</v>
          </cell>
          <cell r="D2380">
            <v>6664</v>
          </cell>
          <cell r="E2380" t="str">
            <v>IFPM-AA</v>
          </cell>
          <cell r="F2380" t="str">
            <v>00-072</v>
          </cell>
          <cell r="G2380" t="str">
            <v>RITE</v>
          </cell>
        </row>
        <row r="2381">
          <cell r="A2381">
            <v>6665</v>
          </cell>
          <cell r="B2381">
            <v>2</v>
          </cell>
          <cell r="C2381" t="str">
            <v>IFPM-AA-00-073</v>
          </cell>
          <cell r="D2381">
            <v>6665</v>
          </cell>
          <cell r="E2381" t="str">
            <v>IFPM-AA</v>
          </cell>
          <cell r="F2381" t="str">
            <v>00-073</v>
          </cell>
          <cell r="G2381" t="str">
            <v>RITE</v>
          </cell>
        </row>
        <row r="2382">
          <cell r="A2382">
            <v>6894</v>
          </cell>
          <cell r="B2382">
            <v>2</v>
          </cell>
          <cell r="C2382" t="str">
            <v>IFPM-AA-00-094</v>
          </cell>
          <cell r="D2382">
            <v>6894</v>
          </cell>
          <cell r="E2382" t="str">
            <v>IFPM-AA</v>
          </cell>
          <cell r="F2382" t="str">
            <v>00-094</v>
          </cell>
          <cell r="G2382" t="str">
            <v>RITE</v>
          </cell>
        </row>
        <row r="2383">
          <cell r="A2383">
            <v>6893</v>
          </cell>
          <cell r="B2383">
            <v>2</v>
          </cell>
          <cell r="C2383" t="str">
            <v>IFPM-AA-00-095</v>
          </cell>
          <cell r="D2383">
            <v>6893</v>
          </cell>
          <cell r="E2383" t="str">
            <v>IFPM-AA</v>
          </cell>
          <cell r="F2383" t="str">
            <v>00-095</v>
          </cell>
          <cell r="G2383" t="str">
            <v>RITE</v>
          </cell>
        </row>
        <row r="2384">
          <cell r="A2384">
            <v>6892</v>
          </cell>
          <cell r="B2384">
            <v>2</v>
          </cell>
          <cell r="C2384" t="str">
            <v>IFPM-AA-00-096</v>
          </cell>
          <cell r="D2384">
            <v>6892</v>
          </cell>
          <cell r="E2384" t="str">
            <v>IFPM-AA</v>
          </cell>
          <cell r="F2384" t="str">
            <v>00-096</v>
          </cell>
          <cell r="G2384" t="str">
            <v>RITE</v>
          </cell>
        </row>
        <row r="2385">
          <cell r="A2385">
            <v>6966</v>
          </cell>
          <cell r="B2385">
            <v>2</v>
          </cell>
          <cell r="C2385" t="str">
            <v>IFPM-AA-00-115</v>
          </cell>
          <cell r="D2385">
            <v>6966</v>
          </cell>
          <cell r="E2385" t="str">
            <v>IFPM-AA</v>
          </cell>
          <cell r="F2385" t="str">
            <v>00-115</v>
          </cell>
          <cell r="G2385" t="str">
            <v>RITE</v>
          </cell>
          <cell r="N2385" t="str">
            <v>4501140240</v>
          </cell>
          <cell r="O2385" t="str">
            <v>5</v>
          </cell>
        </row>
        <row r="2386">
          <cell r="A2386">
            <v>6979</v>
          </cell>
          <cell r="B2386">
            <v>2</v>
          </cell>
          <cell r="C2386" t="str">
            <v>IFPM-AA-00-116</v>
          </cell>
          <cell r="D2386">
            <v>6979</v>
          </cell>
          <cell r="E2386" t="str">
            <v>IFPM-AA</v>
          </cell>
          <cell r="F2386" t="str">
            <v>00-116</v>
          </cell>
          <cell r="G2386" t="str">
            <v>RITE</v>
          </cell>
          <cell r="N2386" t="str">
            <v>4501140240</v>
          </cell>
          <cell r="O2386" t="str">
            <v>6</v>
          </cell>
        </row>
        <row r="2387">
          <cell r="A2387">
            <v>4345</v>
          </cell>
          <cell r="B2387">
            <v>2</v>
          </cell>
          <cell r="C2387" t="str">
            <v>IFPM-AA-enp01a</v>
          </cell>
          <cell r="D2387">
            <v>4345</v>
          </cell>
          <cell r="E2387" t="str">
            <v>IFPM-AA</v>
          </cell>
          <cell r="F2387" t="str">
            <v>enp01a</v>
          </cell>
          <cell r="G2387" t="str">
            <v>RITE</v>
          </cell>
        </row>
        <row r="2388">
          <cell r="A2388">
            <v>4346</v>
          </cell>
          <cell r="B2388">
            <v>2</v>
          </cell>
          <cell r="C2388" t="str">
            <v>IFPM-AA-enp01b</v>
          </cell>
          <cell r="D2388">
            <v>4346</v>
          </cell>
          <cell r="E2388" t="str">
            <v>IFPM-AA</v>
          </cell>
          <cell r="F2388" t="str">
            <v>enp01b</v>
          </cell>
          <cell r="G2388" t="str">
            <v>RITE</v>
          </cell>
        </row>
        <row r="2389">
          <cell r="A2389">
            <v>4347</v>
          </cell>
          <cell r="B2389">
            <v>2</v>
          </cell>
          <cell r="C2389" t="str">
            <v>IFPM-AA-ENP01C</v>
          </cell>
          <cell r="D2389">
            <v>4347</v>
          </cell>
          <cell r="E2389" t="str">
            <v>IFPM-AA</v>
          </cell>
          <cell r="F2389" t="str">
            <v>ENP01C</v>
          </cell>
          <cell r="G2389" t="str">
            <v>RITE</v>
          </cell>
        </row>
        <row r="2390">
          <cell r="A2390">
            <v>1735</v>
          </cell>
          <cell r="B2390">
            <v>2</v>
          </cell>
          <cell r="C2390" t="str">
            <v>IGLP-AA-304</v>
          </cell>
          <cell r="D2390">
            <v>1735</v>
          </cell>
          <cell r="E2390" t="str">
            <v>IGLP-AA</v>
          </cell>
          <cell r="F2390" t="str">
            <v>304</v>
          </cell>
          <cell r="G2390" t="str">
            <v>RITE</v>
          </cell>
        </row>
        <row r="2391">
          <cell r="A2391">
            <v>1742</v>
          </cell>
          <cell r="B2391">
            <v>2</v>
          </cell>
          <cell r="C2391" t="str">
            <v>IGLP-AA-305</v>
          </cell>
          <cell r="D2391">
            <v>1742</v>
          </cell>
          <cell r="E2391" t="str">
            <v>IGLP-AA</v>
          </cell>
          <cell r="F2391" t="str">
            <v>305</v>
          </cell>
          <cell r="G2391" t="str">
            <v>RITE</v>
          </cell>
        </row>
        <row r="2392">
          <cell r="A2392">
            <v>1759</v>
          </cell>
          <cell r="B2392">
            <v>2</v>
          </cell>
          <cell r="C2392" t="str">
            <v>IGLP-AA-307</v>
          </cell>
          <cell r="D2392">
            <v>1759</v>
          </cell>
          <cell r="E2392" t="str">
            <v>IGLP-AA</v>
          </cell>
          <cell r="F2392" t="str">
            <v>307</v>
          </cell>
          <cell r="G2392" t="str">
            <v>RITE</v>
          </cell>
        </row>
        <row r="2393">
          <cell r="A2393">
            <v>1766</v>
          </cell>
          <cell r="B2393">
            <v>2</v>
          </cell>
          <cell r="C2393" t="str">
            <v>IGLP-AA-308</v>
          </cell>
          <cell r="D2393">
            <v>1766</v>
          </cell>
          <cell r="E2393" t="str">
            <v>IGLP-AA</v>
          </cell>
          <cell r="F2393" t="str">
            <v>308</v>
          </cell>
          <cell r="G2393" t="str">
            <v>RITE</v>
          </cell>
        </row>
        <row r="2394">
          <cell r="A2394">
            <v>1773</v>
          </cell>
          <cell r="B2394">
            <v>2</v>
          </cell>
          <cell r="C2394" t="str">
            <v>IGLP-AA-309</v>
          </cell>
          <cell r="D2394">
            <v>1773</v>
          </cell>
          <cell r="E2394" t="str">
            <v>IGLP-AA</v>
          </cell>
          <cell r="F2394" t="str">
            <v>309</v>
          </cell>
          <cell r="G2394" t="str">
            <v>RITE</v>
          </cell>
        </row>
        <row r="2395">
          <cell r="A2395">
            <v>1907</v>
          </cell>
          <cell r="B2395">
            <v>2</v>
          </cell>
          <cell r="C2395" t="str">
            <v>IGLP-AA-404</v>
          </cell>
          <cell r="D2395">
            <v>1907</v>
          </cell>
          <cell r="E2395" t="str">
            <v>IGLP-AA</v>
          </cell>
          <cell r="F2395" t="str">
            <v>404</v>
          </cell>
          <cell r="G2395" t="str">
            <v>RITE</v>
          </cell>
        </row>
        <row r="2396">
          <cell r="A2396">
            <v>1915</v>
          </cell>
          <cell r="B2396">
            <v>2</v>
          </cell>
          <cell r="C2396" t="str">
            <v>IGLP-AA-405</v>
          </cell>
          <cell r="D2396">
            <v>1915</v>
          </cell>
          <cell r="E2396" t="str">
            <v>IGLP-AA</v>
          </cell>
          <cell r="F2396" t="str">
            <v>405</v>
          </cell>
          <cell r="G2396" t="str">
            <v>RITE</v>
          </cell>
        </row>
        <row r="2397">
          <cell r="A2397">
            <v>2098</v>
          </cell>
          <cell r="B2397">
            <v>2</v>
          </cell>
          <cell r="C2397" t="str">
            <v>IGLP-AA-501</v>
          </cell>
          <cell r="D2397">
            <v>2098</v>
          </cell>
          <cell r="E2397" t="str">
            <v>IGLP-AA</v>
          </cell>
          <cell r="F2397" t="str">
            <v>501</v>
          </cell>
          <cell r="G2397" t="str">
            <v>RITE</v>
          </cell>
        </row>
        <row r="2398">
          <cell r="A2398">
            <v>2110</v>
          </cell>
          <cell r="B2398">
            <v>2</v>
          </cell>
          <cell r="C2398" t="str">
            <v>IGLP-AA-503</v>
          </cell>
          <cell r="D2398">
            <v>2110</v>
          </cell>
          <cell r="E2398" t="str">
            <v>IGLP-AA</v>
          </cell>
          <cell r="F2398" t="str">
            <v>503</v>
          </cell>
          <cell r="G2398" t="str">
            <v>RITE</v>
          </cell>
        </row>
        <row r="2399">
          <cell r="A2399">
            <v>2117</v>
          </cell>
          <cell r="B2399">
            <v>2</v>
          </cell>
          <cell r="C2399" t="str">
            <v>IGLP-AA-504</v>
          </cell>
          <cell r="D2399">
            <v>2117</v>
          </cell>
          <cell r="E2399" t="str">
            <v>IGLP-AA</v>
          </cell>
          <cell r="F2399" t="str">
            <v>504</v>
          </cell>
          <cell r="G2399" t="str">
            <v>RITE</v>
          </cell>
        </row>
        <row r="2400">
          <cell r="A2400">
            <v>2140</v>
          </cell>
          <cell r="B2400">
            <v>2</v>
          </cell>
          <cell r="C2400" t="str">
            <v>IGLP-AA-509</v>
          </cell>
          <cell r="D2400">
            <v>2140</v>
          </cell>
          <cell r="E2400" t="str">
            <v>IGLP-AA</v>
          </cell>
          <cell r="F2400" t="str">
            <v>509</v>
          </cell>
          <cell r="G2400" t="str">
            <v>RITE</v>
          </cell>
        </row>
        <row r="2401">
          <cell r="A2401">
            <v>2355</v>
          </cell>
          <cell r="B2401">
            <v>2</v>
          </cell>
          <cell r="C2401" t="str">
            <v>IGLP-AA-610</v>
          </cell>
          <cell r="D2401">
            <v>2355</v>
          </cell>
          <cell r="E2401" t="str">
            <v>IGLP-AA</v>
          </cell>
          <cell r="F2401" t="str">
            <v>610</v>
          </cell>
          <cell r="G2401" t="str">
            <v>RITE</v>
          </cell>
        </row>
        <row r="2402">
          <cell r="A2402">
            <v>2500</v>
          </cell>
          <cell r="B2402">
            <v>2</v>
          </cell>
          <cell r="C2402" t="str">
            <v>IGLP-AA-672</v>
          </cell>
          <cell r="D2402">
            <v>2500</v>
          </cell>
          <cell r="E2402" t="str">
            <v>IGLP-AA</v>
          </cell>
          <cell r="F2402" t="str">
            <v>672</v>
          </cell>
          <cell r="G2402" t="str">
            <v>RITE</v>
          </cell>
        </row>
        <row r="2403">
          <cell r="A2403">
            <v>3457</v>
          </cell>
          <cell r="B2403">
            <v>2</v>
          </cell>
          <cell r="C2403" t="str">
            <v>IGLP-AA-98014</v>
          </cell>
          <cell r="D2403">
            <v>3457</v>
          </cell>
          <cell r="E2403" t="str">
            <v>IGLP-AA</v>
          </cell>
          <cell r="F2403" t="str">
            <v>98014</v>
          </cell>
          <cell r="G2403" t="str">
            <v>RITE</v>
          </cell>
        </row>
        <row r="2404">
          <cell r="A2404">
            <v>4143</v>
          </cell>
          <cell r="B2404">
            <v>2</v>
          </cell>
          <cell r="C2404" t="str">
            <v>IGLP-AA-98027</v>
          </cell>
          <cell r="D2404">
            <v>4143</v>
          </cell>
          <cell r="E2404" t="str">
            <v>IGLP-AA</v>
          </cell>
          <cell r="F2404" t="str">
            <v>98027</v>
          </cell>
          <cell r="G2404" t="str">
            <v>RITE</v>
          </cell>
        </row>
        <row r="2405">
          <cell r="A2405">
            <v>392</v>
          </cell>
          <cell r="B2405">
            <v>2</v>
          </cell>
          <cell r="C2405" t="str">
            <v>IGLP-BA-011</v>
          </cell>
          <cell r="D2405">
            <v>392</v>
          </cell>
          <cell r="E2405" t="str">
            <v>IGLP-BA</v>
          </cell>
          <cell r="F2405" t="str">
            <v>011</v>
          </cell>
          <cell r="G2405" t="str">
            <v>RITE</v>
          </cell>
        </row>
        <row r="2406">
          <cell r="A2406">
            <v>421</v>
          </cell>
          <cell r="B2406">
            <v>2</v>
          </cell>
          <cell r="C2406" t="str">
            <v>IGLP-BA-012</v>
          </cell>
          <cell r="D2406">
            <v>421</v>
          </cell>
          <cell r="E2406" t="str">
            <v>IGLP-BA</v>
          </cell>
          <cell r="F2406" t="str">
            <v>012</v>
          </cell>
          <cell r="G2406" t="str">
            <v>JUNKED</v>
          </cell>
        </row>
        <row r="2407">
          <cell r="A2407">
            <v>453</v>
          </cell>
          <cell r="B2407">
            <v>2</v>
          </cell>
          <cell r="C2407" t="str">
            <v>IGLP-BA-013</v>
          </cell>
          <cell r="D2407">
            <v>453</v>
          </cell>
          <cell r="E2407" t="str">
            <v>IGLP-BA</v>
          </cell>
          <cell r="F2407" t="str">
            <v>013</v>
          </cell>
          <cell r="G2407" t="str">
            <v>JUNKED</v>
          </cell>
        </row>
        <row r="2408">
          <cell r="A2408">
            <v>483</v>
          </cell>
          <cell r="B2408">
            <v>2</v>
          </cell>
          <cell r="C2408" t="str">
            <v>IGLP-BA-014</v>
          </cell>
          <cell r="D2408">
            <v>483</v>
          </cell>
          <cell r="E2408" t="str">
            <v>IGLP-BA</v>
          </cell>
          <cell r="F2408" t="str">
            <v>014</v>
          </cell>
          <cell r="G2408" t="str">
            <v>RITE</v>
          </cell>
        </row>
        <row r="2409">
          <cell r="A2409">
            <v>2118</v>
          </cell>
          <cell r="B2409">
            <v>2</v>
          </cell>
          <cell r="C2409" t="str">
            <v>IGLP-BA-504</v>
          </cell>
          <cell r="D2409">
            <v>2118</v>
          </cell>
          <cell r="E2409" t="str">
            <v>IGLP-BA</v>
          </cell>
          <cell r="F2409" t="str">
            <v>504</v>
          </cell>
          <cell r="G2409" t="str">
            <v>RITE</v>
          </cell>
        </row>
        <row r="2410">
          <cell r="A2410">
            <v>2356</v>
          </cell>
          <cell r="B2410">
            <v>2</v>
          </cell>
          <cell r="C2410" t="str">
            <v>IGLP-BA-610</v>
          </cell>
          <cell r="D2410">
            <v>2356</v>
          </cell>
          <cell r="E2410" t="str">
            <v>IGLP-BA</v>
          </cell>
          <cell r="F2410" t="str">
            <v>610</v>
          </cell>
          <cell r="G2410" t="str">
            <v>JUNKED</v>
          </cell>
        </row>
        <row r="2411">
          <cell r="A2411">
            <v>2380</v>
          </cell>
          <cell r="B2411">
            <v>2</v>
          </cell>
          <cell r="C2411" t="str">
            <v>IGLP-BA-620</v>
          </cell>
          <cell r="D2411">
            <v>2380</v>
          </cell>
          <cell r="E2411" t="str">
            <v>IGLP-BA</v>
          </cell>
          <cell r="F2411" t="str">
            <v>620</v>
          </cell>
          <cell r="G2411" t="str">
            <v>On Location</v>
          </cell>
        </row>
        <row r="2412">
          <cell r="A2412">
            <v>2415</v>
          </cell>
          <cell r="B2412">
            <v>2</v>
          </cell>
          <cell r="C2412" t="str">
            <v>IGLP-BA-629</v>
          </cell>
          <cell r="D2412">
            <v>2415</v>
          </cell>
          <cell r="E2412" t="str">
            <v>IGLP-BA</v>
          </cell>
          <cell r="F2412" t="str">
            <v>629</v>
          </cell>
          <cell r="G2412" t="str">
            <v>JUNKED</v>
          </cell>
        </row>
        <row r="2413">
          <cell r="A2413">
            <v>2433</v>
          </cell>
          <cell r="B2413">
            <v>2</v>
          </cell>
          <cell r="C2413" t="str">
            <v>IGLP-BA-638</v>
          </cell>
          <cell r="D2413">
            <v>2433</v>
          </cell>
          <cell r="E2413" t="str">
            <v>IGLP-BA</v>
          </cell>
          <cell r="F2413" t="str">
            <v>638</v>
          </cell>
          <cell r="G2413" t="str">
            <v>RITE</v>
          </cell>
        </row>
        <row r="2414">
          <cell r="A2414">
            <v>2437</v>
          </cell>
          <cell r="B2414">
            <v>2</v>
          </cell>
          <cell r="C2414" t="str">
            <v>IGLP-BA-641</v>
          </cell>
          <cell r="D2414">
            <v>2437</v>
          </cell>
          <cell r="E2414" t="str">
            <v>IGLP-BA</v>
          </cell>
          <cell r="F2414" t="str">
            <v>641</v>
          </cell>
          <cell r="G2414" t="str">
            <v>RITE</v>
          </cell>
        </row>
        <row r="2415">
          <cell r="A2415">
            <v>2441</v>
          </cell>
          <cell r="B2415">
            <v>2</v>
          </cell>
          <cell r="C2415" t="str">
            <v>IGLP-BA-643</v>
          </cell>
          <cell r="D2415">
            <v>2441</v>
          </cell>
          <cell r="E2415" t="str">
            <v>IGLP-BA</v>
          </cell>
          <cell r="F2415" t="str">
            <v>643</v>
          </cell>
          <cell r="G2415" t="str">
            <v>RITE</v>
          </cell>
        </row>
        <row r="2416">
          <cell r="A2416">
            <v>2496</v>
          </cell>
          <cell r="B2416">
            <v>2</v>
          </cell>
          <cell r="C2416" t="str">
            <v>IGLP-BA-671</v>
          </cell>
          <cell r="D2416">
            <v>2496</v>
          </cell>
          <cell r="E2416" t="str">
            <v>IGLP-BA</v>
          </cell>
          <cell r="F2416" t="str">
            <v>671</v>
          </cell>
          <cell r="G2416" t="str">
            <v>RITE</v>
          </cell>
        </row>
        <row r="2417">
          <cell r="A2417">
            <v>2539</v>
          </cell>
          <cell r="B2417">
            <v>2</v>
          </cell>
          <cell r="C2417" t="str">
            <v>IGLP-BA-699</v>
          </cell>
          <cell r="D2417">
            <v>2539</v>
          </cell>
          <cell r="E2417" t="str">
            <v>IGLP-BA</v>
          </cell>
          <cell r="F2417" t="str">
            <v>699</v>
          </cell>
          <cell r="G2417" t="str">
            <v>RITE</v>
          </cell>
        </row>
        <row r="2418">
          <cell r="A2418">
            <v>2362</v>
          </cell>
          <cell r="B2418">
            <v>2</v>
          </cell>
          <cell r="C2418" t="str">
            <v>IGLP-BA-9611</v>
          </cell>
          <cell r="D2418">
            <v>2362</v>
          </cell>
          <cell r="E2418" t="str">
            <v>IGLP-BA</v>
          </cell>
          <cell r="F2418" t="str">
            <v>9611</v>
          </cell>
          <cell r="G2418" t="str">
            <v>RITE</v>
          </cell>
        </row>
        <row r="2419">
          <cell r="A2419">
            <v>3179</v>
          </cell>
          <cell r="B2419">
            <v>2</v>
          </cell>
          <cell r="C2419" t="str">
            <v>IGLP-BA-9620</v>
          </cell>
          <cell r="D2419">
            <v>3179</v>
          </cell>
          <cell r="E2419" t="str">
            <v>IGLP-BA</v>
          </cell>
          <cell r="F2419" t="str">
            <v>9620</v>
          </cell>
          <cell r="G2419" t="str">
            <v>RITE</v>
          </cell>
        </row>
        <row r="2420">
          <cell r="A2420">
            <v>4109</v>
          </cell>
          <cell r="B2420">
            <v>2</v>
          </cell>
          <cell r="C2420" t="str">
            <v>IGLP-BA-9643</v>
          </cell>
          <cell r="D2420">
            <v>4109</v>
          </cell>
          <cell r="E2420" t="str">
            <v>IGLP-BA</v>
          </cell>
          <cell r="F2420" t="str">
            <v>9643</v>
          </cell>
          <cell r="G2420" t="str">
            <v>On Location</v>
          </cell>
        </row>
        <row r="2421">
          <cell r="A2421">
            <v>4003</v>
          </cell>
          <cell r="B2421">
            <v>2</v>
          </cell>
          <cell r="C2421" t="str">
            <v>IGLP-BA-97015</v>
          </cell>
          <cell r="D2421">
            <v>4003</v>
          </cell>
          <cell r="E2421" t="str">
            <v>IGLP-BA</v>
          </cell>
          <cell r="F2421" t="str">
            <v>97015</v>
          </cell>
          <cell r="G2421" t="str">
            <v>On Location</v>
          </cell>
          <cell r="H2421" t="str">
            <v>1000012433</v>
          </cell>
        </row>
        <row r="2422">
          <cell r="A2422">
            <v>393</v>
          </cell>
          <cell r="B2422">
            <v>2</v>
          </cell>
          <cell r="C2422" t="str">
            <v>IGLP-CA-011</v>
          </cell>
          <cell r="D2422">
            <v>393</v>
          </cell>
          <cell r="E2422" t="str">
            <v>IGLP-CA</v>
          </cell>
          <cell r="F2422" t="str">
            <v>011</v>
          </cell>
          <cell r="G2422" t="str">
            <v>On Location</v>
          </cell>
        </row>
        <row r="2423">
          <cell r="A2423">
            <v>454</v>
          </cell>
          <cell r="B2423">
            <v>2</v>
          </cell>
          <cell r="C2423" t="str">
            <v>IGLP-CA-013</v>
          </cell>
          <cell r="D2423">
            <v>454</v>
          </cell>
          <cell r="E2423" t="str">
            <v>IGLP-CA</v>
          </cell>
          <cell r="F2423" t="str">
            <v>013</v>
          </cell>
          <cell r="G2423" t="str">
            <v>RITE</v>
          </cell>
        </row>
        <row r="2424">
          <cell r="A2424">
            <v>543</v>
          </cell>
          <cell r="B2424">
            <v>2</v>
          </cell>
          <cell r="C2424" t="str">
            <v>IGLP-CA-017</v>
          </cell>
          <cell r="D2424">
            <v>543</v>
          </cell>
          <cell r="E2424" t="str">
            <v>IGLP-CA</v>
          </cell>
          <cell r="F2424" t="str">
            <v>017</v>
          </cell>
          <cell r="G2424" t="str">
            <v>RITE</v>
          </cell>
        </row>
        <row r="2425">
          <cell r="A2425">
            <v>576</v>
          </cell>
          <cell r="B2425">
            <v>2</v>
          </cell>
          <cell r="C2425" t="str">
            <v>IGLP-CA-019</v>
          </cell>
          <cell r="D2425">
            <v>576</v>
          </cell>
          <cell r="E2425" t="str">
            <v>IGLP-CA</v>
          </cell>
          <cell r="F2425" t="str">
            <v>019</v>
          </cell>
          <cell r="G2425" t="str">
            <v>JUNKED</v>
          </cell>
        </row>
        <row r="2426">
          <cell r="A2426">
            <v>595</v>
          </cell>
          <cell r="B2426">
            <v>2</v>
          </cell>
          <cell r="C2426" t="str">
            <v>IGLP-CA-020</v>
          </cell>
          <cell r="D2426">
            <v>595</v>
          </cell>
          <cell r="E2426" t="str">
            <v>IGLP-CA</v>
          </cell>
          <cell r="F2426" t="str">
            <v>020</v>
          </cell>
          <cell r="G2426" t="str">
            <v>RITE</v>
          </cell>
        </row>
        <row r="2427">
          <cell r="A2427">
            <v>617</v>
          </cell>
          <cell r="B2427">
            <v>2</v>
          </cell>
          <cell r="C2427" t="str">
            <v>IGLP-CA-021</v>
          </cell>
          <cell r="D2427">
            <v>617</v>
          </cell>
          <cell r="E2427" t="str">
            <v>IGLP-CA</v>
          </cell>
          <cell r="F2427" t="str">
            <v>021</v>
          </cell>
          <cell r="G2427" t="str">
            <v>RITE</v>
          </cell>
        </row>
        <row r="2428">
          <cell r="A2428">
            <v>638</v>
          </cell>
          <cell r="B2428">
            <v>2</v>
          </cell>
          <cell r="C2428" t="str">
            <v>IGLP-CA-022</v>
          </cell>
          <cell r="D2428">
            <v>638</v>
          </cell>
          <cell r="E2428" t="str">
            <v>IGLP-CA</v>
          </cell>
          <cell r="F2428" t="str">
            <v>022</v>
          </cell>
          <cell r="G2428" t="str">
            <v>RITE</v>
          </cell>
        </row>
        <row r="2429">
          <cell r="A2429">
            <v>667</v>
          </cell>
          <cell r="B2429">
            <v>2</v>
          </cell>
          <cell r="C2429" t="str">
            <v>IGLP-CA-023</v>
          </cell>
          <cell r="D2429">
            <v>667</v>
          </cell>
          <cell r="E2429" t="str">
            <v>IGLP-CA</v>
          </cell>
          <cell r="F2429" t="str">
            <v>023</v>
          </cell>
          <cell r="G2429" t="str">
            <v>RITE</v>
          </cell>
        </row>
        <row r="2430">
          <cell r="A2430">
            <v>686</v>
          </cell>
          <cell r="B2430">
            <v>2</v>
          </cell>
          <cell r="C2430" t="str">
            <v>IGLP-CA-024</v>
          </cell>
          <cell r="D2430">
            <v>686</v>
          </cell>
          <cell r="E2430" t="str">
            <v>IGLP-CA</v>
          </cell>
          <cell r="F2430" t="str">
            <v>024</v>
          </cell>
          <cell r="G2430" t="str">
            <v>RITE</v>
          </cell>
        </row>
        <row r="2431">
          <cell r="A2431">
            <v>708</v>
          </cell>
          <cell r="B2431">
            <v>2</v>
          </cell>
          <cell r="C2431" t="str">
            <v>IGLP-CA-025</v>
          </cell>
          <cell r="D2431">
            <v>708</v>
          </cell>
          <cell r="E2431" t="str">
            <v>IGLP-CA</v>
          </cell>
          <cell r="F2431" t="str">
            <v>025</v>
          </cell>
          <cell r="G2431" t="str">
            <v>RITE</v>
          </cell>
        </row>
        <row r="2432">
          <cell r="A2432">
            <v>719</v>
          </cell>
          <cell r="B2432">
            <v>2</v>
          </cell>
          <cell r="C2432" t="str">
            <v>IGLP-CA-026</v>
          </cell>
          <cell r="D2432">
            <v>719</v>
          </cell>
          <cell r="E2432" t="str">
            <v>IGLP-CA</v>
          </cell>
          <cell r="F2432" t="str">
            <v>026</v>
          </cell>
          <cell r="G2432" t="str">
            <v>RITE</v>
          </cell>
        </row>
        <row r="2433">
          <cell r="A2433">
            <v>796</v>
          </cell>
          <cell r="B2433">
            <v>2</v>
          </cell>
          <cell r="C2433" t="str">
            <v>IGLP-CA-033</v>
          </cell>
          <cell r="D2433">
            <v>796</v>
          </cell>
          <cell r="E2433" t="str">
            <v>IGLP-CA</v>
          </cell>
          <cell r="F2433" t="str">
            <v>033</v>
          </cell>
          <cell r="G2433" t="str">
            <v>JUNKED</v>
          </cell>
        </row>
        <row r="2434">
          <cell r="A2434">
            <v>4018</v>
          </cell>
          <cell r="B2434">
            <v>2</v>
          </cell>
          <cell r="C2434" t="str">
            <v>IGLP-CA-97008</v>
          </cell>
          <cell r="D2434">
            <v>4018</v>
          </cell>
          <cell r="E2434" t="str">
            <v>IGLP-CA</v>
          </cell>
          <cell r="F2434" t="str">
            <v>97008</v>
          </cell>
          <cell r="G2434" t="str">
            <v>On Location</v>
          </cell>
        </row>
        <row r="2435">
          <cell r="A2435">
            <v>3273</v>
          </cell>
          <cell r="B2435">
            <v>2</v>
          </cell>
          <cell r="C2435" t="str">
            <v>IGLP-CA-97018</v>
          </cell>
          <cell r="D2435">
            <v>3273</v>
          </cell>
          <cell r="E2435" t="str">
            <v>IGLP-CA</v>
          </cell>
          <cell r="F2435" t="str">
            <v>97018</v>
          </cell>
          <cell r="G2435" t="str">
            <v>RITE</v>
          </cell>
          <cell r="H2435" t="str">
            <v>1000013600</v>
          </cell>
        </row>
        <row r="2436">
          <cell r="A2436">
            <v>3281</v>
          </cell>
          <cell r="B2436">
            <v>2</v>
          </cell>
          <cell r="C2436" t="str">
            <v>IGLP-CA-97020</v>
          </cell>
          <cell r="D2436">
            <v>3281</v>
          </cell>
          <cell r="E2436" t="str">
            <v>IGLP-CA</v>
          </cell>
          <cell r="F2436" t="str">
            <v>97020</v>
          </cell>
          <cell r="G2436" t="str">
            <v>On Location</v>
          </cell>
        </row>
        <row r="2437">
          <cell r="A2437">
            <v>4053</v>
          </cell>
          <cell r="B2437">
            <v>2</v>
          </cell>
          <cell r="C2437" t="str">
            <v>IGLP-CA-97021</v>
          </cell>
          <cell r="D2437">
            <v>4053</v>
          </cell>
          <cell r="E2437" t="str">
            <v>IGLP-CA</v>
          </cell>
          <cell r="F2437" t="str">
            <v>97021</v>
          </cell>
          <cell r="G2437" t="str">
            <v>RITE</v>
          </cell>
        </row>
        <row r="2438">
          <cell r="A2438">
            <v>4066</v>
          </cell>
          <cell r="B2438">
            <v>2</v>
          </cell>
          <cell r="C2438" t="str">
            <v>IGLP-CA-97023</v>
          </cell>
          <cell r="D2438">
            <v>4066</v>
          </cell>
          <cell r="E2438" t="str">
            <v>IGLP-CA</v>
          </cell>
          <cell r="F2438" t="str">
            <v>97023</v>
          </cell>
          <cell r="G2438" t="str">
            <v>On Location</v>
          </cell>
        </row>
        <row r="2439">
          <cell r="A2439">
            <v>4063</v>
          </cell>
          <cell r="B2439">
            <v>2</v>
          </cell>
          <cell r="C2439" t="str">
            <v>IGLP-CA-97024</v>
          </cell>
          <cell r="D2439">
            <v>4063</v>
          </cell>
          <cell r="E2439" t="str">
            <v>IGLP-CA</v>
          </cell>
          <cell r="F2439" t="str">
            <v>97024</v>
          </cell>
          <cell r="G2439" t="str">
            <v>On Location</v>
          </cell>
        </row>
        <row r="2440">
          <cell r="A2440">
            <v>4177</v>
          </cell>
          <cell r="B2440">
            <v>2</v>
          </cell>
          <cell r="C2440" t="str">
            <v>IGLP-CA-97107</v>
          </cell>
          <cell r="D2440">
            <v>4177</v>
          </cell>
          <cell r="E2440" t="str">
            <v>IGLP-CA</v>
          </cell>
          <cell r="F2440" t="str">
            <v>97107</v>
          </cell>
          <cell r="G2440" t="str">
            <v>On Location</v>
          </cell>
        </row>
        <row r="2441">
          <cell r="A2441">
            <v>3383</v>
          </cell>
          <cell r="B2441">
            <v>2</v>
          </cell>
          <cell r="C2441" t="str">
            <v>IGLP-CA-9711</v>
          </cell>
          <cell r="D2441">
            <v>3383</v>
          </cell>
          <cell r="E2441" t="str">
            <v>IGLP-CA</v>
          </cell>
          <cell r="F2441" t="str">
            <v>9711</v>
          </cell>
          <cell r="G2441" t="str">
            <v>RITE</v>
          </cell>
        </row>
        <row r="2442">
          <cell r="A2442">
            <v>4137</v>
          </cell>
          <cell r="B2442">
            <v>2</v>
          </cell>
          <cell r="C2442" t="str">
            <v>IGLP-CA-98002</v>
          </cell>
          <cell r="D2442">
            <v>4137</v>
          </cell>
          <cell r="E2442" t="str">
            <v>IGLP-CA</v>
          </cell>
          <cell r="F2442" t="str">
            <v>98002</v>
          </cell>
          <cell r="G2442" t="str">
            <v>On Location</v>
          </cell>
        </row>
        <row r="2443">
          <cell r="A2443">
            <v>4674</v>
          </cell>
          <cell r="B2443">
            <v>2</v>
          </cell>
          <cell r="C2443" t="str">
            <v>IGLP-CA-98005</v>
          </cell>
          <cell r="D2443">
            <v>4674</v>
          </cell>
          <cell r="E2443" t="str">
            <v>IGLP-CA</v>
          </cell>
          <cell r="F2443" t="str">
            <v>98005</v>
          </cell>
          <cell r="G2443" t="str">
            <v>RITE</v>
          </cell>
        </row>
        <row r="2444">
          <cell r="A2444">
            <v>3438</v>
          </cell>
          <cell r="B2444">
            <v>2</v>
          </cell>
          <cell r="C2444" t="str">
            <v>IGLP-CA-98006</v>
          </cell>
          <cell r="D2444">
            <v>3438</v>
          </cell>
          <cell r="E2444" t="str">
            <v>IGLP-CA</v>
          </cell>
          <cell r="F2444" t="str">
            <v>98006</v>
          </cell>
          <cell r="G2444" t="str">
            <v>On Location</v>
          </cell>
        </row>
        <row r="2445">
          <cell r="A2445">
            <v>3442</v>
          </cell>
          <cell r="B2445">
            <v>2</v>
          </cell>
          <cell r="C2445" t="str">
            <v>IGLP-CA-98009</v>
          </cell>
          <cell r="D2445">
            <v>3442</v>
          </cell>
          <cell r="E2445" t="str">
            <v>IGLP-CA</v>
          </cell>
          <cell r="F2445" t="str">
            <v>98009</v>
          </cell>
          <cell r="G2445" t="str">
            <v>RITE</v>
          </cell>
        </row>
        <row r="2446">
          <cell r="A2446">
            <v>3450</v>
          </cell>
          <cell r="B2446">
            <v>2</v>
          </cell>
          <cell r="C2446" t="str">
            <v>IGLP-CA-98011</v>
          </cell>
          <cell r="D2446">
            <v>3450</v>
          </cell>
          <cell r="E2446" t="str">
            <v>IGLP-CA</v>
          </cell>
          <cell r="F2446" t="str">
            <v>98011</v>
          </cell>
          <cell r="G2446" t="str">
            <v>On Location</v>
          </cell>
        </row>
        <row r="2447">
          <cell r="A2447">
            <v>4240</v>
          </cell>
          <cell r="B2447">
            <v>2</v>
          </cell>
          <cell r="C2447" t="str">
            <v>IGLP-CA-98012</v>
          </cell>
          <cell r="D2447">
            <v>4240</v>
          </cell>
          <cell r="E2447" t="str">
            <v>IGLP-CA</v>
          </cell>
          <cell r="F2447" t="str">
            <v>98012</v>
          </cell>
          <cell r="G2447" t="str">
            <v>RITE</v>
          </cell>
        </row>
        <row r="2448">
          <cell r="A2448">
            <v>3455</v>
          </cell>
          <cell r="B2448">
            <v>2</v>
          </cell>
          <cell r="C2448" t="str">
            <v>IGLP-CA-98013</v>
          </cell>
          <cell r="D2448">
            <v>3455</v>
          </cell>
          <cell r="E2448" t="str">
            <v>IGLP-CA</v>
          </cell>
          <cell r="F2448" t="str">
            <v>98013</v>
          </cell>
          <cell r="G2448" t="str">
            <v>RITE</v>
          </cell>
        </row>
        <row r="2449">
          <cell r="A2449">
            <v>3465</v>
          </cell>
          <cell r="B2449">
            <v>2</v>
          </cell>
          <cell r="C2449" t="str">
            <v>IGLP-CA-98020</v>
          </cell>
          <cell r="D2449">
            <v>3465</v>
          </cell>
          <cell r="E2449" t="str">
            <v>IGLP-CA</v>
          </cell>
          <cell r="F2449" t="str">
            <v>98020</v>
          </cell>
          <cell r="G2449" t="str">
            <v>RITE</v>
          </cell>
        </row>
        <row r="2450">
          <cell r="A2450">
            <v>3469</v>
          </cell>
          <cell r="B2450">
            <v>2</v>
          </cell>
          <cell r="C2450" t="str">
            <v>IGLP-CA-98021</v>
          </cell>
          <cell r="D2450">
            <v>3469</v>
          </cell>
          <cell r="E2450" t="str">
            <v>IGLP-CA</v>
          </cell>
          <cell r="F2450" t="str">
            <v>98021</v>
          </cell>
          <cell r="G2450" t="str">
            <v>On Location</v>
          </cell>
        </row>
        <row r="2451">
          <cell r="A2451">
            <v>3482</v>
          </cell>
          <cell r="B2451">
            <v>2</v>
          </cell>
          <cell r="C2451" t="str">
            <v>IGLP-CA-98025</v>
          </cell>
          <cell r="D2451">
            <v>3482</v>
          </cell>
          <cell r="E2451" t="str">
            <v>IGLP-CA</v>
          </cell>
          <cell r="F2451" t="str">
            <v>98025</v>
          </cell>
          <cell r="G2451" t="str">
            <v>On Location</v>
          </cell>
        </row>
        <row r="2452">
          <cell r="A2452">
            <v>3489</v>
          </cell>
          <cell r="B2452">
            <v>2</v>
          </cell>
          <cell r="C2452" t="str">
            <v>IGLP-CA-98028</v>
          </cell>
          <cell r="D2452">
            <v>3489</v>
          </cell>
          <cell r="E2452" t="str">
            <v>IGLP-CA</v>
          </cell>
          <cell r="F2452" t="str">
            <v>98028</v>
          </cell>
          <cell r="G2452" t="str">
            <v>On Location</v>
          </cell>
        </row>
        <row r="2453">
          <cell r="A2453">
            <v>3490</v>
          </cell>
          <cell r="B2453">
            <v>2</v>
          </cell>
          <cell r="C2453" t="str">
            <v>IGLP-CA-98029</v>
          </cell>
          <cell r="D2453">
            <v>3490</v>
          </cell>
          <cell r="E2453" t="str">
            <v>IGLP-CA</v>
          </cell>
          <cell r="F2453" t="str">
            <v>98029</v>
          </cell>
          <cell r="G2453" t="str">
            <v>RITE</v>
          </cell>
        </row>
        <row r="2454">
          <cell r="A2454">
            <v>4530</v>
          </cell>
          <cell r="B2454">
            <v>2</v>
          </cell>
          <cell r="C2454" t="str">
            <v>IGLP-CA-98030</v>
          </cell>
          <cell r="D2454">
            <v>4530</v>
          </cell>
          <cell r="E2454" t="str">
            <v>IGLP-CA</v>
          </cell>
          <cell r="F2454" t="str">
            <v>98030</v>
          </cell>
          <cell r="G2454" t="str">
            <v>On Location</v>
          </cell>
        </row>
        <row r="2455">
          <cell r="A2455">
            <v>3494</v>
          </cell>
          <cell r="B2455">
            <v>2</v>
          </cell>
          <cell r="C2455" t="str">
            <v>IGLP-CA-98031</v>
          </cell>
          <cell r="D2455">
            <v>3494</v>
          </cell>
          <cell r="E2455" t="str">
            <v>IGLP-CA</v>
          </cell>
          <cell r="F2455" t="str">
            <v>98031</v>
          </cell>
          <cell r="G2455" t="str">
            <v>On Location</v>
          </cell>
        </row>
        <row r="2456">
          <cell r="A2456">
            <v>3496</v>
          </cell>
          <cell r="B2456">
            <v>2</v>
          </cell>
          <cell r="C2456" t="str">
            <v>IGLP-CA-98032</v>
          </cell>
          <cell r="D2456">
            <v>3496</v>
          </cell>
          <cell r="E2456" t="str">
            <v>IGLP-CA</v>
          </cell>
          <cell r="F2456" t="str">
            <v>98032</v>
          </cell>
          <cell r="G2456" t="str">
            <v>JUNKED</v>
          </cell>
        </row>
        <row r="2457">
          <cell r="A2457">
            <v>3497</v>
          </cell>
          <cell r="B2457">
            <v>2</v>
          </cell>
          <cell r="C2457" t="str">
            <v>IGLP-CA-98033</v>
          </cell>
          <cell r="D2457">
            <v>3497</v>
          </cell>
          <cell r="E2457" t="str">
            <v>IGLP-CA</v>
          </cell>
          <cell r="F2457" t="str">
            <v>98033</v>
          </cell>
          <cell r="G2457" t="str">
            <v>RITE</v>
          </cell>
        </row>
        <row r="2458">
          <cell r="A2458">
            <v>3500</v>
          </cell>
          <cell r="B2458">
            <v>2</v>
          </cell>
          <cell r="C2458" t="str">
            <v>IGLP-CA-98034</v>
          </cell>
          <cell r="D2458">
            <v>3500</v>
          </cell>
          <cell r="E2458" t="str">
            <v>IGLP-CA</v>
          </cell>
          <cell r="F2458" t="str">
            <v>98034</v>
          </cell>
          <cell r="G2458" t="str">
            <v>JUNKED</v>
          </cell>
        </row>
        <row r="2459">
          <cell r="A2459">
            <v>3504</v>
          </cell>
          <cell r="B2459">
            <v>2</v>
          </cell>
          <cell r="C2459" t="str">
            <v>IGLP-CA-98035</v>
          </cell>
          <cell r="D2459">
            <v>3504</v>
          </cell>
          <cell r="E2459" t="str">
            <v>IGLP-CA</v>
          </cell>
          <cell r="F2459" t="str">
            <v>98035</v>
          </cell>
          <cell r="G2459" t="str">
            <v>On Location</v>
          </cell>
        </row>
        <row r="2460">
          <cell r="A2460">
            <v>3513</v>
          </cell>
          <cell r="B2460">
            <v>2</v>
          </cell>
          <cell r="C2460" t="str">
            <v>IGLP-CA-98040</v>
          </cell>
          <cell r="D2460">
            <v>3513</v>
          </cell>
          <cell r="E2460" t="str">
            <v>IGLP-CA</v>
          </cell>
          <cell r="F2460" t="str">
            <v>98040</v>
          </cell>
          <cell r="G2460" t="str">
            <v>RITE</v>
          </cell>
        </row>
        <row r="2461">
          <cell r="A2461">
            <v>3704</v>
          </cell>
          <cell r="B2461">
            <v>2</v>
          </cell>
          <cell r="C2461" t="str">
            <v>IGLP-CA-99003</v>
          </cell>
          <cell r="D2461">
            <v>3704</v>
          </cell>
          <cell r="E2461" t="str">
            <v>IGLP-CA</v>
          </cell>
          <cell r="F2461" t="str">
            <v>99003</v>
          </cell>
          <cell r="G2461" t="str">
            <v>RITE</v>
          </cell>
        </row>
        <row r="2462">
          <cell r="A2462">
            <v>3708</v>
          </cell>
          <cell r="B2462">
            <v>2</v>
          </cell>
          <cell r="C2462" t="str">
            <v>IGLP-CA-99004</v>
          </cell>
          <cell r="D2462">
            <v>3708</v>
          </cell>
          <cell r="E2462" t="str">
            <v>IGLP-CA</v>
          </cell>
          <cell r="F2462" t="str">
            <v>99004</v>
          </cell>
          <cell r="G2462" t="str">
            <v>RITE</v>
          </cell>
        </row>
        <row r="2463">
          <cell r="A2463">
            <v>3713</v>
          </cell>
          <cell r="B2463">
            <v>2</v>
          </cell>
          <cell r="C2463" t="str">
            <v>IGLP-CA-99005</v>
          </cell>
          <cell r="D2463">
            <v>3713</v>
          </cell>
          <cell r="E2463" t="str">
            <v>IGLP-CA</v>
          </cell>
          <cell r="F2463" t="str">
            <v>99005</v>
          </cell>
          <cell r="G2463" t="str">
            <v>On Location</v>
          </cell>
        </row>
        <row r="2464">
          <cell r="A2464">
            <v>4604</v>
          </cell>
          <cell r="B2464">
            <v>2</v>
          </cell>
          <cell r="C2464" t="str">
            <v>IGLP-DA-00-001</v>
          </cell>
          <cell r="D2464">
            <v>4604</v>
          </cell>
          <cell r="E2464" t="str">
            <v>iglp-da</v>
          </cell>
          <cell r="F2464" t="str">
            <v>00-001</v>
          </cell>
          <cell r="G2464" t="str">
            <v>RITE</v>
          </cell>
        </row>
        <row r="2465">
          <cell r="A2465">
            <v>4589</v>
          </cell>
          <cell r="B2465">
            <v>2</v>
          </cell>
          <cell r="C2465" t="str">
            <v>IGLP-DA-00-002</v>
          </cell>
          <cell r="D2465">
            <v>4589</v>
          </cell>
          <cell r="E2465" t="str">
            <v>iglp-da</v>
          </cell>
          <cell r="F2465" t="str">
            <v>00-002</v>
          </cell>
          <cell r="G2465" t="str">
            <v>RITE</v>
          </cell>
        </row>
        <row r="2466">
          <cell r="A2466">
            <v>4861</v>
          </cell>
          <cell r="B2466">
            <v>2</v>
          </cell>
          <cell r="C2466" t="str">
            <v>IGLP-DA-00-003</v>
          </cell>
          <cell r="D2466">
            <v>4861</v>
          </cell>
          <cell r="E2466" t="str">
            <v>iglp-da</v>
          </cell>
          <cell r="F2466" t="str">
            <v>00-003</v>
          </cell>
          <cell r="G2466" t="str">
            <v>On Location</v>
          </cell>
          <cell r="N2466" t="str">
            <v>4500992379</v>
          </cell>
          <cell r="O2466" t="str">
            <v>3</v>
          </cell>
        </row>
        <row r="2467">
          <cell r="A2467">
            <v>4869</v>
          </cell>
          <cell r="B2467">
            <v>2</v>
          </cell>
          <cell r="C2467" t="str">
            <v>IGLP-DA-00-005</v>
          </cell>
          <cell r="D2467">
            <v>4869</v>
          </cell>
          <cell r="E2467" t="str">
            <v>iglp-da</v>
          </cell>
          <cell r="F2467" t="str">
            <v>00-005</v>
          </cell>
          <cell r="G2467" t="str">
            <v>On Location</v>
          </cell>
          <cell r="N2467" t="str">
            <v>4500992379</v>
          </cell>
        </row>
        <row r="2468">
          <cell r="A2468">
            <v>5239</v>
          </cell>
          <cell r="B2468">
            <v>2</v>
          </cell>
          <cell r="C2468" t="str">
            <v>IGLP-DA-00-007</v>
          </cell>
          <cell r="D2468">
            <v>5239</v>
          </cell>
          <cell r="E2468" t="str">
            <v>iglp-da</v>
          </cell>
          <cell r="F2468" t="str">
            <v>00-007</v>
          </cell>
          <cell r="G2468" t="str">
            <v>RITE</v>
          </cell>
          <cell r="N2468" t="str">
            <v>4501006454</v>
          </cell>
          <cell r="O2468" t="str">
            <v>2</v>
          </cell>
        </row>
        <row r="2469">
          <cell r="A2469">
            <v>5229</v>
          </cell>
          <cell r="B2469">
            <v>2</v>
          </cell>
          <cell r="C2469" t="str">
            <v>IGLP-DA-00-008</v>
          </cell>
          <cell r="D2469">
            <v>5229</v>
          </cell>
          <cell r="E2469" t="str">
            <v>iglp-da</v>
          </cell>
          <cell r="F2469" t="str">
            <v>00-008</v>
          </cell>
          <cell r="G2469" t="str">
            <v>On Location</v>
          </cell>
          <cell r="N2469" t="str">
            <v>4501006454</v>
          </cell>
          <cell r="O2469" t="str">
            <v>1</v>
          </cell>
        </row>
        <row r="2470">
          <cell r="A2470">
            <v>5466</v>
          </cell>
          <cell r="B2470">
            <v>2</v>
          </cell>
          <cell r="C2470" t="str">
            <v>IGLP-DA-00-012</v>
          </cell>
          <cell r="D2470">
            <v>5466</v>
          </cell>
          <cell r="E2470" t="str">
            <v>iglp-da</v>
          </cell>
          <cell r="F2470" t="str">
            <v>00-012</v>
          </cell>
          <cell r="G2470" t="str">
            <v>RITE</v>
          </cell>
          <cell r="N2470" t="str">
            <v>4501042484</v>
          </cell>
          <cell r="O2470" t="str">
            <v>1</v>
          </cell>
        </row>
        <row r="2471">
          <cell r="A2471">
            <v>6006</v>
          </cell>
          <cell r="B2471">
            <v>2</v>
          </cell>
          <cell r="C2471" t="str">
            <v>IGLP-DA-00-018</v>
          </cell>
          <cell r="D2471">
            <v>6006</v>
          </cell>
          <cell r="E2471" t="str">
            <v>iglp-da</v>
          </cell>
          <cell r="F2471" t="str">
            <v>00-018</v>
          </cell>
          <cell r="G2471" t="str">
            <v>RITE</v>
          </cell>
          <cell r="N2471" t="str">
            <v>4501093716</v>
          </cell>
          <cell r="O2471" t="str">
            <v>2</v>
          </cell>
        </row>
        <row r="2472">
          <cell r="A2472">
            <v>7056</v>
          </cell>
          <cell r="B2472">
            <v>2</v>
          </cell>
          <cell r="C2472" t="str">
            <v>IGLP-DA-00-027</v>
          </cell>
          <cell r="D2472">
            <v>7056</v>
          </cell>
          <cell r="E2472" t="str">
            <v>iglp-da</v>
          </cell>
          <cell r="F2472" t="str">
            <v>00-027</v>
          </cell>
          <cell r="G2472" t="str">
            <v>RITE</v>
          </cell>
        </row>
        <row r="2473">
          <cell r="A2473">
            <v>6890</v>
          </cell>
          <cell r="B2473">
            <v>2</v>
          </cell>
          <cell r="C2473" t="str">
            <v>IGLP-DA-00-028</v>
          </cell>
          <cell r="D2473">
            <v>6890</v>
          </cell>
          <cell r="E2473" t="str">
            <v>iglp-da</v>
          </cell>
          <cell r="F2473" t="str">
            <v>00-028</v>
          </cell>
          <cell r="G2473" t="str">
            <v>RITE</v>
          </cell>
        </row>
        <row r="2474">
          <cell r="A2474">
            <v>6967</v>
          </cell>
          <cell r="B2474">
            <v>2</v>
          </cell>
          <cell r="C2474" t="str">
            <v>IGLP-DA-00-030</v>
          </cell>
          <cell r="D2474">
            <v>6967</v>
          </cell>
          <cell r="E2474" t="str">
            <v>iglp-da</v>
          </cell>
          <cell r="F2474" t="str">
            <v>00-030</v>
          </cell>
          <cell r="G2474" t="str">
            <v>RITE</v>
          </cell>
          <cell r="N2474" t="str">
            <v>4501140240</v>
          </cell>
          <cell r="O2474" t="str">
            <v>5</v>
          </cell>
        </row>
        <row r="2475">
          <cell r="A2475">
            <v>6980</v>
          </cell>
          <cell r="B2475">
            <v>2</v>
          </cell>
          <cell r="C2475" t="str">
            <v>IGLP-DA-00-031</v>
          </cell>
          <cell r="D2475">
            <v>6980</v>
          </cell>
          <cell r="E2475" t="str">
            <v>iglp-da</v>
          </cell>
          <cell r="F2475" t="str">
            <v>00-031</v>
          </cell>
          <cell r="G2475" t="str">
            <v>RITE</v>
          </cell>
          <cell r="N2475" t="str">
            <v>4501140240</v>
          </cell>
          <cell r="O2475" t="str">
            <v>6</v>
          </cell>
        </row>
        <row r="2476">
          <cell r="A2476">
            <v>4523</v>
          </cell>
          <cell r="B2476">
            <v>2</v>
          </cell>
          <cell r="C2476" t="str">
            <v>IGLP-DA-99010</v>
          </cell>
          <cell r="D2476">
            <v>4523</v>
          </cell>
          <cell r="E2476" t="str">
            <v>iglp-da</v>
          </cell>
          <cell r="F2476" t="str">
            <v>99010</v>
          </cell>
          <cell r="G2476" t="str">
            <v>On Location</v>
          </cell>
        </row>
        <row r="2477">
          <cell r="A2477">
            <v>2530</v>
          </cell>
          <cell r="B2477">
            <v>2</v>
          </cell>
          <cell r="C2477" t="str">
            <v>IGLP-EA-695</v>
          </cell>
          <cell r="D2477">
            <v>2530</v>
          </cell>
          <cell r="E2477" t="str">
            <v>IGLP-EA</v>
          </cell>
          <cell r="F2477" t="str">
            <v>695</v>
          </cell>
          <cell r="G2477" t="str">
            <v>RITE</v>
          </cell>
        </row>
        <row r="2478">
          <cell r="A2478">
            <v>150</v>
          </cell>
          <cell r="B2478">
            <v>2</v>
          </cell>
          <cell r="C2478" t="str">
            <v>IGTP-AA-003</v>
          </cell>
          <cell r="D2478">
            <v>150</v>
          </cell>
          <cell r="E2478" t="str">
            <v>IGTP-AA</v>
          </cell>
          <cell r="F2478" t="str">
            <v>003</v>
          </cell>
          <cell r="G2478" t="str">
            <v>RITE</v>
          </cell>
        </row>
        <row r="2479">
          <cell r="A2479">
            <v>186</v>
          </cell>
          <cell r="B2479">
            <v>2</v>
          </cell>
          <cell r="C2479" t="str">
            <v>IGTP-AA-004</v>
          </cell>
          <cell r="D2479">
            <v>186</v>
          </cell>
          <cell r="E2479" t="str">
            <v>IGTP-AA</v>
          </cell>
          <cell r="F2479" t="str">
            <v>004</v>
          </cell>
          <cell r="G2479" t="str">
            <v>RITE</v>
          </cell>
        </row>
        <row r="2480">
          <cell r="A2480">
            <v>639</v>
          </cell>
          <cell r="B2480">
            <v>2</v>
          </cell>
          <cell r="C2480" t="str">
            <v>IGTP-AA-022</v>
          </cell>
          <cell r="D2480">
            <v>639</v>
          </cell>
          <cell r="E2480" t="str">
            <v>IGTP-AA</v>
          </cell>
          <cell r="F2480" t="str">
            <v>022</v>
          </cell>
          <cell r="G2480" t="str">
            <v>RITE</v>
          </cell>
        </row>
        <row r="2481">
          <cell r="A2481">
            <v>847</v>
          </cell>
          <cell r="B2481">
            <v>2</v>
          </cell>
          <cell r="C2481" t="str">
            <v>IGTP-AA-038</v>
          </cell>
          <cell r="D2481">
            <v>847</v>
          </cell>
          <cell r="E2481" t="str">
            <v>IGTP-AA</v>
          </cell>
          <cell r="F2481" t="str">
            <v>038</v>
          </cell>
          <cell r="G2481" t="str">
            <v>RITE</v>
          </cell>
        </row>
        <row r="2482">
          <cell r="A2482">
            <v>908</v>
          </cell>
          <cell r="B2482">
            <v>2</v>
          </cell>
          <cell r="C2482" t="str">
            <v>IGTP-AA-043</v>
          </cell>
          <cell r="D2482">
            <v>908</v>
          </cell>
          <cell r="E2482" t="str">
            <v>IGTP-AA</v>
          </cell>
          <cell r="F2482" t="str">
            <v>043</v>
          </cell>
          <cell r="G2482" t="str">
            <v>RITE</v>
          </cell>
        </row>
        <row r="2483">
          <cell r="A2483">
            <v>1332</v>
          </cell>
          <cell r="B2483">
            <v>2</v>
          </cell>
          <cell r="C2483" t="str">
            <v>IGTP-AA-143</v>
          </cell>
          <cell r="D2483">
            <v>1332</v>
          </cell>
          <cell r="E2483" t="str">
            <v>IGTP-AA</v>
          </cell>
          <cell r="F2483" t="str">
            <v>143</v>
          </cell>
          <cell r="G2483" t="str">
            <v>RITE</v>
          </cell>
        </row>
        <row r="2484">
          <cell r="A2484">
            <v>1452</v>
          </cell>
          <cell r="B2484">
            <v>2</v>
          </cell>
          <cell r="C2484" t="str">
            <v>IGTP-AA-193</v>
          </cell>
          <cell r="D2484">
            <v>1452</v>
          </cell>
          <cell r="E2484" t="str">
            <v>IGTP-AA</v>
          </cell>
          <cell r="F2484" t="str">
            <v>193</v>
          </cell>
          <cell r="G2484" t="str">
            <v>RITE</v>
          </cell>
        </row>
        <row r="2485">
          <cell r="A2485">
            <v>1718</v>
          </cell>
          <cell r="B2485">
            <v>2</v>
          </cell>
          <cell r="C2485" t="str">
            <v>IGTP-AA-301</v>
          </cell>
          <cell r="D2485">
            <v>1718</v>
          </cell>
          <cell r="E2485" t="str">
            <v>IGTP-AA</v>
          </cell>
          <cell r="F2485" t="str">
            <v>301</v>
          </cell>
          <cell r="G2485" t="str">
            <v>RITE</v>
          </cell>
        </row>
        <row r="2486">
          <cell r="A2486">
            <v>1727</v>
          </cell>
          <cell r="B2486">
            <v>2</v>
          </cell>
          <cell r="C2486" t="str">
            <v>IGTP-AA-303</v>
          </cell>
          <cell r="D2486">
            <v>1727</v>
          </cell>
          <cell r="E2486" t="str">
            <v>IGTP-AA</v>
          </cell>
          <cell r="F2486" t="str">
            <v>303</v>
          </cell>
          <cell r="G2486" t="str">
            <v>RITE</v>
          </cell>
        </row>
        <row r="2487">
          <cell r="A2487">
            <v>1736</v>
          </cell>
          <cell r="B2487">
            <v>2</v>
          </cell>
          <cell r="C2487" t="str">
            <v>IGTP-AA-304</v>
          </cell>
          <cell r="D2487">
            <v>1736</v>
          </cell>
          <cell r="E2487" t="str">
            <v>IGTP-AA</v>
          </cell>
          <cell r="F2487" t="str">
            <v>304</v>
          </cell>
          <cell r="G2487" t="str">
            <v>RITE</v>
          </cell>
        </row>
        <row r="2488">
          <cell r="A2488">
            <v>1743</v>
          </cell>
          <cell r="B2488">
            <v>2</v>
          </cell>
          <cell r="C2488" t="str">
            <v>IGTP-AA-305</v>
          </cell>
          <cell r="D2488">
            <v>1743</v>
          </cell>
          <cell r="E2488" t="str">
            <v>IGTP-AA</v>
          </cell>
          <cell r="F2488" t="str">
            <v>305</v>
          </cell>
          <cell r="G2488" t="str">
            <v>RITE</v>
          </cell>
        </row>
        <row r="2489">
          <cell r="A2489">
            <v>1753</v>
          </cell>
          <cell r="B2489">
            <v>2</v>
          </cell>
          <cell r="C2489" t="str">
            <v>IGTP-AA-306</v>
          </cell>
          <cell r="D2489">
            <v>1753</v>
          </cell>
          <cell r="E2489" t="str">
            <v>IGTP-AA</v>
          </cell>
          <cell r="F2489" t="str">
            <v>306</v>
          </cell>
          <cell r="G2489" t="str">
            <v>RITE</v>
          </cell>
        </row>
        <row r="2490">
          <cell r="A2490">
            <v>1760</v>
          </cell>
          <cell r="B2490">
            <v>2</v>
          </cell>
          <cell r="C2490" t="str">
            <v>IGTP-AA-307</v>
          </cell>
          <cell r="D2490">
            <v>1760</v>
          </cell>
          <cell r="E2490" t="str">
            <v>IGTP-AA</v>
          </cell>
          <cell r="F2490" t="str">
            <v>307</v>
          </cell>
          <cell r="G2490" t="str">
            <v>RITE</v>
          </cell>
        </row>
        <row r="2491">
          <cell r="A2491">
            <v>1767</v>
          </cell>
          <cell r="B2491">
            <v>2</v>
          </cell>
          <cell r="C2491" t="str">
            <v>IGTP-AA-308</v>
          </cell>
          <cell r="D2491">
            <v>1767</v>
          </cell>
          <cell r="E2491" t="str">
            <v>IGTP-AA</v>
          </cell>
          <cell r="F2491" t="str">
            <v>308</v>
          </cell>
          <cell r="G2491" t="str">
            <v>RITE</v>
          </cell>
        </row>
        <row r="2492">
          <cell r="A2492">
            <v>1774</v>
          </cell>
          <cell r="B2492">
            <v>2</v>
          </cell>
          <cell r="C2492" t="str">
            <v>IGTP-AA-309</v>
          </cell>
          <cell r="D2492">
            <v>1774</v>
          </cell>
          <cell r="E2492" t="str">
            <v>IGTP-AA</v>
          </cell>
          <cell r="F2492" t="str">
            <v>309</v>
          </cell>
          <cell r="G2492" t="str">
            <v>RITE</v>
          </cell>
        </row>
        <row r="2493">
          <cell r="A2493">
            <v>1779</v>
          </cell>
          <cell r="B2493">
            <v>2</v>
          </cell>
          <cell r="C2493" t="str">
            <v>IGTP-AA-310</v>
          </cell>
          <cell r="D2493">
            <v>1779</v>
          </cell>
          <cell r="E2493" t="str">
            <v>IGTP-AA</v>
          </cell>
          <cell r="F2493" t="str">
            <v>310</v>
          </cell>
          <cell r="G2493" t="str">
            <v>RITE</v>
          </cell>
        </row>
        <row r="2494">
          <cell r="A2494">
            <v>1792</v>
          </cell>
          <cell r="B2494">
            <v>2</v>
          </cell>
          <cell r="C2494" t="str">
            <v>IGTP-AA-312</v>
          </cell>
          <cell r="D2494">
            <v>1792</v>
          </cell>
          <cell r="E2494" t="str">
            <v>IGTP-AA</v>
          </cell>
          <cell r="F2494" t="str">
            <v>312</v>
          </cell>
          <cell r="G2494" t="str">
            <v>RITE</v>
          </cell>
        </row>
        <row r="2495">
          <cell r="A2495">
            <v>1875</v>
          </cell>
          <cell r="B2495">
            <v>2</v>
          </cell>
          <cell r="C2495" t="str">
            <v>IGTP-AA-394</v>
          </cell>
          <cell r="D2495">
            <v>1875</v>
          </cell>
          <cell r="E2495" t="str">
            <v>IGTP-AA</v>
          </cell>
          <cell r="F2495" t="str">
            <v>394</v>
          </cell>
          <cell r="G2495" t="str">
            <v>RITE</v>
          </cell>
        </row>
        <row r="2496">
          <cell r="A2496">
            <v>1908</v>
          </cell>
          <cell r="B2496">
            <v>2</v>
          </cell>
          <cell r="C2496" t="str">
            <v>IGTP-AA-404</v>
          </cell>
          <cell r="D2496">
            <v>1908</v>
          </cell>
          <cell r="E2496" t="str">
            <v>IGTP-AA</v>
          </cell>
          <cell r="F2496" t="str">
            <v>404</v>
          </cell>
          <cell r="G2496" t="str">
            <v>RITE</v>
          </cell>
        </row>
        <row r="2497">
          <cell r="A2497">
            <v>1923</v>
          </cell>
          <cell r="B2497">
            <v>2</v>
          </cell>
          <cell r="C2497" t="str">
            <v>IGTP-AA-406</v>
          </cell>
          <cell r="D2497">
            <v>1923</v>
          </cell>
          <cell r="E2497" t="str">
            <v>IGTP-AA</v>
          </cell>
          <cell r="F2497" t="str">
            <v>406</v>
          </cell>
          <cell r="G2497" t="str">
            <v>RITE</v>
          </cell>
        </row>
        <row r="2498">
          <cell r="A2498">
            <v>2106</v>
          </cell>
          <cell r="B2498">
            <v>2</v>
          </cell>
          <cell r="C2498" t="str">
            <v>IGTP-AA-502</v>
          </cell>
          <cell r="D2498">
            <v>2106</v>
          </cell>
          <cell r="E2498" t="str">
            <v>IGTP-AA</v>
          </cell>
          <cell r="F2498" t="str">
            <v>502</v>
          </cell>
          <cell r="G2498" t="str">
            <v>RITE</v>
          </cell>
        </row>
        <row r="2499">
          <cell r="A2499">
            <v>2119</v>
          </cell>
          <cell r="B2499">
            <v>2</v>
          </cell>
          <cell r="C2499" t="str">
            <v>IGTP-AA-504</v>
          </cell>
          <cell r="D2499">
            <v>2119</v>
          </cell>
          <cell r="E2499" t="str">
            <v>IGTP-AA</v>
          </cell>
          <cell r="F2499" t="str">
            <v>504</v>
          </cell>
          <cell r="G2499" t="str">
            <v>RITE</v>
          </cell>
        </row>
        <row r="2500">
          <cell r="A2500">
            <v>2135</v>
          </cell>
          <cell r="B2500">
            <v>2</v>
          </cell>
          <cell r="C2500" t="str">
            <v>IGTP-AA-508</v>
          </cell>
          <cell r="D2500">
            <v>2135</v>
          </cell>
          <cell r="E2500" t="str">
            <v>IGTP-AA</v>
          </cell>
          <cell r="F2500" t="str">
            <v>508</v>
          </cell>
          <cell r="G2500" t="str">
            <v>RITE</v>
          </cell>
        </row>
        <row r="2501">
          <cell r="A2501">
            <v>2313</v>
          </cell>
          <cell r="B2501">
            <v>2</v>
          </cell>
          <cell r="C2501" t="str">
            <v>IGTP-AA-602</v>
          </cell>
          <cell r="D2501">
            <v>2313</v>
          </cell>
          <cell r="E2501" t="str">
            <v>IGTP-AA</v>
          </cell>
          <cell r="F2501" t="str">
            <v>602</v>
          </cell>
          <cell r="G2501" t="str">
            <v>RITE</v>
          </cell>
        </row>
        <row r="2502">
          <cell r="A2502">
            <v>2925</v>
          </cell>
          <cell r="B2502">
            <v>2</v>
          </cell>
          <cell r="C2502" t="str">
            <v>IGTP-AA-885</v>
          </cell>
          <cell r="D2502">
            <v>2925</v>
          </cell>
          <cell r="E2502" t="str">
            <v>IGTP-AA</v>
          </cell>
          <cell r="F2502" t="str">
            <v>885</v>
          </cell>
          <cell r="G2502" t="str">
            <v>RITE</v>
          </cell>
        </row>
        <row r="2503">
          <cell r="A2503">
            <v>2956</v>
          </cell>
          <cell r="B2503">
            <v>2</v>
          </cell>
          <cell r="C2503" t="str">
            <v>IGTP-AA-909</v>
          </cell>
          <cell r="D2503">
            <v>2956</v>
          </cell>
          <cell r="E2503" t="str">
            <v>IGTP-AA</v>
          </cell>
          <cell r="F2503" t="str">
            <v>909</v>
          </cell>
          <cell r="G2503" t="str">
            <v>RITE</v>
          </cell>
        </row>
        <row r="2504">
          <cell r="A2504">
            <v>1453</v>
          </cell>
          <cell r="B2504">
            <v>2</v>
          </cell>
          <cell r="C2504" t="str">
            <v>IGTP-BA-193</v>
          </cell>
          <cell r="D2504">
            <v>1453</v>
          </cell>
          <cell r="E2504" t="str">
            <v>IGTP-BA</v>
          </cell>
          <cell r="F2504" t="str">
            <v>193</v>
          </cell>
          <cell r="G2504" t="str">
            <v>RITE</v>
          </cell>
        </row>
        <row r="2505">
          <cell r="A2505">
            <v>1719</v>
          </cell>
          <cell r="B2505">
            <v>2</v>
          </cell>
          <cell r="C2505" t="str">
            <v>IGTP-BA-301</v>
          </cell>
          <cell r="D2505">
            <v>1719</v>
          </cell>
          <cell r="E2505" t="str">
            <v>IGTP-BA</v>
          </cell>
          <cell r="F2505" t="str">
            <v>301</v>
          </cell>
          <cell r="G2505" t="str">
            <v>RITE</v>
          </cell>
        </row>
        <row r="2506">
          <cell r="A2506">
            <v>1728</v>
          </cell>
          <cell r="B2506">
            <v>2</v>
          </cell>
          <cell r="C2506" t="str">
            <v>IGTP-BA-303</v>
          </cell>
          <cell r="D2506">
            <v>1728</v>
          </cell>
          <cell r="E2506" t="str">
            <v>IGTP-BA</v>
          </cell>
          <cell r="F2506" t="str">
            <v>303</v>
          </cell>
          <cell r="G2506" t="str">
            <v>RITE</v>
          </cell>
        </row>
        <row r="2507">
          <cell r="A2507">
            <v>1737</v>
          </cell>
          <cell r="B2507">
            <v>2</v>
          </cell>
          <cell r="C2507" t="str">
            <v>IGTP-BA-304</v>
          </cell>
          <cell r="D2507">
            <v>1737</v>
          </cell>
          <cell r="E2507" t="str">
            <v>IGTP-BA</v>
          </cell>
          <cell r="F2507" t="str">
            <v>304</v>
          </cell>
          <cell r="G2507" t="str">
            <v>RITE</v>
          </cell>
        </row>
        <row r="2508">
          <cell r="A2508">
            <v>1744</v>
          </cell>
          <cell r="B2508">
            <v>2</v>
          </cell>
          <cell r="C2508" t="str">
            <v>IGTP-BA-305</v>
          </cell>
          <cell r="D2508">
            <v>1744</v>
          </cell>
          <cell r="E2508" t="str">
            <v>IGTP-BA</v>
          </cell>
          <cell r="F2508" t="str">
            <v>305</v>
          </cell>
          <cell r="G2508" t="str">
            <v>RITE</v>
          </cell>
        </row>
        <row r="2509">
          <cell r="A2509">
            <v>1754</v>
          </cell>
          <cell r="B2509">
            <v>2</v>
          </cell>
          <cell r="C2509" t="str">
            <v>IGTP-BA-306</v>
          </cell>
          <cell r="D2509">
            <v>1754</v>
          </cell>
          <cell r="E2509" t="str">
            <v>IGTP-BA</v>
          </cell>
          <cell r="F2509" t="str">
            <v>306</v>
          </cell>
          <cell r="G2509" t="str">
            <v>RITE</v>
          </cell>
        </row>
        <row r="2510">
          <cell r="A2510">
            <v>1768</v>
          </cell>
          <cell r="B2510">
            <v>2</v>
          </cell>
          <cell r="C2510" t="str">
            <v>IGTP-BA-308</v>
          </cell>
          <cell r="D2510">
            <v>1768</v>
          </cell>
          <cell r="E2510" t="str">
            <v>IGTP-BA</v>
          </cell>
          <cell r="F2510" t="str">
            <v>308</v>
          </cell>
          <cell r="G2510" t="str">
            <v>RITE</v>
          </cell>
        </row>
        <row r="2511">
          <cell r="A2511">
            <v>1786</v>
          </cell>
          <cell r="B2511">
            <v>2</v>
          </cell>
          <cell r="C2511" t="str">
            <v>IGTP-BA-311</v>
          </cell>
          <cell r="D2511">
            <v>1786</v>
          </cell>
          <cell r="E2511" t="str">
            <v>IGTP-BA</v>
          </cell>
          <cell r="F2511" t="str">
            <v>311</v>
          </cell>
          <cell r="G2511" t="str">
            <v>RITE</v>
          </cell>
        </row>
        <row r="2512">
          <cell r="A2512">
            <v>1793</v>
          </cell>
          <cell r="B2512">
            <v>2</v>
          </cell>
          <cell r="C2512" t="str">
            <v>IGTP-BA-312</v>
          </cell>
          <cell r="D2512">
            <v>1793</v>
          </cell>
          <cell r="E2512" t="str">
            <v>IGTP-BA</v>
          </cell>
          <cell r="F2512" t="str">
            <v>312</v>
          </cell>
          <cell r="G2512" t="str">
            <v>RITE</v>
          </cell>
        </row>
        <row r="2513">
          <cell r="A2513">
            <v>1909</v>
          </cell>
          <cell r="B2513">
            <v>2</v>
          </cell>
          <cell r="C2513" t="str">
            <v>IGTP-BA-404</v>
          </cell>
          <cell r="D2513">
            <v>1909</v>
          </cell>
          <cell r="E2513" t="str">
            <v>IGTP-BA</v>
          </cell>
          <cell r="F2513" t="str">
            <v>404</v>
          </cell>
          <cell r="G2513" t="str">
            <v>RITE</v>
          </cell>
        </row>
        <row r="2514">
          <cell r="A2514">
            <v>1916</v>
          </cell>
          <cell r="B2514">
            <v>2</v>
          </cell>
          <cell r="C2514" t="str">
            <v>IGTP-BA-405</v>
          </cell>
          <cell r="D2514">
            <v>1916</v>
          </cell>
          <cell r="E2514" t="str">
            <v>IGTP-BA</v>
          </cell>
          <cell r="F2514" t="str">
            <v>405</v>
          </cell>
          <cell r="G2514" t="str">
            <v>RITE</v>
          </cell>
        </row>
        <row r="2515">
          <cell r="A2515">
            <v>1936</v>
          </cell>
          <cell r="B2515">
            <v>2</v>
          </cell>
          <cell r="C2515" t="str">
            <v>IGTP-BA-409</v>
          </cell>
          <cell r="D2515">
            <v>1936</v>
          </cell>
          <cell r="E2515" t="str">
            <v>IGTP-BA</v>
          </cell>
          <cell r="F2515" t="str">
            <v>409</v>
          </cell>
          <cell r="G2515" t="str">
            <v>RITE</v>
          </cell>
        </row>
        <row r="2516">
          <cell r="A2516">
            <v>1943</v>
          </cell>
          <cell r="B2516">
            <v>2</v>
          </cell>
          <cell r="C2516" t="str">
            <v>IGTP-BA-410</v>
          </cell>
          <cell r="D2516">
            <v>1943</v>
          </cell>
          <cell r="E2516" t="str">
            <v>IGTP-BA</v>
          </cell>
          <cell r="F2516" t="str">
            <v>410</v>
          </cell>
          <cell r="G2516" t="str">
            <v>RITE</v>
          </cell>
        </row>
        <row r="2517">
          <cell r="A2517">
            <v>2099</v>
          </cell>
          <cell r="B2517">
            <v>2</v>
          </cell>
          <cell r="C2517" t="str">
            <v>IGTP-BA-501</v>
          </cell>
          <cell r="D2517">
            <v>2099</v>
          </cell>
          <cell r="E2517" t="str">
            <v>IGTP-BA</v>
          </cell>
          <cell r="F2517" t="str">
            <v>501</v>
          </cell>
          <cell r="G2517" t="str">
            <v>RITE</v>
          </cell>
        </row>
        <row r="2518">
          <cell r="A2518">
            <v>2107</v>
          </cell>
          <cell r="B2518">
            <v>2</v>
          </cell>
          <cell r="C2518" t="str">
            <v>IGTP-BA-502</v>
          </cell>
          <cell r="D2518">
            <v>2107</v>
          </cell>
          <cell r="E2518" t="str">
            <v>IGTP-BA</v>
          </cell>
          <cell r="F2518" t="str">
            <v>502</v>
          </cell>
          <cell r="G2518" t="str">
            <v>RITE</v>
          </cell>
        </row>
        <row r="2519">
          <cell r="A2519">
            <v>2111</v>
          </cell>
          <cell r="B2519">
            <v>2</v>
          </cell>
          <cell r="C2519" t="str">
            <v>IGTP-BA-503</v>
          </cell>
          <cell r="D2519">
            <v>2111</v>
          </cell>
          <cell r="E2519" t="str">
            <v>IGTP-BA</v>
          </cell>
          <cell r="F2519" t="str">
            <v>503</v>
          </cell>
          <cell r="G2519" t="str">
            <v>RITE</v>
          </cell>
        </row>
        <row r="2520">
          <cell r="A2520">
            <v>2120</v>
          </cell>
          <cell r="B2520">
            <v>2</v>
          </cell>
          <cell r="C2520" t="str">
            <v>IGTP-BA-504</v>
          </cell>
          <cell r="D2520">
            <v>2120</v>
          </cell>
          <cell r="E2520" t="str">
            <v>IGTP-BA</v>
          </cell>
          <cell r="F2520" t="str">
            <v>504</v>
          </cell>
          <cell r="G2520" t="str">
            <v>RITE</v>
          </cell>
        </row>
        <row r="2521">
          <cell r="A2521">
            <v>2136</v>
          </cell>
          <cell r="B2521">
            <v>2</v>
          </cell>
          <cell r="C2521" t="str">
            <v>IGTP-BA-508</v>
          </cell>
          <cell r="D2521">
            <v>2136</v>
          </cell>
          <cell r="E2521" t="str">
            <v>IGTP-BA</v>
          </cell>
          <cell r="F2521" t="str">
            <v>508</v>
          </cell>
          <cell r="G2521" t="str">
            <v>RITE</v>
          </cell>
        </row>
        <row r="2522">
          <cell r="A2522">
            <v>2321</v>
          </cell>
          <cell r="B2522">
            <v>2</v>
          </cell>
          <cell r="C2522" t="str">
            <v>IGTP-BA-603</v>
          </cell>
          <cell r="D2522">
            <v>2321</v>
          </cell>
          <cell r="E2522" t="str">
            <v>IGTP-BA</v>
          </cell>
          <cell r="F2522" t="str">
            <v>603</v>
          </cell>
          <cell r="G2522" t="str">
            <v>RITE</v>
          </cell>
        </row>
        <row r="2523">
          <cell r="A2523">
            <v>2409</v>
          </cell>
          <cell r="B2523">
            <v>2</v>
          </cell>
          <cell r="C2523" t="str">
            <v>IGTP-BA-628</v>
          </cell>
          <cell r="D2523">
            <v>2409</v>
          </cell>
          <cell r="E2523" t="str">
            <v>IGTP-BA</v>
          </cell>
          <cell r="F2523" t="str">
            <v>628</v>
          </cell>
          <cell r="G2523" t="str">
            <v>RITE</v>
          </cell>
        </row>
        <row r="2524">
          <cell r="A2524">
            <v>2836</v>
          </cell>
          <cell r="B2524">
            <v>2</v>
          </cell>
          <cell r="C2524" t="str">
            <v>IGTP-BA-818</v>
          </cell>
          <cell r="D2524">
            <v>2836</v>
          </cell>
          <cell r="E2524" t="str">
            <v>IGTP-BA</v>
          </cell>
          <cell r="F2524" t="str">
            <v>818</v>
          </cell>
          <cell r="G2524" t="str">
            <v>RITE</v>
          </cell>
        </row>
        <row r="2525">
          <cell r="A2525">
            <v>1445</v>
          </cell>
          <cell r="B2525">
            <v>2</v>
          </cell>
          <cell r="C2525" t="str">
            <v>IGTP-CA-188</v>
          </cell>
          <cell r="D2525">
            <v>1445</v>
          </cell>
          <cell r="E2525" t="str">
            <v>IGTP-CA</v>
          </cell>
          <cell r="F2525" t="str">
            <v>188</v>
          </cell>
          <cell r="G2525" t="str">
            <v>RITE</v>
          </cell>
        </row>
        <row r="2526">
          <cell r="A2526">
            <v>1890</v>
          </cell>
          <cell r="B2526">
            <v>2</v>
          </cell>
          <cell r="C2526" t="str">
            <v>IGTP-CA-401</v>
          </cell>
          <cell r="D2526">
            <v>1890</v>
          </cell>
          <cell r="E2526" t="str">
            <v>IGTP-CA</v>
          </cell>
          <cell r="F2526" t="str">
            <v>401</v>
          </cell>
          <cell r="G2526" t="str">
            <v>RITE</v>
          </cell>
        </row>
        <row r="2527">
          <cell r="A2527">
            <v>1898</v>
          </cell>
          <cell r="B2527">
            <v>2</v>
          </cell>
          <cell r="C2527" t="str">
            <v>IGTP-CA-402</v>
          </cell>
          <cell r="D2527">
            <v>1898</v>
          </cell>
          <cell r="E2527" t="str">
            <v>IGTP-CA</v>
          </cell>
          <cell r="F2527" t="str">
            <v>402</v>
          </cell>
          <cell r="G2527" t="str">
            <v>RITE</v>
          </cell>
        </row>
        <row r="2528">
          <cell r="A2528">
            <v>1917</v>
          </cell>
          <cell r="B2528">
            <v>2</v>
          </cell>
          <cell r="C2528" t="str">
            <v>IGTP-CA-405</v>
          </cell>
          <cell r="D2528">
            <v>1917</v>
          </cell>
          <cell r="E2528" t="str">
            <v>IGTP-CA</v>
          </cell>
          <cell r="F2528" t="str">
            <v>405</v>
          </cell>
          <cell r="G2528" t="str">
            <v>RITE</v>
          </cell>
        </row>
        <row r="2529">
          <cell r="A2529">
            <v>1924</v>
          </cell>
          <cell r="B2529">
            <v>2</v>
          </cell>
          <cell r="C2529" t="str">
            <v>IGTP-CA-406</v>
          </cell>
          <cell r="D2529">
            <v>1924</v>
          </cell>
          <cell r="E2529" t="str">
            <v>IGTP-CA</v>
          </cell>
          <cell r="F2529" t="str">
            <v>406</v>
          </cell>
          <cell r="G2529" t="str">
            <v>RITE</v>
          </cell>
        </row>
        <row r="2530">
          <cell r="A2530">
            <v>2309</v>
          </cell>
          <cell r="B2530">
            <v>2</v>
          </cell>
          <cell r="C2530" t="str">
            <v>IGTP-CA-601</v>
          </cell>
          <cell r="D2530">
            <v>2309</v>
          </cell>
          <cell r="E2530" t="str">
            <v>IGTP-CA</v>
          </cell>
          <cell r="F2530" t="str">
            <v>601</v>
          </cell>
          <cell r="G2530" t="str">
            <v>RITE</v>
          </cell>
        </row>
        <row r="2531">
          <cell r="A2531">
            <v>2314</v>
          </cell>
          <cell r="B2531">
            <v>2</v>
          </cell>
          <cell r="C2531" t="str">
            <v>IGTP-CA-602</v>
          </cell>
          <cell r="D2531">
            <v>2314</v>
          </cell>
          <cell r="E2531" t="str">
            <v>IGTP-CA</v>
          </cell>
          <cell r="F2531" t="str">
            <v>602</v>
          </cell>
          <cell r="G2531" t="str">
            <v>RITE</v>
          </cell>
        </row>
        <row r="2532">
          <cell r="A2532">
            <v>4233</v>
          </cell>
          <cell r="B2532">
            <v>2</v>
          </cell>
          <cell r="C2532" t="str">
            <v>IGTP-CA-98010</v>
          </cell>
          <cell r="D2532">
            <v>4233</v>
          </cell>
          <cell r="E2532" t="str">
            <v>IGTP-CA</v>
          </cell>
          <cell r="F2532" t="str">
            <v>98010</v>
          </cell>
          <cell r="G2532" t="str">
            <v>RITE</v>
          </cell>
        </row>
        <row r="2533">
          <cell r="A2533">
            <v>3960</v>
          </cell>
          <cell r="B2533">
            <v>2</v>
          </cell>
          <cell r="C2533" t="str">
            <v>IGTP-CA-NP4</v>
          </cell>
          <cell r="D2533">
            <v>3960</v>
          </cell>
          <cell r="E2533" t="str">
            <v>IGTP-CA</v>
          </cell>
          <cell r="F2533" t="str">
            <v>NP4</v>
          </cell>
          <cell r="G2533" t="str">
            <v>RITE</v>
          </cell>
        </row>
        <row r="2534">
          <cell r="A2534">
            <v>3959</v>
          </cell>
          <cell r="B2534">
            <v>2</v>
          </cell>
          <cell r="C2534" t="str">
            <v>IGTP-DA-NP2</v>
          </cell>
          <cell r="D2534">
            <v>3959</v>
          </cell>
          <cell r="E2534" t="str">
            <v>IGTP-DA</v>
          </cell>
          <cell r="F2534" t="str">
            <v>NP2</v>
          </cell>
          <cell r="G2534" t="str">
            <v>RITE</v>
          </cell>
        </row>
        <row r="2535">
          <cell r="A2535">
            <v>287</v>
          </cell>
          <cell r="B2535">
            <v>2</v>
          </cell>
          <cell r="C2535" t="str">
            <v>IGTP-EA-007</v>
          </cell>
          <cell r="D2535">
            <v>287</v>
          </cell>
          <cell r="E2535" t="str">
            <v>IGTP-EA</v>
          </cell>
          <cell r="F2535" t="str">
            <v>007</v>
          </cell>
          <cell r="G2535" t="str">
            <v>RITE</v>
          </cell>
        </row>
        <row r="2536">
          <cell r="A2536">
            <v>318</v>
          </cell>
          <cell r="B2536">
            <v>2</v>
          </cell>
          <cell r="C2536" t="str">
            <v>IGTP-EA-008</v>
          </cell>
          <cell r="D2536">
            <v>318</v>
          </cell>
          <cell r="E2536" t="str">
            <v>IGTP-EA</v>
          </cell>
          <cell r="F2536" t="str">
            <v>008</v>
          </cell>
          <cell r="G2536" t="str">
            <v>RITE</v>
          </cell>
        </row>
        <row r="2537">
          <cell r="A2537">
            <v>338</v>
          </cell>
          <cell r="B2537">
            <v>2</v>
          </cell>
          <cell r="C2537" t="str">
            <v>IGTP-EA-009</v>
          </cell>
          <cell r="D2537">
            <v>338</v>
          </cell>
          <cell r="E2537" t="str">
            <v>IGTP-EA</v>
          </cell>
          <cell r="F2537" t="str">
            <v>009</v>
          </cell>
          <cell r="G2537" t="str">
            <v>RITE</v>
          </cell>
        </row>
        <row r="2538">
          <cell r="A2538">
            <v>618</v>
          </cell>
          <cell r="B2538">
            <v>2</v>
          </cell>
          <cell r="C2538" t="str">
            <v>IGTP-EA-021</v>
          </cell>
          <cell r="D2538">
            <v>618</v>
          </cell>
          <cell r="E2538" t="str">
            <v>IGTP-EA</v>
          </cell>
          <cell r="F2538" t="str">
            <v>021</v>
          </cell>
          <cell r="G2538" t="str">
            <v>RITE</v>
          </cell>
        </row>
        <row r="2539">
          <cell r="A2539">
            <v>640</v>
          </cell>
          <cell r="B2539">
            <v>2</v>
          </cell>
          <cell r="C2539" t="str">
            <v>IGTP-EA-022</v>
          </cell>
          <cell r="D2539">
            <v>640</v>
          </cell>
          <cell r="E2539" t="str">
            <v>IGTP-EA</v>
          </cell>
          <cell r="F2539" t="str">
            <v>022</v>
          </cell>
          <cell r="G2539" t="str">
            <v>RITE</v>
          </cell>
        </row>
        <row r="2540">
          <cell r="A2540">
            <v>687</v>
          </cell>
          <cell r="B2540">
            <v>2</v>
          </cell>
          <cell r="C2540" t="str">
            <v>IGTP-EA-024</v>
          </cell>
          <cell r="D2540">
            <v>687</v>
          </cell>
          <cell r="E2540" t="str">
            <v>IGTP-EA</v>
          </cell>
          <cell r="F2540" t="str">
            <v>024</v>
          </cell>
          <cell r="G2540" t="str">
            <v>RITE</v>
          </cell>
        </row>
        <row r="2541">
          <cell r="A2541">
            <v>909</v>
          </cell>
          <cell r="B2541">
            <v>2</v>
          </cell>
          <cell r="C2541" t="str">
            <v>IGTP-EA-043</v>
          </cell>
          <cell r="D2541">
            <v>909</v>
          </cell>
          <cell r="E2541" t="str">
            <v>IGTP-EA</v>
          </cell>
          <cell r="F2541" t="str">
            <v>043</v>
          </cell>
          <cell r="G2541" t="str">
            <v>RITE</v>
          </cell>
        </row>
        <row r="2542">
          <cell r="A2542">
            <v>1205</v>
          </cell>
          <cell r="B2542">
            <v>2</v>
          </cell>
          <cell r="C2542" t="str">
            <v>IGTP-EA-105</v>
          </cell>
          <cell r="D2542">
            <v>1205</v>
          </cell>
          <cell r="E2542" t="str">
            <v>IGTP-EA</v>
          </cell>
          <cell r="F2542" t="str">
            <v>105</v>
          </cell>
          <cell r="G2542" t="str">
            <v>RITE</v>
          </cell>
        </row>
        <row r="2543">
          <cell r="A2543">
            <v>2340</v>
          </cell>
          <cell r="B2543">
            <v>2</v>
          </cell>
          <cell r="C2543" t="str">
            <v>IGTP-EA-607</v>
          </cell>
          <cell r="D2543">
            <v>2340</v>
          </cell>
          <cell r="E2543" t="str">
            <v>IGTP-EA</v>
          </cell>
          <cell r="F2543" t="str">
            <v>607</v>
          </cell>
          <cell r="G2543" t="str">
            <v>RITE</v>
          </cell>
        </row>
        <row r="2544">
          <cell r="A2544">
            <v>2347</v>
          </cell>
          <cell r="B2544">
            <v>2</v>
          </cell>
          <cell r="C2544" t="str">
            <v>IGTP-EA-608</v>
          </cell>
          <cell r="D2544">
            <v>2347</v>
          </cell>
          <cell r="E2544" t="str">
            <v>IGTP-EA</v>
          </cell>
          <cell r="F2544" t="str">
            <v>608</v>
          </cell>
          <cell r="G2544" t="str">
            <v>RITE</v>
          </cell>
        </row>
        <row r="2545">
          <cell r="A2545">
            <v>2455</v>
          </cell>
          <cell r="B2545">
            <v>2</v>
          </cell>
          <cell r="C2545" t="str">
            <v>IGTP-EA-647</v>
          </cell>
          <cell r="D2545">
            <v>2455</v>
          </cell>
          <cell r="E2545" t="str">
            <v>IGTP-EA</v>
          </cell>
          <cell r="F2545" t="str">
            <v>647</v>
          </cell>
          <cell r="G2545" t="str">
            <v>RITE</v>
          </cell>
        </row>
        <row r="2546">
          <cell r="A2546">
            <v>2460</v>
          </cell>
          <cell r="B2546">
            <v>2</v>
          </cell>
          <cell r="C2546" t="str">
            <v>IGTP-EA-648</v>
          </cell>
          <cell r="D2546">
            <v>2460</v>
          </cell>
          <cell r="E2546" t="str">
            <v>IGTP-EA</v>
          </cell>
          <cell r="F2546" t="str">
            <v>648</v>
          </cell>
          <cell r="G2546" t="str">
            <v>RITE</v>
          </cell>
        </row>
        <row r="2547">
          <cell r="A2547">
            <v>2465</v>
          </cell>
          <cell r="B2547">
            <v>2</v>
          </cell>
          <cell r="C2547" t="str">
            <v>IGTP-EA-649</v>
          </cell>
          <cell r="D2547">
            <v>2465</v>
          </cell>
          <cell r="E2547" t="str">
            <v>IGTP-EA</v>
          </cell>
          <cell r="F2547" t="str">
            <v>649</v>
          </cell>
          <cell r="G2547" t="str">
            <v>RITE</v>
          </cell>
        </row>
        <row r="2548">
          <cell r="A2548">
            <v>2467</v>
          </cell>
          <cell r="B2548">
            <v>2</v>
          </cell>
          <cell r="C2548" t="str">
            <v>IGTP-EA-650</v>
          </cell>
          <cell r="D2548">
            <v>2467</v>
          </cell>
          <cell r="E2548" t="str">
            <v>IGTP-EA</v>
          </cell>
          <cell r="F2548" t="str">
            <v>650</v>
          </cell>
          <cell r="G2548" t="str">
            <v>RITE</v>
          </cell>
        </row>
        <row r="2549">
          <cell r="A2549">
            <v>2470</v>
          </cell>
          <cell r="B2549">
            <v>2</v>
          </cell>
          <cell r="C2549" t="str">
            <v>IGTP-EA-651</v>
          </cell>
          <cell r="D2549">
            <v>2470</v>
          </cell>
          <cell r="E2549" t="str">
            <v>IGTP-EA</v>
          </cell>
          <cell r="F2549" t="str">
            <v>651</v>
          </cell>
          <cell r="G2549" t="str">
            <v>RITE</v>
          </cell>
        </row>
        <row r="2550">
          <cell r="A2550">
            <v>2489</v>
          </cell>
          <cell r="B2550">
            <v>2</v>
          </cell>
          <cell r="C2550" t="str">
            <v>IGTP-EA-667</v>
          </cell>
          <cell r="D2550">
            <v>2489</v>
          </cell>
          <cell r="E2550" t="str">
            <v>IGTP-EA</v>
          </cell>
          <cell r="F2550" t="str">
            <v>667</v>
          </cell>
          <cell r="G2550" t="str">
            <v>RITE</v>
          </cell>
        </row>
        <row r="2551">
          <cell r="A2551">
            <v>2501</v>
          </cell>
          <cell r="B2551">
            <v>2</v>
          </cell>
          <cell r="C2551" t="str">
            <v>IGTP-EA-672</v>
          </cell>
          <cell r="D2551">
            <v>2501</v>
          </cell>
          <cell r="E2551" t="str">
            <v>IGTP-EA</v>
          </cell>
          <cell r="F2551" t="str">
            <v>672</v>
          </cell>
          <cell r="G2551" t="str">
            <v>RITE</v>
          </cell>
        </row>
        <row r="2552">
          <cell r="A2552">
            <v>2503</v>
          </cell>
          <cell r="B2552">
            <v>2</v>
          </cell>
          <cell r="C2552" t="str">
            <v>IGTP-EA-673</v>
          </cell>
          <cell r="D2552">
            <v>2503</v>
          </cell>
          <cell r="E2552" t="str">
            <v>IGTP-EA</v>
          </cell>
          <cell r="F2552" t="str">
            <v>673</v>
          </cell>
          <cell r="G2552" t="str">
            <v>RITE</v>
          </cell>
        </row>
        <row r="2553">
          <cell r="A2553">
            <v>2529</v>
          </cell>
          <cell r="B2553">
            <v>2</v>
          </cell>
          <cell r="C2553" t="str">
            <v>IGTP-EA-694</v>
          </cell>
          <cell r="D2553">
            <v>2529</v>
          </cell>
          <cell r="E2553" t="str">
            <v>IGTP-EA</v>
          </cell>
          <cell r="F2553" t="str">
            <v>694</v>
          </cell>
          <cell r="G2553" t="str">
            <v>RITE</v>
          </cell>
        </row>
        <row r="2554">
          <cell r="A2554">
            <v>2531</v>
          </cell>
          <cell r="B2554">
            <v>2</v>
          </cell>
          <cell r="C2554" t="str">
            <v>IGTP-EA-695</v>
          </cell>
          <cell r="D2554">
            <v>2531</v>
          </cell>
          <cell r="E2554" t="str">
            <v>IGTP-EA</v>
          </cell>
          <cell r="F2554" t="str">
            <v>695</v>
          </cell>
          <cell r="G2554" t="str">
            <v>RITE</v>
          </cell>
        </row>
        <row r="2555">
          <cell r="A2555">
            <v>3182</v>
          </cell>
          <cell r="B2555">
            <v>2</v>
          </cell>
          <cell r="C2555" t="str">
            <v>IGTP-EA-9621</v>
          </cell>
          <cell r="D2555">
            <v>3182</v>
          </cell>
          <cell r="E2555" t="str">
            <v>IGTP-EA</v>
          </cell>
          <cell r="F2555" t="str">
            <v>9621</v>
          </cell>
          <cell r="G2555" t="str">
            <v>RITE</v>
          </cell>
        </row>
        <row r="2556">
          <cell r="A2556">
            <v>3193</v>
          </cell>
          <cell r="B2556">
            <v>2</v>
          </cell>
          <cell r="C2556" t="str">
            <v>IGTP-EA-9632</v>
          </cell>
          <cell r="D2556">
            <v>3193</v>
          </cell>
          <cell r="E2556" t="str">
            <v>IGTP-EA</v>
          </cell>
          <cell r="F2556" t="str">
            <v>9632</v>
          </cell>
          <cell r="G2556" t="str">
            <v>JUNKED</v>
          </cell>
        </row>
        <row r="2557">
          <cell r="A2557">
            <v>596</v>
          </cell>
          <cell r="B2557">
            <v>2</v>
          </cell>
          <cell r="C2557" t="str">
            <v>IGTP-FA-020</v>
          </cell>
          <cell r="D2557">
            <v>596</v>
          </cell>
          <cell r="E2557" t="str">
            <v>IGTP-FA</v>
          </cell>
          <cell r="F2557" t="str">
            <v>020</v>
          </cell>
          <cell r="G2557" t="str">
            <v>RITE</v>
          </cell>
        </row>
        <row r="2558">
          <cell r="A2558">
            <v>525</v>
          </cell>
          <cell r="B2558">
            <v>2</v>
          </cell>
          <cell r="C2558" t="str">
            <v>IGTP-GA-016</v>
          </cell>
          <cell r="D2558">
            <v>525</v>
          </cell>
          <cell r="E2558" t="str">
            <v>IGTP-GA</v>
          </cell>
          <cell r="F2558" t="str">
            <v>016</v>
          </cell>
          <cell r="G2558" t="str">
            <v>RITE</v>
          </cell>
        </row>
        <row r="2559">
          <cell r="A2559">
            <v>544</v>
          </cell>
          <cell r="B2559">
            <v>2</v>
          </cell>
          <cell r="C2559" t="str">
            <v>IGTP-GA-017</v>
          </cell>
          <cell r="D2559">
            <v>544</v>
          </cell>
          <cell r="E2559" t="str">
            <v>IGTP-GA</v>
          </cell>
          <cell r="F2559" t="str">
            <v>017</v>
          </cell>
          <cell r="G2559" t="str">
            <v>RITE</v>
          </cell>
        </row>
        <row r="2560">
          <cell r="A2560">
            <v>577</v>
          </cell>
          <cell r="B2560">
            <v>2</v>
          </cell>
          <cell r="C2560" t="str">
            <v>IGTP-GA-019</v>
          </cell>
          <cell r="D2560">
            <v>577</v>
          </cell>
          <cell r="E2560" t="str">
            <v>IGTP-GA</v>
          </cell>
          <cell r="F2560" t="str">
            <v>019</v>
          </cell>
          <cell r="G2560" t="str">
            <v>RITE</v>
          </cell>
        </row>
        <row r="2561">
          <cell r="A2561">
            <v>668</v>
          </cell>
          <cell r="B2561">
            <v>2</v>
          </cell>
          <cell r="C2561" t="str">
            <v>IGTP-GA-023</v>
          </cell>
          <cell r="D2561">
            <v>668</v>
          </cell>
          <cell r="E2561" t="str">
            <v>IGTP-GA</v>
          </cell>
          <cell r="F2561" t="str">
            <v>023</v>
          </cell>
          <cell r="G2561" t="str">
            <v>RITE</v>
          </cell>
        </row>
        <row r="2562">
          <cell r="A2562">
            <v>759</v>
          </cell>
          <cell r="B2562">
            <v>2</v>
          </cell>
          <cell r="C2562" t="str">
            <v>IGTP-GA-030</v>
          </cell>
          <cell r="D2562">
            <v>759</v>
          </cell>
          <cell r="E2562" t="str">
            <v>IGTP-GA</v>
          </cell>
          <cell r="F2562" t="str">
            <v>030</v>
          </cell>
          <cell r="G2562" t="str">
            <v>RITE</v>
          </cell>
        </row>
        <row r="2563">
          <cell r="A2563">
            <v>766</v>
          </cell>
          <cell r="B2563">
            <v>2</v>
          </cell>
          <cell r="C2563" t="str">
            <v>IGTP-GA-031</v>
          </cell>
          <cell r="D2563">
            <v>766</v>
          </cell>
          <cell r="E2563" t="str">
            <v>IGTP-GA</v>
          </cell>
          <cell r="F2563" t="str">
            <v>031</v>
          </cell>
          <cell r="G2563" t="str">
            <v>RITE</v>
          </cell>
        </row>
        <row r="2564">
          <cell r="A2564">
            <v>811</v>
          </cell>
          <cell r="B2564">
            <v>2</v>
          </cell>
          <cell r="C2564" t="str">
            <v>IGTP-GA-034</v>
          </cell>
          <cell r="D2564">
            <v>811</v>
          </cell>
          <cell r="E2564" t="str">
            <v>IGTP-GA</v>
          </cell>
          <cell r="F2564" t="str">
            <v>034</v>
          </cell>
          <cell r="G2564" t="str">
            <v>RITE</v>
          </cell>
        </row>
        <row r="2565">
          <cell r="A2565">
            <v>3266</v>
          </cell>
          <cell r="B2565">
            <v>2</v>
          </cell>
          <cell r="C2565" t="str">
            <v>IGTP-GA-97014</v>
          </cell>
          <cell r="D2565">
            <v>3266</v>
          </cell>
          <cell r="E2565" t="str">
            <v>IGTP-GA</v>
          </cell>
          <cell r="F2565" t="str">
            <v>97014</v>
          </cell>
          <cell r="G2565" t="str">
            <v>RITE</v>
          </cell>
        </row>
        <row r="2566">
          <cell r="A2566">
            <v>3271</v>
          </cell>
          <cell r="B2566">
            <v>2</v>
          </cell>
          <cell r="C2566" t="str">
            <v>IGTP-GA-97017</v>
          </cell>
          <cell r="D2566">
            <v>3271</v>
          </cell>
          <cell r="E2566" t="str">
            <v>IGTP-GA</v>
          </cell>
          <cell r="F2566" t="str">
            <v>97017</v>
          </cell>
          <cell r="G2566" t="str">
            <v>RITE</v>
          </cell>
        </row>
        <row r="2567">
          <cell r="A2567">
            <v>3277</v>
          </cell>
          <cell r="B2567">
            <v>2</v>
          </cell>
          <cell r="C2567" t="str">
            <v>IGTP-GA-97019</v>
          </cell>
          <cell r="D2567">
            <v>3277</v>
          </cell>
          <cell r="E2567" t="str">
            <v>IGTP-GA</v>
          </cell>
          <cell r="F2567" t="str">
            <v>97019</v>
          </cell>
          <cell r="G2567" t="str">
            <v>RITE</v>
          </cell>
        </row>
        <row r="2568">
          <cell r="A2568">
            <v>4168</v>
          </cell>
          <cell r="B2568">
            <v>2</v>
          </cell>
          <cell r="C2568" t="str">
            <v>IGTP-GA-97029</v>
          </cell>
          <cell r="D2568">
            <v>4168</v>
          </cell>
          <cell r="E2568" t="str">
            <v>IGTP-GA</v>
          </cell>
          <cell r="F2568" t="str">
            <v>97029</v>
          </cell>
          <cell r="G2568" t="str">
            <v>RITE</v>
          </cell>
        </row>
        <row r="2569">
          <cell r="A2569">
            <v>4188</v>
          </cell>
          <cell r="B2569">
            <v>2</v>
          </cell>
          <cell r="C2569" t="str">
            <v>IGTP-GA-97034</v>
          </cell>
          <cell r="D2569">
            <v>4188</v>
          </cell>
          <cell r="E2569" t="str">
            <v>IGTP-GA</v>
          </cell>
          <cell r="F2569" t="str">
            <v>97034</v>
          </cell>
          <cell r="G2569" t="str">
            <v>On Location</v>
          </cell>
        </row>
        <row r="2570">
          <cell r="A2570">
            <v>5444</v>
          </cell>
          <cell r="B2570">
            <v>2</v>
          </cell>
          <cell r="C2570" t="str">
            <v>IGTP-HA-00-001</v>
          </cell>
          <cell r="D2570">
            <v>5444</v>
          </cell>
          <cell r="E2570" t="str">
            <v>IGTP-HA</v>
          </cell>
          <cell r="F2570" t="str">
            <v>00-001</v>
          </cell>
          <cell r="G2570" t="str">
            <v>On Location</v>
          </cell>
        </row>
        <row r="2571">
          <cell r="A2571">
            <v>4687</v>
          </cell>
          <cell r="B2571">
            <v>2</v>
          </cell>
          <cell r="C2571" t="str">
            <v>IGTP-HA-00-002</v>
          </cell>
          <cell r="D2571">
            <v>4687</v>
          </cell>
          <cell r="E2571" t="str">
            <v>IGTP-HA</v>
          </cell>
          <cell r="F2571" t="str">
            <v>00-002</v>
          </cell>
          <cell r="G2571" t="str">
            <v>RITE</v>
          </cell>
        </row>
        <row r="2572">
          <cell r="A2572">
            <v>4692</v>
          </cell>
          <cell r="B2572">
            <v>2</v>
          </cell>
          <cell r="C2572" t="str">
            <v>IGTP-HA-00-003</v>
          </cell>
          <cell r="D2572">
            <v>4692</v>
          </cell>
          <cell r="E2572" t="str">
            <v>IGTP-HA</v>
          </cell>
          <cell r="F2572" t="str">
            <v>00-003</v>
          </cell>
          <cell r="G2572" t="str">
            <v>On Location</v>
          </cell>
        </row>
        <row r="2573">
          <cell r="A2573">
            <v>5951</v>
          </cell>
          <cell r="B2573">
            <v>2</v>
          </cell>
          <cell r="C2573" t="str">
            <v>IGTP-HA-00-031</v>
          </cell>
          <cell r="D2573">
            <v>5951</v>
          </cell>
          <cell r="E2573" t="str">
            <v>IGTP-HA</v>
          </cell>
          <cell r="F2573" t="str">
            <v>00-031</v>
          </cell>
          <cell r="G2573" t="str">
            <v>RITE</v>
          </cell>
          <cell r="N2573" t="str">
            <v>4501095280</v>
          </cell>
          <cell r="O2573" t="str">
            <v>5</v>
          </cell>
        </row>
        <row r="2574">
          <cell r="A2574">
            <v>5952</v>
          </cell>
          <cell r="B2574">
            <v>2</v>
          </cell>
          <cell r="C2574" t="str">
            <v>IGTP-HA-00-032</v>
          </cell>
          <cell r="D2574">
            <v>5952</v>
          </cell>
          <cell r="E2574" t="str">
            <v>IGTP-HA</v>
          </cell>
          <cell r="F2574" t="str">
            <v>00-032</v>
          </cell>
          <cell r="G2574" t="str">
            <v>RITE</v>
          </cell>
          <cell r="N2574" t="str">
            <v>4501095280</v>
          </cell>
          <cell r="O2574" t="str">
            <v>6</v>
          </cell>
        </row>
        <row r="2575">
          <cell r="A2575">
            <v>6220</v>
          </cell>
          <cell r="B2575">
            <v>2</v>
          </cell>
          <cell r="C2575" t="str">
            <v>IGTP-HA-00-051</v>
          </cell>
          <cell r="D2575">
            <v>6220</v>
          </cell>
          <cell r="E2575" t="str">
            <v>IGTP-HA</v>
          </cell>
          <cell r="F2575" t="str">
            <v>00-051</v>
          </cell>
          <cell r="G2575" t="str">
            <v>RITE</v>
          </cell>
        </row>
        <row r="2576">
          <cell r="A2576">
            <v>38</v>
          </cell>
          <cell r="B2576">
            <v>2</v>
          </cell>
          <cell r="C2576" t="str">
            <v>IGTP-HA-001</v>
          </cell>
          <cell r="D2576">
            <v>38</v>
          </cell>
          <cell r="E2576" t="str">
            <v>IGTP-HA</v>
          </cell>
          <cell r="F2576" t="str">
            <v>001</v>
          </cell>
          <cell r="G2576" t="str">
            <v>RITE</v>
          </cell>
        </row>
        <row r="2577">
          <cell r="A2577">
            <v>187</v>
          </cell>
          <cell r="B2577">
            <v>2</v>
          </cell>
          <cell r="C2577" t="str">
            <v>IGTP-HA-004</v>
          </cell>
          <cell r="D2577">
            <v>187</v>
          </cell>
          <cell r="E2577" t="str">
            <v>IGTP-HA</v>
          </cell>
          <cell r="F2577" t="str">
            <v>004</v>
          </cell>
          <cell r="G2577" t="str">
            <v>RITE</v>
          </cell>
        </row>
        <row r="2578">
          <cell r="A2578">
            <v>227</v>
          </cell>
          <cell r="B2578">
            <v>2</v>
          </cell>
          <cell r="C2578" t="str">
            <v>IGTP-HA-005</v>
          </cell>
          <cell r="D2578">
            <v>227</v>
          </cell>
          <cell r="E2578" t="str">
            <v>IGTP-HA</v>
          </cell>
          <cell r="F2578" t="str">
            <v>005</v>
          </cell>
          <cell r="G2578" t="str">
            <v>RITE</v>
          </cell>
        </row>
        <row r="2579">
          <cell r="A2579">
            <v>641</v>
          </cell>
          <cell r="B2579">
            <v>2</v>
          </cell>
          <cell r="C2579" t="str">
            <v>IGTP-HA-022</v>
          </cell>
          <cell r="D2579">
            <v>641</v>
          </cell>
          <cell r="E2579" t="str">
            <v>IGTP-HA</v>
          </cell>
          <cell r="F2579" t="str">
            <v>022</v>
          </cell>
          <cell r="G2579" t="str">
            <v>RITE</v>
          </cell>
        </row>
        <row r="2580">
          <cell r="A2580">
            <v>1038</v>
          </cell>
          <cell r="B2580">
            <v>2</v>
          </cell>
          <cell r="C2580" t="str">
            <v>IGTP-HA-068</v>
          </cell>
          <cell r="D2580">
            <v>1038</v>
          </cell>
          <cell r="E2580" t="str">
            <v>IGTP-HA</v>
          </cell>
          <cell r="F2580" t="str">
            <v>068</v>
          </cell>
          <cell r="G2580" t="str">
            <v>RITE</v>
          </cell>
        </row>
        <row r="2581">
          <cell r="A2581">
            <v>4656</v>
          </cell>
          <cell r="B2581">
            <v>2</v>
          </cell>
          <cell r="C2581" t="str">
            <v>IGTP-HA-97001</v>
          </cell>
          <cell r="D2581">
            <v>4656</v>
          </cell>
          <cell r="E2581" t="str">
            <v>IGTP-HA</v>
          </cell>
          <cell r="F2581" t="str">
            <v>97001</v>
          </cell>
          <cell r="G2581" t="str">
            <v>On Location</v>
          </cell>
        </row>
        <row r="2582">
          <cell r="A2582">
            <v>4065</v>
          </cell>
          <cell r="B2582">
            <v>2</v>
          </cell>
          <cell r="C2582" t="str">
            <v>IGTP-HA-97004</v>
          </cell>
          <cell r="D2582">
            <v>4065</v>
          </cell>
          <cell r="E2582" t="str">
            <v>IGTP-HA</v>
          </cell>
          <cell r="F2582" t="str">
            <v>97004</v>
          </cell>
          <cell r="G2582" t="str">
            <v>On Location</v>
          </cell>
        </row>
        <row r="2583">
          <cell r="A2583">
            <v>4110</v>
          </cell>
          <cell r="B2583">
            <v>2</v>
          </cell>
          <cell r="C2583" t="str">
            <v>IGTP-HA-97006</v>
          </cell>
          <cell r="D2583">
            <v>4110</v>
          </cell>
          <cell r="E2583" t="str">
            <v>IGTP-HA</v>
          </cell>
          <cell r="F2583" t="str">
            <v>97006</v>
          </cell>
          <cell r="G2583" t="str">
            <v>On Location</v>
          </cell>
        </row>
        <row r="2584">
          <cell r="A2584">
            <v>3255</v>
          </cell>
          <cell r="B2584">
            <v>2</v>
          </cell>
          <cell r="C2584" t="str">
            <v>IGTP-HA-97010</v>
          </cell>
          <cell r="D2584">
            <v>3255</v>
          </cell>
          <cell r="E2584" t="str">
            <v>IGTP-HA</v>
          </cell>
          <cell r="F2584" t="str">
            <v>97010</v>
          </cell>
          <cell r="G2584" t="str">
            <v>On Location</v>
          </cell>
        </row>
        <row r="2585">
          <cell r="A2585">
            <v>4014</v>
          </cell>
          <cell r="B2585">
            <v>2</v>
          </cell>
          <cell r="C2585" t="str">
            <v>IGTP-HA-98016</v>
          </cell>
          <cell r="D2585">
            <v>4014</v>
          </cell>
          <cell r="E2585" t="str">
            <v>IGTP-HA</v>
          </cell>
          <cell r="F2585" t="str">
            <v>98016</v>
          </cell>
          <cell r="G2585" t="str">
            <v>On Location</v>
          </cell>
        </row>
        <row r="2586">
          <cell r="A2586">
            <v>3460</v>
          </cell>
          <cell r="B2586">
            <v>2</v>
          </cell>
          <cell r="C2586" t="str">
            <v>IGTP-HA-98017</v>
          </cell>
          <cell r="D2586">
            <v>3460</v>
          </cell>
          <cell r="E2586" t="str">
            <v>IGTP-HA</v>
          </cell>
          <cell r="F2586" t="str">
            <v>98017</v>
          </cell>
          <cell r="G2586" t="str">
            <v>On Location</v>
          </cell>
        </row>
        <row r="2587">
          <cell r="A2587">
            <v>4232</v>
          </cell>
          <cell r="B2587">
            <v>2</v>
          </cell>
          <cell r="C2587" t="str">
            <v>IGTP-HA-98019</v>
          </cell>
          <cell r="D2587">
            <v>4232</v>
          </cell>
          <cell r="E2587" t="str">
            <v>IGTP-HA</v>
          </cell>
          <cell r="F2587" t="str">
            <v>98019</v>
          </cell>
          <cell r="G2587" t="str">
            <v>RITE</v>
          </cell>
        </row>
        <row r="2588">
          <cell r="A2588">
            <v>4298</v>
          </cell>
          <cell r="B2588">
            <v>2</v>
          </cell>
          <cell r="C2588" t="str">
            <v>IGTP-HA-98021</v>
          </cell>
          <cell r="D2588">
            <v>4298</v>
          </cell>
          <cell r="E2588" t="str">
            <v>IGTP-HA</v>
          </cell>
          <cell r="F2588" t="str">
            <v>98021</v>
          </cell>
          <cell r="G2588" t="str">
            <v>On Location</v>
          </cell>
        </row>
        <row r="2589">
          <cell r="A2589">
            <v>3528</v>
          </cell>
          <cell r="B2589">
            <v>2</v>
          </cell>
          <cell r="C2589" t="str">
            <v>IGTP-HA-98048</v>
          </cell>
          <cell r="D2589">
            <v>3528</v>
          </cell>
          <cell r="E2589" t="str">
            <v>IGTP-HA</v>
          </cell>
          <cell r="F2589" t="str">
            <v>98048</v>
          </cell>
          <cell r="G2589" t="str">
            <v>RITE</v>
          </cell>
        </row>
        <row r="2590">
          <cell r="A2590">
            <v>3535</v>
          </cell>
          <cell r="B2590">
            <v>2</v>
          </cell>
          <cell r="C2590" t="str">
            <v>IGTP-HA-98053</v>
          </cell>
          <cell r="D2590">
            <v>3535</v>
          </cell>
          <cell r="E2590" t="str">
            <v>IGTP-HA</v>
          </cell>
          <cell r="F2590" t="str">
            <v>98053</v>
          </cell>
          <cell r="G2590" t="str">
            <v>On Location</v>
          </cell>
        </row>
        <row r="2591">
          <cell r="A2591">
            <v>3544</v>
          </cell>
          <cell r="B2591">
            <v>2</v>
          </cell>
          <cell r="C2591" t="str">
            <v>IGTP-HA-98062</v>
          </cell>
          <cell r="D2591">
            <v>3544</v>
          </cell>
          <cell r="E2591" t="str">
            <v>IGTP-HA</v>
          </cell>
          <cell r="F2591" t="str">
            <v>98062</v>
          </cell>
          <cell r="G2591" t="str">
            <v>On Location</v>
          </cell>
        </row>
        <row r="2592">
          <cell r="A2592">
            <v>3563</v>
          </cell>
          <cell r="B2592">
            <v>2</v>
          </cell>
          <cell r="C2592" t="str">
            <v>IGTP-HA-98074</v>
          </cell>
          <cell r="D2592">
            <v>3563</v>
          </cell>
          <cell r="E2592" t="str">
            <v>IGTP-HA</v>
          </cell>
          <cell r="F2592" t="str">
            <v>98074</v>
          </cell>
          <cell r="G2592" t="str">
            <v>On Location</v>
          </cell>
        </row>
        <row r="2593">
          <cell r="A2593">
            <v>3567</v>
          </cell>
          <cell r="B2593">
            <v>2</v>
          </cell>
          <cell r="C2593" t="str">
            <v>IGTP-HA-98078</v>
          </cell>
          <cell r="D2593">
            <v>3567</v>
          </cell>
          <cell r="E2593" t="str">
            <v>IGTP-HA</v>
          </cell>
          <cell r="F2593" t="str">
            <v>98078</v>
          </cell>
          <cell r="G2593" t="str">
            <v>On Location</v>
          </cell>
        </row>
        <row r="2594">
          <cell r="A2594">
            <v>3570</v>
          </cell>
          <cell r="B2594">
            <v>2</v>
          </cell>
          <cell r="C2594" t="str">
            <v>IGTP-HA-98080</v>
          </cell>
          <cell r="D2594">
            <v>3570</v>
          </cell>
          <cell r="E2594" t="str">
            <v>IGTP-HA</v>
          </cell>
          <cell r="F2594" t="str">
            <v>98080</v>
          </cell>
          <cell r="G2594" t="str">
            <v>RITE</v>
          </cell>
        </row>
        <row r="2595">
          <cell r="A2595">
            <v>3971</v>
          </cell>
          <cell r="B2595">
            <v>2</v>
          </cell>
          <cell r="C2595" t="str">
            <v>ILS-AX-001</v>
          </cell>
          <cell r="D2595">
            <v>3971</v>
          </cell>
          <cell r="E2595" t="str">
            <v>ILS-AX</v>
          </cell>
          <cell r="F2595" t="str">
            <v>001</v>
          </cell>
          <cell r="G2595" t="str">
            <v>RITE</v>
          </cell>
        </row>
        <row r="2596">
          <cell r="A2596">
            <v>3977</v>
          </cell>
          <cell r="B2596">
            <v>2</v>
          </cell>
          <cell r="C2596" t="str">
            <v>ILS-AX-002</v>
          </cell>
          <cell r="D2596">
            <v>3977</v>
          </cell>
          <cell r="E2596" t="str">
            <v>ILS-AX</v>
          </cell>
          <cell r="F2596" t="str">
            <v>002</v>
          </cell>
          <cell r="G2596" t="str">
            <v>RITE</v>
          </cell>
        </row>
        <row r="2597">
          <cell r="A2597">
            <v>6711</v>
          </cell>
          <cell r="B2597">
            <v>2</v>
          </cell>
          <cell r="C2597" t="str">
            <v>ILS-AX-003</v>
          </cell>
          <cell r="D2597">
            <v>6711</v>
          </cell>
          <cell r="E2597" t="str">
            <v>ILS-AX</v>
          </cell>
          <cell r="F2597" t="str">
            <v>003</v>
          </cell>
          <cell r="G2597" t="str">
            <v>RITE</v>
          </cell>
        </row>
        <row r="2598">
          <cell r="A2598">
            <v>3972</v>
          </cell>
          <cell r="B2598">
            <v>2</v>
          </cell>
          <cell r="C2598" t="str">
            <v>ILS-XP-001</v>
          </cell>
          <cell r="D2598">
            <v>3972</v>
          </cell>
          <cell r="E2598" t="str">
            <v>ILS-XP</v>
          </cell>
          <cell r="F2598" t="str">
            <v>001</v>
          </cell>
          <cell r="G2598" t="str">
            <v>RITE</v>
          </cell>
        </row>
        <row r="2599">
          <cell r="A2599">
            <v>5938</v>
          </cell>
          <cell r="B2599">
            <v>2</v>
          </cell>
          <cell r="C2599" t="str">
            <v>IOS-EA-00-001</v>
          </cell>
          <cell r="D2599">
            <v>5938</v>
          </cell>
          <cell r="E2599" t="str">
            <v>IOS-EA</v>
          </cell>
          <cell r="F2599" t="str">
            <v>00-001</v>
          </cell>
          <cell r="G2599" t="str">
            <v>RITE</v>
          </cell>
          <cell r="H2599" t="str">
            <v>1000018319</v>
          </cell>
          <cell r="N2599" t="str">
            <v>4501094836</v>
          </cell>
          <cell r="O2599" t="str">
            <v>1</v>
          </cell>
        </row>
        <row r="2600">
          <cell r="A2600">
            <v>5939</v>
          </cell>
          <cell r="B2600">
            <v>2</v>
          </cell>
          <cell r="C2600" t="str">
            <v>IOS-EA-00-002</v>
          </cell>
          <cell r="D2600">
            <v>5939</v>
          </cell>
          <cell r="E2600" t="str">
            <v>IOS-EA</v>
          </cell>
          <cell r="F2600" t="str">
            <v>00-002</v>
          </cell>
          <cell r="G2600" t="str">
            <v>RITE</v>
          </cell>
          <cell r="H2600" t="str">
            <v>1000018320</v>
          </cell>
          <cell r="N2600" t="str">
            <v>4501094836</v>
          </cell>
          <cell r="O2600" t="str">
            <v>2</v>
          </cell>
        </row>
        <row r="2601">
          <cell r="A2601">
            <v>188</v>
          </cell>
          <cell r="B2601">
            <v>2</v>
          </cell>
          <cell r="C2601" t="str">
            <v>IPRM-AA-004</v>
          </cell>
          <cell r="D2601">
            <v>188</v>
          </cell>
          <cell r="E2601" t="str">
            <v>IPRM-AA</v>
          </cell>
          <cell r="F2601" t="str">
            <v>004</v>
          </cell>
          <cell r="G2601" t="str">
            <v>RITE</v>
          </cell>
        </row>
        <row r="2602">
          <cell r="A2602">
            <v>228</v>
          </cell>
          <cell r="B2602">
            <v>2</v>
          </cell>
          <cell r="C2602" t="str">
            <v>IPRM-AA-005</v>
          </cell>
          <cell r="D2602">
            <v>228</v>
          </cell>
          <cell r="E2602" t="str">
            <v>IPRM-AA</v>
          </cell>
          <cell r="F2602" t="str">
            <v>005</v>
          </cell>
          <cell r="G2602" t="str">
            <v>RITE</v>
          </cell>
        </row>
        <row r="2603">
          <cell r="A2603">
            <v>255</v>
          </cell>
          <cell r="B2603">
            <v>2</v>
          </cell>
          <cell r="C2603" t="str">
            <v>IPRM-AA-006</v>
          </cell>
          <cell r="D2603">
            <v>255</v>
          </cell>
          <cell r="E2603" t="str">
            <v>IPRM-AA</v>
          </cell>
          <cell r="F2603" t="str">
            <v>006</v>
          </cell>
          <cell r="G2603" t="str">
            <v>RITE</v>
          </cell>
        </row>
        <row r="2604">
          <cell r="A2604">
            <v>597</v>
          </cell>
          <cell r="B2604">
            <v>2</v>
          </cell>
          <cell r="C2604" t="str">
            <v>IPTA-AB-020</v>
          </cell>
          <cell r="D2604">
            <v>597</v>
          </cell>
          <cell r="E2604" t="str">
            <v>IPTA-AB</v>
          </cell>
          <cell r="F2604" t="str">
            <v>020</v>
          </cell>
          <cell r="G2604" t="str">
            <v>On Location</v>
          </cell>
          <cell r="H2604" t="str">
            <v>1000018799</v>
          </cell>
          <cell r="I2604">
            <v>1000018799</v>
          </cell>
        </row>
        <row r="2605">
          <cell r="A2605">
            <v>642</v>
          </cell>
          <cell r="B2605">
            <v>2</v>
          </cell>
          <cell r="C2605" t="str">
            <v>IPTA-AB-022</v>
          </cell>
          <cell r="D2605">
            <v>642</v>
          </cell>
          <cell r="E2605" t="str">
            <v>IPTA-AB</v>
          </cell>
          <cell r="F2605" t="str">
            <v>022</v>
          </cell>
          <cell r="G2605" t="str">
            <v>On Location</v>
          </cell>
          <cell r="H2605" t="str">
            <v>1000018795</v>
          </cell>
          <cell r="I2605">
            <v>1000018795</v>
          </cell>
        </row>
        <row r="2606">
          <cell r="A2606">
            <v>738</v>
          </cell>
          <cell r="B2606">
            <v>2</v>
          </cell>
          <cell r="C2606" t="str">
            <v>IPTA-AB-028</v>
          </cell>
          <cell r="D2606">
            <v>738</v>
          </cell>
          <cell r="E2606" t="str">
            <v>IPTA-AB</v>
          </cell>
          <cell r="F2606" t="str">
            <v>028</v>
          </cell>
          <cell r="G2606" t="str">
            <v>RITE</v>
          </cell>
          <cell r="I2606">
            <v>0</v>
          </cell>
        </row>
        <row r="2607">
          <cell r="A2607">
            <v>767</v>
          </cell>
          <cell r="B2607">
            <v>2</v>
          </cell>
          <cell r="C2607" t="str">
            <v>IPTA-AB-031</v>
          </cell>
          <cell r="D2607">
            <v>767</v>
          </cell>
          <cell r="E2607" t="str">
            <v>IPTA-AB</v>
          </cell>
          <cell r="F2607" t="str">
            <v>031</v>
          </cell>
          <cell r="G2607" t="str">
            <v>TFER OUT</v>
          </cell>
          <cell r="I2607" t="str">
            <v>1000013948</v>
          </cell>
        </row>
        <row r="2608">
          <cell r="A2608">
            <v>780</v>
          </cell>
          <cell r="B2608">
            <v>2</v>
          </cell>
          <cell r="C2608" t="str">
            <v>IPTA-AB-032</v>
          </cell>
          <cell r="D2608">
            <v>780</v>
          </cell>
          <cell r="E2608" t="str">
            <v>IPTA-AB</v>
          </cell>
          <cell r="F2608" t="str">
            <v>032</v>
          </cell>
          <cell r="G2608" t="str">
            <v>RITE</v>
          </cell>
          <cell r="H2608" t="str">
            <v>1000018803</v>
          </cell>
          <cell r="I2608">
            <v>1000018803</v>
          </cell>
        </row>
        <row r="2609">
          <cell r="A2609">
            <v>831</v>
          </cell>
          <cell r="B2609">
            <v>2</v>
          </cell>
          <cell r="C2609" t="str">
            <v>IPTA-AB-036</v>
          </cell>
          <cell r="D2609">
            <v>831</v>
          </cell>
          <cell r="E2609" t="str">
            <v>IPTA-AB</v>
          </cell>
          <cell r="F2609" t="str">
            <v>036</v>
          </cell>
          <cell r="G2609" t="str">
            <v>RITE</v>
          </cell>
          <cell r="I2609">
            <v>1000013763</v>
          </cell>
        </row>
        <row r="2610">
          <cell r="A2610">
            <v>836</v>
          </cell>
          <cell r="B2610">
            <v>2</v>
          </cell>
          <cell r="C2610" t="str">
            <v>IPTA-AB-037</v>
          </cell>
          <cell r="D2610">
            <v>836</v>
          </cell>
          <cell r="E2610" t="str">
            <v>IPTA-AB</v>
          </cell>
          <cell r="F2610" t="str">
            <v>037</v>
          </cell>
          <cell r="G2610" t="str">
            <v>Lost in Hole</v>
          </cell>
          <cell r="H2610" t="str">
            <v>1000018797</v>
          </cell>
          <cell r="I2610" t="str">
            <v>1000018797</v>
          </cell>
        </row>
        <row r="2611">
          <cell r="A2611">
            <v>891</v>
          </cell>
          <cell r="B2611">
            <v>2</v>
          </cell>
          <cell r="C2611" t="str">
            <v>IPTA-AB-042</v>
          </cell>
          <cell r="D2611">
            <v>891</v>
          </cell>
          <cell r="E2611" t="str">
            <v>IPTA-AB</v>
          </cell>
          <cell r="F2611" t="str">
            <v>042</v>
          </cell>
          <cell r="G2611" t="str">
            <v>RITE</v>
          </cell>
          <cell r="I2611">
            <v>0</v>
          </cell>
        </row>
        <row r="2612">
          <cell r="A2612">
            <v>954</v>
          </cell>
          <cell r="B2612">
            <v>2</v>
          </cell>
          <cell r="C2612" t="str">
            <v>IPTA-AB-049</v>
          </cell>
          <cell r="D2612">
            <v>954</v>
          </cell>
          <cell r="E2612" t="str">
            <v>IPTA-AC</v>
          </cell>
          <cell r="F2612" t="str">
            <v>049</v>
          </cell>
          <cell r="G2612" t="str">
            <v>RITE</v>
          </cell>
          <cell r="H2612" t="str">
            <v>1000014698</v>
          </cell>
          <cell r="I2612" t="str">
            <v>1000014698</v>
          </cell>
        </row>
        <row r="2613">
          <cell r="A2613">
            <v>1018</v>
          </cell>
          <cell r="B2613">
            <v>2</v>
          </cell>
          <cell r="C2613" t="str">
            <v>IPTA-AB-063</v>
          </cell>
          <cell r="D2613">
            <v>1018</v>
          </cell>
          <cell r="E2613" t="str">
            <v>IPTA-AB</v>
          </cell>
          <cell r="F2613" t="str">
            <v>063</v>
          </cell>
          <cell r="G2613" t="str">
            <v>RITE</v>
          </cell>
          <cell r="I2613">
            <v>1000015293</v>
          </cell>
        </row>
        <row r="2614">
          <cell r="A2614">
            <v>1023</v>
          </cell>
          <cell r="B2614">
            <v>2</v>
          </cell>
          <cell r="C2614" t="str">
            <v>IPTA-AB-065</v>
          </cell>
          <cell r="D2614">
            <v>1023</v>
          </cell>
          <cell r="E2614" t="str">
            <v>IPTA-AB</v>
          </cell>
          <cell r="F2614" t="str">
            <v>065</v>
          </cell>
          <cell r="G2614" t="str">
            <v>RITE</v>
          </cell>
          <cell r="I2614">
            <v>1000019194</v>
          </cell>
        </row>
        <row r="2615">
          <cell r="A2615">
            <v>1028</v>
          </cell>
          <cell r="B2615">
            <v>2</v>
          </cell>
          <cell r="C2615" t="str">
            <v>IPTA-AB-066</v>
          </cell>
          <cell r="D2615">
            <v>1028</v>
          </cell>
          <cell r="E2615" t="str">
            <v>IPTA-AB</v>
          </cell>
          <cell r="F2615" t="str">
            <v>066</v>
          </cell>
          <cell r="G2615" t="str">
            <v>RITE</v>
          </cell>
          <cell r="H2615" t="str">
            <v>1000018801</v>
          </cell>
          <cell r="I2615">
            <v>1000018801</v>
          </cell>
        </row>
        <row r="2616">
          <cell r="A2616">
            <v>1093</v>
          </cell>
          <cell r="B2616">
            <v>2</v>
          </cell>
          <cell r="C2616" t="str">
            <v>IPTA-AB-082</v>
          </cell>
          <cell r="D2616">
            <v>1093</v>
          </cell>
          <cell r="E2616" t="str">
            <v>IPTA-AB</v>
          </cell>
          <cell r="F2616" t="str">
            <v>082</v>
          </cell>
          <cell r="G2616" t="str">
            <v>On Location</v>
          </cell>
          <cell r="I2616">
            <v>0</v>
          </cell>
        </row>
        <row r="2617">
          <cell r="A2617">
            <v>1112</v>
          </cell>
          <cell r="B2617">
            <v>2</v>
          </cell>
          <cell r="C2617" t="str">
            <v>IPTA-AB-086</v>
          </cell>
          <cell r="D2617">
            <v>1112</v>
          </cell>
          <cell r="E2617" t="str">
            <v>IPTA-AC</v>
          </cell>
          <cell r="F2617" t="str">
            <v>086</v>
          </cell>
          <cell r="G2617" t="str">
            <v>Lost in Hole</v>
          </cell>
          <cell r="I2617">
            <v>1000016516</v>
          </cell>
        </row>
        <row r="2618">
          <cell r="A2618">
            <v>1120</v>
          </cell>
          <cell r="B2618">
            <v>2</v>
          </cell>
          <cell r="C2618" t="str">
            <v>IPTA-AB-087</v>
          </cell>
          <cell r="D2618">
            <v>1120</v>
          </cell>
          <cell r="E2618" t="str">
            <v>IPTA-AC</v>
          </cell>
          <cell r="F2618" t="str">
            <v>087</v>
          </cell>
          <cell r="G2618" t="str">
            <v>Lost in Hole</v>
          </cell>
          <cell r="H2618" t="str">
            <v>1000016484</v>
          </cell>
          <cell r="I2618">
            <v>1000018805</v>
          </cell>
        </row>
        <row r="2619">
          <cell r="A2619">
            <v>1125</v>
          </cell>
          <cell r="B2619">
            <v>2</v>
          </cell>
          <cell r="C2619" t="str">
            <v>IPTA-AB-088</v>
          </cell>
          <cell r="D2619">
            <v>1125</v>
          </cell>
          <cell r="E2619" t="str">
            <v>IPTA-AC</v>
          </cell>
          <cell r="F2619" t="str">
            <v>088</v>
          </cell>
          <cell r="G2619" t="str">
            <v>RITE</v>
          </cell>
          <cell r="H2619" t="str">
            <v>1000018806</v>
          </cell>
          <cell r="I2619">
            <v>1000018807</v>
          </cell>
        </row>
        <row r="2620">
          <cell r="A2620">
            <v>4112</v>
          </cell>
          <cell r="B2620">
            <v>2</v>
          </cell>
          <cell r="C2620" t="str">
            <v>IPTA-AB-104</v>
          </cell>
          <cell r="D2620">
            <v>4112</v>
          </cell>
          <cell r="E2620" t="str">
            <v>IPTA-AC</v>
          </cell>
          <cell r="F2620" t="str">
            <v>104</v>
          </cell>
          <cell r="G2620" t="str">
            <v>Lost in Hole</v>
          </cell>
          <cell r="I2620" t="str">
            <v>1000018800</v>
          </cell>
        </row>
        <row r="2621">
          <cell r="A2621">
            <v>4288</v>
          </cell>
          <cell r="B2621">
            <v>2</v>
          </cell>
          <cell r="C2621" t="str">
            <v>IPTA-AB-105</v>
          </cell>
          <cell r="D2621">
            <v>4288</v>
          </cell>
          <cell r="E2621" t="str">
            <v>IPTA-AC</v>
          </cell>
          <cell r="F2621" t="str">
            <v>105</v>
          </cell>
          <cell r="G2621" t="str">
            <v>On Location</v>
          </cell>
          <cell r="H2621" t="str">
            <v>1000017661</v>
          </cell>
          <cell r="I2621">
            <v>1000018809</v>
          </cell>
          <cell r="N2621" t="str">
            <v>4500950964</v>
          </cell>
          <cell r="O2621" t="str">
            <v>1</v>
          </cell>
        </row>
        <row r="2622">
          <cell r="A2622">
            <v>4727</v>
          </cell>
          <cell r="B2622">
            <v>2</v>
          </cell>
          <cell r="C2622" t="str">
            <v>IPTA-AB-112</v>
          </cell>
          <cell r="D2622">
            <v>4727</v>
          </cell>
          <cell r="E2622" t="str">
            <v>IPTA-AC</v>
          </cell>
          <cell r="F2622" t="str">
            <v>112</v>
          </cell>
          <cell r="G2622" t="str">
            <v>RITE</v>
          </cell>
          <cell r="I2622">
            <v>1000017701</v>
          </cell>
        </row>
        <row r="2623">
          <cell r="A2623">
            <v>4739</v>
          </cell>
          <cell r="B2623">
            <v>2</v>
          </cell>
          <cell r="C2623" t="str">
            <v>IPTA-AB-113</v>
          </cell>
          <cell r="D2623">
            <v>4739</v>
          </cell>
          <cell r="E2623" t="str">
            <v>IPTA-AC</v>
          </cell>
          <cell r="F2623" t="str">
            <v>113</v>
          </cell>
          <cell r="G2623" t="str">
            <v>RITE</v>
          </cell>
          <cell r="H2623" t="str">
            <v>1000017654</v>
          </cell>
          <cell r="I2623">
            <v>1000018811</v>
          </cell>
          <cell r="N2623" t="str">
            <v>4500992393</v>
          </cell>
          <cell r="O2623" t="str">
            <v>2</v>
          </cell>
        </row>
        <row r="2624">
          <cell r="A2624">
            <v>4765</v>
          </cell>
          <cell r="B2624">
            <v>2</v>
          </cell>
          <cell r="C2624" t="str">
            <v>IPTA-AB-114</v>
          </cell>
          <cell r="D2624">
            <v>4765</v>
          </cell>
          <cell r="E2624" t="str">
            <v>IPTA-AC</v>
          </cell>
          <cell r="F2624" t="str">
            <v>114</v>
          </cell>
          <cell r="G2624" t="str">
            <v>On Location</v>
          </cell>
          <cell r="I2624">
            <v>1000018813</v>
          </cell>
          <cell r="N2624" t="str">
            <v>4500992393</v>
          </cell>
          <cell r="O2624" t="str">
            <v>3</v>
          </cell>
        </row>
        <row r="2625">
          <cell r="A2625">
            <v>5110</v>
          </cell>
          <cell r="B2625">
            <v>2</v>
          </cell>
          <cell r="C2625" t="str">
            <v>IPTA-AB-115</v>
          </cell>
          <cell r="D2625">
            <v>5110</v>
          </cell>
          <cell r="E2625" t="str">
            <v>IPTA-AB</v>
          </cell>
          <cell r="F2625" t="str">
            <v>115</v>
          </cell>
          <cell r="G2625" t="str">
            <v>On Location</v>
          </cell>
          <cell r="H2625" t="str">
            <v>1000017786</v>
          </cell>
          <cell r="I2625">
            <v>1000018848</v>
          </cell>
          <cell r="N2625" t="str">
            <v>4501013952</v>
          </cell>
          <cell r="O2625" t="str">
            <v>1</v>
          </cell>
        </row>
        <row r="2626">
          <cell r="A2626">
            <v>5645</v>
          </cell>
          <cell r="B2626">
            <v>2</v>
          </cell>
          <cell r="C2626" t="str">
            <v>IPTA-AB-125</v>
          </cell>
          <cell r="D2626">
            <v>5645</v>
          </cell>
          <cell r="E2626" t="str">
            <v>IPTA-AC</v>
          </cell>
          <cell r="F2626" t="str">
            <v>125</v>
          </cell>
          <cell r="G2626" t="str">
            <v>RITE</v>
          </cell>
          <cell r="H2626" t="str">
            <v>1000018109</v>
          </cell>
          <cell r="I2626">
            <v>1000018850</v>
          </cell>
          <cell r="N2626" t="str">
            <v>4501061107</v>
          </cell>
          <cell r="O2626" t="str">
            <v>1</v>
          </cell>
        </row>
        <row r="2627">
          <cell r="A2627">
            <v>5648</v>
          </cell>
          <cell r="B2627">
            <v>2</v>
          </cell>
          <cell r="C2627" t="str">
            <v>IPTA-AB-126</v>
          </cell>
          <cell r="D2627">
            <v>5648</v>
          </cell>
          <cell r="E2627" t="str">
            <v>IPTA-AC</v>
          </cell>
          <cell r="F2627" t="str">
            <v>126</v>
          </cell>
          <cell r="G2627" t="str">
            <v>RITE</v>
          </cell>
          <cell r="H2627" t="str">
            <v>1000018110</v>
          </cell>
          <cell r="I2627">
            <v>1000018852</v>
          </cell>
          <cell r="N2627" t="str">
            <v>4501061107</v>
          </cell>
          <cell r="O2627" t="str">
            <v>2</v>
          </cell>
        </row>
        <row r="2628">
          <cell r="A2628">
            <v>5930</v>
          </cell>
          <cell r="B2628">
            <v>2</v>
          </cell>
          <cell r="C2628" t="str">
            <v>IPTA-AB-128</v>
          </cell>
          <cell r="D2628">
            <v>5930</v>
          </cell>
          <cell r="E2628" t="str">
            <v>IPTA-AC</v>
          </cell>
          <cell r="F2628" t="str">
            <v>128</v>
          </cell>
          <cell r="G2628" t="str">
            <v>On Location</v>
          </cell>
          <cell r="H2628" t="str">
            <v>1000018441</v>
          </cell>
          <cell r="I2628">
            <v>1000018854</v>
          </cell>
          <cell r="N2628" t="str">
            <v>NGC-C00-026</v>
          </cell>
          <cell r="O2628" t="str">
            <v>1</v>
          </cell>
        </row>
        <row r="2629">
          <cell r="A2629">
            <v>6051</v>
          </cell>
          <cell r="B2629">
            <v>2</v>
          </cell>
          <cell r="C2629" t="str">
            <v>IPTA-AB-132</v>
          </cell>
          <cell r="D2629">
            <v>6051</v>
          </cell>
          <cell r="E2629" t="str">
            <v>IPTA-AD</v>
          </cell>
          <cell r="F2629" t="str">
            <v>132</v>
          </cell>
          <cell r="G2629" t="str">
            <v>On Location</v>
          </cell>
          <cell r="H2629" t="str">
            <v>1000018516</v>
          </cell>
          <cell r="I2629">
            <v>1000018815</v>
          </cell>
          <cell r="N2629" t="str">
            <v>4599</v>
          </cell>
          <cell r="O2629" t="str">
            <v>1</v>
          </cell>
        </row>
        <row r="2630">
          <cell r="A2630">
            <v>6075</v>
          </cell>
          <cell r="B2630">
            <v>2</v>
          </cell>
          <cell r="C2630" t="str">
            <v>IPTA-AB-133</v>
          </cell>
          <cell r="D2630">
            <v>6075</v>
          </cell>
          <cell r="E2630" t="str">
            <v>IPTA-AD</v>
          </cell>
          <cell r="F2630" t="str">
            <v>133</v>
          </cell>
          <cell r="G2630" t="str">
            <v>RITE</v>
          </cell>
          <cell r="H2630" t="str">
            <v>1000018519</v>
          </cell>
          <cell r="I2630">
            <v>1000018846</v>
          </cell>
          <cell r="N2630" t="str">
            <v>4501119257</v>
          </cell>
          <cell r="O2630" t="str">
            <v>2</v>
          </cell>
        </row>
        <row r="2631">
          <cell r="A2631">
            <v>6130</v>
          </cell>
          <cell r="B2631">
            <v>2</v>
          </cell>
          <cell r="C2631" t="str">
            <v>IPTA-AB-137</v>
          </cell>
          <cell r="D2631">
            <v>6130</v>
          </cell>
          <cell r="E2631" t="str">
            <v>IPTA-AD</v>
          </cell>
          <cell r="F2631" t="str">
            <v>137</v>
          </cell>
          <cell r="G2631" t="str">
            <v>On Location</v>
          </cell>
          <cell r="H2631" t="str">
            <v>1000018586</v>
          </cell>
          <cell r="I2631">
            <v>1000018844</v>
          </cell>
        </row>
        <row r="2632">
          <cell r="A2632">
            <v>6377</v>
          </cell>
          <cell r="B2632">
            <v>2</v>
          </cell>
          <cell r="C2632" t="str">
            <v>IPTA-AB-138</v>
          </cell>
          <cell r="D2632">
            <v>6377</v>
          </cell>
          <cell r="E2632" t="str">
            <v>IPTA-AD</v>
          </cell>
          <cell r="F2632" t="str">
            <v>138</v>
          </cell>
          <cell r="G2632" t="str">
            <v>RITE</v>
          </cell>
          <cell r="I2632">
            <v>0</v>
          </cell>
        </row>
        <row r="2633">
          <cell r="A2633">
            <v>6396</v>
          </cell>
          <cell r="B2633">
            <v>2</v>
          </cell>
          <cell r="C2633" t="str">
            <v>IPTA-AB-140</v>
          </cell>
          <cell r="D2633">
            <v>6396</v>
          </cell>
          <cell r="E2633" t="str">
            <v>IPTA-AD</v>
          </cell>
          <cell r="F2633" t="str">
            <v>140</v>
          </cell>
          <cell r="G2633" t="str">
            <v>On Location</v>
          </cell>
          <cell r="I2633">
            <v>1000019196</v>
          </cell>
          <cell r="N2633" t="str">
            <v>4501120544</v>
          </cell>
          <cell r="O2633" t="str">
            <v>4</v>
          </cell>
        </row>
        <row r="2634">
          <cell r="A2634">
            <v>6399</v>
          </cell>
          <cell r="B2634">
            <v>2</v>
          </cell>
          <cell r="C2634" t="str">
            <v>IPTA-AB-141</v>
          </cell>
          <cell r="D2634">
            <v>6399</v>
          </cell>
          <cell r="E2634" t="str">
            <v>IPTA-AD</v>
          </cell>
          <cell r="F2634" t="str">
            <v>141</v>
          </cell>
          <cell r="G2634" t="str">
            <v>RITE</v>
          </cell>
          <cell r="I2634">
            <v>1000019198</v>
          </cell>
          <cell r="N2634" t="str">
            <v>4501120544</v>
          </cell>
          <cell r="O2634" t="str">
            <v>5</v>
          </cell>
        </row>
        <row r="2635">
          <cell r="A2635">
            <v>6811</v>
          </cell>
          <cell r="B2635">
            <v>2</v>
          </cell>
          <cell r="C2635" t="str">
            <v>IPTA-AB-147</v>
          </cell>
          <cell r="D2635">
            <v>6811</v>
          </cell>
          <cell r="E2635" t="str">
            <v>IPTA-AD</v>
          </cell>
          <cell r="F2635" t="str">
            <v>147</v>
          </cell>
          <cell r="G2635" t="str">
            <v>On Location</v>
          </cell>
          <cell r="I2635">
            <v>0</v>
          </cell>
          <cell r="N2635" t="str">
            <v>NGC-C00-053</v>
          </cell>
          <cell r="O2635" t="str">
            <v>5</v>
          </cell>
        </row>
        <row r="2636">
          <cell r="A2636">
            <v>6739</v>
          </cell>
          <cell r="B2636">
            <v>2</v>
          </cell>
          <cell r="C2636" t="str">
            <v>IPTA-AB-151</v>
          </cell>
          <cell r="D2636">
            <v>6739</v>
          </cell>
          <cell r="E2636" t="str">
            <v>IPTA-AD</v>
          </cell>
          <cell r="F2636" t="str">
            <v>151</v>
          </cell>
          <cell r="G2636" t="str">
            <v>RITE</v>
          </cell>
          <cell r="I2636">
            <v>0</v>
          </cell>
          <cell r="N2636" t="str">
            <v>4501046927</v>
          </cell>
          <cell r="O2636" t="str">
            <v>1</v>
          </cell>
        </row>
        <row r="2637">
          <cell r="A2637">
            <v>3425</v>
          </cell>
          <cell r="B2637">
            <v>2</v>
          </cell>
          <cell r="C2637" t="str">
            <v>IPTA-AB-98002</v>
          </cell>
          <cell r="D2637">
            <v>3425</v>
          </cell>
          <cell r="E2637" t="str">
            <v>IPTA-AB</v>
          </cell>
          <cell r="F2637" t="str">
            <v>98002</v>
          </cell>
          <cell r="G2637" t="str">
            <v>RITE</v>
          </cell>
          <cell r="H2637" t="str">
            <v>1000016252</v>
          </cell>
          <cell r="I2637">
            <v>1000016252</v>
          </cell>
          <cell r="N2637" t="str">
            <v>4500650464</v>
          </cell>
          <cell r="O2637" t="str">
            <v>1</v>
          </cell>
        </row>
        <row r="2638">
          <cell r="A2638">
            <v>3426</v>
          </cell>
          <cell r="B2638">
            <v>2</v>
          </cell>
          <cell r="C2638" t="str">
            <v>IPTA-AB-98003</v>
          </cell>
          <cell r="D2638">
            <v>3426</v>
          </cell>
          <cell r="E2638" t="str">
            <v>IPTA-AB</v>
          </cell>
          <cell r="F2638" t="str">
            <v>98003</v>
          </cell>
          <cell r="G2638" t="str">
            <v>TFER OUT</v>
          </cell>
          <cell r="I2638">
            <v>1000016253</v>
          </cell>
        </row>
        <row r="2639">
          <cell r="A2639">
            <v>4622</v>
          </cell>
          <cell r="B2639">
            <v>2</v>
          </cell>
          <cell r="C2639" t="str">
            <v>IPTA-AB-S001</v>
          </cell>
          <cell r="D2639">
            <v>4622</v>
          </cell>
          <cell r="E2639" t="str">
            <v>IPTA-AD</v>
          </cell>
          <cell r="F2639" t="str">
            <v>S001</v>
          </cell>
          <cell r="G2639" t="str">
            <v>TFER OUT</v>
          </cell>
          <cell r="I2639">
            <v>1000017682</v>
          </cell>
          <cell r="N2639" t="str">
            <v>4500975304</v>
          </cell>
          <cell r="O2639" t="str">
            <v>1</v>
          </cell>
        </row>
        <row r="2640">
          <cell r="A2640">
            <v>4734</v>
          </cell>
          <cell r="B2640">
            <v>2</v>
          </cell>
          <cell r="C2640" t="str">
            <v>IPTA-AB-S003</v>
          </cell>
          <cell r="D2640">
            <v>4734</v>
          </cell>
          <cell r="E2640" t="str">
            <v>IPTA-AD</v>
          </cell>
          <cell r="F2640" t="str">
            <v>S003</v>
          </cell>
          <cell r="G2640" t="str">
            <v>RITE</v>
          </cell>
          <cell r="H2640" t="str">
            <v>1000017656</v>
          </cell>
          <cell r="I2640">
            <v>1000017656</v>
          </cell>
          <cell r="N2640" t="str">
            <v>4500992422</v>
          </cell>
          <cell r="O2640" t="str">
            <v>1</v>
          </cell>
        </row>
        <row r="2641">
          <cell r="A2641">
            <v>5661</v>
          </cell>
          <cell r="B2641">
            <v>2</v>
          </cell>
          <cell r="C2641" t="str">
            <v>IPTA-AB-S008</v>
          </cell>
          <cell r="D2641">
            <v>5661</v>
          </cell>
          <cell r="E2641" t="str">
            <v>IPTA-AD</v>
          </cell>
          <cell r="F2641" t="str">
            <v>008</v>
          </cell>
          <cell r="G2641" t="str">
            <v>On Location</v>
          </cell>
          <cell r="H2641" t="str">
            <v>1000018187</v>
          </cell>
          <cell r="I2641">
            <v>1000018855</v>
          </cell>
          <cell r="N2641" t="str">
            <v>4501062269</v>
          </cell>
          <cell r="O2641" t="str">
            <v>1</v>
          </cell>
        </row>
        <row r="2642">
          <cell r="A2642">
            <v>5662</v>
          </cell>
          <cell r="B2642">
            <v>2</v>
          </cell>
          <cell r="C2642" t="str">
            <v>IPTA-AB-S009</v>
          </cell>
          <cell r="D2642">
            <v>5662</v>
          </cell>
          <cell r="E2642" t="str">
            <v>IPTA-AD</v>
          </cell>
          <cell r="F2642" t="str">
            <v>009</v>
          </cell>
          <cell r="G2642" t="str">
            <v>On Location</v>
          </cell>
          <cell r="I2642">
            <v>1000018857</v>
          </cell>
          <cell r="N2642" t="str">
            <v>4501062269</v>
          </cell>
          <cell r="O2642" t="str">
            <v>2</v>
          </cell>
        </row>
        <row r="2643">
          <cell r="A2643">
            <v>1195</v>
          </cell>
          <cell r="B2643">
            <v>2</v>
          </cell>
          <cell r="C2643" t="str">
            <v>IRCT-AA-10233</v>
          </cell>
          <cell r="D2643">
            <v>1195</v>
          </cell>
          <cell r="E2643" t="str">
            <v>IRCT-AA</v>
          </cell>
          <cell r="F2643" t="str">
            <v>10233</v>
          </cell>
          <cell r="G2643" t="str">
            <v>RITE</v>
          </cell>
        </row>
        <row r="2644">
          <cell r="A2644">
            <v>1211</v>
          </cell>
          <cell r="B2644">
            <v>2</v>
          </cell>
          <cell r="C2644" t="str">
            <v>IRCT-AA-10624</v>
          </cell>
          <cell r="D2644">
            <v>1211</v>
          </cell>
          <cell r="E2644" t="str">
            <v>IRCT-AA</v>
          </cell>
          <cell r="F2644" t="str">
            <v>10624</v>
          </cell>
          <cell r="G2644" t="str">
            <v>RITE</v>
          </cell>
        </row>
        <row r="2645">
          <cell r="A2645">
            <v>1224</v>
          </cell>
          <cell r="B2645">
            <v>2</v>
          </cell>
          <cell r="C2645" t="str">
            <v>IRCT-AA-11028</v>
          </cell>
          <cell r="D2645">
            <v>1224</v>
          </cell>
          <cell r="E2645" t="str">
            <v>IRCT-AA</v>
          </cell>
          <cell r="F2645" t="str">
            <v>11028</v>
          </cell>
          <cell r="G2645" t="str">
            <v>RITE</v>
          </cell>
        </row>
        <row r="2646">
          <cell r="A2646">
            <v>1244</v>
          </cell>
          <cell r="B2646">
            <v>2</v>
          </cell>
          <cell r="C2646" t="str">
            <v>IRCT-AA-11316</v>
          </cell>
          <cell r="D2646">
            <v>1244</v>
          </cell>
          <cell r="E2646" t="str">
            <v>IRCT-AA</v>
          </cell>
          <cell r="F2646" t="str">
            <v>11316</v>
          </cell>
          <cell r="G2646" t="str">
            <v>RITE</v>
          </cell>
        </row>
        <row r="2647">
          <cell r="A2647">
            <v>2468</v>
          </cell>
          <cell r="B2647">
            <v>2</v>
          </cell>
          <cell r="C2647" t="str">
            <v>IRCT-AA-650</v>
          </cell>
          <cell r="D2647">
            <v>2468</v>
          </cell>
          <cell r="E2647" t="str">
            <v>IRCT-AA</v>
          </cell>
          <cell r="F2647" t="str">
            <v>650</v>
          </cell>
          <cell r="G2647" t="str">
            <v>RITE</v>
          </cell>
        </row>
        <row r="2648">
          <cell r="A2648">
            <v>2981</v>
          </cell>
          <cell r="B2648">
            <v>2</v>
          </cell>
          <cell r="C2648" t="str">
            <v>IRCT-AA-9301</v>
          </cell>
          <cell r="D2648">
            <v>2981</v>
          </cell>
          <cell r="E2648" t="str">
            <v>IRCT-AA</v>
          </cell>
          <cell r="F2648" t="str">
            <v>9301</v>
          </cell>
          <cell r="G2648" t="str">
            <v>RITE</v>
          </cell>
        </row>
        <row r="2649">
          <cell r="A2649">
            <v>2983</v>
          </cell>
          <cell r="B2649">
            <v>2</v>
          </cell>
          <cell r="C2649" t="str">
            <v>IRCT-AA-9304</v>
          </cell>
          <cell r="D2649">
            <v>2983</v>
          </cell>
          <cell r="E2649" t="str">
            <v>IRCT-AA</v>
          </cell>
          <cell r="F2649" t="str">
            <v>9304</v>
          </cell>
          <cell r="G2649" t="str">
            <v>RITE</v>
          </cell>
          <cell r="H2649" t="str">
            <v>1000005381</v>
          </cell>
        </row>
        <row r="2650">
          <cell r="A2650">
            <v>2985</v>
          </cell>
          <cell r="B2650">
            <v>2</v>
          </cell>
          <cell r="C2650" t="str">
            <v>IRCT-AA-9305</v>
          </cell>
          <cell r="D2650">
            <v>2985</v>
          </cell>
          <cell r="E2650" t="str">
            <v>IRCT-AA</v>
          </cell>
          <cell r="F2650" t="str">
            <v>9305</v>
          </cell>
          <cell r="G2650" t="str">
            <v>RITE</v>
          </cell>
          <cell r="H2650" t="str">
            <v>1000005382</v>
          </cell>
        </row>
        <row r="2651">
          <cell r="A2651">
            <v>2987</v>
          </cell>
          <cell r="B2651">
            <v>2</v>
          </cell>
          <cell r="C2651" t="str">
            <v>IRCT-AA-9306</v>
          </cell>
          <cell r="D2651">
            <v>2987</v>
          </cell>
          <cell r="E2651" t="str">
            <v>IRCT-AA</v>
          </cell>
          <cell r="F2651" t="str">
            <v>9306</v>
          </cell>
          <cell r="G2651" t="str">
            <v>RITE</v>
          </cell>
          <cell r="H2651" t="str">
            <v>1000005383</v>
          </cell>
        </row>
        <row r="2652">
          <cell r="A2652">
            <v>2989</v>
          </cell>
          <cell r="B2652">
            <v>2</v>
          </cell>
          <cell r="C2652" t="str">
            <v>IRCT-AA-9307</v>
          </cell>
          <cell r="D2652">
            <v>2989</v>
          </cell>
          <cell r="E2652" t="str">
            <v>IRCT-AA</v>
          </cell>
          <cell r="F2652" t="str">
            <v>9307</v>
          </cell>
          <cell r="G2652" t="str">
            <v>RITE</v>
          </cell>
          <cell r="H2652" t="str">
            <v>1000005384</v>
          </cell>
        </row>
        <row r="2653">
          <cell r="A2653">
            <v>2991</v>
          </cell>
          <cell r="B2653">
            <v>2</v>
          </cell>
          <cell r="C2653" t="str">
            <v>IRCT-AA-9308</v>
          </cell>
          <cell r="D2653">
            <v>2991</v>
          </cell>
          <cell r="E2653" t="str">
            <v>IRCT-AA</v>
          </cell>
          <cell r="F2653" t="str">
            <v>9308</v>
          </cell>
          <cell r="G2653" t="str">
            <v>RITE</v>
          </cell>
          <cell r="H2653" t="str">
            <v>1000005385</v>
          </cell>
        </row>
        <row r="2654">
          <cell r="A2654">
            <v>2993</v>
          </cell>
          <cell r="B2654">
            <v>2</v>
          </cell>
          <cell r="C2654" t="str">
            <v>IRCT-AA-9309</v>
          </cell>
          <cell r="D2654">
            <v>2993</v>
          </cell>
          <cell r="E2654" t="str">
            <v>IRCT-AA</v>
          </cell>
          <cell r="F2654" t="str">
            <v>9309</v>
          </cell>
          <cell r="G2654" t="str">
            <v>RITE</v>
          </cell>
          <cell r="H2654" t="str">
            <v>1000005386</v>
          </cell>
        </row>
        <row r="2655">
          <cell r="A2655">
            <v>2996</v>
          </cell>
          <cell r="B2655">
            <v>2</v>
          </cell>
          <cell r="C2655" t="str">
            <v>IRCT-AA-9310</v>
          </cell>
          <cell r="D2655">
            <v>2996</v>
          </cell>
          <cell r="E2655" t="str">
            <v>IRCT-AA</v>
          </cell>
          <cell r="F2655" t="str">
            <v>9310</v>
          </cell>
          <cell r="G2655" t="str">
            <v>RITE</v>
          </cell>
          <cell r="H2655" t="str">
            <v>1000005387</v>
          </cell>
        </row>
        <row r="2656">
          <cell r="A2656">
            <v>3011</v>
          </cell>
          <cell r="B2656">
            <v>2</v>
          </cell>
          <cell r="C2656" t="str">
            <v>IRCT-AA-9401</v>
          </cell>
          <cell r="D2656">
            <v>3011</v>
          </cell>
          <cell r="E2656" t="str">
            <v>IRCT-AA</v>
          </cell>
          <cell r="F2656" t="str">
            <v>9401</v>
          </cell>
          <cell r="G2656" t="str">
            <v>RITE</v>
          </cell>
          <cell r="H2656" t="str">
            <v>1000005389</v>
          </cell>
        </row>
        <row r="2657">
          <cell r="A2657">
            <v>3019</v>
          </cell>
          <cell r="B2657">
            <v>2</v>
          </cell>
          <cell r="C2657" t="str">
            <v>IRCT-AA-9411</v>
          </cell>
          <cell r="D2657">
            <v>3019</v>
          </cell>
          <cell r="E2657" t="str">
            <v>IRCT-AA</v>
          </cell>
          <cell r="F2657" t="str">
            <v>9411</v>
          </cell>
          <cell r="G2657" t="str">
            <v>RITE</v>
          </cell>
          <cell r="H2657" t="str">
            <v>1000005391</v>
          </cell>
        </row>
        <row r="2658">
          <cell r="A2658">
            <v>3021</v>
          </cell>
          <cell r="B2658">
            <v>2</v>
          </cell>
          <cell r="C2658" t="str">
            <v>IRCT-AA-9413</v>
          </cell>
          <cell r="D2658">
            <v>3021</v>
          </cell>
          <cell r="E2658" t="str">
            <v>IRCT-AA</v>
          </cell>
          <cell r="F2658" t="str">
            <v>9413</v>
          </cell>
          <cell r="G2658" t="str">
            <v>RITE</v>
          </cell>
          <cell r="H2658" t="str">
            <v>1000005393</v>
          </cell>
        </row>
        <row r="2659">
          <cell r="A2659">
            <v>3023</v>
          </cell>
          <cell r="B2659">
            <v>2</v>
          </cell>
          <cell r="C2659" t="str">
            <v>IRCT-AA-9415</v>
          </cell>
          <cell r="D2659">
            <v>3023</v>
          </cell>
          <cell r="E2659" t="str">
            <v>IRCT-AA</v>
          </cell>
          <cell r="F2659" t="str">
            <v>9415</v>
          </cell>
          <cell r="G2659" t="str">
            <v>JUNKED</v>
          </cell>
          <cell r="H2659" t="str">
            <v>1000005395</v>
          </cell>
        </row>
        <row r="2660">
          <cell r="A2660">
            <v>3025</v>
          </cell>
          <cell r="B2660">
            <v>2</v>
          </cell>
          <cell r="C2660" t="str">
            <v>IRCT-AA-9446</v>
          </cell>
          <cell r="D2660">
            <v>3025</v>
          </cell>
          <cell r="E2660" t="str">
            <v>IRCT-AA</v>
          </cell>
          <cell r="F2660" t="str">
            <v>9446</v>
          </cell>
          <cell r="G2660" t="str">
            <v>On Location</v>
          </cell>
          <cell r="I2660" t="e">
            <v>#N/A</v>
          </cell>
        </row>
        <row r="2661">
          <cell r="A2661">
            <v>3030</v>
          </cell>
          <cell r="B2661">
            <v>2</v>
          </cell>
          <cell r="C2661" t="str">
            <v>IRCT-AA-9503</v>
          </cell>
          <cell r="D2661">
            <v>3030</v>
          </cell>
          <cell r="E2661" t="str">
            <v>IRCT-AA</v>
          </cell>
          <cell r="F2661" t="str">
            <v>9503</v>
          </cell>
          <cell r="G2661" t="str">
            <v>RITE</v>
          </cell>
          <cell r="H2661" t="str">
            <v>1000005397</v>
          </cell>
        </row>
        <row r="2662">
          <cell r="A2662">
            <v>3033</v>
          </cell>
          <cell r="B2662">
            <v>2</v>
          </cell>
          <cell r="C2662" t="str">
            <v>IRCT-AA-9504</v>
          </cell>
          <cell r="D2662">
            <v>3033</v>
          </cell>
          <cell r="E2662" t="str">
            <v>IRCT-AA</v>
          </cell>
          <cell r="F2662" t="str">
            <v>9504</v>
          </cell>
          <cell r="G2662" t="str">
            <v>RITE</v>
          </cell>
          <cell r="I2662" t="e">
            <v>#N/A</v>
          </cell>
        </row>
        <row r="2663">
          <cell r="A2663">
            <v>3038</v>
          </cell>
          <cell r="B2663">
            <v>2</v>
          </cell>
          <cell r="C2663" t="str">
            <v>IRCT-AA-9507</v>
          </cell>
          <cell r="D2663">
            <v>3038</v>
          </cell>
          <cell r="E2663" t="str">
            <v>IRCT-AA</v>
          </cell>
          <cell r="F2663" t="str">
            <v>9507</v>
          </cell>
          <cell r="G2663" t="str">
            <v>RITE</v>
          </cell>
          <cell r="H2663" t="str">
            <v>1000005398</v>
          </cell>
        </row>
        <row r="2664">
          <cell r="A2664">
            <v>4072</v>
          </cell>
          <cell r="B2664">
            <v>2</v>
          </cell>
          <cell r="C2664" t="str">
            <v>IRCT-AA-9512</v>
          </cell>
          <cell r="D2664">
            <v>4072</v>
          </cell>
          <cell r="E2664" t="str">
            <v>IRCT-AA</v>
          </cell>
          <cell r="F2664" t="str">
            <v>9512</v>
          </cell>
          <cell r="G2664" t="str">
            <v>On Location</v>
          </cell>
          <cell r="I2664" t="e">
            <v>#N/A</v>
          </cell>
        </row>
        <row r="2665">
          <cell r="A2665">
            <v>3049</v>
          </cell>
          <cell r="B2665">
            <v>2</v>
          </cell>
          <cell r="C2665" t="str">
            <v>IRCT-AA-9524</v>
          </cell>
          <cell r="D2665">
            <v>3049</v>
          </cell>
          <cell r="E2665" t="str">
            <v>IRCT-AA</v>
          </cell>
          <cell r="F2665" t="str">
            <v>9524</v>
          </cell>
          <cell r="G2665" t="str">
            <v>RITE</v>
          </cell>
          <cell r="H2665" t="str">
            <v>1000005399</v>
          </cell>
        </row>
        <row r="2666">
          <cell r="A2666">
            <v>3087</v>
          </cell>
          <cell r="B2666">
            <v>2</v>
          </cell>
          <cell r="C2666" t="str">
            <v>IRCT-AA-9565</v>
          </cell>
          <cell r="D2666">
            <v>3087</v>
          </cell>
          <cell r="E2666" t="str">
            <v>IRCT-AA</v>
          </cell>
          <cell r="F2666" t="str">
            <v>9565</v>
          </cell>
          <cell r="G2666" t="str">
            <v>RITE</v>
          </cell>
          <cell r="I2666" t="e">
            <v>#N/A</v>
          </cell>
        </row>
        <row r="2667">
          <cell r="A2667">
            <v>3150</v>
          </cell>
          <cell r="B2667">
            <v>2</v>
          </cell>
          <cell r="C2667" t="str">
            <v>IRCT-AA-96105</v>
          </cell>
          <cell r="D2667">
            <v>3150</v>
          </cell>
          <cell r="E2667" t="str">
            <v>IRCT-AA</v>
          </cell>
          <cell r="F2667" t="str">
            <v>96105</v>
          </cell>
          <cell r="G2667" t="str">
            <v>On Location</v>
          </cell>
          <cell r="H2667" t="str">
            <v>1000005425</v>
          </cell>
        </row>
        <row r="2668">
          <cell r="A2668">
            <v>3170</v>
          </cell>
          <cell r="B2668">
            <v>2</v>
          </cell>
          <cell r="C2668" t="str">
            <v>IRCT-AA-9617</v>
          </cell>
          <cell r="D2668">
            <v>3170</v>
          </cell>
          <cell r="E2668" t="str">
            <v>IRCT-AA</v>
          </cell>
          <cell r="F2668" t="str">
            <v>9617</v>
          </cell>
          <cell r="G2668" t="str">
            <v>RITE</v>
          </cell>
          <cell r="H2668" t="str">
            <v>1000005431</v>
          </cell>
        </row>
        <row r="2669">
          <cell r="A2669">
            <v>3205</v>
          </cell>
          <cell r="B2669">
            <v>2</v>
          </cell>
          <cell r="C2669" t="str">
            <v>IRCT-AA-9649</v>
          </cell>
          <cell r="D2669">
            <v>3205</v>
          </cell>
          <cell r="E2669" t="str">
            <v>IRCT-AA</v>
          </cell>
          <cell r="F2669" t="str">
            <v>9649</v>
          </cell>
          <cell r="G2669" t="str">
            <v>RITE</v>
          </cell>
          <cell r="I2669" t="e">
            <v>#N/A</v>
          </cell>
        </row>
        <row r="2670">
          <cell r="A2670">
            <v>3206</v>
          </cell>
          <cell r="B2670">
            <v>2</v>
          </cell>
          <cell r="C2670" t="str">
            <v>IRCT-AA-9650</v>
          </cell>
          <cell r="D2670">
            <v>3206</v>
          </cell>
          <cell r="E2670" t="str">
            <v>IRCT-AA</v>
          </cell>
          <cell r="F2670" t="str">
            <v>9650</v>
          </cell>
          <cell r="G2670" t="str">
            <v>RITE</v>
          </cell>
          <cell r="I2670" t="e">
            <v>#N/A</v>
          </cell>
        </row>
        <row r="2671">
          <cell r="A2671">
            <v>3212</v>
          </cell>
          <cell r="B2671">
            <v>2</v>
          </cell>
          <cell r="C2671" t="str">
            <v>IRCT-AA-9660</v>
          </cell>
          <cell r="D2671">
            <v>3212</v>
          </cell>
          <cell r="E2671" t="str">
            <v>IRCT-AA</v>
          </cell>
          <cell r="F2671" t="str">
            <v>9660</v>
          </cell>
          <cell r="G2671" t="str">
            <v>RITE</v>
          </cell>
          <cell r="H2671" t="str">
            <v>1000005411</v>
          </cell>
        </row>
        <row r="2672">
          <cell r="A2672">
            <v>3213</v>
          </cell>
          <cell r="B2672">
            <v>2</v>
          </cell>
          <cell r="C2672" t="str">
            <v>IRCT-AA-9664</v>
          </cell>
          <cell r="D2672">
            <v>3213</v>
          </cell>
          <cell r="E2672" t="str">
            <v>IRCT-AA</v>
          </cell>
          <cell r="F2672" t="str">
            <v>9664</v>
          </cell>
          <cell r="G2672" t="str">
            <v>RITE</v>
          </cell>
          <cell r="I2672" t="e">
            <v>#N/A</v>
          </cell>
        </row>
        <row r="2673">
          <cell r="A2673">
            <v>3219</v>
          </cell>
          <cell r="B2673">
            <v>2</v>
          </cell>
          <cell r="C2673" t="str">
            <v>IRCT-AA-9676</v>
          </cell>
          <cell r="D2673">
            <v>3219</v>
          </cell>
          <cell r="E2673" t="str">
            <v>IRCT-AA</v>
          </cell>
          <cell r="F2673" t="str">
            <v>9676</v>
          </cell>
          <cell r="G2673" t="str">
            <v>RITE</v>
          </cell>
          <cell r="H2673" t="str">
            <v>1000005413</v>
          </cell>
        </row>
        <row r="2674">
          <cell r="A2674">
            <v>3222</v>
          </cell>
          <cell r="B2674">
            <v>2</v>
          </cell>
          <cell r="C2674" t="str">
            <v>IRCT-AA-9678</v>
          </cell>
          <cell r="D2674">
            <v>3222</v>
          </cell>
          <cell r="E2674" t="str">
            <v>IRCT-AA</v>
          </cell>
          <cell r="F2674" t="str">
            <v>9678</v>
          </cell>
          <cell r="G2674" t="str">
            <v>On Location</v>
          </cell>
          <cell r="H2674" t="str">
            <v>1000005415</v>
          </cell>
        </row>
        <row r="2675">
          <cell r="A2675">
            <v>3230</v>
          </cell>
          <cell r="B2675">
            <v>2</v>
          </cell>
          <cell r="C2675" t="str">
            <v>IRCT-AA-9692</v>
          </cell>
          <cell r="D2675">
            <v>3230</v>
          </cell>
          <cell r="E2675" t="str">
            <v>IRCT-AA</v>
          </cell>
          <cell r="F2675" t="str">
            <v>9692</v>
          </cell>
          <cell r="G2675" t="str">
            <v>RITE</v>
          </cell>
          <cell r="H2675" t="str">
            <v>1000005418</v>
          </cell>
        </row>
        <row r="2676">
          <cell r="A2676">
            <v>3232</v>
          </cell>
          <cell r="B2676">
            <v>2</v>
          </cell>
          <cell r="C2676" t="str">
            <v>IRCT-AA-9694</v>
          </cell>
          <cell r="D2676">
            <v>3232</v>
          </cell>
          <cell r="E2676" t="str">
            <v>IRCT-AA</v>
          </cell>
          <cell r="F2676" t="str">
            <v>9694</v>
          </cell>
          <cell r="G2676" t="str">
            <v>RITE</v>
          </cell>
          <cell r="H2676" t="str">
            <v>1000005420</v>
          </cell>
        </row>
        <row r="2677">
          <cell r="A2677">
            <v>3233</v>
          </cell>
          <cell r="B2677">
            <v>2</v>
          </cell>
          <cell r="C2677" t="str">
            <v>IRCT-AA-9697</v>
          </cell>
          <cell r="D2677">
            <v>3233</v>
          </cell>
          <cell r="E2677" t="str">
            <v>IRCT-AA</v>
          </cell>
          <cell r="F2677" t="str">
            <v>9697</v>
          </cell>
          <cell r="G2677" t="str">
            <v>On Location</v>
          </cell>
          <cell r="H2677" t="str">
            <v>1000005421</v>
          </cell>
        </row>
        <row r="2678">
          <cell r="A2678">
            <v>3260</v>
          </cell>
          <cell r="B2678">
            <v>2</v>
          </cell>
          <cell r="C2678" t="str">
            <v>IRCT-AA-97012</v>
          </cell>
          <cell r="D2678">
            <v>3260</v>
          </cell>
          <cell r="E2678" t="str">
            <v>IRCT-AA</v>
          </cell>
          <cell r="F2678" t="str">
            <v>97012</v>
          </cell>
          <cell r="G2678" t="str">
            <v>RITE</v>
          </cell>
          <cell r="I2678" t="e">
            <v>#N/A</v>
          </cell>
        </row>
        <row r="2679">
          <cell r="A2679">
            <v>3282</v>
          </cell>
          <cell r="B2679">
            <v>2</v>
          </cell>
          <cell r="C2679" t="str">
            <v>IRCT-AA-97020</v>
          </cell>
          <cell r="D2679">
            <v>3282</v>
          </cell>
          <cell r="E2679" t="str">
            <v>IRCT-AA</v>
          </cell>
          <cell r="F2679" t="str">
            <v>97020</v>
          </cell>
          <cell r="G2679" t="str">
            <v>RITE</v>
          </cell>
          <cell r="H2679" t="str">
            <v>1000005429</v>
          </cell>
        </row>
        <row r="2680">
          <cell r="A2680">
            <v>3285</v>
          </cell>
          <cell r="B2680">
            <v>2</v>
          </cell>
          <cell r="C2680" t="str">
            <v>IRCT-AA-97021</v>
          </cell>
          <cell r="D2680">
            <v>3285</v>
          </cell>
          <cell r="E2680" t="str">
            <v>IRCT-AA</v>
          </cell>
          <cell r="F2680" t="str">
            <v>97021</v>
          </cell>
          <cell r="G2680" t="str">
            <v>On Location</v>
          </cell>
          <cell r="H2680" t="str">
            <v>1000005430</v>
          </cell>
        </row>
        <row r="2681">
          <cell r="A2681">
            <v>3315</v>
          </cell>
          <cell r="B2681">
            <v>2</v>
          </cell>
          <cell r="C2681" t="str">
            <v>IRCT-AA-97041</v>
          </cell>
          <cell r="D2681">
            <v>3315</v>
          </cell>
          <cell r="E2681" t="str">
            <v>IRCT-AA</v>
          </cell>
          <cell r="F2681" t="str">
            <v>97041</v>
          </cell>
          <cell r="G2681" t="str">
            <v>RITE</v>
          </cell>
          <cell r="H2681" t="str">
            <v>1000016192</v>
          </cell>
          <cell r="N2681" t="str">
            <v>4500001232</v>
          </cell>
          <cell r="O2681" t="str">
            <v>12</v>
          </cell>
        </row>
        <row r="2682">
          <cell r="A2682">
            <v>3331</v>
          </cell>
          <cell r="B2682">
            <v>2</v>
          </cell>
          <cell r="C2682" t="str">
            <v>IRCT-AA-97063</v>
          </cell>
          <cell r="D2682">
            <v>3331</v>
          </cell>
          <cell r="E2682" t="str">
            <v>IRCT-AA</v>
          </cell>
          <cell r="F2682" t="str">
            <v>97063</v>
          </cell>
          <cell r="G2682" t="str">
            <v>RITE</v>
          </cell>
          <cell r="H2682" t="str">
            <v>1000012804</v>
          </cell>
          <cell r="N2682" t="str">
            <v>4500012449</v>
          </cell>
          <cell r="O2682" t="str">
            <v>1</v>
          </cell>
        </row>
        <row r="2683">
          <cell r="A2683">
            <v>3333</v>
          </cell>
          <cell r="B2683">
            <v>2</v>
          </cell>
          <cell r="C2683" t="str">
            <v>IRCT-AA-97064</v>
          </cell>
          <cell r="D2683">
            <v>3333</v>
          </cell>
          <cell r="E2683" t="str">
            <v>IRCT-AA</v>
          </cell>
          <cell r="F2683" t="str">
            <v>97064</v>
          </cell>
          <cell r="G2683" t="str">
            <v>RITE</v>
          </cell>
          <cell r="H2683" t="str">
            <v>1000012803</v>
          </cell>
          <cell r="N2683" t="str">
            <v>4500012446</v>
          </cell>
          <cell r="O2683" t="str">
            <v>1</v>
          </cell>
        </row>
        <row r="2684">
          <cell r="A2684">
            <v>3335</v>
          </cell>
          <cell r="B2684">
            <v>2</v>
          </cell>
          <cell r="C2684" t="str">
            <v>IRCT-AA-97065</v>
          </cell>
          <cell r="D2684">
            <v>3335</v>
          </cell>
          <cell r="E2684" t="str">
            <v>IRCT-AA</v>
          </cell>
          <cell r="F2684" t="str">
            <v>97065</v>
          </cell>
          <cell r="G2684" t="str">
            <v>RITE</v>
          </cell>
          <cell r="H2684" t="str">
            <v>1000012801</v>
          </cell>
          <cell r="N2684" t="str">
            <v>4500012442</v>
          </cell>
          <cell r="O2684" t="str">
            <v>1</v>
          </cell>
        </row>
        <row r="2685">
          <cell r="A2685">
            <v>4058</v>
          </cell>
          <cell r="B2685">
            <v>2</v>
          </cell>
          <cell r="C2685" t="str">
            <v>IRCT-AA-97067</v>
          </cell>
          <cell r="D2685">
            <v>4058</v>
          </cell>
          <cell r="E2685" t="str">
            <v>IRCT-AA</v>
          </cell>
          <cell r="F2685" t="str">
            <v>97067</v>
          </cell>
          <cell r="G2685" t="str">
            <v>RONG</v>
          </cell>
          <cell r="H2685" t="str">
            <v>1000012915</v>
          </cell>
          <cell r="N2685" t="str">
            <v>4500025756</v>
          </cell>
          <cell r="O2685" t="str">
            <v>1</v>
          </cell>
        </row>
        <row r="2686">
          <cell r="A2686">
            <v>3345</v>
          </cell>
          <cell r="B2686">
            <v>2</v>
          </cell>
          <cell r="C2686" t="str">
            <v>IRCT-AA-97072</v>
          </cell>
          <cell r="D2686">
            <v>3345</v>
          </cell>
          <cell r="E2686" t="str">
            <v>IRCT-AA</v>
          </cell>
          <cell r="F2686" t="str">
            <v>97072</v>
          </cell>
          <cell r="G2686" t="str">
            <v>RITE</v>
          </cell>
          <cell r="I2686" t="e">
            <v>#N/A</v>
          </cell>
        </row>
        <row r="2687">
          <cell r="A2687">
            <v>3358</v>
          </cell>
          <cell r="B2687">
            <v>2</v>
          </cell>
          <cell r="C2687" t="str">
            <v>IRCT-AA-97079</v>
          </cell>
          <cell r="D2687">
            <v>3358</v>
          </cell>
          <cell r="E2687" t="str">
            <v>IRCT-AA</v>
          </cell>
          <cell r="F2687" t="str">
            <v>97079</v>
          </cell>
          <cell r="G2687" t="str">
            <v>RITE</v>
          </cell>
          <cell r="H2687" t="str">
            <v>1000013193</v>
          </cell>
          <cell r="N2687" t="str">
            <v>4500050774</v>
          </cell>
          <cell r="O2687" t="str">
            <v>2</v>
          </cell>
        </row>
        <row r="2688">
          <cell r="A2688">
            <v>4237</v>
          </cell>
          <cell r="B2688">
            <v>2</v>
          </cell>
          <cell r="C2688" t="str">
            <v>IRCT-AA-97080</v>
          </cell>
          <cell r="D2688">
            <v>4237</v>
          </cell>
          <cell r="E2688" t="str">
            <v>IRCT-AA</v>
          </cell>
          <cell r="F2688" t="str">
            <v>97080</v>
          </cell>
          <cell r="G2688" t="str">
            <v>RITE</v>
          </cell>
          <cell r="H2688" t="str">
            <v>1000013208</v>
          </cell>
          <cell r="N2688" t="str">
            <v>4500050786</v>
          </cell>
          <cell r="O2688" t="str">
            <v>1</v>
          </cell>
        </row>
        <row r="2689">
          <cell r="A2689">
            <v>3362</v>
          </cell>
          <cell r="B2689">
            <v>2</v>
          </cell>
          <cell r="C2689" t="str">
            <v>IRCT-AA-97081</v>
          </cell>
          <cell r="D2689">
            <v>3362</v>
          </cell>
          <cell r="E2689" t="str">
            <v>IRCT-AA</v>
          </cell>
          <cell r="F2689" t="str">
            <v>97081</v>
          </cell>
          <cell r="G2689" t="str">
            <v>On Location</v>
          </cell>
          <cell r="H2689" t="str">
            <v>1000013209</v>
          </cell>
          <cell r="N2689" t="str">
            <v>4500050786</v>
          </cell>
          <cell r="O2689" t="str">
            <v>2</v>
          </cell>
        </row>
        <row r="2690">
          <cell r="A2690">
            <v>3363</v>
          </cell>
          <cell r="B2690">
            <v>2</v>
          </cell>
          <cell r="C2690" t="str">
            <v>IRCT-AA-97084</v>
          </cell>
          <cell r="D2690">
            <v>3363</v>
          </cell>
          <cell r="E2690" t="str">
            <v>IRCT-AA</v>
          </cell>
          <cell r="F2690" t="str">
            <v>97084</v>
          </cell>
          <cell r="G2690" t="str">
            <v>RITE</v>
          </cell>
          <cell r="H2690" t="str">
            <v>1000013235</v>
          </cell>
        </row>
        <row r="2691">
          <cell r="A2691">
            <v>3373</v>
          </cell>
          <cell r="B2691">
            <v>2</v>
          </cell>
          <cell r="C2691" t="str">
            <v>IRCT-AA-97092</v>
          </cell>
          <cell r="D2691">
            <v>3373</v>
          </cell>
          <cell r="E2691" t="str">
            <v>IRCT-AA</v>
          </cell>
          <cell r="F2691" t="str">
            <v>97092</v>
          </cell>
          <cell r="G2691" t="str">
            <v>On Location</v>
          </cell>
          <cell r="H2691" t="str">
            <v>1000013504</v>
          </cell>
          <cell r="N2691" t="str">
            <v>4500107182</v>
          </cell>
          <cell r="O2691" t="str">
            <v>2</v>
          </cell>
        </row>
        <row r="2692">
          <cell r="A2692">
            <v>3375</v>
          </cell>
          <cell r="B2692">
            <v>2</v>
          </cell>
          <cell r="C2692" t="str">
            <v>IRCT-AA-97094</v>
          </cell>
          <cell r="D2692">
            <v>3375</v>
          </cell>
          <cell r="E2692" t="str">
            <v>IRCT-AA</v>
          </cell>
          <cell r="F2692" t="str">
            <v>97094</v>
          </cell>
          <cell r="G2692" t="str">
            <v>On Location</v>
          </cell>
          <cell r="H2692" t="str">
            <v>1000013526</v>
          </cell>
          <cell r="N2692" t="str">
            <v>4500117557</v>
          </cell>
          <cell r="O2692" t="str">
            <v>2</v>
          </cell>
        </row>
        <row r="2693">
          <cell r="A2693">
            <v>3380</v>
          </cell>
          <cell r="B2693">
            <v>2</v>
          </cell>
          <cell r="C2693" t="str">
            <v>IRCT-AA-97100</v>
          </cell>
          <cell r="D2693">
            <v>3380</v>
          </cell>
          <cell r="E2693" t="str">
            <v>IRCT-AA</v>
          </cell>
          <cell r="F2693" t="str">
            <v>97100</v>
          </cell>
          <cell r="G2693" t="str">
            <v>On Location</v>
          </cell>
          <cell r="H2693" t="str">
            <v>1000013638</v>
          </cell>
          <cell r="N2693" t="str">
            <v>4500135662</v>
          </cell>
          <cell r="O2693" t="str">
            <v>2</v>
          </cell>
        </row>
        <row r="2694">
          <cell r="A2694">
            <v>3381</v>
          </cell>
          <cell r="B2694">
            <v>2</v>
          </cell>
          <cell r="C2694" t="str">
            <v>IRCT-AA-97102</v>
          </cell>
          <cell r="D2694">
            <v>3381</v>
          </cell>
          <cell r="E2694" t="str">
            <v>IRCT-AA</v>
          </cell>
          <cell r="F2694" t="str">
            <v>97102</v>
          </cell>
          <cell r="G2694" t="str">
            <v>RITE</v>
          </cell>
          <cell r="H2694" t="str">
            <v>1000013929</v>
          </cell>
          <cell r="N2694" t="str">
            <v>4500185708</v>
          </cell>
          <cell r="O2694" t="str">
            <v>1</v>
          </cell>
        </row>
        <row r="2695">
          <cell r="A2695">
            <v>3382</v>
          </cell>
          <cell r="B2695">
            <v>2</v>
          </cell>
          <cell r="C2695" t="str">
            <v>IRCT-AA-97105</v>
          </cell>
          <cell r="D2695">
            <v>3382</v>
          </cell>
          <cell r="E2695" t="str">
            <v>IRCT-AA</v>
          </cell>
          <cell r="F2695" t="str">
            <v>97105</v>
          </cell>
          <cell r="G2695" t="str">
            <v>On Location</v>
          </cell>
          <cell r="H2695" t="str">
            <v>1000013979</v>
          </cell>
          <cell r="N2695" t="str">
            <v>4500185694</v>
          </cell>
          <cell r="O2695" t="str">
            <v>1</v>
          </cell>
        </row>
        <row r="2696">
          <cell r="A2696">
            <v>3385</v>
          </cell>
          <cell r="B2696">
            <v>2</v>
          </cell>
          <cell r="C2696" t="str">
            <v>IRCT-AA-97110</v>
          </cell>
          <cell r="D2696">
            <v>3385</v>
          </cell>
          <cell r="E2696" t="str">
            <v>IRCT-AA</v>
          </cell>
          <cell r="F2696" t="str">
            <v>97110</v>
          </cell>
          <cell r="G2696" t="str">
            <v>RITE</v>
          </cell>
          <cell r="H2696" t="str">
            <v>1000014178</v>
          </cell>
          <cell r="N2696" t="str">
            <v>4500210911</v>
          </cell>
          <cell r="O2696" t="str">
            <v>1</v>
          </cell>
        </row>
        <row r="2697">
          <cell r="A2697">
            <v>3386</v>
          </cell>
          <cell r="B2697">
            <v>2</v>
          </cell>
          <cell r="C2697" t="str">
            <v>IRCT-AA-97111</v>
          </cell>
          <cell r="D2697">
            <v>3386</v>
          </cell>
          <cell r="E2697" t="str">
            <v>IRCT-AA</v>
          </cell>
          <cell r="F2697" t="str">
            <v>97111</v>
          </cell>
          <cell r="G2697" t="str">
            <v>RITE</v>
          </cell>
          <cell r="H2697" t="str">
            <v>1000014202</v>
          </cell>
          <cell r="N2697" t="str">
            <v>4500211056</v>
          </cell>
          <cell r="O2697" t="str">
            <v>1</v>
          </cell>
        </row>
        <row r="2698">
          <cell r="A2698">
            <v>3387</v>
          </cell>
          <cell r="B2698">
            <v>2</v>
          </cell>
          <cell r="C2698" t="str">
            <v>IRCT-AA-97112</v>
          </cell>
          <cell r="D2698">
            <v>3387</v>
          </cell>
          <cell r="E2698" t="str">
            <v>IRCT-AA</v>
          </cell>
          <cell r="F2698" t="str">
            <v>97112</v>
          </cell>
          <cell r="G2698" t="str">
            <v>RITE</v>
          </cell>
          <cell r="H2698" t="str">
            <v>1000014203</v>
          </cell>
          <cell r="N2698" t="str">
            <v>4500211056</v>
          </cell>
          <cell r="O2698" t="str">
            <v>2</v>
          </cell>
        </row>
        <row r="2699">
          <cell r="A2699">
            <v>3388</v>
          </cell>
          <cell r="B2699">
            <v>2</v>
          </cell>
          <cell r="C2699" t="str">
            <v>IRCT-AA-97115</v>
          </cell>
          <cell r="D2699">
            <v>3388</v>
          </cell>
          <cell r="E2699" t="str">
            <v>IRCT-AA</v>
          </cell>
          <cell r="F2699" t="str">
            <v>97115</v>
          </cell>
          <cell r="G2699" t="str">
            <v>RITE</v>
          </cell>
          <cell r="H2699" t="str">
            <v>1000014221</v>
          </cell>
          <cell r="N2699" t="str">
            <v>4500154485</v>
          </cell>
          <cell r="O2699" t="str">
            <v>17</v>
          </cell>
        </row>
        <row r="2700">
          <cell r="A2700">
            <v>3389</v>
          </cell>
          <cell r="B2700">
            <v>2</v>
          </cell>
          <cell r="C2700" t="str">
            <v>IRCT-AA-97116</v>
          </cell>
          <cell r="D2700">
            <v>3389</v>
          </cell>
          <cell r="E2700" t="str">
            <v>IRCT-AA</v>
          </cell>
          <cell r="F2700" t="str">
            <v>97116</v>
          </cell>
          <cell r="G2700" t="str">
            <v>On Location</v>
          </cell>
          <cell r="H2700" t="str">
            <v>1000014222</v>
          </cell>
          <cell r="N2700" t="str">
            <v>4500154485</v>
          </cell>
          <cell r="O2700" t="str">
            <v>18</v>
          </cell>
        </row>
        <row r="2701">
          <cell r="A2701">
            <v>3390</v>
          </cell>
          <cell r="B2701">
            <v>2</v>
          </cell>
          <cell r="C2701" t="str">
            <v>IRCT-AA-97117</v>
          </cell>
          <cell r="D2701">
            <v>3390</v>
          </cell>
          <cell r="E2701" t="str">
            <v>IRCT-AA</v>
          </cell>
          <cell r="F2701" t="str">
            <v>97117</v>
          </cell>
          <cell r="G2701" t="str">
            <v>On Location</v>
          </cell>
          <cell r="H2701" t="str">
            <v>1000014223</v>
          </cell>
          <cell r="N2701" t="str">
            <v>4500154485</v>
          </cell>
          <cell r="O2701" t="str">
            <v>19</v>
          </cell>
        </row>
        <row r="2702">
          <cell r="A2702">
            <v>3391</v>
          </cell>
          <cell r="B2702">
            <v>2</v>
          </cell>
          <cell r="C2702" t="str">
            <v>IRCT-AA-97118</v>
          </cell>
          <cell r="D2702">
            <v>3391</v>
          </cell>
          <cell r="E2702" t="str">
            <v>IRCT-AA</v>
          </cell>
          <cell r="F2702" t="str">
            <v>97118</v>
          </cell>
          <cell r="G2702" t="str">
            <v>RITE</v>
          </cell>
          <cell r="H2702" t="str">
            <v>1000014224</v>
          </cell>
          <cell r="N2702" t="str">
            <v>4500154485</v>
          </cell>
          <cell r="O2702" t="str">
            <v>20</v>
          </cell>
        </row>
        <row r="2703">
          <cell r="A2703">
            <v>3424</v>
          </cell>
          <cell r="B2703">
            <v>2</v>
          </cell>
          <cell r="C2703" t="str">
            <v>IRCT-AA-98001</v>
          </cell>
          <cell r="D2703">
            <v>3424</v>
          </cell>
          <cell r="E2703" t="str">
            <v>IRCT-AB</v>
          </cell>
          <cell r="F2703" t="str">
            <v>98001</v>
          </cell>
          <cell r="G2703" t="str">
            <v>RITE</v>
          </cell>
          <cell r="H2703" t="str">
            <v>1000014527</v>
          </cell>
        </row>
        <row r="2704">
          <cell r="A2704">
            <v>3475</v>
          </cell>
          <cell r="B2704">
            <v>2</v>
          </cell>
          <cell r="C2704" t="str">
            <v>IRCT-AA-98023</v>
          </cell>
          <cell r="D2704">
            <v>3475</v>
          </cell>
          <cell r="E2704" t="str">
            <v>IRCT-AA</v>
          </cell>
          <cell r="F2704" t="str">
            <v>98023</v>
          </cell>
          <cell r="G2704" t="str">
            <v>RITE</v>
          </cell>
          <cell r="H2704" t="str">
            <v>1000014707</v>
          </cell>
        </row>
        <row r="2705">
          <cell r="A2705">
            <v>3476</v>
          </cell>
          <cell r="B2705">
            <v>2</v>
          </cell>
          <cell r="C2705" t="str">
            <v>IRCT-AA-98023</v>
          </cell>
          <cell r="D2705">
            <v>3476</v>
          </cell>
          <cell r="E2705" t="str">
            <v>IRCT-AB</v>
          </cell>
          <cell r="F2705" t="str">
            <v>98023</v>
          </cell>
          <cell r="G2705" t="str">
            <v>RITE</v>
          </cell>
          <cell r="H2705" t="str">
            <v>1000014707</v>
          </cell>
        </row>
        <row r="2706">
          <cell r="A2706">
            <v>3498</v>
          </cell>
          <cell r="B2706">
            <v>2</v>
          </cell>
          <cell r="C2706" t="str">
            <v>IRCT-AA-98033</v>
          </cell>
          <cell r="D2706">
            <v>3498</v>
          </cell>
          <cell r="E2706" t="str">
            <v>IRCT-AB</v>
          </cell>
          <cell r="F2706" t="str">
            <v>98033</v>
          </cell>
          <cell r="G2706" t="str">
            <v>RITE</v>
          </cell>
          <cell r="H2706" t="str">
            <v>1000015110</v>
          </cell>
          <cell r="N2706" t="str">
            <v>4500323260</v>
          </cell>
          <cell r="O2706" t="str">
            <v>41</v>
          </cell>
        </row>
        <row r="2707">
          <cell r="A2707">
            <v>3501</v>
          </cell>
          <cell r="B2707">
            <v>2</v>
          </cell>
          <cell r="C2707" t="str">
            <v>IRCT-AA-98034</v>
          </cell>
          <cell r="D2707">
            <v>3501</v>
          </cell>
          <cell r="E2707" t="str">
            <v>IRCT-AB</v>
          </cell>
          <cell r="F2707" t="str">
            <v>98034</v>
          </cell>
          <cell r="G2707" t="str">
            <v>RITE</v>
          </cell>
          <cell r="H2707" t="str">
            <v>1000014825</v>
          </cell>
        </row>
        <row r="2708">
          <cell r="A2708">
            <v>3505</v>
          </cell>
          <cell r="B2708">
            <v>2</v>
          </cell>
          <cell r="C2708" t="str">
            <v>IRCT-AA-98035</v>
          </cell>
          <cell r="D2708">
            <v>3505</v>
          </cell>
          <cell r="E2708" t="str">
            <v>IRCT-AA</v>
          </cell>
          <cell r="F2708" t="str">
            <v>98035</v>
          </cell>
          <cell r="G2708" t="str">
            <v>RITE</v>
          </cell>
          <cell r="H2708" t="str">
            <v>1000014826</v>
          </cell>
          <cell r="N2708" t="str">
            <v>4500250530</v>
          </cell>
          <cell r="O2708" t="str">
            <v>11</v>
          </cell>
        </row>
        <row r="2709">
          <cell r="A2709">
            <v>3506</v>
          </cell>
          <cell r="B2709">
            <v>2</v>
          </cell>
          <cell r="C2709" t="str">
            <v>IRCT-AA-98035</v>
          </cell>
          <cell r="D2709">
            <v>3506</v>
          </cell>
          <cell r="E2709" t="str">
            <v>IRCT-AB</v>
          </cell>
          <cell r="F2709" t="str">
            <v>98035</v>
          </cell>
          <cell r="G2709" t="str">
            <v>RITE</v>
          </cell>
          <cell r="H2709" t="str">
            <v>1000014826</v>
          </cell>
        </row>
        <row r="2710">
          <cell r="A2710">
            <v>3507</v>
          </cell>
          <cell r="B2710">
            <v>2</v>
          </cell>
          <cell r="C2710" t="str">
            <v>IRCT-AA-98036</v>
          </cell>
          <cell r="D2710">
            <v>3507</v>
          </cell>
          <cell r="E2710" t="str">
            <v>IRCT-AA</v>
          </cell>
          <cell r="F2710" t="str">
            <v>98036</v>
          </cell>
          <cell r="G2710" t="str">
            <v>On Location</v>
          </cell>
          <cell r="H2710" t="str">
            <v>1000014827</v>
          </cell>
          <cell r="N2710" t="str">
            <v>4500250530</v>
          </cell>
          <cell r="O2710" t="str">
            <v>12</v>
          </cell>
        </row>
        <row r="2711">
          <cell r="A2711">
            <v>3509</v>
          </cell>
          <cell r="B2711">
            <v>2</v>
          </cell>
          <cell r="C2711" t="str">
            <v>IRCT-AA-98037</v>
          </cell>
          <cell r="D2711">
            <v>3509</v>
          </cell>
          <cell r="E2711" t="str">
            <v>IRCT-AA</v>
          </cell>
          <cell r="F2711" t="str">
            <v>98037</v>
          </cell>
          <cell r="G2711" t="str">
            <v>On Location</v>
          </cell>
          <cell r="H2711" t="str">
            <v>1000016179</v>
          </cell>
          <cell r="N2711" t="str">
            <v>4500636348</v>
          </cell>
          <cell r="O2711" t="str">
            <v>1</v>
          </cell>
        </row>
        <row r="2712">
          <cell r="A2712">
            <v>3510</v>
          </cell>
          <cell r="B2712">
            <v>2</v>
          </cell>
          <cell r="C2712" t="str">
            <v>IRCT-AA-98038</v>
          </cell>
          <cell r="D2712">
            <v>3510</v>
          </cell>
          <cell r="E2712" t="str">
            <v>IRCT-AA</v>
          </cell>
          <cell r="F2712" t="str">
            <v>98038</v>
          </cell>
          <cell r="G2712" t="str">
            <v>RITE</v>
          </cell>
          <cell r="H2712" t="str">
            <v>1000014833</v>
          </cell>
          <cell r="N2712" t="str">
            <v>4500360663</v>
          </cell>
          <cell r="O2712" t="str">
            <v>1</v>
          </cell>
        </row>
        <row r="2713">
          <cell r="A2713">
            <v>3511</v>
          </cell>
          <cell r="B2713">
            <v>2</v>
          </cell>
          <cell r="C2713" t="str">
            <v>IRCT-AA-98039</v>
          </cell>
          <cell r="D2713">
            <v>3511</v>
          </cell>
          <cell r="E2713" t="str">
            <v>IRCT-AB</v>
          </cell>
          <cell r="F2713" t="str">
            <v>98039</v>
          </cell>
          <cell r="G2713" t="str">
            <v>RITE</v>
          </cell>
          <cell r="H2713" t="str">
            <v>1000015111</v>
          </cell>
          <cell r="N2713" t="str">
            <v>4500323260</v>
          </cell>
          <cell r="O2713" t="str">
            <v>42</v>
          </cell>
        </row>
        <row r="2714">
          <cell r="A2714">
            <v>3516</v>
          </cell>
          <cell r="B2714">
            <v>2</v>
          </cell>
          <cell r="C2714" t="str">
            <v>IRCT-AA-98043</v>
          </cell>
          <cell r="D2714">
            <v>3516</v>
          </cell>
          <cell r="E2714" t="str">
            <v>IRCT-AB</v>
          </cell>
          <cell r="F2714" t="str">
            <v>98043</v>
          </cell>
          <cell r="G2714" t="str">
            <v>RITE</v>
          </cell>
          <cell r="I2714" t="e">
            <v>#N/A</v>
          </cell>
        </row>
        <row r="2715">
          <cell r="A2715">
            <v>3518</v>
          </cell>
          <cell r="B2715">
            <v>2</v>
          </cell>
          <cell r="C2715" t="str">
            <v>IRCT-AA-98044</v>
          </cell>
          <cell r="D2715">
            <v>3518</v>
          </cell>
          <cell r="E2715" t="str">
            <v>IRCT-AB</v>
          </cell>
          <cell r="F2715" t="str">
            <v>98044</v>
          </cell>
          <cell r="G2715" t="str">
            <v>RITE</v>
          </cell>
          <cell r="I2715" t="e">
            <v>#N/A</v>
          </cell>
        </row>
        <row r="2716">
          <cell r="A2716">
            <v>3522</v>
          </cell>
          <cell r="B2716">
            <v>2</v>
          </cell>
          <cell r="C2716" t="str">
            <v>IRCT-AA-98045</v>
          </cell>
          <cell r="D2716">
            <v>3522</v>
          </cell>
          <cell r="E2716" t="str">
            <v>IRCT-AB</v>
          </cell>
          <cell r="F2716" t="str">
            <v>98045</v>
          </cell>
          <cell r="G2716" t="str">
            <v>RITE</v>
          </cell>
          <cell r="H2716" t="str">
            <v>1000015112</v>
          </cell>
          <cell r="N2716" t="str">
            <v>4500323260</v>
          </cell>
          <cell r="O2716" t="str">
            <v>43</v>
          </cell>
        </row>
        <row r="2717">
          <cell r="A2717">
            <v>3540</v>
          </cell>
          <cell r="B2717">
            <v>2</v>
          </cell>
          <cell r="C2717" t="str">
            <v>IRCT-AA-98057</v>
          </cell>
          <cell r="D2717">
            <v>3540</v>
          </cell>
          <cell r="E2717" t="str">
            <v>IRCT-AB</v>
          </cell>
          <cell r="F2717" t="str">
            <v>98057</v>
          </cell>
          <cell r="G2717" t="str">
            <v>RITE</v>
          </cell>
          <cell r="I2717" t="e">
            <v>#N/A</v>
          </cell>
        </row>
        <row r="2718">
          <cell r="A2718">
            <v>3550</v>
          </cell>
          <cell r="B2718">
            <v>2</v>
          </cell>
          <cell r="C2718" t="str">
            <v>IRCT-AA-98066</v>
          </cell>
          <cell r="D2718">
            <v>3550</v>
          </cell>
          <cell r="E2718" t="str">
            <v>IRCT-AB</v>
          </cell>
          <cell r="F2718" t="str">
            <v>98066</v>
          </cell>
          <cell r="G2718" t="str">
            <v>RITE</v>
          </cell>
          <cell r="I2718" t="e">
            <v>#N/A</v>
          </cell>
        </row>
        <row r="2719">
          <cell r="A2719">
            <v>3553</v>
          </cell>
          <cell r="B2719">
            <v>2</v>
          </cell>
          <cell r="C2719" t="str">
            <v>IRCT-AA-98067</v>
          </cell>
          <cell r="D2719">
            <v>3553</v>
          </cell>
          <cell r="E2719" t="str">
            <v>IRCT-AB</v>
          </cell>
          <cell r="F2719" t="str">
            <v>98067</v>
          </cell>
          <cell r="G2719" t="str">
            <v>RITE</v>
          </cell>
          <cell r="I2719" t="e">
            <v>#N/A</v>
          </cell>
        </row>
        <row r="2720">
          <cell r="A2720">
            <v>3573</v>
          </cell>
          <cell r="B2720">
            <v>2</v>
          </cell>
          <cell r="C2720" t="str">
            <v>IRCT-AA-98082</v>
          </cell>
          <cell r="D2720">
            <v>3573</v>
          </cell>
          <cell r="E2720" t="str">
            <v>IRCT-AB</v>
          </cell>
          <cell r="F2720" t="str">
            <v>98082</v>
          </cell>
          <cell r="G2720" t="str">
            <v>RITE</v>
          </cell>
          <cell r="I2720" t="e">
            <v>#N/A</v>
          </cell>
        </row>
        <row r="2721">
          <cell r="A2721">
            <v>3575</v>
          </cell>
          <cell r="B2721">
            <v>2</v>
          </cell>
          <cell r="C2721" t="str">
            <v>IRCT-AA-98083</v>
          </cell>
          <cell r="D2721">
            <v>3575</v>
          </cell>
          <cell r="E2721" t="str">
            <v>IRCT-AB</v>
          </cell>
          <cell r="F2721" t="str">
            <v>98083</v>
          </cell>
          <cell r="G2721" t="str">
            <v>On Location</v>
          </cell>
          <cell r="I2721" t="e">
            <v>#N/A</v>
          </cell>
        </row>
        <row r="2722">
          <cell r="A2722">
            <v>3580</v>
          </cell>
          <cell r="B2722">
            <v>2</v>
          </cell>
          <cell r="C2722" t="str">
            <v>IRCT-AA-98089</v>
          </cell>
          <cell r="D2722">
            <v>3580</v>
          </cell>
          <cell r="E2722" t="str">
            <v>IRCT-AB</v>
          </cell>
          <cell r="F2722" t="str">
            <v>98089</v>
          </cell>
          <cell r="G2722" t="str">
            <v>RITE</v>
          </cell>
          <cell r="I2722" t="e">
            <v>#N/A</v>
          </cell>
        </row>
        <row r="2723">
          <cell r="A2723">
            <v>3598</v>
          </cell>
          <cell r="B2723">
            <v>2</v>
          </cell>
          <cell r="C2723" t="str">
            <v>IRCT-AA-98094</v>
          </cell>
          <cell r="D2723">
            <v>3598</v>
          </cell>
          <cell r="E2723" t="str">
            <v>IRCT-AB</v>
          </cell>
          <cell r="F2723" t="str">
            <v>98094</v>
          </cell>
          <cell r="G2723" t="str">
            <v>On Location</v>
          </cell>
          <cell r="I2723" t="e">
            <v>#N/A</v>
          </cell>
        </row>
        <row r="2724">
          <cell r="A2724">
            <v>3600</v>
          </cell>
          <cell r="B2724">
            <v>2</v>
          </cell>
          <cell r="C2724" t="str">
            <v>IRCT-AA-98095</v>
          </cell>
          <cell r="D2724">
            <v>3600</v>
          </cell>
          <cell r="E2724" t="str">
            <v>IRCT-AB</v>
          </cell>
          <cell r="F2724" t="str">
            <v>98095</v>
          </cell>
          <cell r="G2724" t="str">
            <v>RITE</v>
          </cell>
          <cell r="H2724" t="str">
            <v>1000016340</v>
          </cell>
          <cell r="N2724" t="str">
            <v>4500668139</v>
          </cell>
          <cell r="O2724" t="str">
            <v>1</v>
          </cell>
        </row>
        <row r="2725">
          <cell r="A2725">
            <v>3601</v>
          </cell>
          <cell r="B2725">
            <v>2</v>
          </cell>
          <cell r="C2725" t="str">
            <v>IRCT-AA-98096</v>
          </cell>
          <cell r="D2725">
            <v>3601</v>
          </cell>
          <cell r="E2725" t="str">
            <v>IRCT-AB</v>
          </cell>
          <cell r="F2725" t="str">
            <v>98096</v>
          </cell>
          <cell r="G2725" t="str">
            <v>On Location</v>
          </cell>
          <cell r="H2725" t="str">
            <v>1000016341</v>
          </cell>
          <cell r="N2725" t="str">
            <v>4500668139</v>
          </cell>
          <cell r="O2725" t="str">
            <v>2</v>
          </cell>
        </row>
        <row r="2726">
          <cell r="A2726">
            <v>3603</v>
          </cell>
          <cell r="B2726">
            <v>2</v>
          </cell>
          <cell r="C2726" t="str">
            <v>IRCT-AA-98097</v>
          </cell>
          <cell r="D2726">
            <v>3603</v>
          </cell>
          <cell r="E2726" t="str">
            <v>IRCT-AB</v>
          </cell>
          <cell r="F2726" t="str">
            <v>98097</v>
          </cell>
          <cell r="G2726" t="str">
            <v>RITE</v>
          </cell>
          <cell r="H2726" t="str">
            <v>1000016342</v>
          </cell>
          <cell r="N2726" t="str">
            <v>4500668139</v>
          </cell>
          <cell r="O2726" t="str">
            <v>3</v>
          </cell>
        </row>
        <row r="2727">
          <cell r="A2727">
            <v>3605</v>
          </cell>
          <cell r="B2727">
            <v>2</v>
          </cell>
          <cell r="C2727" t="str">
            <v>IRCT-AA-98098</v>
          </cell>
          <cell r="D2727">
            <v>3605</v>
          </cell>
          <cell r="E2727" t="str">
            <v>IRCT-AB</v>
          </cell>
          <cell r="F2727" t="str">
            <v>98098</v>
          </cell>
          <cell r="G2727" t="str">
            <v>RITE</v>
          </cell>
          <cell r="H2727" t="str">
            <v>1000016400</v>
          </cell>
          <cell r="N2727" t="str">
            <v>4500683054</v>
          </cell>
          <cell r="O2727" t="str">
            <v>4</v>
          </cell>
        </row>
        <row r="2728">
          <cell r="A2728">
            <v>4582</v>
          </cell>
          <cell r="B2728">
            <v>2</v>
          </cell>
          <cell r="C2728" t="str">
            <v>IRCT-DA-00-001</v>
          </cell>
          <cell r="D2728">
            <v>4582</v>
          </cell>
          <cell r="E2728" t="str">
            <v>IRCT-AD</v>
          </cell>
          <cell r="F2728" t="str">
            <v>00-001</v>
          </cell>
          <cell r="G2728" t="str">
            <v>RITE</v>
          </cell>
          <cell r="I2728" t="e">
            <v>#N/A</v>
          </cell>
        </row>
        <row r="2729">
          <cell r="A2729">
            <v>4592</v>
          </cell>
          <cell r="B2729">
            <v>2</v>
          </cell>
          <cell r="C2729" t="str">
            <v>IRCT-DA-00-002</v>
          </cell>
          <cell r="D2729">
            <v>4592</v>
          </cell>
          <cell r="E2729" t="str">
            <v>IRCT-AD</v>
          </cell>
          <cell r="F2729" t="str">
            <v>00-002</v>
          </cell>
          <cell r="G2729" t="str">
            <v>On Location</v>
          </cell>
          <cell r="I2729" t="e">
            <v>#N/A</v>
          </cell>
        </row>
        <row r="2730">
          <cell r="A2730">
            <v>5262</v>
          </cell>
          <cell r="B2730">
            <v>2</v>
          </cell>
          <cell r="C2730" t="str">
            <v>IRCT-DA-00-004</v>
          </cell>
          <cell r="D2730">
            <v>5262</v>
          </cell>
          <cell r="E2730" t="str">
            <v>IRCT-AD</v>
          </cell>
          <cell r="F2730" t="str">
            <v>00-004</v>
          </cell>
          <cell r="G2730" t="str">
            <v>RITE</v>
          </cell>
          <cell r="I2730" t="e">
            <v>#N/A</v>
          </cell>
        </row>
        <row r="2731">
          <cell r="A2731">
            <v>4859</v>
          </cell>
          <cell r="B2731">
            <v>2</v>
          </cell>
          <cell r="C2731" t="str">
            <v>IRCT-DA-00-007</v>
          </cell>
          <cell r="D2731">
            <v>4859</v>
          </cell>
          <cell r="E2731" t="str">
            <v>IRCT-AD</v>
          </cell>
          <cell r="F2731" t="str">
            <v>00-007</v>
          </cell>
          <cell r="G2731" t="str">
            <v>RITE</v>
          </cell>
          <cell r="I2731" t="e">
            <v>#N/A</v>
          </cell>
          <cell r="N2731" t="str">
            <v>4500992379</v>
          </cell>
          <cell r="O2731" t="str">
            <v>3</v>
          </cell>
        </row>
        <row r="2732">
          <cell r="A2732">
            <v>5148</v>
          </cell>
          <cell r="B2732">
            <v>2</v>
          </cell>
          <cell r="C2732" t="str">
            <v>IRCT-DA-00-010</v>
          </cell>
          <cell r="D2732">
            <v>5148</v>
          </cell>
          <cell r="E2732" t="str">
            <v>IRCT-AD</v>
          </cell>
          <cell r="F2732" t="str">
            <v>00-010</v>
          </cell>
          <cell r="G2732" t="str">
            <v>On Location</v>
          </cell>
          <cell r="I2732">
            <v>1000017781</v>
          </cell>
        </row>
        <row r="2733">
          <cell r="A2733">
            <v>5263</v>
          </cell>
          <cell r="B2733">
            <v>2</v>
          </cell>
          <cell r="C2733" t="str">
            <v>IRCT-DA-00-011</v>
          </cell>
          <cell r="D2733">
            <v>5263</v>
          </cell>
          <cell r="E2733" t="str">
            <v>IRCT-AD</v>
          </cell>
          <cell r="F2733" t="str">
            <v>00-011</v>
          </cell>
          <cell r="G2733" t="str">
            <v>RITE</v>
          </cell>
          <cell r="I2733">
            <v>1000017830</v>
          </cell>
          <cell r="O2733" t="str">
            <v>1</v>
          </cell>
        </row>
        <row r="2734">
          <cell r="A2734">
            <v>5251</v>
          </cell>
          <cell r="B2734">
            <v>2</v>
          </cell>
          <cell r="C2734" t="str">
            <v>IRCT-DA-00-013</v>
          </cell>
          <cell r="D2734">
            <v>5251</v>
          </cell>
          <cell r="E2734" t="str">
            <v>IRCT-AD</v>
          </cell>
          <cell r="F2734" t="str">
            <v>00-013</v>
          </cell>
          <cell r="G2734" t="str">
            <v>RITE</v>
          </cell>
          <cell r="I2734" t="e">
            <v>#N/A</v>
          </cell>
          <cell r="N2734" t="str">
            <v>4501006454</v>
          </cell>
          <cell r="O2734" t="str">
            <v>2</v>
          </cell>
        </row>
        <row r="2735">
          <cell r="A2735">
            <v>5249</v>
          </cell>
          <cell r="B2735">
            <v>2</v>
          </cell>
          <cell r="C2735" t="str">
            <v>IRCT-DA-00-014</v>
          </cell>
          <cell r="D2735">
            <v>5249</v>
          </cell>
          <cell r="E2735" t="str">
            <v>IRCT-AD</v>
          </cell>
          <cell r="F2735" t="str">
            <v>00-014</v>
          </cell>
          <cell r="G2735" t="str">
            <v>On Location</v>
          </cell>
          <cell r="I2735" t="e">
            <v>#N/A</v>
          </cell>
          <cell r="N2735" t="str">
            <v>4501006454</v>
          </cell>
          <cell r="O2735" t="str">
            <v>2</v>
          </cell>
        </row>
        <row r="2736">
          <cell r="A2736">
            <v>5465</v>
          </cell>
          <cell r="B2736">
            <v>2</v>
          </cell>
          <cell r="C2736" t="str">
            <v>IRCT-DA-00-019</v>
          </cell>
          <cell r="D2736">
            <v>5465</v>
          </cell>
          <cell r="E2736" t="str">
            <v>IRCT-AD</v>
          </cell>
          <cell r="F2736" t="str">
            <v>00-019</v>
          </cell>
          <cell r="G2736" t="str">
            <v>RITE</v>
          </cell>
          <cell r="I2736" t="e">
            <v>#N/A</v>
          </cell>
          <cell r="N2736" t="str">
            <v>4501042484</v>
          </cell>
          <cell r="O2736" t="str">
            <v>1</v>
          </cell>
        </row>
        <row r="2737">
          <cell r="A2737">
            <v>5677</v>
          </cell>
          <cell r="B2737">
            <v>2</v>
          </cell>
          <cell r="C2737" t="str">
            <v>IRCT-DA-00-026</v>
          </cell>
          <cell r="D2737">
            <v>5677</v>
          </cell>
          <cell r="E2737" t="str">
            <v>IRCT-AD</v>
          </cell>
          <cell r="F2737" t="str">
            <v>00-026</v>
          </cell>
          <cell r="G2737" t="str">
            <v>RITE</v>
          </cell>
          <cell r="H2737" t="str">
            <v>1000018175</v>
          </cell>
        </row>
        <row r="2738">
          <cell r="A2738">
            <v>5973</v>
          </cell>
          <cell r="B2738">
            <v>2</v>
          </cell>
          <cell r="C2738" t="str">
            <v>IRCT-DA-00-033</v>
          </cell>
          <cell r="D2738">
            <v>5973</v>
          </cell>
          <cell r="E2738" t="str">
            <v>IRCT-AD</v>
          </cell>
          <cell r="F2738" t="str">
            <v>00-033</v>
          </cell>
          <cell r="G2738" t="str">
            <v>RITE</v>
          </cell>
          <cell r="H2738" t="str">
            <v>1000018387</v>
          </cell>
          <cell r="N2738" t="str">
            <v>4501093616</v>
          </cell>
          <cell r="O2738" t="str">
            <v>1</v>
          </cell>
        </row>
        <row r="2739">
          <cell r="A2739">
            <v>5974</v>
          </cell>
          <cell r="B2739">
            <v>2</v>
          </cell>
          <cell r="C2739" t="str">
            <v>IRCT-DA-00-034</v>
          </cell>
          <cell r="D2739">
            <v>5974</v>
          </cell>
          <cell r="E2739" t="str">
            <v>IRCT-AD</v>
          </cell>
          <cell r="F2739" t="str">
            <v>00-034</v>
          </cell>
          <cell r="G2739" t="str">
            <v>RITE</v>
          </cell>
          <cell r="H2739" t="str">
            <v>1000018388</v>
          </cell>
          <cell r="N2739" t="str">
            <v>4501093616</v>
          </cell>
          <cell r="O2739" t="str">
            <v>2</v>
          </cell>
        </row>
        <row r="2740">
          <cell r="A2740">
            <v>6009</v>
          </cell>
          <cell r="B2740">
            <v>2</v>
          </cell>
          <cell r="C2740" t="str">
            <v>IRCT-DA-00-037</v>
          </cell>
          <cell r="D2740">
            <v>6009</v>
          </cell>
          <cell r="E2740" t="str">
            <v>IRCT-AD</v>
          </cell>
          <cell r="F2740" t="str">
            <v>00-037</v>
          </cell>
          <cell r="G2740" t="str">
            <v>RITE</v>
          </cell>
          <cell r="I2740" t="e">
            <v>#N/A</v>
          </cell>
          <cell r="N2740" t="str">
            <v>4501093716</v>
          </cell>
          <cell r="O2740" t="str">
            <v>2</v>
          </cell>
        </row>
        <row r="2741">
          <cell r="A2741">
            <v>6853</v>
          </cell>
          <cell r="B2741">
            <v>2</v>
          </cell>
          <cell r="C2741" t="str">
            <v>IRCT-DA-00-058</v>
          </cell>
          <cell r="D2741">
            <v>6853</v>
          </cell>
          <cell r="E2741" t="str">
            <v>IRCT-AD</v>
          </cell>
          <cell r="F2741" t="str">
            <v>00-058</v>
          </cell>
          <cell r="G2741" t="str">
            <v>On Location</v>
          </cell>
          <cell r="I2741" t="e">
            <v>#N/A</v>
          </cell>
        </row>
        <row r="2742">
          <cell r="A2742">
            <v>6895</v>
          </cell>
          <cell r="B2742">
            <v>2</v>
          </cell>
          <cell r="C2742" t="str">
            <v>IRCT-DA-00-063</v>
          </cell>
          <cell r="D2742">
            <v>6895</v>
          </cell>
          <cell r="E2742" t="str">
            <v>IRCT-AD</v>
          </cell>
          <cell r="F2742" t="str">
            <v>00-063</v>
          </cell>
          <cell r="G2742" t="str">
            <v>RITE</v>
          </cell>
          <cell r="I2742" t="e">
            <v>#N/A</v>
          </cell>
        </row>
        <row r="2743">
          <cell r="A2743">
            <v>6968</v>
          </cell>
          <cell r="B2743">
            <v>2</v>
          </cell>
          <cell r="C2743" t="str">
            <v>IRCT-DA-00-069</v>
          </cell>
          <cell r="D2743">
            <v>6968</v>
          </cell>
          <cell r="E2743" t="str">
            <v>IRCT-AD</v>
          </cell>
          <cell r="F2743" t="str">
            <v>00-069</v>
          </cell>
          <cell r="G2743" t="str">
            <v>RITE</v>
          </cell>
          <cell r="I2743" t="e">
            <v>#N/A</v>
          </cell>
          <cell r="N2743" t="str">
            <v>4501140240</v>
          </cell>
          <cell r="O2743" t="str">
            <v>5</v>
          </cell>
        </row>
        <row r="2744">
          <cell r="A2744">
            <v>6981</v>
          </cell>
          <cell r="B2744">
            <v>2</v>
          </cell>
          <cell r="C2744" t="str">
            <v>IRCT-DA-00-070</v>
          </cell>
          <cell r="D2744">
            <v>6981</v>
          </cell>
          <cell r="E2744" t="str">
            <v>IRCT-AD</v>
          </cell>
          <cell r="F2744" t="str">
            <v>00-070</v>
          </cell>
          <cell r="G2744" t="str">
            <v>RITE</v>
          </cell>
          <cell r="I2744" t="e">
            <v>#N/A</v>
          </cell>
          <cell r="N2744" t="str">
            <v>4501140240</v>
          </cell>
          <cell r="O2744" t="str">
            <v>6</v>
          </cell>
        </row>
        <row r="2745">
          <cell r="A2745">
            <v>3700</v>
          </cell>
          <cell r="B2745">
            <v>2</v>
          </cell>
          <cell r="C2745" t="str">
            <v>IRCT-DA-99001</v>
          </cell>
          <cell r="D2745">
            <v>3700</v>
          </cell>
          <cell r="E2745" t="str">
            <v>IRCT-AD</v>
          </cell>
          <cell r="F2745" t="str">
            <v>99001</v>
          </cell>
          <cell r="G2745" t="str">
            <v>On Location</v>
          </cell>
          <cell r="H2745" t="str">
            <v>1000016697</v>
          </cell>
        </row>
        <row r="2746">
          <cell r="A2746">
            <v>3719</v>
          </cell>
          <cell r="B2746">
            <v>2</v>
          </cell>
          <cell r="C2746" t="str">
            <v>IRCT-DA-99007</v>
          </cell>
          <cell r="D2746">
            <v>3719</v>
          </cell>
          <cell r="E2746" t="str">
            <v>IRCT-AD</v>
          </cell>
          <cell r="F2746" t="str">
            <v>99007</v>
          </cell>
          <cell r="G2746" t="str">
            <v>RITE</v>
          </cell>
          <cell r="I2746" t="e">
            <v>#N/A</v>
          </cell>
        </row>
        <row r="2747">
          <cell r="A2747">
            <v>3722</v>
          </cell>
          <cell r="B2747">
            <v>2</v>
          </cell>
          <cell r="C2747" t="str">
            <v>IRCT-DA-99008</v>
          </cell>
          <cell r="D2747">
            <v>3722</v>
          </cell>
          <cell r="E2747" t="str">
            <v>IRCT-AD</v>
          </cell>
          <cell r="F2747" t="str">
            <v>99008</v>
          </cell>
          <cell r="G2747" t="str">
            <v>RITE</v>
          </cell>
          <cell r="I2747" t="e">
            <v>#N/A</v>
          </cell>
        </row>
        <row r="2748">
          <cell r="A2748">
            <v>3726</v>
          </cell>
          <cell r="B2748">
            <v>2</v>
          </cell>
          <cell r="C2748" t="str">
            <v>IRCT-DA-99009</v>
          </cell>
          <cell r="D2748">
            <v>3726</v>
          </cell>
          <cell r="E2748" t="str">
            <v>IRCT-AD</v>
          </cell>
          <cell r="F2748" t="str">
            <v>99009</v>
          </cell>
          <cell r="G2748" t="str">
            <v>RITE</v>
          </cell>
          <cell r="I2748" t="e">
            <v>#N/A</v>
          </cell>
        </row>
        <row r="2749">
          <cell r="A2749">
            <v>3734</v>
          </cell>
          <cell r="B2749">
            <v>2</v>
          </cell>
          <cell r="C2749" t="str">
            <v>IRCT-DA-99010</v>
          </cell>
          <cell r="D2749">
            <v>3734</v>
          </cell>
          <cell r="E2749" t="str">
            <v>IRCT-AD</v>
          </cell>
          <cell r="F2749" t="str">
            <v>99010</v>
          </cell>
          <cell r="G2749" t="str">
            <v>RITE</v>
          </cell>
          <cell r="H2749" t="str">
            <v>1000017033</v>
          </cell>
        </row>
        <row r="2750">
          <cell r="A2750">
            <v>3736</v>
          </cell>
          <cell r="B2750">
            <v>2</v>
          </cell>
          <cell r="C2750" t="str">
            <v>IRCT-DA-99011</v>
          </cell>
          <cell r="D2750">
            <v>3736</v>
          </cell>
          <cell r="E2750" t="str">
            <v>IRCT-AD</v>
          </cell>
          <cell r="F2750" t="str">
            <v>99011</v>
          </cell>
          <cell r="G2750" t="str">
            <v>RITE</v>
          </cell>
          <cell r="H2750" t="str">
            <v>1000017032</v>
          </cell>
        </row>
        <row r="2751">
          <cell r="A2751">
            <v>3739</v>
          </cell>
          <cell r="B2751">
            <v>2</v>
          </cell>
          <cell r="C2751" t="str">
            <v>IRCT-DA-99012</v>
          </cell>
          <cell r="D2751">
            <v>3739</v>
          </cell>
          <cell r="E2751" t="str">
            <v>IRCT-AD</v>
          </cell>
          <cell r="F2751" t="str">
            <v>99012</v>
          </cell>
          <cell r="G2751" t="str">
            <v>RITE</v>
          </cell>
          <cell r="H2751" t="str">
            <v>1000017077</v>
          </cell>
        </row>
        <row r="2752">
          <cell r="A2752">
            <v>3740</v>
          </cell>
          <cell r="B2752">
            <v>2</v>
          </cell>
          <cell r="C2752" t="str">
            <v>IRCT-DA-99013</v>
          </cell>
          <cell r="D2752">
            <v>3740</v>
          </cell>
          <cell r="E2752" t="str">
            <v>IRCT-AD</v>
          </cell>
          <cell r="F2752" t="str">
            <v>99013</v>
          </cell>
          <cell r="G2752" t="str">
            <v>RITE</v>
          </cell>
          <cell r="I2752" t="e">
            <v>#N/A</v>
          </cell>
        </row>
        <row r="2753">
          <cell r="A2753">
            <v>4221</v>
          </cell>
          <cell r="B2753">
            <v>2</v>
          </cell>
          <cell r="C2753" t="str">
            <v>IRCT-DA-99014</v>
          </cell>
          <cell r="D2753">
            <v>4221</v>
          </cell>
          <cell r="E2753" t="str">
            <v>IRCT-AD</v>
          </cell>
          <cell r="F2753" t="str">
            <v>99014</v>
          </cell>
          <cell r="G2753" t="str">
            <v>RITE</v>
          </cell>
          <cell r="I2753" t="e">
            <v>#N/A</v>
          </cell>
        </row>
        <row r="2754">
          <cell r="A2754">
            <v>4332</v>
          </cell>
          <cell r="B2754">
            <v>2</v>
          </cell>
          <cell r="C2754" t="str">
            <v>IRCT-DA-99015</v>
          </cell>
          <cell r="D2754">
            <v>4332</v>
          </cell>
          <cell r="E2754" t="str">
            <v>IRCT-AD</v>
          </cell>
          <cell r="F2754" t="str">
            <v>99015</v>
          </cell>
          <cell r="G2754" t="str">
            <v>On Location</v>
          </cell>
          <cell r="I2754" t="e">
            <v>#N/A</v>
          </cell>
        </row>
        <row r="2755">
          <cell r="A2755">
            <v>1107</v>
          </cell>
          <cell r="B2755">
            <v>2</v>
          </cell>
          <cell r="C2755" t="str">
            <v>ISPW-AA-085</v>
          </cell>
          <cell r="D2755">
            <v>1107</v>
          </cell>
          <cell r="E2755" t="str">
            <v>ISPW-AA</v>
          </cell>
          <cell r="F2755" t="str">
            <v>085</v>
          </cell>
          <cell r="G2755" t="str">
            <v>RITE</v>
          </cell>
        </row>
        <row r="2756">
          <cell r="A2756">
            <v>1154</v>
          </cell>
          <cell r="B2756">
            <v>2</v>
          </cell>
          <cell r="C2756" t="str">
            <v>ISPW-AA-0EP2</v>
          </cell>
          <cell r="D2756">
            <v>1154</v>
          </cell>
          <cell r="E2756" t="str">
            <v>ISPW-AA</v>
          </cell>
          <cell r="F2756" t="str">
            <v>0EP2</v>
          </cell>
          <cell r="G2756" t="str">
            <v>RITE</v>
          </cell>
        </row>
        <row r="2757">
          <cell r="A2757">
            <v>1155</v>
          </cell>
          <cell r="B2757">
            <v>2</v>
          </cell>
          <cell r="C2757" t="str">
            <v>ISPW-AA-0EP3</v>
          </cell>
          <cell r="D2757">
            <v>1155</v>
          </cell>
          <cell r="E2757" t="str">
            <v>ISPW-AA</v>
          </cell>
          <cell r="F2757" t="str">
            <v>0EP3</v>
          </cell>
          <cell r="G2757" t="str">
            <v>RITE</v>
          </cell>
        </row>
        <row r="2758">
          <cell r="A2758">
            <v>1353</v>
          </cell>
          <cell r="B2758">
            <v>2</v>
          </cell>
          <cell r="C2758" t="str">
            <v>ISPW-AA-149</v>
          </cell>
          <cell r="D2758">
            <v>1353</v>
          </cell>
          <cell r="E2758" t="str">
            <v>ISPW-AA</v>
          </cell>
          <cell r="F2758" t="str">
            <v>149</v>
          </cell>
          <cell r="G2758" t="str">
            <v>RITE</v>
          </cell>
        </row>
        <row r="2759">
          <cell r="A2759">
            <v>2510</v>
          </cell>
          <cell r="B2759">
            <v>2</v>
          </cell>
          <cell r="C2759" t="str">
            <v>ISPW-AA-676</v>
          </cell>
          <cell r="D2759">
            <v>2510</v>
          </cell>
          <cell r="E2759" t="str">
            <v>ISPW-AA</v>
          </cell>
          <cell r="F2759" t="str">
            <v>676</v>
          </cell>
          <cell r="G2759" t="str">
            <v>RITE</v>
          </cell>
        </row>
        <row r="2760">
          <cell r="A2760">
            <v>2914</v>
          </cell>
          <cell r="B2760">
            <v>2</v>
          </cell>
          <cell r="C2760" t="str">
            <v>ISPW-AA-873</v>
          </cell>
          <cell r="D2760">
            <v>2914</v>
          </cell>
          <cell r="E2760" t="str">
            <v>ISPW-AA</v>
          </cell>
          <cell r="F2760" t="str">
            <v>873</v>
          </cell>
          <cell r="G2760" t="str">
            <v>RITE</v>
          </cell>
        </row>
        <row r="2761">
          <cell r="A2761">
            <v>3097</v>
          </cell>
          <cell r="B2761">
            <v>2</v>
          </cell>
          <cell r="C2761" t="str">
            <v>ISPW-AA-9602</v>
          </cell>
          <cell r="D2761">
            <v>3097</v>
          </cell>
          <cell r="E2761" t="str">
            <v>ISPW-AA</v>
          </cell>
          <cell r="F2761" t="str">
            <v>9602</v>
          </cell>
          <cell r="G2761" t="str">
            <v>RITE</v>
          </cell>
        </row>
        <row r="2762">
          <cell r="A2762">
            <v>3101</v>
          </cell>
          <cell r="B2762">
            <v>2</v>
          </cell>
          <cell r="C2762" t="str">
            <v>ISPW-AA-9603</v>
          </cell>
          <cell r="D2762">
            <v>3101</v>
          </cell>
          <cell r="E2762" t="str">
            <v>ISPW-AA</v>
          </cell>
          <cell r="F2762" t="str">
            <v>9603</v>
          </cell>
          <cell r="G2762" t="str">
            <v>RITE</v>
          </cell>
        </row>
        <row r="2763">
          <cell r="A2763">
            <v>3107</v>
          </cell>
          <cell r="B2763">
            <v>2</v>
          </cell>
          <cell r="C2763" t="str">
            <v>ISPW-AA-9605</v>
          </cell>
          <cell r="D2763">
            <v>3107</v>
          </cell>
          <cell r="E2763" t="str">
            <v>ISPW-AA</v>
          </cell>
          <cell r="F2763" t="str">
            <v>9605</v>
          </cell>
          <cell r="G2763" t="str">
            <v>RITE</v>
          </cell>
        </row>
        <row r="2764">
          <cell r="A2764">
            <v>3110</v>
          </cell>
          <cell r="B2764">
            <v>2</v>
          </cell>
          <cell r="C2764" t="str">
            <v>ISPW-AA-9606</v>
          </cell>
          <cell r="D2764">
            <v>3110</v>
          </cell>
          <cell r="E2764" t="str">
            <v>ISPW-AA</v>
          </cell>
          <cell r="F2764" t="str">
            <v>9606</v>
          </cell>
          <cell r="G2764" t="str">
            <v>RITE</v>
          </cell>
        </row>
        <row r="2765">
          <cell r="A2765">
            <v>3118</v>
          </cell>
          <cell r="B2765">
            <v>2</v>
          </cell>
          <cell r="C2765" t="str">
            <v>ISPW-AA-9607</v>
          </cell>
          <cell r="D2765">
            <v>3118</v>
          </cell>
          <cell r="E2765" t="str">
            <v>ISPW-AA</v>
          </cell>
          <cell r="F2765" t="str">
            <v>9607</v>
          </cell>
          <cell r="G2765" t="str">
            <v>RITE</v>
          </cell>
        </row>
        <row r="2766">
          <cell r="A2766">
            <v>3122</v>
          </cell>
          <cell r="B2766">
            <v>2</v>
          </cell>
          <cell r="C2766" t="str">
            <v>ISPW-AA-9608</v>
          </cell>
          <cell r="D2766">
            <v>3122</v>
          </cell>
          <cell r="E2766" t="str">
            <v>ISPW-AA</v>
          </cell>
          <cell r="F2766" t="str">
            <v>9608</v>
          </cell>
          <cell r="G2766" t="str">
            <v>JUNKED</v>
          </cell>
        </row>
        <row r="2767">
          <cell r="A2767">
            <v>4025</v>
          </cell>
          <cell r="B2767">
            <v>2</v>
          </cell>
          <cell r="C2767" t="str">
            <v>ISPW-AA-96109</v>
          </cell>
          <cell r="D2767">
            <v>4025</v>
          </cell>
          <cell r="E2767" t="str">
            <v>ISPW-AA</v>
          </cell>
          <cell r="F2767" t="str">
            <v>96109</v>
          </cell>
          <cell r="G2767" t="str">
            <v>JUNKED</v>
          </cell>
        </row>
        <row r="2768">
          <cell r="A2768">
            <v>3152</v>
          </cell>
          <cell r="B2768">
            <v>2</v>
          </cell>
          <cell r="C2768" t="str">
            <v>ISPW-AA-96110</v>
          </cell>
          <cell r="D2768">
            <v>3152</v>
          </cell>
          <cell r="E2768" t="str">
            <v>ISPW-AA</v>
          </cell>
          <cell r="F2768" t="str">
            <v>96110</v>
          </cell>
          <cell r="G2768" t="str">
            <v>RITE</v>
          </cell>
        </row>
        <row r="2769">
          <cell r="A2769">
            <v>3153</v>
          </cell>
          <cell r="B2769">
            <v>2</v>
          </cell>
          <cell r="C2769" t="str">
            <v>ISPW-AA-96112</v>
          </cell>
          <cell r="D2769">
            <v>3153</v>
          </cell>
          <cell r="E2769" t="str">
            <v>ISPW-AA</v>
          </cell>
          <cell r="F2769" t="str">
            <v>96112</v>
          </cell>
          <cell r="G2769" t="str">
            <v>On Location</v>
          </cell>
        </row>
        <row r="2770">
          <cell r="A2770">
            <v>4297</v>
          </cell>
          <cell r="B2770">
            <v>2</v>
          </cell>
          <cell r="C2770" t="str">
            <v>ISPW-AA-96113</v>
          </cell>
          <cell r="D2770">
            <v>4297</v>
          </cell>
          <cell r="E2770" t="str">
            <v>ISPW-AA</v>
          </cell>
          <cell r="F2770" t="str">
            <v>96113</v>
          </cell>
          <cell r="G2770" t="str">
            <v>On Location</v>
          </cell>
        </row>
        <row r="2771">
          <cell r="A2771">
            <v>3155</v>
          </cell>
          <cell r="B2771">
            <v>2</v>
          </cell>
          <cell r="C2771" t="str">
            <v>ISPW-AA-96115</v>
          </cell>
          <cell r="D2771">
            <v>3155</v>
          </cell>
          <cell r="E2771" t="str">
            <v>ISPW-AA</v>
          </cell>
          <cell r="F2771" t="str">
            <v>96115</v>
          </cell>
          <cell r="G2771" t="str">
            <v>RONG</v>
          </cell>
        </row>
        <row r="2772">
          <cell r="A2772">
            <v>3156</v>
          </cell>
          <cell r="B2772">
            <v>2</v>
          </cell>
          <cell r="C2772" t="str">
            <v>ISPW-AA-96116</v>
          </cell>
          <cell r="D2772">
            <v>3156</v>
          </cell>
          <cell r="E2772" t="str">
            <v>ISPW-AA</v>
          </cell>
          <cell r="F2772" t="str">
            <v>96116</v>
          </cell>
          <cell r="G2772" t="str">
            <v>RITE</v>
          </cell>
        </row>
        <row r="2773">
          <cell r="A2773">
            <v>3157</v>
          </cell>
          <cell r="B2773">
            <v>2</v>
          </cell>
          <cell r="C2773" t="str">
            <v>ISPW-AA-96121</v>
          </cell>
          <cell r="D2773">
            <v>3157</v>
          </cell>
          <cell r="E2773" t="str">
            <v>ISPW-AA</v>
          </cell>
          <cell r="F2773" t="str">
            <v>96121</v>
          </cell>
          <cell r="G2773" t="str">
            <v>On Location</v>
          </cell>
        </row>
        <row r="2774">
          <cell r="A2774">
            <v>3158</v>
          </cell>
          <cell r="B2774">
            <v>2</v>
          </cell>
          <cell r="C2774" t="str">
            <v>ISPW-AA-96122</v>
          </cell>
          <cell r="D2774">
            <v>3158</v>
          </cell>
          <cell r="E2774" t="str">
            <v>ISPW-AA</v>
          </cell>
          <cell r="F2774" t="str">
            <v>96122</v>
          </cell>
          <cell r="G2774" t="str">
            <v>RITE</v>
          </cell>
        </row>
        <row r="2775">
          <cell r="A2775">
            <v>3159</v>
          </cell>
          <cell r="B2775">
            <v>2</v>
          </cell>
          <cell r="C2775" t="str">
            <v>ISPW-AA-96123</v>
          </cell>
          <cell r="D2775">
            <v>3159</v>
          </cell>
          <cell r="E2775" t="str">
            <v>ISPW-AA</v>
          </cell>
          <cell r="F2775" t="str">
            <v>96123</v>
          </cell>
          <cell r="G2775" t="str">
            <v>On Location</v>
          </cell>
        </row>
        <row r="2776">
          <cell r="A2776">
            <v>3160</v>
          </cell>
          <cell r="B2776">
            <v>2</v>
          </cell>
          <cell r="C2776" t="str">
            <v>ISPW-AA-96124</v>
          </cell>
          <cell r="D2776">
            <v>3160</v>
          </cell>
          <cell r="E2776" t="str">
            <v>ISPW-AA</v>
          </cell>
          <cell r="F2776" t="str">
            <v>96124</v>
          </cell>
          <cell r="G2776" t="str">
            <v>RITE</v>
          </cell>
        </row>
        <row r="2777">
          <cell r="A2777">
            <v>3161</v>
          </cell>
          <cell r="B2777">
            <v>2</v>
          </cell>
          <cell r="C2777" t="str">
            <v>ISPW-AA-96125</v>
          </cell>
          <cell r="D2777">
            <v>3161</v>
          </cell>
          <cell r="E2777" t="str">
            <v>ISPW-AA</v>
          </cell>
          <cell r="F2777" t="str">
            <v>96125</v>
          </cell>
          <cell r="G2777" t="str">
            <v>RITE</v>
          </cell>
        </row>
        <row r="2778">
          <cell r="A2778">
            <v>3163</v>
          </cell>
          <cell r="B2778">
            <v>2</v>
          </cell>
          <cell r="C2778" t="str">
            <v>ISPW-AA-96144</v>
          </cell>
          <cell r="D2778">
            <v>3163</v>
          </cell>
          <cell r="E2778" t="str">
            <v>ISPW-AA</v>
          </cell>
          <cell r="F2778" t="str">
            <v>96144</v>
          </cell>
          <cell r="G2778" t="str">
            <v>On Location</v>
          </cell>
        </row>
        <row r="2779">
          <cell r="A2779">
            <v>3165</v>
          </cell>
          <cell r="B2779">
            <v>2</v>
          </cell>
          <cell r="C2779" t="str">
            <v>ISPW-AA-96149</v>
          </cell>
          <cell r="D2779">
            <v>3165</v>
          </cell>
          <cell r="E2779" t="str">
            <v>ISPW-AA</v>
          </cell>
          <cell r="F2779" t="str">
            <v>96149</v>
          </cell>
          <cell r="G2779" t="str">
            <v>RITE</v>
          </cell>
        </row>
        <row r="2780">
          <cell r="A2780">
            <v>3166</v>
          </cell>
          <cell r="B2780">
            <v>2</v>
          </cell>
          <cell r="C2780" t="str">
            <v>ISPW-AA-96150</v>
          </cell>
          <cell r="D2780">
            <v>3166</v>
          </cell>
          <cell r="E2780" t="str">
            <v>ISPW-AA</v>
          </cell>
          <cell r="F2780" t="str">
            <v>96150</v>
          </cell>
          <cell r="G2780" t="str">
            <v>RONG</v>
          </cell>
          <cell r="H2780" t="str">
            <v>1000005479</v>
          </cell>
        </row>
        <row r="2781">
          <cell r="A2781">
            <v>3171</v>
          </cell>
          <cell r="B2781">
            <v>2</v>
          </cell>
          <cell r="C2781" t="str">
            <v>ISPW-AA-96179</v>
          </cell>
          <cell r="D2781">
            <v>3171</v>
          </cell>
          <cell r="E2781" t="str">
            <v>ISPW-AA</v>
          </cell>
          <cell r="F2781" t="str">
            <v>96179</v>
          </cell>
          <cell r="G2781" t="str">
            <v>RITE</v>
          </cell>
        </row>
        <row r="2782">
          <cell r="A2782">
            <v>3172</v>
          </cell>
          <cell r="B2782">
            <v>2</v>
          </cell>
          <cell r="C2782" t="str">
            <v>ISPW-AA-96180</v>
          </cell>
          <cell r="D2782">
            <v>3172</v>
          </cell>
          <cell r="E2782" t="str">
            <v>ISPW-AA</v>
          </cell>
          <cell r="F2782" t="str">
            <v>96180</v>
          </cell>
          <cell r="G2782" t="str">
            <v>On Location</v>
          </cell>
        </row>
        <row r="2783">
          <cell r="A2783">
            <v>3173</v>
          </cell>
          <cell r="B2783">
            <v>2</v>
          </cell>
          <cell r="C2783" t="str">
            <v>ISPW-AA-96181</v>
          </cell>
          <cell r="D2783">
            <v>3173</v>
          </cell>
          <cell r="E2783" t="str">
            <v>ISPW-AA</v>
          </cell>
          <cell r="F2783" t="str">
            <v>96181</v>
          </cell>
          <cell r="G2783" t="str">
            <v>RITE</v>
          </cell>
        </row>
        <row r="2784">
          <cell r="A2784">
            <v>3174</v>
          </cell>
          <cell r="B2784">
            <v>2</v>
          </cell>
          <cell r="C2784" t="str">
            <v>ISPW-AA-96182</v>
          </cell>
          <cell r="D2784">
            <v>3174</v>
          </cell>
          <cell r="E2784" t="str">
            <v>ISPW-AA</v>
          </cell>
          <cell r="F2784" t="str">
            <v>96182</v>
          </cell>
          <cell r="G2784" t="str">
            <v>RITE</v>
          </cell>
        </row>
        <row r="2785">
          <cell r="A2785">
            <v>3175</v>
          </cell>
          <cell r="B2785">
            <v>2</v>
          </cell>
          <cell r="C2785" t="str">
            <v>ISPW-AA-96193</v>
          </cell>
          <cell r="D2785">
            <v>3175</v>
          </cell>
          <cell r="E2785" t="str">
            <v>ISPW-AA</v>
          </cell>
          <cell r="F2785" t="str">
            <v>96193</v>
          </cell>
          <cell r="G2785" t="str">
            <v>RITE</v>
          </cell>
        </row>
        <row r="2786">
          <cell r="A2786">
            <v>3176</v>
          </cell>
          <cell r="B2786">
            <v>2</v>
          </cell>
          <cell r="C2786" t="str">
            <v>ISPW-AA-96194</v>
          </cell>
          <cell r="D2786">
            <v>3176</v>
          </cell>
          <cell r="E2786" t="str">
            <v>ISPW-AA</v>
          </cell>
          <cell r="F2786" t="str">
            <v>96194</v>
          </cell>
          <cell r="G2786" t="str">
            <v>RITE</v>
          </cell>
        </row>
        <row r="2787">
          <cell r="A2787">
            <v>3177</v>
          </cell>
          <cell r="B2787">
            <v>2</v>
          </cell>
          <cell r="C2787" t="str">
            <v>ISPW-AA-96199</v>
          </cell>
          <cell r="D2787">
            <v>3177</v>
          </cell>
          <cell r="E2787" t="str">
            <v>ISPW-AA</v>
          </cell>
          <cell r="F2787" t="str">
            <v>96199</v>
          </cell>
          <cell r="G2787" t="str">
            <v>RITE</v>
          </cell>
        </row>
        <row r="2788">
          <cell r="A2788">
            <v>3180</v>
          </cell>
          <cell r="B2788">
            <v>2</v>
          </cell>
          <cell r="C2788" t="str">
            <v>ISPW-AA-96200</v>
          </cell>
          <cell r="D2788">
            <v>3180</v>
          </cell>
          <cell r="E2788" t="str">
            <v>ISPW-AA</v>
          </cell>
          <cell r="F2788" t="str">
            <v>96200</v>
          </cell>
          <cell r="G2788" t="str">
            <v>RITE</v>
          </cell>
        </row>
        <row r="2789">
          <cell r="A2789">
            <v>3181</v>
          </cell>
          <cell r="B2789">
            <v>2</v>
          </cell>
          <cell r="C2789" t="str">
            <v>ISPW-AA-96209</v>
          </cell>
          <cell r="D2789">
            <v>3181</v>
          </cell>
          <cell r="E2789" t="str">
            <v>ISPW-AA</v>
          </cell>
          <cell r="F2789" t="str">
            <v>96209</v>
          </cell>
          <cell r="G2789" t="str">
            <v>On Location</v>
          </cell>
        </row>
        <row r="2790">
          <cell r="A2790">
            <v>3184</v>
          </cell>
          <cell r="B2790">
            <v>2</v>
          </cell>
          <cell r="C2790" t="str">
            <v>ISPW-AA-96213</v>
          </cell>
          <cell r="D2790">
            <v>3184</v>
          </cell>
          <cell r="E2790" t="str">
            <v>ISPW-AA</v>
          </cell>
          <cell r="F2790" t="str">
            <v>96213</v>
          </cell>
          <cell r="G2790" t="str">
            <v>On Location</v>
          </cell>
        </row>
        <row r="2791">
          <cell r="A2791">
            <v>3185</v>
          </cell>
          <cell r="B2791">
            <v>2</v>
          </cell>
          <cell r="C2791" t="str">
            <v>ISPW-AA-96214</v>
          </cell>
          <cell r="D2791">
            <v>3185</v>
          </cell>
          <cell r="E2791" t="str">
            <v>ISPW-AA</v>
          </cell>
          <cell r="F2791" t="str">
            <v>96214</v>
          </cell>
          <cell r="G2791" t="str">
            <v>RITE</v>
          </cell>
        </row>
        <row r="2792">
          <cell r="A2792">
            <v>3186</v>
          </cell>
          <cell r="B2792">
            <v>2</v>
          </cell>
          <cell r="C2792" t="str">
            <v>ISPW-AA-96228</v>
          </cell>
          <cell r="D2792">
            <v>3186</v>
          </cell>
          <cell r="E2792" t="str">
            <v>ISPW-AA</v>
          </cell>
          <cell r="F2792" t="str">
            <v>96228</v>
          </cell>
          <cell r="G2792" t="str">
            <v>RITE</v>
          </cell>
        </row>
        <row r="2793">
          <cell r="A2793">
            <v>3188</v>
          </cell>
          <cell r="B2793">
            <v>2</v>
          </cell>
          <cell r="C2793" t="str">
            <v>ISPW-AA-9624</v>
          </cell>
          <cell r="D2793">
            <v>3188</v>
          </cell>
          <cell r="E2793" t="str">
            <v>ISPW-AA</v>
          </cell>
          <cell r="F2793" t="str">
            <v>9624</v>
          </cell>
          <cell r="G2793" t="str">
            <v>RITE</v>
          </cell>
        </row>
        <row r="2794">
          <cell r="A2794">
            <v>3191</v>
          </cell>
          <cell r="B2794">
            <v>2</v>
          </cell>
          <cell r="C2794" t="str">
            <v>ISPW-AA-9631</v>
          </cell>
          <cell r="D2794">
            <v>3191</v>
          </cell>
          <cell r="E2794" t="str">
            <v>ISPW-AA</v>
          </cell>
          <cell r="F2794" t="str">
            <v>9631</v>
          </cell>
          <cell r="G2794" t="str">
            <v>RITE</v>
          </cell>
        </row>
        <row r="2795">
          <cell r="A2795">
            <v>4174</v>
          </cell>
          <cell r="B2795">
            <v>2</v>
          </cell>
          <cell r="C2795" t="str">
            <v>ISPW-AA-96311</v>
          </cell>
          <cell r="D2795">
            <v>4174</v>
          </cell>
          <cell r="E2795" t="str">
            <v>ISPW-AA</v>
          </cell>
          <cell r="F2795" t="str">
            <v>96311</v>
          </cell>
          <cell r="G2795" t="str">
            <v>On Location</v>
          </cell>
        </row>
        <row r="2796">
          <cell r="A2796">
            <v>3197</v>
          </cell>
          <cell r="B2796">
            <v>2</v>
          </cell>
          <cell r="C2796" t="str">
            <v>ISPW-AA-9636</v>
          </cell>
          <cell r="D2796">
            <v>3197</v>
          </cell>
          <cell r="E2796" t="str">
            <v>ISPW-AA</v>
          </cell>
          <cell r="F2796" t="str">
            <v>9636</v>
          </cell>
          <cell r="G2796" t="str">
            <v>On Location</v>
          </cell>
        </row>
        <row r="2797">
          <cell r="A2797">
            <v>3198</v>
          </cell>
          <cell r="B2797">
            <v>2</v>
          </cell>
          <cell r="C2797" t="str">
            <v>ISPW-AA-9637</v>
          </cell>
          <cell r="D2797">
            <v>3198</v>
          </cell>
          <cell r="E2797" t="str">
            <v>ISPW-AA</v>
          </cell>
          <cell r="F2797" t="str">
            <v>9637</v>
          </cell>
          <cell r="G2797" t="str">
            <v>RITE</v>
          </cell>
        </row>
        <row r="2798">
          <cell r="A2798">
            <v>3199</v>
          </cell>
          <cell r="B2798">
            <v>2</v>
          </cell>
          <cell r="C2798" t="str">
            <v>ISPW-AA-9638</v>
          </cell>
          <cell r="D2798">
            <v>3199</v>
          </cell>
          <cell r="E2798" t="str">
            <v>ISPW-AA</v>
          </cell>
          <cell r="F2798" t="str">
            <v>9638</v>
          </cell>
          <cell r="G2798" t="str">
            <v>RITE</v>
          </cell>
        </row>
        <row r="2799">
          <cell r="A2799">
            <v>3200</v>
          </cell>
          <cell r="B2799">
            <v>2</v>
          </cell>
          <cell r="C2799" t="str">
            <v>ISPW-AA-9639</v>
          </cell>
          <cell r="D2799">
            <v>3200</v>
          </cell>
          <cell r="E2799" t="str">
            <v>ISPW-AA</v>
          </cell>
          <cell r="F2799" t="str">
            <v>9639</v>
          </cell>
          <cell r="G2799" t="str">
            <v>RITE</v>
          </cell>
        </row>
        <row r="2800">
          <cell r="A2800">
            <v>3201</v>
          </cell>
          <cell r="B2800">
            <v>2</v>
          </cell>
          <cell r="C2800" t="str">
            <v>ISPW-AA-9640</v>
          </cell>
          <cell r="D2800">
            <v>3201</v>
          </cell>
          <cell r="E2800" t="str">
            <v>ISPW-AA</v>
          </cell>
          <cell r="F2800" t="str">
            <v>9640</v>
          </cell>
          <cell r="G2800" t="str">
            <v>On Location</v>
          </cell>
        </row>
        <row r="2801">
          <cell r="A2801">
            <v>3214</v>
          </cell>
          <cell r="B2801">
            <v>2</v>
          </cell>
          <cell r="C2801" t="str">
            <v>ISPW-AA-9671</v>
          </cell>
          <cell r="D2801">
            <v>3214</v>
          </cell>
          <cell r="E2801" t="str">
            <v>ISPW-AA</v>
          </cell>
          <cell r="F2801" t="str">
            <v>9671</v>
          </cell>
          <cell r="G2801" t="str">
            <v>RITE</v>
          </cell>
        </row>
        <row r="2802">
          <cell r="A2802">
            <v>3215</v>
          </cell>
          <cell r="B2802">
            <v>2</v>
          </cell>
          <cell r="C2802" t="str">
            <v>ISPW-AA-9672</v>
          </cell>
          <cell r="D2802">
            <v>3215</v>
          </cell>
          <cell r="E2802" t="str">
            <v>ISPW-AA</v>
          </cell>
          <cell r="F2802" t="str">
            <v>9672</v>
          </cell>
          <cell r="G2802" t="str">
            <v>RONG</v>
          </cell>
        </row>
        <row r="2803">
          <cell r="A2803">
            <v>3216</v>
          </cell>
          <cell r="B2803">
            <v>2</v>
          </cell>
          <cell r="C2803" t="str">
            <v>ISPW-AA-9673</v>
          </cell>
          <cell r="D2803">
            <v>3216</v>
          </cell>
          <cell r="E2803" t="str">
            <v>ISPW-AA</v>
          </cell>
          <cell r="F2803" t="str">
            <v>9673</v>
          </cell>
          <cell r="G2803" t="str">
            <v>RITE</v>
          </cell>
        </row>
        <row r="2804">
          <cell r="A2804">
            <v>3217</v>
          </cell>
          <cell r="B2804">
            <v>2</v>
          </cell>
          <cell r="C2804" t="str">
            <v>ISPW-AA-9674</v>
          </cell>
          <cell r="D2804">
            <v>3217</v>
          </cell>
          <cell r="E2804" t="str">
            <v>ISPW-AA</v>
          </cell>
          <cell r="F2804" t="str">
            <v>9674</v>
          </cell>
          <cell r="G2804" t="str">
            <v>JUNKED</v>
          </cell>
        </row>
        <row r="2805">
          <cell r="A2805">
            <v>3218</v>
          </cell>
          <cell r="B2805">
            <v>2</v>
          </cell>
          <cell r="C2805" t="str">
            <v>ISPW-AA-9675</v>
          </cell>
          <cell r="D2805">
            <v>3218</v>
          </cell>
          <cell r="E2805" t="str">
            <v>ISPW-AA</v>
          </cell>
          <cell r="F2805" t="str">
            <v>9675</v>
          </cell>
          <cell r="G2805" t="str">
            <v>RITE</v>
          </cell>
        </row>
        <row r="2806">
          <cell r="A2806">
            <v>3220</v>
          </cell>
          <cell r="B2806">
            <v>2</v>
          </cell>
          <cell r="C2806" t="str">
            <v>ISPW-AA-9676</v>
          </cell>
          <cell r="D2806">
            <v>3220</v>
          </cell>
          <cell r="E2806" t="str">
            <v>ISPW-AA</v>
          </cell>
          <cell r="F2806" t="str">
            <v>9676</v>
          </cell>
          <cell r="G2806" t="str">
            <v>RITE</v>
          </cell>
        </row>
        <row r="2807">
          <cell r="A2807">
            <v>3221</v>
          </cell>
          <cell r="B2807">
            <v>2</v>
          </cell>
          <cell r="C2807" t="str">
            <v>ISPW-AA-9677</v>
          </cell>
          <cell r="D2807">
            <v>3221</v>
          </cell>
          <cell r="E2807" t="str">
            <v>ISPW-AA</v>
          </cell>
          <cell r="F2807" t="str">
            <v>9677</v>
          </cell>
          <cell r="G2807" t="str">
            <v>RITE</v>
          </cell>
        </row>
        <row r="2808">
          <cell r="A2808">
            <v>3223</v>
          </cell>
          <cell r="B2808">
            <v>2</v>
          </cell>
          <cell r="C2808" t="str">
            <v>ISPW-AA-9678</v>
          </cell>
          <cell r="D2808">
            <v>3223</v>
          </cell>
          <cell r="E2808" t="str">
            <v>ISPW-AA</v>
          </cell>
          <cell r="F2808" t="str">
            <v>9678</v>
          </cell>
          <cell r="G2808" t="str">
            <v>RITE</v>
          </cell>
        </row>
        <row r="2809">
          <cell r="A2809">
            <v>3224</v>
          </cell>
          <cell r="B2809">
            <v>2</v>
          </cell>
          <cell r="C2809" t="str">
            <v>ISPW-AA-9679</v>
          </cell>
          <cell r="D2809">
            <v>3224</v>
          </cell>
          <cell r="E2809" t="str">
            <v>ISPW-AA</v>
          </cell>
          <cell r="F2809" t="str">
            <v>9679</v>
          </cell>
          <cell r="G2809" t="str">
            <v>RITE</v>
          </cell>
        </row>
        <row r="2810">
          <cell r="A2810">
            <v>3226</v>
          </cell>
          <cell r="B2810">
            <v>2</v>
          </cell>
          <cell r="C2810" t="str">
            <v>ISPW-AA-9680</v>
          </cell>
          <cell r="D2810">
            <v>3226</v>
          </cell>
          <cell r="E2810" t="str">
            <v>ISPW-AA</v>
          </cell>
          <cell r="F2810" t="str">
            <v>9680</v>
          </cell>
          <cell r="G2810" t="str">
            <v>RITE</v>
          </cell>
        </row>
        <row r="2811">
          <cell r="A2811">
            <v>3228</v>
          </cell>
          <cell r="B2811">
            <v>2</v>
          </cell>
          <cell r="C2811" t="str">
            <v>ISPW-AA-9690</v>
          </cell>
          <cell r="D2811">
            <v>3228</v>
          </cell>
          <cell r="E2811" t="str">
            <v>ISPW-AA</v>
          </cell>
          <cell r="F2811" t="str">
            <v>9690</v>
          </cell>
          <cell r="G2811" t="str">
            <v>RITE</v>
          </cell>
        </row>
        <row r="2812">
          <cell r="A2812">
            <v>3229</v>
          </cell>
          <cell r="B2812">
            <v>2</v>
          </cell>
          <cell r="C2812" t="str">
            <v>ISPW-AA-9691</v>
          </cell>
          <cell r="D2812">
            <v>3229</v>
          </cell>
          <cell r="E2812" t="str">
            <v>ISPW-AA</v>
          </cell>
          <cell r="F2812" t="str">
            <v>9691</v>
          </cell>
          <cell r="G2812" t="str">
            <v>RITE</v>
          </cell>
        </row>
        <row r="2813">
          <cell r="A2813">
            <v>3231</v>
          </cell>
          <cell r="B2813">
            <v>2</v>
          </cell>
          <cell r="C2813" t="str">
            <v>ISPW-AA-9692</v>
          </cell>
          <cell r="D2813">
            <v>3231</v>
          </cell>
          <cell r="E2813" t="str">
            <v>ISPW-AA</v>
          </cell>
          <cell r="F2813" t="str">
            <v>9692</v>
          </cell>
          <cell r="G2813" t="str">
            <v>JUNKED</v>
          </cell>
        </row>
        <row r="2814">
          <cell r="A2814">
            <v>3263</v>
          </cell>
          <cell r="B2814">
            <v>2</v>
          </cell>
          <cell r="C2814" t="str">
            <v>ISPW-AA-97013</v>
          </cell>
          <cell r="D2814">
            <v>3263</v>
          </cell>
          <cell r="E2814" t="str">
            <v>ISPW-AA</v>
          </cell>
          <cell r="F2814" t="str">
            <v>97013</v>
          </cell>
          <cell r="G2814" t="str">
            <v>RITE</v>
          </cell>
        </row>
        <row r="2815">
          <cell r="A2815">
            <v>3267</v>
          </cell>
          <cell r="B2815">
            <v>2</v>
          </cell>
          <cell r="C2815" t="str">
            <v>ISPW-AA-97014</v>
          </cell>
          <cell r="D2815">
            <v>3267</v>
          </cell>
          <cell r="E2815" t="str">
            <v>ISPW-AA</v>
          </cell>
          <cell r="F2815" t="str">
            <v>97014</v>
          </cell>
          <cell r="G2815" t="str">
            <v>RITE</v>
          </cell>
        </row>
        <row r="2816">
          <cell r="A2816">
            <v>3269</v>
          </cell>
          <cell r="B2816">
            <v>2</v>
          </cell>
          <cell r="C2816" t="str">
            <v>ISPW-AA-97015</v>
          </cell>
          <cell r="D2816">
            <v>3269</v>
          </cell>
          <cell r="E2816" t="str">
            <v>ISPW-AA</v>
          </cell>
          <cell r="F2816" t="str">
            <v>97015</v>
          </cell>
          <cell r="G2816" t="str">
            <v>RITE</v>
          </cell>
        </row>
        <row r="2817">
          <cell r="A2817">
            <v>3270</v>
          </cell>
          <cell r="B2817">
            <v>2</v>
          </cell>
          <cell r="C2817" t="str">
            <v>ISPW-AA-97016</v>
          </cell>
          <cell r="D2817">
            <v>3270</v>
          </cell>
          <cell r="E2817" t="str">
            <v>ISPW-AA</v>
          </cell>
          <cell r="F2817" t="str">
            <v>97016</v>
          </cell>
          <cell r="G2817" t="str">
            <v>On Location</v>
          </cell>
        </row>
        <row r="2818">
          <cell r="A2818">
            <v>3272</v>
          </cell>
          <cell r="B2818">
            <v>2</v>
          </cell>
          <cell r="C2818" t="str">
            <v>ISPW-AA-97017</v>
          </cell>
          <cell r="D2818">
            <v>3272</v>
          </cell>
          <cell r="E2818" t="str">
            <v>ISPW-AA</v>
          </cell>
          <cell r="F2818" t="str">
            <v>97017</v>
          </cell>
          <cell r="G2818" t="str">
            <v>On Location</v>
          </cell>
        </row>
        <row r="2819">
          <cell r="A2819">
            <v>3274</v>
          </cell>
          <cell r="B2819">
            <v>2</v>
          </cell>
          <cell r="C2819" t="str">
            <v>ISPW-AA-97018</v>
          </cell>
          <cell r="D2819">
            <v>3274</v>
          </cell>
          <cell r="E2819" t="str">
            <v>ISPW-AA</v>
          </cell>
          <cell r="F2819" t="str">
            <v>97018</v>
          </cell>
          <cell r="G2819" t="str">
            <v>RITE</v>
          </cell>
        </row>
        <row r="2820">
          <cell r="A2820">
            <v>4185</v>
          </cell>
          <cell r="B2820">
            <v>2</v>
          </cell>
          <cell r="C2820" t="str">
            <v>ISPW-AA-97027</v>
          </cell>
          <cell r="D2820">
            <v>4185</v>
          </cell>
          <cell r="E2820" t="str">
            <v>ISPW-AA</v>
          </cell>
          <cell r="F2820" t="str">
            <v>97027</v>
          </cell>
          <cell r="G2820" t="str">
            <v>RITE</v>
          </cell>
        </row>
        <row r="2821">
          <cell r="A2821">
            <v>3292</v>
          </cell>
          <cell r="B2821">
            <v>2</v>
          </cell>
          <cell r="C2821" t="str">
            <v>ISPW-AA-97028</v>
          </cell>
          <cell r="D2821">
            <v>3292</v>
          </cell>
          <cell r="E2821" t="str">
            <v>ISPW-AA</v>
          </cell>
          <cell r="F2821" t="str">
            <v>97028</v>
          </cell>
          <cell r="G2821" t="str">
            <v>RITE</v>
          </cell>
        </row>
        <row r="2822">
          <cell r="A2822">
            <v>3294</v>
          </cell>
          <cell r="B2822">
            <v>2</v>
          </cell>
          <cell r="C2822" t="str">
            <v>ISPW-AA-97029</v>
          </cell>
          <cell r="D2822">
            <v>3294</v>
          </cell>
          <cell r="E2822" t="str">
            <v>ISPW-AA</v>
          </cell>
          <cell r="F2822" t="str">
            <v>97029</v>
          </cell>
          <cell r="G2822" t="str">
            <v>RITE</v>
          </cell>
        </row>
        <row r="2823">
          <cell r="A2823">
            <v>3299</v>
          </cell>
          <cell r="B2823">
            <v>2</v>
          </cell>
          <cell r="C2823" t="str">
            <v>ISPW-AA-97033</v>
          </cell>
          <cell r="D2823">
            <v>3299</v>
          </cell>
          <cell r="E2823" t="str">
            <v>ISPW-AA</v>
          </cell>
          <cell r="F2823" t="str">
            <v>97033</v>
          </cell>
          <cell r="G2823" t="str">
            <v>RITE</v>
          </cell>
        </row>
        <row r="2824">
          <cell r="A2824">
            <v>3321</v>
          </cell>
          <cell r="B2824">
            <v>2</v>
          </cell>
          <cell r="C2824" t="str">
            <v>ISPW-AA-97049</v>
          </cell>
          <cell r="D2824">
            <v>3321</v>
          </cell>
          <cell r="E2824" t="str">
            <v>ISPW-AA</v>
          </cell>
          <cell r="F2824" t="str">
            <v>97049</v>
          </cell>
          <cell r="G2824" t="str">
            <v>RITE</v>
          </cell>
        </row>
        <row r="2825">
          <cell r="A2825">
            <v>3323</v>
          </cell>
          <cell r="B2825">
            <v>2</v>
          </cell>
          <cell r="C2825" t="str">
            <v>ISPW-AA-97050</v>
          </cell>
          <cell r="D2825">
            <v>3323</v>
          </cell>
          <cell r="E2825" t="str">
            <v>ISPW-AA</v>
          </cell>
          <cell r="F2825" t="str">
            <v>97050</v>
          </cell>
          <cell r="G2825" t="str">
            <v>RITE</v>
          </cell>
        </row>
        <row r="2826">
          <cell r="A2826">
            <v>3324</v>
          </cell>
          <cell r="B2826">
            <v>2</v>
          </cell>
          <cell r="C2826" t="str">
            <v>ISPW-AA-97051</v>
          </cell>
          <cell r="D2826">
            <v>3324</v>
          </cell>
          <cell r="E2826" t="str">
            <v>ISPW-AA</v>
          </cell>
          <cell r="F2826" t="str">
            <v>97051</v>
          </cell>
          <cell r="G2826" t="str">
            <v>RITE</v>
          </cell>
        </row>
        <row r="2827">
          <cell r="A2827">
            <v>3325</v>
          </cell>
          <cell r="B2827">
            <v>2</v>
          </cell>
          <cell r="C2827" t="str">
            <v>ISPW-AA-97052</v>
          </cell>
          <cell r="D2827">
            <v>3325</v>
          </cell>
          <cell r="E2827" t="str">
            <v>ISPW-AA</v>
          </cell>
          <cell r="F2827" t="str">
            <v>97052</v>
          </cell>
          <cell r="G2827" t="str">
            <v>RITE</v>
          </cell>
        </row>
        <row r="2828">
          <cell r="A2828">
            <v>3326</v>
          </cell>
          <cell r="B2828">
            <v>2</v>
          </cell>
          <cell r="C2828" t="str">
            <v>ISPW-AA-97054</v>
          </cell>
          <cell r="D2828">
            <v>3326</v>
          </cell>
          <cell r="E2828" t="str">
            <v>ISPW-AA</v>
          </cell>
          <cell r="F2828" t="str">
            <v>97054</v>
          </cell>
          <cell r="G2828" t="str">
            <v>RITE</v>
          </cell>
        </row>
        <row r="2829">
          <cell r="A2829">
            <v>3344</v>
          </cell>
          <cell r="B2829">
            <v>2</v>
          </cell>
          <cell r="C2829" t="str">
            <v>ISPW-AA-97071</v>
          </cell>
          <cell r="D2829">
            <v>3344</v>
          </cell>
          <cell r="E2829" t="str">
            <v>ISPW-AA</v>
          </cell>
          <cell r="F2829" t="str">
            <v>97071</v>
          </cell>
          <cell r="G2829" t="str">
            <v>RITE</v>
          </cell>
        </row>
        <row r="2830">
          <cell r="A2830">
            <v>3348</v>
          </cell>
          <cell r="B2830">
            <v>2</v>
          </cell>
          <cell r="C2830" t="str">
            <v>ISPW-AA-97074</v>
          </cell>
          <cell r="D2830">
            <v>3348</v>
          </cell>
          <cell r="E2830" t="str">
            <v>ISPW-AA</v>
          </cell>
          <cell r="F2830" t="str">
            <v>97074</v>
          </cell>
          <cell r="G2830" t="str">
            <v>RITE</v>
          </cell>
        </row>
        <row r="2831">
          <cell r="A2831">
            <v>3350</v>
          </cell>
          <cell r="B2831">
            <v>2</v>
          </cell>
          <cell r="C2831" t="str">
            <v>ISPW-AA-97075</v>
          </cell>
          <cell r="D2831">
            <v>3350</v>
          </cell>
          <cell r="E2831" t="str">
            <v>ISPW-AA</v>
          </cell>
          <cell r="F2831" t="str">
            <v>97075</v>
          </cell>
          <cell r="G2831" t="str">
            <v>RITE</v>
          </cell>
        </row>
        <row r="2832">
          <cell r="A2832">
            <v>3352</v>
          </cell>
          <cell r="B2832">
            <v>2</v>
          </cell>
          <cell r="C2832" t="str">
            <v>ISPW-AA-97076</v>
          </cell>
          <cell r="D2832">
            <v>3352</v>
          </cell>
          <cell r="E2832" t="str">
            <v>ISPW-AA</v>
          </cell>
          <cell r="F2832" t="str">
            <v>97076</v>
          </cell>
          <cell r="G2832" t="str">
            <v>RITE</v>
          </cell>
        </row>
        <row r="2833">
          <cell r="A2833">
            <v>3354</v>
          </cell>
          <cell r="B2833">
            <v>2</v>
          </cell>
          <cell r="C2833" t="str">
            <v>ISPW-AA-97077</v>
          </cell>
          <cell r="D2833">
            <v>3354</v>
          </cell>
          <cell r="E2833" t="str">
            <v>ISPW-AA</v>
          </cell>
          <cell r="F2833" t="str">
            <v>97077</v>
          </cell>
          <cell r="G2833" t="str">
            <v>RONG</v>
          </cell>
        </row>
        <row r="2834">
          <cell r="A2834">
            <v>3356</v>
          </cell>
          <cell r="B2834">
            <v>2</v>
          </cell>
          <cell r="C2834" t="str">
            <v>ISPW-AA-97078</v>
          </cell>
          <cell r="D2834">
            <v>3356</v>
          </cell>
          <cell r="E2834" t="str">
            <v>ISPW-AA</v>
          </cell>
          <cell r="F2834" t="str">
            <v>97078</v>
          </cell>
          <cell r="G2834" t="str">
            <v>RITE</v>
          </cell>
        </row>
        <row r="2835">
          <cell r="A2835">
            <v>3359</v>
          </cell>
          <cell r="B2835">
            <v>2</v>
          </cell>
          <cell r="C2835" t="str">
            <v>ISPW-AA-97079</v>
          </cell>
          <cell r="D2835">
            <v>3359</v>
          </cell>
          <cell r="E2835" t="str">
            <v>ISPW-AA</v>
          </cell>
          <cell r="F2835" t="str">
            <v>97079</v>
          </cell>
          <cell r="G2835" t="str">
            <v>JUNKED</v>
          </cell>
        </row>
        <row r="2836">
          <cell r="A2836">
            <v>3364</v>
          </cell>
          <cell r="B2836">
            <v>2</v>
          </cell>
          <cell r="C2836" t="str">
            <v>ISPW-AA-97084</v>
          </cell>
          <cell r="D2836">
            <v>3364</v>
          </cell>
          <cell r="E2836" t="str">
            <v>ISPW-AA</v>
          </cell>
          <cell r="F2836" t="str">
            <v>97084</v>
          </cell>
          <cell r="G2836" t="str">
            <v>RITE</v>
          </cell>
        </row>
        <row r="2837">
          <cell r="A2837">
            <v>3365</v>
          </cell>
          <cell r="B2837">
            <v>2</v>
          </cell>
          <cell r="C2837" t="str">
            <v>ISPW-AA-97085</v>
          </cell>
          <cell r="D2837">
            <v>3365</v>
          </cell>
          <cell r="E2837" t="str">
            <v>ISPW-AA</v>
          </cell>
          <cell r="F2837" t="str">
            <v>97085</v>
          </cell>
          <cell r="G2837" t="str">
            <v>RITE</v>
          </cell>
        </row>
        <row r="2838">
          <cell r="A2838">
            <v>3393</v>
          </cell>
          <cell r="B2838">
            <v>2</v>
          </cell>
          <cell r="C2838" t="str">
            <v>ISPW-AA-97124</v>
          </cell>
          <cell r="D2838">
            <v>3393</v>
          </cell>
          <cell r="E2838" t="str">
            <v>ISPW-AA</v>
          </cell>
          <cell r="F2838" t="str">
            <v>97124</v>
          </cell>
          <cell r="G2838" t="str">
            <v>JUNKED</v>
          </cell>
        </row>
        <row r="2839">
          <cell r="A2839">
            <v>3394</v>
          </cell>
          <cell r="B2839">
            <v>2</v>
          </cell>
          <cell r="C2839" t="str">
            <v>ISPW-AA-97125</v>
          </cell>
          <cell r="D2839">
            <v>3394</v>
          </cell>
          <cell r="E2839" t="str">
            <v>ISPW-AA</v>
          </cell>
          <cell r="F2839" t="str">
            <v>97125</v>
          </cell>
          <cell r="G2839" t="str">
            <v>On Location</v>
          </cell>
        </row>
        <row r="2840">
          <cell r="A2840">
            <v>3398</v>
          </cell>
          <cell r="B2840">
            <v>2</v>
          </cell>
          <cell r="C2840" t="str">
            <v>ISPW-AA-97136</v>
          </cell>
          <cell r="D2840">
            <v>3398</v>
          </cell>
          <cell r="E2840" t="str">
            <v>ISPW-AA</v>
          </cell>
          <cell r="F2840" t="str">
            <v>97136</v>
          </cell>
          <cell r="G2840" t="str">
            <v>RITE</v>
          </cell>
        </row>
        <row r="2841">
          <cell r="A2841">
            <v>3399</v>
          </cell>
          <cell r="B2841">
            <v>2</v>
          </cell>
          <cell r="C2841" t="str">
            <v>ISPW-AA-97137</v>
          </cell>
          <cell r="D2841">
            <v>3399</v>
          </cell>
          <cell r="E2841" t="str">
            <v>ISPW-AA</v>
          </cell>
          <cell r="F2841" t="str">
            <v>97137</v>
          </cell>
          <cell r="G2841" t="str">
            <v>RITE</v>
          </cell>
        </row>
        <row r="2842">
          <cell r="A2842">
            <v>3401</v>
          </cell>
          <cell r="B2842">
            <v>2</v>
          </cell>
          <cell r="C2842" t="str">
            <v>ISPW-AA-97144</v>
          </cell>
          <cell r="D2842">
            <v>3401</v>
          </cell>
          <cell r="E2842" t="str">
            <v>ISPW-AA</v>
          </cell>
          <cell r="F2842" t="str">
            <v>97144</v>
          </cell>
          <cell r="G2842" t="str">
            <v>RITE</v>
          </cell>
        </row>
        <row r="2843">
          <cell r="A2843">
            <v>3402</v>
          </cell>
          <cell r="B2843">
            <v>2</v>
          </cell>
          <cell r="C2843" t="str">
            <v>ISPW-AA-97145</v>
          </cell>
          <cell r="D2843">
            <v>3402</v>
          </cell>
          <cell r="E2843" t="str">
            <v>ISPW-AA</v>
          </cell>
          <cell r="F2843" t="str">
            <v>97145</v>
          </cell>
          <cell r="G2843" t="str">
            <v>RITE</v>
          </cell>
        </row>
        <row r="2844">
          <cell r="A2844">
            <v>3403</v>
          </cell>
          <cell r="B2844">
            <v>2</v>
          </cell>
          <cell r="C2844" t="str">
            <v>ISPW-AA-97146</v>
          </cell>
          <cell r="D2844">
            <v>3403</v>
          </cell>
          <cell r="E2844" t="str">
            <v>ISPW-AA</v>
          </cell>
          <cell r="F2844" t="str">
            <v>97146</v>
          </cell>
          <cell r="G2844" t="str">
            <v>RITE</v>
          </cell>
        </row>
        <row r="2845">
          <cell r="A2845">
            <v>3404</v>
          </cell>
          <cell r="B2845">
            <v>2</v>
          </cell>
          <cell r="C2845" t="str">
            <v>ISPW-AA-97147</v>
          </cell>
          <cell r="D2845">
            <v>3404</v>
          </cell>
          <cell r="E2845" t="str">
            <v>ISPW-AA</v>
          </cell>
          <cell r="F2845" t="str">
            <v>97147</v>
          </cell>
          <cell r="G2845" t="str">
            <v>JUNKED</v>
          </cell>
        </row>
        <row r="2846">
          <cell r="A2846">
            <v>3405</v>
          </cell>
          <cell r="B2846">
            <v>2</v>
          </cell>
          <cell r="C2846" t="str">
            <v>ISPW-AA-97150</v>
          </cell>
          <cell r="D2846">
            <v>3405</v>
          </cell>
          <cell r="E2846" t="str">
            <v>ISPW-AA</v>
          </cell>
          <cell r="F2846" t="str">
            <v>97150</v>
          </cell>
          <cell r="G2846" t="str">
            <v>RITE</v>
          </cell>
        </row>
        <row r="2847">
          <cell r="A2847">
            <v>3406</v>
          </cell>
          <cell r="B2847">
            <v>2</v>
          </cell>
          <cell r="C2847" t="str">
            <v>ISPW-AA-97174</v>
          </cell>
          <cell r="D2847">
            <v>3406</v>
          </cell>
          <cell r="E2847" t="str">
            <v>ISPW-AA</v>
          </cell>
          <cell r="F2847" t="str">
            <v>97174</v>
          </cell>
          <cell r="G2847" t="str">
            <v>RITE</v>
          </cell>
        </row>
        <row r="2848">
          <cell r="A2848">
            <v>3407</v>
          </cell>
          <cell r="B2848">
            <v>2</v>
          </cell>
          <cell r="C2848" t="str">
            <v>ISPW-AA-97175</v>
          </cell>
          <cell r="D2848">
            <v>3407</v>
          </cell>
          <cell r="E2848" t="str">
            <v>ISPW-AA</v>
          </cell>
          <cell r="F2848" t="str">
            <v>97175</v>
          </cell>
          <cell r="G2848" t="str">
            <v>RITE</v>
          </cell>
        </row>
        <row r="2849">
          <cell r="A2849">
            <v>3408</v>
          </cell>
          <cell r="B2849">
            <v>2</v>
          </cell>
          <cell r="C2849" t="str">
            <v>ISPW-AA-97184</v>
          </cell>
          <cell r="D2849">
            <v>3408</v>
          </cell>
          <cell r="E2849" t="str">
            <v>ISPW-AA</v>
          </cell>
          <cell r="F2849" t="str">
            <v>97184</v>
          </cell>
          <cell r="G2849" t="str">
            <v>RITE</v>
          </cell>
        </row>
        <row r="2850">
          <cell r="A2850">
            <v>3409</v>
          </cell>
          <cell r="B2850">
            <v>2</v>
          </cell>
          <cell r="C2850" t="str">
            <v>ISPW-AA-97185</v>
          </cell>
          <cell r="D2850">
            <v>3409</v>
          </cell>
          <cell r="E2850" t="str">
            <v>ISPW-AA</v>
          </cell>
          <cell r="F2850" t="str">
            <v>97185</v>
          </cell>
          <cell r="G2850" t="str">
            <v>RITE</v>
          </cell>
        </row>
        <row r="2851">
          <cell r="A2851">
            <v>3412</v>
          </cell>
          <cell r="B2851">
            <v>2</v>
          </cell>
          <cell r="C2851" t="str">
            <v>ISPW-AA-97192</v>
          </cell>
          <cell r="D2851">
            <v>3412</v>
          </cell>
          <cell r="E2851" t="str">
            <v>ISPW-AA</v>
          </cell>
          <cell r="F2851" t="str">
            <v>97192</v>
          </cell>
          <cell r="G2851" t="str">
            <v>RITE</v>
          </cell>
        </row>
        <row r="2852">
          <cell r="A2852">
            <v>3413</v>
          </cell>
          <cell r="B2852">
            <v>2</v>
          </cell>
          <cell r="C2852" t="str">
            <v>ISPW-AA-97195</v>
          </cell>
          <cell r="D2852">
            <v>3413</v>
          </cell>
          <cell r="E2852" t="str">
            <v>ISPW-AA</v>
          </cell>
          <cell r="F2852" t="str">
            <v>97195</v>
          </cell>
          <cell r="G2852" t="str">
            <v>On Location</v>
          </cell>
        </row>
        <row r="2853">
          <cell r="A2853">
            <v>3420</v>
          </cell>
          <cell r="B2853">
            <v>2</v>
          </cell>
          <cell r="C2853" t="str">
            <v>ISPW-AA-9784</v>
          </cell>
          <cell r="D2853">
            <v>3420</v>
          </cell>
          <cell r="E2853" t="str">
            <v>ISPW-AA</v>
          </cell>
          <cell r="F2853" t="str">
            <v>9784</v>
          </cell>
          <cell r="G2853" t="str">
            <v>RITE</v>
          </cell>
        </row>
        <row r="2854">
          <cell r="A2854">
            <v>3742</v>
          </cell>
          <cell r="B2854">
            <v>2</v>
          </cell>
          <cell r="C2854" t="str">
            <v>ISPW-AA-99014</v>
          </cell>
          <cell r="D2854">
            <v>3742</v>
          </cell>
          <cell r="E2854" t="str">
            <v>ISPW-AA</v>
          </cell>
          <cell r="F2854" t="str">
            <v>99014</v>
          </cell>
          <cell r="G2854" t="str">
            <v>RITE</v>
          </cell>
        </row>
        <row r="2855">
          <cell r="A2855">
            <v>3744</v>
          </cell>
          <cell r="B2855">
            <v>2</v>
          </cell>
          <cell r="C2855" t="str">
            <v>ISPW-AA-99015</v>
          </cell>
          <cell r="D2855">
            <v>3744</v>
          </cell>
          <cell r="E2855" t="str">
            <v>ISPW-AA</v>
          </cell>
          <cell r="F2855" t="str">
            <v>99015</v>
          </cell>
          <cell r="G2855" t="str">
            <v>RITE</v>
          </cell>
        </row>
        <row r="2856">
          <cell r="A2856">
            <v>1514</v>
          </cell>
          <cell r="B2856">
            <v>2</v>
          </cell>
          <cell r="C2856" t="str">
            <v>ISPW-BA-213</v>
          </cell>
          <cell r="D2856">
            <v>1514</v>
          </cell>
          <cell r="E2856" t="str">
            <v>ISPW-BA</v>
          </cell>
          <cell r="F2856" t="str">
            <v>213</v>
          </cell>
          <cell r="G2856" t="str">
            <v>RITE</v>
          </cell>
        </row>
        <row r="2857">
          <cell r="A2857">
            <v>1515</v>
          </cell>
          <cell r="B2857">
            <v>2</v>
          </cell>
          <cell r="C2857" t="str">
            <v>ISPW-BA-214</v>
          </cell>
          <cell r="D2857">
            <v>1515</v>
          </cell>
          <cell r="E2857" t="str">
            <v>ISPW-BA</v>
          </cell>
          <cell r="F2857" t="str">
            <v>214</v>
          </cell>
          <cell r="G2857" t="str">
            <v>RITE</v>
          </cell>
        </row>
        <row r="2858">
          <cell r="A2858">
            <v>1522</v>
          </cell>
          <cell r="B2858">
            <v>2</v>
          </cell>
          <cell r="C2858" t="str">
            <v>ISPW-BA-215</v>
          </cell>
          <cell r="D2858">
            <v>1522</v>
          </cell>
          <cell r="E2858" t="str">
            <v>ISPW-BA</v>
          </cell>
          <cell r="F2858" t="str">
            <v>215</v>
          </cell>
          <cell r="G2858" t="str">
            <v>RITE</v>
          </cell>
        </row>
        <row r="2859">
          <cell r="A2859">
            <v>3234</v>
          </cell>
          <cell r="B2859">
            <v>2</v>
          </cell>
          <cell r="C2859" t="str">
            <v>ISPW-BA-97001</v>
          </cell>
          <cell r="D2859">
            <v>3234</v>
          </cell>
          <cell r="E2859" t="str">
            <v>ISPW-BA</v>
          </cell>
          <cell r="F2859" t="str">
            <v>97001</v>
          </cell>
          <cell r="G2859" t="str">
            <v>On Location</v>
          </cell>
        </row>
        <row r="2860">
          <cell r="A2860">
            <v>3236</v>
          </cell>
          <cell r="B2860">
            <v>2</v>
          </cell>
          <cell r="C2860" t="str">
            <v>ISPW-BA-97002</v>
          </cell>
          <cell r="D2860">
            <v>3236</v>
          </cell>
          <cell r="E2860" t="str">
            <v>ISPW-BA</v>
          </cell>
          <cell r="F2860" t="str">
            <v>97002</v>
          </cell>
          <cell r="G2860" t="str">
            <v>RITE</v>
          </cell>
        </row>
        <row r="2861">
          <cell r="A2861">
            <v>3243</v>
          </cell>
          <cell r="B2861">
            <v>2</v>
          </cell>
          <cell r="C2861" t="str">
            <v>ISPW-BA-97005</v>
          </cell>
          <cell r="D2861">
            <v>3243</v>
          </cell>
          <cell r="E2861" t="str">
            <v>ISPW-BA</v>
          </cell>
          <cell r="F2861" t="str">
            <v>97005</v>
          </cell>
          <cell r="G2861" t="str">
            <v>RITE</v>
          </cell>
        </row>
        <row r="2862">
          <cell r="A2862">
            <v>3247</v>
          </cell>
          <cell r="B2862">
            <v>2</v>
          </cell>
          <cell r="C2862" t="str">
            <v>ISPW-BA-97006</v>
          </cell>
          <cell r="D2862">
            <v>3247</v>
          </cell>
          <cell r="E2862" t="str">
            <v>ISPW-BA</v>
          </cell>
          <cell r="F2862" t="str">
            <v>97006</v>
          </cell>
          <cell r="G2862" t="str">
            <v>RITE</v>
          </cell>
        </row>
        <row r="2863">
          <cell r="A2863">
            <v>3250</v>
          </cell>
          <cell r="B2863">
            <v>2</v>
          </cell>
          <cell r="C2863" t="str">
            <v>ISPW-BA-97007</v>
          </cell>
          <cell r="D2863">
            <v>3250</v>
          </cell>
          <cell r="E2863" t="str">
            <v>ISPW-BA</v>
          </cell>
          <cell r="F2863" t="str">
            <v>97007</v>
          </cell>
          <cell r="G2863" t="str">
            <v>On Location</v>
          </cell>
        </row>
        <row r="2864">
          <cell r="A2864">
            <v>3251</v>
          </cell>
          <cell r="B2864">
            <v>2</v>
          </cell>
          <cell r="C2864" t="str">
            <v>ISPW-BA-97008</v>
          </cell>
          <cell r="D2864">
            <v>3251</v>
          </cell>
          <cell r="E2864" t="str">
            <v>ISPW-BA</v>
          </cell>
          <cell r="F2864" t="str">
            <v>97008</v>
          </cell>
          <cell r="G2864" t="str">
            <v>RITE</v>
          </cell>
        </row>
        <row r="2865">
          <cell r="A2865">
            <v>3252</v>
          </cell>
          <cell r="B2865">
            <v>2</v>
          </cell>
          <cell r="C2865" t="str">
            <v>ISPW-BA-97009</v>
          </cell>
          <cell r="D2865">
            <v>3252</v>
          </cell>
          <cell r="E2865" t="str">
            <v>ISPW-BA</v>
          </cell>
          <cell r="F2865" t="str">
            <v>97009</v>
          </cell>
          <cell r="G2865" t="str">
            <v>RITE</v>
          </cell>
        </row>
        <row r="2866">
          <cell r="A2866">
            <v>3256</v>
          </cell>
          <cell r="B2866">
            <v>2</v>
          </cell>
          <cell r="C2866" t="str">
            <v>ISPW-BA-97010</v>
          </cell>
          <cell r="D2866">
            <v>3256</v>
          </cell>
          <cell r="E2866" t="str">
            <v>ISPW-BA</v>
          </cell>
          <cell r="F2866" t="str">
            <v>97010</v>
          </cell>
          <cell r="G2866" t="str">
            <v>RITE</v>
          </cell>
        </row>
        <row r="2867">
          <cell r="A2867">
            <v>3257</v>
          </cell>
          <cell r="B2867">
            <v>2</v>
          </cell>
          <cell r="C2867" t="str">
            <v>ISPW-BA-97011</v>
          </cell>
          <cell r="D2867">
            <v>3257</v>
          </cell>
          <cell r="E2867" t="str">
            <v>ISPW-BA</v>
          </cell>
          <cell r="F2867" t="str">
            <v>97011</v>
          </cell>
          <cell r="G2867" t="str">
            <v>On Location</v>
          </cell>
        </row>
        <row r="2868">
          <cell r="A2868">
            <v>3261</v>
          </cell>
          <cell r="B2868">
            <v>2</v>
          </cell>
          <cell r="C2868" t="str">
            <v>ISPW-BA-97012</v>
          </cell>
          <cell r="D2868">
            <v>3261</v>
          </cell>
          <cell r="E2868" t="str">
            <v>ISPW-BA</v>
          </cell>
          <cell r="F2868" t="str">
            <v>97012</v>
          </cell>
          <cell r="G2868" t="str">
            <v>On Location</v>
          </cell>
        </row>
        <row r="2869">
          <cell r="A2869">
            <v>4193</v>
          </cell>
          <cell r="B2869">
            <v>2</v>
          </cell>
          <cell r="C2869" t="str">
            <v>ISPW-BA-97013</v>
          </cell>
          <cell r="D2869">
            <v>4193</v>
          </cell>
          <cell r="E2869" t="str">
            <v>ISPW-BA</v>
          </cell>
          <cell r="F2869" t="str">
            <v>97013</v>
          </cell>
          <cell r="G2869" t="str">
            <v>On Location</v>
          </cell>
        </row>
        <row r="2870">
          <cell r="A2870">
            <v>3278</v>
          </cell>
          <cell r="B2870">
            <v>2</v>
          </cell>
          <cell r="C2870" t="str">
            <v>ISPW-BA-97019</v>
          </cell>
          <cell r="D2870">
            <v>3278</v>
          </cell>
          <cell r="E2870" t="str">
            <v>ISPW-BA</v>
          </cell>
          <cell r="F2870" t="str">
            <v>97019</v>
          </cell>
          <cell r="G2870" t="str">
            <v>RITE</v>
          </cell>
        </row>
        <row r="2871">
          <cell r="A2871">
            <v>3283</v>
          </cell>
          <cell r="B2871">
            <v>2</v>
          </cell>
          <cell r="C2871" t="str">
            <v>ISPW-BA-97020</v>
          </cell>
          <cell r="D2871">
            <v>3283</v>
          </cell>
          <cell r="E2871" t="str">
            <v>ISPW-BA</v>
          </cell>
          <cell r="F2871" t="str">
            <v>97020</v>
          </cell>
          <cell r="G2871" t="str">
            <v>RITE</v>
          </cell>
        </row>
        <row r="2872">
          <cell r="A2872">
            <v>3300</v>
          </cell>
          <cell r="B2872">
            <v>2</v>
          </cell>
          <cell r="C2872" t="str">
            <v>ISPW-BA-97033</v>
          </cell>
          <cell r="D2872">
            <v>3300</v>
          </cell>
          <cell r="E2872" t="str">
            <v>ISPW-BA</v>
          </cell>
          <cell r="F2872" t="str">
            <v>97033</v>
          </cell>
          <cell r="G2872" t="str">
            <v>RITE</v>
          </cell>
        </row>
        <row r="2873">
          <cell r="A2873">
            <v>3302</v>
          </cell>
          <cell r="B2873">
            <v>2</v>
          </cell>
          <cell r="C2873" t="str">
            <v>ISPW-BA-97034</v>
          </cell>
          <cell r="D2873">
            <v>3302</v>
          </cell>
          <cell r="E2873" t="str">
            <v>ISPW-BA</v>
          </cell>
          <cell r="F2873" t="str">
            <v>97034</v>
          </cell>
          <cell r="G2873" t="str">
            <v>RITE</v>
          </cell>
        </row>
        <row r="2874">
          <cell r="A2874">
            <v>3309</v>
          </cell>
          <cell r="B2874">
            <v>2</v>
          </cell>
          <cell r="C2874" t="str">
            <v>ISPW-BA-97038</v>
          </cell>
          <cell r="D2874">
            <v>3309</v>
          </cell>
          <cell r="E2874" t="str">
            <v>ISPW-BA</v>
          </cell>
          <cell r="F2874" t="str">
            <v>97038</v>
          </cell>
          <cell r="G2874" t="str">
            <v>RITE</v>
          </cell>
        </row>
        <row r="2875">
          <cell r="A2875">
            <v>3316</v>
          </cell>
          <cell r="B2875">
            <v>2</v>
          </cell>
          <cell r="C2875" t="str">
            <v>ISPW-BA-97041</v>
          </cell>
          <cell r="D2875">
            <v>3316</v>
          </cell>
          <cell r="E2875" t="str">
            <v>ISPW-BA</v>
          </cell>
          <cell r="F2875" t="str">
            <v>97041</v>
          </cell>
          <cell r="G2875" t="str">
            <v>On Location</v>
          </cell>
        </row>
        <row r="2876">
          <cell r="A2876">
            <v>3318</v>
          </cell>
          <cell r="B2876">
            <v>2</v>
          </cell>
          <cell r="C2876" t="str">
            <v>ISPW-BA-97042</v>
          </cell>
          <cell r="D2876">
            <v>3318</v>
          </cell>
          <cell r="E2876" t="str">
            <v>ISPW-BA</v>
          </cell>
          <cell r="F2876" t="str">
            <v>97042</v>
          </cell>
          <cell r="G2876" t="str">
            <v>On Location</v>
          </cell>
        </row>
        <row r="2877">
          <cell r="A2877">
            <v>5434</v>
          </cell>
          <cell r="B2877">
            <v>2</v>
          </cell>
          <cell r="C2877" t="str">
            <v>ISPW-BA-97044</v>
          </cell>
          <cell r="D2877">
            <v>5434</v>
          </cell>
          <cell r="E2877" t="str">
            <v>ISPW-BA</v>
          </cell>
          <cell r="F2877" t="str">
            <v>97044</v>
          </cell>
          <cell r="G2877" t="str">
            <v>On Location</v>
          </cell>
        </row>
        <row r="2878">
          <cell r="A2878">
            <v>3328</v>
          </cell>
          <cell r="B2878">
            <v>2</v>
          </cell>
          <cell r="C2878" t="str">
            <v>ISPW-BA-97058</v>
          </cell>
          <cell r="D2878">
            <v>3328</v>
          </cell>
          <cell r="E2878" t="str">
            <v>ISPW-BA</v>
          </cell>
          <cell r="F2878" t="str">
            <v>97058</v>
          </cell>
          <cell r="G2878" t="str">
            <v>On Location</v>
          </cell>
        </row>
        <row r="2879">
          <cell r="A2879">
            <v>3329</v>
          </cell>
          <cell r="B2879">
            <v>2</v>
          </cell>
          <cell r="C2879" t="str">
            <v>ISPW-BA-97059</v>
          </cell>
          <cell r="D2879">
            <v>3329</v>
          </cell>
          <cell r="E2879" t="str">
            <v>ISPW-BA</v>
          </cell>
          <cell r="F2879" t="str">
            <v>97059</v>
          </cell>
          <cell r="G2879" t="str">
            <v>On Location</v>
          </cell>
        </row>
        <row r="2880">
          <cell r="A2880">
            <v>3330</v>
          </cell>
          <cell r="B2880">
            <v>2</v>
          </cell>
          <cell r="C2880" t="str">
            <v>ISPW-BA-97062</v>
          </cell>
          <cell r="D2880">
            <v>3330</v>
          </cell>
          <cell r="E2880" t="str">
            <v>ISPW-BA</v>
          </cell>
          <cell r="F2880" t="str">
            <v>97062</v>
          </cell>
          <cell r="G2880" t="str">
            <v>RITE</v>
          </cell>
        </row>
        <row r="2881">
          <cell r="A2881">
            <v>3332</v>
          </cell>
          <cell r="B2881">
            <v>2</v>
          </cell>
          <cell r="C2881" t="str">
            <v>ISPW-BA-97063</v>
          </cell>
          <cell r="D2881">
            <v>3332</v>
          </cell>
          <cell r="E2881" t="str">
            <v>ISPW-BA</v>
          </cell>
          <cell r="F2881" t="str">
            <v>97063</v>
          </cell>
          <cell r="G2881" t="str">
            <v>RITE</v>
          </cell>
        </row>
        <row r="2882">
          <cell r="A2882">
            <v>3334</v>
          </cell>
          <cell r="B2882">
            <v>2</v>
          </cell>
          <cell r="C2882" t="str">
            <v>ISPW-BA-97064</v>
          </cell>
          <cell r="D2882">
            <v>3334</v>
          </cell>
          <cell r="E2882" t="str">
            <v>ISPW-BA</v>
          </cell>
          <cell r="F2882" t="str">
            <v>97064</v>
          </cell>
          <cell r="G2882" t="str">
            <v>On Location</v>
          </cell>
        </row>
        <row r="2883">
          <cell r="A2883">
            <v>3336</v>
          </cell>
          <cell r="B2883">
            <v>2</v>
          </cell>
          <cell r="C2883" t="str">
            <v>ISPW-BA-97065</v>
          </cell>
          <cell r="D2883">
            <v>3336</v>
          </cell>
          <cell r="E2883" t="str">
            <v>ISPW-BA</v>
          </cell>
          <cell r="F2883" t="str">
            <v>97065</v>
          </cell>
          <cell r="G2883" t="str">
            <v>On Location</v>
          </cell>
        </row>
        <row r="2884">
          <cell r="A2884">
            <v>3337</v>
          </cell>
          <cell r="B2884">
            <v>2</v>
          </cell>
          <cell r="C2884" t="str">
            <v>ISPW-BA-97066</v>
          </cell>
          <cell r="D2884">
            <v>3337</v>
          </cell>
          <cell r="E2884" t="str">
            <v>ISPW-BA</v>
          </cell>
          <cell r="F2884" t="str">
            <v>97066</v>
          </cell>
          <cell r="G2884" t="str">
            <v>On Location</v>
          </cell>
        </row>
        <row r="2885">
          <cell r="A2885">
            <v>3338</v>
          </cell>
          <cell r="B2885">
            <v>2</v>
          </cell>
          <cell r="C2885" t="str">
            <v>ISPW-BA-97067</v>
          </cell>
          <cell r="D2885">
            <v>3338</v>
          </cell>
          <cell r="E2885" t="str">
            <v>ISPW-BA</v>
          </cell>
          <cell r="F2885" t="str">
            <v>97067</v>
          </cell>
          <cell r="G2885" t="str">
            <v>On Location</v>
          </cell>
        </row>
        <row r="2886">
          <cell r="A2886">
            <v>3339</v>
          </cell>
          <cell r="B2886">
            <v>2</v>
          </cell>
          <cell r="C2886" t="str">
            <v>ISPW-BA-97068</v>
          </cell>
          <cell r="D2886">
            <v>3339</v>
          </cell>
          <cell r="E2886" t="str">
            <v>ISPW-BA</v>
          </cell>
          <cell r="F2886" t="str">
            <v>97068</v>
          </cell>
          <cell r="G2886" t="str">
            <v>RITE</v>
          </cell>
        </row>
        <row r="2887">
          <cell r="A2887">
            <v>4067</v>
          </cell>
          <cell r="B2887">
            <v>2</v>
          </cell>
          <cell r="C2887" t="str">
            <v>ISPW-BA-97069</v>
          </cell>
          <cell r="D2887">
            <v>4067</v>
          </cell>
          <cell r="E2887" t="str">
            <v>ISPW-BA</v>
          </cell>
          <cell r="F2887" t="str">
            <v>97069</v>
          </cell>
          <cell r="G2887" t="str">
            <v>On Location</v>
          </cell>
        </row>
        <row r="2888">
          <cell r="A2888">
            <v>3353</v>
          </cell>
          <cell r="B2888">
            <v>2</v>
          </cell>
          <cell r="C2888" t="str">
            <v>ISPW-BA-97076</v>
          </cell>
          <cell r="D2888">
            <v>3353</v>
          </cell>
          <cell r="E2888" t="str">
            <v>ISPW-BA</v>
          </cell>
          <cell r="F2888" t="str">
            <v>97076</v>
          </cell>
          <cell r="G2888" t="str">
            <v>On Location</v>
          </cell>
        </row>
        <row r="2889">
          <cell r="A2889">
            <v>3355</v>
          </cell>
          <cell r="B2889">
            <v>2</v>
          </cell>
          <cell r="C2889" t="str">
            <v>ISPW-BA-97077</v>
          </cell>
          <cell r="D2889">
            <v>3355</v>
          </cell>
          <cell r="E2889" t="str">
            <v>ISPW-BA</v>
          </cell>
          <cell r="F2889" t="str">
            <v>97077</v>
          </cell>
          <cell r="G2889" t="str">
            <v>RITE</v>
          </cell>
        </row>
        <row r="2890">
          <cell r="A2890">
            <v>3357</v>
          </cell>
          <cell r="B2890">
            <v>2</v>
          </cell>
          <cell r="C2890" t="str">
            <v>ISPW-BA-97078</v>
          </cell>
          <cell r="D2890">
            <v>3357</v>
          </cell>
          <cell r="E2890" t="str">
            <v>ISPW-BA</v>
          </cell>
          <cell r="F2890" t="str">
            <v>97078</v>
          </cell>
          <cell r="G2890" t="str">
            <v>RITE</v>
          </cell>
        </row>
        <row r="2891">
          <cell r="A2891">
            <v>3361</v>
          </cell>
          <cell r="B2891">
            <v>2</v>
          </cell>
          <cell r="C2891" t="str">
            <v>ISPW-BA-97079</v>
          </cell>
          <cell r="D2891">
            <v>3361</v>
          </cell>
          <cell r="E2891" t="str">
            <v>ISPW-BA</v>
          </cell>
          <cell r="F2891" t="str">
            <v>97079</v>
          </cell>
          <cell r="G2891" t="str">
            <v>On Location</v>
          </cell>
        </row>
        <row r="2892">
          <cell r="A2892">
            <v>4296</v>
          </cell>
          <cell r="B2892">
            <v>2</v>
          </cell>
          <cell r="C2892" t="str">
            <v>ISPW-BA-97082</v>
          </cell>
          <cell r="D2892">
            <v>4296</v>
          </cell>
          <cell r="E2892" t="str">
            <v>ISPW-BA</v>
          </cell>
          <cell r="F2892" t="str">
            <v>97082</v>
          </cell>
          <cell r="G2892" t="str">
            <v>On Location</v>
          </cell>
        </row>
        <row r="2893">
          <cell r="A2893">
            <v>3366</v>
          </cell>
          <cell r="B2893">
            <v>2</v>
          </cell>
          <cell r="C2893" t="str">
            <v>ISPW-BA-97086</v>
          </cell>
          <cell r="D2893">
            <v>3366</v>
          </cell>
          <cell r="E2893" t="str">
            <v>ISPW-BA</v>
          </cell>
          <cell r="F2893" t="str">
            <v>97086</v>
          </cell>
          <cell r="G2893" t="str">
            <v>RITE</v>
          </cell>
          <cell r="H2893" t="str">
            <v>1000014227</v>
          </cell>
        </row>
        <row r="2894">
          <cell r="A2894">
            <v>3368</v>
          </cell>
          <cell r="B2894">
            <v>2</v>
          </cell>
          <cell r="C2894" t="str">
            <v>ISPW-BA-97087</v>
          </cell>
          <cell r="D2894">
            <v>3368</v>
          </cell>
          <cell r="E2894" t="str">
            <v>ISPW-BA</v>
          </cell>
          <cell r="F2894" t="str">
            <v>97087</v>
          </cell>
          <cell r="G2894" t="str">
            <v>On Location</v>
          </cell>
          <cell r="H2894" t="str">
            <v>1000014228</v>
          </cell>
        </row>
        <row r="2895">
          <cell r="A2895">
            <v>3443</v>
          </cell>
          <cell r="B2895">
            <v>2</v>
          </cell>
          <cell r="C2895" t="str">
            <v>ISPW-BA-98009</v>
          </cell>
          <cell r="D2895">
            <v>3443</v>
          </cell>
          <cell r="E2895" t="str">
            <v>ISPW-BA</v>
          </cell>
          <cell r="F2895" t="str">
            <v>98009</v>
          </cell>
          <cell r="G2895" t="str">
            <v>RITE</v>
          </cell>
        </row>
        <row r="2896">
          <cell r="A2896">
            <v>3446</v>
          </cell>
          <cell r="B2896">
            <v>2</v>
          </cell>
          <cell r="C2896" t="str">
            <v>ISPW-BA-98010</v>
          </cell>
          <cell r="D2896">
            <v>3446</v>
          </cell>
          <cell r="E2896" t="str">
            <v>ISPW-BA</v>
          </cell>
          <cell r="F2896" t="str">
            <v>98010</v>
          </cell>
          <cell r="G2896" t="str">
            <v>RITE</v>
          </cell>
        </row>
        <row r="2897">
          <cell r="A2897">
            <v>3451</v>
          </cell>
          <cell r="B2897">
            <v>2</v>
          </cell>
          <cell r="C2897" t="str">
            <v>ISPW-BA-98011</v>
          </cell>
          <cell r="D2897">
            <v>3451</v>
          </cell>
          <cell r="E2897" t="str">
            <v>ISPW-BA</v>
          </cell>
          <cell r="F2897" t="str">
            <v>98011</v>
          </cell>
          <cell r="G2897" t="str">
            <v>RITE</v>
          </cell>
        </row>
        <row r="2898">
          <cell r="A2898">
            <v>3453</v>
          </cell>
          <cell r="B2898">
            <v>2</v>
          </cell>
          <cell r="C2898" t="str">
            <v>ISPW-BA-98012</v>
          </cell>
          <cell r="D2898">
            <v>3453</v>
          </cell>
          <cell r="E2898" t="str">
            <v>ISPW-BA</v>
          </cell>
          <cell r="F2898" t="str">
            <v>98012</v>
          </cell>
          <cell r="G2898" t="str">
            <v>RITE</v>
          </cell>
        </row>
        <row r="2899">
          <cell r="A2899">
            <v>4671</v>
          </cell>
          <cell r="B2899">
            <v>2</v>
          </cell>
          <cell r="C2899" t="str">
            <v>ISPW-BA-98013</v>
          </cell>
          <cell r="D2899">
            <v>4671</v>
          </cell>
          <cell r="E2899" t="str">
            <v>ISPW-BA</v>
          </cell>
          <cell r="F2899" t="str">
            <v>98013</v>
          </cell>
          <cell r="G2899" t="str">
            <v>RITE</v>
          </cell>
        </row>
        <row r="2900">
          <cell r="A2900">
            <v>3458</v>
          </cell>
          <cell r="B2900">
            <v>2</v>
          </cell>
          <cell r="C2900" t="str">
            <v>ISPW-BA-98014</v>
          </cell>
          <cell r="D2900">
            <v>3458</v>
          </cell>
          <cell r="E2900" t="str">
            <v>ISPW-BA</v>
          </cell>
          <cell r="F2900" t="str">
            <v>98014</v>
          </cell>
          <cell r="G2900" t="str">
            <v>On Location</v>
          </cell>
        </row>
        <row r="2901">
          <cell r="A2901">
            <v>5435</v>
          </cell>
          <cell r="B2901">
            <v>2</v>
          </cell>
          <cell r="C2901" t="str">
            <v>ISPW-BA-98029</v>
          </cell>
          <cell r="D2901">
            <v>5435</v>
          </cell>
          <cell r="E2901" t="str">
            <v>ISPW-BA</v>
          </cell>
          <cell r="F2901" t="str">
            <v>98029</v>
          </cell>
          <cell r="G2901" t="str">
            <v>On Location</v>
          </cell>
        </row>
        <row r="2902">
          <cell r="A2902">
            <v>3499</v>
          </cell>
          <cell r="B2902">
            <v>2</v>
          </cell>
          <cell r="C2902" t="str">
            <v>ISPW-BA-98033</v>
          </cell>
          <cell r="D2902">
            <v>3499</v>
          </cell>
          <cell r="E2902" t="str">
            <v>ISPW-BA</v>
          </cell>
          <cell r="F2902" t="str">
            <v>98033</v>
          </cell>
          <cell r="G2902" t="str">
            <v>On Location</v>
          </cell>
        </row>
        <row r="2903">
          <cell r="A2903">
            <v>3502</v>
          </cell>
          <cell r="B2903">
            <v>2</v>
          </cell>
          <cell r="C2903" t="str">
            <v>ISPW-BA-98034</v>
          </cell>
          <cell r="D2903">
            <v>3502</v>
          </cell>
          <cell r="E2903" t="str">
            <v>ISPW-BA</v>
          </cell>
          <cell r="F2903" t="str">
            <v>98034</v>
          </cell>
          <cell r="G2903" t="str">
            <v>RITE</v>
          </cell>
        </row>
        <row r="2904">
          <cell r="A2904">
            <v>3508</v>
          </cell>
          <cell r="B2904">
            <v>2</v>
          </cell>
          <cell r="C2904" t="str">
            <v>ISPW-BA-98036</v>
          </cell>
          <cell r="D2904">
            <v>3508</v>
          </cell>
          <cell r="E2904" t="str">
            <v>ISPW-BA</v>
          </cell>
          <cell r="F2904" t="str">
            <v>98036</v>
          </cell>
          <cell r="G2904" t="str">
            <v>On Location</v>
          </cell>
        </row>
        <row r="2905">
          <cell r="A2905">
            <v>3515</v>
          </cell>
          <cell r="B2905">
            <v>2</v>
          </cell>
          <cell r="C2905" t="str">
            <v>ISPW-BA-98041</v>
          </cell>
          <cell r="D2905">
            <v>3515</v>
          </cell>
          <cell r="E2905" t="str">
            <v>ISPW-BA</v>
          </cell>
          <cell r="F2905" t="str">
            <v>98041</v>
          </cell>
          <cell r="G2905" t="str">
            <v>RITE</v>
          </cell>
        </row>
        <row r="2906">
          <cell r="A2906">
            <v>3517</v>
          </cell>
          <cell r="B2906">
            <v>2</v>
          </cell>
          <cell r="C2906" t="str">
            <v>ISPW-BA-98043</v>
          </cell>
          <cell r="D2906">
            <v>3517</v>
          </cell>
          <cell r="E2906" t="str">
            <v>ISPW-BA</v>
          </cell>
          <cell r="F2906" t="str">
            <v>98043</v>
          </cell>
          <cell r="G2906" t="str">
            <v>RITE</v>
          </cell>
        </row>
        <row r="2907">
          <cell r="A2907">
            <v>3519</v>
          </cell>
          <cell r="B2907">
            <v>2</v>
          </cell>
          <cell r="C2907" t="str">
            <v>ISPW-BA-98044</v>
          </cell>
          <cell r="D2907">
            <v>3519</v>
          </cell>
          <cell r="E2907" t="str">
            <v>ISPW-BA</v>
          </cell>
          <cell r="F2907" t="str">
            <v>98044</v>
          </cell>
          <cell r="G2907" t="str">
            <v>RITE</v>
          </cell>
        </row>
        <row r="2908">
          <cell r="A2908">
            <v>3529</v>
          </cell>
          <cell r="B2908">
            <v>2</v>
          </cell>
          <cell r="C2908" t="str">
            <v>ISPW-BA-98048</v>
          </cell>
          <cell r="D2908">
            <v>3529</v>
          </cell>
          <cell r="E2908" t="str">
            <v>ISPW-BA</v>
          </cell>
          <cell r="F2908" t="str">
            <v>98048</v>
          </cell>
          <cell r="G2908" t="str">
            <v>RITE</v>
          </cell>
        </row>
        <row r="2909">
          <cell r="A2909">
            <v>3537</v>
          </cell>
          <cell r="B2909">
            <v>2</v>
          </cell>
          <cell r="C2909" t="str">
            <v>ISPW-BA-98055</v>
          </cell>
          <cell r="D2909">
            <v>3537</v>
          </cell>
          <cell r="E2909" t="str">
            <v>ISPW-BA</v>
          </cell>
          <cell r="F2909" t="str">
            <v>98055</v>
          </cell>
          <cell r="G2909" t="str">
            <v>On Location</v>
          </cell>
          <cell r="H2909" t="str">
            <v>1000014705</v>
          </cell>
        </row>
        <row r="2910">
          <cell r="A2910">
            <v>3542</v>
          </cell>
          <cell r="B2910">
            <v>2</v>
          </cell>
          <cell r="C2910" t="str">
            <v>ISPW-BA-98061</v>
          </cell>
          <cell r="D2910">
            <v>3542</v>
          </cell>
          <cell r="E2910" t="str">
            <v>ISPW-BA</v>
          </cell>
          <cell r="F2910" t="str">
            <v>98061</v>
          </cell>
          <cell r="G2910" t="str">
            <v>On Location</v>
          </cell>
        </row>
        <row r="2911">
          <cell r="A2911">
            <v>3545</v>
          </cell>
          <cell r="B2911">
            <v>2</v>
          </cell>
          <cell r="C2911" t="str">
            <v>ISPW-BA-98062</v>
          </cell>
          <cell r="D2911">
            <v>3545</v>
          </cell>
          <cell r="E2911" t="str">
            <v>ISPW-BA</v>
          </cell>
          <cell r="F2911" t="str">
            <v>98062</v>
          </cell>
          <cell r="G2911" t="str">
            <v>On Location</v>
          </cell>
        </row>
        <row r="2912">
          <cell r="A2912">
            <v>3548</v>
          </cell>
          <cell r="B2912">
            <v>2</v>
          </cell>
          <cell r="C2912" t="str">
            <v>ISPW-BA-98063</v>
          </cell>
          <cell r="D2912">
            <v>3548</v>
          </cell>
          <cell r="E2912" t="str">
            <v>ISPW-BA</v>
          </cell>
          <cell r="F2912" t="str">
            <v>98063</v>
          </cell>
          <cell r="G2912" t="str">
            <v>On Location</v>
          </cell>
        </row>
        <row r="2913">
          <cell r="A2913">
            <v>3549</v>
          </cell>
          <cell r="B2913">
            <v>2</v>
          </cell>
          <cell r="C2913" t="str">
            <v>ISPW-BA-98064</v>
          </cell>
          <cell r="D2913">
            <v>3549</v>
          </cell>
          <cell r="E2913" t="str">
            <v>ISPW-BA</v>
          </cell>
          <cell r="F2913" t="str">
            <v>98064</v>
          </cell>
          <cell r="G2913" t="str">
            <v>RITE</v>
          </cell>
        </row>
        <row r="2914">
          <cell r="A2914">
            <v>3581</v>
          </cell>
          <cell r="B2914">
            <v>2</v>
          </cell>
          <cell r="C2914" t="str">
            <v>ISPW-BA-98089</v>
          </cell>
          <cell r="D2914">
            <v>3581</v>
          </cell>
          <cell r="E2914" t="str">
            <v>ISPW-BA</v>
          </cell>
          <cell r="F2914" t="str">
            <v>98089</v>
          </cell>
          <cell r="G2914" t="str">
            <v>RITE</v>
          </cell>
        </row>
        <row r="2915">
          <cell r="A2915">
            <v>3583</v>
          </cell>
          <cell r="B2915">
            <v>2</v>
          </cell>
          <cell r="C2915" t="str">
            <v>ISPW-BA-98090</v>
          </cell>
          <cell r="D2915">
            <v>3583</v>
          </cell>
          <cell r="E2915" t="str">
            <v>ISPW-BA</v>
          </cell>
          <cell r="F2915" t="str">
            <v>98090</v>
          </cell>
          <cell r="G2915" t="str">
            <v>On Location</v>
          </cell>
        </row>
        <row r="2916">
          <cell r="A2916">
            <v>3585</v>
          </cell>
          <cell r="B2916">
            <v>2</v>
          </cell>
          <cell r="C2916" t="str">
            <v>ISPW-BA-98091</v>
          </cell>
          <cell r="D2916">
            <v>3585</v>
          </cell>
          <cell r="E2916" t="str">
            <v>ISPW-BA</v>
          </cell>
          <cell r="F2916" t="str">
            <v>98091</v>
          </cell>
          <cell r="G2916" t="str">
            <v>RITE</v>
          </cell>
        </row>
        <row r="2917">
          <cell r="A2917">
            <v>3589</v>
          </cell>
          <cell r="B2917">
            <v>2</v>
          </cell>
          <cell r="C2917" t="str">
            <v>ISPW-BA-98092</v>
          </cell>
          <cell r="D2917">
            <v>3589</v>
          </cell>
          <cell r="E2917" t="str">
            <v>ISPW-BA</v>
          </cell>
          <cell r="F2917" t="str">
            <v>98092</v>
          </cell>
          <cell r="G2917" t="str">
            <v>On Location</v>
          </cell>
        </row>
        <row r="2918">
          <cell r="A2918">
            <v>3595</v>
          </cell>
          <cell r="B2918">
            <v>2</v>
          </cell>
          <cell r="C2918" t="str">
            <v>ISPW-BA-98093</v>
          </cell>
          <cell r="D2918">
            <v>3595</v>
          </cell>
          <cell r="E2918" t="str">
            <v>ISPW-BA</v>
          </cell>
          <cell r="F2918" t="str">
            <v>98093</v>
          </cell>
          <cell r="G2918" t="str">
            <v>RITE</v>
          </cell>
        </row>
        <row r="2919">
          <cell r="A2919">
            <v>3613</v>
          </cell>
          <cell r="B2919">
            <v>2</v>
          </cell>
          <cell r="C2919" t="str">
            <v>ISPW-BA-98125</v>
          </cell>
          <cell r="D2919">
            <v>3613</v>
          </cell>
          <cell r="E2919" t="str">
            <v>ISPW-BA</v>
          </cell>
          <cell r="F2919" t="str">
            <v>98125</v>
          </cell>
          <cell r="G2919" t="str">
            <v>RITE</v>
          </cell>
        </row>
        <row r="2920">
          <cell r="A2920">
            <v>3616</v>
          </cell>
          <cell r="B2920">
            <v>2</v>
          </cell>
          <cell r="C2920" t="str">
            <v>ISPW-BA-98136</v>
          </cell>
          <cell r="D2920">
            <v>3616</v>
          </cell>
          <cell r="E2920" t="str">
            <v>ISPW-BA</v>
          </cell>
          <cell r="F2920" t="str">
            <v>98136</v>
          </cell>
          <cell r="G2920" t="str">
            <v>RITE</v>
          </cell>
        </row>
        <row r="2921">
          <cell r="A2921">
            <v>3617</v>
          </cell>
          <cell r="B2921">
            <v>2</v>
          </cell>
          <cell r="C2921" t="str">
            <v>ISPW-BA-98137</v>
          </cell>
          <cell r="D2921">
            <v>3617</v>
          </cell>
          <cell r="E2921" t="str">
            <v>ISPW-BA</v>
          </cell>
          <cell r="F2921" t="str">
            <v>98137</v>
          </cell>
          <cell r="G2921" t="str">
            <v>RITE</v>
          </cell>
        </row>
        <row r="2922">
          <cell r="A2922">
            <v>3618</v>
          </cell>
          <cell r="B2922">
            <v>2</v>
          </cell>
          <cell r="C2922" t="str">
            <v>ISPW-BA-98138</v>
          </cell>
          <cell r="D2922">
            <v>3618</v>
          </cell>
          <cell r="E2922" t="str">
            <v>ISPW-BA</v>
          </cell>
          <cell r="F2922" t="str">
            <v>98138</v>
          </cell>
          <cell r="G2922" t="str">
            <v>RITE</v>
          </cell>
        </row>
        <row r="2923">
          <cell r="A2923">
            <v>3623</v>
          </cell>
          <cell r="B2923">
            <v>2</v>
          </cell>
          <cell r="C2923" t="str">
            <v>ISPW-BA-98146</v>
          </cell>
          <cell r="D2923">
            <v>3623</v>
          </cell>
          <cell r="E2923" t="str">
            <v>ISPW-BA</v>
          </cell>
          <cell r="F2923" t="str">
            <v>98146</v>
          </cell>
          <cell r="G2923" t="str">
            <v>On Location</v>
          </cell>
        </row>
        <row r="2924">
          <cell r="A2924">
            <v>3624</v>
          </cell>
          <cell r="B2924">
            <v>2</v>
          </cell>
          <cell r="C2924" t="str">
            <v>ISPW-BA-98147</v>
          </cell>
          <cell r="D2924">
            <v>3624</v>
          </cell>
          <cell r="E2924" t="str">
            <v>ISPW-BA</v>
          </cell>
          <cell r="F2924" t="str">
            <v>98147</v>
          </cell>
          <cell r="G2924" t="str">
            <v>On Location</v>
          </cell>
        </row>
        <row r="2925">
          <cell r="A2925">
            <v>4537</v>
          </cell>
          <cell r="B2925">
            <v>2</v>
          </cell>
          <cell r="C2925" t="str">
            <v>ISPW-BA-98152</v>
          </cell>
          <cell r="D2925">
            <v>4537</v>
          </cell>
          <cell r="E2925" t="str">
            <v>ISPW-BA</v>
          </cell>
          <cell r="F2925" t="str">
            <v>98152</v>
          </cell>
          <cell r="G2925" t="str">
            <v>RITE</v>
          </cell>
        </row>
        <row r="2926">
          <cell r="A2926">
            <v>3628</v>
          </cell>
          <cell r="B2926">
            <v>2</v>
          </cell>
          <cell r="C2926" t="str">
            <v>ISPW-BA-98158</v>
          </cell>
          <cell r="D2926">
            <v>3628</v>
          </cell>
          <cell r="E2926" t="str">
            <v>ISPW-BA</v>
          </cell>
          <cell r="F2926" t="str">
            <v>98158</v>
          </cell>
          <cell r="G2926" t="str">
            <v>RITE</v>
          </cell>
        </row>
        <row r="2927">
          <cell r="A2927">
            <v>3633</v>
          </cell>
          <cell r="B2927">
            <v>2</v>
          </cell>
          <cell r="C2927" t="str">
            <v>ISPW-BA-98164</v>
          </cell>
          <cell r="D2927">
            <v>3633</v>
          </cell>
          <cell r="E2927" t="str">
            <v>ISPW-BA</v>
          </cell>
          <cell r="F2927" t="str">
            <v>98164</v>
          </cell>
          <cell r="G2927" t="str">
            <v>On Location</v>
          </cell>
        </row>
        <row r="2928">
          <cell r="A2928">
            <v>3635</v>
          </cell>
          <cell r="B2928">
            <v>2</v>
          </cell>
          <cell r="C2928" t="str">
            <v>ISPW-BA-98165</v>
          </cell>
          <cell r="D2928">
            <v>3635</v>
          </cell>
          <cell r="E2928" t="str">
            <v>ISPW-BA</v>
          </cell>
          <cell r="F2928" t="str">
            <v>98165</v>
          </cell>
          <cell r="G2928" t="str">
            <v>On Location</v>
          </cell>
        </row>
        <row r="2929">
          <cell r="A2929">
            <v>3637</v>
          </cell>
          <cell r="B2929">
            <v>2</v>
          </cell>
          <cell r="C2929" t="str">
            <v>ISPW-BA-98166</v>
          </cell>
          <cell r="D2929">
            <v>3637</v>
          </cell>
          <cell r="E2929" t="str">
            <v>ISPW-BA</v>
          </cell>
          <cell r="F2929" t="str">
            <v>98166</v>
          </cell>
          <cell r="G2929" t="str">
            <v>On Location</v>
          </cell>
        </row>
        <row r="2930">
          <cell r="A2930">
            <v>3638</v>
          </cell>
          <cell r="B2930">
            <v>2</v>
          </cell>
          <cell r="C2930" t="str">
            <v>ISPW-BA-98167</v>
          </cell>
          <cell r="D2930">
            <v>3638</v>
          </cell>
          <cell r="E2930" t="str">
            <v>ISPW-BA</v>
          </cell>
          <cell r="F2930" t="str">
            <v>98167</v>
          </cell>
          <cell r="G2930" t="str">
            <v>On Location</v>
          </cell>
        </row>
        <row r="2931">
          <cell r="A2931">
            <v>3641</v>
          </cell>
          <cell r="B2931">
            <v>2</v>
          </cell>
          <cell r="C2931" t="str">
            <v>ISPW-BA-98172</v>
          </cell>
          <cell r="D2931">
            <v>3641</v>
          </cell>
          <cell r="E2931" t="str">
            <v>ISPW-BA</v>
          </cell>
          <cell r="F2931" t="str">
            <v>98172</v>
          </cell>
          <cell r="G2931" t="str">
            <v>On Location</v>
          </cell>
        </row>
        <row r="2932">
          <cell r="A2932">
            <v>3642</v>
          </cell>
          <cell r="B2932">
            <v>2</v>
          </cell>
          <cell r="C2932" t="str">
            <v>ISPW-BA-98173</v>
          </cell>
          <cell r="D2932">
            <v>3642</v>
          </cell>
          <cell r="E2932" t="str">
            <v>ISPW-BA</v>
          </cell>
          <cell r="F2932" t="str">
            <v>98173</v>
          </cell>
          <cell r="G2932" t="str">
            <v>On Location</v>
          </cell>
        </row>
        <row r="2933">
          <cell r="A2933">
            <v>3643</v>
          </cell>
          <cell r="B2933">
            <v>2</v>
          </cell>
          <cell r="C2933" t="str">
            <v>ISPW-BA-98174</v>
          </cell>
          <cell r="D2933">
            <v>3643</v>
          </cell>
          <cell r="E2933" t="str">
            <v>ISPW-BA</v>
          </cell>
          <cell r="F2933" t="str">
            <v>98174</v>
          </cell>
          <cell r="G2933" t="str">
            <v>On Location</v>
          </cell>
        </row>
        <row r="2934">
          <cell r="A2934">
            <v>3644</v>
          </cell>
          <cell r="B2934">
            <v>2</v>
          </cell>
          <cell r="C2934" t="str">
            <v>ISPW-BA-98175</v>
          </cell>
          <cell r="D2934">
            <v>3644</v>
          </cell>
          <cell r="E2934" t="str">
            <v>ISPW-BA</v>
          </cell>
          <cell r="F2934" t="str">
            <v>98175</v>
          </cell>
          <cell r="G2934" t="str">
            <v>On Location</v>
          </cell>
        </row>
        <row r="2935">
          <cell r="A2935">
            <v>3645</v>
          </cell>
          <cell r="B2935">
            <v>2</v>
          </cell>
          <cell r="C2935" t="str">
            <v>ISPW-BA-98182</v>
          </cell>
          <cell r="D2935">
            <v>3645</v>
          </cell>
          <cell r="E2935" t="str">
            <v>ISPW-BA</v>
          </cell>
          <cell r="F2935" t="str">
            <v>98182</v>
          </cell>
          <cell r="G2935" t="str">
            <v>On Location</v>
          </cell>
        </row>
        <row r="2936">
          <cell r="A2936">
            <v>3648</v>
          </cell>
          <cell r="B2936">
            <v>2</v>
          </cell>
          <cell r="C2936" t="str">
            <v>ISPW-BA-98183</v>
          </cell>
          <cell r="D2936">
            <v>3648</v>
          </cell>
          <cell r="E2936" t="str">
            <v>ISPW-BA</v>
          </cell>
          <cell r="F2936" t="str">
            <v>98183</v>
          </cell>
          <cell r="G2936" t="str">
            <v>On Location</v>
          </cell>
        </row>
        <row r="2937">
          <cell r="A2937">
            <v>3653</v>
          </cell>
          <cell r="B2937">
            <v>2</v>
          </cell>
          <cell r="C2937" t="str">
            <v>ISPW-BA-98198</v>
          </cell>
          <cell r="D2937">
            <v>3653</v>
          </cell>
          <cell r="E2937" t="str">
            <v>ISPW-BA</v>
          </cell>
          <cell r="F2937" t="str">
            <v>98198</v>
          </cell>
          <cell r="G2937" t="str">
            <v>On Location</v>
          </cell>
        </row>
        <row r="2938">
          <cell r="A2938">
            <v>3654</v>
          </cell>
          <cell r="B2938">
            <v>2</v>
          </cell>
          <cell r="C2938" t="str">
            <v>ISPW-BA-98201</v>
          </cell>
          <cell r="D2938">
            <v>3654</v>
          </cell>
          <cell r="E2938" t="str">
            <v>ISPW-BA</v>
          </cell>
          <cell r="F2938" t="str">
            <v>98201</v>
          </cell>
          <cell r="G2938" t="str">
            <v>On Location</v>
          </cell>
        </row>
        <row r="2939">
          <cell r="A2939">
            <v>3656</v>
          </cell>
          <cell r="B2939">
            <v>2</v>
          </cell>
          <cell r="C2939" t="str">
            <v>ISPW-BA-98202</v>
          </cell>
          <cell r="D2939">
            <v>3656</v>
          </cell>
          <cell r="E2939" t="str">
            <v>ISPW-BA</v>
          </cell>
          <cell r="F2939" t="str">
            <v>98202</v>
          </cell>
          <cell r="G2939" t="str">
            <v>On Location</v>
          </cell>
        </row>
        <row r="2940">
          <cell r="A2940">
            <v>3660</v>
          </cell>
          <cell r="B2940">
            <v>2</v>
          </cell>
          <cell r="C2940" t="str">
            <v>ISPW-BA-98213</v>
          </cell>
          <cell r="D2940">
            <v>3660</v>
          </cell>
          <cell r="E2940" t="str">
            <v>ISPW-BA</v>
          </cell>
          <cell r="F2940" t="str">
            <v>98213</v>
          </cell>
          <cell r="G2940" t="str">
            <v>On Location</v>
          </cell>
        </row>
        <row r="2941">
          <cell r="A2941">
            <v>3661</v>
          </cell>
          <cell r="B2941">
            <v>2</v>
          </cell>
          <cell r="C2941" t="str">
            <v>ISPW-BA-98214</v>
          </cell>
          <cell r="D2941">
            <v>3661</v>
          </cell>
          <cell r="E2941" t="str">
            <v>ISPW-BA</v>
          </cell>
          <cell r="F2941" t="str">
            <v>98214</v>
          </cell>
          <cell r="G2941" t="str">
            <v>RITE</v>
          </cell>
        </row>
        <row r="2942">
          <cell r="A2942">
            <v>3662</v>
          </cell>
          <cell r="B2942">
            <v>2</v>
          </cell>
          <cell r="C2942" t="str">
            <v>ISPW-BA-98215</v>
          </cell>
          <cell r="D2942">
            <v>3662</v>
          </cell>
          <cell r="E2942" t="str">
            <v>ISPW-BA</v>
          </cell>
          <cell r="F2942" t="str">
            <v>98215</v>
          </cell>
          <cell r="G2942" t="str">
            <v>RITE</v>
          </cell>
        </row>
        <row r="2943">
          <cell r="A2943">
            <v>3669</v>
          </cell>
          <cell r="B2943">
            <v>2</v>
          </cell>
          <cell r="C2943" t="str">
            <v>ISPW-BA-98230</v>
          </cell>
          <cell r="D2943">
            <v>3669</v>
          </cell>
          <cell r="E2943" t="str">
            <v>ISPW-BA</v>
          </cell>
          <cell r="F2943" t="str">
            <v>98230</v>
          </cell>
          <cell r="G2943" t="str">
            <v>On Location</v>
          </cell>
        </row>
        <row r="2944">
          <cell r="A2944">
            <v>3670</v>
          </cell>
          <cell r="B2944">
            <v>2</v>
          </cell>
          <cell r="C2944" t="str">
            <v>ISPW-BA-98231</v>
          </cell>
          <cell r="D2944">
            <v>3670</v>
          </cell>
          <cell r="E2944" t="str">
            <v>ISPW-BA</v>
          </cell>
          <cell r="F2944" t="str">
            <v>98231</v>
          </cell>
          <cell r="G2944" t="str">
            <v>On Location</v>
          </cell>
          <cell r="I2944" t="e">
            <v>#N/A</v>
          </cell>
        </row>
        <row r="2945">
          <cell r="A2945">
            <v>3671</v>
          </cell>
          <cell r="B2945">
            <v>2</v>
          </cell>
          <cell r="C2945" t="str">
            <v>ISPW-BA-98232</v>
          </cell>
          <cell r="D2945">
            <v>3671</v>
          </cell>
          <cell r="E2945" t="str">
            <v>ISPW-BA</v>
          </cell>
          <cell r="F2945" t="str">
            <v>98232</v>
          </cell>
          <cell r="G2945" t="str">
            <v>On Location</v>
          </cell>
          <cell r="I2945" t="e">
            <v>#N/A</v>
          </cell>
        </row>
        <row r="2946">
          <cell r="A2946">
            <v>3673</v>
          </cell>
          <cell r="B2946">
            <v>2</v>
          </cell>
          <cell r="C2946" t="str">
            <v>ISPW-BA-98233</v>
          </cell>
          <cell r="D2946">
            <v>3673</v>
          </cell>
          <cell r="E2946" t="str">
            <v>ISPW-BA</v>
          </cell>
          <cell r="F2946" t="str">
            <v>98233</v>
          </cell>
          <cell r="G2946" t="str">
            <v>On Location</v>
          </cell>
          <cell r="I2946" t="e">
            <v>#N/A</v>
          </cell>
        </row>
        <row r="2947">
          <cell r="A2947">
            <v>3675</v>
          </cell>
          <cell r="B2947">
            <v>2</v>
          </cell>
          <cell r="C2947" t="str">
            <v>ISPW-BA-98234</v>
          </cell>
          <cell r="D2947">
            <v>3675</v>
          </cell>
          <cell r="E2947" t="str">
            <v>ISPW-BA</v>
          </cell>
          <cell r="F2947" t="str">
            <v>98234</v>
          </cell>
          <cell r="G2947" t="str">
            <v>On Location</v>
          </cell>
          <cell r="I2947" t="e">
            <v>#N/A</v>
          </cell>
        </row>
        <row r="2948">
          <cell r="A2948">
            <v>3677</v>
          </cell>
          <cell r="B2948">
            <v>2</v>
          </cell>
          <cell r="C2948" t="str">
            <v>ISPW-BA-98235</v>
          </cell>
          <cell r="D2948">
            <v>3677</v>
          </cell>
          <cell r="E2948" t="str">
            <v>ISPW-BA</v>
          </cell>
          <cell r="F2948" t="str">
            <v>98235</v>
          </cell>
          <cell r="G2948" t="str">
            <v>RITE</v>
          </cell>
          <cell r="I2948" t="e">
            <v>#N/A</v>
          </cell>
        </row>
        <row r="2949">
          <cell r="A2949">
            <v>3681</v>
          </cell>
          <cell r="B2949">
            <v>2</v>
          </cell>
          <cell r="C2949" t="str">
            <v>ISPW-BA-98241</v>
          </cell>
          <cell r="D2949">
            <v>3681</v>
          </cell>
          <cell r="E2949" t="str">
            <v>ISPW-BA</v>
          </cell>
          <cell r="F2949" t="str">
            <v>98241</v>
          </cell>
          <cell r="G2949" t="str">
            <v>RITE</v>
          </cell>
          <cell r="I2949" t="e">
            <v>#N/A</v>
          </cell>
        </row>
        <row r="2950">
          <cell r="A2950">
            <v>3684</v>
          </cell>
          <cell r="B2950">
            <v>2</v>
          </cell>
          <cell r="C2950" t="str">
            <v>ISPW-BA-98250</v>
          </cell>
          <cell r="D2950">
            <v>3684</v>
          </cell>
          <cell r="E2950" t="str">
            <v>ISPW-BA</v>
          </cell>
          <cell r="F2950" t="str">
            <v>98250</v>
          </cell>
          <cell r="G2950" t="str">
            <v>On Location</v>
          </cell>
          <cell r="I2950" t="e">
            <v>#N/A</v>
          </cell>
        </row>
        <row r="2951">
          <cell r="A2951">
            <v>3685</v>
          </cell>
          <cell r="B2951">
            <v>2</v>
          </cell>
          <cell r="C2951" t="str">
            <v>ISPW-BA-98251</v>
          </cell>
          <cell r="D2951">
            <v>3685</v>
          </cell>
          <cell r="E2951" t="str">
            <v>ISPW-BA</v>
          </cell>
          <cell r="F2951" t="str">
            <v>98251</v>
          </cell>
          <cell r="G2951" t="str">
            <v>RITE</v>
          </cell>
          <cell r="I2951" t="e">
            <v>#N/A</v>
          </cell>
        </row>
        <row r="2952">
          <cell r="A2952">
            <v>3687</v>
          </cell>
          <cell r="B2952">
            <v>2</v>
          </cell>
          <cell r="C2952" t="str">
            <v>ISPW-BA-98252</v>
          </cell>
          <cell r="D2952">
            <v>3687</v>
          </cell>
          <cell r="E2952" t="str">
            <v>ISPW-BA</v>
          </cell>
          <cell r="F2952" t="str">
            <v>98252</v>
          </cell>
          <cell r="G2952" t="str">
            <v>On Location</v>
          </cell>
          <cell r="I2952" t="e">
            <v>#N/A</v>
          </cell>
        </row>
        <row r="2953">
          <cell r="A2953">
            <v>3688</v>
          </cell>
          <cell r="B2953">
            <v>2</v>
          </cell>
          <cell r="C2953" t="str">
            <v>ISPW-BA-98265</v>
          </cell>
          <cell r="D2953">
            <v>3688</v>
          </cell>
          <cell r="E2953" t="str">
            <v>ISPW-BA</v>
          </cell>
          <cell r="F2953" t="str">
            <v>98265</v>
          </cell>
          <cell r="G2953" t="str">
            <v>On Location</v>
          </cell>
          <cell r="I2953" t="e">
            <v>#N/A</v>
          </cell>
        </row>
        <row r="2954">
          <cell r="A2954">
            <v>3689</v>
          </cell>
          <cell r="B2954">
            <v>2</v>
          </cell>
          <cell r="C2954" t="str">
            <v>ISPW-BA-98266</v>
          </cell>
          <cell r="D2954">
            <v>3689</v>
          </cell>
          <cell r="E2954" t="str">
            <v>ISPW-BA</v>
          </cell>
          <cell r="F2954" t="str">
            <v>98266</v>
          </cell>
          <cell r="G2954" t="str">
            <v>RITE</v>
          </cell>
          <cell r="I2954" t="e">
            <v>#N/A</v>
          </cell>
        </row>
        <row r="2955">
          <cell r="A2955">
            <v>3690</v>
          </cell>
          <cell r="B2955">
            <v>2</v>
          </cell>
          <cell r="C2955" t="str">
            <v>ISPW-BA-98267</v>
          </cell>
          <cell r="D2955">
            <v>3690</v>
          </cell>
          <cell r="E2955" t="str">
            <v>ISPW-BA</v>
          </cell>
          <cell r="F2955" t="str">
            <v>98267</v>
          </cell>
          <cell r="G2955" t="str">
            <v>RITE</v>
          </cell>
          <cell r="I2955" t="e">
            <v>#N/A</v>
          </cell>
        </row>
        <row r="2956">
          <cell r="A2956">
            <v>5436</v>
          </cell>
          <cell r="B2956">
            <v>2</v>
          </cell>
          <cell r="C2956" t="str">
            <v>ISPW-BA-98275</v>
          </cell>
          <cell r="D2956">
            <v>5436</v>
          </cell>
          <cell r="E2956" t="str">
            <v>ISPW-BA</v>
          </cell>
          <cell r="F2956" t="str">
            <v>98275</v>
          </cell>
          <cell r="G2956" t="str">
            <v>On Location</v>
          </cell>
          <cell r="I2956" t="e">
            <v>#N/A</v>
          </cell>
        </row>
        <row r="2957">
          <cell r="A2957">
            <v>4849</v>
          </cell>
          <cell r="B2957">
            <v>2</v>
          </cell>
          <cell r="C2957" t="str">
            <v>ISPW-BA-99010</v>
          </cell>
          <cell r="D2957">
            <v>4849</v>
          </cell>
          <cell r="E2957" t="str">
            <v>ISPW-BA</v>
          </cell>
          <cell r="F2957" t="str">
            <v>99010</v>
          </cell>
          <cell r="G2957" t="str">
            <v>RITE</v>
          </cell>
          <cell r="I2957" t="e">
            <v>#N/A</v>
          </cell>
        </row>
        <row r="2958">
          <cell r="A2958">
            <v>3743</v>
          </cell>
          <cell r="B2958">
            <v>2</v>
          </cell>
          <cell r="C2958" t="str">
            <v>ISPW-BA-99014</v>
          </cell>
          <cell r="D2958">
            <v>3743</v>
          </cell>
          <cell r="E2958" t="str">
            <v>ISPW-BA</v>
          </cell>
          <cell r="F2958" t="str">
            <v>99014</v>
          </cell>
          <cell r="G2958" t="str">
            <v>On Location</v>
          </cell>
          <cell r="I2958" t="e">
            <v>#N/A</v>
          </cell>
        </row>
        <row r="2959">
          <cell r="A2959">
            <v>3745</v>
          </cell>
          <cell r="B2959">
            <v>2</v>
          </cell>
          <cell r="C2959" t="str">
            <v>ISPW-BA-99015</v>
          </cell>
          <cell r="D2959">
            <v>3745</v>
          </cell>
          <cell r="E2959" t="str">
            <v>ISPW-BA</v>
          </cell>
          <cell r="F2959" t="str">
            <v>99015</v>
          </cell>
          <cell r="G2959" t="str">
            <v>On Location</v>
          </cell>
          <cell r="I2959" t="e">
            <v>#N/A</v>
          </cell>
        </row>
        <row r="2960">
          <cell r="A2960">
            <v>3746</v>
          </cell>
          <cell r="B2960">
            <v>2</v>
          </cell>
          <cell r="C2960" t="str">
            <v>ISPW-BA-99016</v>
          </cell>
          <cell r="D2960">
            <v>3746</v>
          </cell>
          <cell r="E2960" t="str">
            <v>ISPW-BA</v>
          </cell>
          <cell r="F2960" t="str">
            <v>99016</v>
          </cell>
          <cell r="G2960" t="str">
            <v>RONG</v>
          </cell>
          <cell r="I2960" t="e">
            <v>#N/A</v>
          </cell>
        </row>
        <row r="2961">
          <cell r="A2961">
            <v>3754</v>
          </cell>
          <cell r="B2961">
            <v>2</v>
          </cell>
          <cell r="C2961" t="str">
            <v>ISPW-BA-99020</v>
          </cell>
          <cell r="D2961">
            <v>3754</v>
          </cell>
          <cell r="E2961" t="str">
            <v>ISPW-BA</v>
          </cell>
          <cell r="F2961" t="str">
            <v>99020</v>
          </cell>
          <cell r="G2961" t="str">
            <v>RITE</v>
          </cell>
          <cell r="H2961" t="str">
            <v>1000017064</v>
          </cell>
          <cell r="N2961" t="str">
            <v>4500808230</v>
          </cell>
          <cell r="O2961" t="str">
            <v>1</v>
          </cell>
        </row>
        <row r="2962">
          <cell r="A2962">
            <v>3759</v>
          </cell>
          <cell r="B2962">
            <v>2</v>
          </cell>
          <cell r="C2962" t="str">
            <v>ISPW-BA-99026</v>
          </cell>
          <cell r="D2962">
            <v>3759</v>
          </cell>
          <cell r="E2962" t="str">
            <v>ISPW-BA</v>
          </cell>
          <cell r="F2962" t="str">
            <v>99026</v>
          </cell>
          <cell r="G2962" t="str">
            <v>On Location</v>
          </cell>
          <cell r="I2962" t="e">
            <v>#N/A</v>
          </cell>
        </row>
        <row r="2963">
          <cell r="A2963">
            <v>3760</v>
          </cell>
          <cell r="B2963">
            <v>2</v>
          </cell>
          <cell r="C2963" t="str">
            <v>ISPW-BA-99027</v>
          </cell>
          <cell r="D2963">
            <v>3760</v>
          </cell>
          <cell r="E2963" t="str">
            <v>ISPW-BA</v>
          </cell>
          <cell r="F2963" t="str">
            <v>99027</v>
          </cell>
          <cell r="G2963" t="str">
            <v>RONG</v>
          </cell>
          <cell r="I2963" t="e">
            <v>#N/A</v>
          </cell>
        </row>
        <row r="2964">
          <cell r="A2964">
            <v>3766</v>
          </cell>
          <cell r="B2964">
            <v>2</v>
          </cell>
          <cell r="C2964" t="str">
            <v>ISPW-BA-99031</v>
          </cell>
          <cell r="D2964">
            <v>3766</v>
          </cell>
          <cell r="E2964" t="str">
            <v>ISPW-BA</v>
          </cell>
          <cell r="F2964" t="str">
            <v>99031</v>
          </cell>
          <cell r="G2964" t="str">
            <v>RITE</v>
          </cell>
          <cell r="H2964" t="str">
            <v>1000017065</v>
          </cell>
          <cell r="N2964" t="str">
            <v>4500808230</v>
          </cell>
          <cell r="O2964" t="str">
            <v>2</v>
          </cell>
        </row>
        <row r="2965">
          <cell r="A2965">
            <v>3767</v>
          </cell>
          <cell r="B2965">
            <v>2</v>
          </cell>
          <cell r="C2965" t="str">
            <v>ISPW-BA-99032</v>
          </cell>
          <cell r="D2965">
            <v>3767</v>
          </cell>
          <cell r="E2965" t="str">
            <v>ISPW-BA</v>
          </cell>
          <cell r="F2965" t="str">
            <v>99032</v>
          </cell>
          <cell r="G2965" t="str">
            <v>RITE</v>
          </cell>
          <cell r="I2965" t="e">
            <v>#N/A</v>
          </cell>
        </row>
        <row r="2966">
          <cell r="A2966">
            <v>4663</v>
          </cell>
          <cell r="B2966">
            <v>2</v>
          </cell>
          <cell r="C2966" t="str">
            <v>ISPW-BA-99033</v>
          </cell>
          <cell r="D2966">
            <v>4663</v>
          </cell>
          <cell r="E2966" t="str">
            <v>ISPW-BA</v>
          </cell>
          <cell r="F2966" t="str">
            <v>99033</v>
          </cell>
          <cell r="G2966" t="str">
            <v>RITE</v>
          </cell>
          <cell r="I2966" t="e">
            <v>#N/A</v>
          </cell>
        </row>
        <row r="2967">
          <cell r="A2967">
            <v>4664</v>
          </cell>
          <cell r="B2967">
            <v>2</v>
          </cell>
          <cell r="C2967" t="str">
            <v>ISPW-BA-99034</v>
          </cell>
          <cell r="D2967">
            <v>4664</v>
          </cell>
          <cell r="E2967" t="str">
            <v>ISPW-BA</v>
          </cell>
          <cell r="F2967" t="str">
            <v>99034</v>
          </cell>
          <cell r="G2967" t="str">
            <v>RITE</v>
          </cell>
          <cell r="I2967" t="e">
            <v>#N/A</v>
          </cell>
        </row>
        <row r="2968">
          <cell r="A2968">
            <v>5587</v>
          </cell>
          <cell r="B2968">
            <v>2</v>
          </cell>
          <cell r="C2968" t="str">
            <v>ISPW-BA-99036</v>
          </cell>
          <cell r="D2968">
            <v>5587</v>
          </cell>
          <cell r="E2968" t="str">
            <v>ISPW-BA</v>
          </cell>
          <cell r="F2968" t="str">
            <v>99036</v>
          </cell>
          <cell r="G2968" t="str">
            <v>RITE</v>
          </cell>
          <cell r="I2968" t="e">
            <v>#N/A</v>
          </cell>
        </row>
        <row r="2969">
          <cell r="A2969">
            <v>3771</v>
          </cell>
          <cell r="B2969">
            <v>2</v>
          </cell>
          <cell r="C2969" t="str">
            <v>ISPW-BA-99037</v>
          </cell>
          <cell r="D2969">
            <v>3771</v>
          </cell>
          <cell r="E2969" t="str">
            <v>ISPW-BA</v>
          </cell>
          <cell r="F2969" t="str">
            <v>99037</v>
          </cell>
          <cell r="G2969" t="str">
            <v>RITE</v>
          </cell>
          <cell r="I2969" t="e">
            <v>#N/A</v>
          </cell>
        </row>
        <row r="2970">
          <cell r="A2970">
            <v>3772</v>
          </cell>
          <cell r="B2970">
            <v>2</v>
          </cell>
          <cell r="C2970" t="str">
            <v>ISPW-BA-99038</v>
          </cell>
          <cell r="D2970">
            <v>3772</v>
          </cell>
          <cell r="E2970" t="str">
            <v>ISPW-BA</v>
          </cell>
          <cell r="F2970" t="str">
            <v>99038</v>
          </cell>
          <cell r="G2970" t="str">
            <v>On Location</v>
          </cell>
          <cell r="I2970" t="e">
            <v>#N/A</v>
          </cell>
        </row>
        <row r="2971">
          <cell r="A2971">
            <v>3773</v>
          </cell>
          <cell r="B2971">
            <v>2</v>
          </cell>
          <cell r="C2971" t="str">
            <v>ISPW-BA-99039</v>
          </cell>
          <cell r="D2971">
            <v>3773</v>
          </cell>
          <cell r="E2971" t="str">
            <v>ISPW-BA</v>
          </cell>
          <cell r="F2971" t="str">
            <v>99039</v>
          </cell>
          <cell r="G2971" t="str">
            <v>On Location</v>
          </cell>
          <cell r="I2971" t="e">
            <v>#N/A</v>
          </cell>
        </row>
        <row r="2972">
          <cell r="A2972">
            <v>3777</v>
          </cell>
          <cell r="B2972">
            <v>2</v>
          </cell>
          <cell r="C2972" t="str">
            <v>ISPW-BA-99042</v>
          </cell>
          <cell r="D2972">
            <v>3777</v>
          </cell>
          <cell r="E2972" t="str">
            <v>ISPW-BA</v>
          </cell>
          <cell r="F2972" t="str">
            <v>99042</v>
          </cell>
          <cell r="G2972" t="str">
            <v>On Location</v>
          </cell>
          <cell r="H2972" t="str">
            <v>1000017200</v>
          </cell>
          <cell r="N2972" t="str">
            <v>4500879819</v>
          </cell>
          <cell r="O2972" t="str">
            <v>1</v>
          </cell>
        </row>
        <row r="2973">
          <cell r="A2973">
            <v>3778</v>
          </cell>
          <cell r="B2973">
            <v>2</v>
          </cell>
          <cell r="C2973" t="str">
            <v>ISPW-BA-99043</v>
          </cell>
          <cell r="D2973">
            <v>3778</v>
          </cell>
          <cell r="E2973" t="str">
            <v>ISPW-BA</v>
          </cell>
          <cell r="F2973" t="str">
            <v>99043</v>
          </cell>
          <cell r="G2973" t="str">
            <v>On Location</v>
          </cell>
          <cell r="H2973" t="str">
            <v>1000017207</v>
          </cell>
          <cell r="N2973" t="str">
            <v>4500882826</v>
          </cell>
          <cell r="O2973" t="str">
            <v>1</v>
          </cell>
        </row>
        <row r="2974">
          <cell r="A2974">
            <v>3779</v>
          </cell>
          <cell r="B2974">
            <v>2</v>
          </cell>
          <cell r="C2974" t="str">
            <v>ISPW-BA-99044</v>
          </cell>
          <cell r="D2974">
            <v>3779</v>
          </cell>
          <cell r="E2974" t="str">
            <v>ISPW-BA</v>
          </cell>
          <cell r="F2974" t="str">
            <v>99044</v>
          </cell>
          <cell r="G2974" t="str">
            <v>On Location</v>
          </cell>
          <cell r="H2974" t="str">
            <v>1000017249</v>
          </cell>
          <cell r="N2974" t="str">
            <v>4500900154</v>
          </cell>
          <cell r="O2974" t="str">
            <v>23</v>
          </cell>
        </row>
        <row r="2975">
          <cell r="A2975">
            <v>3780</v>
          </cell>
          <cell r="B2975">
            <v>2</v>
          </cell>
          <cell r="C2975" t="str">
            <v>ISPW-BA-99045</v>
          </cell>
          <cell r="D2975">
            <v>3780</v>
          </cell>
          <cell r="E2975" t="str">
            <v>ISPW-BA</v>
          </cell>
          <cell r="F2975" t="str">
            <v>99045</v>
          </cell>
          <cell r="G2975" t="str">
            <v>RITE</v>
          </cell>
          <cell r="H2975" t="str">
            <v>1000017250</v>
          </cell>
          <cell r="N2975" t="str">
            <v>4500900154</v>
          </cell>
          <cell r="O2975" t="str">
            <v>24</v>
          </cell>
        </row>
        <row r="2976">
          <cell r="A2976">
            <v>3781</v>
          </cell>
          <cell r="B2976">
            <v>2</v>
          </cell>
          <cell r="C2976" t="str">
            <v>ISPW-BA-99048</v>
          </cell>
          <cell r="D2976">
            <v>3781</v>
          </cell>
          <cell r="E2976" t="str">
            <v>ISPW-BA</v>
          </cell>
          <cell r="F2976" t="str">
            <v>99048</v>
          </cell>
          <cell r="G2976" t="str">
            <v>RITE</v>
          </cell>
          <cell r="I2976" t="e">
            <v>#N/A</v>
          </cell>
        </row>
        <row r="2977">
          <cell r="A2977">
            <v>3782</v>
          </cell>
          <cell r="B2977">
            <v>2</v>
          </cell>
          <cell r="C2977" t="str">
            <v>ISPW-BA-99049</v>
          </cell>
          <cell r="D2977">
            <v>3782</v>
          </cell>
          <cell r="E2977" t="str">
            <v>ISPW-BA</v>
          </cell>
          <cell r="F2977" t="str">
            <v>99049</v>
          </cell>
          <cell r="G2977" t="str">
            <v>RITE</v>
          </cell>
          <cell r="I2977" t="e">
            <v>#N/A</v>
          </cell>
        </row>
        <row r="2978">
          <cell r="A2978">
            <v>3783</v>
          </cell>
          <cell r="B2978">
            <v>2</v>
          </cell>
          <cell r="C2978" t="str">
            <v>ISPW-BA-99050</v>
          </cell>
          <cell r="D2978">
            <v>3783</v>
          </cell>
          <cell r="E2978" t="str">
            <v>ISPW-BA</v>
          </cell>
          <cell r="F2978" t="str">
            <v>99050</v>
          </cell>
          <cell r="G2978" t="str">
            <v>RITE</v>
          </cell>
          <cell r="I2978" t="e">
            <v>#N/A</v>
          </cell>
        </row>
        <row r="2979">
          <cell r="A2979">
            <v>3784</v>
          </cell>
          <cell r="B2979">
            <v>2</v>
          </cell>
          <cell r="C2979" t="str">
            <v>ISPW-BA-99051</v>
          </cell>
          <cell r="D2979">
            <v>3784</v>
          </cell>
          <cell r="E2979" t="str">
            <v>ISPW-BA</v>
          </cell>
          <cell r="F2979" t="str">
            <v>99051</v>
          </cell>
          <cell r="G2979" t="str">
            <v>RITE</v>
          </cell>
          <cell r="H2979" t="str">
            <v>1000017322</v>
          </cell>
          <cell r="N2979" t="str">
            <v>4500928865</v>
          </cell>
          <cell r="O2979" t="str">
            <v>1</v>
          </cell>
        </row>
        <row r="2980">
          <cell r="A2980">
            <v>3785</v>
          </cell>
          <cell r="B2980">
            <v>2</v>
          </cell>
          <cell r="C2980" t="str">
            <v>ISPW-BA-99052</v>
          </cell>
          <cell r="D2980">
            <v>3785</v>
          </cell>
          <cell r="E2980" t="str">
            <v>ISPW-BA</v>
          </cell>
          <cell r="F2980" t="str">
            <v>99052</v>
          </cell>
          <cell r="G2980" t="str">
            <v>On Location</v>
          </cell>
          <cell r="H2980" t="str">
            <v>1000017360</v>
          </cell>
          <cell r="N2980" t="str">
            <v>4500928865</v>
          </cell>
          <cell r="O2980" t="str">
            <v>2</v>
          </cell>
        </row>
        <row r="2981">
          <cell r="A2981">
            <v>3786</v>
          </cell>
          <cell r="B2981">
            <v>2</v>
          </cell>
          <cell r="C2981" t="str">
            <v>ISPW-BA-99053</v>
          </cell>
          <cell r="D2981">
            <v>3786</v>
          </cell>
          <cell r="E2981" t="str">
            <v>ISPW-BA</v>
          </cell>
          <cell r="F2981" t="str">
            <v>99053</v>
          </cell>
          <cell r="G2981" t="str">
            <v>On Location</v>
          </cell>
          <cell r="H2981" t="str">
            <v>1000017361</v>
          </cell>
          <cell r="N2981" t="str">
            <v>4500928865</v>
          </cell>
          <cell r="O2981" t="str">
            <v>3</v>
          </cell>
        </row>
        <row r="2982">
          <cell r="A2982">
            <v>4334</v>
          </cell>
          <cell r="B2982">
            <v>2</v>
          </cell>
          <cell r="C2982" t="str">
            <v>ISPW-BA-99058</v>
          </cell>
          <cell r="D2982">
            <v>4334</v>
          </cell>
          <cell r="E2982" t="str">
            <v>ISPW-BA</v>
          </cell>
          <cell r="F2982" t="str">
            <v>99058</v>
          </cell>
          <cell r="G2982" t="str">
            <v>On Location</v>
          </cell>
          <cell r="I2982" t="e">
            <v>#N/A</v>
          </cell>
        </row>
        <row r="2983">
          <cell r="A2983">
            <v>4338</v>
          </cell>
          <cell r="B2983">
            <v>2</v>
          </cell>
          <cell r="C2983" t="str">
            <v>ISPW-BA-99059</v>
          </cell>
          <cell r="D2983">
            <v>4338</v>
          </cell>
          <cell r="E2983" t="str">
            <v>ISPW-BA</v>
          </cell>
          <cell r="F2983" t="str">
            <v>99059</v>
          </cell>
          <cell r="G2983" t="str">
            <v>On Location</v>
          </cell>
          <cell r="I2983" t="e">
            <v>#N/A</v>
          </cell>
        </row>
        <row r="2984">
          <cell r="A2984">
            <v>4335</v>
          </cell>
          <cell r="B2984">
            <v>2</v>
          </cell>
          <cell r="C2984" t="str">
            <v>ISPW-BA-99060</v>
          </cell>
          <cell r="D2984">
            <v>4335</v>
          </cell>
          <cell r="E2984" t="str">
            <v>ISPW-BA</v>
          </cell>
          <cell r="F2984" t="str">
            <v>99060</v>
          </cell>
          <cell r="G2984" t="str">
            <v>RITE</v>
          </cell>
          <cell r="I2984" t="e">
            <v>#N/A</v>
          </cell>
        </row>
        <row r="2985">
          <cell r="A2985">
            <v>4600</v>
          </cell>
          <cell r="B2985">
            <v>2</v>
          </cell>
          <cell r="C2985" t="str">
            <v>ISPW-EA-00-005</v>
          </cell>
          <cell r="D2985">
            <v>4600</v>
          </cell>
          <cell r="E2985" t="str">
            <v>ISPW-EA</v>
          </cell>
          <cell r="F2985" t="str">
            <v>00-005</v>
          </cell>
          <cell r="G2985" t="str">
            <v>RITE</v>
          </cell>
          <cell r="I2985" t="e">
            <v>#N/A</v>
          </cell>
        </row>
        <row r="2986">
          <cell r="A2986">
            <v>4598</v>
          </cell>
          <cell r="B2986">
            <v>2</v>
          </cell>
          <cell r="C2986" t="str">
            <v>ISPW-EA-00-006</v>
          </cell>
          <cell r="D2986">
            <v>4598</v>
          </cell>
          <cell r="E2986" t="str">
            <v>ISPW-EA</v>
          </cell>
          <cell r="F2986" t="str">
            <v>00-006</v>
          </cell>
          <cell r="G2986" t="str">
            <v>On Location</v>
          </cell>
          <cell r="I2986" t="e">
            <v>#N/A</v>
          </cell>
        </row>
        <row r="2987">
          <cell r="A2987">
            <v>4599</v>
          </cell>
          <cell r="B2987">
            <v>2</v>
          </cell>
          <cell r="C2987" t="str">
            <v>ISPW-EA-00-007</v>
          </cell>
          <cell r="D2987">
            <v>4599</v>
          </cell>
          <cell r="E2987" t="str">
            <v>ISPW-EA</v>
          </cell>
          <cell r="F2987" t="str">
            <v>00-007</v>
          </cell>
          <cell r="G2987" t="str">
            <v>On Location</v>
          </cell>
          <cell r="I2987" t="e">
            <v>#N/A</v>
          </cell>
        </row>
        <row r="2988">
          <cell r="A2988">
            <v>4588</v>
          </cell>
          <cell r="B2988">
            <v>2</v>
          </cell>
          <cell r="C2988" t="str">
            <v>ISPW-EA-00-008</v>
          </cell>
          <cell r="D2988">
            <v>4588</v>
          </cell>
          <cell r="E2988" t="str">
            <v>ISPW-EA</v>
          </cell>
          <cell r="F2988" t="str">
            <v>00-008</v>
          </cell>
          <cell r="G2988" t="str">
            <v>On Location</v>
          </cell>
          <cell r="I2988" t="e">
            <v>#N/A</v>
          </cell>
        </row>
        <row r="2989">
          <cell r="A2989">
            <v>4590</v>
          </cell>
          <cell r="B2989">
            <v>2</v>
          </cell>
          <cell r="C2989" t="str">
            <v>ISPW-EA-00-009</v>
          </cell>
          <cell r="D2989">
            <v>4590</v>
          </cell>
          <cell r="E2989" t="str">
            <v>ISPW-EA</v>
          </cell>
          <cell r="F2989" t="str">
            <v>00-009</v>
          </cell>
          <cell r="G2989" t="str">
            <v>RITE</v>
          </cell>
          <cell r="I2989" t="e">
            <v>#N/A</v>
          </cell>
        </row>
        <row r="2990">
          <cell r="A2990">
            <v>4591</v>
          </cell>
          <cell r="B2990">
            <v>2</v>
          </cell>
          <cell r="C2990" t="str">
            <v>ISPW-EA-00-010</v>
          </cell>
          <cell r="D2990">
            <v>4591</v>
          </cell>
          <cell r="E2990" t="str">
            <v>ISPW-EA</v>
          </cell>
          <cell r="F2990" t="str">
            <v>00-010</v>
          </cell>
          <cell r="G2990" t="str">
            <v>RITE</v>
          </cell>
          <cell r="I2990" t="e">
            <v>#N/A</v>
          </cell>
        </row>
        <row r="2991">
          <cell r="A2991">
            <v>4862</v>
          </cell>
          <cell r="B2991">
            <v>2</v>
          </cell>
          <cell r="C2991" t="str">
            <v>ISPW-EA-00-018</v>
          </cell>
          <cell r="D2991">
            <v>4862</v>
          </cell>
          <cell r="E2991" t="str">
            <v>ISPW-EA</v>
          </cell>
          <cell r="F2991" t="str">
            <v>00-018</v>
          </cell>
          <cell r="G2991" t="str">
            <v>On Location</v>
          </cell>
          <cell r="I2991" t="e">
            <v>#N/A</v>
          </cell>
          <cell r="N2991" t="str">
            <v>4500992379</v>
          </cell>
          <cell r="O2991" t="str">
            <v>3</v>
          </cell>
        </row>
        <row r="2992">
          <cell r="A2992">
            <v>4863</v>
          </cell>
          <cell r="B2992">
            <v>2</v>
          </cell>
          <cell r="C2992" t="str">
            <v>ISPW-EA-00-019</v>
          </cell>
          <cell r="D2992">
            <v>4863</v>
          </cell>
          <cell r="E2992" t="str">
            <v>ISPW-EA</v>
          </cell>
          <cell r="F2992" t="str">
            <v>00-019</v>
          </cell>
          <cell r="G2992" t="str">
            <v>On Location</v>
          </cell>
          <cell r="I2992" t="e">
            <v>#N/A</v>
          </cell>
          <cell r="N2992" t="str">
            <v>4500992379</v>
          </cell>
          <cell r="O2992" t="str">
            <v>3</v>
          </cell>
        </row>
        <row r="2993">
          <cell r="A2993">
            <v>4864</v>
          </cell>
          <cell r="B2993">
            <v>2</v>
          </cell>
          <cell r="C2993" t="str">
            <v>ISPW-EA-00-020</v>
          </cell>
          <cell r="D2993">
            <v>4864</v>
          </cell>
          <cell r="E2993" t="str">
            <v>ISPW-EA</v>
          </cell>
          <cell r="F2993" t="str">
            <v>00-020</v>
          </cell>
          <cell r="G2993" t="str">
            <v>On Location</v>
          </cell>
          <cell r="I2993" t="e">
            <v>#N/A</v>
          </cell>
          <cell r="N2993" t="str">
            <v>4500992379</v>
          </cell>
          <cell r="O2993" t="str">
            <v>3</v>
          </cell>
        </row>
        <row r="2994">
          <cell r="A2994">
            <v>5243</v>
          </cell>
          <cell r="B2994">
            <v>2</v>
          </cell>
          <cell r="C2994" t="str">
            <v>ISPW-EA-00-033</v>
          </cell>
          <cell r="D2994">
            <v>5243</v>
          </cell>
          <cell r="E2994" t="str">
            <v>ISPW-EA</v>
          </cell>
          <cell r="F2994" t="str">
            <v>00-033</v>
          </cell>
          <cell r="G2994" t="str">
            <v>On Location</v>
          </cell>
          <cell r="I2994" t="e">
            <v>#N/A</v>
          </cell>
          <cell r="N2994" t="str">
            <v>4501006454</v>
          </cell>
          <cell r="O2994" t="str">
            <v>2</v>
          </cell>
        </row>
        <row r="2995">
          <cell r="A2995">
            <v>5240</v>
          </cell>
          <cell r="B2995">
            <v>2</v>
          </cell>
          <cell r="C2995" t="str">
            <v>ISPW-EA-00-034</v>
          </cell>
          <cell r="D2995">
            <v>5240</v>
          </cell>
          <cell r="E2995" t="str">
            <v>ISPW-EA</v>
          </cell>
          <cell r="F2995" t="str">
            <v>00-034</v>
          </cell>
          <cell r="G2995" t="str">
            <v>On Location</v>
          </cell>
          <cell r="I2995" t="e">
            <v>#N/A</v>
          </cell>
          <cell r="N2995" t="str">
            <v>4501006454</v>
          </cell>
          <cell r="O2995" t="str">
            <v>2</v>
          </cell>
        </row>
        <row r="2996">
          <cell r="A2996">
            <v>5237</v>
          </cell>
          <cell r="B2996">
            <v>2</v>
          </cell>
          <cell r="C2996" t="str">
            <v>ISPW-EA-00-035</v>
          </cell>
          <cell r="D2996">
            <v>5237</v>
          </cell>
          <cell r="E2996" t="str">
            <v>ISPW-EA</v>
          </cell>
          <cell r="F2996" t="str">
            <v>00-035</v>
          </cell>
          <cell r="G2996" t="str">
            <v>On Location</v>
          </cell>
          <cell r="I2996" t="e">
            <v>#N/A</v>
          </cell>
          <cell r="N2996" t="str">
            <v>4501006454</v>
          </cell>
          <cell r="O2996" t="str">
            <v>2</v>
          </cell>
        </row>
        <row r="2997">
          <cell r="A2997">
            <v>5232</v>
          </cell>
          <cell r="B2997">
            <v>2</v>
          </cell>
          <cell r="C2997" t="str">
            <v>ISPW-EA-00-036</v>
          </cell>
          <cell r="D2997">
            <v>5232</v>
          </cell>
          <cell r="E2997" t="str">
            <v>ISPW-EA</v>
          </cell>
          <cell r="F2997" t="str">
            <v>00-036</v>
          </cell>
          <cell r="G2997" t="str">
            <v>On Location</v>
          </cell>
          <cell r="I2997" t="e">
            <v>#N/A</v>
          </cell>
          <cell r="N2997" t="str">
            <v>4501006454</v>
          </cell>
          <cell r="O2997" t="str">
            <v>1</v>
          </cell>
        </row>
        <row r="2998">
          <cell r="A2998">
            <v>5234</v>
          </cell>
          <cell r="B2998">
            <v>2</v>
          </cell>
          <cell r="C2998" t="str">
            <v>ISPW-EA-00-037</v>
          </cell>
          <cell r="D2998">
            <v>5234</v>
          </cell>
          <cell r="E2998" t="str">
            <v>ISPW-EA</v>
          </cell>
          <cell r="F2998" t="str">
            <v>00-037</v>
          </cell>
          <cell r="G2998" t="str">
            <v>On Location</v>
          </cell>
          <cell r="I2998" t="e">
            <v>#N/A</v>
          </cell>
          <cell r="N2998" t="str">
            <v>4501006454</v>
          </cell>
          <cell r="O2998" t="str">
            <v>1</v>
          </cell>
        </row>
        <row r="2999">
          <cell r="A2999">
            <v>5233</v>
          </cell>
          <cell r="B2999">
            <v>2</v>
          </cell>
          <cell r="C2999" t="str">
            <v>ISPW-EA-00-038</v>
          </cell>
          <cell r="D2999">
            <v>5233</v>
          </cell>
          <cell r="E2999" t="str">
            <v>ISPW-EA</v>
          </cell>
          <cell r="F2999" t="str">
            <v>00-038</v>
          </cell>
          <cell r="G2999" t="str">
            <v>RITE</v>
          </cell>
          <cell r="I2999" t="e">
            <v>#N/A</v>
          </cell>
          <cell r="N2999" t="str">
            <v>4501006454</v>
          </cell>
          <cell r="O2999" t="str">
            <v>1</v>
          </cell>
        </row>
        <row r="3000">
          <cell r="A3000">
            <v>5886</v>
          </cell>
          <cell r="B3000">
            <v>2</v>
          </cell>
          <cell r="C3000" t="str">
            <v>ISPW-EA-00-048</v>
          </cell>
          <cell r="D3000">
            <v>5886</v>
          </cell>
          <cell r="E3000" t="str">
            <v>ISPW-EA</v>
          </cell>
          <cell r="F3000" t="str">
            <v>00-048</v>
          </cell>
          <cell r="G3000" t="str">
            <v>RITE</v>
          </cell>
          <cell r="H3000" t="str">
            <v>1000017951</v>
          </cell>
        </row>
        <row r="3001">
          <cell r="A3001">
            <v>5455</v>
          </cell>
          <cell r="B3001">
            <v>2</v>
          </cell>
          <cell r="C3001" t="str">
            <v>ISPW-EA-00-052</v>
          </cell>
          <cell r="D3001">
            <v>5455</v>
          </cell>
          <cell r="E3001" t="str">
            <v>ISPW-EA</v>
          </cell>
          <cell r="F3001" t="str">
            <v>00-052</v>
          </cell>
          <cell r="G3001" t="str">
            <v>On Location</v>
          </cell>
          <cell r="I3001" t="e">
            <v>#N/A</v>
          </cell>
          <cell r="N3001" t="str">
            <v>4501042484</v>
          </cell>
          <cell r="O3001" t="str">
            <v>1</v>
          </cell>
        </row>
        <row r="3002">
          <cell r="A3002">
            <v>5456</v>
          </cell>
          <cell r="B3002">
            <v>2</v>
          </cell>
          <cell r="C3002" t="str">
            <v>ISPW-EA-00-053</v>
          </cell>
          <cell r="D3002">
            <v>5456</v>
          </cell>
          <cell r="E3002" t="str">
            <v>ISPW-EA</v>
          </cell>
          <cell r="F3002" t="str">
            <v>00-053</v>
          </cell>
          <cell r="G3002" t="str">
            <v>On Location</v>
          </cell>
          <cell r="I3002" t="e">
            <v>#N/A</v>
          </cell>
          <cell r="N3002" t="str">
            <v>4501042484</v>
          </cell>
          <cell r="O3002" t="str">
            <v>1</v>
          </cell>
        </row>
        <row r="3003">
          <cell r="A3003">
            <v>5463</v>
          </cell>
          <cell r="B3003">
            <v>2</v>
          </cell>
          <cell r="C3003" t="str">
            <v>ISPW-EA-00-054</v>
          </cell>
          <cell r="D3003">
            <v>5463</v>
          </cell>
          <cell r="E3003" t="str">
            <v>ISPW-EA</v>
          </cell>
          <cell r="F3003" t="str">
            <v>00-054</v>
          </cell>
          <cell r="G3003" t="str">
            <v>On Location</v>
          </cell>
          <cell r="I3003" t="e">
            <v>#N/A</v>
          </cell>
          <cell r="N3003" t="str">
            <v>4501042484</v>
          </cell>
          <cell r="O3003" t="str">
            <v>1</v>
          </cell>
        </row>
        <row r="3004">
          <cell r="A3004">
            <v>5992</v>
          </cell>
          <cell r="B3004">
            <v>2</v>
          </cell>
          <cell r="C3004" t="str">
            <v>ISPW-EA-00-055</v>
          </cell>
          <cell r="D3004">
            <v>5992</v>
          </cell>
          <cell r="E3004" t="str">
            <v>ISPW-EA</v>
          </cell>
          <cell r="F3004" t="str">
            <v>00-055</v>
          </cell>
          <cell r="G3004" t="str">
            <v>RITE</v>
          </cell>
          <cell r="H3004" t="str">
            <v>1000018015</v>
          </cell>
        </row>
        <row r="3005">
          <cell r="A3005">
            <v>5565</v>
          </cell>
          <cell r="B3005">
            <v>2</v>
          </cell>
          <cell r="C3005" t="str">
            <v>ISPW-EA-00-056</v>
          </cell>
          <cell r="D3005">
            <v>5565</v>
          </cell>
          <cell r="E3005" t="str">
            <v>ISPW-EA</v>
          </cell>
          <cell r="F3005" t="str">
            <v>00-056</v>
          </cell>
          <cell r="G3005" t="str">
            <v>On Location</v>
          </cell>
          <cell r="I3005" t="e">
            <v>#N/A</v>
          </cell>
          <cell r="N3005" t="str">
            <v>4501061098</v>
          </cell>
          <cell r="O3005" t="str">
            <v>1</v>
          </cell>
        </row>
        <row r="3006">
          <cell r="A3006">
            <v>5953</v>
          </cell>
          <cell r="B3006">
            <v>2</v>
          </cell>
          <cell r="C3006" t="str">
            <v>ISPW-EA-00-073</v>
          </cell>
          <cell r="D3006">
            <v>5953</v>
          </cell>
          <cell r="E3006" t="str">
            <v>ISPW-EA</v>
          </cell>
          <cell r="F3006" t="str">
            <v>00-073</v>
          </cell>
          <cell r="G3006" t="str">
            <v>RITE</v>
          </cell>
          <cell r="H3006" t="str">
            <v>1000018373</v>
          </cell>
          <cell r="N3006" t="str">
            <v>4501095280</v>
          </cell>
          <cell r="O3006" t="str">
            <v>7</v>
          </cell>
        </row>
        <row r="3007">
          <cell r="A3007">
            <v>5954</v>
          </cell>
          <cell r="B3007">
            <v>2</v>
          </cell>
          <cell r="C3007" t="str">
            <v>ISPW-EA-00-074</v>
          </cell>
          <cell r="D3007">
            <v>5954</v>
          </cell>
          <cell r="E3007" t="str">
            <v>ISPW-EA</v>
          </cell>
          <cell r="F3007" t="str">
            <v>00-074</v>
          </cell>
          <cell r="G3007" t="str">
            <v>On Location</v>
          </cell>
          <cell r="H3007" t="str">
            <v>1000018374</v>
          </cell>
          <cell r="N3007" t="str">
            <v>4501095280</v>
          </cell>
          <cell r="O3007" t="str">
            <v>8</v>
          </cell>
        </row>
        <row r="3008">
          <cell r="A3008">
            <v>5962</v>
          </cell>
          <cell r="B3008">
            <v>2</v>
          </cell>
          <cell r="C3008" t="str">
            <v>ISPW-EA-00-075</v>
          </cell>
          <cell r="D3008">
            <v>5962</v>
          </cell>
          <cell r="E3008" t="str">
            <v>ISPW-EA</v>
          </cell>
          <cell r="F3008" t="str">
            <v>00-075</v>
          </cell>
          <cell r="G3008" t="str">
            <v>RITE</v>
          </cell>
          <cell r="H3008" t="str">
            <v>1000018377</v>
          </cell>
          <cell r="N3008" t="str">
            <v>4501096341</v>
          </cell>
          <cell r="O3008" t="str">
            <v>1</v>
          </cell>
        </row>
        <row r="3009">
          <cell r="A3009">
            <v>5963</v>
          </cell>
          <cell r="B3009">
            <v>2</v>
          </cell>
          <cell r="C3009" t="str">
            <v>ISPW-EA-00-076</v>
          </cell>
          <cell r="D3009">
            <v>5963</v>
          </cell>
          <cell r="E3009" t="str">
            <v>ISPW-EA</v>
          </cell>
          <cell r="F3009" t="str">
            <v>00-076</v>
          </cell>
          <cell r="G3009" t="str">
            <v>On Location</v>
          </cell>
          <cell r="H3009" t="str">
            <v>1000018378</v>
          </cell>
          <cell r="N3009" t="str">
            <v>4501096341</v>
          </cell>
          <cell r="O3009" t="str">
            <v>2</v>
          </cell>
        </row>
        <row r="3010">
          <cell r="A3010">
            <v>6001</v>
          </cell>
          <cell r="B3010">
            <v>2</v>
          </cell>
          <cell r="C3010" t="str">
            <v>ISPW-EA-00-088</v>
          </cell>
          <cell r="D3010">
            <v>6001</v>
          </cell>
          <cell r="E3010" t="str">
            <v>ISPW-EA</v>
          </cell>
          <cell r="F3010" t="str">
            <v>00-088</v>
          </cell>
          <cell r="G3010" t="str">
            <v>On Location</v>
          </cell>
          <cell r="I3010" t="e">
            <v>#N/A</v>
          </cell>
          <cell r="N3010" t="str">
            <v>4501093716</v>
          </cell>
          <cell r="O3010" t="str">
            <v>2</v>
          </cell>
        </row>
        <row r="3011">
          <cell r="A3011">
            <v>6000</v>
          </cell>
          <cell r="B3011">
            <v>2</v>
          </cell>
          <cell r="C3011" t="str">
            <v>ISPW-EA-00-089</v>
          </cell>
          <cell r="D3011">
            <v>6000</v>
          </cell>
          <cell r="E3011" t="str">
            <v>ISPW-EA</v>
          </cell>
          <cell r="F3011" t="str">
            <v>00-089</v>
          </cell>
          <cell r="G3011" t="str">
            <v>On Location</v>
          </cell>
          <cell r="I3011" t="e">
            <v>#N/A</v>
          </cell>
          <cell r="N3011" t="str">
            <v>4501093716</v>
          </cell>
          <cell r="O3011" t="str">
            <v>2</v>
          </cell>
        </row>
        <row r="3012">
          <cell r="A3012">
            <v>6002</v>
          </cell>
          <cell r="B3012">
            <v>2</v>
          </cell>
          <cell r="C3012" t="str">
            <v>ISPW-EA-00-090</v>
          </cell>
          <cell r="D3012">
            <v>6002</v>
          </cell>
          <cell r="E3012" t="str">
            <v>ISPW-EA</v>
          </cell>
          <cell r="F3012" t="str">
            <v>00-090</v>
          </cell>
          <cell r="G3012" t="str">
            <v>On Location</v>
          </cell>
          <cell r="I3012" t="e">
            <v>#N/A</v>
          </cell>
          <cell r="N3012" t="str">
            <v>4501093716</v>
          </cell>
          <cell r="O3012" t="str">
            <v>2</v>
          </cell>
        </row>
        <row r="3013">
          <cell r="A3013">
            <v>6024</v>
          </cell>
          <cell r="B3013">
            <v>2</v>
          </cell>
          <cell r="C3013" t="str">
            <v>ISPW-EA-00-093</v>
          </cell>
          <cell r="D3013">
            <v>6024</v>
          </cell>
          <cell r="E3013" t="str">
            <v>ISPW-EA</v>
          </cell>
          <cell r="F3013" t="str">
            <v>00-093</v>
          </cell>
          <cell r="G3013" t="str">
            <v>RITE</v>
          </cell>
          <cell r="H3013" t="str">
            <v>1000018598</v>
          </cell>
          <cell r="N3013" t="str">
            <v>NGC00092</v>
          </cell>
          <cell r="O3013" t="str">
            <v>1</v>
          </cell>
        </row>
        <row r="3014">
          <cell r="A3014">
            <v>6025</v>
          </cell>
          <cell r="B3014">
            <v>2</v>
          </cell>
          <cell r="C3014" t="str">
            <v>ISPW-EA-00-094</v>
          </cell>
          <cell r="D3014">
            <v>6025</v>
          </cell>
          <cell r="E3014" t="str">
            <v>ISPW-EA</v>
          </cell>
          <cell r="F3014" t="str">
            <v>00-094</v>
          </cell>
          <cell r="G3014" t="str">
            <v>RITE</v>
          </cell>
          <cell r="H3014" t="str">
            <v>1000018603</v>
          </cell>
          <cell r="N3014" t="str">
            <v>NGC00092</v>
          </cell>
          <cell r="O3014" t="str">
            <v>2</v>
          </cell>
        </row>
        <row r="3015">
          <cell r="A3015">
            <v>6026</v>
          </cell>
          <cell r="B3015">
            <v>2</v>
          </cell>
          <cell r="C3015" t="str">
            <v>ISPW-EA-00-095</v>
          </cell>
          <cell r="D3015">
            <v>6026</v>
          </cell>
          <cell r="E3015" t="str">
            <v>ISPW-EA</v>
          </cell>
          <cell r="F3015" t="str">
            <v>00-095</v>
          </cell>
          <cell r="G3015" t="str">
            <v>On Location</v>
          </cell>
          <cell r="H3015" t="str">
            <v>1000018604</v>
          </cell>
          <cell r="N3015" t="str">
            <v>NGC00092</v>
          </cell>
          <cell r="O3015" t="str">
            <v>3</v>
          </cell>
        </row>
        <row r="3016">
          <cell r="A3016">
            <v>6027</v>
          </cell>
          <cell r="B3016">
            <v>2</v>
          </cell>
          <cell r="C3016" t="str">
            <v>ISPW-EA-00-096</v>
          </cell>
          <cell r="D3016">
            <v>6027</v>
          </cell>
          <cell r="E3016" t="str">
            <v>ISPW-EA</v>
          </cell>
          <cell r="F3016" t="str">
            <v>00-096</v>
          </cell>
          <cell r="G3016" t="str">
            <v>On Location</v>
          </cell>
          <cell r="H3016" t="str">
            <v>1000018605</v>
          </cell>
          <cell r="N3016" t="str">
            <v>NGC00092</v>
          </cell>
          <cell r="O3016" t="str">
            <v>4</v>
          </cell>
        </row>
        <row r="3017">
          <cell r="A3017">
            <v>6028</v>
          </cell>
          <cell r="B3017">
            <v>2</v>
          </cell>
          <cell r="C3017" t="str">
            <v>ISPW-EA-00-097</v>
          </cell>
          <cell r="D3017">
            <v>6028</v>
          </cell>
          <cell r="E3017" t="str">
            <v>ISPW-EA</v>
          </cell>
          <cell r="F3017" t="str">
            <v>00-097</v>
          </cell>
          <cell r="G3017" t="str">
            <v>RITE</v>
          </cell>
          <cell r="H3017" t="str">
            <v>1000018599</v>
          </cell>
          <cell r="N3017" t="str">
            <v>NGC00092</v>
          </cell>
          <cell r="O3017" t="str">
            <v>5</v>
          </cell>
        </row>
        <row r="3018">
          <cell r="A3018">
            <v>6029</v>
          </cell>
          <cell r="B3018">
            <v>2</v>
          </cell>
          <cell r="C3018" t="str">
            <v>ISPW-EA-00-098</v>
          </cell>
          <cell r="D3018">
            <v>6029</v>
          </cell>
          <cell r="E3018" t="str">
            <v>ISPW-EA</v>
          </cell>
          <cell r="F3018" t="str">
            <v>00-098</v>
          </cell>
          <cell r="G3018" t="str">
            <v>On Location</v>
          </cell>
          <cell r="H3018" t="str">
            <v>1000018600</v>
          </cell>
          <cell r="N3018" t="str">
            <v>NGC00092</v>
          </cell>
          <cell r="O3018" t="str">
            <v>6</v>
          </cell>
        </row>
        <row r="3019">
          <cell r="A3019">
            <v>6040</v>
          </cell>
          <cell r="B3019">
            <v>2</v>
          </cell>
          <cell r="C3019" t="str">
            <v>ISPW-EA-00-101</v>
          </cell>
          <cell r="D3019">
            <v>6040</v>
          </cell>
          <cell r="E3019" t="str">
            <v>ISPW-EA</v>
          </cell>
          <cell r="F3019" t="str">
            <v>00-101</v>
          </cell>
          <cell r="G3019" t="str">
            <v>RITE</v>
          </cell>
          <cell r="H3019" t="str">
            <v>1000018601</v>
          </cell>
          <cell r="N3019" t="str">
            <v>NGCC000092</v>
          </cell>
          <cell r="O3019" t="str">
            <v>7</v>
          </cell>
        </row>
        <row r="3020">
          <cell r="A3020">
            <v>6041</v>
          </cell>
          <cell r="B3020">
            <v>2</v>
          </cell>
          <cell r="C3020" t="str">
            <v>ISPW-EA-00-102</v>
          </cell>
          <cell r="D3020">
            <v>6041</v>
          </cell>
          <cell r="E3020" t="str">
            <v>ISPW-EA</v>
          </cell>
          <cell r="F3020" t="str">
            <v>00-102</v>
          </cell>
          <cell r="G3020" t="str">
            <v>On Location</v>
          </cell>
          <cell r="H3020" t="str">
            <v>1000018602</v>
          </cell>
          <cell r="N3020" t="str">
            <v>NGCC000092</v>
          </cell>
          <cell r="O3020" t="str">
            <v>8</v>
          </cell>
        </row>
        <row r="3021">
          <cell r="A3021">
            <v>6223</v>
          </cell>
          <cell r="B3021">
            <v>2</v>
          </cell>
          <cell r="C3021" t="str">
            <v>ISPW-EA-00-143</v>
          </cell>
          <cell r="D3021">
            <v>6223</v>
          </cell>
          <cell r="E3021" t="str">
            <v>ISPW-EA</v>
          </cell>
          <cell r="F3021" t="str">
            <v>00-143</v>
          </cell>
          <cell r="G3021" t="str">
            <v>On Location</v>
          </cell>
          <cell r="I3021" t="e">
            <v>#N/A</v>
          </cell>
        </row>
        <row r="3022">
          <cell r="A3022">
            <v>6224</v>
          </cell>
          <cell r="B3022">
            <v>2</v>
          </cell>
          <cell r="C3022" t="str">
            <v>ISPW-EA-00-144</v>
          </cell>
          <cell r="D3022">
            <v>6224</v>
          </cell>
          <cell r="E3022" t="str">
            <v>ISPW-EA</v>
          </cell>
          <cell r="F3022" t="str">
            <v>00-144</v>
          </cell>
          <cell r="G3022" t="str">
            <v>On Location</v>
          </cell>
          <cell r="I3022" t="e">
            <v>#N/A</v>
          </cell>
        </row>
        <row r="3023">
          <cell r="A3023">
            <v>6241</v>
          </cell>
          <cell r="B3023">
            <v>2</v>
          </cell>
          <cell r="C3023" t="str">
            <v>ISPW-EA-00-151</v>
          </cell>
          <cell r="D3023">
            <v>6241</v>
          </cell>
          <cell r="E3023" t="str">
            <v>ISPW-EA</v>
          </cell>
          <cell r="F3023" t="str">
            <v>00-151</v>
          </cell>
          <cell r="G3023" t="str">
            <v>RITE</v>
          </cell>
          <cell r="H3023" t="str">
            <v>1000018673</v>
          </cell>
          <cell r="N3023" t="str">
            <v>4501124456</v>
          </cell>
          <cell r="O3023" t="str">
            <v>2</v>
          </cell>
        </row>
        <row r="3024">
          <cell r="A3024">
            <v>6240</v>
          </cell>
          <cell r="B3024">
            <v>2</v>
          </cell>
          <cell r="C3024" t="str">
            <v>ISPW-EA-00-152</v>
          </cell>
          <cell r="D3024">
            <v>6240</v>
          </cell>
          <cell r="E3024" t="str">
            <v>ISPW-EA</v>
          </cell>
          <cell r="F3024" t="str">
            <v>00-152</v>
          </cell>
          <cell r="G3024" t="str">
            <v>On Location</v>
          </cell>
          <cell r="H3024" t="str">
            <v>1000018674</v>
          </cell>
          <cell r="N3024" t="str">
            <v>4501124456</v>
          </cell>
          <cell r="O3024" t="str">
            <v>3</v>
          </cell>
        </row>
        <row r="3025">
          <cell r="A3025">
            <v>6242</v>
          </cell>
          <cell r="B3025">
            <v>2</v>
          </cell>
          <cell r="C3025" t="str">
            <v>ISPW-EA-00-153</v>
          </cell>
          <cell r="D3025">
            <v>6242</v>
          </cell>
          <cell r="E3025" t="str">
            <v>ISPW-EA</v>
          </cell>
          <cell r="F3025" t="str">
            <v>00-153</v>
          </cell>
          <cell r="G3025" t="str">
            <v>On Location</v>
          </cell>
          <cell r="H3025" t="str">
            <v>1000018675</v>
          </cell>
          <cell r="N3025" t="str">
            <v>4501124456</v>
          </cell>
          <cell r="O3025" t="str">
            <v>4</v>
          </cell>
        </row>
        <row r="3026">
          <cell r="A3026">
            <v>6239</v>
          </cell>
          <cell r="B3026">
            <v>2</v>
          </cell>
          <cell r="C3026" t="str">
            <v>ISPW-EA-00-154</v>
          </cell>
          <cell r="D3026">
            <v>6239</v>
          </cell>
          <cell r="E3026" t="str">
            <v>ISPW-EA</v>
          </cell>
          <cell r="F3026" t="str">
            <v>00-154</v>
          </cell>
          <cell r="G3026" t="str">
            <v>On Location</v>
          </cell>
          <cell r="H3026" t="str">
            <v>1000018676</v>
          </cell>
          <cell r="N3026" t="str">
            <v>4501124456</v>
          </cell>
          <cell r="O3026" t="str">
            <v>5</v>
          </cell>
        </row>
        <row r="3027">
          <cell r="A3027">
            <v>6243</v>
          </cell>
          <cell r="B3027">
            <v>2</v>
          </cell>
          <cell r="C3027" t="str">
            <v>ISPW-EA-00-155</v>
          </cell>
          <cell r="D3027">
            <v>6243</v>
          </cell>
          <cell r="E3027" t="str">
            <v>ISPW-EA</v>
          </cell>
          <cell r="F3027" t="str">
            <v>00-155</v>
          </cell>
          <cell r="G3027" t="str">
            <v>RITE</v>
          </cell>
          <cell r="H3027" t="str">
            <v>1000018677</v>
          </cell>
          <cell r="N3027" t="str">
            <v>4501124456</v>
          </cell>
          <cell r="O3027" t="str">
            <v>6</v>
          </cell>
        </row>
        <row r="3028">
          <cell r="A3028">
            <v>6244</v>
          </cell>
          <cell r="B3028">
            <v>2</v>
          </cell>
          <cell r="C3028" t="str">
            <v>ISPW-EA-00-156</v>
          </cell>
          <cell r="D3028">
            <v>6244</v>
          </cell>
          <cell r="E3028" t="str">
            <v>ISPW-EA</v>
          </cell>
          <cell r="F3028" t="str">
            <v>00-156</v>
          </cell>
          <cell r="G3028" t="str">
            <v>RITE</v>
          </cell>
          <cell r="H3028" t="str">
            <v>1000018672</v>
          </cell>
          <cell r="N3028" t="str">
            <v>4501124456</v>
          </cell>
          <cell r="O3028" t="str">
            <v>1</v>
          </cell>
        </row>
        <row r="3029">
          <cell r="A3029">
            <v>6339</v>
          </cell>
          <cell r="B3029">
            <v>2</v>
          </cell>
          <cell r="C3029" t="str">
            <v>ISPW-EA-00-157</v>
          </cell>
          <cell r="D3029">
            <v>6339</v>
          </cell>
          <cell r="E3029" t="str">
            <v>ISPW-EA</v>
          </cell>
          <cell r="F3029" t="str">
            <v>00-157</v>
          </cell>
          <cell r="G3029" t="str">
            <v>On Location</v>
          </cell>
          <cell r="H3029" t="str">
            <v>1000018777</v>
          </cell>
          <cell r="N3029" t="str">
            <v>451124457</v>
          </cell>
          <cell r="O3029" t="str">
            <v>1</v>
          </cell>
        </row>
        <row r="3030">
          <cell r="A3030">
            <v>6337</v>
          </cell>
          <cell r="B3030">
            <v>2</v>
          </cell>
          <cell r="C3030" t="str">
            <v>ISPW-EA-00-158</v>
          </cell>
          <cell r="D3030">
            <v>6337</v>
          </cell>
          <cell r="E3030" t="str">
            <v>ISPW-EA</v>
          </cell>
          <cell r="F3030" t="str">
            <v>00-158</v>
          </cell>
          <cell r="G3030" t="str">
            <v>On Location</v>
          </cell>
          <cell r="H3030" t="str">
            <v>1000018775</v>
          </cell>
          <cell r="N3030" t="str">
            <v>4501124449</v>
          </cell>
          <cell r="O3030" t="str">
            <v>1</v>
          </cell>
        </row>
        <row r="3031">
          <cell r="A3031">
            <v>6338</v>
          </cell>
          <cell r="B3031">
            <v>2</v>
          </cell>
          <cell r="C3031" t="str">
            <v>ISPW-EA-00-159</v>
          </cell>
          <cell r="D3031">
            <v>6338</v>
          </cell>
          <cell r="E3031" t="str">
            <v>ISPW-EA</v>
          </cell>
          <cell r="F3031" t="str">
            <v>00-159</v>
          </cell>
          <cell r="G3031" t="str">
            <v>On Location</v>
          </cell>
          <cell r="H3031" t="str">
            <v>1000018776</v>
          </cell>
          <cell r="N3031" t="str">
            <v>4501124449</v>
          </cell>
          <cell r="O3031" t="str">
            <v>2</v>
          </cell>
        </row>
        <row r="3032">
          <cell r="A3032">
            <v>6447</v>
          </cell>
          <cell r="B3032">
            <v>2</v>
          </cell>
          <cell r="C3032" t="str">
            <v>ISPW-EA-00-184</v>
          </cell>
          <cell r="D3032">
            <v>6447</v>
          </cell>
          <cell r="E3032" t="str">
            <v>ISPW-EA</v>
          </cell>
          <cell r="F3032" t="str">
            <v>00-184</v>
          </cell>
          <cell r="G3032" t="str">
            <v>On Location</v>
          </cell>
          <cell r="I3032" t="e">
            <v>#N/A</v>
          </cell>
        </row>
        <row r="3033">
          <cell r="A3033">
            <v>6448</v>
          </cell>
          <cell r="B3033">
            <v>2</v>
          </cell>
          <cell r="C3033" t="str">
            <v>ISPW-EA-00-185</v>
          </cell>
          <cell r="D3033">
            <v>6448</v>
          </cell>
          <cell r="E3033" t="str">
            <v>ISPW-EA</v>
          </cell>
          <cell r="F3033" t="str">
            <v>00-185</v>
          </cell>
          <cell r="G3033" t="str">
            <v>RITE</v>
          </cell>
          <cell r="I3033" t="e">
            <v>#N/A</v>
          </cell>
        </row>
        <row r="3034">
          <cell r="A3034">
            <v>6657</v>
          </cell>
          <cell r="B3034">
            <v>2</v>
          </cell>
          <cell r="C3034" t="str">
            <v>ISPW-EA-00-194</v>
          </cell>
          <cell r="D3034">
            <v>6657</v>
          </cell>
          <cell r="E3034" t="str">
            <v>ISPW-EA</v>
          </cell>
          <cell r="F3034" t="str">
            <v>00-194</v>
          </cell>
          <cell r="G3034" t="str">
            <v>RITE</v>
          </cell>
          <cell r="I3034" t="e">
            <v>#N/A</v>
          </cell>
        </row>
        <row r="3035">
          <cell r="A3035">
            <v>6658</v>
          </cell>
          <cell r="B3035">
            <v>2</v>
          </cell>
          <cell r="C3035" t="str">
            <v>ISPW-EA-00-195</v>
          </cell>
          <cell r="D3035">
            <v>6658</v>
          </cell>
          <cell r="E3035" t="str">
            <v>ISPW-EA</v>
          </cell>
          <cell r="F3035" t="str">
            <v>00-195</v>
          </cell>
          <cell r="G3035" t="str">
            <v>RITE</v>
          </cell>
          <cell r="I3035" t="e">
            <v>#N/A</v>
          </cell>
        </row>
        <row r="3036">
          <cell r="A3036">
            <v>6655</v>
          </cell>
          <cell r="B3036">
            <v>2</v>
          </cell>
          <cell r="C3036" t="str">
            <v>ISPW-EA-00-198</v>
          </cell>
          <cell r="D3036">
            <v>6655</v>
          </cell>
          <cell r="E3036" t="str">
            <v>ISPW-EA</v>
          </cell>
          <cell r="F3036" t="str">
            <v>00-198</v>
          </cell>
          <cell r="G3036" t="str">
            <v>RITE</v>
          </cell>
          <cell r="I3036" t="e">
            <v>#N/A</v>
          </cell>
        </row>
        <row r="3037">
          <cell r="A3037">
            <v>6656</v>
          </cell>
          <cell r="B3037">
            <v>2</v>
          </cell>
          <cell r="C3037" t="str">
            <v>ISPW-EA-00-199</v>
          </cell>
          <cell r="D3037">
            <v>6656</v>
          </cell>
          <cell r="E3037" t="str">
            <v>ISPW-EA</v>
          </cell>
          <cell r="F3037" t="str">
            <v>00-199</v>
          </cell>
          <cell r="G3037" t="str">
            <v>RITE</v>
          </cell>
          <cell r="I3037" t="e">
            <v>#N/A</v>
          </cell>
        </row>
        <row r="3038">
          <cell r="A3038">
            <v>6547</v>
          </cell>
          <cell r="B3038">
            <v>2</v>
          </cell>
          <cell r="C3038" t="str">
            <v>ISPW-EA-00-200</v>
          </cell>
          <cell r="D3038">
            <v>6547</v>
          </cell>
          <cell r="E3038" t="str">
            <v>ISPW-EA</v>
          </cell>
          <cell r="F3038" t="str">
            <v>00-200</v>
          </cell>
          <cell r="G3038" t="str">
            <v>On Location</v>
          </cell>
          <cell r="I3038" t="e">
            <v>#N/A</v>
          </cell>
        </row>
        <row r="3039">
          <cell r="A3039">
            <v>6504</v>
          </cell>
          <cell r="B3039">
            <v>2</v>
          </cell>
          <cell r="C3039" t="str">
            <v>ISPW-EA-00-202</v>
          </cell>
          <cell r="D3039">
            <v>6504</v>
          </cell>
          <cell r="E3039" t="str">
            <v>ISPW-EA</v>
          </cell>
          <cell r="F3039" t="str">
            <v>00-202</v>
          </cell>
          <cell r="G3039" t="str">
            <v>On Location</v>
          </cell>
          <cell r="H3039" t="str">
            <v>1000018863</v>
          </cell>
          <cell r="N3039" t="str">
            <v>4501124457</v>
          </cell>
          <cell r="O3039" t="str">
            <v>2</v>
          </cell>
        </row>
        <row r="3040">
          <cell r="A3040">
            <v>6505</v>
          </cell>
          <cell r="B3040">
            <v>2</v>
          </cell>
          <cell r="C3040" t="str">
            <v>ISPW-EA-00-203</v>
          </cell>
          <cell r="D3040">
            <v>6505</v>
          </cell>
          <cell r="E3040" t="str">
            <v>ISPW-EA</v>
          </cell>
          <cell r="F3040" t="str">
            <v>00-203</v>
          </cell>
          <cell r="G3040" t="str">
            <v>On Location</v>
          </cell>
          <cell r="H3040" t="str">
            <v>1000018864</v>
          </cell>
          <cell r="N3040" t="str">
            <v>4501124457</v>
          </cell>
          <cell r="O3040" t="str">
            <v>3</v>
          </cell>
        </row>
        <row r="3041">
          <cell r="A3041">
            <v>6516</v>
          </cell>
          <cell r="B3041">
            <v>2</v>
          </cell>
          <cell r="C3041" t="str">
            <v>ISPW-EA-00-204</v>
          </cell>
          <cell r="D3041">
            <v>6516</v>
          </cell>
          <cell r="E3041" t="str">
            <v>ISPW-EA</v>
          </cell>
          <cell r="F3041" t="str">
            <v>00-204</v>
          </cell>
          <cell r="G3041" t="str">
            <v>On Location</v>
          </cell>
          <cell r="H3041" t="str">
            <v>1000018880</v>
          </cell>
          <cell r="N3041" t="str">
            <v>4501124457</v>
          </cell>
          <cell r="O3041" t="str">
            <v>4</v>
          </cell>
        </row>
        <row r="3042">
          <cell r="A3042">
            <v>6517</v>
          </cell>
          <cell r="B3042">
            <v>2</v>
          </cell>
          <cell r="C3042" t="str">
            <v>ISPW-EA-00-205</v>
          </cell>
          <cell r="D3042">
            <v>6517</v>
          </cell>
          <cell r="E3042" t="str">
            <v>ISPW-EA</v>
          </cell>
          <cell r="F3042" t="str">
            <v>00-205</v>
          </cell>
          <cell r="G3042" t="str">
            <v>RITE</v>
          </cell>
          <cell r="H3042" t="str">
            <v>1000018881</v>
          </cell>
          <cell r="N3042" t="str">
            <v>4501124457</v>
          </cell>
          <cell r="O3042" t="str">
            <v>5</v>
          </cell>
        </row>
        <row r="3043">
          <cell r="A3043">
            <v>6518</v>
          </cell>
          <cell r="B3043">
            <v>2</v>
          </cell>
          <cell r="C3043" t="str">
            <v>ISPW-EA-00-206</v>
          </cell>
          <cell r="D3043">
            <v>6518</v>
          </cell>
          <cell r="E3043" t="str">
            <v>ISPW-EA</v>
          </cell>
          <cell r="F3043" t="str">
            <v>00-206</v>
          </cell>
          <cell r="G3043" t="str">
            <v>RITE</v>
          </cell>
          <cell r="H3043" t="str">
            <v>1000018882</v>
          </cell>
          <cell r="N3043" t="str">
            <v>4501124457</v>
          </cell>
          <cell r="O3043" t="str">
            <v>6</v>
          </cell>
        </row>
        <row r="3044">
          <cell r="A3044">
            <v>6519</v>
          </cell>
          <cell r="B3044">
            <v>2</v>
          </cell>
          <cell r="C3044" t="str">
            <v>ISPW-EA-00-207</v>
          </cell>
          <cell r="D3044">
            <v>6519</v>
          </cell>
          <cell r="E3044" t="str">
            <v>ISPW-EA</v>
          </cell>
          <cell r="F3044" t="str">
            <v>00-207</v>
          </cell>
          <cell r="G3044" t="str">
            <v>RITE</v>
          </cell>
          <cell r="I3044" t="e">
            <v>#N/A</v>
          </cell>
          <cell r="N3044" t="str">
            <v>4501124457</v>
          </cell>
          <cell r="O3044" t="str">
            <v>7</v>
          </cell>
        </row>
        <row r="3045">
          <cell r="A3045">
            <v>6715</v>
          </cell>
          <cell r="B3045">
            <v>2</v>
          </cell>
          <cell r="C3045" t="str">
            <v>ISPW-EA-00-230</v>
          </cell>
          <cell r="D3045">
            <v>6715</v>
          </cell>
          <cell r="E3045" t="str">
            <v>ISPW-EA</v>
          </cell>
          <cell r="F3045" t="str">
            <v>00-230</v>
          </cell>
          <cell r="G3045" t="str">
            <v>On Location</v>
          </cell>
          <cell r="I3045" t="e">
            <v>#N/A</v>
          </cell>
        </row>
        <row r="3046">
          <cell r="A3046">
            <v>6716</v>
          </cell>
          <cell r="B3046">
            <v>2</v>
          </cell>
          <cell r="C3046" t="str">
            <v>ISPW-EA-00-231</v>
          </cell>
          <cell r="D3046">
            <v>6716</v>
          </cell>
          <cell r="E3046" t="str">
            <v>ISPW-EA</v>
          </cell>
          <cell r="F3046" t="str">
            <v>00-231</v>
          </cell>
          <cell r="G3046" t="str">
            <v>On Location</v>
          </cell>
          <cell r="I3046" t="e">
            <v>#N/A</v>
          </cell>
        </row>
        <row r="3047">
          <cell r="A3047">
            <v>6772</v>
          </cell>
          <cell r="B3047">
            <v>2</v>
          </cell>
          <cell r="C3047" t="str">
            <v>ISPW-EA-00-237</v>
          </cell>
          <cell r="D3047">
            <v>6772</v>
          </cell>
          <cell r="E3047" t="str">
            <v>ISPW-EA</v>
          </cell>
          <cell r="F3047" t="str">
            <v>00-237</v>
          </cell>
          <cell r="G3047" t="str">
            <v>RITE</v>
          </cell>
          <cell r="I3047" t="e">
            <v>#N/A</v>
          </cell>
          <cell r="N3047" t="str">
            <v>4501149795</v>
          </cell>
          <cell r="O3047" t="str">
            <v>4</v>
          </cell>
        </row>
        <row r="3048">
          <cell r="A3048">
            <v>6770</v>
          </cell>
          <cell r="B3048">
            <v>2</v>
          </cell>
          <cell r="C3048" t="str">
            <v>ISPW-EA-00-238</v>
          </cell>
          <cell r="D3048">
            <v>6770</v>
          </cell>
          <cell r="E3048" t="str">
            <v>ISPW-EA</v>
          </cell>
          <cell r="F3048" t="str">
            <v>00-238</v>
          </cell>
          <cell r="G3048" t="str">
            <v>RITE</v>
          </cell>
          <cell r="I3048" t="e">
            <v>#N/A</v>
          </cell>
          <cell r="N3048" t="str">
            <v>4501149795</v>
          </cell>
          <cell r="O3048" t="str">
            <v>4</v>
          </cell>
        </row>
        <row r="3049">
          <cell r="A3049">
            <v>6771</v>
          </cell>
          <cell r="B3049">
            <v>2</v>
          </cell>
          <cell r="C3049" t="str">
            <v>ISPW-EA-00-239</v>
          </cell>
          <cell r="D3049">
            <v>6771</v>
          </cell>
          <cell r="E3049" t="str">
            <v>ISPW-EA</v>
          </cell>
          <cell r="F3049" t="str">
            <v>00-239</v>
          </cell>
          <cell r="G3049" t="str">
            <v>RITE</v>
          </cell>
          <cell r="I3049" t="e">
            <v>#N/A</v>
          </cell>
          <cell r="N3049" t="str">
            <v>4501149795</v>
          </cell>
          <cell r="O3049" t="str">
            <v>4</v>
          </cell>
        </row>
        <row r="3050">
          <cell r="A3050">
            <v>6778</v>
          </cell>
          <cell r="B3050">
            <v>2</v>
          </cell>
          <cell r="C3050" t="str">
            <v>ISPW-EA-00-240</v>
          </cell>
          <cell r="D3050">
            <v>6778</v>
          </cell>
          <cell r="E3050" t="str">
            <v>ISPW-EA</v>
          </cell>
          <cell r="F3050" t="str">
            <v>00-240</v>
          </cell>
          <cell r="G3050" t="str">
            <v>RITE</v>
          </cell>
          <cell r="I3050" t="e">
            <v>#N/A</v>
          </cell>
          <cell r="N3050" t="str">
            <v>4501149795</v>
          </cell>
          <cell r="O3050" t="str">
            <v>5</v>
          </cell>
        </row>
        <row r="3051">
          <cell r="A3051">
            <v>6779</v>
          </cell>
          <cell r="B3051">
            <v>2</v>
          </cell>
          <cell r="C3051" t="str">
            <v>ISPW-EA-00-241</v>
          </cell>
          <cell r="D3051">
            <v>6779</v>
          </cell>
          <cell r="E3051" t="str">
            <v>ISPW-EA</v>
          </cell>
          <cell r="F3051" t="str">
            <v>00-241</v>
          </cell>
          <cell r="G3051" t="str">
            <v>RITE</v>
          </cell>
          <cell r="I3051" t="e">
            <v>#N/A</v>
          </cell>
          <cell r="N3051" t="str">
            <v>4501149795</v>
          </cell>
          <cell r="O3051" t="str">
            <v>5</v>
          </cell>
        </row>
        <row r="3052">
          <cell r="A3052">
            <v>6780</v>
          </cell>
          <cell r="B3052">
            <v>2</v>
          </cell>
          <cell r="C3052" t="str">
            <v>ISPW-EA-00-242</v>
          </cell>
          <cell r="D3052">
            <v>6780</v>
          </cell>
          <cell r="E3052" t="str">
            <v>ISPW-EA</v>
          </cell>
          <cell r="F3052" t="str">
            <v>00-242</v>
          </cell>
          <cell r="G3052" t="str">
            <v>RITE</v>
          </cell>
          <cell r="I3052" t="e">
            <v>#N/A</v>
          </cell>
          <cell r="N3052" t="str">
            <v>4501149795</v>
          </cell>
        </row>
        <row r="3053">
          <cell r="A3053">
            <v>6969</v>
          </cell>
          <cell r="B3053">
            <v>2</v>
          </cell>
          <cell r="C3053" t="str">
            <v>ISPW-EA-00-277</v>
          </cell>
          <cell r="D3053">
            <v>6969</v>
          </cell>
          <cell r="E3053" t="str">
            <v>ISPW-EA</v>
          </cell>
          <cell r="F3053" t="str">
            <v>00-277</v>
          </cell>
          <cell r="G3053" t="str">
            <v>RITE</v>
          </cell>
          <cell r="I3053" t="e">
            <v>#N/A</v>
          </cell>
          <cell r="N3053" t="str">
            <v>4501140240</v>
          </cell>
          <cell r="O3053" t="str">
            <v>5</v>
          </cell>
        </row>
        <row r="3054">
          <cell r="A3054">
            <v>6970</v>
          </cell>
          <cell r="B3054">
            <v>2</v>
          </cell>
          <cell r="C3054" t="str">
            <v>ISPW-EA-00-278</v>
          </cell>
          <cell r="D3054">
            <v>6970</v>
          </cell>
          <cell r="E3054" t="str">
            <v>ISPW-EA</v>
          </cell>
          <cell r="F3054" t="str">
            <v>00-278</v>
          </cell>
          <cell r="G3054" t="str">
            <v>RITE</v>
          </cell>
          <cell r="I3054" t="e">
            <v>#N/A</v>
          </cell>
          <cell r="N3054" t="str">
            <v>4501140240</v>
          </cell>
          <cell r="O3054" t="str">
            <v>5</v>
          </cell>
        </row>
        <row r="3055">
          <cell r="A3055">
            <v>6971</v>
          </cell>
          <cell r="B3055">
            <v>2</v>
          </cell>
          <cell r="C3055" t="str">
            <v>ISPW-EA-00-279</v>
          </cell>
          <cell r="D3055">
            <v>6971</v>
          </cell>
          <cell r="E3055" t="str">
            <v>ISPW-EA</v>
          </cell>
          <cell r="F3055" t="str">
            <v>00-279</v>
          </cell>
          <cell r="G3055" t="str">
            <v>RITE</v>
          </cell>
          <cell r="I3055" t="e">
            <v>#N/A</v>
          </cell>
          <cell r="N3055" t="str">
            <v>4501140240</v>
          </cell>
          <cell r="O3055" t="str">
            <v>5</v>
          </cell>
        </row>
        <row r="3056">
          <cell r="A3056">
            <v>6982</v>
          </cell>
          <cell r="B3056">
            <v>2</v>
          </cell>
          <cell r="C3056" t="str">
            <v>ISPW-EA-00-280</v>
          </cell>
          <cell r="D3056">
            <v>6982</v>
          </cell>
          <cell r="E3056" t="str">
            <v>ISPW-EA</v>
          </cell>
          <cell r="F3056" t="str">
            <v>00-280</v>
          </cell>
          <cell r="G3056" t="str">
            <v>RITE</v>
          </cell>
          <cell r="I3056" t="e">
            <v>#N/A</v>
          </cell>
          <cell r="N3056" t="str">
            <v>4501140240</v>
          </cell>
          <cell r="O3056" t="str">
            <v>6</v>
          </cell>
        </row>
        <row r="3057">
          <cell r="A3057">
            <v>6983</v>
          </cell>
          <cell r="B3057">
            <v>2</v>
          </cell>
          <cell r="C3057" t="str">
            <v>ISPW-EA-00-281</v>
          </cell>
          <cell r="D3057">
            <v>6983</v>
          </cell>
          <cell r="E3057" t="str">
            <v>ISPW-EA</v>
          </cell>
          <cell r="F3057" t="str">
            <v>00-281</v>
          </cell>
          <cell r="G3057" t="str">
            <v>RITE</v>
          </cell>
          <cell r="I3057" t="e">
            <v>#N/A</v>
          </cell>
          <cell r="N3057" t="str">
            <v>4501140240</v>
          </cell>
          <cell r="O3057" t="str">
            <v>6</v>
          </cell>
        </row>
        <row r="3058">
          <cell r="A3058">
            <v>6984</v>
          </cell>
          <cell r="B3058">
            <v>2</v>
          </cell>
          <cell r="C3058" t="str">
            <v>ISPW-EA-00-282</v>
          </cell>
          <cell r="D3058">
            <v>6984</v>
          </cell>
          <cell r="E3058" t="str">
            <v>ISPW-EA</v>
          </cell>
          <cell r="F3058" t="str">
            <v>00-282</v>
          </cell>
          <cell r="G3058" t="str">
            <v>RITE</v>
          </cell>
          <cell r="I3058" t="e">
            <v>#N/A</v>
          </cell>
          <cell r="N3058" t="str">
            <v>4501140240</v>
          </cell>
          <cell r="O3058" t="str">
            <v>6</v>
          </cell>
        </row>
        <row r="3059">
          <cell r="A3059">
            <v>4348</v>
          </cell>
          <cell r="B3059">
            <v>2</v>
          </cell>
          <cell r="C3059" t="str">
            <v>ISPW-EA-ENP01A</v>
          </cell>
          <cell r="D3059">
            <v>4348</v>
          </cell>
          <cell r="E3059" t="str">
            <v>ISPW-EA</v>
          </cell>
          <cell r="F3059" t="str">
            <v>ENP01A</v>
          </cell>
          <cell r="G3059" t="str">
            <v>RITE</v>
          </cell>
          <cell r="I3059" t="e">
            <v>#N/A</v>
          </cell>
        </row>
        <row r="3060">
          <cell r="A3060">
            <v>4349</v>
          </cell>
          <cell r="B3060">
            <v>2</v>
          </cell>
          <cell r="C3060" t="str">
            <v>ISPW-EA-ENP01B</v>
          </cell>
          <cell r="D3060">
            <v>4349</v>
          </cell>
          <cell r="E3060" t="str">
            <v>ISPW-EA</v>
          </cell>
          <cell r="F3060" t="str">
            <v>ENP01B</v>
          </cell>
          <cell r="G3060" t="str">
            <v>On Location</v>
          </cell>
          <cell r="I3060" t="e">
            <v>#N/A</v>
          </cell>
        </row>
        <row r="3061">
          <cell r="A3061">
            <v>3986</v>
          </cell>
          <cell r="B3061">
            <v>2</v>
          </cell>
          <cell r="C3061" t="str">
            <v>ISPW-EA-ENP-4</v>
          </cell>
          <cell r="D3061">
            <v>3986</v>
          </cell>
          <cell r="E3061" t="str">
            <v>ISPW-EA</v>
          </cell>
          <cell r="F3061" t="str">
            <v>ENP4</v>
          </cell>
          <cell r="G3061" t="str">
            <v>RITE</v>
          </cell>
          <cell r="H3061" t="str">
            <v>1000017954</v>
          </cell>
        </row>
        <row r="3062">
          <cell r="A3062">
            <v>3987</v>
          </cell>
          <cell r="B3062">
            <v>2</v>
          </cell>
          <cell r="C3062" t="str">
            <v>ISPW-EA-ENP-5</v>
          </cell>
          <cell r="D3062">
            <v>3987</v>
          </cell>
          <cell r="E3062" t="str">
            <v>ISPW-EA</v>
          </cell>
          <cell r="F3062" t="str">
            <v>ENP5</v>
          </cell>
          <cell r="G3062" t="str">
            <v>RITE</v>
          </cell>
          <cell r="H3062" t="str">
            <v>1000017955</v>
          </cell>
        </row>
        <row r="3063">
          <cell r="A3063">
            <v>3988</v>
          </cell>
          <cell r="B3063">
            <v>2</v>
          </cell>
          <cell r="C3063" t="str">
            <v>ISPW-EA-ENP-6</v>
          </cell>
          <cell r="D3063">
            <v>3988</v>
          </cell>
          <cell r="E3063" t="str">
            <v>ISPW-EA</v>
          </cell>
          <cell r="F3063" t="str">
            <v>ENP6</v>
          </cell>
          <cell r="G3063" t="str">
            <v>RITE</v>
          </cell>
          <cell r="H3063" t="str">
            <v>1000017956</v>
          </cell>
        </row>
        <row r="3064">
          <cell r="A3064">
            <v>7023</v>
          </cell>
          <cell r="B3064">
            <v>2</v>
          </cell>
          <cell r="C3064" t="str">
            <v>ISPW-GA-12002</v>
          </cell>
          <cell r="D3064">
            <v>7023</v>
          </cell>
          <cell r="E3064" t="str">
            <v>ISPW-GA</v>
          </cell>
          <cell r="F3064" t="str">
            <v>12002</v>
          </cell>
          <cell r="G3064" t="str">
            <v>RITE</v>
          </cell>
          <cell r="I3064" t="e">
            <v>#N/A</v>
          </cell>
        </row>
        <row r="3065">
          <cell r="A3065">
            <v>7024</v>
          </cell>
          <cell r="B3065">
            <v>2</v>
          </cell>
          <cell r="C3065" t="str">
            <v>ISPW-GA-12004</v>
          </cell>
          <cell r="D3065">
            <v>7024</v>
          </cell>
          <cell r="E3065" t="str">
            <v>ISPW-GA</v>
          </cell>
          <cell r="F3065" t="str">
            <v>12004</v>
          </cell>
          <cell r="G3065" t="str">
            <v>On Location</v>
          </cell>
          <cell r="I3065" t="e">
            <v>#N/A</v>
          </cell>
        </row>
        <row r="3066">
          <cell r="A3066">
            <v>1720</v>
          </cell>
          <cell r="B3066">
            <v>2</v>
          </cell>
          <cell r="C3066" t="str">
            <v>IVMR-AA-301</v>
          </cell>
          <cell r="D3066">
            <v>1720</v>
          </cell>
          <cell r="E3066" t="str">
            <v>IVMR-AA</v>
          </cell>
          <cell r="F3066" t="str">
            <v>301</v>
          </cell>
          <cell r="G3066" t="str">
            <v>RITE</v>
          </cell>
        </row>
        <row r="3067">
          <cell r="A3067">
            <v>1729</v>
          </cell>
          <cell r="B3067">
            <v>2</v>
          </cell>
          <cell r="C3067" t="str">
            <v>IVMR-AA-303</v>
          </cell>
          <cell r="D3067">
            <v>1729</v>
          </cell>
          <cell r="E3067" t="str">
            <v>IVMR-AA</v>
          </cell>
          <cell r="F3067" t="str">
            <v>303</v>
          </cell>
          <cell r="G3067" t="str">
            <v>RITE</v>
          </cell>
        </row>
        <row r="3068">
          <cell r="A3068">
            <v>1745</v>
          </cell>
          <cell r="B3068">
            <v>2</v>
          </cell>
          <cell r="C3068" t="str">
            <v>IVMR-AA-305</v>
          </cell>
          <cell r="D3068">
            <v>1745</v>
          </cell>
          <cell r="E3068" t="str">
            <v>IVMR-AA</v>
          </cell>
          <cell r="F3068" t="str">
            <v>305</v>
          </cell>
          <cell r="G3068" t="str">
            <v>RITE</v>
          </cell>
        </row>
        <row r="3069">
          <cell r="A3069">
            <v>1761</v>
          </cell>
          <cell r="B3069">
            <v>2</v>
          </cell>
          <cell r="C3069" t="str">
            <v>IVMR-AA-307</v>
          </cell>
          <cell r="D3069">
            <v>1761</v>
          </cell>
          <cell r="E3069" t="str">
            <v>IVMR-AA</v>
          </cell>
          <cell r="F3069" t="str">
            <v>307</v>
          </cell>
          <cell r="G3069" t="str">
            <v>RITE</v>
          </cell>
        </row>
        <row r="3070">
          <cell r="A3070">
            <v>1769</v>
          </cell>
          <cell r="B3070">
            <v>2</v>
          </cell>
          <cell r="C3070" t="str">
            <v>IVMR-AA-308</v>
          </cell>
          <cell r="D3070">
            <v>1769</v>
          </cell>
          <cell r="E3070" t="str">
            <v>IVMR-AA</v>
          </cell>
          <cell r="F3070" t="str">
            <v>308</v>
          </cell>
          <cell r="G3070" t="str">
            <v>RITE</v>
          </cell>
        </row>
        <row r="3071">
          <cell r="A3071">
            <v>1780</v>
          </cell>
          <cell r="B3071">
            <v>2</v>
          </cell>
          <cell r="C3071" t="str">
            <v>IVMR-AA-310</v>
          </cell>
          <cell r="D3071">
            <v>1780</v>
          </cell>
          <cell r="E3071" t="str">
            <v>IVMR-AA</v>
          </cell>
          <cell r="F3071" t="str">
            <v>310</v>
          </cell>
          <cell r="G3071" t="str">
            <v>RITE</v>
          </cell>
        </row>
        <row r="3072">
          <cell r="A3072">
            <v>1891</v>
          </cell>
          <cell r="B3072">
            <v>2</v>
          </cell>
          <cell r="C3072" t="str">
            <v>IVMR-AA-401</v>
          </cell>
          <cell r="D3072">
            <v>1891</v>
          </cell>
          <cell r="E3072" t="str">
            <v>IVMR-AA</v>
          </cell>
          <cell r="F3072" t="str">
            <v>401</v>
          </cell>
          <cell r="G3072" t="str">
            <v>RITE</v>
          </cell>
        </row>
        <row r="3073">
          <cell r="A3073">
            <v>1933</v>
          </cell>
          <cell r="B3073">
            <v>2</v>
          </cell>
          <cell r="C3073" t="str">
            <v>IVMR-AA-408</v>
          </cell>
          <cell r="D3073">
            <v>1933</v>
          </cell>
          <cell r="E3073" t="str">
            <v>IVMR-AA</v>
          </cell>
          <cell r="F3073" t="str">
            <v>408</v>
          </cell>
          <cell r="G3073" t="str">
            <v>RITE</v>
          </cell>
        </row>
        <row r="3074">
          <cell r="A3074">
            <v>1937</v>
          </cell>
          <cell r="B3074">
            <v>2</v>
          </cell>
          <cell r="C3074" t="str">
            <v>IVMR-AA-409</v>
          </cell>
          <cell r="D3074">
            <v>1937</v>
          </cell>
          <cell r="E3074" t="str">
            <v>IVMR-AA</v>
          </cell>
          <cell r="F3074" t="str">
            <v>409</v>
          </cell>
          <cell r="G3074" t="str">
            <v>RITE</v>
          </cell>
        </row>
        <row r="3075">
          <cell r="A3075">
            <v>2100</v>
          </cell>
          <cell r="B3075">
            <v>2</v>
          </cell>
          <cell r="C3075" t="str">
            <v>IVMR-AA-501</v>
          </cell>
          <cell r="D3075">
            <v>2100</v>
          </cell>
          <cell r="E3075" t="str">
            <v>IVMR-AA</v>
          </cell>
          <cell r="F3075" t="str">
            <v>501</v>
          </cell>
          <cell r="G3075" t="str">
            <v>RITE</v>
          </cell>
        </row>
        <row r="3076">
          <cell r="A3076">
            <v>2112</v>
          </cell>
          <cell r="B3076">
            <v>2</v>
          </cell>
          <cell r="C3076" t="str">
            <v>IVMR-AA-503</v>
          </cell>
          <cell r="D3076">
            <v>2112</v>
          </cell>
          <cell r="E3076" t="str">
            <v>IVMR-AA</v>
          </cell>
          <cell r="F3076" t="str">
            <v>503</v>
          </cell>
          <cell r="G3076" t="str">
            <v>RITE</v>
          </cell>
        </row>
        <row r="3077">
          <cell r="A3077">
            <v>2126</v>
          </cell>
          <cell r="B3077">
            <v>2</v>
          </cell>
          <cell r="C3077" t="str">
            <v>IVMR-AA-505</v>
          </cell>
          <cell r="D3077">
            <v>2126</v>
          </cell>
          <cell r="E3077" t="str">
            <v>IVMR-AA</v>
          </cell>
          <cell r="F3077" t="str">
            <v>505</v>
          </cell>
          <cell r="G3077" t="str">
            <v>RITE</v>
          </cell>
        </row>
        <row r="3078">
          <cell r="A3078">
            <v>2141</v>
          </cell>
          <cell r="B3078">
            <v>2</v>
          </cell>
          <cell r="C3078" t="str">
            <v>IVMR-AA-509</v>
          </cell>
          <cell r="D3078">
            <v>2141</v>
          </cell>
          <cell r="E3078" t="str">
            <v>IVMR-AA</v>
          </cell>
          <cell r="F3078" t="str">
            <v>509</v>
          </cell>
          <cell r="G3078" t="str">
            <v>RITE</v>
          </cell>
        </row>
        <row r="3079">
          <cell r="A3079">
            <v>2451</v>
          </cell>
          <cell r="B3079">
            <v>2</v>
          </cell>
          <cell r="C3079" t="str">
            <v>IVMR-AA-646</v>
          </cell>
          <cell r="D3079">
            <v>2451</v>
          </cell>
          <cell r="E3079" t="str">
            <v>IVMR-AA</v>
          </cell>
          <cell r="F3079" t="str">
            <v>646</v>
          </cell>
          <cell r="G3079" t="str">
            <v>RITE</v>
          </cell>
        </row>
        <row r="3080">
          <cell r="A3080">
            <v>2486</v>
          </cell>
          <cell r="B3080">
            <v>2</v>
          </cell>
          <cell r="C3080" t="str">
            <v>IVMR-AA-666</v>
          </cell>
          <cell r="D3080">
            <v>2486</v>
          </cell>
          <cell r="E3080" t="str">
            <v>IVMR-AA</v>
          </cell>
          <cell r="F3080" t="str">
            <v>666</v>
          </cell>
          <cell r="G3080" t="str">
            <v>RITE</v>
          </cell>
        </row>
        <row r="3081">
          <cell r="A3081">
            <v>2494</v>
          </cell>
          <cell r="B3081">
            <v>2</v>
          </cell>
          <cell r="C3081" t="str">
            <v>IVMR-AA-670</v>
          </cell>
          <cell r="D3081">
            <v>2494</v>
          </cell>
          <cell r="E3081" t="str">
            <v>IVMR-AA</v>
          </cell>
          <cell r="F3081" t="str">
            <v>670</v>
          </cell>
          <cell r="G3081" t="str">
            <v>RITE</v>
          </cell>
        </row>
        <row r="3082">
          <cell r="A3082">
            <v>4054</v>
          </cell>
          <cell r="B3082">
            <v>2</v>
          </cell>
          <cell r="C3082" t="str">
            <v>IVMR-AA-9670</v>
          </cell>
          <cell r="D3082">
            <v>4054</v>
          </cell>
          <cell r="E3082" t="str">
            <v>IVMR-AA</v>
          </cell>
          <cell r="F3082" t="str">
            <v>9670</v>
          </cell>
          <cell r="G3082" t="str">
            <v>RITE</v>
          </cell>
        </row>
        <row r="3083">
          <cell r="A3083">
            <v>598</v>
          </cell>
          <cell r="B3083">
            <v>2</v>
          </cell>
          <cell r="C3083" t="str">
            <v>IVMR-BA-020</v>
          </cell>
          <cell r="D3083">
            <v>598</v>
          </cell>
          <cell r="E3083" t="str">
            <v>IVMR-BA</v>
          </cell>
          <cell r="F3083" t="str">
            <v>020</v>
          </cell>
          <cell r="G3083" t="str">
            <v>RITE</v>
          </cell>
        </row>
        <row r="3084">
          <cell r="A3084">
            <v>619</v>
          </cell>
          <cell r="B3084">
            <v>2</v>
          </cell>
          <cell r="C3084" t="str">
            <v>IVMR-BA-021</v>
          </cell>
          <cell r="D3084">
            <v>619</v>
          </cell>
          <cell r="E3084" t="str">
            <v>IVMR-BA</v>
          </cell>
          <cell r="F3084" t="str">
            <v>021</v>
          </cell>
          <cell r="G3084" t="str">
            <v>RITE</v>
          </cell>
        </row>
        <row r="3085">
          <cell r="A3085">
            <v>2322</v>
          </cell>
          <cell r="B3085">
            <v>2</v>
          </cell>
          <cell r="C3085" t="str">
            <v>IVMR-BA-604</v>
          </cell>
          <cell r="D3085">
            <v>2322</v>
          </cell>
          <cell r="E3085" t="str">
            <v>IVMR-BA</v>
          </cell>
          <cell r="F3085" t="str">
            <v>604</v>
          </cell>
          <cell r="G3085" t="str">
            <v>RITE</v>
          </cell>
        </row>
        <row r="3086">
          <cell r="A3086">
            <v>2403</v>
          </cell>
          <cell r="B3086">
            <v>2</v>
          </cell>
          <cell r="C3086" t="str">
            <v>IVMR-BA-627</v>
          </cell>
          <cell r="D3086">
            <v>2403</v>
          </cell>
          <cell r="E3086" t="str">
            <v>IVMR-BA</v>
          </cell>
          <cell r="F3086" t="str">
            <v>627</v>
          </cell>
          <cell r="G3086" t="str">
            <v>RITE</v>
          </cell>
        </row>
        <row r="3087">
          <cell r="A3087">
            <v>2426</v>
          </cell>
          <cell r="B3087">
            <v>2</v>
          </cell>
          <cell r="C3087" t="str">
            <v>IVMR-BA-634</v>
          </cell>
          <cell r="D3087">
            <v>2426</v>
          </cell>
          <cell r="E3087" t="str">
            <v>IVMR-BA</v>
          </cell>
          <cell r="F3087" t="str">
            <v>634</v>
          </cell>
          <cell r="G3087" t="str">
            <v>RITE</v>
          </cell>
        </row>
        <row r="3088">
          <cell r="A3088">
            <v>2449</v>
          </cell>
          <cell r="B3088">
            <v>2</v>
          </cell>
          <cell r="C3088" t="str">
            <v>IVMR-BA-645</v>
          </cell>
          <cell r="D3088">
            <v>2449</v>
          </cell>
          <cell r="E3088" t="str">
            <v>IVMR-BA</v>
          </cell>
          <cell r="F3088" t="str">
            <v>645</v>
          </cell>
          <cell r="G3088" t="str">
            <v>RITE</v>
          </cell>
        </row>
        <row r="3089">
          <cell r="A3089">
            <v>2452</v>
          </cell>
          <cell r="B3089">
            <v>2</v>
          </cell>
          <cell r="C3089" t="str">
            <v>IVMR-BA-646</v>
          </cell>
          <cell r="D3089">
            <v>2452</v>
          </cell>
          <cell r="E3089" t="str">
            <v>IVMR-BA</v>
          </cell>
          <cell r="F3089" t="str">
            <v>646</v>
          </cell>
          <cell r="G3089" t="str">
            <v>RITE</v>
          </cell>
        </row>
        <row r="3090">
          <cell r="A3090">
            <v>2487</v>
          </cell>
          <cell r="B3090">
            <v>2</v>
          </cell>
          <cell r="C3090" t="str">
            <v>IVMR-BA-666</v>
          </cell>
          <cell r="D3090">
            <v>2487</v>
          </cell>
          <cell r="E3090" t="str">
            <v>IVMR-BA</v>
          </cell>
          <cell r="F3090" t="str">
            <v>666</v>
          </cell>
          <cell r="G3090" t="str">
            <v>RITE</v>
          </cell>
        </row>
        <row r="3091">
          <cell r="A3091">
            <v>2497</v>
          </cell>
          <cell r="B3091">
            <v>2</v>
          </cell>
          <cell r="C3091" t="str">
            <v>IVMR-BA-671</v>
          </cell>
          <cell r="D3091">
            <v>2497</v>
          </cell>
          <cell r="E3091" t="str">
            <v>IVMR-BA</v>
          </cell>
          <cell r="F3091" t="str">
            <v>671</v>
          </cell>
          <cell r="G3091" t="str">
            <v>RITE</v>
          </cell>
        </row>
        <row r="3092">
          <cell r="A3092">
            <v>2504</v>
          </cell>
          <cell r="B3092">
            <v>2</v>
          </cell>
          <cell r="C3092" t="str">
            <v>IVMR-BA-673</v>
          </cell>
          <cell r="D3092">
            <v>2504</v>
          </cell>
          <cell r="E3092" t="str">
            <v>IVMR-BA</v>
          </cell>
          <cell r="F3092" t="str">
            <v>673</v>
          </cell>
          <cell r="G3092" t="str">
            <v>RITE</v>
          </cell>
        </row>
        <row r="3093">
          <cell r="A3093">
            <v>2513</v>
          </cell>
          <cell r="B3093">
            <v>2</v>
          </cell>
          <cell r="C3093" t="str">
            <v>IVMR-BA-677</v>
          </cell>
          <cell r="D3093">
            <v>2513</v>
          </cell>
          <cell r="E3093" t="str">
            <v>IVMR-BA</v>
          </cell>
          <cell r="F3093" t="str">
            <v>677</v>
          </cell>
          <cell r="G3093" t="str">
            <v>RITE</v>
          </cell>
        </row>
        <row r="3094">
          <cell r="A3094">
            <v>2348</v>
          </cell>
          <cell r="B3094">
            <v>2</v>
          </cell>
          <cell r="C3094" t="str">
            <v>IVMR-BA-9608</v>
          </cell>
          <cell r="D3094">
            <v>2348</v>
          </cell>
          <cell r="E3094" t="str">
            <v>IVMR-BA</v>
          </cell>
          <cell r="F3094" t="str">
            <v>9608</v>
          </cell>
          <cell r="G3094" t="str">
            <v>RITE</v>
          </cell>
          <cell r="H3094" t="str">
            <v>1000005526</v>
          </cell>
        </row>
        <row r="3095">
          <cell r="A3095">
            <v>3190</v>
          </cell>
          <cell r="B3095">
            <v>2</v>
          </cell>
          <cell r="C3095" t="str">
            <v>IVMR-BA-9627</v>
          </cell>
          <cell r="D3095">
            <v>3190</v>
          </cell>
          <cell r="E3095" t="str">
            <v>IVMR-BA</v>
          </cell>
          <cell r="F3095" t="str">
            <v>9627</v>
          </cell>
          <cell r="G3095" t="str">
            <v>RITE</v>
          </cell>
        </row>
        <row r="3096">
          <cell r="A3096">
            <v>3195</v>
          </cell>
          <cell r="B3096">
            <v>2</v>
          </cell>
          <cell r="C3096" t="str">
            <v>IVMR-BA-9634</v>
          </cell>
          <cell r="D3096">
            <v>3195</v>
          </cell>
          <cell r="E3096" t="str">
            <v>IVMR-BA</v>
          </cell>
          <cell r="F3096" t="str">
            <v>9634</v>
          </cell>
          <cell r="G3096" t="str">
            <v>RITE</v>
          </cell>
        </row>
        <row r="3097">
          <cell r="A3097">
            <v>4029</v>
          </cell>
          <cell r="B3097">
            <v>2</v>
          </cell>
          <cell r="C3097" t="str">
            <v>IVMR-BA-9645</v>
          </cell>
          <cell r="D3097">
            <v>4029</v>
          </cell>
          <cell r="E3097" t="str">
            <v>IVMR-BA</v>
          </cell>
          <cell r="F3097" t="str">
            <v>9645</v>
          </cell>
          <cell r="G3097" t="str">
            <v>On Location</v>
          </cell>
          <cell r="H3097" t="str">
            <v>1000005522</v>
          </cell>
        </row>
        <row r="3098">
          <cell r="A3098">
            <v>4028</v>
          </cell>
          <cell r="B3098">
            <v>2</v>
          </cell>
          <cell r="C3098" t="str">
            <v>IVMR-BA-9646</v>
          </cell>
          <cell r="D3098">
            <v>4028</v>
          </cell>
          <cell r="E3098" t="str">
            <v>IVMR-BA</v>
          </cell>
          <cell r="F3098" t="str">
            <v>9646</v>
          </cell>
          <cell r="G3098" t="str">
            <v>On Location</v>
          </cell>
          <cell r="H3098" t="str">
            <v>1000005523</v>
          </cell>
        </row>
        <row r="3099">
          <cell r="A3099">
            <v>4055</v>
          </cell>
          <cell r="B3099">
            <v>2</v>
          </cell>
          <cell r="C3099" t="str">
            <v>IVMR-BA-9666</v>
          </cell>
          <cell r="D3099">
            <v>4055</v>
          </cell>
          <cell r="E3099" t="str">
            <v>IVMR-BA</v>
          </cell>
          <cell r="F3099" t="str">
            <v>9666</v>
          </cell>
          <cell r="G3099" t="str">
            <v>RITE</v>
          </cell>
        </row>
        <row r="3100">
          <cell r="A3100">
            <v>4529</v>
          </cell>
          <cell r="B3100">
            <v>2</v>
          </cell>
          <cell r="C3100" t="str">
            <v>IVMR-BA-98234</v>
          </cell>
          <cell r="D3100">
            <v>4529</v>
          </cell>
          <cell r="E3100" t="str">
            <v>IVMR-BA</v>
          </cell>
          <cell r="F3100" t="str">
            <v>98234</v>
          </cell>
          <cell r="G3100" t="str">
            <v>RITE</v>
          </cell>
        </row>
        <row r="3101">
          <cell r="A3101">
            <v>4860</v>
          </cell>
          <cell r="B3101">
            <v>2</v>
          </cell>
          <cell r="C3101" t="str">
            <v>IVMR-CA-00-001</v>
          </cell>
          <cell r="D3101">
            <v>4860</v>
          </cell>
          <cell r="E3101" t="str">
            <v>IVMR-CA</v>
          </cell>
          <cell r="F3101" t="str">
            <v>00-001</v>
          </cell>
          <cell r="G3101" t="str">
            <v>On Location</v>
          </cell>
          <cell r="N3101" t="str">
            <v>4500992379</v>
          </cell>
        </row>
        <row r="3102">
          <cell r="A3102">
            <v>97</v>
          </cell>
          <cell r="B3102">
            <v>2</v>
          </cell>
          <cell r="C3102" t="str">
            <v>IVMR-CA-002</v>
          </cell>
          <cell r="D3102">
            <v>97</v>
          </cell>
          <cell r="E3102" t="str">
            <v>IVMR-CA</v>
          </cell>
          <cell r="F3102" t="str">
            <v>002</v>
          </cell>
          <cell r="G3102" t="str">
            <v>RITE</v>
          </cell>
        </row>
        <row r="3103">
          <cell r="A3103">
            <v>4078</v>
          </cell>
          <cell r="B3103">
            <v>2</v>
          </cell>
          <cell r="C3103" t="str">
            <v>IVMR-CA-98002</v>
          </cell>
          <cell r="D3103">
            <v>4078</v>
          </cell>
          <cell r="E3103" t="str">
            <v>IVMR-CA</v>
          </cell>
          <cell r="F3103" t="str">
            <v>98002</v>
          </cell>
          <cell r="G3103" t="str">
            <v>RITE</v>
          </cell>
        </row>
        <row r="3104">
          <cell r="A3104">
            <v>3427</v>
          </cell>
          <cell r="B3104">
            <v>2</v>
          </cell>
          <cell r="C3104" t="str">
            <v>IVMR-CA-98003</v>
          </cell>
          <cell r="D3104">
            <v>3427</v>
          </cell>
          <cell r="E3104" t="str">
            <v>IVMR-CA</v>
          </cell>
          <cell r="F3104" t="str">
            <v>98003</v>
          </cell>
          <cell r="G3104" t="str">
            <v>On Location</v>
          </cell>
        </row>
        <row r="3105">
          <cell r="A3105">
            <v>3429</v>
          </cell>
          <cell r="B3105">
            <v>2</v>
          </cell>
          <cell r="C3105" t="str">
            <v>IVMR-CA-98004</v>
          </cell>
          <cell r="D3105">
            <v>3429</v>
          </cell>
          <cell r="E3105" t="str">
            <v>IVMR-CA</v>
          </cell>
          <cell r="F3105" t="str">
            <v>98004</v>
          </cell>
          <cell r="G3105" t="str">
            <v>On Location</v>
          </cell>
        </row>
        <row r="3106">
          <cell r="A3106">
            <v>3433</v>
          </cell>
          <cell r="B3106">
            <v>2</v>
          </cell>
          <cell r="C3106" t="str">
            <v>IVMR-CA-98005</v>
          </cell>
          <cell r="D3106">
            <v>3433</v>
          </cell>
          <cell r="E3106" t="str">
            <v>IVMR-CA</v>
          </cell>
          <cell r="F3106" t="str">
            <v>98005</v>
          </cell>
          <cell r="G3106" t="str">
            <v>RITE</v>
          </cell>
        </row>
        <row r="3107">
          <cell r="A3107">
            <v>3447</v>
          </cell>
          <cell r="B3107">
            <v>2</v>
          </cell>
          <cell r="C3107" t="str">
            <v>IVMR-CA-98010</v>
          </cell>
          <cell r="D3107">
            <v>3447</v>
          </cell>
          <cell r="E3107" t="str">
            <v>IVMR-CA</v>
          </cell>
          <cell r="F3107" t="str">
            <v>98010</v>
          </cell>
          <cell r="G3107" t="str">
            <v>RITE</v>
          </cell>
        </row>
        <row r="3108">
          <cell r="A3108">
            <v>3485</v>
          </cell>
          <cell r="B3108">
            <v>2</v>
          </cell>
          <cell r="C3108" t="str">
            <v>IVMR-CA-98026</v>
          </cell>
          <cell r="D3108">
            <v>3485</v>
          </cell>
          <cell r="E3108" t="str">
            <v>IVMR-CA</v>
          </cell>
          <cell r="F3108" t="str">
            <v>98026</v>
          </cell>
          <cell r="G3108" t="str">
            <v>RITE</v>
          </cell>
        </row>
        <row r="3109">
          <cell r="A3109">
            <v>3702</v>
          </cell>
          <cell r="B3109">
            <v>2</v>
          </cell>
          <cell r="C3109" t="str">
            <v>IVMR-CA-99002</v>
          </cell>
          <cell r="D3109">
            <v>3702</v>
          </cell>
          <cell r="E3109" t="str">
            <v>IVMR-CA</v>
          </cell>
          <cell r="F3109" t="str">
            <v>99002</v>
          </cell>
          <cell r="G3109" t="str">
            <v>RITE</v>
          </cell>
        </row>
        <row r="3110">
          <cell r="A3110">
            <v>4017</v>
          </cell>
          <cell r="B3110">
            <v>2</v>
          </cell>
          <cell r="C3110" t="str">
            <v>IVMR-CA-99004</v>
          </cell>
          <cell r="D3110">
            <v>4017</v>
          </cell>
          <cell r="E3110" t="str">
            <v>IVMR-CA</v>
          </cell>
          <cell r="F3110" t="str">
            <v>99004</v>
          </cell>
          <cell r="G3110" t="str">
            <v>On Location</v>
          </cell>
        </row>
        <row r="3111">
          <cell r="A3111">
            <v>4525</v>
          </cell>
          <cell r="B3111">
            <v>2</v>
          </cell>
          <cell r="C3111" t="str">
            <v>IVMR-CA-99006</v>
          </cell>
          <cell r="D3111">
            <v>4525</v>
          </cell>
          <cell r="E3111" t="str">
            <v>IVMR-CA</v>
          </cell>
          <cell r="F3111" t="str">
            <v>99006</v>
          </cell>
          <cell r="G3111" t="str">
            <v>On Location</v>
          </cell>
        </row>
        <row r="3112">
          <cell r="A3112">
            <v>4333</v>
          </cell>
          <cell r="B3112">
            <v>2</v>
          </cell>
          <cell r="C3112" t="str">
            <v>IVMR-CA-99008</v>
          </cell>
          <cell r="D3112">
            <v>4333</v>
          </cell>
          <cell r="E3112" t="str">
            <v>IVMR-CA</v>
          </cell>
          <cell r="F3112" t="str">
            <v>99008</v>
          </cell>
          <cell r="G3112" t="str">
            <v>RITE</v>
          </cell>
        </row>
        <row r="3113">
          <cell r="A3113">
            <v>599</v>
          </cell>
          <cell r="B3113">
            <v>2</v>
          </cell>
          <cell r="C3113" t="str">
            <v>IVMT-AA-020</v>
          </cell>
          <cell r="D3113">
            <v>599</v>
          </cell>
          <cell r="E3113" t="str">
            <v>IVMT-AA</v>
          </cell>
          <cell r="F3113" t="str">
            <v>020</v>
          </cell>
          <cell r="G3113" t="str">
            <v>RITE</v>
          </cell>
        </row>
        <row r="3114">
          <cell r="A3114">
            <v>620</v>
          </cell>
          <cell r="B3114">
            <v>2</v>
          </cell>
          <cell r="C3114" t="str">
            <v>IVMT-AA-021</v>
          </cell>
          <cell r="D3114">
            <v>620</v>
          </cell>
          <cell r="E3114" t="str">
            <v>IVMT-AA</v>
          </cell>
          <cell r="F3114" t="str">
            <v>021</v>
          </cell>
          <cell r="G3114" t="str">
            <v>RITE</v>
          </cell>
        </row>
        <row r="3115">
          <cell r="A3115">
            <v>643</v>
          </cell>
          <cell r="B3115">
            <v>2</v>
          </cell>
          <cell r="C3115" t="str">
            <v>IVMT-AA-022</v>
          </cell>
          <cell r="D3115">
            <v>643</v>
          </cell>
          <cell r="E3115" t="str">
            <v>IVMT-AA</v>
          </cell>
          <cell r="F3115" t="str">
            <v>022</v>
          </cell>
          <cell r="G3115" t="str">
            <v>RITE</v>
          </cell>
        </row>
        <row r="3116">
          <cell r="A3116">
            <v>669</v>
          </cell>
          <cell r="B3116">
            <v>2</v>
          </cell>
          <cell r="C3116" t="str">
            <v>IVMT-AA-023</v>
          </cell>
          <cell r="D3116">
            <v>669</v>
          </cell>
          <cell r="E3116" t="str">
            <v>IVMT-AA</v>
          </cell>
          <cell r="F3116" t="str">
            <v>023</v>
          </cell>
          <cell r="G3116" t="str">
            <v>RITE</v>
          </cell>
        </row>
        <row r="3117">
          <cell r="A3117">
            <v>688</v>
          </cell>
          <cell r="B3117">
            <v>2</v>
          </cell>
          <cell r="C3117" t="str">
            <v>IVMT-AA-024</v>
          </cell>
          <cell r="D3117">
            <v>688</v>
          </cell>
          <cell r="E3117" t="str">
            <v>IVMT-AA</v>
          </cell>
          <cell r="F3117" t="str">
            <v>024</v>
          </cell>
          <cell r="G3117" t="str">
            <v>RITE</v>
          </cell>
        </row>
        <row r="3118">
          <cell r="A3118">
            <v>709</v>
          </cell>
          <cell r="B3118">
            <v>2</v>
          </cell>
          <cell r="C3118" t="str">
            <v>IVMT-AA-025</v>
          </cell>
          <cell r="D3118">
            <v>709</v>
          </cell>
          <cell r="E3118" t="str">
            <v>IVMT-AA</v>
          </cell>
          <cell r="F3118" t="str">
            <v>025</v>
          </cell>
          <cell r="G3118" t="str">
            <v>RITE</v>
          </cell>
        </row>
        <row r="3119">
          <cell r="A3119">
            <v>1254</v>
          </cell>
          <cell r="B3119">
            <v>2</v>
          </cell>
          <cell r="C3119" t="str">
            <v>IVMT-AA-116</v>
          </cell>
          <cell r="D3119">
            <v>1254</v>
          </cell>
          <cell r="E3119" t="str">
            <v>IVMT-AA</v>
          </cell>
          <cell r="F3119" t="str">
            <v>116</v>
          </cell>
          <cell r="G3119" t="str">
            <v>RITE</v>
          </cell>
        </row>
        <row r="3120">
          <cell r="A3120">
            <v>1258</v>
          </cell>
          <cell r="B3120">
            <v>2</v>
          </cell>
          <cell r="C3120" t="str">
            <v>IVMT-AA-117</v>
          </cell>
          <cell r="D3120">
            <v>1258</v>
          </cell>
          <cell r="E3120" t="str">
            <v>IVMT-AA</v>
          </cell>
          <cell r="F3120" t="str">
            <v>117</v>
          </cell>
          <cell r="G3120" t="str">
            <v>RITE</v>
          </cell>
        </row>
        <row r="3121">
          <cell r="A3121">
            <v>1268</v>
          </cell>
          <cell r="B3121">
            <v>2</v>
          </cell>
          <cell r="C3121" t="str">
            <v>IVMT-AA-120</v>
          </cell>
          <cell r="D3121">
            <v>1268</v>
          </cell>
          <cell r="E3121" t="str">
            <v>IVMT-AA</v>
          </cell>
          <cell r="F3121" t="str">
            <v>120</v>
          </cell>
          <cell r="G3121" t="str">
            <v>RITE</v>
          </cell>
        </row>
        <row r="3122">
          <cell r="A3122">
            <v>1271</v>
          </cell>
          <cell r="B3122">
            <v>2</v>
          </cell>
          <cell r="C3122" t="str">
            <v>IVMT-AA-121</v>
          </cell>
          <cell r="D3122">
            <v>1271</v>
          </cell>
          <cell r="E3122" t="str">
            <v>IVMT-AA</v>
          </cell>
          <cell r="F3122" t="str">
            <v>121</v>
          </cell>
          <cell r="G3122" t="str">
            <v>RITE</v>
          </cell>
        </row>
        <row r="3123">
          <cell r="A3123">
            <v>1273</v>
          </cell>
          <cell r="B3123">
            <v>2</v>
          </cell>
          <cell r="C3123" t="str">
            <v>IVMT-AA-122</v>
          </cell>
          <cell r="D3123">
            <v>1273</v>
          </cell>
          <cell r="E3123" t="str">
            <v>IVMT-AA</v>
          </cell>
          <cell r="F3123" t="str">
            <v>122</v>
          </cell>
          <cell r="G3123" t="str">
            <v>RITE</v>
          </cell>
        </row>
        <row r="3124">
          <cell r="A3124">
            <v>1278</v>
          </cell>
          <cell r="B3124">
            <v>2</v>
          </cell>
          <cell r="C3124" t="str">
            <v>IVMT-AA-123</v>
          </cell>
          <cell r="D3124">
            <v>1278</v>
          </cell>
          <cell r="E3124" t="str">
            <v>IVMT-AA</v>
          </cell>
          <cell r="F3124" t="str">
            <v>123</v>
          </cell>
          <cell r="G3124" t="str">
            <v>RITE</v>
          </cell>
        </row>
        <row r="3125">
          <cell r="A3125">
            <v>1333</v>
          </cell>
          <cell r="B3125">
            <v>2</v>
          </cell>
          <cell r="C3125" t="str">
            <v>IVMT-AA-143</v>
          </cell>
          <cell r="D3125">
            <v>1333</v>
          </cell>
          <cell r="E3125" t="str">
            <v>IVMT-AA</v>
          </cell>
          <cell r="F3125" t="str">
            <v>143</v>
          </cell>
          <cell r="G3125" t="str">
            <v>RITE</v>
          </cell>
        </row>
        <row r="3126">
          <cell r="A3126">
            <v>1340</v>
          </cell>
          <cell r="B3126">
            <v>2</v>
          </cell>
          <cell r="C3126" t="str">
            <v>IVMT-AA-144</v>
          </cell>
          <cell r="D3126">
            <v>1340</v>
          </cell>
          <cell r="E3126" t="str">
            <v>IVMT-AA</v>
          </cell>
          <cell r="F3126" t="str">
            <v>144</v>
          </cell>
          <cell r="G3126" t="str">
            <v>RITE</v>
          </cell>
        </row>
        <row r="3127">
          <cell r="A3127">
            <v>1342</v>
          </cell>
          <cell r="B3127">
            <v>2</v>
          </cell>
          <cell r="C3127" t="str">
            <v>IVMT-AA-145</v>
          </cell>
          <cell r="D3127">
            <v>1342</v>
          </cell>
          <cell r="E3127" t="str">
            <v>IVMT-AA</v>
          </cell>
          <cell r="F3127" t="str">
            <v>145</v>
          </cell>
          <cell r="G3127" t="str">
            <v>RITE</v>
          </cell>
        </row>
        <row r="3128">
          <cell r="A3128">
            <v>1345</v>
          </cell>
          <cell r="B3128">
            <v>2</v>
          </cell>
          <cell r="C3128" t="str">
            <v>IVMT-AA-146</v>
          </cell>
          <cell r="D3128">
            <v>1345</v>
          </cell>
          <cell r="E3128" t="str">
            <v>IVMT-AA</v>
          </cell>
          <cell r="F3128" t="str">
            <v>146</v>
          </cell>
          <cell r="G3128" t="str">
            <v>RITE</v>
          </cell>
        </row>
        <row r="3129">
          <cell r="A3129">
            <v>1617</v>
          </cell>
          <cell r="B3129">
            <v>2</v>
          </cell>
          <cell r="C3129" t="str">
            <v>IVMT-AA-241</v>
          </cell>
          <cell r="D3129">
            <v>1617</v>
          </cell>
          <cell r="E3129" t="str">
            <v>IVMT-AA</v>
          </cell>
          <cell r="F3129" t="str">
            <v>241</v>
          </cell>
          <cell r="G3129" t="str">
            <v>RITE</v>
          </cell>
        </row>
        <row r="3130">
          <cell r="A3130">
            <v>1668</v>
          </cell>
          <cell r="B3130">
            <v>2</v>
          </cell>
          <cell r="C3130" t="str">
            <v>IVMT-AA-271</v>
          </cell>
          <cell r="D3130">
            <v>1668</v>
          </cell>
          <cell r="E3130" t="str">
            <v>IVMT-AA</v>
          </cell>
          <cell r="F3130" t="str">
            <v>271</v>
          </cell>
          <cell r="G3130" t="str">
            <v>RITE</v>
          </cell>
        </row>
        <row r="3131">
          <cell r="A3131">
            <v>1721</v>
          </cell>
          <cell r="B3131">
            <v>2</v>
          </cell>
          <cell r="C3131" t="str">
            <v>IVMT-AA-301</v>
          </cell>
          <cell r="D3131">
            <v>1721</v>
          </cell>
          <cell r="E3131" t="str">
            <v>IVMT-AA</v>
          </cell>
          <cell r="F3131" t="str">
            <v>301</v>
          </cell>
          <cell r="G3131" t="str">
            <v>RITE</v>
          </cell>
        </row>
        <row r="3132">
          <cell r="A3132">
            <v>1730</v>
          </cell>
          <cell r="B3132">
            <v>2</v>
          </cell>
          <cell r="C3132" t="str">
            <v>IVMT-AA-303</v>
          </cell>
          <cell r="D3132">
            <v>1730</v>
          </cell>
          <cell r="E3132" t="str">
            <v>IVMT-AA</v>
          </cell>
          <cell r="F3132" t="str">
            <v>303</v>
          </cell>
          <cell r="G3132" t="str">
            <v>RITE</v>
          </cell>
        </row>
        <row r="3133">
          <cell r="A3133">
            <v>1755</v>
          </cell>
          <cell r="B3133">
            <v>2</v>
          </cell>
          <cell r="C3133" t="str">
            <v>IVMT-AA-306</v>
          </cell>
          <cell r="D3133">
            <v>1755</v>
          </cell>
          <cell r="E3133" t="str">
            <v>IVMT-AA</v>
          </cell>
          <cell r="F3133" t="str">
            <v>306</v>
          </cell>
          <cell r="G3133" t="str">
            <v>RITE</v>
          </cell>
        </row>
        <row r="3134">
          <cell r="A3134">
            <v>1762</v>
          </cell>
          <cell r="B3134">
            <v>2</v>
          </cell>
          <cell r="C3134" t="str">
            <v>IVMT-AA-307</v>
          </cell>
          <cell r="D3134">
            <v>1762</v>
          </cell>
          <cell r="E3134" t="str">
            <v>IVMT-AA</v>
          </cell>
          <cell r="F3134" t="str">
            <v>307</v>
          </cell>
          <cell r="G3134" t="str">
            <v>RITE</v>
          </cell>
        </row>
        <row r="3135">
          <cell r="A3135">
            <v>1770</v>
          </cell>
          <cell r="B3135">
            <v>2</v>
          </cell>
          <cell r="C3135" t="str">
            <v>IVMT-AA-308</v>
          </cell>
          <cell r="D3135">
            <v>1770</v>
          </cell>
          <cell r="E3135" t="str">
            <v>IVMT-AA</v>
          </cell>
          <cell r="F3135" t="str">
            <v>308</v>
          </cell>
          <cell r="G3135" t="str">
            <v>RITE</v>
          </cell>
        </row>
        <row r="3136">
          <cell r="A3136">
            <v>1775</v>
          </cell>
          <cell r="B3136">
            <v>2</v>
          </cell>
          <cell r="C3136" t="str">
            <v>IVMT-AA-309</v>
          </cell>
          <cell r="D3136">
            <v>1775</v>
          </cell>
          <cell r="E3136" t="str">
            <v>IVMT-AA</v>
          </cell>
          <cell r="F3136" t="str">
            <v>309</v>
          </cell>
          <cell r="G3136" t="str">
            <v>RITE</v>
          </cell>
        </row>
        <row r="3137">
          <cell r="A3137">
            <v>1781</v>
          </cell>
          <cell r="B3137">
            <v>2</v>
          </cell>
          <cell r="C3137" t="str">
            <v>IVMT-AA-310</v>
          </cell>
          <cell r="D3137">
            <v>1781</v>
          </cell>
          <cell r="E3137" t="str">
            <v>IVMT-AA</v>
          </cell>
          <cell r="F3137" t="str">
            <v>310</v>
          </cell>
          <cell r="G3137" t="str">
            <v>RITE</v>
          </cell>
        </row>
        <row r="3138">
          <cell r="A3138">
            <v>1798</v>
          </cell>
          <cell r="B3138">
            <v>2</v>
          </cell>
          <cell r="C3138" t="str">
            <v>IVMT-AA-313</v>
          </cell>
          <cell r="D3138">
            <v>1798</v>
          </cell>
          <cell r="E3138" t="str">
            <v>IVMT-AA</v>
          </cell>
          <cell r="F3138" t="str">
            <v>313</v>
          </cell>
          <cell r="G3138" t="str">
            <v>RITE</v>
          </cell>
        </row>
        <row r="3139">
          <cell r="A3139">
            <v>1799</v>
          </cell>
          <cell r="B3139">
            <v>2</v>
          </cell>
          <cell r="C3139" t="str">
            <v>IVMT-AA-314</v>
          </cell>
          <cell r="D3139">
            <v>1799</v>
          </cell>
          <cell r="E3139" t="str">
            <v>IVMT-AA</v>
          </cell>
          <cell r="F3139" t="str">
            <v>314</v>
          </cell>
          <cell r="G3139" t="str">
            <v>RITE</v>
          </cell>
        </row>
        <row r="3140">
          <cell r="A3140">
            <v>1803</v>
          </cell>
          <cell r="B3140">
            <v>2</v>
          </cell>
          <cell r="C3140" t="str">
            <v>IVMT-AA-315</v>
          </cell>
          <cell r="D3140">
            <v>1803</v>
          </cell>
          <cell r="E3140" t="str">
            <v>IVMT-AA</v>
          </cell>
          <cell r="F3140" t="str">
            <v>315</v>
          </cell>
          <cell r="G3140" t="str">
            <v>RITE</v>
          </cell>
        </row>
        <row r="3141">
          <cell r="A3141">
            <v>1892</v>
          </cell>
          <cell r="B3141">
            <v>2</v>
          </cell>
          <cell r="C3141" t="str">
            <v>IVMT-AA-401</v>
          </cell>
          <cell r="D3141">
            <v>1892</v>
          </cell>
          <cell r="E3141" t="str">
            <v>IVMT-AA</v>
          </cell>
          <cell r="F3141" t="str">
            <v>401</v>
          </cell>
          <cell r="G3141" t="str">
            <v>RITE</v>
          </cell>
        </row>
        <row r="3142">
          <cell r="A3142">
            <v>1910</v>
          </cell>
          <cell r="B3142">
            <v>2</v>
          </cell>
          <cell r="C3142" t="str">
            <v>IVMT-AA-404</v>
          </cell>
          <cell r="D3142">
            <v>1910</v>
          </cell>
          <cell r="E3142" t="str">
            <v>IVMT-AA</v>
          </cell>
          <cell r="F3142" t="str">
            <v>404</v>
          </cell>
          <cell r="G3142" t="str">
            <v>RITE</v>
          </cell>
        </row>
        <row r="3143">
          <cell r="A3143">
            <v>1918</v>
          </cell>
          <cell r="B3143">
            <v>2</v>
          </cell>
          <cell r="C3143" t="str">
            <v>IVMT-AA-405</v>
          </cell>
          <cell r="D3143">
            <v>1918</v>
          </cell>
          <cell r="E3143" t="str">
            <v>IVMT-AA</v>
          </cell>
          <cell r="F3143" t="str">
            <v>405</v>
          </cell>
          <cell r="G3143" t="str">
            <v>RITE</v>
          </cell>
        </row>
        <row r="3144">
          <cell r="A3144">
            <v>1944</v>
          </cell>
          <cell r="B3144">
            <v>2</v>
          </cell>
          <cell r="C3144" t="str">
            <v>IVMT-AA-410</v>
          </cell>
          <cell r="D3144">
            <v>1944</v>
          </cell>
          <cell r="E3144" t="str">
            <v>IVMT-AA</v>
          </cell>
          <cell r="F3144" t="str">
            <v>410</v>
          </cell>
          <cell r="G3144" t="str">
            <v>RITE</v>
          </cell>
        </row>
        <row r="3145">
          <cell r="A3145">
            <v>1956</v>
          </cell>
          <cell r="B3145">
            <v>2</v>
          </cell>
          <cell r="C3145" t="str">
            <v>IVMT-AA-416</v>
          </cell>
          <cell r="D3145">
            <v>1956</v>
          </cell>
          <cell r="E3145" t="str">
            <v>IVMT-AA</v>
          </cell>
          <cell r="F3145" t="str">
            <v>416</v>
          </cell>
          <cell r="G3145" t="str">
            <v>RITE</v>
          </cell>
        </row>
        <row r="3146">
          <cell r="A3146">
            <v>2121</v>
          </cell>
          <cell r="B3146">
            <v>2</v>
          </cell>
          <cell r="C3146" t="str">
            <v>IVMT-AA-504</v>
          </cell>
          <cell r="D3146">
            <v>2121</v>
          </cell>
          <cell r="E3146" t="str">
            <v>IVMT-AA</v>
          </cell>
          <cell r="F3146" t="str">
            <v>504</v>
          </cell>
          <cell r="G3146" t="str">
            <v>RITE</v>
          </cell>
        </row>
        <row r="3147">
          <cell r="A3147">
            <v>2132</v>
          </cell>
          <cell r="B3147">
            <v>2</v>
          </cell>
          <cell r="C3147" t="str">
            <v>IVMT-AA-507</v>
          </cell>
          <cell r="D3147">
            <v>2132</v>
          </cell>
          <cell r="E3147" t="str">
            <v>IVMT-AA</v>
          </cell>
          <cell r="F3147" t="str">
            <v>507</v>
          </cell>
          <cell r="G3147" t="str">
            <v>RITE</v>
          </cell>
        </row>
        <row r="3148">
          <cell r="A3148">
            <v>2137</v>
          </cell>
          <cell r="B3148">
            <v>2</v>
          </cell>
          <cell r="C3148" t="str">
            <v>IVMT-AA-508</v>
          </cell>
          <cell r="D3148">
            <v>2137</v>
          </cell>
          <cell r="E3148" t="str">
            <v>IVMT-AA</v>
          </cell>
          <cell r="F3148" t="str">
            <v>508</v>
          </cell>
          <cell r="G3148" t="str">
            <v>RITE</v>
          </cell>
        </row>
        <row r="3149">
          <cell r="A3149">
            <v>2153</v>
          </cell>
          <cell r="B3149">
            <v>2</v>
          </cell>
          <cell r="C3149" t="str">
            <v>IVMT-AA-512</v>
          </cell>
          <cell r="D3149">
            <v>2153</v>
          </cell>
          <cell r="E3149" t="str">
            <v>IVMT-AA</v>
          </cell>
          <cell r="F3149" t="str">
            <v>512</v>
          </cell>
          <cell r="G3149" t="str">
            <v>RITE</v>
          </cell>
        </row>
        <row r="3150">
          <cell r="A3150">
            <v>2155</v>
          </cell>
          <cell r="B3150">
            <v>2</v>
          </cell>
          <cell r="C3150" t="str">
            <v>IVMT-AA-513</v>
          </cell>
          <cell r="D3150">
            <v>2155</v>
          </cell>
          <cell r="E3150" t="str">
            <v>IVMT-AA</v>
          </cell>
          <cell r="F3150" t="str">
            <v>513</v>
          </cell>
          <cell r="G3150" t="str">
            <v>RITE</v>
          </cell>
        </row>
        <row r="3151">
          <cell r="A3151">
            <v>2159</v>
          </cell>
          <cell r="B3151">
            <v>2</v>
          </cell>
          <cell r="C3151" t="str">
            <v>IVMT-AA-516</v>
          </cell>
          <cell r="D3151">
            <v>2159</v>
          </cell>
          <cell r="E3151" t="str">
            <v>IVMT-AA</v>
          </cell>
          <cell r="F3151" t="str">
            <v>516</v>
          </cell>
          <cell r="G3151" t="str">
            <v>RITE</v>
          </cell>
        </row>
        <row r="3152">
          <cell r="A3152">
            <v>2172</v>
          </cell>
          <cell r="B3152">
            <v>2</v>
          </cell>
          <cell r="C3152" t="str">
            <v>IVMT-AA-526</v>
          </cell>
          <cell r="D3152">
            <v>2172</v>
          </cell>
          <cell r="E3152" t="str">
            <v>IVMT-AA</v>
          </cell>
          <cell r="F3152" t="str">
            <v>526</v>
          </cell>
          <cell r="G3152" t="str">
            <v>RITE</v>
          </cell>
        </row>
        <row r="3153">
          <cell r="A3153">
            <v>2183</v>
          </cell>
          <cell r="B3153">
            <v>2</v>
          </cell>
          <cell r="C3153" t="str">
            <v>IVMT-AA-529</v>
          </cell>
          <cell r="D3153">
            <v>2183</v>
          </cell>
          <cell r="E3153" t="str">
            <v>IVMT-AA</v>
          </cell>
          <cell r="F3153" t="str">
            <v>529</v>
          </cell>
          <cell r="G3153" t="str">
            <v>RITE</v>
          </cell>
        </row>
        <row r="3154">
          <cell r="A3154">
            <v>2188</v>
          </cell>
          <cell r="B3154">
            <v>2</v>
          </cell>
          <cell r="C3154" t="str">
            <v>IVMT-AA-530</v>
          </cell>
          <cell r="D3154">
            <v>2188</v>
          </cell>
          <cell r="E3154" t="str">
            <v>IVMT-AA</v>
          </cell>
          <cell r="F3154" t="str">
            <v>530</v>
          </cell>
          <cell r="G3154" t="str">
            <v>RITE</v>
          </cell>
        </row>
        <row r="3155">
          <cell r="A3155">
            <v>2202</v>
          </cell>
          <cell r="B3155">
            <v>2</v>
          </cell>
          <cell r="C3155" t="str">
            <v>IVMT-AA-536</v>
          </cell>
          <cell r="D3155">
            <v>2202</v>
          </cell>
          <cell r="E3155" t="str">
            <v>IVMT-AA</v>
          </cell>
          <cell r="F3155" t="str">
            <v>536</v>
          </cell>
          <cell r="G3155" t="str">
            <v>RITE</v>
          </cell>
        </row>
        <row r="3156">
          <cell r="A3156">
            <v>2211</v>
          </cell>
          <cell r="B3156">
            <v>2</v>
          </cell>
          <cell r="C3156" t="str">
            <v>IVMT-AA-543</v>
          </cell>
          <cell r="D3156">
            <v>2211</v>
          </cell>
          <cell r="E3156" t="str">
            <v>IVMT-AA</v>
          </cell>
          <cell r="F3156" t="str">
            <v>543</v>
          </cell>
          <cell r="G3156" t="str">
            <v>RITE</v>
          </cell>
        </row>
        <row r="3157">
          <cell r="A3157">
            <v>2213</v>
          </cell>
          <cell r="B3157">
            <v>2</v>
          </cell>
          <cell r="C3157" t="str">
            <v>IVMT-AA-544</v>
          </cell>
          <cell r="D3157">
            <v>2213</v>
          </cell>
          <cell r="E3157" t="str">
            <v>IVMT-AA</v>
          </cell>
          <cell r="F3157" t="str">
            <v>544</v>
          </cell>
          <cell r="G3157" t="str">
            <v>RITE</v>
          </cell>
        </row>
        <row r="3158">
          <cell r="A3158">
            <v>2216</v>
          </cell>
          <cell r="B3158">
            <v>2</v>
          </cell>
          <cell r="C3158" t="str">
            <v>IVMT-AA-545</v>
          </cell>
          <cell r="D3158">
            <v>2216</v>
          </cell>
          <cell r="E3158" t="str">
            <v>IVMT-AA</v>
          </cell>
          <cell r="F3158" t="str">
            <v>545</v>
          </cell>
          <cell r="G3158" t="str">
            <v>RITE</v>
          </cell>
        </row>
        <row r="3159">
          <cell r="A3159">
            <v>2223</v>
          </cell>
          <cell r="B3159">
            <v>2</v>
          </cell>
          <cell r="C3159" t="str">
            <v>IVMT-AA-548</v>
          </cell>
          <cell r="D3159">
            <v>2223</v>
          </cell>
          <cell r="E3159" t="str">
            <v>IVMT-AA</v>
          </cell>
          <cell r="F3159" t="str">
            <v>548</v>
          </cell>
          <cell r="G3159" t="str">
            <v>RITE</v>
          </cell>
        </row>
        <row r="3160">
          <cell r="A3160">
            <v>2227</v>
          </cell>
          <cell r="B3160">
            <v>2</v>
          </cell>
          <cell r="C3160" t="str">
            <v>IVMT-AA-549</v>
          </cell>
          <cell r="D3160">
            <v>2227</v>
          </cell>
          <cell r="E3160" t="str">
            <v>IVMT-AA</v>
          </cell>
          <cell r="F3160" t="str">
            <v>549</v>
          </cell>
          <cell r="G3160" t="str">
            <v>RITE</v>
          </cell>
        </row>
        <row r="3161">
          <cell r="A3161">
            <v>2310</v>
          </cell>
          <cell r="B3161">
            <v>2</v>
          </cell>
          <cell r="C3161" t="str">
            <v>IVMT-AA-601</v>
          </cell>
          <cell r="D3161">
            <v>2310</v>
          </cell>
          <cell r="E3161" t="str">
            <v>IVMT-AA</v>
          </cell>
          <cell r="F3161" t="str">
            <v>601</v>
          </cell>
          <cell r="G3161" t="str">
            <v>RITE</v>
          </cell>
        </row>
        <row r="3162">
          <cell r="A3162">
            <v>2315</v>
          </cell>
          <cell r="B3162">
            <v>2</v>
          </cell>
          <cell r="C3162" t="str">
            <v>IVMT-AA-602</v>
          </cell>
          <cell r="D3162">
            <v>2315</v>
          </cell>
          <cell r="E3162" t="str">
            <v>IVMT-AA</v>
          </cell>
          <cell r="F3162" t="str">
            <v>602</v>
          </cell>
          <cell r="G3162" t="str">
            <v>RITE</v>
          </cell>
        </row>
        <row r="3163">
          <cell r="A3163">
            <v>2323</v>
          </cell>
          <cell r="B3163">
            <v>2</v>
          </cell>
          <cell r="C3163" t="str">
            <v>IVMT-AA-604</v>
          </cell>
          <cell r="D3163">
            <v>2323</v>
          </cell>
          <cell r="E3163" t="str">
            <v>IVMT-AA</v>
          </cell>
          <cell r="F3163" t="str">
            <v>604</v>
          </cell>
          <cell r="G3163" t="str">
            <v>RITE</v>
          </cell>
        </row>
        <row r="3164">
          <cell r="A3164">
            <v>2329</v>
          </cell>
          <cell r="B3164">
            <v>2</v>
          </cell>
          <cell r="C3164" t="str">
            <v>IVMT-AA-605</v>
          </cell>
          <cell r="D3164">
            <v>2329</v>
          </cell>
          <cell r="E3164" t="str">
            <v>IVMT-AA</v>
          </cell>
          <cell r="F3164" t="str">
            <v>605</v>
          </cell>
          <cell r="G3164" t="str">
            <v>RITE</v>
          </cell>
        </row>
        <row r="3165">
          <cell r="A3165">
            <v>2430</v>
          </cell>
          <cell r="B3165">
            <v>2</v>
          </cell>
          <cell r="C3165" t="str">
            <v>IVMT-AA-636</v>
          </cell>
          <cell r="D3165">
            <v>2430</v>
          </cell>
          <cell r="E3165" t="str">
            <v>IVMT-AA</v>
          </cell>
          <cell r="F3165" t="str">
            <v>636</v>
          </cell>
          <cell r="G3165" t="str">
            <v>RITE</v>
          </cell>
        </row>
        <row r="3166">
          <cell r="A3166">
            <v>2484</v>
          </cell>
          <cell r="B3166">
            <v>2</v>
          </cell>
          <cell r="C3166" t="str">
            <v>IVMT-AA-665</v>
          </cell>
          <cell r="D3166">
            <v>2484</v>
          </cell>
          <cell r="E3166" t="str">
            <v>IVMT-AA</v>
          </cell>
          <cell r="F3166" t="str">
            <v>665</v>
          </cell>
          <cell r="G3166" t="str">
            <v>RITE</v>
          </cell>
        </row>
        <row r="3167">
          <cell r="A3167">
            <v>2548</v>
          </cell>
          <cell r="B3167">
            <v>2</v>
          </cell>
          <cell r="C3167" t="str">
            <v>IVMT-AA-705</v>
          </cell>
          <cell r="D3167">
            <v>2548</v>
          </cell>
          <cell r="E3167" t="str">
            <v>IVMT-AA</v>
          </cell>
          <cell r="F3167" t="str">
            <v>705</v>
          </cell>
          <cell r="G3167" t="str">
            <v>RITE</v>
          </cell>
        </row>
        <row r="3168">
          <cell r="A3168">
            <v>4213</v>
          </cell>
          <cell r="B3168">
            <v>2</v>
          </cell>
          <cell r="C3168" t="str">
            <v>IVMT-AA-9505</v>
          </cell>
          <cell r="D3168">
            <v>4213</v>
          </cell>
          <cell r="E3168" t="str">
            <v>IVMT-AA</v>
          </cell>
          <cell r="F3168" t="str">
            <v>9505</v>
          </cell>
          <cell r="G3168" t="str">
            <v>RITE</v>
          </cell>
          <cell r="H3168" t="str">
            <v>1000005546</v>
          </cell>
        </row>
        <row r="3169">
          <cell r="A3169">
            <v>3060</v>
          </cell>
          <cell r="B3169">
            <v>2</v>
          </cell>
          <cell r="C3169" t="str">
            <v>IVMT-AA-9529</v>
          </cell>
          <cell r="D3169">
            <v>3060</v>
          </cell>
          <cell r="E3169" t="str">
            <v>IVMT-AA</v>
          </cell>
          <cell r="F3169" t="str">
            <v>9529</v>
          </cell>
          <cell r="G3169" t="str">
            <v>RITE</v>
          </cell>
        </row>
        <row r="3170">
          <cell r="A3170">
            <v>3755</v>
          </cell>
          <cell r="B3170">
            <v>2</v>
          </cell>
          <cell r="C3170" t="str">
            <v>IVMT-AA-99020</v>
          </cell>
          <cell r="D3170">
            <v>3755</v>
          </cell>
          <cell r="E3170" t="str">
            <v>IVMT-AA</v>
          </cell>
          <cell r="F3170" t="str">
            <v>99020</v>
          </cell>
          <cell r="G3170" t="str">
            <v>RITE</v>
          </cell>
        </row>
        <row r="3171">
          <cell r="A3171">
            <v>3757</v>
          </cell>
          <cell r="B3171">
            <v>2</v>
          </cell>
          <cell r="C3171" t="str">
            <v>IVMT-AA-99021</v>
          </cell>
          <cell r="D3171">
            <v>3757</v>
          </cell>
          <cell r="E3171" t="str">
            <v>IVMT-AA</v>
          </cell>
          <cell r="F3171" t="str">
            <v>99021</v>
          </cell>
          <cell r="G3171" t="str">
            <v>RITE</v>
          </cell>
        </row>
        <row r="3172">
          <cell r="A3172">
            <v>3842</v>
          </cell>
          <cell r="B3172">
            <v>2</v>
          </cell>
          <cell r="C3172" t="str">
            <v>IVMT-AA-L01</v>
          </cell>
          <cell r="D3172">
            <v>3842</v>
          </cell>
          <cell r="E3172" t="str">
            <v>IVMT-AA</v>
          </cell>
          <cell r="F3172" t="str">
            <v>L01</v>
          </cell>
          <cell r="G3172" t="str">
            <v>RITE</v>
          </cell>
        </row>
        <row r="3173">
          <cell r="A3173">
            <v>3961</v>
          </cell>
          <cell r="B3173">
            <v>2</v>
          </cell>
          <cell r="C3173" t="str">
            <v>IVMT-AA-P01</v>
          </cell>
          <cell r="D3173">
            <v>3961</v>
          </cell>
          <cell r="E3173" t="str">
            <v>IVMT-AA</v>
          </cell>
          <cell r="F3173" t="str">
            <v>P01</v>
          </cell>
          <cell r="G3173" t="str">
            <v>RITE</v>
          </cell>
        </row>
        <row r="3174">
          <cell r="A3174">
            <v>3962</v>
          </cell>
          <cell r="B3174">
            <v>2</v>
          </cell>
          <cell r="C3174" t="str">
            <v>IVMT-AA-P02</v>
          </cell>
          <cell r="D3174">
            <v>3962</v>
          </cell>
          <cell r="E3174" t="str">
            <v>IVMT-AA</v>
          </cell>
          <cell r="F3174" t="str">
            <v>P02</v>
          </cell>
          <cell r="G3174" t="str">
            <v>RITE</v>
          </cell>
        </row>
        <row r="3175">
          <cell r="A3175">
            <v>394</v>
          </cell>
          <cell r="B3175">
            <v>2</v>
          </cell>
          <cell r="C3175" t="str">
            <v>IVMT-BA-011</v>
          </cell>
          <cell r="D3175">
            <v>394</v>
          </cell>
          <cell r="E3175" t="str">
            <v>IVMT-BA</v>
          </cell>
          <cell r="F3175" t="str">
            <v>011</v>
          </cell>
          <cell r="G3175" t="str">
            <v>RITE</v>
          </cell>
        </row>
        <row r="3176">
          <cell r="A3176">
            <v>422</v>
          </cell>
          <cell r="B3176">
            <v>2</v>
          </cell>
          <cell r="C3176" t="str">
            <v>IVMT-BA-012</v>
          </cell>
          <cell r="D3176">
            <v>422</v>
          </cell>
          <cell r="E3176" t="str">
            <v>IVMT-BA</v>
          </cell>
          <cell r="F3176" t="str">
            <v>012</v>
          </cell>
          <cell r="G3176" t="str">
            <v>RITE</v>
          </cell>
        </row>
        <row r="3177">
          <cell r="A3177">
            <v>455</v>
          </cell>
          <cell r="B3177">
            <v>2</v>
          </cell>
          <cell r="C3177" t="str">
            <v>IVMT-BA-013</v>
          </cell>
          <cell r="D3177">
            <v>455</v>
          </cell>
          <cell r="E3177" t="str">
            <v>IVMT-BA</v>
          </cell>
          <cell r="F3177" t="str">
            <v>013</v>
          </cell>
          <cell r="G3177" t="str">
            <v>RITE</v>
          </cell>
        </row>
        <row r="3178">
          <cell r="A3178">
            <v>484</v>
          </cell>
          <cell r="B3178">
            <v>2</v>
          </cell>
          <cell r="C3178" t="str">
            <v>IVMT-BA-014</v>
          </cell>
          <cell r="D3178">
            <v>484</v>
          </cell>
          <cell r="E3178" t="str">
            <v>IVMT-BA</v>
          </cell>
          <cell r="F3178" t="str">
            <v>014</v>
          </cell>
          <cell r="G3178" t="str">
            <v>RITE</v>
          </cell>
        </row>
        <row r="3179">
          <cell r="A3179">
            <v>509</v>
          </cell>
          <cell r="B3179">
            <v>2</v>
          </cell>
          <cell r="C3179" t="str">
            <v>IVMT-BA-015</v>
          </cell>
          <cell r="D3179">
            <v>509</v>
          </cell>
          <cell r="E3179" t="str">
            <v>IVMT-BA</v>
          </cell>
          <cell r="F3179" t="str">
            <v>015</v>
          </cell>
          <cell r="G3179" t="str">
            <v>RITE</v>
          </cell>
        </row>
        <row r="3180">
          <cell r="A3180">
            <v>670</v>
          </cell>
          <cell r="B3180">
            <v>2</v>
          </cell>
          <cell r="C3180" t="str">
            <v>IVMT-BA-023</v>
          </cell>
          <cell r="D3180">
            <v>670</v>
          </cell>
          <cell r="E3180" t="str">
            <v>IVMT-BA</v>
          </cell>
          <cell r="F3180" t="str">
            <v>023</v>
          </cell>
          <cell r="G3180" t="str">
            <v>RITE</v>
          </cell>
        </row>
        <row r="3181">
          <cell r="A3181">
            <v>689</v>
          </cell>
          <cell r="B3181">
            <v>2</v>
          </cell>
          <cell r="C3181" t="str">
            <v>IVMT-BA-024</v>
          </cell>
          <cell r="D3181">
            <v>689</v>
          </cell>
          <cell r="E3181" t="str">
            <v>IVMT-BA</v>
          </cell>
          <cell r="F3181" t="str">
            <v>024</v>
          </cell>
          <cell r="G3181" t="str">
            <v>RITE</v>
          </cell>
        </row>
        <row r="3182">
          <cell r="A3182">
            <v>739</v>
          </cell>
          <cell r="B3182">
            <v>2</v>
          </cell>
          <cell r="C3182" t="str">
            <v>IVMT-BA-028</v>
          </cell>
          <cell r="D3182">
            <v>739</v>
          </cell>
          <cell r="E3182" t="str">
            <v>IVMT-BA</v>
          </cell>
          <cell r="F3182" t="str">
            <v>028</v>
          </cell>
          <cell r="G3182" t="str">
            <v>RITE</v>
          </cell>
        </row>
        <row r="3183">
          <cell r="A3183">
            <v>749</v>
          </cell>
          <cell r="B3183">
            <v>2</v>
          </cell>
          <cell r="C3183" t="str">
            <v>IVMT-BA-029</v>
          </cell>
          <cell r="D3183">
            <v>749</v>
          </cell>
          <cell r="E3183" t="str">
            <v>IVMT-BA</v>
          </cell>
          <cell r="F3183" t="str">
            <v>029</v>
          </cell>
          <cell r="G3183" t="str">
            <v>RITE</v>
          </cell>
        </row>
        <row r="3184">
          <cell r="A3184">
            <v>848</v>
          </cell>
          <cell r="B3184">
            <v>2</v>
          </cell>
          <cell r="C3184" t="str">
            <v>IVMT-BA-038</v>
          </cell>
          <cell r="D3184">
            <v>848</v>
          </cell>
          <cell r="E3184" t="str">
            <v>IVMT-BA</v>
          </cell>
          <cell r="F3184" t="str">
            <v>038</v>
          </cell>
          <cell r="G3184" t="str">
            <v>RITE</v>
          </cell>
        </row>
        <row r="3185">
          <cell r="A3185">
            <v>861</v>
          </cell>
          <cell r="B3185">
            <v>2</v>
          </cell>
          <cell r="C3185" t="str">
            <v>IVMT-BA-039</v>
          </cell>
          <cell r="D3185">
            <v>861</v>
          </cell>
          <cell r="E3185" t="str">
            <v>IVMT-BA</v>
          </cell>
          <cell r="F3185" t="str">
            <v>039</v>
          </cell>
          <cell r="G3185" t="str">
            <v>RITE</v>
          </cell>
        </row>
        <row r="3186">
          <cell r="A3186">
            <v>985</v>
          </cell>
          <cell r="B3186">
            <v>2</v>
          </cell>
          <cell r="C3186" t="str">
            <v>IVMT-BA-057</v>
          </cell>
          <cell r="D3186">
            <v>985</v>
          </cell>
          <cell r="E3186" t="str">
            <v>IVMT-BA</v>
          </cell>
          <cell r="F3186" t="str">
            <v>057</v>
          </cell>
          <cell r="G3186" t="str">
            <v>RITE</v>
          </cell>
        </row>
        <row r="3187">
          <cell r="A3187">
            <v>987</v>
          </cell>
          <cell r="B3187">
            <v>2</v>
          </cell>
          <cell r="C3187" t="str">
            <v>IVMT-BA-058</v>
          </cell>
          <cell r="D3187">
            <v>987</v>
          </cell>
          <cell r="E3187" t="str">
            <v>IVMT-BA</v>
          </cell>
          <cell r="F3187" t="str">
            <v>058</v>
          </cell>
          <cell r="G3187" t="str">
            <v>RITE</v>
          </cell>
        </row>
        <row r="3188">
          <cell r="A3188">
            <v>994</v>
          </cell>
          <cell r="B3188">
            <v>2</v>
          </cell>
          <cell r="C3188" t="str">
            <v>IVMT-BA-059</v>
          </cell>
          <cell r="D3188">
            <v>994</v>
          </cell>
          <cell r="E3188" t="str">
            <v>IVMT-BA</v>
          </cell>
          <cell r="F3188" t="str">
            <v>059</v>
          </cell>
          <cell r="G3188" t="str">
            <v>RITE</v>
          </cell>
        </row>
        <row r="3189">
          <cell r="A3189">
            <v>1003</v>
          </cell>
          <cell r="B3189">
            <v>2</v>
          </cell>
          <cell r="C3189" t="str">
            <v>IVMT-BA-060</v>
          </cell>
          <cell r="D3189">
            <v>1003</v>
          </cell>
          <cell r="E3189" t="str">
            <v>IVMT-BA</v>
          </cell>
          <cell r="F3189" t="str">
            <v>060</v>
          </cell>
          <cell r="G3189" t="str">
            <v>RITE</v>
          </cell>
        </row>
        <row r="3190">
          <cell r="A3190">
            <v>1058</v>
          </cell>
          <cell r="B3190">
            <v>2</v>
          </cell>
          <cell r="C3190" t="str">
            <v>IVMT-BA-072</v>
          </cell>
          <cell r="D3190">
            <v>1058</v>
          </cell>
          <cell r="E3190" t="str">
            <v>IVMT-BA</v>
          </cell>
          <cell r="F3190" t="str">
            <v>072</v>
          </cell>
          <cell r="G3190" t="str">
            <v>On Location</v>
          </cell>
        </row>
        <row r="3191">
          <cell r="A3191">
            <v>1100</v>
          </cell>
          <cell r="B3191">
            <v>2</v>
          </cell>
          <cell r="C3191" t="str">
            <v>IVMT-BA-083</v>
          </cell>
          <cell r="D3191">
            <v>1100</v>
          </cell>
          <cell r="E3191" t="str">
            <v>IVMT-BA</v>
          </cell>
          <cell r="F3191" t="str">
            <v>083</v>
          </cell>
          <cell r="G3191" t="str">
            <v>RITE</v>
          </cell>
        </row>
        <row r="3192">
          <cell r="A3192">
            <v>1103</v>
          </cell>
          <cell r="B3192">
            <v>2</v>
          </cell>
          <cell r="C3192" t="str">
            <v>IVMT-BA-084</v>
          </cell>
          <cell r="D3192">
            <v>1103</v>
          </cell>
          <cell r="E3192" t="str">
            <v>IVMT-BA</v>
          </cell>
          <cell r="F3192" t="str">
            <v>084</v>
          </cell>
          <cell r="G3192" t="str">
            <v>RITE</v>
          </cell>
        </row>
        <row r="3193">
          <cell r="A3193">
            <v>1108</v>
          </cell>
          <cell r="B3193">
            <v>2</v>
          </cell>
          <cell r="C3193" t="str">
            <v>IVMT-BA-085</v>
          </cell>
          <cell r="D3193">
            <v>1108</v>
          </cell>
          <cell r="E3193" t="str">
            <v>IVMT-BA</v>
          </cell>
          <cell r="F3193" t="str">
            <v>085</v>
          </cell>
          <cell r="G3193" t="str">
            <v>RITE</v>
          </cell>
        </row>
        <row r="3194">
          <cell r="A3194">
            <v>1113</v>
          </cell>
          <cell r="B3194">
            <v>2</v>
          </cell>
          <cell r="C3194" t="str">
            <v>IVMT-BA-086</v>
          </cell>
          <cell r="D3194">
            <v>1113</v>
          </cell>
          <cell r="E3194" t="str">
            <v>IVMT-BA</v>
          </cell>
          <cell r="F3194" t="str">
            <v>086</v>
          </cell>
          <cell r="G3194" t="str">
            <v>RITE</v>
          </cell>
        </row>
        <row r="3195">
          <cell r="A3195">
            <v>1121</v>
          </cell>
          <cell r="B3195">
            <v>2</v>
          </cell>
          <cell r="C3195" t="str">
            <v>IVMT-BA-087</v>
          </cell>
          <cell r="D3195">
            <v>1121</v>
          </cell>
          <cell r="E3195" t="str">
            <v>IVMT-BA</v>
          </cell>
          <cell r="F3195" t="str">
            <v>087</v>
          </cell>
          <cell r="G3195" t="str">
            <v>RITE</v>
          </cell>
        </row>
        <row r="3196">
          <cell r="A3196">
            <v>1135</v>
          </cell>
          <cell r="B3196">
            <v>2</v>
          </cell>
          <cell r="C3196" t="str">
            <v>IVMT-BA-093</v>
          </cell>
          <cell r="D3196">
            <v>1135</v>
          </cell>
          <cell r="E3196" t="str">
            <v>IVMT-BA</v>
          </cell>
          <cell r="F3196" t="str">
            <v>093</v>
          </cell>
          <cell r="G3196" t="str">
            <v>RITE</v>
          </cell>
        </row>
        <row r="3197">
          <cell r="A3197">
            <v>1214</v>
          </cell>
          <cell r="B3197">
            <v>2</v>
          </cell>
          <cell r="C3197" t="str">
            <v>IVMT-BA-108</v>
          </cell>
          <cell r="D3197">
            <v>1214</v>
          </cell>
          <cell r="E3197" t="str">
            <v>IVMT-BA</v>
          </cell>
          <cell r="F3197" t="str">
            <v>108</v>
          </cell>
          <cell r="G3197" t="str">
            <v>On Location</v>
          </cell>
        </row>
        <row r="3198">
          <cell r="A3198">
            <v>1217</v>
          </cell>
          <cell r="B3198">
            <v>2</v>
          </cell>
          <cell r="C3198" t="str">
            <v>IVMT-BA-109</v>
          </cell>
          <cell r="D3198">
            <v>1217</v>
          </cell>
          <cell r="E3198" t="str">
            <v>IVMT-BA</v>
          </cell>
          <cell r="F3198" t="str">
            <v>109</v>
          </cell>
          <cell r="G3198" t="str">
            <v>RITE</v>
          </cell>
        </row>
        <row r="3199">
          <cell r="A3199">
            <v>1228</v>
          </cell>
          <cell r="B3199">
            <v>2</v>
          </cell>
          <cell r="C3199" t="str">
            <v>IVMT-BA-111</v>
          </cell>
          <cell r="D3199">
            <v>1228</v>
          </cell>
          <cell r="E3199" t="str">
            <v>IVMT-BA</v>
          </cell>
          <cell r="F3199" t="str">
            <v>111</v>
          </cell>
          <cell r="G3199" t="str">
            <v>RITE</v>
          </cell>
        </row>
        <row r="3200">
          <cell r="A3200">
            <v>1241</v>
          </cell>
          <cell r="B3200">
            <v>2</v>
          </cell>
          <cell r="C3200" t="str">
            <v>IVMT-BA-113</v>
          </cell>
          <cell r="D3200">
            <v>1241</v>
          </cell>
          <cell r="E3200" t="str">
            <v>IVMT-BA</v>
          </cell>
          <cell r="F3200" t="str">
            <v>113</v>
          </cell>
          <cell r="G3200" t="str">
            <v>RITE</v>
          </cell>
        </row>
        <row r="3201">
          <cell r="A3201">
            <v>1255</v>
          </cell>
          <cell r="B3201">
            <v>2</v>
          </cell>
          <cell r="C3201" t="str">
            <v>IVMT-BA-116</v>
          </cell>
          <cell r="D3201">
            <v>1255</v>
          </cell>
          <cell r="E3201" t="str">
            <v>IVMT-BA</v>
          </cell>
          <cell r="F3201" t="str">
            <v>116</v>
          </cell>
          <cell r="G3201" t="str">
            <v>On Location</v>
          </cell>
        </row>
        <row r="3202">
          <cell r="A3202">
            <v>1259</v>
          </cell>
          <cell r="B3202">
            <v>2</v>
          </cell>
          <cell r="C3202" t="str">
            <v>IVMT-BA-117</v>
          </cell>
          <cell r="D3202">
            <v>1259</v>
          </cell>
          <cell r="E3202" t="str">
            <v>IVMT-BA</v>
          </cell>
          <cell r="F3202" t="str">
            <v>117</v>
          </cell>
          <cell r="G3202" t="str">
            <v>RITE</v>
          </cell>
        </row>
        <row r="3203">
          <cell r="A3203">
            <v>1266</v>
          </cell>
          <cell r="B3203">
            <v>2</v>
          </cell>
          <cell r="C3203" t="str">
            <v>IVMT-BA-119</v>
          </cell>
          <cell r="D3203">
            <v>1266</v>
          </cell>
          <cell r="E3203" t="str">
            <v>IVMT-BA</v>
          </cell>
          <cell r="F3203" t="str">
            <v>119</v>
          </cell>
          <cell r="G3203" t="str">
            <v>RITE</v>
          </cell>
        </row>
        <row r="3204">
          <cell r="A3204">
            <v>1269</v>
          </cell>
          <cell r="B3204">
            <v>2</v>
          </cell>
          <cell r="C3204" t="str">
            <v>IVMT-BA-120</v>
          </cell>
          <cell r="D3204">
            <v>1269</v>
          </cell>
          <cell r="E3204" t="str">
            <v>IVMT-BA</v>
          </cell>
          <cell r="F3204" t="str">
            <v>120</v>
          </cell>
          <cell r="G3204" t="str">
            <v>RITE</v>
          </cell>
        </row>
        <row r="3205">
          <cell r="A3205">
            <v>1274</v>
          </cell>
          <cell r="B3205">
            <v>2</v>
          </cell>
          <cell r="C3205" t="str">
            <v>IVMT-BA-122</v>
          </cell>
          <cell r="D3205">
            <v>1274</v>
          </cell>
          <cell r="E3205" t="str">
            <v>IVMT-BA</v>
          </cell>
          <cell r="F3205" t="str">
            <v>122</v>
          </cell>
          <cell r="G3205" t="str">
            <v>RITE</v>
          </cell>
        </row>
        <row r="3206">
          <cell r="A3206">
            <v>1279</v>
          </cell>
          <cell r="B3206">
            <v>2</v>
          </cell>
          <cell r="C3206" t="str">
            <v>IVMT-BA-123</v>
          </cell>
          <cell r="D3206">
            <v>1279</v>
          </cell>
          <cell r="E3206" t="str">
            <v>IVMT-BA</v>
          </cell>
          <cell r="F3206" t="str">
            <v>123</v>
          </cell>
          <cell r="G3206" t="str">
            <v>RITE</v>
          </cell>
        </row>
        <row r="3207">
          <cell r="A3207">
            <v>1304</v>
          </cell>
          <cell r="B3207">
            <v>2</v>
          </cell>
          <cell r="C3207" t="str">
            <v>IVMT-BA-133</v>
          </cell>
          <cell r="D3207">
            <v>1304</v>
          </cell>
          <cell r="E3207" t="str">
            <v>IVMT-BA</v>
          </cell>
          <cell r="F3207" t="str">
            <v>133</v>
          </cell>
          <cell r="G3207" t="str">
            <v>RITE</v>
          </cell>
        </row>
        <row r="3208">
          <cell r="A3208">
            <v>1308</v>
          </cell>
          <cell r="B3208">
            <v>2</v>
          </cell>
          <cell r="C3208" t="str">
            <v>IVMT-BA-134</v>
          </cell>
          <cell r="D3208">
            <v>1308</v>
          </cell>
          <cell r="E3208" t="str">
            <v>IVMT-BA</v>
          </cell>
          <cell r="F3208" t="str">
            <v>134</v>
          </cell>
          <cell r="G3208" t="str">
            <v>RITE</v>
          </cell>
        </row>
        <row r="3209">
          <cell r="A3209">
            <v>1310</v>
          </cell>
          <cell r="B3209">
            <v>2</v>
          </cell>
          <cell r="C3209" t="str">
            <v>IVMT-BA-135</v>
          </cell>
          <cell r="D3209">
            <v>1310</v>
          </cell>
          <cell r="E3209" t="str">
            <v>IVMT-BA</v>
          </cell>
          <cell r="F3209" t="str">
            <v>135</v>
          </cell>
          <cell r="G3209" t="str">
            <v>RITE</v>
          </cell>
        </row>
        <row r="3210">
          <cell r="A3210">
            <v>1316</v>
          </cell>
          <cell r="B3210">
            <v>2</v>
          </cell>
          <cell r="C3210" t="str">
            <v>IVMT-BA-137</v>
          </cell>
          <cell r="D3210">
            <v>1316</v>
          </cell>
          <cell r="E3210" t="str">
            <v>IVMT-BA</v>
          </cell>
          <cell r="F3210" t="str">
            <v>137</v>
          </cell>
          <cell r="G3210" t="str">
            <v>RITE</v>
          </cell>
        </row>
        <row r="3211">
          <cell r="A3211">
            <v>1352</v>
          </cell>
          <cell r="B3211">
            <v>2</v>
          </cell>
          <cell r="C3211" t="str">
            <v>IVMT-BA-148</v>
          </cell>
          <cell r="D3211">
            <v>1352</v>
          </cell>
          <cell r="E3211" t="str">
            <v>IVMT-BA</v>
          </cell>
          <cell r="F3211" t="str">
            <v>148</v>
          </cell>
          <cell r="G3211" t="str">
            <v>RITE</v>
          </cell>
        </row>
        <row r="3212">
          <cell r="A3212">
            <v>1354</v>
          </cell>
          <cell r="B3212">
            <v>2</v>
          </cell>
          <cell r="C3212" t="str">
            <v>IVMT-BA-149</v>
          </cell>
          <cell r="D3212">
            <v>1354</v>
          </cell>
          <cell r="E3212" t="str">
            <v>IVMT-BA</v>
          </cell>
          <cell r="F3212" t="str">
            <v>149</v>
          </cell>
          <cell r="G3212" t="str">
            <v>RITE</v>
          </cell>
        </row>
        <row r="3213">
          <cell r="A3213">
            <v>1374</v>
          </cell>
          <cell r="B3213">
            <v>2</v>
          </cell>
          <cell r="C3213" t="str">
            <v>IVMT-BA-157</v>
          </cell>
          <cell r="D3213">
            <v>1374</v>
          </cell>
          <cell r="E3213" t="str">
            <v>IVMT-BA</v>
          </cell>
          <cell r="F3213" t="str">
            <v>157</v>
          </cell>
          <cell r="G3213" t="str">
            <v>RITE</v>
          </cell>
        </row>
        <row r="3214">
          <cell r="A3214">
            <v>1376</v>
          </cell>
          <cell r="B3214">
            <v>2</v>
          </cell>
          <cell r="C3214" t="str">
            <v>IVMT-BA-158</v>
          </cell>
          <cell r="D3214">
            <v>1376</v>
          </cell>
          <cell r="E3214" t="str">
            <v>IVMT-BA</v>
          </cell>
          <cell r="F3214" t="str">
            <v>158</v>
          </cell>
          <cell r="G3214" t="str">
            <v>RITE</v>
          </cell>
        </row>
        <row r="3215">
          <cell r="A3215">
            <v>1387</v>
          </cell>
          <cell r="B3215">
            <v>2</v>
          </cell>
          <cell r="C3215" t="str">
            <v>IVMT-BA-166</v>
          </cell>
          <cell r="D3215">
            <v>1387</v>
          </cell>
          <cell r="E3215" t="str">
            <v>IVMT-BA</v>
          </cell>
          <cell r="F3215" t="str">
            <v>166</v>
          </cell>
          <cell r="G3215" t="str">
            <v>RITE</v>
          </cell>
        </row>
        <row r="3216">
          <cell r="A3216">
            <v>1400</v>
          </cell>
          <cell r="B3216">
            <v>2</v>
          </cell>
          <cell r="C3216" t="str">
            <v>IVMT-BA-171</v>
          </cell>
          <cell r="D3216">
            <v>1400</v>
          </cell>
          <cell r="E3216" t="str">
            <v>IVMT-BA</v>
          </cell>
          <cell r="F3216" t="str">
            <v>171</v>
          </cell>
          <cell r="G3216" t="str">
            <v>RITE</v>
          </cell>
        </row>
        <row r="3217">
          <cell r="A3217">
            <v>1402</v>
          </cell>
          <cell r="B3217">
            <v>2</v>
          </cell>
          <cell r="C3217" t="str">
            <v>IVMT-BA-172</v>
          </cell>
          <cell r="D3217">
            <v>1402</v>
          </cell>
          <cell r="E3217" t="str">
            <v>IVMT-BA</v>
          </cell>
          <cell r="F3217" t="str">
            <v>172</v>
          </cell>
          <cell r="G3217" t="str">
            <v>RITE</v>
          </cell>
        </row>
        <row r="3218">
          <cell r="A3218">
            <v>1403</v>
          </cell>
          <cell r="B3218">
            <v>2</v>
          </cell>
          <cell r="C3218" t="str">
            <v>IVMT-BA-173</v>
          </cell>
          <cell r="D3218">
            <v>1403</v>
          </cell>
          <cell r="E3218" t="str">
            <v>IVMT-BA</v>
          </cell>
          <cell r="F3218" t="str">
            <v>173</v>
          </cell>
          <cell r="G3218" t="str">
            <v>RITE</v>
          </cell>
        </row>
        <row r="3219">
          <cell r="A3219">
            <v>1406</v>
          </cell>
          <cell r="B3219">
            <v>2</v>
          </cell>
          <cell r="C3219" t="str">
            <v>IVMT-BA-174</v>
          </cell>
          <cell r="D3219">
            <v>1406</v>
          </cell>
          <cell r="E3219" t="str">
            <v>IVMT-BA</v>
          </cell>
          <cell r="F3219" t="str">
            <v>174</v>
          </cell>
          <cell r="G3219" t="str">
            <v>RITE</v>
          </cell>
        </row>
        <row r="3220">
          <cell r="A3220">
            <v>1427</v>
          </cell>
          <cell r="B3220">
            <v>2</v>
          </cell>
          <cell r="C3220" t="str">
            <v>IVMT-BA-180</v>
          </cell>
          <cell r="D3220">
            <v>1427</v>
          </cell>
          <cell r="E3220" t="str">
            <v>IVMT-BA</v>
          </cell>
          <cell r="F3220" t="str">
            <v>180</v>
          </cell>
          <cell r="G3220" t="str">
            <v>RITE</v>
          </cell>
        </row>
        <row r="3221">
          <cell r="A3221">
            <v>1429</v>
          </cell>
          <cell r="B3221">
            <v>2</v>
          </cell>
          <cell r="C3221" t="str">
            <v>IVMT-BA-181</v>
          </cell>
          <cell r="D3221">
            <v>1429</v>
          </cell>
          <cell r="E3221" t="str">
            <v>IVMT-BA</v>
          </cell>
          <cell r="F3221" t="str">
            <v>181</v>
          </cell>
          <cell r="G3221" t="str">
            <v>RITE</v>
          </cell>
        </row>
        <row r="3222">
          <cell r="A3222">
            <v>1446</v>
          </cell>
          <cell r="B3222">
            <v>2</v>
          </cell>
          <cell r="C3222" t="str">
            <v>IVMT-BA-189</v>
          </cell>
          <cell r="D3222">
            <v>1446</v>
          </cell>
          <cell r="E3222" t="str">
            <v>IVMT-BA</v>
          </cell>
          <cell r="F3222" t="str">
            <v>189</v>
          </cell>
          <cell r="G3222" t="str">
            <v>RITE</v>
          </cell>
        </row>
        <row r="3223">
          <cell r="A3223">
            <v>1456</v>
          </cell>
          <cell r="B3223">
            <v>2</v>
          </cell>
          <cell r="C3223" t="str">
            <v>IVMT-BA-194</v>
          </cell>
          <cell r="D3223">
            <v>1456</v>
          </cell>
          <cell r="E3223" t="str">
            <v>IVMT-BA</v>
          </cell>
          <cell r="F3223" t="str">
            <v>194</v>
          </cell>
          <cell r="G3223" t="str">
            <v>RITE</v>
          </cell>
        </row>
        <row r="3224">
          <cell r="A3224">
            <v>1459</v>
          </cell>
          <cell r="B3224">
            <v>2</v>
          </cell>
          <cell r="C3224" t="str">
            <v>IVMT-BA-195</v>
          </cell>
          <cell r="D3224">
            <v>1459</v>
          </cell>
          <cell r="E3224" t="str">
            <v>IVMT-BA</v>
          </cell>
          <cell r="F3224" t="str">
            <v>195</v>
          </cell>
          <cell r="G3224" t="str">
            <v>RITE</v>
          </cell>
        </row>
        <row r="3225">
          <cell r="A3225">
            <v>1467</v>
          </cell>
          <cell r="B3225">
            <v>2</v>
          </cell>
          <cell r="C3225" t="str">
            <v>IVMT-BA-198</v>
          </cell>
          <cell r="D3225">
            <v>1467</v>
          </cell>
          <cell r="E3225" t="str">
            <v>IVMT-BA</v>
          </cell>
          <cell r="F3225" t="str">
            <v>198</v>
          </cell>
          <cell r="G3225" t="str">
            <v>RITE</v>
          </cell>
        </row>
        <row r="3226">
          <cell r="A3226">
            <v>1470</v>
          </cell>
          <cell r="B3226">
            <v>2</v>
          </cell>
          <cell r="C3226" t="str">
            <v>IVMT-BA-199</v>
          </cell>
          <cell r="D3226">
            <v>1470</v>
          </cell>
          <cell r="E3226" t="str">
            <v>IVMT-BA</v>
          </cell>
          <cell r="F3226" t="str">
            <v>199</v>
          </cell>
          <cell r="G3226" t="str">
            <v>RITE</v>
          </cell>
        </row>
        <row r="3227">
          <cell r="A3227">
            <v>1476</v>
          </cell>
          <cell r="B3227">
            <v>2</v>
          </cell>
          <cell r="C3227" t="str">
            <v>IVMT-BA-200</v>
          </cell>
          <cell r="D3227">
            <v>1476</v>
          </cell>
          <cell r="E3227" t="str">
            <v>IVMT-BA</v>
          </cell>
          <cell r="F3227" t="str">
            <v>200</v>
          </cell>
          <cell r="G3227" t="str">
            <v>RITE</v>
          </cell>
        </row>
        <row r="3228">
          <cell r="A3228">
            <v>1479</v>
          </cell>
          <cell r="B3228">
            <v>2</v>
          </cell>
          <cell r="C3228" t="str">
            <v>IVMT-BA-201</v>
          </cell>
          <cell r="D3228">
            <v>1479</v>
          </cell>
          <cell r="E3228" t="str">
            <v>IVMT-BA</v>
          </cell>
          <cell r="F3228" t="str">
            <v>201</v>
          </cell>
          <cell r="G3228" t="str">
            <v>RITE</v>
          </cell>
        </row>
        <row r="3229">
          <cell r="A3229">
            <v>1495</v>
          </cell>
          <cell r="B3229">
            <v>2</v>
          </cell>
          <cell r="C3229" t="str">
            <v>IVMT-BA-208</v>
          </cell>
          <cell r="D3229">
            <v>1495</v>
          </cell>
          <cell r="E3229" t="str">
            <v>IVMT-BA</v>
          </cell>
          <cell r="F3229" t="str">
            <v>208</v>
          </cell>
          <cell r="G3229" t="str">
            <v>RITE</v>
          </cell>
        </row>
        <row r="3230">
          <cell r="A3230">
            <v>1498</v>
          </cell>
          <cell r="B3230">
            <v>2</v>
          </cell>
          <cell r="C3230" t="str">
            <v>IVMT-BA-209</v>
          </cell>
          <cell r="D3230">
            <v>1498</v>
          </cell>
          <cell r="E3230" t="str">
            <v>IVMT-BA</v>
          </cell>
          <cell r="F3230" t="str">
            <v>209</v>
          </cell>
          <cell r="G3230" t="str">
            <v>RITE</v>
          </cell>
        </row>
        <row r="3231">
          <cell r="A3231">
            <v>1540</v>
          </cell>
          <cell r="B3231">
            <v>2</v>
          </cell>
          <cell r="C3231" t="str">
            <v>IVMT-BA-222</v>
          </cell>
          <cell r="D3231">
            <v>1540</v>
          </cell>
          <cell r="E3231" t="str">
            <v>IVMT-BA</v>
          </cell>
          <cell r="F3231" t="str">
            <v>222</v>
          </cell>
          <cell r="G3231" t="str">
            <v>RITE</v>
          </cell>
        </row>
        <row r="3232">
          <cell r="A3232">
            <v>1546</v>
          </cell>
          <cell r="B3232">
            <v>2</v>
          </cell>
          <cell r="C3232" t="str">
            <v>IVMT-BA-223</v>
          </cell>
          <cell r="D3232">
            <v>1546</v>
          </cell>
          <cell r="E3232" t="str">
            <v>IVMT-BA</v>
          </cell>
          <cell r="F3232" t="str">
            <v>223</v>
          </cell>
          <cell r="G3232" t="str">
            <v>RITE</v>
          </cell>
        </row>
        <row r="3233">
          <cell r="A3233">
            <v>1615</v>
          </cell>
          <cell r="B3233">
            <v>2</v>
          </cell>
          <cell r="C3233" t="str">
            <v>IVMT-BA-240</v>
          </cell>
          <cell r="D3233">
            <v>1615</v>
          </cell>
          <cell r="E3233" t="str">
            <v>IVMT-BA</v>
          </cell>
          <cell r="F3233" t="str">
            <v>240</v>
          </cell>
          <cell r="G3233" t="str">
            <v>RITE</v>
          </cell>
        </row>
        <row r="3234">
          <cell r="A3234">
            <v>1619</v>
          </cell>
          <cell r="B3234">
            <v>2</v>
          </cell>
          <cell r="C3234" t="str">
            <v>IVMT-BA-242</v>
          </cell>
          <cell r="D3234">
            <v>1619</v>
          </cell>
          <cell r="E3234" t="str">
            <v>IVMT-BA</v>
          </cell>
          <cell r="F3234" t="str">
            <v>242</v>
          </cell>
          <cell r="G3234" t="str">
            <v>RITE</v>
          </cell>
        </row>
        <row r="3235">
          <cell r="A3235">
            <v>1625</v>
          </cell>
          <cell r="B3235">
            <v>2</v>
          </cell>
          <cell r="C3235" t="str">
            <v>IVMT-BA-244</v>
          </cell>
          <cell r="D3235">
            <v>1625</v>
          </cell>
          <cell r="E3235" t="str">
            <v>IVMT-BA</v>
          </cell>
          <cell r="F3235" t="str">
            <v>244</v>
          </cell>
          <cell r="G3235" t="str">
            <v>RITE</v>
          </cell>
        </row>
        <row r="3236">
          <cell r="A3236">
            <v>1627</v>
          </cell>
          <cell r="B3236">
            <v>2</v>
          </cell>
          <cell r="C3236" t="str">
            <v>IVMT-BA-245</v>
          </cell>
          <cell r="D3236">
            <v>1627</v>
          </cell>
          <cell r="E3236" t="str">
            <v>IVMT-BA</v>
          </cell>
          <cell r="F3236" t="str">
            <v>245</v>
          </cell>
          <cell r="G3236" t="str">
            <v>RITE</v>
          </cell>
        </row>
        <row r="3237">
          <cell r="A3237">
            <v>1628</v>
          </cell>
          <cell r="B3237">
            <v>2</v>
          </cell>
          <cell r="C3237" t="str">
            <v>IVMT-BA-246</v>
          </cell>
          <cell r="D3237">
            <v>1628</v>
          </cell>
          <cell r="E3237" t="str">
            <v>IVMT-BA</v>
          </cell>
          <cell r="F3237" t="str">
            <v>246</v>
          </cell>
          <cell r="G3237" t="str">
            <v>RITE</v>
          </cell>
        </row>
        <row r="3238">
          <cell r="A3238">
            <v>1630</v>
          </cell>
          <cell r="B3238">
            <v>2</v>
          </cell>
          <cell r="C3238" t="str">
            <v>IVMT-BA-247</v>
          </cell>
          <cell r="D3238">
            <v>1630</v>
          </cell>
          <cell r="E3238" t="str">
            <v>IVMT-BA</v>
          </cell>
          <cell r="F3238" t="str">
            <v>247</v>
          </cell>
          <cell r="G3238" t="str">
            <v>JUNKED</v>
          </cell>
        </row>
        <row r="3239">
          <cell r="A3239">
            <v>1640</v>
          </cell>
          <cell r="B3239">
            <v>2</v>
          </cell>
          <cell r="C3239" t="str">
            <v>IVMT-BA-253</v>
          </cell>
          <cell r="D3239">
            <v>1640</v>
          </cell>
          <cell r="E3239" t="str">
            <v>IVMT-BA</v>
          </cell>
          <cell r="F3239" t="str">
            <v>253</v>
          </cell>
          <cell r="G3239" t="str">
            <v>RITE</v>
          </cell>
        </row>
        <row r="3240">
          <cell r="A3240">
            <v>1651</v>
          </cell>
          <cell r="B3240">
            <v>2</v>
          </cell>
          <cell r="C3240" t="str">
            <v>IVMT-BA-258</v>
          </cell>
          <cell r="D3240">
            <v>1651</v>
          </cell>
          <cell r="E3240" t="str">
            <v>IVMT-BA</v>
          </cell>
          <cell r="F3240" t="str">
            <v>258</v>
          </cell>
          <cell r="G3240" t="str">
            <v>On Location</v>
          </cell>
        </row>
        <row r="3241">
          <cell r="A3241">
            <v>1654</v>
          </cell>
          <cell r="B3241">
            <v>2</v>
          </cell>
          <cell r="C3241" t="str">
            <v>IVMT-BA-261</v>
          </cell>
          <cell r="D3241">
            <v>1654</v>
          </cell>
          <cell r="E3241" t="str">
            <v>IVMT-BA</v>
          </cell>
          <cell r="F3241" t="str">
            <v>261</v>
          </cell>
          <cell r="G3241" t="str">
            <v>JUNKED</v>
          </cell>
        </row>
        <row r="3242">
          <cell r="A3242">
            <v>1674</v>
          </cell>
          <cell r="B3242">
            <v>2</v>
          </cell>
          <cell r="C3242" t="str">
            <v>IVMT-BA-274</v>
          </cell>
          <cell r="D3242">
            <v>1674</v>
          </cell>
          <cell r="E3242" t="str">
            <v>IVMT-BA</v>
          </cell>
          <cell r="F3242" t="str">
            <v>274</v>
          </cell>
          <cell r="G3242" t="str">
            <v>RITE</v>
          </cell>
        </row>
        <row r="3243">
          <cell r="A3243">
            <v>1680</v>
          </cell>
          <cell r="B3243">
            <v>2</v>
          </cell>
          <cell r="C3243" t="str">
            <v>IVMT-BA-281</v>
          </cell>
          <cell r="D3243">
            <v>1680</v>
          </cell>
          <cell r="E3243" t="str">
            <v>IVMT-BA</v>
          </cell>
          <cell r="F3243" t="str">
            <v>281</v>
          </cell>
          <cell r="G3243" t="str">
            <v>RITE</v>
          </cell>
        </row>
        <row r="3244">
          <cell r="A3244">
            <v>1683</v>
          </cell>
          <cell r="B3244">
            <v>2</v>
          </cell>
          <cell r="C3244" t="str">
            <v>IVMT-BA-282</v>
          </cell>
          <cell r="D3244">
            <v>1683</v>
          </cell>
          <cell r="E3244" t="str">
            <v>IVMT-BA</v>
          </cell>
          <cell r="F3244" t="str">
            <v>282</v>
          </cell>
          <cell r="G3244" t="str">
            <v>RITE</v>
          </cell>
        </row>
        <row r="3245">
          <cell r="A3245">
            <v>1688</v>
          </cell>
          <cell r="B3245">
            <v>2</v>
          </cell>
          <cell r="C3245" t="str">
            <v>IVMT-BA-289</v>
          </cell>
          <cell r="D3245">
            <v>1688</v>
          </cell>
          <cell r="E3245" t="str">
            <v>IVMT-BA</v>
          </cell>
          <cell r="F3245" t="str">
            <v>289</v>
          </cell>
          <cell r="G3245" t="str">
            <v>RITE</v>
          </cell>
        </row>
        <row r="3246">
          <cell r="A3246">
            <v>1690</v>
          </cell>
          <cell r="B3246">
            <v>2</v>
          </cell>
          <cell r="C3246" t="str">
            <v>IVMT-BA-290</v>
          </cell>
          <cell r="D3246">
            <v>1690</v>
          </cell>
          <cell r="E3246" t="str">
            <v>IVMT-BA</v>
          </cell>
          <cell r="F3246" t="str">
            <v>290</v>
          </cell>
          <cell r="G3246" t="str">
            <v>RITE</v>
          </cell>
        </row>
        <row r="3247">
          <cell r="A3247">
            <v>2357</v>
          </cell>
          <cell r="B3247">
            <v>2</v>
          </cell>
          <cell r="C3247" t="str">
            <v>IVMT-BA-610</v>
          </cell>
          <cell r="D3247">
            <v>2357</v>
          </cell>
          <cell r="E3247" t="str">
            <v>IVMT-BA</v>
          </cell>
          <cell r="F3247" t="str">
            <v>610</v>
          </cell>
          <cell r="G3247" t="str">
            <v>RITE</v>
          </cell>
        </row>
        <row r="3248">
          <cell r="A3248">
            <v>2363</v>
          </cell>
          <cell r="B3248">
            <v>2</v>
          </cell>
          <cell r="C3248" t="str">
            <v>IVMT-BA-611</v>
          </cell>
          <cell r="D3248">
            <v>2363</v>
          </cell>
          <cell r="E3248" t="str">
            <v>IVMT-BA</v>
          </cell>
          <cell r="F3248" t="str">
            <v>611</v>
          </cell>
          <cell r="G3248" t="str">
            <v>RITE</v>
          </cell>
        </row>
        <row r="3249">
          <cell r="A3249">
            <v>2387</v>
          </cell>
          <cell r="B3249">
            <v>2</v>
          </cell>
          <cell r="C3249" t="str">
            <v>IVMT-BA-622</v>
          </cell>
          <cell r="D3249">
            <v>2387</v>
          </cell>
          <cell r="E3249" t="str">
            <v>IVMT-BA</v>
          </cell>
          <cell r="F3249" t="str">
            <v>622</v>
          </cell>
          <cell r="G3249" t="str">
            <v>RITE</v>
          </cell>
        </row>
        <row r="3250">
          <cell r="A3250">
            <v>2476</v>
          </cell>
          <cell r="B3250">
            <v>2</v>
          </cell>
          <cell r="C3250" t="str">
            <v>IVMT-BA-657</v>
          </cell>
          <cell r="D3250">
            <v>2476</v>
          </cell>
          <cell r="E3250" t="str">
            <v>IVMT-BA</v>
          </cell>
          <cell r="F3250" t="str">
            <v>657</v>
          </cell>
          <cell r="G3250" t="str">
            <v>RITE</v>
          </cell>
        </row>
        <row r="3251">
          <cell r="A3251">
            <v>2485</v>
          </cell>
          <cell r="B3251">
            <v>2</v>
          </cell>
          <cell r="C3251" t="str">
            <v>IVMT-BA-665</v>
          </cell>
          <cell r="D3251">
            <v>2485</v>
          </cell>
          <cell r="E3251" t="str">
            <v>IVMT-BA</v>
          </cell>
          <cell r="F3251" t="str">
            <v>665</v>
          </cell>
          <cell r="G3251" t="str">
            <v>RITE</v>
          </cell>
        </row>
        <row r="3252">
          <cell r="A3252">
            <v>2488</v>
          </cell>
          <cell r="B3252">
            <v>2</v>
          </cell>
          <cell r="C3252" t="str">
            <v>IVMT-BA-666</v>
          </cell>
          <cell r="D3252">
            <v>2488</v>
          </cell>
          <cell r="E3252" t="str">
            <v>IVMT-BA</v>
          </cell>
          <cell r="F3252" t="str">
            <v>666</v>
          </cell>
          <cell r="G3252" t="str">
            <v>RITE</v>
          </cell>
        </row>
        <row r="3253">
          <cell r="A3253">
            <v>2584</v>
          </cell>
          <cell r="B3253">
            <v>2</v>
          </cell>
          <cell r="C3253" t="str">
            <v>IVMT-BA-711</v>
          </cell>
          <cell r="D3253">
            <v>2584</v>
          </cell>
          <cell r="E3253" t="str">
            <v>IVMT-BA</v>
          </cell>
          <cell r="F3253" t="str">
            <v>711</v>
          </cell>
          <cell r="G3253" t="str">
            <v>RITE</v>
          </cell>
        </row>
        <row r="3254">
          <cell r="A3254">
            <v>4042</v>
          </cell>
          <cell r="B3254">
            <v>2</v>
          </cell>
          <cell r="C3254" t="str">
            <v>IVMT-BA-96108</v>
          </cell>
          <cell r="D3254">
            <v>4042</v>
          </cell>
          <cell r="E3254" t="str">
            <v>IVMT-BA</v>
          </cell>
          <cell r="F3254" t="str">
            <v>96108</v>
          </cell>
          <cell r="G3254" t="str">
            <v>On Location</v>
          </cell>
        </row>
        <row r="3255">
          <cell r="A3255">
            <v>4050</v>
          </cell>
          <cell r="B3255">
            <v>2</v>
          </cell>
          <cell r="C3255" t="str">
            <v>IVMT-BA-96109</v>
          </cell>
          <cell r="D3255">
            <v>4050</v>
          </cell>
          <cell r="E3255" t="str">
            <v>IVMT-BA</v>
          </cell>
          <cell r="F3255" t="str">
            <v>96109</v>
          </cell>
          <cell r="G3255" t="str">
            <v>On Location</v>
          </cell>
        </row>
        <row r="3256">
          <cell r="A3256">
            <v>4527</v>
          </cell>
          <cell r="B3256">
            <v>2</v>
          </cell>
          <cell r="C3256" t="str">
            <v>IVMT-BA-96192</v>
          </cell>
          <cell r="D3256">
            <v>4527</v>
          </cell>
          <cell r="E3256" t="str">
            <v>IVMT-BA</v>
          </cell>
          <cell r="F3256" t="str">
            <v>96192</v>
          </cell>
          <cell r="G3256" t="str">
            <v>RITE</v>
          </cell>
        </row>
        <row r="3257">
          <cell r="A3257">
            <v>4043</v>
          </cell>
          <cell r="B3257">
            <v>2</v>
          </cell>
          <cell r="C3257" t="str">
            <v>IVMT-BA-96222</v>
          </cell>
          <cell r="D3257">
            <v>4043</v>
          </cell>
          <cell r="E3257" t="str">
            <v>IVMT-BA</v>
          </cell>
          <cell r="F3257" t="str">
            <v>96222</v>
          </cell>
          <cell r="G3257" t="str">
            <v>On Location</v>
          </cell>
        </row>
        <row r="3258">
          <cell r="A3258">
            <v>2390</v>
          </cell>
          <cell r="B3258">
            <v>2</v>
          </cell>
          <cell r="C3258" t="str">
            <v>IVMT-BA-9623</v>
          </cell>
          <cell r="D3258">
            <v>2390</v>
          </cell>
          <cell r="E3258" t="str">
            <v>IVMT-BA</v>
          </cell>
          <cell r="F3258" t="str">
            <v>9623</v>
          </cell>
          <cell r="G3258" t="str">
            <v>RITE</v>
          </cell>
        </row>
        <row r="3259">
          <cell r="A3259">
            <v>4186</v>
          </cell>
          <cell r="B3259">
            <v>2</v>
          </cell>
          <cell r="C3259" t="str">
            <v>IVMT-BA-96240</v>
          </cell>
          <cell r="D3259">
            <v>4186</v>
          </cell>
          <cell r="E3259" t="str">
            <v>IVMT-BA</v>
          </cell>
          <cell r="F3259" t="str">
            <v>96240</v>
          </cell>
          <cell r="G3259" t="str">
            <v>On Location</v>
          </cell>
        </row>
        <row r="3260">
          <cell r="A3260">
            <v>4651</v>
          </cell>
          <cell r="B3260">
            <v>2</v>
          </cell>
          <cell r="C3260" t="str">
            <v>IVMT-BA-96251</v>
          </cell>
          <cell r="D3260">
            <v>4651</v>
          </cell>
          <cell r="E3260" t="str">
            <v>IVMT-BA</v>
          </cell>
          <cell r="F3260" t="str">
            <v>96251</v>
          </cell>
          <cell r="G3260" t="str">
            <v>RITE</v>
          </cell>
        </row>
        <row r="3261">
          <cell r="A3261">
            <v>4225</v>
          </cell>
          <cell r="B3261">
            <v>2</v>
          </cell>
          <cell r="C3261" t="str">
            <v>IVMT-BA-96253</v>
          </cell>
          <cell r="D3261">
            <v>4225</v>
          </cell>
          <cell r="E3261" t="str">
            <v>IVMT-BA</v>
          </cell>
          <cell r="F3261" t="str">
            <v>96253</v>
          </cell>
          <cell r="G3261" t="str">
            <v>RITE</v>
          </cell>
          <cell r="H3261" t="str">
            <v>1000005567</v>
          </cell>
        </row>
        <row r="3262">
          <cell r="A3262">
            <v>4021</v>
          </cell>
          <cell r="B3262">
            <v>2</v>
          </cell>
          <cell r="C3262" t="str">
            <v>IVMT-BA-9627</v>
          </cell>
          <cell r="D3262">
            <v>4021</v>
          </cell>
          <cell r="E3262" t="str">
            <v>IVMT-BA</v>
          </cell>
          <cell r="F3262" t="str">
            <v>9627</v>
          </cell>
          <cell r="G3262" t="str">
            <v>On Location</v>
          </cell>
        </row>
        <row r="3263">
          <cell r="A3263">
            <v>4141</v>
          </cell>
          <cell r="B3263">
            <v>2</v>
          </cell>
          <cell r="C3263" t="str">
            <v>IVMT-BA-9638</v>
          </cell>
          <cell r="D3263">
            <v>4141</v>
          </cell>
          <cell r="E3263" t="str">
            <v>IVMT-BA</v>
          </cell>
          <cell r="F3263" t="str">
            <v>9638</v>
          </cell>
          <cell r="G3263" t="str">
            <v>RITE</v>
          </cell>
        </row>
        <row r="3264">
          <cell r="A3264">
            <v>3203</v>
          </cell>
          <cell r="B3264">
            <v>2</v>
          </cell>
          <cell r="C3264" t="str">
            <v>IVMT-BA-9641</v>
          </cell>
          <cell r="D3264">
            <v>3203</v>
          </cell>
          <cell r="E3264" t="str">
            <v>IVMT-BA</v>
          </cell>
          <cell r="F3264" t="str">
            <v>9641</v>
          </cell>
          <cell r="G3264" t="str">
            <v>RITE</v>
          </cell>
        </row>
        <row r="3265">
          <cell r="A3265">
            <v>4057</v>
          </cell>
          <cell r="B3265">
            <v>2</v>
          </cell>
          <cell r="C3265" t="str">
            <v>IVMT-BA-9657</v>
          </cell>
          <cell r="D3265">
            <v>4057</v>
          </cell>
          <cell r="E3265" t="str">
            <v>IVMT-BA</v>
          </cell>
          <cell r="F3265" t="str">
            <v>9657</v>
          </cell>
          <cell r="G3265" t="str">
            <v>RITE</v>
          </cell>
          <cell r="H3265" t="str">
            <v>1000005571</v>
          </cell>
        </row>
        <row r="3266">
          <cell r="A3266">
            <v>4669</v>
          </cell>
          <cell r="B3266">
            <v>2</v>
          </cell>
          <cell r="C3266" t="str">
            <v>IVMT-BA-97021</v>
          </cell>
          <cell r="D3266">
            <v>4669</v>
          </cell>
          <cell r="E3266" t="str">
            <v>IVMT-BA</v>
          </cell>
          <cell r="F3266" t="str">
            <v>97021</v>
          </cell>
          <cell r="G3266" t="str">
            <v>RITE</v>
          </cell>
        </row>
        <row r="3267">
          <cell r="A3267">
            <v>4187</v>
          </cell>
          <cell r="B3267">
            <v>2</v>
          </cell>
          <cell r="C3267" t="str">
            <v>IVMT-BA-97024</v>
          </cell>
          <cell r="D3267">
            <v>4187</v>
          </cell>
          <cell r="E3267" t="str">
            <v>IVMT-BA</v>
          </cell>
          <cell r="F3267" t="str">
            <v>97024</v>
          </cell>
          <cell r="G3267" t="str">
            <v>On Location</v>
          </cell>
        </row>
        <row r="3268">
          <cell r="A3268">
            <v>4238</v>
          </cell>
          <cell r="B3268">
            <v>2</v>
          </cell>
          <cell r="C3268" t="str">
            <v>IVMT-BA-97026</v>
          </cell>
          <cell r="D3268">
            <v>4238</v>
          </cell>
          <cell r="E3268" t="str">
            <v>IVMT-BA</v>
          </cell>
          <cell r="F3268" t="str">
            <v>97026</v>
          </cell>
          <cell r="G3268" t="str">
            <v>RITE</v>
          </cell>
        </row>
        <row r="3269">
          <cell r="A3269">
            <v>5442</v>
          </cell>
          <cell r="B3269">
            <v>2</v>
          </cell>
          <cell r="C3269" t="str">
            <v>IVMT-BA-97037</v>
          </cell>
          <cell r="D3269">
            <v>5442</v>
          </cell>
          <cell r="E3269" t="str">
            <v>IVMT-BA</v>
          </cell>
          <cell r="F3269" t="str">
            <v>97037</v>
          </cell>
          <cell r="G3269" t="str">
            <v>On Location</v>
          </cell>
        </row>
        <row r="3270">
          <cell r="A3270">
            <v>3327</v>
          </cell>
          <cell r="B3270">
            <v>2</v>
          </cell>
          <cell r="C3270" t="str">
            <v>IVMT-BA-97056</v>
          </cell>
          <cell r="D3270">
            <v>3327</v>
          </cell>
          <cell r="E3270" t="str">
            <v>IVMT-BA</v>
          </cell>
          <cell r="F3270" t="str">
            <v>97056</v>
          </cell>
          <cell r="G3270" t="str">
            <v>RITE</v>
          </cell>
        </row>
        <row r="3271">
          <cell r="A3271">
            <v>4171</v>
          </cell>
          <cell r="B3271">
            <v>2</v>
          </cell>
          <cell r="C3271" t="str">
            <v>IVMT-BA-97057</v>
          </cell>
          <cell r="D3271">
            <v>4171</v>
          </cell>
          <cell r="E3271" t="str">
            <v>IVMT-BA</v>
          </cell>
          <cell r="F3271" t="str">
            <v>97057</v>
          </cell>
          <cell r="G3271" t="str">
            <v>JUNKED</v>
          </cell>
        </row>
        <row r="3272">
          <cell r="A3272">
            <v>4230</v>
          </cell>
          <cell r="B3272">
            <v>2</v>
          </cell>
          <cell r="C3272" t="str">
            <v>IVMT-BA-97060</v>
          </cell>
          <cell r="D3272">
            <v>4230</v>
          </cell>
          <cell r="E3272" t="str">
            <v>IVMT-BA</v>
          </cell>
          <cell r="F3272" t="str">
            <v>97060</v>
          </cell>
          <cell r="G3272" t="str">
            <v>On Location</v>
          </cell>
        </row>
        <row r="3273">
          <cell r="A3273">
            <v>4001</v>
          </cell>
          <cell r="B3273">
            <v>2</v>
          </cell>
          <cell r="C3273" t="str">
            <v>IVMT-BA-97075</v>
          </cell>
          <cell r="D3273">
            <v>4001</v>
          </cell>
          <cell r="E3273" t="str">
            <v>IVMT-BA</v>
          </cell>
          <cell r="F3273" t="str">
            <v>97075</v>
          </cell>
          <cell r="G3273" t="str">
            <v>On Location</v>
          </cell>
        </row>
        <row r="3274">
          <cell r="A3274">
            <v>4539</v>
          </cell>
          <cell r="B3274">
            <v>2</v>
          </cell>
          <cell r="C3274" t="str">
            <v>IVMT-BA-97085</v>
          </cell>
          <cell r="D3274">
            <v>4539</v>
          </cell>
          <cell r="E3274" t="str">
            <v>IVMT-BA</v>
          </cell>
          <cell r="F3274" t="str">
            <v>97085</v>
          </cell>
          <cell r="G3274" t="str">
            <v>RITE</v>
          </cell>
        </row>
        <row r="3275">
          <cell r="A3275">
            <v>4027</v>
          </cell>
          <cell r="B3275">
            <v>2</v>
          </cell>
          <cell r="C3275" t="str">
            <v>IVMT-BA-97088</v>
          </cell>
          <cell r="D3275">
            <v>4027</v>
          </cell>
          <cell r="E3275" t="str">
            <v>IVMT-BA</v>
          </cell>
          <cell r="F3275" t="str">
            <v>97088</v>
          </cell>
          <cell r="G3275" t="str">
            <v>On Location</v>
          </cell>
        </row>
        <row r="3276">
          <cell r="A3276">
            <v>3400</v>
          </cell>
          <cell r="B3276">
            <v>2</v>
          </cell>
          <cell r="C3276" t="str">
            <v>IVMT-BA-97140</v>
          </cell>
          <cell r="D3276">
            <v>3400</v>
          </cell>
          <cell r="E3276" t="str">
            <v>IVMT-BA</v>
          </cell>
          <cell r="F3276" t="str">
            <v>97140</v>
          </cell>
          <cell r="G3276" t="str">
            <v>RITE</v>
          </cell>
        </row>
        <row r="3277">
          <cell r="A3277">
            <v>4172</v>
          </cell>
          <cell r="B3277">
            <v>2</v>
          </cell>
          <cell r="C3277" t="str">
            <v>IVMT-BA-97143</v>
          </cell>
          <cell r="D3277">
            <v>4172</v>
          </cell>
          <cell r="E3277" t="str">
            <v>IVMT-BA</v>
          </cell>
          <cell r="F3277" t="str">
            <v>97143</v>
          </cell>
          <cell r="G3277" t="str">
            <v>On Location</v>
          </cell>
        </row>
        <row r="3278">
          <cell r="A3278">
            <v>4138</v>
          </cell>
          <cell r="B3278">
            <v>2</v>
          </cell>
          <cell r="C3278" t="str">
            <v>IVMT-BA-97149</v>
          </cell>
          <cell r="D3278">
            <v>4138</v>
          </cell>
          <cell r="E3278" t="str">
            <v>IVMT-BA</v>
          </cell>
          <cell r="F3278" t="str">
            <v>97149</v>
          </cell>
          <cell r="G3278" t="str">
            <v>On Location</v>
          </cell>
        </row>
        <row r="3279">
          <cell r="A3279">
            <v>3410</v>
          </cell>
          <cell r="B3279">
            <v>2</v>
          </cell>
          <cell r="C3279" t="str">
            <v>IVMT-BA-97188</v>
          </cell>
          <cell r="D3279">
            <v>3410</v>
          </cell>
          <cell r="E3279" t="str">
            <v>IVMT-BA</v>
          </cell>
          <cell r="F3279" t="str">
            <v>97188</v>
          </cell>
          <cell r="G3279" t="str">
            <v>On Location</v>
          </cell>
        </row>
        <row r="3280">
          <cell r="A3280">
            <v>3411</v>
          </cell>
          <cell r="B3280">
            <v>2</v>
          </cell>
          <cell r="C3280" t="str">
            <v>IVMT-BA-97191</v>
          </cell>
          <cell r="D3280">
            <v>3411</v>
          </cell>
          <cell r="E3280" t="str">
            <v>IVMT-BA</v>
          </cell>
          <cell r="F3280" t="str">
            <v>97191</v>
          </cell>
          <cell r="G3280" t="str">
            <v>RITE</v>
          </cell>
        </row>
        <row r="3281">
          <cell r="A3281">
            <v>4305</v>
          </cell>
          <cell r="B3281">
            <v>2</v>
          </cell>
          <cell r="C3281" t="str">
            <v>IVMT-BA-97195</v>
          </cell>
          <cell r="D3281">
            <v>4305</v>
          </cell>
          <cell r="E3281" t="str">
            <v>IVMT-BA</v>
          </cell>
          <cell r="F3281" t="str">
            <v>97195</v>
          </cell>
          <cell r="G3281" t="str">
            <v>On Location</v>
          </cell>
        </row>
        <row r="3282">
          <cell r="A3282">
            <v>4173</v>
          </cell>
          <cell r="B3282">
            <v>2</v>
          </cell>
          <cell r="C3282" t="str">
            <v>IVMT-BA-97196</v>
          </cell>
          <cell r="D3282">
            <v>4173</v>
          </cell>
          <cell r="E3282" t="str">
            <v>IVMT-BA</v>
          </cell>
          <cell r="F3282" t="str">
            <v>97196</v>
          </cell>
          <cell r="G3282" t="str">
            <v>On Location</v>
          </cell>
        </row>
        <row r="3283">
          <cell r="A3283">
            <v>3414</v>
          </cell>
          <cell r="B3283">
            <v>2</v>
          </cell>
          <cell r="C3283" t="str">
            <v>IVMT-BA-97197</v>
          </cell>
          <cell r="D3283">
            <v>3414</v>
          </cell>
          <cell r="E3283" t="str">
            <v>IVMT-BA</v>
          </cell>
          <cell r="F3283" t="str">
            <v>97197</v>
          </cell>
          <cell r="G3283" t="str">
            <v>RITE</v>
          </cell>
        </row>
        <row r="3284">
          <cell r="A3284">
            <v>3415</v>
          </cell>
          <cell r="B3284">
            <v>2</v>
          </cell>
          <cell r="C3284" t="str">
            <v>IVMT-BA-97198</v>
          </cell>
          <cell r="D3284">
            <v>3415</v>
          </cell>
          <cell r="E3284" t="str">
            <v>IVMT-BA</v>
          </cell>
          <cell r="F3284" t="str">
            <v>97198</v>
          </cell>
          <cell r="G3284" t="str">
            <v>RITE</v>
          </cell>
        </row>
        <row r="3285">
          <cell r="A3285">
            <v>4140</v>
          </cell>
          <cell r="B3285">
            <v>2</v>
          </cell>
          <cell r="C3285" t="str">
            <v>IVMT-BA-97199</v>
          </cell>
          <cell r="D3285">
            <v>4140</v>
          </cell>
          <cell r="E3285" t="str">
            <v>IVMT-BA</v>
          </cell>
          <cell r="F3285" t="str">
            <v>97199</v>
          </cell>
          <cell r="G3285" t="str">
            <v>JUNKED</v>
          </cell>
        </row>
        <row r="3286">
          <cell r="A3286">
            <v>4061</v>
          </cell>
          <cell r="B3286">
            <v>2</v>
          </cell>
          <cell r="C3286" t="str">
            <v>IVMT-BA-97200</v>
          </cell>
          <cell r="D3286">
            <v>4061</v>
          </cell>
          <cell r="E3286" t="str">
            <v>IVMT-BA</v>
          </cell>
          <cell r="F3286" t="str">
            <v>97200</v>
          </cell>
          <cell r="G3286" t="str">
            <v>On Location</v>
          </cell>
        </row>
        <row r="3287">
          <cell r="A3287">
            <v>3416</v>
          </cell>
          <cell r="B3287">
            <v>2</v>
          </cell>
          <cell r="C3287" t="str">
            <v>IVMT-BA-97201</v>
          </cell>
          <cell r="D3287">
            <v>3416</v>
          </cell>
          <cell r="E3287" t="str">
            <v>IVMT-BA</v>
          </cell>
          <cell r="F3287" t="str">
            <v>97201</v>
          </cell>
          <cell r="G3287" t="str">
            <v>RITE</v>
          </cell>
        </row>
        <row r="3288">
          <cell r="A3288">
            <v>4538</v>
          </cell>
          <cell r="B3288">
            <v>2</v>
          </cell>
          <cell r="C3288" t="str">
            <v>IVMT-BA-97208</v>
          </cell>
          <cell r="D3288">
            <v>4538</v>
          </cell>
          <cell r="E3288" t="str">
            <v>IVMT-BA</v>
          </cell>
          <cell r="F3288" t="str">
            <v>97208</v>
          </cell>
          <cell r="G3288" t="str">
            <v>RITE</v>
          </cell>
        </row>
        <row r="3289">
          <cell r="A3289">
            <v>4226</v>
          </cell>
          <cell r="B3289">
            <v>2</v>
          </cell>
          <cell r="C3289" t="str">
            <v>IVMT-BA-97245</v>
          </cell>
          <cell r="D3289">
            <v>4226</v>
          </cell>
          <cell r="E3289" t="str">
            <v>IVMT-BA</v>
          </cell>
          <cell r="F3289" t="str">
            <v>97245</v>
          </cell>
          <cell r="G3289" t="str">
            <v>RITE</v>
          </cell>
        </row>
        <row r="3290">
          <cell r="A3290">
            <v>3417</v>
          </cell>
          <cell r="B3290">
            <v>2</v>
          </cell>
          <cell r="C3290" t="str">
            <v>IVMT-BA-97256</v>
          </cell>
          <cell r="D3290">
            <v>3417</v>
          </cell>
          <cell r="E3290" t="str">
            <v>IVMT-BA</v>
          </cell>
          <cell r="F3290" t="str">
            <v>97256</v>
          </cell>
          <cell r="G3290" t="str">
            <v>RITE</v>
          </cell>
        </row>
        <row r="3291">
          <cell r="A3291">
            <v>3418</v>
          </cell>
          <cell r="B3291">
            <v>2</v>
          </cell>
          <cell r="C3291" t="str">
            <v>IVMT-BA-97260</v>
          </cell>
          <cell r="D3291">
            <v>3418</v>
          </cell>
          <cell r="E3291" t="str">
            <v>IVMT-BA</v>
          </cell>
          <cell r="F3291" t="str">
            <v>97260</v>
          </cell>
          <cell r="G3291" t="str">
            <v>On Location</v>
          </cell>
        </row>
        <row r="3292">
          <cell r="A3292">
            <v>4069</v>
          </cell>
          <cell r="B3292">
            <v>2</v>
          </cell>
          <cell r="C3292" t="str">
            <v>IVMT-BA-97264</v>
          </cell>
          <cell r="D3292">
            <v>4069</v>
          </cell>
          <cell r="E3292" t="str">
            <v>IVMT-BA</v>
          </cell>
          <cell r="F3292" t="str">
            <v>97264</v>
          </cell>
          <cell r="G3292" t="str">
            <v>On Location</v>
          </cell>
        </row>
        <row r="3293">
          <cell r="A3293">
            <v>4002</v>
          </cell>
          <cell r="B3293">
            <v>2</v>
          </cell>
          <cell r="C3293" t="str">
            <v>IVMT-BA-97281</v>
          </cell>
          <cell r="D3293">
            <v>4002</v>
          </cell>
          <cell r="E3293" t="str">
            <v>IVMT-BA</v>
          </cell>
          <cell r="F3293" t="str">
            <v>97281</v>
          </cell>
          <cell r="G3293" t="str">
            <v>On Location</v>
          </cell>
        </row>
        <row r="3294">
          <cell r="A3294">
            <v>4049</v>
          </cell>
          <cell r="B3294">
            <v>2</v>
          </cell>
          <cell r="C3294" t="str">
            <v>IVMT-BA-97282</v>
          </cell>
          <cell r="D3294">
            <v>4049</v>
          </cell>
          <cell r="E3294" t="str">
            <v>IVMT-BA</v>
          </cell>
          <cell r="F3294" t="str">
            <v>97282</v>
          </cell>
          <cell r="G3294" t="str">
            <v>On Location</v>
          </cell>
        </row>
        <row r="3295">
          <cell r="A3295">
            <v>4073</v>
          </cell>
          <cell r="B3295">
            <v>2</v>
          </cell>
          <cell r="C3295" t="str">
            <v>IVMT-BA-97286</v>
          </cell>
          <cell r="D3295">
            <v>4073</v>
          </cell>
          <cell r="E3295" t="str">
            <v>IVMT-BA</v>
          </cell>
          <cell r="F3295" t="str">
            <v>97286</v>
          </cell>
          <cell r="G3295" t="str">
            <v>On Location</v>
          </cell>
        </row>
        <row r="3296">
          <cell r="A3296">
            <v>4672</v>
          </cell>
          <cell r="B3296">
            <v>2</v>
          </cell>
          <cell r="C3296" t="str">
            <v>IVMT-BA-97287</v>
          </cell>
          <cell r="D3296">
            <v>4672</v>
          </cell>
          <cell r="E3296" t="str">
            <v>IVMT-BA</v>
          </cell>
          <cell r="F3296" t="str">
            <v>97287</v>
          </cell>
          <cell r="G3296" t="str">
            <v>RITE</v>
          </cell>
        </row>
        <row r="3297">
          <cell r="A3297">
            <v>4070</v>
          </cell>
          <cell r="B3297">
            <v>2</v>
          </cell>
          <cell r="C3297" t="str">
            <v>IVMT-BA-97290</v>
          </cell>
          <cell r="D3297">
            <v>4070</v>
          </cell>
          <cell r="E3297" t="str">
            <v>IVMT-BA</v>
          </cell>
          <cell r="F3297" t="str">
            <v>97290</v>
          </cell>
          <cell r="G3297" t="str">
            <v>On Location</v>
          </cell>
        </row>
        <row r="3298">
          <cell r="A3298">
            <v>4283</v>
          </cell>
          <cell r="B3298">
            <v>2</v>
          </cell>
          <cell r="C3298" t="str">
            <v>IVMT-BA-97298</v>
          </cell>
          <cell r="D3298">
            <v>4283</v>
          </cell>
          <cell r="E3298" t="str">
            <v>IVMT-BA</v>
          </cell>
          <cell r="F3298" t="str">
            <v>97298</v>
          </cell>
          <cell r="G3298" t="str">
            <v>RITE</v>
          </cell>
        </row>
        <row r="3299">
          <cell r="A3299">
            <v>4170</v>
          </cell>
          <cell r="B3299">
            <v>2</v>
          </cell>
          <cell r="C3299" t="str">
            <v>IVMT-BA-97300</v>
          </cell>
          <cell r="D3299">
            <v>4170</v>
          </cell>
          <cell r="E3299" t="str">
            <v>IVMT-BA</v>
          </cell>
          <cell r="F3299" t="str">
            <v>97300</v>
          </cell>
          <cell r="G3299" t="str">
            <v>JUNKED</v>
          </cell>
        </row>
        <row r="3300">
          <cell r="A3300">
            <v>4007</v>
          </cell>
          <cell r="B3300">
            <v>2</v>
          </cell>
          <cell r="C3300" t="str">
            <v>IVMT-BA-98010</v>
          </cell>
          <cell r="D3300">
            <v>4007</v>
          </cell>
          <cell r="E3300" t="str">
            <v>IVMT-BA</v>
          </cell>
          <cell r="F3300" t="str">
            <v>98010</v>
          </cell>
          <cell r="G3300" t="str">
            <v>RITE</v>
          </cell>
        </row>
        <row r="3301">
          <cell r="A3301">
            <v>4139</v>
          </cell>
          <cell r="B3301">
            <v>2</v>
          </cell>
          <cell r="C3301" t="str">
            <v>IVMT-BA-98011</v>
          </cell>
          <cell r="D3301">
            <v>4139</v>
          </cell>
          <cell r="E3301" t="str">
            <v>IVMT-BA</v>
          </cell>
          <cell r="F3301" t="str">
            <v>98011</v>
          </cell>
          <cell r="G3301" t="str">
            <v>On Location</v>
          </cell>
        </row>
        <row r="3302">
          <cell r="A3302">
            <v>4650</v>
          </cell>
          <cell r="B3302">
            <v>2</v>
          </cell>
          <cell r="C3302" t="str">
            <v>IVMT-BA-98012</v>
          </cell>
          <cell r="D3302">
            <v>4650</v>
          </cell>
          <cell r="E3302" t="str">
            <v>IVMT-BA</v>
          </cell>
          <cell r="F3302" t="str">
            <v>98012</v>
          </cell>
          <cell r="G3302" t="str">
            <v>On Location</v>
          </cell>
        </row>
        <row r="3303">
          <cell r="A3303">
            <v>4157</v>
          </cell>
          <cell r="B3303">
            <v>2</v>
          </cell>
          <cell r="C3303" t="str">
            <v>IVMT-BA-98014</v>
          </cell>
          <cell r="D3303">
            <v>4157</v>
          </cell>
          <cell r="E3303" t="str">
            <v>IVMT-BA</v>
          </cell>
          <cell r="F3303" t="str">
            <v>98014</v>
          </cell>
          <cell r="G3303" t="str">
            <v>RITE</v>
          </cell>
        </row>
        <row r="3304">
          <cell r="A3304">
            <v>526</v>
          </cell>
          <cell r="B3304">
            <v>2</v>
          </cell>
          <cell r="C3304" t="str">
            <v>IVMT-BA-98016</v>
          </cell>
          <cell r="D3304">
            <v>526</v>
          </cell>
          <cell r="E3304" t="str">
            <v>IVMT-BA</v>
          </cell>
          <cell r="F3304" t="str">
            <v>98016</v>
          </cell>
          <cell r="G3304" t="str">
            <v>RITE</v>
          </cell>
        </row>
        <row r="3305">
          <cell r="A3305">
            <v>3520</v>
          </cell>
          <cell r="B3305">
            <v>2</v>
          </cell>
          <cell r="C3305" t="str">
            <v>IVMT-BA-98044</v>
          </cell>
          <cell r="D3305">
            <v>3520</v>
          </cell>
          <cell r="E3305" t="str">
            <v>IVMT-BA</v>
          </cell>
          <cell r="F3305" t="str">
            <v>98044</v>
          </cell>
          <cell r="G3305" t="str">
            <v>On Location</v>
          </cell>
        </row>
        <row r="3306">
          <cell r="A3306">
            <v>3523</v>
          </cell>
          <cell r="B3306">
            <v>2</v>
          </cell>
          <cell r="C3306" t="str">
            <v>IVMT-BA-98045</v>
          </cell>
          <cell r="D3306">
            <v>3523</v>
          </cell>
          <cell r="E3306" t="str">
            <v>IVMT-BA</v>
          </cell>
          <cell r="F3306" t="str">
            <v>98045</v>
          </cell>
          <cell r="G3306" t="str">
            <v>RITE</v>
          </cell>
        </row>
        <row r="3307">
          <cell r="A3307">
            <v>4016</v>
          </cell>
          <cell r="B3307">
            <v>2</v>
          </cell>
          <cell r="C3307" t="str">
            <v>IVMT-BA-98046</v>
          </cell>
          <cell r="D3307">
            <v>4016</v>
          </cell>
          <cell r="E3307" t="str">
            <v>IVMT-BA</v>
          </cell>
          <cell r="F3307" t="str">
            <v>98046</v>
          </cell>
          <cell r="G3307" t="str">
            <v>On Location</v>
          </cell>
        </row>
        <row r="3308">
          <cell r="A3308">
            <v>3532</v>
          </cell>
          <cell r="B3308">
            <v>2</v>
          </cell>
          <cell r="C3308" t="str">
            <v>IVMT-BA-98050</v>
          </cell>
          <cell r="D3308">
            <v>3532</v>
          </cell>
          <cell r="E3308" t="str">
            <v>IVMT-BA</v>
          </cell>
          <cell r="F3308" t="str">
            <v>98050</v>
          </cell>
          <cell r="G3308" t="str">
            <v>RITE</v>
          </cell>
        </row>
        <row r="3309">
          <cell r="A3309">
            <v>3551</v>
          </cell>
          <cell r="B3309">
            <v>2</v>
          </cell>
          <cell r="C3309" t="str">
            <v>IVMT-BA-98066</v>
          </cell>
          <cell r="D3309">
            <v>3551</v>
          </cell>
          <cell r="E3309" t="str">
            <v>IVMT-BA</v>
          </cell>
          <cell r="F3309" t="str">
            <v>98066</v>
          </cell>
          <cell r="G3309" t="str">
            <v>RITE</v>
          </cell>
        </row>
        <row r="3310">
          <cell r="A3310">
            <v>3554</v>
          </cell>
          <cell r="B3310">
            <v>2</v>
          </cell>
          <cell r="C3310" t="str">
            <v>IVMT-BA-98067</v>
          </cell>
          <cell r="D3310">
            <v>3554</v>
          </cell>
          <cell r="E3310" t="str">
            <v>IVMT-BA</v>
          </cell>
          <cell r="F3310" t="str">
            <v>98067</v>
          </cell>
          <cell r="G3310" t="str">
            <v>RONG</v>
          </cell>
        </row>
        <row r="3311">
          <cell r="A3311">
            <v>4304</v>
          </cell>
          <cell r="B3311">
            <v>2</v>
          </cell>
          <cell r="C3311" t="str">
            <v>IVMT-BA-98070</v>
          </cell>
          <cell r="D3311">
            <v>4304</v>
          </cell>
          <cell r="E3311" t="str">
            <v>IVMT-BA</v>
          </cell>
          <cell r="F3311" t="str">
            <v>98070</v>
          </cell>
          <cell r="G3311" t="str">
            <v>On Location</v>
          </cell>
        </row>
        <row r="3312">
          <cell r="A3312">
            <v>3997</v>
          </cell>
          <cell r="B3312">
            <v>2</v>
          </cell>
          <cell r="C3312" t="str">
            <v>IVMT-BA-98071</v>
          </cell>
          <cell r="D3312">
            <v>3997</v>
          </cell>
          <cell r="E3312" t="str">
            <v>IVMT-BA</v>
          </cell>
          <cell r="F3312" t="str">
            <v>98071</v>
          </cell>
          <cell r="G3312" t="str">
            <v>RITE</v>
          </cell>
        </row>
        <row r="3313">
          <cell r="A3313">
            <v>3562</v>
          </cell>
          <cell r="B3313">
            <v>2</v>
          </cell>
          <cell r="C3313" t="str">
            <v>IVMT-BA-98073</v>
          </cell>
          <cell r="D3313">
            <v>3562</v>
          </cell>
          <cell r="E3313" t="str">
            <v>IVMT-BA</v>
          </cell>
          <cell r="F3313" t="str">
            <v>98073</v>
          </cell>
          <cell r="G3313" t="str">
            <v>On Location</v>
          </cell>
        </row>
        <row r="3314">
          <cell r="A3314">
            <v>4015</v>
          </cell>
          <cell r="B3314">
            <v>2</v>
          </cell>
          <cell r="C3314" t="str">
            <v>IVMT-BA-98148</v>
          </cell>
          <cell r="D3314">
            <v>4015</v>
          </cell>
          <cell r="E3314" t="str">
            <v>IVMT-BA</v>
          </cell>
          <cell r="F3314" t="str">
            <v>98148</v>
          </cell>
          <cell r="G3314" t="str">
            <v>On Location</v>
          </cell>
        </row>
        <row r="3315">
          <cell r="A3315">
            <v>4006</v>
          </cell>
          <cell r="B3315">
            <v>2</v>
          </cell>
          <cell r="C3315" t="str">
            <v>IVMT-BA-98149</v>
          </cell>
          <cell r="D3315">
            <v>4006</v>
          </cell>
          <cell r="E3315" t="str">
            <v>IVMT-BA</v>
          </cell>
          <cell r="F3315" t="str">
            <v>98149</v>
          </cell>
          <cell r="G3315" t="str">
            <v>On Location</v>
          </cell>
        </row>
        <row r="3316">
          <cell r="A3316">
            <v>3629</v>
          </cell>
          <cell r="B3316">
            <v>2</v>
          </cell>
          <cell r="C3316" t="str">
            <v>IVMT-BA-98158</v>
          </cell>
          <cell r="D3316">
            <v>3629</v>
          </cell>
          <cell r="E3316" t="str">
            <v>IVMT-BA</v>
          </cell>
          <cell r="F3316" t="str">
            <v>98158</v>
          </cell>
          <cell r="G3316" t="str">
            <v>On Location</v>
          </cell>
        </row>
        <row r="3317">
          <cell r="A3317">
            <v>3632</v>
          </cell>
          <cell r="B3317">
            <v>2</v>
          </cell>
          <cell r="C3317" t="str">
            <v>IVMT-BA-98159</v>
          </cell>
          <cell r="D3317">
            <v>3632</v>
          </cell>
          <cell r="E3317" t="str">
            <v>IVMT-BA</v>
          </cell>
          <cell r="F3317" t="str">
            <v>98159</v>
          </cell>
          <cell r="G3317" t="str">
            <v>RITE</v>
          </cell>
        </row>
        <row r="3318">
          <cell r="A3318">
            <v>3646</v>
          </cell>
          <cell r="B3318">
            <v>2</v>
          </cell>
          <cell r="C3318" t="str">
            <v>IVMT-BA-98182</v>
          </cell>
          <cell r="D3318">
            <v>3646</v>
          </cell>
          <cell r="E3318" t="str">
            <v>IVMT-BA</v>
          </cell>
          <cell r="F3318" t="str">
            <v>98182</v>
          </cell>
          <cell r="G3318" t="str">
            <v>RITE</v>
          </cell>
        </row>
        <row r="3319">
          <cell r="A3319">
            <v>3649</v>
          </cell>
          <cell r="B3319">
            <v>2</v>
          </cell>
          <cell r="C3319" t="str">
            <v>IVMT-BA-98183</v>
          </cell>
          <cell r="D3319">
            <v>3649</v>
          </cell>
          <cell r="E3319" t="str">
            <v>IVMT-BA</v>
          </cell>
          <cell r="F3319" t="str">
            <v>98183</v>
          </cell>
          <cell r="G3319" t="str">
            <v>RITE</v>
          </cell>
        </row>
        <row r="3320">
          <cell r="A3320">
            <v>4195</v>
          </cell>
          <cell r="B3320">
            <v>2</v>
          </cell>
          <cell r="C3320" t="str">
            <v>IVMT-BA-98191</v>
          </cell>
          <cell r="D3320">
            <v>4195</v>
          </cell>
          <cell r="E3320" t="str">
            <v>IVMT-BA</v>
          </cell>
          <cell r="F3320" t="str">
            <v>98191</v>
          </cell>
          <cell r="G3320" t="str">
            <v>On Location</v>
          </cell>
        </row>
        <row r="3321">
          <cell r="A3321">
            <v>3651</v>
          </cell>
          <cell r="B3321">
            <v>2</v>
          </cell>
          <cell r="C3321" t="str">
            <v>IVMT-BA-98192</v>
          </cell>
          <cell r="D3321">
            <v>3651</v>
          </cell>
          <cell r="E3321" t="str">
            <v>IVMT-BA</v>
          </cell>
          <cell r="F3321" t="str">
            <v>98192</v>
          </cell>
          <cell r="G3321" t="str">
            <v>On Location</v>
          </cell>
        </row>
        <row r="3322">
          <cell r="A3322">
            <v>3652</v>
          </cell>
          <cell r="B3322">
            <v>2</v>
          </cell>
          <cell r="C3322" t="str">
            <v>IVMT-BA-98193</v>
          </cell>
          <cell r="D3322">
            <v>3652</v>
          </cell>
          <cell r="E3322" t="str">
            <v>IVMT-BA</v>
          </cell>
          <cell r="F3322" t="str">
            <v>98193</v>
          </cell>
          <cell r="G3322" t="str">
            <v>RITE</v>
          </cell>
        </row>
        <row r="3323">
          <cell r="A3323">
            <v>3655</v>
          </cell>
          <cell r="B3323">
            <v>2</v>
          </cell>
          <cell r="C3323" t="str">
            <v>IVMT-BA-98201</v>
          </cell>
          <cell r="D3323">
            <v>3655</v>
          </cell>
          <cell r="E3323" t="str">
            <v>IVMT-BA</v>
          </cell>
          <cell r="F3323" t="str">
            <v>98201</v>
          </cell>
          <cell r="G3323" t="str">
            <v>RITE</v>
          </cell>
        </row>
        <row r="3324">
          <cell r="A3324">
            <v>3657</v>
          </cell>
          <cell r="B3324">
            <v>2</v>
          </cell>
          <cell r="C3324" t="str">
            <v>IVMT-BA-98202</v>
          </cell>
          <cell r="D3324">
            <v>3657</v>
          </cell>
          <cell r="E3324" t="str">
            <v>IVMT-BA</v>
          </cell>
          <cell r="F3324" t="str">
            <v>98202</v>
          </cell>
          <cell r="G3324" t="str">
            <v>On Location</v>
          </cell>
        </row>
        <row r="3325">
          <cell r="A3325">
            <v>4196</v>
          </cell>
          <cell r="B3325">
            <v>2</v>
          </cell>
          <cell r="C3325" t="str">
            <v>IVMT-BA-98205</v>
          </cell>
          <cell r="D3325">
            <v>4196</v>
          </cell>
          <cell r="E3325" t="str">
            <v>IVMT-BA</v>
          </cell>
          <cell r="F3325" t="str">
            <v>98205</v>
          </cell>
          <cell r="G3325" t="str">
            <v>On Location</v>
          </cell>
        </row>
        <row r="3326">
          <cell r="A3326">
            <v>3658</v>
          </cell>
          <cell r="B3326">
            <v>2</v>
          </cell>
          <cell r="C3326" t="str">
            <v>IVMT-BA-98211</v>
          </cell>
          <cell r="D3326">
            <v>3658</v>
          </cell>
          <cell r="E3326" t="str">
            <v>IVMT-BA</v>
          </cell>
          <cell r="F3326" t="str">
            <v>98211</v>
          </cell>
          <cell r="G3326" t="str">
            <v>RITE</v>
          </cell>
        </row>
        <row r="3327">
          <cell r="A3327">
            <v>3659</v>
          </cell>
          <cell r="B3327">
            <v>2</v>
          </cell>
          <cell r="C3327" t="str">
            <v>IVMT-BA-98212</v>
          </cell>
          <cell r="D3327">
            <v>3659</v>
          </cell>
          <cell r="E3327" t="str">
            <v>IVMT-BA</v>
          </cell>
          <cell r="F3327" t="str">
            <v>98212</v>
          </cell>
          <cell r="G3327" t="str">
            <v>RITE</v>
          </cell>
        </row>
        <row r="3328">
          <cell r="A3328">
            <v>3667</v>
          </cell>
          <cell r="B3328">
            <v>2</v>
          </cell>
          <cell r="C3328" t="str">
            <v>IVMT-BA-98223</v>
          </cell>
          <cell r="D3328">
            <v>3667</v>
          </cell>
          <cell r="E3328" t="str">
            <v>IVMT-BA</v>
          </cell>
          <cell r="F3328" t="str">
            <v>98223</v>
          </cell>
          <cell r="G3328" t="str">
            <v>RITE</v>
          </cell>
        </row>
        <row r="3329">
          <cell r="A3329">
            <v>3668</v>
          </cell>
          <cell r="B3329">
            <v>2</v>
          </cell>
          <cell r="C3329" t="str">
            <v>IVMT-BA-98224</v>
          </cell>
          <cell r="D3329">
            <v>3668</v>
          </cell>
          <cell r="E3329" t="str">
            <v>IVMT-BA</v>
          </cell>
          <cell r="F3329" t="str">
            <v>98224</v>
          </cell>
          <cell r="G3329" t="str">
            <v>On Location</v>
          </cell>
        </row>
        <row r="3330">
          <cell r="A3330">
            <v>4528</v>
          </cell>
          <cell r="B3330">
            <v>2</v>
          </cell>
          <cell r="C3330" t="str">
            <v>IVMT-BA-98233</v>
          </cell>
          <cell r="D3330">
            <v>4528</v>
          </cell>
          <cell r="E3330" t="str">
            <v>IVMT-BA</v>
          </cell>
          <cell r="F3330" t="str">
            <v>98233</v>
          </cell>
          <cell r="G3330" t="str">
            <v>On Location</v>
          </cell>
        </row>
        <row r="3331">
          <cell r="A3331">
            <v>3679</v>
          </cell>
          <cell r="B3331">
            <v>2</v>
          </cell>
          <cell r="C3331" t="str">
            <v>IVMT-BA-98235</v>
          </cell>
          <cell r="D3331">
            <v>3679</v>
          </cell>
          <cell r="E3331" t="str">
            <v>IVMT-BA</v>
          </cell>
          <cell r="F3331" t="str">
            <v>98235</v>
          </cell>
          <cell r="G3331" t="str">
            <v>RITE</v>
          </cell>
        </row>
        <row r="3332">
          <cell r="A3332">
            <v>3680</v>
          </cell>
          <cell r="B3332">
            <v>2</v>
          </cell>
          <cell r="C3332" t="str">
            <v>IVMT-BA-98236</v>
          </cell>
          <cell r="D3332">
            <v>3680</v>
          </cell>
          <cell r="E3332" t="str">
            <v>IVMT-BA</v>
          </cell>
          <cell r="F3332" t="str">
            <v>98236</v>
          </cell>
          <cell r="G3332" t="str">
            <v>RITE</v>
          </cell>
        </row>
        <row r="3333">
          <cell r="A3333">
            <v>3993</v>
          </cell>
          <cell r="B3333">
            <v>2</v>
          </cell>
          <cell r="C3333" t="str">
            <v>IVMT-BA-98243</v>
          </cell>
          <cell r="D3333">
            <v>3993</v>
          </cell>
          <cell r="E3333" t="str">
            <v>IVMT-BA</v>
          </cell>
          <cell r="F3333" t="str">
            <v>98243</v>
          </cell>
          <cell r="G3333" t="str">
            <v>On Location</v>
          </cell>
        </row>
        <row r="3334">
          <cell r="A3334">
            <v>3994</v>
          </cell>
          <cell r="B3334">
            <v>2</v>
          </cell>
          <cell r="C3334" t="str">
            <v>IVMT-BA-98244</v>
          </cell>
          <cell r="D3334">
            <v>3994</v>
          </cell>
          <cell r="E3334" t="str">
            <v>IVMT-BA</v>
          </cell>
          <cell r="F3334" t="str">
            <v>98244</v>
          </cell>
          <cell r="G3334" t="str">
            <v>On Location</v>
          </cell>
        </row>
        <row r="3335">
          <cell r="A3335">
            <v>3686</v>
          </cell>
          <cell r="B3335">
            <v>2</v>
          </cell>
          <cell r="C3335" t="str">
            <v>IVMT-BA-98251</v>
          </cell>
          <cell r="D3335">
            <v>3686</v>
          </cell>
          <cell r="E3335" t="str">
            <v>IVMT-BA</v>
          </cell>
          <cell r="F3335" t="str">
            <v>98251</v>
          </cell>
          <cell r="G3335" t="str">
            <v>RONG</v>
          </cell>
        </row>
        <row r="3336">
          <cell r="A3336">
            <v>5443</v>
          </cell>
          <cell r="B3336">
            <v>2</v>
          </cell>
          <cell r="C3336" t="str">
            <v>IVMT-BA-98258</v>
          </cell>
          <cell r="D3336">
            <v>5443</v>
          </cell>
          <cell r="E3336" t="str">
            <v>IVMT-BA</v>
          </cell>
          <cell r="F3336" t="str">
            <v>98258</v>
          </cell>
          <cell r="G3336" t="str">
            <v>On Location</v>
          </cell>
        </row>
        <row r="3337">
          <cell r="A3337">
            <v>3709</v>
          </cell>
          <cell r="B3337">
            <v>2</v>
          </cell>
          <cell r="C3337" t="str">
            <v>IVMT-BA-99004</v>
          </cell>
          <cell r="D3337">
            <v>3709</v>
          </cell>
          <cell r="E3337" t="str">
            <v>IVMT-BA</v>
          </cell>
          <cell r="F3337" t="str">
            <v>99004</v>
          </cell>
          <cell r="G3337" t="str">
            <v>RITE</v>
          </cell>
        </row>
        <row r="3338">
          <cell r="A3338">
            <v>4227</v>
          </cell>
          <cell r="B3338">
            <v>2</v>
          </cell>
          <cell r="C3338" t="str">
            <v>IVMT-BA-99005</v>
          </cell>
          <cell r="D3338">
            <v>4227</v>
          </cell>
          <cell r="E3338" t="str">
            <v>IVMT-BA</v>
          </cell>
          <cell r="F3338" t="str">
            <v>99005</v>
          </cell>
          <cell r="G3338" t="str">
            <v>RITE</v>
          </cell>
        </row>
        <row r="3339">
          <cell r="A3339">
            <v>3723</v>
          </cell>
          <cell r="B3339">
            <v>2</v>
          </cell>
          <cell r="C3339" t="str">
            <v>IVMT-BA-99008</v>
          </cell>
          <cell r="D3339">
            <v>3723</v>
          </cell>
          <cell r="E3339" t="str">
            <v>IVMT-BA</v>
          </cell>
          <cell r="F3339" t="str">
            <v>99008</v>
          </cell>
          <cell r="G3339" t="str">
            <v>On Location</v>
          </cell>
        </row>
        <row r="3340">
          <cell r="A3340">
            <v>3727</v>
          </cell>
          <cell r="B3340">
            <v>2</v>
          </cell>
          <cell r="C3340" t="str">
            <v>IVMT-BA-99009</v>
          </cell>
          <cell r="D3340">
            <v>3727</v>
          </cell>
          <cell r="E3340" t="str">
            <v>IVMT-BA</v>
          </cell>
          <cell r="F3340" t="str">
            <v>99009</v>
          </cell>
          <cell r="G3340" t="str">
            <v>On Location</v>
          </cell>
        </row>
        <row r="3341">
          <cell r="A3341">
            <v>3741</v>
          </cell>
          <cell r="B3341">
            <v>2</v>
          </cell>
          <cell r="C3341" t="str">
            <v>IVMT-BA-99013</v>
          </cell>
          <cell r="D3341">
            <v>3741</v>
          </cell>
          <cell r="E3341" t="str">
            <v>IVMT-BA</v>
          </cell>
          <cell r="F3341" t="str">
            <v>99013</v>
          </cell>
          <cell r="G3341" t="str">
            <v>RITE</v>
          </cell>
        </row>
        <row r="3342">
          <cell r="A3342">
            <v>5266</v>
          </cell>
          <cell r="B3342">
            <v>2</v>
          </cell>
          <cell r="C3342" t="str">
            <v>IVMT-BA-99027</v>
          </cell>
          <cell r="D3342">
            <v>5266</v>
          </cell>
          <cell r="E3342" t="str">
            <v>IVMT-BA</v>
          </cell>
          <cell r="F3342" t="str">
            <v>99027</v>
          </cell>
          <cell r="G3342" t="str">
            <v>RITE</v>
          </cell>
        </row>
        <row r="3343">
          <cell r="A3343">
            <v>4342</v>
          </cell>
          <cell r="B3343">
            <v>2</v>
          </cell>
          <cell r="C3343" t="str">
            <v>IVMT-BA-99031</v>
          </cell>
          <cell r="D3343">
            <v>4342</v>
          </cell>
          <cell r="E3343" t="str">
            <v>IVMT-BA</v>
          </cell>
          <cell r="F3343" t="str">
            <v>99031</v>
          </cell>
          <cell r="G3343" t="str">
            <v>RITE</v>
          </cell>
        </row>
        <row r="3344">
          <cell r="A3344">
            <v>4341</v>
          </cell>
          <cell r="B3344">
            <v>2</v>
          </cell>
          <cell r="C3344" t="str">
            <v>IVMT-BA-99032</v>
          </cell>
          <cell r="D3344">
            <v>4341</v>
          </cell>
          <cell r="E3344" t="str">
            <v>IVMT-BA</v>
          </cell>
          <cell r="F3344" t="str">
            <v>99032</v>
          </cell>
          <cell r="G3344" t="str">
            <v>RITE</v>
          </cell>
        </row>
        <row r="3345">
          <cell r="A3345">
            <v>5077</v>
          </cell>
          <cell r="B3345">
            <v>2</v>
          </cell>
          <cell r="C3345" t="str">
            <v>IVMT-BA-99033</v>
          </cell>
          <cell r="D3345">
            <v>5077</v>
          </cell>
          <cell r="E3345" t="str">
            <v>IVMT-BA</v>
          </cell>
          <cell r="F3345" t="str">
            <v>99033</v>
          </cell>
          <cell r="G3345" t="str">
            <v>RITE</v>
          </cell>
        </row>
        <row r="3346">
          <cell r="A3346">
            <v>3814</v>
          </cell>
          <cell r="B3346">
            <v>2</v>
          </cell>
          <cell r="C3346" t="str">
            <v>IVMT-BA-EP2</v>
          </cell>
          <cell r="D3346">
            <v>3814</v>
          </cell>
          <cell r="E3346" t="str">
            <v>IVMT-BA</v>
          </cell>
          <cell r="F3346" t="str">
            <v>EP2</v>
          </cell>
          <cell r="G3346" t="str">
            <v>RITE</v>
          </cell>
        </row>
        <row r="3347">
          <cell r="A3347">
            <v>3818</v>
          </cell>
          <cell r="B3347">
            <v>2</v>
          </cell>
          <cell r="C3347" t="str">
            <v>IVMT-BA-EP3</v>
          </cell>
          <cell r="D3347">
            <v>3818</v>
          </cell>
          <cell r="E3347" t="str">
            <v>IVMT-BA</v>
          </cell>
          <cell r="F3347" t="str">
            <v>EP3</v>
          </cell>
          <cell r="G3347" t="str">
            <v>RITE</v>
          </cell>
        </row>
        <row r="3348">
          <cell r="A3348">
            <v>6988</v>
          </cell>
          <cell r="B3348">
            <v>2</v>
          </cell>
          <cell r="C3348" t="str">
            <v>IVMT-CA-00-100</v>
          </cell>
          <cell r="D3348">
            <v>6988</v>
          </cell>
          <cell r="E3348" t="str">
            <v>IVMT-CA</v>
          </cell>
          <cell r="F3348" t="str">
            <v>00-100</v>
          </cell>
          <cell r="G3348" t="str">
            <v>RITE</v>
          </cell>
          <cell r="N3348" t="str">
            <v>4501140240</v>
          </cell>
          <cell r="O3348" t="str">
            <v>5</v>
          </cell>
        </row>
        <row r="3349">
          <cell r="A3349">
            <v>6989</v>
          </cell>
          <cell r="B3349">
            <v>2</v>
          </cell>
          <cell r="C3349" t="str">
            <v>IVMT-CA-00-101</v>
          </cell>
          <cell r="D3349">
            <v>6989</v>
          </cell>
          <cell r="E3349" t="str">
            <v>IVMT-CA</v>
          </cell>
          <cell r="F3349" t="str">
            <v>00-101</v>
          </cell>
          <cell r="G3349" t="str">
            <v>RITE</v>
          </cell>
          <cell r="N3349" t="str">
            <v>4501140240</v>
          </cell>
          <cell r="O3349" t="str">
            <v>5</v>
          </cell>
        </row>
        <row r="3350">
          <cell r="A3350">
            <v>6990</v>
          </cell>
          <cell r="B3350">
            <v>2</v>
          </cell>
          <cell r="C3350" t="str">
            <v>IVMT-CA-00-102</v>
          </cell>
          <cell r="D3350">
            <v>6990</v>
          </cell>
          <cell r="E3350" t="str">
            <v>IVMT-CA</v>
          </cell>
          <cell r="F3350" t="str">
            <v>00-102</v>
          </cell>
          <cell r="G3350" t="str">
            <v>RITE</v>
          </cell>
          <cell r="N3350" t="str">
            <v>4501140240</v>
          </cell>
          <cell r="O3350" t="str">
            <v>6</v>
          </cell>
        </row>
        <row r="3351">
          <cell r="A3351">
            <v>6991</v>
          </cell>
          <cell r="B3351">
            <v>2</v>
          </cell>
          <cell r="C3351" t="str">
            <v>IVMT-CA-00-103</v>
          </cell>
          <cell r="D3351">
            <v>6991</v>
          </cell>
          <cell r="E3351" t="str">
            <v>IVMT-CA</v>
          </cell>
          <cell r="F3351" t="str">
            <v>00-103</v>
          </cell>
          <cell r="G3351" t="str">
            <v>RITE</v>
          </cell>
          <cell r="N3351" t="str">
            <v>4501140240</v>
          </cell>
          <cell r="O3351" t="str">
            <v>6</v>
          </cell>
        </row>
        <row r="3352">
          <cell r="A3352">
            <v>4668</v>
          </cell>
          <cell r="B3352">
            <v>2</v>
          </cell>
          <cell r="C3352" t="str">
            <v>IWS-AA-96120</v>
          </cell>
          <cell r="D3352">
            <v>4668</v>
          </cell>
          <cell r="E3352" t="str">
            <v>IWS-AA</v>
          </cell>
          <cell r="F3352" t="str">
            <v>96120</v>
          </cell>
          <cell r="G3352" t="str">
            <v>RITE</v>
          </cell>
          <cell r="H3352" t="str">
            <v>1000005625</v>
          </cell>
        </row>
        <row r="3353">
          <cell r="A3353">
            <v>4026</v>
          </cell>
          <cell r="B3353">
            <v>2</v>
          </cell>
          <cell r="C3353" t="str">
            <v>IWS-AA-9626</v>
          </cell>
          <cell r="D3353">
            <v>4026</v>
          </cell>
          <cell r="E3353" t="str">
            <v>IWS-AA</v>
          </cell>
          <cell r="F3353" t="str">
            <v>9626</v>
          </cell>
          <cell r="G3353" t="str">
            <v>RITE</v>
          </cell>
        </row>
        <row r="3354">
          <cell r="A3354">
            <v>4167</v>
          </cell>
          <cell r="B3354">
            <v>2</v>
          </cell>
          <cell r="C3354" t="str">
            <v>IWS-AA-9650</v>
          </cell>
          <cell r="D3354">
            <v>4167</v>
          </cell>
          <cell r="E3354" t="str">
            <v>IWS-AA</v>
          </cell>
          <cell r="F3354" t="str">
            <v>9650</v>
          </cell>
          <cell r="G3354" t="str">
            <v>RITE</v>
          </cell>
        </row>
        <row r="3355">
          <cell r="A3355">
            <v>4306</v>
          </cell>
          <cell r="B3355">
            <v>2</v>
          </cell>
          <cell r="C3355" t="str">
            <v>IWS-AA-9664</v>
          </cell>
          <cell r="D3355">
            <v>4306</v>
          </cell>
          <cell r="E3355" t="str">
            <v>IWS-AA</v>
          </cell>
          <cell r="F3355" t="str">
            <v>9664</v>
          </cell>
          <cell r="G3355" t="str">
            <v>RITE</v>
          </cell>
        </row>
        <row r="3356">
          <cell r="A3356">
            <v>4010</v>
          </cell>
          <cell r="B3356">
            <v>2</v>
          </cell>
          <cell r="C3356" t="str">
            <v>IWS-AA-9680</v>
          </cell>
          <cell r="D3356">
            <v>4010</v>
          </cell>
          <cell r="E3356" t="str">
            <v>IWS-AA</v>
          </cell>
          <cell r="F3356" t="str">
            <v>9680</v>
          </cell>
          <cell r="G3356" t="str">
            <v>On Location</v>
          </cell>
        </row>
        <row r="3357">
          <cell r="A3357">
            <v>4059</v>
          </cell>
          <cell r="B3357">
            <v>2</v>
          </cell>
          <cell r="C3357" t="str">
            <v>IWS-AA-97079</v>
          </cell>
          <cell r="D3357">
            <v>4059</v>
          </cell>
          <cell r="E3357" t="str">
            <v>IWS-AA</v>
          </cell>
          <cell r="F3357" t="str">
            <v>97079</v>
          </cell>
          <cell r="G3357" t="str">
            <v>RONG</v>
          </cell>
        </row>
        <row r="3358">
          <cell r="A3358">
            <v>3843</v>
          </cell>
          <cell r="B3358">
            <v>2</v>
          </cell>
          <cell r="C3358" t="str">
            <v>LSA-AA-L01</v>
          </cell>
          <cell r="D3358">
            <v>3843</v>
          </cell>
          <cell r="E3358" t="str">
            <v>LSA-AA</v>
          </cell>
          <cell r="F3358" t="str">
            <v>L01</v>
          </cell>
          <cell r="G3358" t="str">
            <v>RITE</v>
          </cell>
        </row>
        <row r="3359">
          <cell r="A3359">
            <v>39</v>
          </cell>
          <cell r="B3359">
            <v>2</v>
          </cell>
          <cell r="C3359" t="str">
            <v>LSS-AA-001</v>
          </cell>
          <cell r="D3359">
            <v>39</v>
          </cell>
          <cell r="E3359" t="str">
            <v>LSS-AA</v>
          </cell>
          <cell r="F3359" t="str">
            <v>001</v>
          </cell>
          <cell r="G3359" t="str">
            <v>On Location</v>
          </cell>
        </row>
        <row r="3360">
          <cell r="A3360">
            <v>151</v>
          </cell>
          <cell r="B3360">
            <v>2</v>
          </cell>
          <cell r="C3360" t="str">
            <v>LSS-AA-003</v>
          </cell>
          <cell r="D3360">
            <v>151</v>
          </cell>
          <cell r="E3360" t="str">
            <v>LSS-AA</v>
          </cell>
          <cell r="F3360" t="str">
            <v>003</v>
          </cell>
          <cell r="G3360" t="str">
            <v>Lost in Hole</v>
          </cell>
        </row>
        <row r="3361">
          <cell r="A3361">
            <v>1334</v>
          </cell>
          <cell r="B3361">
            <v>2</v>
          </cell>
          <cell r="C3361" t="str">
            <v>LSS-AA-143</v>
          </cell>
          <cell r="D3361">
            <v>1334</v>
          </cell>
          <cell r="E3361" t="str">
            <v>LSS-AA</v>
          </cell>
          <cell r="F3361" t="str">
            <v>143</v>
          </cell>
          <cell r="G3361" t="str">
            <v>RITE</v>
          </cell>
        </row>
        <row r="3362">
          <cell r="A3362">
            <v>1487</v>
          </cell>
          <cell r="B3362">
            <v>2</v>
          </cell>
          <cell r="C3362" t="str">
            <v>LSS-AA-206</v>
          </cell>
          <cell r="D3362">
            <v>1487</v>
          </cell>
          <cell r="E3362" t="str">
            <v>LSS-AA</v>
          </cell>
          <cell r="F3362" t="str">
            <v>206</v>
          </cell>
          <cell r="G3362" t="str">
            <v>RITE</v>
          </cell>
        </row>
        <row r="3363">
          <cell r="A3363">
            <v>1509</v>
          </cell>
          <cell r="B3363">
            <v>2</v>
          </cell>
          <cell r="C3363" t="str">
            <v>LSS-AA-212</v>
          </cell>
          <cell r="D3363">
            <v>1509</v>
          </cell>
          <cell r="E3363" t="str">
            <v>LSS-AA</v>
          </cell>
          <cell r="F3363" t="str">
            <v>212</v>
          </cell>
          <cell r="G3363" t="str">
            <v>RITE</v>
          </cell>
        </row>
        <row r="3364">
          <cell r="A3364">
            <v>1516</v>
          </cell>
          <cell r="B3364">
            <v>2</v>
          </cell>
          <cell r="C3364" t="str">
            <v>LSS-AA-214</v>
          </cell>
          <cell r="D3364">
            <v>1516</v>
          </cell>
          <cell r="E3364" t="str">
            <v>LSS-AA</v>
          </cell>
          <cell r="F3364" t="str">
            <v>214</v>
          </cell>
          <cell r="G3364" t="str">
            <v>RITE</v>
          </cell>
        </row>
        <row r="3365">
          <cell r="A3365">
            <v>3844</v>
          </cell>
          <cell r="B3365">
            <v>2</v>
          </cell>
          <cell r="C3365" t="str">
            <v>LSS-AA-L01</v>
          </cell>
          <cell r="D3365">
            <v>3844</v>
          </cell>
          <cell r="E3365" t="str">
            <v>LSS-AA</v>
          </cell>
          <cell r="F3365" t="str">
            <v>L01</v>
          </cell>
          <cell r="G3365" t="str">
            <v>RITE</v>
          </cell>
        </row>
        <row r="3366">
          <cell r="A3366">
            <v>3882</v>
          </cell>
          <cell r="B3366">
            <v>2</v>
          </cell>
          <cell r="C3366" t="str">
            <v>LSS-AA-L03</v>
          </cell>
          <cell r="D3366">
            <v>3882</v>
          </cell>
          <cell r="E3366" t="str">
            <v>LSS-AA</v>
          </cell>
          <cell r="F3366" t="str">
            <v>L03</v>
          </cell>
          <cell r="G3366" t="str">
            <v>RITE</v>
          </cell>
        </row>
        <row r="3367">
          <cell r="A3367">
            <v>3892</v>
          </cell>
          <cell r="B3367">
            <v>2</v>
          </cell>
          <cell r="C3367" t="str">
            <v>LSS-AA-L04</v>
          </cell>
          <cell r="D3367">
            <v>3892</v>
          </cell>
          <cell r="E3367" t="str">
            <v>LSS-AA</v>
          </cell>
          <cell r="F3367" t="str">
            <v>L04</v>
          </cell>
          <cell r="G3367" t="str">
            <v>RITE</v>
          </cell>
        </row>
        <row r="3368">
          <cell r="A3368">
            <v>3845</v>
          </cell>
          <cell r="B3368">
            <v>2</v>
          </cell>
          <cell r="C3368" t="str">
            <v>LSS-AB-L01</v>
          </cell>
          <cell r="D3368">
            <v>3845</v>
          </cell>
          <cell r="E3368" t="str">
            <v>LSS-AB</v>
          </cell>
          <cell r="F3368" t="str">
            <v>L01</v>
          </cell>
          <cell r="G3368" t="str">
            <v>JUNKED</v>
          </cell>
        </row>
        <row r="3369">
          <cell r="A3369">
            <v>3866</v>
          </cell>
          <cell r="B3369">
            <v>2</v>
          </cell>
          <cell r="C3369" t="str">
            <v>LSS-AB-L02</v>
          </cell>
          <cell r="D3369">
            <v>3866</v>
          </cell>
          <cell r="E3369" t="str">
            <v>LSS-AB</v>
          </cell>
          <cell r="F3369" t="str">
            <v>L02</v>
          </cell>
          <cell r="G3369" t="str">
            <v>JUNKED</v>
          </cell>
        </row>
        <row r="3370">
          <cell r="A3370">
            <v>1471</v>
          </cell>
          <cell r="B3370">
            <v>2</v>
          </cell>
          <cell r="C3370" t="str">
            <v>LSS-BA-199</v>
          </cell>
          <cell r="D3370">
            <v>1471</v>
          </cell>
          <cell r="E3370" t="str">
            <v>LSS-BA</v>
          </cell>
          <cell r="F3370" t="str">
            <v>199</v>
          </cell>
          <cell r="G3370" t="str">
            <v>RITE</v>
          </cell>
        </row>
        <row r="3371">
          <cell r="A3371">
            <v>256</v>
          </cell>
          <cell r="B3371">
            <v>2</v>
          </cell>
          <cell r="C3371" t="str">
            <v>LSS-BE-006</v>
          </cell>
          <cell r="D3371">
            <v>256</v>
          </cell>
          <cell r="E3371" t="str">
            <v>LSS-BE</v>
          </cell>
          <cell r="F3371" t="str">
            <v>006</v>
          </cell>
          <cell r="G3371" t="str">
            <v>RITE</v>
          </cell>
        </row>
        <row r="3372">
          <cell r="A3372">
            <v>40</v>
          </cell>
          <cell r="B3372">
            <v>2</v>
          </cell>
          <cell r="C3372" t="str">
            <v>LSS-CA-001</v>
          </cell>
          <cell r="D3372">
            <v>40</v>
          </cell>
          <cell r="E3372" t="str">
            <v>LSS-CA</v>
          </cell>
          <cell r="F3372" t="str">
            <v>001</v>
          </cell>
          <cell r="G3372" t="str">
            <v>JUNKED</v>
          </cell>
        </row>
        <row r="3373">
          <cell r="A3373">
            <v>98</v>
          </cell>
          <cell r="B3373">
            <v>2</v>
          </cell>
          <cell r="C3373" t="str">
            <v>LSS-CA-002</v>
          </cell>
          <cell r="D3373">
            <v>98</v>
          </cell>
          <cell r="E3373" t="str">
            <v>LSS-CA</v>
          </cell>
          <cell r="F3373" t="str">
            <v>002</v>
          </cell>
          <cell r="G3373" t="str">
            <v>JUNKED</v>
          </cell>
        </row>
        <row r="3374">
          <cell r="A3374">
            <v>152</v>
          </cell>
          <cell r="B3374">
            <v>2</v>
          </cell>
          <cell r="C3374" t="str">
            <v>LSS-CA-003</v>
          </cell>
          <cell r="D3374">
            <v>152</v>
          </cell>
          <cell r="E3374" t="str">
            <v>LSS-CA</v>
          </cell>
          <cell r="F3374" t="str">
            <v>003</v>
          </cell>
          <cell r="G3374" t="str">
            <v>JUNKED</v>
          </cell>
        </row>
        <row r="3375">
          <cell r="A3375">
            <v>41</v>
          </cell>
          <cell r="B3375">
            <v>2</v>
          </cell>
          <cell r="C3375" t="str">
            <v>LSS-DA-001</v>
          </cell>
          <cell r="D3375">
            <v>41</v>
          </cell>
          <cell r="E3375" t="str">
            <v>LSS-DA</v>
          </cell>
          <cell r="F3375" t="str">
            <v>001</v>
          </cell>
          <cell r="G3375" t="str">
            <v>RITE</v>
          </cell>
        </row>
        <row r="3376">
          <cell r="A3376">
            <v>750</v>
          </cell>
          <cell r="B3376">
            <v>2</v>
          </cell>
          <cell r="C3376" t="str">
            <v>LSS-DA-029</v>
          </cell>
          <cell r="D3376">
            <v>750</v>
          </cell>
          <cell r="E3376" t="str">
            <v>LSS-DA</v>
          </cell>
          <cell r="F3376" t="str">
            <v>029</v>
          </cell>
          <cell r="G3376" t="str">
            <v>RITE</v>
          </cell>
        </row>
        <row r="3377">
          <cell r="A3377">
            <v>892</v>
          </cell>
          <cell r="B3377">
            <v>2</v>
          </cell>
          <cell r="C3377" t="str">
            <v>LSS-DA-042</v>
          </cell>
          <cell r="D3377">
            <v>892</v>
          </cell>
          <cell r="E3377" t="str">
            <v>LSS-DA</v>
          </cell>
          <cell r="F3377" t="str">
            <v>042</v>
          </cell>
          <cell r="G3377" t="str">
            <v>RITE</v>
          </cell>
        </row>
        <row r="3378">
          <cell r="A3378">
            <v>1049</v>
          </cell>
          <cell r="B3378">
            <v>2</v>
          </cell>
          <cell r="C3378" t="str">
            <v>LSS-DA-070</v>
          </cell>
          <cell r="D3378">
            <v>1049</v>
          </cell>
          <cell r="E3378" t="str">
            <v>LSS-DA</v>
          </cell>
          <cell r="F3378" t="str">
            <v>070</v>
          </cell>
          <cell r="G3378" t="str">
            <v>RITE</v>
          </cell>
        </row>
        <row r="3379">
          <cell r="A3379">
            <v>1206</v>
          </cell>
          <cell r="B3379">
            <v>2</v>
          </cell>
          <cell r="C3379" t="str">
            <v>LSS-DA-105</v>
          </cell>
          <cell r="D3379">
            <v>1206</v>
          </cell>
          <cell r="E3379" t="str">
            <v>LSS-DA</v>
          </cell>
          <cell r="F3379" t="str">
            <v>105</v>
          </cell>
          <cell r="G3379" t="str">
            <v>RITE</v>
          </cell>
        </row>
        <row r="3380">
          <cell r="A3380">
            <v>1281</v>
          </cell>
          <cell r="B3380">
            <v>2</v>
          </cell>
          <cell r="C3380" t="str">
            <v>LSS-DA-124</v>
          </cell>
          <cell r="D3380">
            <v>1281</v>
          </cell>
          <cell r="E3380" t="str">
            <v>LSS-DA</v>
          </cell>
          <cell r="F3380" t="str">
            <v>124</v>
          </cell>
          <cell r="G3380" t="str">
            <v>RITE</v>
          </cell>
        </row>
        <row r="3381">
          <cell r="A3381">
            <v>1365</v>
          </cell>
          <cell r="B3381">
            <v>2</v>
          </cell>
          <cell r="C3381" t="str">
            <v>LSS-DA-153</v>
          </cell>
          <cell r="D3381">
            <v>1365</v>
          </cell>
          <cell r="E3381" t="str">
            <v>LSS-DA</v>
          </cell>
          <cell r="F3381" t="str">
            <v>153</v>
          </cell>
          <cell r="G3381" t="str">
            <v>RITE</v>
          </cell>
        </row>
        <row r="3382">
          <cell r="A3382">
            <v>1377</v>
          </cell>
          <cell r="B3382">
            <v>2</v>
          </cell>
          <cell r="C3382" t="str">
            <v>LSS-DA-158</v>
          </cell>
          <cell r="D3382">
            <v>1377</v>
          </cell>
          <cell r="E3382" t="str">
            <v>LSS-DA</v>
          </cell>
          <cell r="F3382" t="str">
            <v>158</v>
          </cell>
          <cell r="G3382" t="str">
            <v>RITE</v>
          </cell>
        </row>
        <row r="3383">
          <cell r="A3383">
            <v>1472</v>
          </cell>
          <cell r="B3383">
            <v>2</v>
          </cell>
          <cell r="C3383" t="str">
            <v>LSS-DA-199</v>
          </cell>
          <cell r="D3383">
            <v>1472</v>
          </cell>
          <cell r="E3383" t="str">
            <v>LSS-DA</v>
          </cell>
          <cell r="F3383" t="str">
            <v>199</v>
          </cell>
          <cell r="G3383" t="str">
            <v>RITE</v>
          </cell>
        </row>
        <row r="3384">
          <cell r="A3384">
            <v>1517</v>
          </cell>
          <cell r="B3384">
            <v>2</v>
          </cell>
          <cell r="C3384" t="str">
            <v>LSS-DA-214</v>
          </cell>
          <cell r="D3384">
            <v>1517</v>
          </cell>
          <cell r="E3384" t="str">
            <v>LSS-DA</v>
          </cell>
          <cell r="F3384" t="str">
            <v>214</v>
          </cell>
          <cell r="G3384" t="str">
            <v>RITE</v>
          </cell>
        </row>
        <row r="3385">
          <cell r="A3385">
            <v>1530</v>
          </cell>
          <cell r="B3385">
            <v>2</v>
          </cell>
          <cell r="C3385" t="str">
            <v>LSS-DA-218</v>
          </cell>
          <cell r="D3385">
            <v>1530</v>
          </cell>
          <cell r="E3385" t="str">
            <v>LSS-DA</v>
          </cell>
          <cell r="F3385" t="str">
            <v>218</v>
          </cell>
          <cell r="G3385" t="str">
            <v>RITE</v>
          </cell>
        </row>
        <row r="3386">
          <cell r="A3386">
            <v>1536</v>
          </cell>
          <cell r="B3386">
            <v>2</v>
          </cell>
          <cell r="C3386" t="str">
            <v>LSS-DA-221</v>
          </cell>
          <cell r="D3386">
            <v>1536</v>
          </cell>
          <cell r="E3386" t="str">
            <v>LSS-DA</v>
          </cell>
          <cell r="F3386" t="str">
            <v>221</v>
          </cell>
          <cell r="G3386" t="str">
            <v>RITE</v>
          </cell>
        </row>
        <row r="3387">
          <cell r="A3387">
            <v>1541</v>
          </cell>
          <cell r="B3387">
            <v>2</v>
          </cell>
          <cell r="C3387" t="str">
            <v>LSS-DA-222</v>
          </cell>
          <cell r="D3387">
            <v>1541</v>
          </cell>
          <cell r="E3387" t="str">
            <v>LSS-DA</v>
          </cell>
          <cell r="F3387" t="str">
            <v>222</v>
          </cell>
          <cell r="G3387" t="str">
            <v>RITE</v>
          </cell>
        </row>
        <row r="3388">
          <cell r="A3388">
            <v>1547</v>
          </cell>
          <cell r="B3388">
            <v>2</v>
          </cell>
          <cell r="C3388" t="str">
            <v>LSS-DA-223</v>
          </cell>
          <cell r="D3388">
            <v>1547</v>
          </cell>
          <cell r="E3388" t="str">
            <v>LSS-DA</v>
          </cell>
          <cell r="F3388" t="str">
            <v>223</v>
          </cell>
          <cell r="G3388" t="str">
            <v>RITE</v>
          </cell>
        </row>
        <row r="3389">
          <cell r="A3389">
            <v>1552</v>
          </cell>
          <cell r="B3389">
            <v>2</v>
          </cell>
          <cell r="C3389" t="str">
            <v>LSS-DA-224</v>
          </cell>
          <cell r="D3389">
            <v>1552</v>
          </cell>
          <cell r="E3389" t="str">
            <v>LSS-DA</v>
          </cell>
          <cell r="F3389" t="str">
            <v>224</v>
          </cell>
          <cell r="G3389" t="str">
            <v>RITE</v>
          </cell>
        </row>
        <row r="3390">
          <cell r="A3390">
            <v>1558</v>
          </cell>
          <cell r="B3390">
            <v>2</v>
          </cell>
          <cell r="C3390" t="str">
            <v>LSS-DA-225</v>
          </cell>
          <cell r="D3390">
            <v>1558</v>
          </cell>
          <cell r="E3390" t="str">
            <v>LSS-DA</v>
          </cell>
          <cell r="F3390" t="str">
            <v>225</v>
          </cell>
          <cell r="G3390" t="str">
            <v>RITE</v>
          </cell>
        </row>
        <row r="3391">
          <cell r="A3391">
            <v>1566</v>
          </cell>
          <cell r="B3391">
            <v>2</v>
          </cell>
          <cell r="C3391" t="str">
            <v>LSS-DA-226</v>
          </cell>
          <cell r="D3391">
            <v>1566</v>
          </cell>
          <cell r="E3391" t="str">
            <v>LSS-DA</v>
          </cell>
          <cell r="F3391" t="str">
            <v>226</v>
          </cell>
          <cell r="G3391" t="str">
            <v>RITE</v>
          </cell>
        </row>
        <row r="3392">
          <cell r="A3392">
            <v>1569</v>
          </cell>
          <cell r="B3392">
            <v>2</v>
          </cell>
          <cell r="C3392" t="str">
            <v>LSS-DA-227</v>
          </cell>
          <cell r="D3392">
            <v>1569</v>
          </cell>
          <cell r="E3392" t="str">
            <v>LSS-DA</v>
          </cell>
          <cell r="F3392" t="str">
            <v>227</v>
          </cell>
          <cell r="G3392" t="str">
            <v>RITE</v>
          </cell>
        </row>
        <row r="3393">
          <cell r="A3393">
            <v>1577</v>
          </cell>
          <cell r="B3393">
            <v>2</v>
          </cell>
          <cell r="C3393" t="str">
            <v>LSS-DA-230</v>
          </cell>
          <cell r="D3393">
            <v>1577</v>
          </cell>
          <cell r="E3393" t="str">
            <v>LSS-DA</v>
          </cell>
          <cell r="F3393" t="str">
            <v>230</v>
          </cell>
          <cell r="G3393" t="str">
            <v>RITE</v>
          </cell>
        </row>
        <row r="3394">
          <cell r="A3394">
            <v>1588</v>
          </cell>
          <cell r="B3394">
            <v>2</v>
          </cell>
          <cell r="C3394" t="str">
            <v>LSS-DA-233</v>
          </cell>
          <cell r="D3394">
            <v>1588</v>
          </cell>
          <cell r="E3394" t="str">
            <v>LSS-DA</v>
          </cell>
          <cell r="F3394" t="str">
            <v>233</v>
          </cell>
          <cell r="G3394" t="str">
            <v>RITE</v>
          </cell>
        </row>
        <row r="3395">
          <cell r="A3395">
            <v>1215</v>
          </cell>
          <cell r="B3395">
            <v>2</v>
          </cell>
          <cell r="C3395" t="str">
            <v>LSS-DB-108</v>
          </cell>
          <cell r="D3395">
            <v>1215</v>
          </cell>
          <cell r="E3395" t="str">
            <v>LSS-DB</v>
          </cell>
          <cell r="F3395" t="str">
            <v>108</v>
          </cell>
          <cell r="G3395" t="str">
            <v>RITE</v>
          </cell>
        </row>
        <row r="3396">
          <cell r="A3396">
            <v>1282</v>
          </cell>
          <cell r="B3396">
            <v>2</v>
          </cell>
          <cell r="C3396" t="str">
            <v>LSS-DB-124</v>
          </cell>
          <cell r="D3396">
            <v>1282</v>
          </cell>
          <cell r="E3396" t="str">
            <v>LSS-DB</v>
          </cell>
          <cell r="F3396" t="str">
            <v>124</v>
          </cell>
          <cell r="G3396" t="str">
            <v>RITE</v>
          </cell>
        </row>
        <row r="3397">
          <cell r="A3397">
            <v>1305</v>
          </cell>
          <cell r="B3397">
            <v>2</v>
          </cell>
          <cell r="C3397" t="str">
            <v>LSS-DB-133</v>
          </cell>
          <cell r="D3397">
            <v>1305</v>
          </cell>
          <cell r="E3397" t="str">
            <v>LSS-DB</v>
          </cell>
          <cell r="F3397" t="str">
            <v>133</v>
          </cell>
          <cell r="G3397" t="str">
            <v>RITE</v>
          </cell>
        </row>
        <row r="3398">
          <cell r="A3398">
            <v>1570</v>
          </cell>
          <cell r="B3398">
            <v>2</v>
          </cell>
          <cell r="C3398" t="str">
            <v>LSS-DB-227</v>
          </cell>
          <cell r="D3398">
            <v>1570</v>
          </cell>
          <cell r="E3398" t="str">
            <v>LSS-DB</v>
          </cell>
          <cell r="F3398" t="str">
            <v>227</v>
          </cell>
          <cell r="G3398" t="str">
            <v>RITE</v>
          </cell>
        </row>
        <row r="3399">
          <cell r="A3399">
            <v>3846</v>
          </cell>
          <cell r="B3399">
            <v>2</v>
          </cell>
          <cell r="C3399" t="str">
            <v>LSS-DS-L01</v>
          </cell>
          <cell r="D3399">
            <v>3846</v>
          </cell>
          <cell r="E3399" t="str">
            <v>LSS-DS</v>
          </cell>
          <cell r="F3399" t="str">
            <v>L01</v>
          </cell>
          <cell r="G3399" t="str">
            <v>RITE</v>
          </cell>
        </row>
        <row r="3400">
          <cell r="A3400">
            <v>3867</v>
          </cell>
          <cell r="B3400">
            <v>2</v>
          </cell>
          <cell r="C3400" t="str">
            <v>LSS-DS-L02</v>
          </cell>
          <cell r="D3400">
            <v>3867</v>
          </cell>
          <cell r="E3400" t="str">
            <v>LSS-DS</v>
          </cell>
          <cell r="F3400" t="str">
            <v>L02</v>
          </cell>
          <cell r="G3400" t="str">
            <v>RITE</v>
          </cell>
        </row>
        <row r="3401">
          <cell r="A3401">
            <v>3966</v>
          </cell>
          <cell r="B3401">
            <v>2</v>
          </cell>
          <cell r="C3401" t="str">
            <v>LSS-EB-X01</v>
          </cell>
          <cell r="D3401">
            <v>3966</v>
          </cell>
          <cell r="E3401" t="str">
            <v>LSS-EB</v>
          </cell>
          <cell r="F3401" t="str">
            <v>X01</v>
          </cell>
          <cell r="G3401" t="str">
            <v>RITE</v>
          </cell>
        </row>
        <row r="3402">
          <cell r="A3402">
            <v>3968</v>
          </cell>
          <cell r="B3402">
            <v>2</v>
          </cell>
          <cell r="C3402" t="str">
            <v>LSS-EB-X02</v>
          </cell>
          <cell r="D3402">
            <v>3968</v>
          </cell>
          <cell r="E3402" t="str">
            <v>LSS-EB</v>
          </cell>
          <cell r="F3402" t="str">
            <v>X02</v>
          </cell>
          <cell r="G3402" t="str">
            <v>RITE</v>
          </cell>
        </row>
        <row r="3403">
          <cell r="A3403">
            <v>710</v>
          </cell>
          <cell r="B3403">
            <v>2</v>
          </cell>
          <cell r="C3403" t="str">
            <v>LSS-FA-025</v>
          </cell>
          <cell r="D3403">
            <v>710</v>
          </cell>
          <cell r="E3403" t="str">
            <v>LSS-FA</v>
          </cell>
          <cell r="F3403" t="str">
            <v>025</v>
          </cell>
          <cell r="G3403" t="str">
            <v>RITE</v>
          </cell>
        </row>
        <row r="3404">
          <cell r="A3404">
            <v>1236</v>
          </cell>
          <cell r="B3404">
            <v>2</v>
          </cell>
          <cell r="C3404" t="str">
            <v>LSS-FA-112</v>
          </cell>
          <cell r="D3404">
            <v>1236</v>
          </cell>
          <cell r="E3404" t="str">
            <v>LSS-FA</v>
          </cell>
          <cell r="F3404" t="str">
            <v>112</v>
          </cell>
          <cell r="G3404" t="str">
            <v>RITE</v>
          </cell>
        </row>
        <row r="3405">
          <cell r="A3405">
            <v>1246</v>
          </cell>
          <cell r="B3405">
            <v>2</v>
          </cell>
          <cell r="C3405" t="str">
            <v>LSS-FA-114</v>
          </cell>
          <cell r="D3405">
            <v>1246</v>
          </cell>
          <cell r="E3405" t="str">
            <v>LSS-FA</v>
          </cell>
          <cell r="F3405" t="str">
            <v>114</v>
          </cell>
          <cell r="G3405" t="str">
            <v>RITE</v>
          </cell>
        </row>
        <row r="3406">
          <cell r="A3406">
            <v>1252</v>
          </cell>
          <cell r="B3406">
            <v>2</v>
          </cell>
          <cell r="C3406" t="str">
            <v>LSS-FA-115</v>
          </cell>
          <cell r="D3406">
            <v>1252</v>
          </cell>
          <cell r="E3406" t="str">
            <v>LSS-FA</v>
          </cell>
          <cell r="F3406" t="str">
            <v>115</v>
          </cell>
          <cell r="G3406" t="str">
            <v>RITE</v>
          </cell>
        </row>
        <row r="3407">
          <cell r="A3407">
            <v>42</v>
          </cell>
          <cell r="B3407">
            <v>2</v>
          </cell>
          <cell r="C3407" t="str">
            <v>LSS-HA-001</v>
          </cell>
          <cell r="D3407">
            <v>42</v>
          </cell>
          <cell r="E3407" t="str">
            <v>LSS-HA</v>
          </cell>
          <cell r="F3407" t="str">
            <v>001</v>
          </cell>
          <cell r="G3407" t="str">
            <v>RITE</v>
          </cell>
        </row>
        <row r="3408">
          <cell r="A3408">
            <v>6042</v>
          </cell>
          <cell r="B3408">
            <v>2</v>
          </cell>
          <cell r="C3408" t="str">
            <v>LSS-IP-001</v>
          </cell>
          <cell r="D3408">
            <v>6042</v>
          </cell>
          <cell r="E3408" t="str">
            <v>LSS-IP</v>
          </cell>
          <cell r="F3408" t="str">
            <v>001</v>
          </cell>
          <cell r="G3408" t="str">
            <v>RITE</v>
          </cell>
          <cell r="N3408" t="str">
            <v>LFT74959/74960</v>
          </cell>
          <cell r="O3408" t="str">
            <v>1</v>
          </cell>
        </row>
        <row r="3409">
          <cell r="A3409">
            <v>6043</v>
          </cell>
          <cell r="B3409">
            <v>2</v>
          </cell>
          <cell r="C3409" t="str">
            <v>LSS-IP-002</v>
          </cell>
          <cell r="D3409">
            <v>6043</v>
          </cell>
          <cell r="E3409" t="str">
            <v>LSS-IP</v>
          </cell>
          <cell r="F3409" t="str">
            <v>002</v>
          </cell>
          <cell r="G3409" t="str">
            <v>On Location</v>
          </cell>
          <cell r="N3409" t="str">
            <v>LFT-74959/74960</v>
          </cell>
          <cell r="O3409" t="str">
            <v>2</v>
          </cell>
        </row>
        <row r="3410">
          <cell r="A3410">
            <v>6044</v>
          </cell>
          <cell r="B3410">
            <v>2</v>
          </cell>
          <cell r="C3410" t="str">
            <v>LSS-IP-003</v>
          </cell>
          <cell r="D3410">
            <v>6044</v>
          </cell>
          <cell r="E3410" t="str">
            <v>LSS-IP</v>
          </cell>
          <cell r="F3410" t="str">
            <v>003</v>
          </cell>
          <cell r="G3410" t="str">
            <v>On Location</v>
          </cell>
          <cell r="N3410" t="str">
            <v>LFT-74959/74960</v>
          </cell>
          <cell r="O3410" t="str">
            <v>3</v>
          </cell>
        </row>
        <row r="3411">
          <cell r="A3411">
            <v>6045</v>
          </cell>
          <cell r="B3411">
            <v>2</v>
          </cell>
          <cell r="C3411" t="str">
            <v>LSS-IP-004</v>
          </cell>
          <cell r="D3411">
            <v>6045</v>
          </cell>
          <cell r="E3411" t="str">
            <v>LSS-IP</v>
          </cell>
          <cell r="F3411" t="str">
            <v>004</v>
          </cell>
          <cell r="G3411" t="str">
            <v>On Location</v>
          </cell>
          <cell r="N3411" t="str">
            <v>LFT-74959/74960</v>
          </cell>
          <cell r="O3411" t="str">
            <v>4</v>
          </cell>
        </row>
        <row r="3412">
          <cell r="A3412">
            <v>7013</v>
          </cell>
          <cell r="B3412">
            <v>2</v>
          </cell>
          <cell r="C3412" t="str">
            <v>LSS-IP-005</v>
          </cell>
          <cell r="D3412">
            <v>7013</v>
          </cell>
          <cell r="E3412" t="str">
            <v>LSS-IP</v>
          </cell>
          <cell r="F3412" t="str">
            <v>005</v>
          </cell>
          <cell r="G3412" t="str">
            <v>On Location</v>
          </cell>
          <cell r="N3412" t="str">
            <v>LFT-70120</v>
          </cell>
          <cell r="O3412" t="str">
            <v>5</v>
          </cell>
        </row>
        <row r="3413">
          <cell r="A3413">
            <v>7014</v>
          </cell>
          <cell r="B3413">
            <v>2</v>
          </cell>
          <cell r="C3413" t="str">
            <v>LSS-IP-006</v>
          </cell>
          <cell r="D3413">
            <v>7014</v>
          </cell>
          <cell r="E3413" t="str">
            <v>LSS-IP</v>
          </cell>
          <cell r="F3413" t="str">
            <v>006</v>
          </cell>
          <cell r="G3413" t="str">
            <v>RITE</v>
          </cell>
          <cell r="N3413" t="str">
            <v>LFT-70120</v>
          </cell>
          <cell r="O3413" t="str">
            <v>6</v>
          </cell>
        </row>
        <row r="3414">
          <cell r="A3414">
            <v>7015</v>
          </cell>
          <cell r="B3414">
            <v>2</v>
          </cell>
          <cell r="C3414" t="str">
            <v>LSS-IP-007</v>
          </cell>
          <cell r="D3414">
            <v>7015</v>
          </cell>
          <cell r="E3414" t="str">
            <v>LSS-IP</v>
          </cell>
          <cell r="F3414" t="str">
            <v>007</v>
          </cell>
          <cell r="G3414" t="str">
            <v>RITE</v>
          </cell>
          <cell r="N3414" t="str">
            <v>LFT-70120</v>
          </cell>
          <cell r="O3414" t="str">
            <v>7</v>
          </cell>
        </row>
        <row r="3415">
          <cell r="A3415">
            <v>7016</v>
          </cell>
          <cell r="B3415">
            <v>2</v>
          </cell>
          <cell r="C3415" t="str">
            <v>LSS-IP-008</v>
          </cell>
          <cell r="D3415">
            <v>7016</v>
          </cell>
          <cell r="E3415" t="str">
            <v>LSS-IP</v>
          </cell>
          <cell r="F3415" t="str">
            <v>008</v>
          </cell>
          <cell r="G3415" t="str">
            <v>On Location</v>
          </cell>
          <cell r="N3415" t="str">
            <v>LFT-70120</v>
          </cell>
          <cell r="O3415" t="str">
            <v>8</v>
          </cell>
        </row>
        <row r="3416">
          <cell r="A3416">
            <v>257</v>
          </cell>
          <cell r="B3416">
            <v>2</v>
          </cell>
          <cell r="C3416" t="str">
            <v>LSS-JA-006</v>
          </cell>
          <cell r="D3416">
            <v>257</v>
          </cell>
          <cell r="E3416" t="str">
            <v>LSS-JA</v>
          </cell>
          <cell r="F3416" t="str">
            <v>006</v>
          </cell>
          <cell r="G3416" t="str">
            <v>RITE</v>
          </cell>
        </row>
        <row r="3417">
          <cell r="A3417">
            <v>319</v>
          </cell>
          <cell r="B3417">
            <v>2</v>
          </cell>
          <cell r="C3417" t="str">
            <v>LSS-JA-008</v>
          </cell>
          <cell r="D3417">
            <v>319</v>
          </cell>
          <cell r="E3417" t="str">
            <v>LSS-JA</v>
          </cell>
          <cell r="F3417" t="str">
            <v>008</v>
          </cell>
          <cell r="G3417" t="str">
            <v>RITE</v>
          </cell>
        </row>
        <row r="3418">
          <cell r="A3418">
            <v>926</v>
          </cell>
          <cell r="B3418">
            <v>2</v>
          </cell>
          <cell r="C3418" t="str">
            <v>LSS-JA-045</v>
          </cell>
          <cell r="D3418">
            <v>926</v>
          </cell>
          <cell r="E3418" t="str">
            <v>LSS-JA</v>
          </cell>
          <cell r="F3418" t="str">
            <v>045</v>
          </cell>
          <cell r="G3418" t="str">
            <v>RITE</v>
          </cell>
        </row>
        <row r="3419">
          <cell r="A3419">
            <v>969</v>
          </cell>
          <cell r="B3419">
            <v>2</v>
          </cell>
          <cell r="C3419" t="str">
            <v>LSS-JA-052</v>
          </cell>
          <cell r="D3419">
            <v>969</v>
          </cell>
          <cell r="E3419" t="str">
            <v>LSS-JA</v>
          </cell>
          <cell r="F3419" t="str">
            <v>052</v>
          </cell>
          <cell r="G3419" t="str">
            <v>RITE</v>
          </cell>
        </row>
        <row r="3420">
          <cell r="A3420">
            <v>974</v>
          </cell>
          <cell r="B3420">
            <v>2</v>
          </cell>
          <cell r="C3420" t="str">
            <v>LSS-JA-053</v>
          </cell>
          <cell r="D3420">
            <v>974</v>
          </cell>
          <cell r="E3420" t="str">
            <v>LSS-JA</v>
          </cell>
          <cell r="F3420" t="str">
            <v>053</v>
          </cell>
          <cell r="G3420" t="str">
            <v>RITE</v>
          </cell>
        </row>
        <row r="3421">
          <cell r="A3421">
            <v>980</v>
          </cell>
          <cell r="B3421">
            <v>2</v>
          </cell>
          <cell r="C3421" t="str">
            <v>LSS-JA-055</v>
          </cell>
          <cell r="D3421">
            <v>980</v>
          </cell>
          <cell r="E3421" t="str">
            <v>LSS-JA</v>
          </cell>
          <cell r="F3421" t="str">
            <v>055</v>
          </cell>
          <cell r="G3421" t="str">
            <v>RITE</v>
          </cell>
        </row>
        <row r="3422">
          <cell r="A3422">
            <v>153</v>
          </cell>
          <cell r="B3422">
            <v>2</v>
          </cell>
          <cell r="C3422" t="str">
            <v>LSS-LF-003</v>
          </cell>
          <cell r="D3422">
            <v>153</v>
          </cell>
          <cell r="E3422" t="str">
            <v>LSS-LF</v>
          </cell>
          <cell r="F3422" t="str">
            <v>003</v>
          </cell>
          <cell r="G3422" t="str">
            <v>RITE</v>
          </cell>
        </row>
        <row r="3423">
          <cell r="A3423">
            <v>43</v>
          </cell>
          <cell r="B3423">
            <v>2</v>
          </cell>
          <cell r="C3423" t="str">
            <v>LSS-SS-001</v>
          </cell>
          <cell r="D3423">
            <v>43</v>
          </cell>
          <cell r="E3423" t="str">
            <v>LSS-SS</v>
          </cell>
          <cell r="F3423" t="str">
            <v>001</v>
          </cell>
          <cell r="G3423" t="str">
            <v>Lost in Hole</v>
          </cell>
        </row>
        <row r="3424">
          <cell r="A3424">
            <v>44</v>
          </cell>
          <cell r="B3424">
            <v>2</v>
          </cell>
          <cell r="C3424" t="str">
            <v>LST-AA-001</v>
          </cell>
          <cell r="D3424">
            <v>44</v>
          </cell>
          <cell r="E3424" t="str">
            <v>LST-AA</v>
          </cell>
          <cell r="F3424" t="str">
            <v>001</v>
          </cell>
          <cell r="G3424" t="str">
            <v>RITE</v>
          </cell>
        </row>
        <row r="3425">
          <cell r="A3425">
            <v>189</v>
          </cell>
          <cell r="B3425">
            <v>2</v>
          </cell>
          <cell r="C3425" t="str">
            <v>LST-AA-004</v>
          </cell>
          <cell r="D3425">
            <v>189</v>
          </cell>
          <cell r="E3425" t="str">
            <v>LST-AA</v>
          </cell>
          <cell r="F3425" t="str">
            <v>004</v>
          </cell>
          <cell r="G3425" t="str">
            <v>RITE</v>
          </cell>
        </row>
        <row r="3426">
          <cell r="A3426">
            <v>288</v>
          </cell>
          <cell r="B3426">
            <v>2</v>
          </cell>
          <cell r="C3426" t="str">
            <v>LST-AA-007</v>
          </cell>
          <cell r="D3426">
            <v>288</v>
          </cell>
          <cell r="E3426" t="str">
            <v>LST-AA</v>
          </cell>
          <cell r="F3426" t="str">
            <v>007</v>
          </cell>
          <cell r="G3426" t="str">
            <v>RITE</v>
          </cell>
        </row>
        <row r="3427">
          <cell r="A3427">
            <v>369</v>
          </cell>
          <cell r="B3427">
            <v>2</v>
          </cell>
          <cell r="C3427" t="str">
            <v>LST-AA-010</v>
          </cell>
          <cell r="D3427">
            <v>369</v>
          </cell>
          <cell r="E3427" t="str">
            <v>LST-AA</v>
          </cell>
          <cell r="F3427" t="str">
            <v>010</v>
          </cell>
          <cell r="G3427" t="str">
            <v>RITE</v>
          </cell>
        </row>
        <row r="3428">
          <cell r="A3428">
            <v>395</v>
          </cell>
          <cell r="B3428">
            <v>2</v>
          </cell>
          <cell r="C3428" t="str">
            <v>LST-AA-011</v>
          </cell>
          <cell r="D3428">
            <v>395</v>
          </cell>
          <cell r="E3428" t="str">
            <v>LST-AA</v>
          </cell>
          <cell r="F3428" t="str">
            <v>011</v>
          </cell>
          <cell r="G3428" t="str">
            <v>RITE</v>
          </cell>
        </row>
        <row r="3429">
          <cell r="A3429">
            <v>456</v>
          </cell>
          <cell r="B3429">
            <v>2</v>
          </cell>
          <cell r="C3429" t="str">
            <v>LST-AA-013</v>
          </cell>
          <cell r="D3429">
            <v>456</v>
          </cell>
          <cell r="E3429" t="str">
            <v>LST-AA</v>
          </cell>
          <cell r="F3429" t="str">
            <v>013</v>
          </cell>
          <cell r="G3429" t="str">
            <v>RITE</v>
          </cell>
        </row>
        <row r="3430">
          <cell r="A3430">
            <v>527</v>
          </cell>
          <cell r="B3430">
            <v>2</v>
          </cell>
          <cell r="C3430" t="str">
            <v>LST-AA-016</v>
          </cell>
          <cell r="D3430">
            <v>527</v>
          </cell>
          <cell r="E3430" t="str">
            <v>LST-AA</v>
          </cell>
          <cell r="F3430" t="str">
            <v>016</v>
          </cell>
          <cell r="G3430" t="str">
            <v>RITE</v>
          </cell>
        </row>
        <row r="3431">
          <cell r="A3431">
            <v>600</v>
          </cell>
          <cell r="B3431">
            <v>2</v>
          </cell>
          <cell r="C3431" t="str">
            <v>LST-AA-020</v>
          </cell>
          <cell r="D3431">
            <v>600</v>
          </cell>
          <cell r="E3431" t="str">
            <v>LST-AA</v>
          </cell>
          <cell r="F3431" t="str">
            <v>020</v>
          </cell>
          <cell r="G3431" t="str">
            <v>RITE</v>
          </cell>
        </row>
        <row r="3432">
          <cell r="A3432">
            <v>2461</v>
          </cell>
          <cell r="B3432">
            <v>2</v>
          </cell>
          <cell r="C3432" t="str">
            <v>LST-AA-648</v>
          </cell>
          <cell r="D3432">
            <v>2461</v>
          </cell>
          <cell r="E3432" t="str">
            <v>LST-AA</v>
          </cell>
          <cell r="F3432" t="str">
            <v>648</v>
          </cell>
          <cell r="G3432" t="str">
            <v>RITE</v>
          </cell>
        </row>
        <row r="3433">
          <cell r="A3433">
            <v>2498</v>
          </cell>
          <cell r="B3433">
            <v>2</v>
          </cell>
          <cell r="C3433" t="str">
            <v>LST-AA-671</v>
          </cell>
          <cell r="D3433">
            <v>2498</v>
          </cell>
          <cell r="E3433" t="str">
            <v>LST-AA</v>
          </cell>
          <cell r="F3433" t="str">
            <v>671</v>
          </cell>
          <cell r="G3433" t="str">
            <v>RITE</v>
          </cell>
        </row>
        <row r="3434">
          <cell r="A3434">
            <v>2507</v>
          </cell>
          <cell r="B3434">
            <v>2</v>
          </cell>
          <cell r="C3434" t="str">
            <v>LST-AA-674</v>
          </cell>
          <cell r="D3434">
            <v>2507</v>
          </cell>
          <cell r="E3434" t="str">
            <v>LST-AA</v>
          </cell>
          <cell r="F3434" t="str">
            <v>674</v>
          </cell>
          <cell r="G3434" t="str">
            <v>RITE</v>
          </cell>
        </row>
        <row r="3435">
          <cell r="A3435">
            <v>2509</v>
          </cell>
          <cell r="B3435">
            <v>2</v>
          </cell>
          <cell r="C3435" t="str">
            <v>LST-AA-675</v>
          </cell>
          <cell r="D3435">
            <v>2509</v>
          </cell>
          <cell r="E3435" t="str">
            <v>LST-AA</v>
          </cell>
          <cell r="F3435" t="str">
            <v>675</v>
          </cell>
          <cell r="G3435" t="str">
            <v>RITE</v>
          </cell>
        </row>
        <row r="3436">
          <cell r="A3436">
            <v>2526</v>
          </cell>
          <cell r="B3436">
            <v>2</v>
          </cell>
          <cell r="C3436" t="str">
            <v>LST-AA-688</v>
          </cell>
          <cell r="D3436">
            <v>2526</v>
          </cell>
          <cell r="E3436" t="str">
            <v>LST-AA</v>
          </cell>
          <cell r="F3436" t="str">
            <v>688</v>
          </cell>
          <cell r="G3436" t="str">
            <v>RITE</v>
          </cell>
        </row>
        <row r="3437">
          <cell r="A3437">
            <v>2535</v>
          </cell>
          <cell r="B3437">
            <v>2</v>
          </cell>
          <cell r="C3437" t="str">
            <v>LST-AA-696</v>
          </cell>
          <cell r="D3437">
            <v>2535</v>
          </cell>
          <cell r="E3437" t="str">
            <v>LST-AA</v>
          </cell>
          <cell r="F3437" t="str">
            <v>696</v>
          </cell>
          <cell r="G3437" t="str">
            <v>RITE</v>
          </cell>
        </row>
        <row r="3438">
          <cell r="A3438">
            <v>2701</v>
          </cell>
          <cell r="B3438">
            <v>2</v>
          </cell>
          <cell r="C3438" t="str">
            <v>LST-AA-772</v>
          </cell>
          <cell r="D3438">
            <v>2701</v>
          </cell>
          <cell r="E3438" t="str">
            <v>LST-AA</v>
          </cell>
          <cell r="F3438" t="str">
            <v>772</v>
          </cell>
          <cell r="G3438" t="str">
            <v>RITE</v>
          </cell>
        </row>
        <row r="3439">
          <cell r="A3439">
            <v>4508</v>
          </cell>
          <cell r="B3439">
            <v>2</v>
          </cell>
          <cell r="C3439" t="str">
            <v>LST-AC-7075</v>
          </cell>
          <cell r="D3439">
            <v>4508</v>
          </cell>
          <cell r="E3439" t="str">
            <v>LST-AC</v>
          </cell>
          <cell r="F3439" t="str">
            <v>7075</v>
          </cell>
          <cell r="G3439" t="str">
            <v>RITE</v>
          </cell>
          <cell r="N3439" t="str">
            <v>LFT-64686</v>
          </cell>
          <cell r="O3439" t="str">
            <v>2</v>
          </cell>
        </row>
        <row r="3440">
          <cell r="A3440">
            <v>99</v>
          </cell>
          <cell r="B3440">
            <v>2</v>
          </cell>
          <cell r="C3440" t="str">
            <v>LST-BA-002</v>
          </cell>
          <cell r="D3440">
            <v>99</v>
          </cell>
          <cell r="E3440" t="str">
            <v>LST-BA</v>
          </cell>
          <cell r="F3440" t="str">
            <v>002</v>
          </cell>
          <cell r="G3440" t="str">
            <v>JUNKED</v>
          </cell>
        </row>
        <row r="3441">
          <cell r="A3441">
            <v>2888</v>
          </cell>
          <cell r="B3441">
            <v>2</v>
          </cell>
          <cell r="C3441" t="str">
            <v>LST-BA-856</v>
          </cell>
          <cell r="D3441">
            <v>2888</v>
          </cell>
          <cell r="E3441" t="str">
            <v>LST-BA</v>
          </cell>
          <cell r="F3441" t="str">
            <v>856</v>
          </cell>
          <cell r="G3441" t="str">
            <v>RITE</v>
          </cell>
        </row>
        <row r="3442">
          <cell r="A3442">
            <v>2896</v>
          </cell>
          <cell r="B3442">
            <v>2</v>
          </cell>
          <cell r="C3442" t="str">
            <v>LST-BA-863</v>
          </cell>
          <cell r="D3442">
            <v>2896</v>
          </cell>
          <cell r="E3442" t="str">
            <v>LST-BA</v>
          </cell>
          <cell r="F3442" t="str">
            <v>863</v>
          </cell>
          <cell r="G3442" t="str">
            <v>RITE</v>
          </cell>
        </row>
        <row r="3443">
          <cell r="A3443">
            <v>2903</v>
          </cell>
          <cell r="B3443">
            <v>2</v>
          </cell>
          <cell r="C3443" t="str">
            <v>LST-BA-866</v>
          </cell>
          <cell r="D3443">
            <v>2903</v>
          </cell>
          <cell r="E3443" t="str">
            <v>LST-BA</v>
          </cell>
          <cell r="F3443" t="str">
            <v>866</v>
          </cell>
          <cell r="G3443" t="str">
            <v>RITE</v>
          </cell>
        </row>
        <row r="3444">
          <cell r="A3444">
            <v>3931</v>
          </cell>
          <cell r="B3444">
            <v>2</v>
          </cell>
          <cell r="C3444" t="str">
            <v>LST-BA-L14</v>
          </cell>
          <cell r="D3444">
            <v>3931</v>
          </cell>
          <cell r="E3444" t="str">
            <v>LST-BA</v>
          </cell>
          <cell r="F3444" t="str">
            <v>L14</v>
          </cell>
          <cell r="G3444" t="str">
            <v>RITE</v>
          </cell>
        </row>
        <row r="3445">
          <cell r="A3445">
            <v>3937</v>
          </cell>
          <cell r="B3445">
            <v>2</v>
          </cell>
          <cell r="C3445" t="str">
            <v>LST-BA-L16</v>
          </cell>
          <cell r="D3445">
            <v>3937</v>
          </cell>
          <cell r="E3445" t="str">
            <v>LST-BA</v>
          </cell>
          <cell r="F3445" t="str">
            <v>L16</v>
          </cell>
          <cell r="G3445" t="str">
            <v>RITE</v>
          </cell>
        </row>
        <row r="3446">
          <cell r="A3446">
            <v>229</v>
          </cell>
          <cell r="B3446">
            <v>2</v>
          </cell>
          <cell r="C3446" t="str">
            <v>LST-CA-005</v>
          </cell>
          <cell r="D3446">
            <v>229</v>
          </cell>
          <cell r="E3446" t="str">
            <v>LST-CA</v>
          </cell>
          <cell r="F3446" t="str">
            <v>005</v>
          </cell>
          <cell r="G3446" t="str">
            <v>RITE</v>
          </cell>
        </row>
        <row r="3447">
          <cell r="A3447">
            <v>258</v>
          </cell>
          <cell r="B3447">
            <v>2</v>
          </cell>
          <cell r="C3447" t="str">
            <v>LST-CA-006</v>
          </cell>
          <cell r="D3447">
            <v>258</v>
          </cell>
          <cell r="E3447" t="str">
            <v>LST-CA</v>
          </cell>
          <cell r="F3447" t="str">
            <v>006</v>
          </cell>
          <cell r="G3447" t="str">
            <v>JUNKED</v>
          </cell>
        </row>
        <row r="3448">
          <cell r="A3448">
            <v>290</v>
          </cell>
          <cell r="B3448">
            <v>2</v>
          </cell>
          <cell r="C3448" t="str">
            <v>LST-CA-007</v>
          </cell>
          <cell r="D3448">
            <v>290</v>
          </cell>
          <cell r="E3448" t="str">
            <v>LST-CA</v>
          </cell>
          <cell r="F3448" t="str">
            <v>007</v>
          </cell>
          <cell r="G3448" t="str">
            <v>RITE</v>
          </cell>
        </row>
        <row r="3449">
          <cell r="A3449">
            <v>339</v>
          </cell>
          <cell r="B3449">
            <v>2</v>
          </cell>
          <cell r="C3449" t="str">
            <v>LST-CA-009</v>
          </cell>
          <cell r="D3449">
            <v>339</v>
          </cell>
          <cell r="E3449" t="str">
            <v>LST-CA</v>
          </cell>
          <cell r="F3449" t="str">
            <v>009</v>
          </cell>
          <cell r="G3449" t="str">
            <v>JUNKED</v>
          </cell>
        </row>
        <row r="3450">
          <cell r="A3450">
            <v>5950</v>
          </cell>
          <cell r="B3450">
            <v>2</v>
          </cell>
          <cell r="C3450" t="str">
            <v>LST-CA-8014</v>
          </cell>
          <cell r="D3450">
            <v>5950</v>
          </cell>
          <cell r="E3450" t="str">
            <v>LST-CA</v>
          </cell>
          <cell r="F3450" t="str">
            <v>8014</v>
          </cell>
          <cell r="G3450" t="str">
            <v>RITE</v>
          </cell>
          <cell r="N3450" t="str">
            <v>LFT-74428</v>
          </cell>
          <cell r="O3450" t="str">
            <v>2</v>
          </cell>
        </row>
        <row r="3451">
          <cell r="A3451">
            <v>2799</v>
          </cell>
          <cell r="B3451">
            <v>2</v>
          </cell>
          <cell r="C3451" t="str">
            <v>LST-CA-8109</v>
          </cell>
          <cell r="D3451">
            <v>2799</v>
          </cell>
          <cell r="E3451" t="str">
            <v>LST-CA</v>
          </cell>
          <cell r="F3451" t="str">
            <v>8109</v>
          </cell>
          <cell r="G3451" t="str">
            <v>RITE</v>
          </cell>
        </row>
        <row r="3452">
          <cell r="A3452">
            <v>45</v>
          </cell>
          <cell r="B3452">
            <v>2</v>
          </cell>
          <cell r="C3452" t="str">
            <v>LST-DA-001</v>
          </cell>
          <cell r="D3452">
            <v>45</v>
          </cell>
          <cell r="E3452" t="str">
            <v>LST-DA</v>
          </cell>
          <cell r="F3452" t="str">
            <v>001</v>
          </cell>
          <cell r="G3452" t="str">
            <v>RITE</v>
          </cell>
        </row>
        <row r="3453">
          <cell r="A3453">
            <v>100</v>
          </cell>
          <cell r="B3453">
            <v>2</v>
          </cell>
          <cell r="C3453" t="str">
            <v>LST-DA-002</v>
          </cell>
          <cell r="D3453">
            <v>100</v>
          </cell>
          <cell r="E3453" t="str">
            <v>LST-DA</v>
          </cell>
          <cell r="F3453" t="str">
            <v>002</v>
          </cell>
          <cell r="G3453" t="str">
            <v>RITE</v>
          </cell>
        </row>
        <row r="3454">
          <cell r="A3454">
            <v>3847</v>
          </cell>
          <cell r="B3454">
            <v>2</v>
          </cell>
          <cell r="C3454" t="str">
            <v>LST-DA-L01</v>
          </cell>
          <cell r="D3454">
            <v>3847</v>
          </cell>
          <cell r="E3454" t="str">
            <v>LST-DA</v>
          </cell>
          <cell r="F3454" t="str">
            <v>L01</v>
          </cell>
          <cell r="G3454" t="str">
            <v>RITE</v>
          </cell>
        </row>
        <row r="3455">
          <cell r="A3455">
            <v>101</v>
          </cell>
          <cell r="B3455">
            <v>2</v>
          </cell>
          <cell r="C3455" t="str">
            <v>LST-EA-002</v>
          </cell>
          <cell r="D3455">
            <v>101</v>
          </cell>
          <cell r="E3455" t="str">
            <v>LST-EA</v>
          </cell>
          <cell r="F3455" t="str">
            <v>002</v>
          </cell>
          <cell r="G3455" t="str">
            <v>RITE</v>
          </cell>
        </row>
        <row r="3456">
          <cell r="A3456">
            <v>191</v>
          </cell>
          <cell r="B3456">
            <v>2</v>
          </cell>
          <cell r="C3456" t="str">
            <v>LST-EA-004</v>
          </cell>
          <cell r="D3456">
            <v>191</v>
          </cell>
          <cell r="E3456" t="str">
            <v>LST-EA</v>
          </cell>
          <cell r="F3456" t="str">
            <v>004</v>
          </cell>
          <cell r="G3456" t="str">
            <v>RITE</v>
          </cell>
        </row>
        <row r="3457">
          <cell r="A3457">
            <v>102</v>
          </cell>
          <cell r="B3457">
            <v>2</v>
          </cell>
          <cell r="C3457" t="str">
            <v>LST-FA-002</v>
          </cell>
          <cell r="D3457">
            <v>102</v>
          </cell>
          <cell r="E3457" t="str">
            <v>LST-FA</v>
          </cell>
          <cell r="F3457" t="str">
            <v>002</v>
          </cell>
          <cell r="G3457" t="str">
            <v>JUNKED</v>
          </cell>
        </row>
        <row r="3458">
          <cell r="A3458">
            <v>46</v>
          </cell>
          <cell r="B3458">
            <v>2</v>
          </cell>
          <cell r="C3458" t="str">
            <v>LST-LT-001</v>
          </cell>
          <cell r="D3458">
            <v>46</v>
          </cell>
          <cell r="E3458" t="str">
            <v>LST-LT</v>
          </cell>
          <cell r="F3458" t="str">
            <v>001</v>
          </cell>
          <cell r="G3458" t="str">
            <v>RITE</v>
          </cell>
        </row>
        <row r="3459">
          <cell r="A3459">
            <v>2952</v>
          </cell>
          <cell r="B3459">
            <v>2</v>
          </cell>
          <cell r="C3459" t="str">
            <v>LST-ST-907</v>
          </cell>
          <cell r="D3459">
            <v>2952</v>
          </cell>
          <cell r="E3459" t="str">
            <v>LST-ST</v>
          </cell>
          <cell r="F3459" t="str">
            <v>907</v>
          </cell>
          <cell r="G3459" t="str">
            <v>RITE</v>
          </cell>
        </row>
        <row r="3460">
          <cell r="A3460">
            <v>2963</v>
          </cell>
          <cell r="B3460">
            <v>2</v>
          </cell>
          <cell r="C3460" t="str">
            <v>LST-ST-913</v>
          </cell>
          <cell r="D3460">
            <v>2963</v>
          </cell>
          <cell r="E3460" t="str">
            <v>LST-ST</v>
          </cell>
          <cell r="F3460" t="str">
            <v>913</v>
          </cell>
          <cell r="G3460" t="str">
            <v>RITE</v>
          </cell>
        </row>
        <row r="3461">
          <cell r="A3461">
            <v>103</v>
          </cell>
          <cell r="B3461">
            <v>2</v>
          </cell>
          <cell r="C3461" t="str">
            <v>MDC-AA-002</v>
          </cell>
          <cell r="D3461">
            <v>103</v>
          </cell>
          <cell r="E3461" t="str">
            <v>MDC-AA</v>
          </cell>
          <cell r="F3461" t="str">
            <v>002</v>
          </cell>
          <cell r="G3461" t="str">
            <v>JUNKED</v>
          </cell>
        </row>
        <row r="3462">
          <cell r="A3462">
            <v>812</v>
          </cell>
          <cell r="B3462">
            <v>2</v>
          </cell>
          <cell r="C3462" t="str">
            <v>MDC-AB-034</v>
          </cell>
          <cell r="D3462">
            <v>812</v>
          </cell>
          <cell r="E3462" t="str">
            <v>MDC-AB</v>
          </cell>
          <cell r="F3462" t="str">
            <v>034</v>
          </cell>
          <cell r="G3462" t="str">
            <v>Lost in Hole</v>
          </cell>
          <cell r="H3462" t="str">
            <v>1000005721</v>
          </cell>
        </row>
        <row r="3463">
          <cell r="A3463">
            <v>5317</v>
          </cell>
          <cell r="B3463">
            <v>2</v>
          </cell>
          <cell r="C3463" t="str">
            <v>MDC-AB-150</v>
          </cell>
          <cell r="D3463">
            <v>5317</v>
          </cell>
          <cell r="E3463" t="str">
            <v>MDC-AB</v>
          </cell>
          <cell r="F3463" t="str">
            <v>150</v>
          </cell>
          <cell r="G3463" t="str">
            <v>RITE</v>
          </cell>
          <cell r="H3463" t="str">
            <v>1000017846</v>
          </cell>
        </row>
        <row r="3464">
          <cell r="A3464">
            <v>3992</v>
          </cell>
          <cell r="B3464">
            <v>2</v>
          </cell>
          <cell r="C3464" t="str">
            <v>MDC-AB-168</v>
          </cell>
          <cell r="D3464">
            <v>3992</v>
          </cell>
          <cell r="E3464" t="str">
            <v>MDC-AB</v>
          </cell>
          <cell r="F3464" t="str">
            <v>168</v>
          </cell>
          <cell r="G3464" t="str">
            <v>On Location</v>
          </cell>
          <cell r="H3464" t="str">
            <v>1000017462</v>
          </cell>
        </row>
        <row r="3465">
          <cell r="A3465">
            <v>1443</v>
          </cell>
          <cell r="B3465">
            <v>2</v>
          </cell>
          <cell r="C3465" t="str">
            <v>MDC-AB-187</v>
          </cell>
          <cell r="D3465">
            <v>1443</v>
          </cell>
          <cell r="E3465" t="str">
            <v>MDC-AB</v>
          </cell>
          <cell r="F3465" t="str">
            <v>187</v>
          </cell>
          <cell r="G3465" t="str">
            <v>Lost in Hole</v>
          </cell>
          <cell r="H3465" t="str">
            <v>1000017453</v>
          </cell>
        </row>
        <row r="3466">
          <cell r="A3466">
            <v>4148</v>
          </cell>
          <cell r="B3466">
            <v>2</v>
          </cell>
          <cell r="C3466" t="str">
            <v>MDC-AB-23162</v>
          </cell>
          <cell r="D3466">
            <v>4148</v>
          </cell>
          <cell r="E3466" t="str">
            <v>MDC-AB</v>
          </cell>
          <cell r="F3466" t="str">
            <v>23162</v>
          </cell>
          <cell r="G3466" t="str">
            <v>TFER OUT</v>
          </cell>
          <cell r="I3466" t="e">
            <v>#N/A</v>
          </cell>
        </row>
        <row r="3467">
          <cell r="A3467">
            <v>1591</v>
          </cell>
          <cell r="B3467">
            <v>2</v>
          </cell>
          <cell r="C3467" t="str">
            <v>MDC-AB-23322</v>
          </cell>
          <cell r="D3467">
            <v>1591</v>
          </cell>
          <cell r="E3467" t="str">
            <v>MDC-AB</v>
          </cell>
          <cell r="F3467" t="str">
            <v>23322</v>
          </cell>
          <cell r="G3467" t="str">
            <v>RITE</v>
          </cell>
          <cell r="H3467" t="str">
            <v>1000017504</v>
          </cell>
          <cell r="N3467" t="str">
            <v>4500928817</v>
          </cell>
          <cell r="O3467" t="str">
            <v>1</v>
          </cell>
        </row>
        <row r="3468">
          <cell r="A3468">
            <v>1592</v>
          </cell>
          <cell r="B3468">
            <v>2</v>
          </cell>
          <cell r="C3468" t="str">
            <v>MDC-AB-23323</v>
          </cell>
          <cell r="D3468">
            <v>1592</v>
          </cell>
          <cell r="E3468" t="str">
            <v>MDC-AB</v>
          </cell>
          <cell r="F3468" t="str">
            <v>23323</v>
          </cell>
          <cell r="G3468" t="str">
            <v>Lost in Hole</v>
          </cell>
          <cell r="H3468" t="str">
            <v>1000017505</v>
          </cell>
          <cell r="N3468" t="str">
            <v>4500928817</v>
          </cell>
          <cell r="O3468" t="str">
            <v>2</v>
          </cell>
        </row>
        <row r="3469">
          <cell r="A3469">
            <v>1731</v>
          </cell>
          <cell r="B3469">
            <v>2</v>
          </cell>
          <cell r="C3469" t="str">
            <v>MDC-AB-303</v>
          </cell>
          <cell r="D3469">
            <v>1731</v>
          </cell>
          <cell r="E3469" t="str">
            <v>MDC-AB</v>
          </cell>
          <cell r="F3469" t="str">
            <v>303</v>
          </cell>
          <cell r="G3469" t="str">
            <v>Lost in Hole</v>
          </cell>
          <cell r="I3469" t="e">
            <v>#N/A</v>
          </cell>
        </row>
        <row r="3470">
          <cell r="A3470">
            <v>1809</v>
          </cell>
          <cell r="B3470">
            <v>2</v>
          </cell>
          <cell r="C3470" t="str">
            <v>MDC-AB-320</v>
          </cell>
          <cell r="D3470">
            <v>1809</v>
          </cell>
          <cell r="E3470" t="str">
            <v>MDC-AB</v>
          </cell>
          <cell r="F3470" t="str">
            <v>320</v>
          </cell>
          <cell r="G3470" t="str">
            <v>On Location</v>
          </cell>
          <cell r="H3470" t="str">
            <v>1000017454</v>
          </cell>
        </row>
        <row r="3471">
          <cell r="A3471">
            <v>1883</v>
          </cell>
          <cell r="B3471">
            <v>2</v>
          </cell>
          <cell r="C3471" t="str">
            <v>MDC-AB-398</v>
          </cell>
          <cell r="D3471">
            <v>1883</v>
          </cell>
          <cell r="E3471" t="str">
            <v>MDC-AB</v>
          </cell>
          <cell r="F3471" t="str">
            <v>398</v>
          </cell>
          <cell r="G3471" t="str">
            <v>Lost in Hole</v>
          </cell>
          <cell r="I3471" t="e">
            <v>#N/A</v>
          </cell>
        </row>
        <row r="3472">
          <cell r="A3472">
            <v>1899</v>
          </cell>
          <cell r="B3472">
            <v>2</v>
          </cell>
          <cell r="C3472" t="str">
            <v>MDC-AB-402</v>
          </cell>
          <cell r="D3472">
            <v>1899</v>
          </cell>
          <cell r="E3472" t="str">
            <v>MDC-AB</v>
          </cell>
          <cell r="F3472" t="str">
            <v>402</v>
          </cell>
          <cell r="G3472" t="str">
            <v>On Location</v>
          </cell>
          <cell r="H3472" t="str">
            <v>1000015128</v>
          </cell>
          <cell r="N3472" t="str">
            <v>4500322492</v>
          </cell>
          <cell r="O3472" t="str">
            <v>1</v>
          </cell>
        </row>
        <row r="3473">
          <cell r="A3473">
            <v>1911</v>
          </cell>
          <cell r="B3473">
            <v>2</v>
          </cell>
          <cell r="C3473" t="str">
            <v>MDC-AB-404</v>
          </cell>
          <cell r="D3473">
            <v>1911</v>
          </cell>
          <cell r="E3473" t="str">
            <v>MDC-AB</v>
          </cell>
          <cell r="F3473" t="str">
            <v>404</v>
          </cell>
          <cell r="G3473" t="str">
            <v>JUNKED</v>
          </cell>
          <cell r="I3473" t="e">
            <v>#N/A</v>
          </cell>
        </row>
        <row r="3474">
          <cell r="A3474">
            <v>4147</v>
          </cell>
          <cell r="B3474">
            <v>2</v>
          </cell>
          <cell r="C3474" t="str">
            <v>MDC-AB-806</v>
          </cell>
          <cell r="D3474">
            <v>4147</v>
          </cell>
          <cell r="E3474" t="str">
            <v>MDC-AB</v>
          </cell>
          <cell r="F3474" t="str">
            <v>806</v>
          </cell>
          <cell r="G3474" t="str">
            <v>TFER OUT</v>
          </cell>
          <cell r="I3474" t="e">
            <v>#N/A</v>
          </cell>
        </row>
        <row r="3475">
          <cell r="A3475">
            <v>2779</v>
          </cell>
          <cell r="B3475">
            <v>2</v>
          </cell>
          <cell r="C3475" t="str">
            <v>MDC-AB-807</v>
          </cell>
          <cell r="D3475">
            <v>2779</v>
          </cell>
          <cell r="E3475" t="str">
            <v>MDC-AB</v>
          </cell>
          <cell r="F3475" t="str">
            <v>807</v>
          </cell>
          <cell r="G3475" t="str">
            <v>Lost in Hole</v>
          </cell>
          <cell r="I3475" t="e">
            <v>#N/A</v>
          </cell>
        </row>
        <row r="3476">
          <cell r="A3476">
            <v>2901</v>
          </cell>
          <cell r="B3476">
            <v>2</v>
          </cell>
          <cell r="C3476" t="str">
            <v>MDC-AB-865</v>
          </cell>
          <cell r="D3476">
            <v>2901</v>
          </cell>
          <cell r="E3476" t="str">
            <v>MDC-AB</v>
          </cell>
          <cell r="F3476" t="str">
            <v>865</v>
          </cell>
          <cell r="G3476" t="str">
            <v>On Location</v>
          </cell>
          <cell r="H3476" t="str">
            <v>1000016991</v>
          </cell>
          <cell r="N3476" t="str">
            <v>4500803044</v>
          </cell>
          <cell r="O3476" t="str">
            <v>2</v>
          </cell>
        </row>
        <row r="3477">
          <cell r="A3477">
            <v>2904</v>
          </cell>
          <cell r="B3477">
            <v>2</v>
          </cell>
          <cell r="C3477" t="str">
            <v>MDC-AB-866</v>
          </cell>
          <cell r="D3477">
            <v>2904</v>
          </cell>
          <cell r="E3477" t="str">
            <v>MDC-AB</v>
          </cell>
          <cell r="F3477" t="str">
            <v>866</v>
          </cell>
          <cell r="G3477" t="str">
            <v>Lost in Hole</v>
          </cell>
          <cell r="I3477" t="e">
            <v>#N/A</v>
          </cell>
        </row>
        <row r="3478">
          <cell r="A3478">
            <v>4715</v>
          </cell>
          <cell r="B3478">
            <v>2</v>
          </cell>
          <cell r="C3478" t="str">
            <v>MDC-AB-886</v>
          </cell>
          <cell r="D3478">
            <v>4715</v>
          </cell>
          <cell r="E3478" t="str">
            <v>MDC-AB</v>
          </cell>
          <cell r="F3478" t="str">
            <v>886</v>
          </cell>
          <cell r="G3478" t="str">
            <v>RITE</v>
          </cell>
          <cell r="H3478" t="str">
            <v>1000017234</v>
          </cell>
          <cell r="N3478" t="str">
            <v>4500900154</v>
          </cell>
          <cell r="O3478" t="str">
            <v>10</v>
          </cell>
        </row>
        <row r="3479">
          <cell r="A3479">
            <v>4447</v>
          </cell>
          <cell r="B3479">
            <v>2</v>
          </cell>
          <cell r="C3479" t="str">
            <v>MDC-AB-925</v>
          </cell>
          <cell r="D3479">
            <v>4447</v>
          </cell>
          <cell r="E3479" t="str">
            <v>MDC-AB</v>
          </cell>
          <cell r="F3479" t="str">
            <v>925</v>
          </cell>
          <cell r="G3479" t="str">
            <v>TFER OUT</v>
          </cell>
          <cell r="H3479" t="str">
            <v>1000017387</v>
          </cell>
          <cell r="N3479" t="str">
            <v>4500950954</v>
          </cell>
          <cell r="O3479" t="str">
            <v>2</v>
          </cell>
        </row>
        <row r="3480">
          <cell r="A3480">
            <v>4105</v>
          </cell>
          <cell r="B3480">
            <v>2</v>
          </cell>
          <cell r="C3480" t="str">
            <v>MDC-AB-927</v>
          </cell>
          <cell r="D3480">
            <v>4105</v>
          </cell>
          <cell r="E3480" t="str">
            <v>MDC-AB</v>
          </cell>
          <cell r="F3480" t="str">
            <v>927</v>
          </cell>
          <cell r="G3480" t="str">
            <v>Lost in Hole</v>
          </cell>
          <cell r="H3480" t="str">
            <v>1000017244</v>
          </cell>
          <cell r="N3480" t="str">
            <v>4500900154</v>
          </cell>
          <cell r="O3480" t="str">
            <v>11</v>
          </cell>
        </row>
        <row r="3481">
          <cell r="A3481">
            <v>5631</v>
          </cell>
          <cell r="B3481">
            <v>2</v>
          </cell>
          <cell r="C3481" t="str">
            <v>MDC-AB-Y260</v>
          </cell>
          <cell r="D3481">
            <v>5631</v>
          </cell>
          <cell r="E3481" t="str">
            <v>MDC-AB</v>
          </cell>
          <cell r="F3481" t="str">
            <v>Y260</v>
          </cell>
          <cell r="G3481" t="str">
            <v>RITE</v>
          </cell>
          <cell r="I3481" t="e">
            <v>#N/A</v>
          </cell>
        </row>
        <row r="3482">
          <cell r="A3482">
            <v>6344</v>
          </cell>
          <cell r="B3482">
            <v>2</v>
          </cell>
          <cell r="C3482" t="str">
            <v>MDC-AB-Y359</v>
          </cell>
          <cell r="D3482">
            <v>6344</v>
          </cell>
          <cell r="E3482" t="str">
            <v>MDC-AB</v>
          </cell>
          <cell r="F3482" t="str">
            <v>Y359</v>
          </cell>
          <cell r="G3482" t="str">
            <v>RITE</v>
          </cell>
          <cell r="H3482" t="str">
            <v>1000018568</v>
          </cell>
        </row>
        <row r="3483">
          <cell r="A3483">
            <v>6341</v>
          </cell>
          <cell r="B3483">
            <v>2</v>
          </cell>
          <cell r="C3483" t="str">
            <v>MDC-AB-Y361</v>
          </cell>
          <cell r="D3483">
            <v>6341</v>
          </cell>
          <cell r="E3483" t="str">
            <v>MDC-AB</v>
          </cell>
          <cell r="F3483" t="str">
            <v>Y361</v>
          </cell>
          <cell r="G3483" t="str">
            <v>RITE</v>
          </cell>
          <cell r="H3483" t="str">
            <v>1000018569</v>
          </cell>
        </row>
        <row r="3484">
          <cell r="A3484">
            <v>6342</v>
          </cell>
          <cell r="B3484">
            <v>2</v>
          </cell>
          <cell r="C3484" t="str">
            <v>MDC-AB-Y408</v>
          </cell>
          <cell r="D3484">
            <v>6342</v>
          </cell>
          <cell r="E3484" t="str">
            <v>MDC-AB</v>
          </cell>
          <cell r="F3484" t="str">
            <v>Y408</v>
          </cell>
          <cell r="G3484" t="str">
            <v>RITE</v>
          </cell>
          <cell r="H3484" t="str">
            <v>1000018542</v>
          </cell>
        </row>
        <row r="3485">
          <cell r="A3485">
            <v>6512</v>
          </cell>
          <cell r="B3485">
            <v>2</v>
          </cell>
          <cell r="C3485" t="str">
            <v>MDC-AB-Y412</v>
          </cell>
          <cell r="D3485">
            <v>6512</v>
          </cell>
          <cell r="E3485" t="str">
            <v>MDC-AB</v>
          </cell>
          <cell r="F3485" t="str">
            <v>Y412</v>
          </cell>
          <cell r="G3485" t="str">
            <v>On Location</v>
          </cell>
          <cell r="H3485" t="str">
            <v>1000018793</v>
          </cell>
        </row>
        <row r="3486">
          <cell r="A3486">
            <v>6343</v>
          </cell>
          <cell r="B3486">
            <v>2</v>
          </cell>
          <cell r="C3486" t="str">
            <v>MDC-AB-Y461</v>
          </cell>
          <cell r="D3486">
            <v>6343</v>
          </cell>
          <cell r="E3486" t="str">
            <v>MDC-AB</v>
          </cell>
          <cell r="F3486" t="str">
            <v>Y461</v>
          </cell>
          <cell r="G3486" t="str">
            <v>Lost in Hole</v>
          </cell>
          <cell r="H3486" t="str">
            <v>1000018543</v>
          </cell>
        </row>
        <row r="3487">
          <cell r="A3487">
            <v>6513</v>
          </cell>
          <cell r="B3487">
            <v>2</v>
          </cell>
          <cell r="C3487" t="str">
            <v>MDC-AB-Y466</v>
          </cell>
          <cell r="D3487">
            <v>6513</v>
          </cell>
          <cell r="E3487" t="str">
            <v>MDC-AB</v>
          </cell>
          <cell r="F3487" t="str">
            <v>Y466</v>
          </cell>
          <cell r="G3487" t="str">
            <v>RITE</v>
          </cell>
          <cell r="H3487" t="str">
            <v>1000018790</v>
          </cell>
        </row>
        <row r="3488">
          <cell r="A3488">
            <v>7040</v>
          </cell>
          <cell r="B3488">
            <v>2</v>
          </cell>
          <cell r="C3488" t="str">
            <v>MDC-AB-Y641</v>
          </cell>
          <cell r="D3488">
            <v>7040</v>
          </cell>
          <cell r="E3488" t="str">
            <v>MDC-AB</v>
          </cell>
          <cell r="F3488" t="str">
            <v>Y641</v>
          </cell>
          <cell r="G3488" t="str">
            <v>On Location</v>
          </cell>
          <cell r="I3488">
            <v>1000019020</v>
          </cell>
        </row>
        <row r="3489">
          <cell r="A3489">
            <v>7041</v>
          </cell>
          <cell r="B3489">
            <v>2</v>
          </cell>
          <cell r="C3489" t="str">
            <v>MDC-AB-Y642</v>
          </cell>
          <cell r="D3489">
            <v>7041</v>
          </cell>
          <cell r="E3489" t="str">
            <v>MDC-AB</v>
          </cell>
          <cell r="F3489" t="str">
            <v>Y642</v>
          </cell>
          <cell r="G3489" t="str">
            <v>RITE</v>
          </cell>
          <cell r="I3489" t="e">
            <v>#N/A</v>
          </cell>
        </row>
        <row r="3490">
          <cell r="A3490">
            <v>1013</v>
          </cell>
          <cell r="B3490">
            <v>2</v>
          </cell>
          <cell r="C3490" t="str">
            <v>MDC-AC-062</v>
          </cell>
          <cell r="D3490">
            <v>1013</v>
          </cell>
          <cell r="E3490" t="str">
            <v>MDC-AC</v>
          </cell>
          <cell r="F3490" t="str">
            <v>062</v>
          </cell>
          <cell r="G3490" t="str">
            <v>Lost in Hole</v>
          </cell>
          <cell r="H3490" t="str">
            <v>1000005730</v>
          </cell>
        </row>
        <row r="3491">
          <cell r="A3491">
            <v>1043</v>
          </cell>
          <cell r="B3491">
            <v>2</v>
          </cell>
          <cell r="C3491" t="str">
            <v>MDC-AC-069</v>
          </cell>
          <cell r="D3491">
            <v>1043</v>
          </cell>
          <cell r="E3491" t="str">
            <v>MDC-AC</v>
          </cell>
          <cell r="F3491" t="str">
            <v>069</v>
          </cell>
          <cell r="G3491" t="str">
            <v>On Location</v>
          </cell>
          <cell r="H3491" t="str">
            <v>1000014398</v>
          </cell>
        </row>
        <row r="3492">
          <cell r="A3492">
            <v>1059</v>
          </cell>
          <cell r="B3492">
            <v>2</v>
          </cell>
          <cell r="C3492" t="str">
            <v>MDC-AC-072</v>
          </cell>
          <cell r="D3492">
            <v>1059</v>
          </cell>
          <cell r="E3492" t="str">
            <v>MDC-AC</v>
          </cell>
          <cell r="F3492" t="str">
            <v>072</v>
          </cell>
          <cell r="G3492" t="str">
            <v>JUNKED</v>
          </cell>
          <cell r="H3492" t="str">
            <v>1000005734</v>
          </cell>
        </row>
        <row r="3493">
          <cell r="A3493">
            <v>4855</v>
          </cell>
          <cell r="B3493">
            <v>2</v>
          </cell>
          <cell r="C3493" t="str">
            <v>MDC-AC-081</v>
          </cell>
          <cell r="D3493">
            <v>4855</v>
          </cell>
          <cell r="E3493" t="str">
            <v>MDC-AC</v>
          </cell>
          <cell r="F3493" t="str">
            <v>081</v>
          </cell>
          <cell r="G3493" t="str">
            <v>RITE</v>
          </cell>
          <cell r="H3493" t="str">
            <v>1000005736</v>
          </cell>
        </row>
        <row r="3494">
          <cell r="A3494">
            <v>6157</v>
          </cell>
          <cell r="B3494">
            <v>2</v>
          </cell>
          <cell r="C3494" t="str">
            <v>MDC-AC-082</v>
          </cell>
          <cell r="D3494">
            <v>6157</v>
          </cell>
          <cell r="E3494" t="str">
            <v>MDC-AC</v>
          </cell>
          <cell r="F3494" t="str">
            <v>082</v>
          </cell>
          <cell r="G3494" t="str">
            <v>On Location</v>
          </cell>
          <cell r="I3494" t="e">
            <v>#N/A</v>
          </cell>
        </row>
        <row r="3495">
          <cell r="A3495">
            <v>1129</v>
          </cell>
          <cell r="B3495">
            <v>2</v>
          </cell>
          <cell r="C3495" t="str">
            <v>MDC-AC-090</v>
          </cell>
          <cell r="D3495">
            <v>1129</v>
          </cell>
          <cell r="E3495" t="str">
            <v>MDC-AC</v>
          </cell>
          <cell r="F3495" t="str">
            <v>090</v>
          </cell>
          <cell r="G3495" t="str">
            <v>Lost in Hole</v>
          </cell>
          <cell r="H3495" t="str">
            <v>1000005738</v>
          </cell>
        </row>
        <row r="3496">
          <cell r="A3496">
            <v>1229</v>
          </cell>
          <cell r="B3496">
            <v>2</v>
          </cell>
          <cell r="C3496" t="str">
            <v>MDC-AC-111</v>
          </cell>
          <cell r="D3496">
            <v>1229</v>
          </cell>
          <cell r="E3496" t="str">
            <v>MDC-AC</v>
          </cell>
          <cell r="F3496" t="str">
            <v>111</v>
          </cell>
          <cell r="G3496" t="str">
            <v>TFER OUT</v>
          </cell>
          <cell r="H3496" t="str">
            <v>1000005740</v>
          </cell>
        </row>
        <row r="3497">
          <cell r="A3497">
            <v>1242</v>
          </cell>
          <cell r="B3497">
            <v>2</v>
          </cell>
          <cell r="C3497" t="str">
            <v>MDC-AC-113</v>
          </cell>
          <cell r="D3497">
            <v>1242</v>
          </cell>
          <cell r="E3497" t="str">
            <v>MDC-AC</v>
          </cell>
          <cell r="F3497" t="str">
            <v>113</v>
          </cell>
          <cell r="G3497" t="str">
            <v>JUNKED</v>
          </cell>
          <cell r="I3497" t="e">
            <v>#N/A</v>
          </cell>
        </row>
        <row r="3498">
          <cell r="A3498">
            <v>1311</v>
          </cell>
          <cell r="B3498">
            <v>2</v>
          </cell>
          <cell r="C3498" t="str">
            <v>MDC-AC-135</v>
          </cell>
          <cell r="D3498">
            <v>1311</v>
          </cell>
          <cell r="E3498" t="str">
            <v>MDC-AC</v>
          </cell>
          <cell r="F3498" t="str">
            <v>135</v>
          </cell>
          <cell r="G3498" t="str">
            <v>Lost in Hole</v>
          </cell>
          <cell r="H3498" t="str">
            <v>1000005748</v>
          </cell>
        </row>
        <row r="3499">
          <cell r="A3499">
            <v>1324</v>
          </cell>
          <cell r="B3499">
            <v>2</v>
          </cell>
          <cell r="C3499" t="str">
            <v>MDC-AC-141</v>
          </cell>
          <cell r="D3499">
            <v>1324</v>
          </cell>
          <cell r="E3499" t="str">
            <v>MDC-AC</v>
          </cell>
          <cell r="F3499" t="str">
            <v>141</v>
          </cell>
          <cell r="G3499" t="str">
            <v>RITE</v>
          </cell>
          <cell r="H3499" t="str">
            <v>1000005749</v>
          </cell>
        </row>
        <row r="3500">
          <cell r="A3500">
            <v>1328</v>
          </cell>
          <cell r="B3500">
            <v>2</v>
          </cell>
          <cell r="C3500" t="str">
            <v>MDC-AC-142</v>
          </cell>
          <cell r="D3500">
            <v>1328</v>
          </cell>
          <cell r="E3500" t="str">
            <v>MDC-AC</v>
          </cell>
          <cell r="F3500" t="str">
            <v>142</v>
          </cell>
          <cell r="G3500" t="str">
            <v>JUNKED</v>
          </cell>
          <cell r="I3500" t="e">
            <v>#N/A</v>
          </cell>
        </row>
        <row r="3501">
          <cell r="A3501">
            <v>5388</v>
          </cell>
          <cell r="B3501">
            <v>2</v>
          </cell>
          <cell r="C3501" t="str">
            <v>MDC-AC-147</v>
          </cell>
          <cell r="D3501">
            <v>5388</v>
          </cell>
          <cell r="E3501" t="str">
            <v>MDC-AC</v>
          </cell>
          <cell r="F3501" t="str">
            <v>147</v>
          </cell>
          <cell r="G3501" t="str">
            <v>RITE</v>
          </cell>
          <cell r="H3501" t="str">
            <v>1000017898</v>
          </cell>
        </row>
        <row r="3502">
          <cell r="A3502">
            <v>5267</v>
          </cell>
          <cell r="B3502">
            <v>2</v>
          </cell>
          <cell r="C3502" t="str">
            <v>MDC-AC-148</v>
          </cell>
          <cell r="D3502">
            <v>5267</v>
          </cell>
          <cell r="E3502" t="str">
            <v>MDC-AC</v>
          </cell>
          <cell r="F3502" t="str">
            <v>148</v>
          </cell>
          <cell r="G3502" t="str">
            <v>On Location</v>
          </cell>
          <cell r="H3502" t="str">
            <v>1000017791</v>
          </cell>
          <cell r="N3502" t="str">
            <v>4501017855</v>
          </cell>
          <cell r="O3502" t="str">
            <v>1</v>
          </cell>
        </row>
        <row r="3503">
          <cell r="A3503">
            <v>5370</v>
          </cell>
          <cell r="B3503">
            <v>2</v>
          </cell>
          <cell r="C3503" t="str">
            <v>MDC-AC-161</v>
          </cell>
          <cell r="D3503">
            <v>5370</v>
          </cell>
          <cell r="E3503" t="str">
            <v>MDC-AC</v>
          </cell>
          <cell r="F3503" t="str">
            <v>161</v>
          </cell>
          <cell r="G3503" t="str">
            <v>On Location</v>
          </cell>
          <cell r="H3503" t="str">
            <v>1000017869</v>
          </cell>
        </row>
        <row r="3504">
          <cell r="A3504">
            <v>1418</v>
          </cell>
          <cell r="B3504">
            <v>2</v>
          </cell>
          <cell r="C3504" t="str">
            <v>MDC-AC-177</v>
          </cell>
          <cell r="D3504">
            <v>1418</v>
          </cell>
          <cell r="E3504" t="str">
            <v>MDC-AC</v>
          </cell>
          <cell r="F3504" t="str">
            <v>177</v>
          </cell>
          <cell r="G3504" t="str">
            <v>Lost in Hole</v>
          </cell>
          <cell r="H3504" t="str">
            <v>1000005755</v>
          </cell>
        </row>
        <row r="3505">
          <cell r="A3505">
            <v>1421</v>
          </cell>
          <cell r="B3505">
            <v>2</v>
          </cell>
          <cell r="C3505" t="str">
            <v>MDC-AC-178</v>
          </cell>
          <cell r="D3505">
            <v>1421</v>
          </cell>
          <cell r="E3505" t="str">
            <v>MDC-AC</v>
          </cell>
          <cell r="F3505" t="str">
            <v>178</v>
          </cell>
          <cell r="G3505" t="str">
            <v>RITE</v>
          </cell>
          <cell r="H3505" t="str">
            <v>1000005756</v>
          </cell>
        </row>
        <row r="3506">
          <cell r="A3506">
            <v>1468</v>
          </cell>
          <cell r="B3506">
            <v>2</v>
          </cell>
          <cell r="C3506" t="str">
            <v>MDC-AC-198</v>
          </cell>
          <cell r="D3506">
            <v>1468</v>
          </cell>
          <cell r="E3506" t="str">
            <v>MDC-AB</v>
          </cell>
          <cell r="F3506" t="str">
            <v>198</v>
          </cell>
          <cell r="G3506" t="str">
            <v>On Location</v>
          </cell>
          <cell r="H3506" t="str">
            <v>1000005757</v>
          </cell>
        </row>
        <row r="3507">
          <cell r="A3507">
            <v>5316</v>
          </cell>
          <cell r="B3507">
            <v>2</v>
          </cell>
          <cell r="C3507" t="str">
            <v>MDC-AC-201</v>
          </cell>
          <cell r="D3507">
            <v>5316</v>
          </cell>
          <cell r="E3507" t="str">
            <v>MDC-AC</v>
          </cell>
          <cell r="F3507" t="str">
            <v>201</v>
          </cell>
          <cell r="G3507" t="str">
            <v>On Location</v>
          </cell>
          <cell r="H3507" t="str">
            <v>1000017848</v>
          </cell>
        </row>
        <row r="3508">
          <cell r="A3508">
            <v>1518</v>
          </cell>
          <cell r="B3508">
            <v>2</v>
          </cell>
          <cell r="C3508" t="str">
            <v>MDC-AC-214</v>
          </cell>
          <cell r="D3508">
            <v>1518</v>
          </cell>
          <cell r="E3508" t="str">
            <v>MDC-AC</v>
          </cell>
          <cell r="F3508" t="str">
            <v>214</v>
          </cell>
          <cell r="G3508" t="str">
            <v>Lost in Hole</v>
          </cell>
          <cell r="H3508" t="str">
            <v>1000005761</v>
          </cell>
        </row>
        <row r="3509">
          <cell r="A3509">
            <v>1523</v>
          </cell>
          <cell r="B3509">
            <v>2</v>
          </cell>
          <cell r="C3509" t="str">
            <v>MDC-AC-215</v>
          </cell>
          <cell r="D3509">
            <v>1523</v>
          </cell>
          <cell r="E3509" t="str">
            <v>MDC-AC</v>
          </cell>
          <cell r="F3509" t="str">
            <v>215</v>
          </cell>
          <cell r="G3509" t="str">
            <v>TFER OUT</v>
          </cell>
          <cell r="I3509" t="e">
            <v>#N/A</v>
          </cell>
        </row>
        <row r="3510">
          <cell r="A3510">
            <v>2000</v>
          </cell>
          <cell r="B3510">
            <v>2</v>
          </cell>
          <cell r="C3510" t="str">
            <v>MDC-AC-22441</v>
          </cell>
          <cell r="D3510">
            <v>2000</v>
          </cell>
          <cell r="E3510" t="str">
            <v>MDC-AC</v>
          </cell>
          <cell r="F3510" t="str">
            <v>22441</v>
          </cell>
          <cell r="G3510" t="str">
            <v>On Location</v>
          </cell>
          <cell r="H3510" t="str">
            <v>1000016130</v>
          </cell>
          <cell r="N3510" t="str">
            <v>4500586628</v>
          </cell>
          <cell r="O3510" t="str">
            <v>1</v>
          </cell>
        </row>
        <row r="3511">
          <cell r="A3511">
            <v>1681</v>
          </cell>
          <cell r="B3511">
            <v>2</v>
          </cell>
          <cell r="C3511" t="str">
            <v>MDC-AC-281</v>
          </cell>
          <cell r="D3511">
            <v>1681</v>
          </cell>
          <cell r="E3511" t="str">
            <v>MDC-AC</v>
          </cell>
          <cell r="F3511" t="str">
            <v>281</v>
          </cell>
          <cell r="G3511" t="str">
            <v>On Location</v>
          </cell>
          <cell r="H3511" t="str">
            <v>1000005766</v>
          </cell>
        </row>
        <row r="3512">
          <cell r="A3512">
            <v>5869</v>
          </cell>
          <cell r="B3512">
            <v>2</v>
          </cell>
          <cell r="C3512" t="str">
            <v>MDC-AC-290</v>
          </cell>
          <cell r="D3512">
            <v>5869</v>
          </cell>
          <cell r="E3512" t="str">
            <v>MDC-AC</v>
          </cell>
          <cell r="F3512" t="str">
            <v>Y290</v>
          </cell>
          <cell r="G3512" t="str">
            <v>On Location</v>
          </cell>
          <cell r="H3512" t="str">
            <v>1000018111</v>
          </cell>
          <cell r="N3512" t="str">
            <v>4501027804</v>
          </cell>
        </row>
        <row r="3513">
          <cell r="A3513">
            <v>5870</v>
          </cell>
          <cell r="B3513">
            <v>2</v>
          </cell>
          <cell r="C3513" t="str">
            <v>MDC-AC-292</v>
          </cell>
          <cell r="D3513">
            <v>5870</v>
          </cell>
          <cell r="E3513" t="str">
            <v>MDC-AC</v>
          </cell>
          <cell r="F3513" t="str">
            <v>Y292</v>
          </cell>
          <cell r="G3513" t="str">
            <v>On Location</v>
          </cell>
          <cell r="H3513" t="str">
            <v>1000018112</v>
          </cell>
          <cell r="N3513" t="str">
            <v>4501027804</v>
          </cell>
        </row>
        <row r="3514">
          <cell r="A3514">
            <v>1713</v>
          </cell>
          <cell r="B3514">
            <v>2</v>
          </cell>
          <cell r="C3514" t="str">
            <v>MDC-AC-300</v>
          </cell>
          <cell r="D3514">
            <v>1713</v>
          </cell>
          <cell r="E3514" t="str">
            <v>MDC-AC</v>
          </cell>
          <cell r="F3514" t="str">
            <v>300</v>
          </cell>
          <cell r="G3514" t="str">
            <v>Lost in Hole</v>
          </cell>
          <cell r="H3514" t="str">
            <v>1000005770</v>
          </cell>
        </row>
        <row r="3515">
          <cell r="A3515">
            <v>1746</v>
          </cell>
          <cell r="B3515">
            <v>2</v>
          </cell>
          <cell r="C3515" t="str">
            <v>MDC-AC-305</v>
          </cell>
          <cell r="D3515">
            <v>1746</v>
          </cell>
          <cell r="E3515" t="str">
            <v>MDC-AC</v>
          </cell>
          <cell r="F3515" t="str">
            <v>305</v>
          </cell>
          <cell r="G3515" t="str">
            <v>Lost in Hole</v>
          </cell>
          <cell r="H3515" t="str">
            <v>1000012102</v>
          </cell>
        </row>
        <row r="3516">
          <cell r="A3516">
            <v>1811</v>
          </cell>
          <cell r="B3516">
            <v>2</v>
          </cell>
          <cell r="C3516" t="str">
            <v>MDC-AC-322</v>
          </cell>
          <cell r="D3516">
            <v>1811</v>
          </cell>
          <cell r="E3516" t="str">
            <v>MDC-AC</v>
          </cell>
          <cell r="F3516" t="str">
            <v>322</v>
          </cell>
          <cell r="G3516" t="str">
            <v>RITE</v>
          </cell>
          <cell r="H3516" t="str">
            <v>1000013184</v>
          </cell>
          <cell r="N3516" t="str">
            <v>4500050735</v>
          </cell>
          <cell r="O3516" t="str">
            <v>4</v>
          </cell>
        </row>
        <row r="3517">
          <cell r="A3517">
            <v>1821</v>
          </cell>
          <cell r="B3517">
            <v>2</v>
          </cell>
          <cell r="C3517" t="str">
            <v>MDC-AC-330</v>
          </cell>
          <cell r="D3517">
            <v>1821</v>
          </cell>
          <cell r="E3517" t="str">
            <v>MDC-AC</v>
          </cell>
          <cell r="F3517" t="str">
            <v>330</v>
          </cell>
          <cell r="G3517" t="str">
            <v>Lost in Hole</v>
          </cell>
          <cell r="H3517" t="str">
            <v>1000012534</v>
          </cell>
          <cell r="N3517" t="str">
            <v>4500005446</v>
          </cell>
          <cell r="O3517" t="str">
            <v>1</v>
          </cell>
        </row>
        <row r="3518">
          <cell r="A3518">
            <v>4024</v>
          </cell>
          <cell r="B3518">
            <v>2</v>
          </cell>
          <cell r="C3518" t="str">
            <v>MDC-AC-333</v>
          </cell>
          <cell r="D3518">
            <v>4024</v>
          </cell>
          <cell r="E3518" t="str">
            <v>MDC-AC</v>
          </cell>
          <cell r="F3518" t="str">
            <v>333</v>
          </cell>
          <cell r="G3518" t="str">
            <v>TFER OUT</v>
          </cell>
          <cell r="I3518" t="e">
            <v>#N/A</v>
          </cell>
        </row>
        <row r="3519">
          <cell r="A3519">
            <v>1836</v>
          </cell>
          <cell r="B3519">
            <v>2</v>
          </cell>
          <cell r="C3519" t="str">
            <v>MDC-AC-351</v>
          </cell>
          <cell r="D3519">
            <v>1836</v>
          </cell>
          <cell r="E3519" t="str">
            <v>MDC-AC</v>
          </cell>
          <cell r="F3519" t="str">
            <v>351</v>
          </cell>
          <cell r="G3519" t="str">
            <v>On Location</v>
          </cell>
          <cell r="H3519" t="str">
            <v>1000012909</v>
          </cell>
          <cell r="N3519" t="str">
            <v>4500025675</v>
          </cell>
          <cell r="O3519" t="str">
            <v>1</v>
          </cell>
        </row>
        <row r="3520">
          <cell r="A3520">
            <v>1838</v>
          </cell>
          <cell r="B3520">
            <v>2</v>
          </cell>
          <cell r="C3520" t="str">
            <v>MDC-AC-352</v>
          </cell>
          <cell r="D3520">
            <v>1838</v>
          </cell>
          <cell r="E3520" t="str">
            <v>MDC-AC</v>
          </cell>
          <cell r="F3520" t="str">
            <v>352</v>
          </cell>
          <cell r="G3520" t="str">
            <v>RITE</v>
          </cell>
          <cell r="H3520" t="str">
            <v>1000012901</v>
          </cell>
          <cell r="N3520" t="str">
            <v>4500025500</v>
          </cell>
          <cell r="O3520" t="str">
            <v>1</v>
          </cell>
        </row>
        <row r="3521">
          <cell r="A3521">
            <v>1841</v>
          </cell>
          <cell r="B3521">
            <v>2</v>
          </cell>
          <cell r="C3521" t="str">
            <v>MDC-AC-358</v>
          </cell>
          <cell r="D3521">
            <v>1841</v>
          </cell>
          <cell r="E3521" t="str">
            <v>MDC-AC</v>
          </cell>
          <cell r="F3521" t="str">
            <v>358</v>
          </cell>
          <cell r="G3521" t="str">
            <v>TFER OUT</v>
          </cell>
          <cell r="H3521" t="str">
            <v>1000013221</v>
          </cell>
          <cell r="N3521" t="str">
            <v>4500051845</v>
          </cell>
          <cell r="O3521" t="str">
            <v>3</v>
          </cell>
        </row>
        <row r="3522">
          <cell r="A3522">
            <v>1843</v>
          </cell>
          <cell r="B3522">
            <v>2</v>
          </cell>
          <cell r="C3522" t="str">
            <v>MDC-AC-359</v>
          </cell>
          <cell r="D3522">
            <v>1843</v>
          </cell>
          <cell r="E3522" t="str">
            <v>MDC-AC</v>
          </cell>
          <cell r="F3522" t="str">
            <v>359</v>
          </cell>
          <cell r="G3522" t="str">
            <v>Lost in Hole</v>
          </cell>
          <cell r="H3522" t="str">
            <v>1000012933</v>
          </cell>
        </row>
        <row r="3523">
          <cell r="A3523">
            <v>1845</v>
          </cell>
          <cell r="B3523">
            <v>2</v>
          </cell>
          <cell r="C3523" t="str">
            <v>MDC-AC-362</v>
          </cell>
          <cell r="D3523">
            <v>1845</v>
          </cell>
          <cell r="E3523" t="str">
            <v>MDC-AC</v>
          </cell>
          <cell r="F3523" t="str">
            <v>362</v>
          </cell>
          <cell r="G3523" t="str">
            <v>RITE</v>
          </cell>
          <cell r="H3523" t="str">
            <v>1000014773</v>
          </cell>
          <cell r="N3523" t="str">
            <v>4500211345</v>
          </cell>
          <cell r="O3523" t="str">
            <v>1</v>
          </cell>
        </row>
        <row r="3524">
          <cell r="A3524">
            <v>1848</v>
          </cell>
          <cell r="B3524">
            <v>2</v>
          </cell>
          <cell r="C3524" t="str">
            <v>MDC-AC-366</v>
          </cell>
          <cell r="D3524">
            <v>1848</v>
          </cell>
          <cell r="E3524" t="str">
            <v>MDC-AC</v>
          </cell>
          <cell r="F3524" t="str">
            <v>366</v>
          </cell>
          <cell r="G3524" t="str">
            <v>RITE</v>
          </cell>
          <cell r="H3524" t="str">
            <v>1000015535</v>
          </cell>
        </row>
        <row r="3525">
          <cell r="A3525">
            <v>1852</v>
          </cell>
          <cell r="B3525">
            <v>2</v>
          </cell>
          <cell r="C3525" t="str">
            <v>MDC-AC-371</v>
          </cell>
          <cell r="D3525">
            <v>1852</v>
          </cell>
          <cell r="E3525" t="str">
            <v>MDC-AC</v>
          </cell>
          <cell r="F3525" t="str">
            <v>371</v>
          </cell>
          <cell r="G3525" t="str">
            <v>Lost in Hole</v>
          </cell>
          <cell r="H3525" t="str">
            <v>1000013888</v>
          </cell>
        </row>
        <row r="3526">
          <cell r="A3526">
            <v>1853</v>
          </cell>
          <cell r="B3526">
            <v>2</v>
          </cell>
          <cell r="C3526" t="str">
            <v>MDC-AC-373</v>
          </cell>
          <cell r="D3526">
            <v>1853</v>
          </cell>
          <cell r="E3526" t="str">
            <v>MDC-AC</v>
          </cell>
          <cell r="F3526" t="str">
            <v>373</v>
          </cell>
          <cell r="G3526" t="str">
            <v>Lost in Hole</v>
          </cell>
          <cell r="H3526" t="str">
            <v>1000014059</v>
          </cell>
        </row>
        <row r="3527">
          <cell r="A3527">
            <v>1856</v>
          </cell>
          <cell r="B3527">
            <v>2</v>
          </cell>
          <cell r="C3527" t="str">
            <v>MDC-AC-375</v>
          </cell>
          <cell r="D3527">
            <v>1856</v>
          </cell>
          <cell r="E3527" t="str">
            <v>MDC-AC</v>
          </cell>
          <cell r="F3527" t="str">
            <v>375</v>
          </cell>
          <cell r="G3527" t="str">
            <v>Lost in Hole</v>
          </cell>
          <cell r="H3527" t="str">
            <v>1000013782</v>
          </cell>
          <cell r="N3527" t="str">
            <v>4500150810</v>
          </cell>
          <cell r="O3527" t="str">
            <v>1</v>
          </cell>
        </row>
        <row r="3528">
          <cell r="A3528">
            <v>1884</v>
          </cell>
          <cell r="B3528">
            <v>2</v>
          </cell>
          <cell r="C3528" t="str">
            <v>MDC-AC-398</v>
          </cell>
          <cell r="D3528">
            <v>1884</v>
          </cell>
          <cell r="E3528" t="str">
            <v>MDC-AC</v>
          </cell>
          <cell r="F3528" t="str">
            <v>398</v>
          </cell>
          <cell r="G3528" t="str">
            <v>On Location</v>
          </cell>
          <cell r="H3528" t="str">
            <v>1000014016</v>
          </cell>
          <cell r="N3528" t="str">
            <v>4500154360</v>
          </cell>
          <cell r="O3528" t="str">
            <v>1</v>
          </cell>
        </row>
        <row r="3529">
          <cell r="A3529">
            <v>1886</v>
          </cell>
          <cell r="B3529">
            <v>2</v>
          </cell>
          <cell r="C3529" t="str">
            <v>MDC-AC-399</v>
          </cell>
          <cell r="D3529">
            <v>1886</v>
          </cell>
          <cell r="E3529" t="str">
            <v>MDC-AC</v>
          </cell>
          <cell r="F3529" t="str">
            <v>399</v>
          </cell>
          <cell r="G3529" t="str">
            <v>Lost in Hole</v>
          </cell>
          <cell r="H3529" t="str">
            <v>1000014017</v>
          </cell>
        </row>
        <row r="3530">
          <cell r="A3530">
            <v>1930</v>
          </cell>
          <cell r="B3530">
            <v>2</v>
          </cell>
          <cell r="C3530" t="str">
            <v>MDC-AC-407</v>
          </cell>
          <cell r="D3530">
            <v>1930</v>
          </cell>
          <cell r="E3530" t="str">
            <v>MDC-AC</v>
          </cell>
          <cell r="F3530" t="str">
            <v>407</v>
          </cell>
          <cell r="G3530" t="str">
            <v>RITE</v>
          </cell>
          <cell r="H3530" t="str">
            <v>1000015145</v>
          </cell>
          <cell r="N3530" t="str">
            <v>4500364507</v>
          </cell>
          <cell r="O3530" t="str">
            <v>13</v>
          </cell>
        </row>
        <row r="3531">
          <cell r="A3531">
            <v>2442</v>
          </cell>
          <cell r="B3531">
            <v>2</v>
          </cell>
          <cell r="C3531" t="str">
            <v>MDC-AC-643</v>
          </cell>
          <cell r="D3531">
            <v>2442</v>
          </cell>
          <cell r="E3531" t="str">
            <v>MDC-AC</v>
          </cell>
          <cell r="F3531" t="str">
            <v>643</v>
          </cell>
          <cell r="G3531" t="str">
            <v>RITE</v>
          </cell>
          <cell r="I3531" t="e">
            <v>#N/A</v>
          </cell>
        </row>
        <row r="3532">
          <cell r="A3532">
            <v>2549</v>
          </cell>
          <cell r="B3532">
            <v>2</v>
          </cell>
          <cell r="C3532" t="str">
            <v>MDC-AC-705</v>
          </cell>
          <cell r="D3532">
            <v>2549</v>
          </cell>
          <cell r="E3532" t="str">
            <v>MDC-AC</v>
          </cell>
          <cell r="F3532" t="str">
            <v>705</v>
          </cell>
          <cell r="G3532" t="str">
            <v>Lost in Hole</v>
          </cell>
          <cell r="H3532" t="str">
            <v>1000016694</v>
          </cell>
        </row>
        <row r="3533">
          <cell r="A3533">
            <v>2555</v>
          </cell>
          <cell r="B3533">
            <v>2</v>
          </cell>
          <cell r="C3533" t="str">
            <v>MDC-AC-707</v>
          </cell>
          <cell r="D3533">
            <v>2555</v>
          </cell>
          <cell r="E3533" t="str">
            <v>MDC-AC</v>
          </cell>
          <cell r="F3533" t="str">
            <v>707</v>
          </cell>
          <cell r="G3533" t="str">
            <v>Lost in Hole</v>
          </cell>
          <cell r="H3533" t="str">
            <v>1000016443</v>
          </cell>
          <cell r="N3533" t="str">
            <v>4500682940</v>
          </cell>
          <cell r="O3533" t="str">
            <v>2</v>
          </cell>
        </row>
        <row r="3534">
          <cell r="A3534">
            <v>2560</v>
          </cell>
          <cell r="B3534">
            <v>2</v>
          </cell>
          <cell r="C3534" t="str">
            <v>MDC-AC-708</v>
          </cell>
          <cell r="D3534">
            <v>2560</v>
          </cell>
          <cell r="E3534" t="str">
            <v>MDC-AC</v>
          </cell>
          <cell r="F3534" t="str">
            <v>708</v>
          </cell>
          <cell r="G3534" t="str">
            <v>Lost in Hole</v>
          </cell>
          <cell r="I3534" t="e">
            <v>#N/A</v>
          </cell>
        </row>
        <row r="3535">
          <cell r="A3535">
            <v>4183</v>
          </cell>
          <cell r="B3535">
            <v>2</v>
          </cell>
          <cell r="C3535" t="str">
            <v>MDC-AC-748</v>
          </cell>
          <cell r="D3535">
            <v>4183</v>
          </cell>
          <cell r="E3535" t="str">
            <v>MDC-AC</v>
          </cell>
          <cell r="F3535" t="str">
            <v>748</v>
          </cell>
          <cell r="G3535" t="str">
            <v>RITE</v>
          </cell>
          <cell r="H3535" t="str">
            <v>1000017380</v>
          </cell>
          <cell r="N3535" t="str">
            <v>4500928346</v>
          </cell>
          <cell r="O3535" t="str">
            <v>1</v>
          </cell>
        </row>
        <row r="3536">
          <cell r="A3536">
            <v>4184</v>
          </cell>
          <cell r="B3536">
            <v>2</v>
          </cell>
          <cell r="C3536" t="str">
            <v>MDC-AC-749</v>
          </cell>
          <cell r="D3536">
            <v>4184</v>
          </cell>
          <cell r="E3536" t="str">
            <v>MDC-AC</v>
          </cell>
          <cell r="F3536" t="str">
            <v>749</v>
          </cell>
          <cell r="G3536" t="str">
            <v>Lost in Hole</v>
          </cell>
          <cell r="H3536" t="str">
            <v>1000017381</v>
          </cell>
          <cell r="N3536" t="str">
            <v>4500928346</v>
          </cell>
          <cell r="O3536" t="str">
            <v>9</v>
          </cell>
        </row>
        <row r="3537">
          <cell r="A3537">
            <v>6156</v>
          </cell>
          <cell r="B3537">
            <v>2</v>
          </cell>
          <cell r="C3537" t="str">
            <v>MDC-AC-766</v>
          </cell>
          <cell r="D3537">
            <v>6156</v>
          </cell>
          <cell r="E3537" t="str">
            <v>MDC-AC</v>
          </cell>
          <cell r="F3537" t="str">
            <v>766</v>
          </cell>
          <cell r="G3537" t="str">
            <v>RITE</v>
          </cell>
          <cell r="I3537" t="e">
            <v>#N/A</v>
          </cell>
        </row>
        <row r="3538">
          <cell r="A3538">
            <v>2697</v>
          </cell>
          <cell r="B3538">
            <v>2</v>
          </cell>
          <cell r="C3538" t="str">
            <v>MDC-AC-770</v>
          </cell>
          <cell r="D3538">
            <v>2697</v>
          </cell>
          <cell r="E3538" t="str">
            <v>MDC-AC</v>
          </cell>
          <cell r="F3538" t="str">
            <v>770</v>
          </cell>
          <cell r="G3538" t="str">
            <v>RITE</v>
          </cell>
          <cell r="H3538" t="str">
            <v>1000017227</v>
          </cell>
          <cell r="N3538" t="str">
            <v>4500897396</v>
          </cell>
          <cell r="O3538" t="str">
            <v>1</v>
          </cell>
        </row>
        <row r="3539">
          <cell r="A3539">
            <v>2907</v>
          </cell>
          <cell r="B3539">
            <v>2</v>
          </cell>
          <cell r="C3539" t="str">
            <v>MDC-AC-868</v>
          </cell>
          <cell r="D3539">
            <v>2907</v>
          </cell>
          <cell r="E3539" t="str">
            <v>MDC-AC</v>
          </cell>
          <cell r="F3539" t="str">
            <v>868</v>
          </cell>
          <cell r="G3539" t="str">
            <v>RITE</v>
          </cell>
          <cell r="H3539" t="str">
            <v>1000016987</v>
          </cell>
          <cell r="N3539" t="str">
            <v>4500803021</v>
          </cell>
          <cell r="O3539" t="str">
            <v>1</v>
          </cell>
        </row>
        <row r="3540">
          <cell r="A3540">
            <v>2908</v>
          </cell>
          <cell r="B3540">
            <v>2</v>
          </cell>
          <cell r="C3540" t="str">
            <v>MDC-AC-869</v>
          </cell>
          <cell r="D3540">
            <v>2908</v>
          </cell>
          <cell r="E3540" t="str">
            <v>MDC-AC</v>
          </cell>
          <cell r="F3540" t="str">
            <v>869</v>
          </cell>
          <cell r="G3540" t="str">
            <v>Lost in Hole</v>
          </cell>
          <cell r="H3540" t="str">
            <v>1000016988</v>
          </cell>
          <cell r="N3540" t="str">
            <v>4500803021</v>
          </cell>
          <cell r="O3540" t="str">
            <v>2</v>
          </cell>
        </row>
        <row r="3541">
          <cell r="A3541">
            <v>2911</v>
          </cell>
          <cell r="B3541">
            <v>2</v>
          </cell>
          <cell r="C3541" t="str">
            <v>MDC-AC-870</v>
          </cell>
          <cell r="D3541">
            <v>2911</v>
          </cell>
          <cell r="E3541" t="str">
            <v>MDC-AC</v>
          </cell>
          <cell r="F3541" t="str">
            <v>870</v>
          </cell>
          <cell r="G3541" t="str">
            <v>RITE</v>
          </cell>
          <cell r="H3541" t="str">
            <v>1000016989</v>
          </cell>
          <cell r="N3541" t="str">
            <v>4500803021</v>
          </cell>
          <cell r="O3541" t="str">
            <v>3</v>
          </cell>
        </row>
        <row r="3542">
          <cell r="A3542">
            <v>2917</v>
          </cell>
          <cell r="B3542">
            <v>2</v>
          </cell>
          <cell r="C3542" t="str">
            <v>MDC-AC-881</v>
          </cell>
          <cell r="D3542">
            <v>2917</v>
          </cell>
          <cell r="E3542" t="str">
            <v>MDC-AC</v>
          </cell>
          <cell r="F3542" t="str">
            <v>881</v>
          </cell>
          <cell r="G3542" t="str">
            <v>RITE</v>
          </cell>
          <cell r="H3542" t="str">
            <v>1000017228</v>
          </cell>
          <cell r="N3542" t="str">
            <v>4500897396</v>
          </cell>
          <cell r="O3542" t="str">
            <v>2</v>
          </cell>
        </row>
        <row r="3543">
          <cell r="A3543">
            <v>2920</v>
          </cell>
          <cell r="B3543">
            <v>2</v>
          </cell>
          <cell r="C3543" t="str">
            <v>MDC-AC-883</v>
          </cell>
          <cell r="D3543">
            <v>2920</v>
          </cell>
          <cell r="E3543" t="str">
            <v>MDC-AC</v>
          </cell>
          <cell r="F3543" t="str">
            <v>883</v>
          </cell>
          <cell r="G3543" t="str">
            <v>Lost in Hole</v>
          </cell>
          <cell r="I3543" t="e">
            <v>#N/A</v>
          </cell>
        </row>
        <row r="3544">
          <cell r="A3544">
            <v>4435</v>
          </cell>
          <cell r="B3544">
            <v>2</v>
          </cell>
          <cell r="C3544" t="str">
            <v>MDC-AC-917</v>
          </cell>
          <cell r="D3544">
            <v>4435</v>
          </cell>
          <cell r="E3544" t="str">
            <v>MDC-AC</v>
          </cell>
          <cell r="F3544" t="str">
            <v>917</v>
          </cell>
          <cell r="G3544" t="str">
            <v>RITE</v>
          </cell>
          <cell r="H3544" t="str">
            <v>1000017333</v>
          </cell>
        </row>
        <row r="3545">
          <cell r="A3545">
            <v>4217</v>
          </cell>
          <cell r="B3545">
            <v>2</v>
          </cell>
          <cell r="C3545" t="str">
            <v>MDC-AC-918</v>
          </cell>
          <cell r="D3545">
            <v>4217</v>
          </cell>
          <cell r="E3545" t="str">
            <v>MDC-AC</v>
          </cell>
          <cell r="F3545" t="str">
            <v>918</v>
          </cell>
          <cell r="G3545" t="str">
            <v>On Location</v>
          </cell>
          <cell r="H3545" t="str">
            <v>1000017344</v>
          </cell>
          <cell r="N3545" t="str">
            <v>4500929231</v>
          </cell>
          <cell r="O3545" t="str">
            <v>2</v>
          </cell>
        </row>
        <row r="3546">
          <cell r="A3546">
            <v>4218</v>
          </cell>
          <cell r="B3546">
            <v>2</v>
          </cell>
          <cell r="C3546" t="str">
            <v>MDC-AC-920</v>
          </cell>
          <cell r="D3546">
            <v>4218</v>
          </cell>
          <cell r="E3546" t="str">
            <v>MDC-AC</v>
          </cell>
          <cell r="F3546" t="str">
            <v>920</v>
          </cell>
          <cell r="G3546" t="str">
            <v>Lost in Hole</v>
          </cell>
          <cell r="H3546" t="str">
            <v>1000017345</v>
          </cell>
          <cell r="N3546" t="str">
            <v>4500929231</v>
          </cell>
          <cell r="O3546" t="str">
            <v>3</v>
          </cell>
        </row>
        <row r="3547">
          <cell r="A3547">
            <v>4216</v>
          </cell>
          <cell r="B3547">
            <v>2</v>
          </cell>
          <cell r="C3547" t="str">
            <v>MDC-AC-923</v>
          </cell>
          <cell r="D3547">
            <v>4216</v>
          </cell>
          <cell r="E3547" t="str">
            <v>MDC-AC</v>
          </cell>
          <cell r="F3547" t="str">
            <v>923</v>
          </cell>
          <cell r="G3547" t="str">
            <v>Lost in Hole</v>
          </cell>
          <cell r="H3547" t="str">
            <v>1000017346</v>
          </cell>
          <cell r="N3547" t="str">
            <v>4500929231</v>
          </cell>
          <cell r="O3547" t="str">
            <v>4</v>
          </cell>
        </row>
        <row r="3548">
          <cell r="A3548">
            <v>3695</v>
          </cell>
          <cell r="B3548">
            <v>2</v>
          </cell>
          <cell r="C3548" t="str">
            <v>MDC-AC-98701</v>
          </cell>
          <cell r="D3548">
            <v>3695</v>
          </cell>
          <cell r="E3548" t="str">
            <v>MDC-AC</v>
          </cell>
          <cell r="F3548" t="str">
            <v>98701</v>
          </cell>
          <cell r="G3548" t="str">
            <v>On Location</v>
          </cell>
          <cell r="H3548" t="str">
            <v>1000014882</v>
          </cell>
          <cell r="N3548" t="str">
            <v>4500322423</v>
          </cell>
          <cell r="O3548" t="str">
            <v>1</v>
          </cell>
        </row>
        <row r="3549">
          <cell r="A3549">
            <v>3696</v>
          </cell>
          <cell r="B3549">
            <v>2</v>
          </cell>
          <cell r="C3549" t="str">
            <v>MDC-AC-98702</v>
          </cell>
          <cell r="D3549">
            <v>3696</v>
          </cell>
          <cell r="E3549" t="str">
            <v>MDC-AC</v>
          </cell>
          <cell r="F3549" t="str">
            <v>98702</v>
          </cell>
          <cell r="G3549" t="str">
            <v>Lost in Hole</v>
          </cell>
          <cell r="I3549" t="e">
            <v>#N/A</v>
          </cell>
        </row>
        <row r="3550">
          <cell r="A3550">
            <v>3697</v>
          </cell>
          <cell r="B3550">
            <v>2</v>
          </cell>
          <cell r="C3550" t="str">
            <v>MDC-AC-98703</v>
          </cell>
          <cell r="D3550">
            <v>3697</v>
          </cell>
          <cell r="E3550" t="str">
            <v>MDC-AC</v>
          </cell>
          <cell r="F3550" t="str">
            <v>98703</v>
          </cell>
          <cell r="G3550" t="str">
            <v>Lost in Hole</v>
          </cell>
          <cell r="H3550" t="str">
            <v>1000014883</v>
          </cell>
          <cell r="N3550" t="str">
            <v>4500322423</v>
          </cell>
          <cell r="O3550" t="str">
            <v>2</v>
          </cell>
        </row>
        <row r="3551">
          <cell r="A3551">
            <v>5315</v>
          </cell>
          <cell r="B3551">
            <v>2</v>
          </cell>
          <cell r="C3551" t="str">
            <v>MDC-AC-Y085</v>
          </cell>
          <cell r="D3551">
            <v>5315</v>
          </cell>
          <cell r="E3551" t="str">
            <v>MDC-AC</v>
          </cell>
          <cell r="F3551" t="str">
            <v>085</v>
          </cell>
          <cell r="G3551" t="str">
            <v>On Location</v>
          </cell>
          <cell r="H3551" t="str">
            <v>1000017847</v>
          </cell>
        </row>
        <row r="3552">
          <cell r="A3552">
            <v>5369</v>
          </cell>
          <cell r="B3552">
            <v>2</v>
          </cell>
          <cell r="C3552" t="str">
            <v>MDC-AC-Y149</v>
          </cell>
          <cell r="D3552">
            <v>5369</v>
          </cell>
          <cell r="E3552" t="str">
            <v>MDC-AC</v>
          </cell>
          <cell r="F3552" t="str">
            <v>149</v>
          </cell>
          <cell r="G3552" t="str">
            <v>RITE</v>
          </cell>
          <cell r="H3552" t="str">
            <v>1000017866</v>
          </cell>
        </row>
        <row r="3553">
          <cell r="A3553">
            <v>5105</v>
          </cell>
          <cell r="B3553">
            <v>2</v>
          </cell>
          <cell r="C3553" t="str">
            <v>MDC-AC-Y154</v>
          </cell>
          <cell r="D3553">
            <v>5105</v>
          </cell>
          <cell r="E3553" t="str">
            <v>MDC-AC</v>
          </cell>
          <cell r="F3553" t="str">
            <v>154</v>
          </cell>
          <cell r="G3553" t="str">
            <v>Lost in Hole</v>
          </cell>
          <cell r="H3553" t="str">
            <v>1000017693</v>
          </cell>
          <cell r="N3553" t="str">
            <v>4500992405</v>
          </cell>
          <cell r="O3553" t="str">
            <v>1</v>
          </cell>
        </row>
        <row r="3554">
          <cell r="A3554">
            <v>5371</v>
          </cell>
          <cell r="B3554">
            <v>2</v>
          </cell>
          <cell r="C3554" t="str">
            <v>MDC-AC-Y156</v>
          </cell>
          <cell r="D3554">
            <v>5371</v>
          </cell>
          <cell r="E3554" t="str">
            <v>MDC-AC</v>
          </cell>
          <cell r="F3554" t="str">
            <v>156</v>
          </cell>
          <cell r="G3554" t="str">
            <v>RITE</v>
          </cell>
          <cell r="H3554" t="str">
            <v>1000017867</v>
          </cell>
        </row>
        <row r="3555">
          <cell r="A3555">
            <v>5372</v>
          </cell>
          <cell r="B3555">
            <v>2</v>
          </cell>
          <cell r="C3555" t="str">
            <v>MDC-AC-Y157</v>
          </cell>
          <cell r="D3555">
            <v>5372</v>
          </cell>
          <cell r="E3555" t="str">
            <v>MDC-AC</v>
          </cell>
          <cell r="F3555" t="str">
            <v>157</v>
          </cell>
          <cell r="G3555" t="str">
            <v>RITE</v>
          </cell>
          <cell r="H3555" t="str">
            <v>1000017868</v>
          </cell>
        </row>
        <row r="3556">
          <cell r="A3556">
            <v>5268</v>
          </cell>
          <cell r="B3556">
            <v>2</v>
          </cell>
          <cell r="C3556" t="str">
            <v>MDC-AC-Y158</v>
          </cell>
          <cell r="D3556">
            <v>5268</v>
          </cell>
          <cell r="E3556" t="str">
            <v>MDC-AC</v>
          </cell>
          <cell r="F3556" t="str">
            <v>158</v>
          </cell>
          <cell r="G3556" t="str">
            <v>RITE</v>
          </cell>
          <cell r="H3556" t="str">
            <v>1000017792</v>
          </cell>
          <cell r="N3556" t="str">
            <v>4501017855</v>
          </cell>
          <cell r="O3556" t="str">
            <v>2</v>
          </cell>
        </row>
        <row r="3557">
          <cell r="A3557">
            <v>6121</v>
          </cell>
          <cell r="B3557">
            <v>2</v>
          </cell>
          <cell r="C3557" t="str">
            <v>MDC-AC-Y349</v>
          </cell>
          <cell r="D3557">
            <v>6121</v>
          </cell>
          <cell r="E3557" t="str">
            <v>MDC-AC</v>
          </cell>
          <cell r="F3557" t="str">
            <v>Y349</v>
          </cell>
          <cell r="G3557" t="str">
            <v>On Location</v>
          </cell>
          <cell r="H3557" t="str">
            <v>1000018480</v>
          </cell>
        </row>
        <row r="3558">
          <cell r="A3558">
            <v>6123</v>
          </cell>
          <cell r="B3558">
            <v>2</v>
          </cell>
          <cell r="C3558" t="str">
            <v>MDC-AC-Y399</v>
          </cell>
          <cell r="D3558">
            <v>6123</v>
          </cell>
          <cell r="E3558" t="str">
            <v>MDC-AC</v>
          </cell>
          <cell r="F3558" t="str">
            <v>Y399</v>
          </cell>
          <cell r="G3558" t="str">
            <v>RITE</v>
          </cell>
          <cell r="H3558" t="str">
            <v>1000018487</v>
          </cell>
        </row>
        <row r="3559">
          <cell r="A3559">
            <v>6511</v>
          </cell>
          <cell r="B3559">
            <v>2</v>
          </cell>
          <cell r="C3559" t="str">
            <v>MDC-AC-Y400</v>
          </cell>
          <cell r="D3559">
            <v>6511</v>
          </cell>
          <cell r="E3559" t="str">
            <v>MDC-AC</v>
          </cell>
          <cell r="F3559" t="str">
            <v>Y400</v>
          </cell>
          <cell r="G3559" t="str">
            <v>RITE</v>
          </cell>
          <cell r="H3559" t="str">
            <v>1000018786</v>
          </cell>
        </row>
        <row r="3560">
          <cell r="A3560">
            <v>6125</v>
          </cell>
          <cell r="B3560">
            <v>2</v>
          </cell>
          <cell r="C3560" t="str">
            <v>MDC-AC-Y401</v>
          </cell>
          <cell r="D3560">
            <v>6125</v>
          </cell>
          <cell r="E3560" t="str">
            <v>MDC-AC</v>
          </cell>
          <cell r="F3560" t="str">
            <v>Y401</v>
          </cell>
          <cell r="G3560" t="str">
            <v>Lost in Hole</v>
          </cell>
          <cell r="H3560" t="str">
            <v>1000018488</v>
          </cell>
        </row>
        <row r="3561">
          <cell r="A3561">
            <v>6122</v>
          </cell>
          <cell r="B3561">
            <v>2</v>
          </cell>
          <cell r="C3561" t="str">
            <v>MDC-AC-Y411</v>
          </cell>
          <cell r="D3561">
            <v>6122</v>
          </cell>
          <cell r="E3561" t="str">
            <v>MDC-AC</v>
          </cell>
          <cell r="F3561" t="str">
            <v>Y411</v>
          </cell>
          <cell r="G3561" t="str">
            <v>On Location</v>
          </cell>
          <cell r="H3561" t="str">
            <v>1000018489</v>
          </cell>
        </row>
        <row r="3562">
          <cell r="A3562">
            <v>6510</v>
          </cell>
          <cell r="B3562">
            <v>2</v>
          </cell>
          <cell r="C3562" t="str">
            <v>MDC-AC-Y415</v>
          </cell>
          <cell r="D3562">
            <v>6510</v>
          </cell>
          <cell r="E3562" t="str">
            <v>MDC-AC</v>
          </cell>
          <cell r="F3562" t="str">
            <v>Y415</v>
          </cell>
          <cell r="G3562" t="str">
            <v>RITE</v>
          </cell>
          <cell r="H3562" t="str">
            <v>1000018785</v>
          </cell>
        </row>
        <row r="3563">
          <cell r="A3563">
            <v>6126</v>
          </cell>
          <cell r="B3563">
            <v>2</v>
          </cell>
          <cell r="C3563" t="str">
            <v>MDC-AC-Y440</v>
          </cell>
          <cell r="D3563">
            <v>6126</v>
          </cell>
          <cell r="E3563" t="str">
            <v>MDC-AC</v>
          </cell>
          <cell r="F3563" t="str">
            <v>Y440</v>
          </cell>
          <cell r="G3563" t="str">
            <v>On Location</v>
          </cell>
          <cell r="H3563" t="str">
            <v>1000018491</v>
          </cell>
        </row>
        <row r="3564">
          <cell r="A3564">
            <v>6124</v>
          </cell>
          <cell r="B3564">
            <v>2</v>
          </cell>
          <cell r="C3564" t="str">
            <v>MDC-AC-Y470</v>
          </cell>
          <cell r="D3564">
            <v>6124</v>
          </cell>
          <cell r="E3564" t="str">
            <v>MDC-AC</v>
          </cell>
          <cell r="F3564" t="str">
            <v>Y470</v>
          </cell>
          <cell r="G3564" t="str">
            <v>RITE</v>
          </cell>
          <cell r="I3564" t="e">
            <v>#N/A</v>
          </cell>
        </row>
        <row r="3565">
          <cell r="A3565">
            <v>6799</v>
          </cell>
          <cell r="B3565">
            <v>2</v>
          </cell>
          <cell r="C3565" t="str">
            <v>MDC-AC-Y504</v>
          </cell>
          <cell r="D3565">
            <v>6799</v>
          </cell>
          <cell r="E3565" t="str">
            <v>MDC-AC</v>
          </cell>
          <cell r="F3565" t="str">
            <v>Y504</v>
          </cell>
          <cell r="G3565" t="str">
            <v>On Location</v>
          </cell>
          <cell r="I3565" t="e">
            <v>#N/A</v>
          </cell>
        </row>
        <row r="3566">
          <cell r="A3566">
            <v>6797</v>
          </cell>
          <cell r="B3566">
            <v>2</v>
          </cell>
          <cell r="C3566" t="str">
            <v>MDC-AC-Y640</v>
          </cell>
          <cell r="D3566">
            <v>6797</v>
          </cell>
          <cell r="E3566" t="str">
            <v>MDC-AC</v>
          </cell>
          <cell r="F3566" t="str">
            <v>Y640</v>
          </cell>
          <cell r="G3566" t="str">
            <v>RITE</v>
          </cell>
          <cell r="H3566" t="str">
            <v>1000018928</v>
          </cell>
        </row>
        <row r="3567">
          <cell r="A3567">
            <v>6798</v>
          </cell>
          <cell r="B3567">
            <v>2</v>
          </cell>
          <cell r="C3567" t="str">
            <v>MDC-AC-Y644</v>
          </cell>
          <cell r="D3567">
            <v>6798</v>
          </cell>
          <cell r="E3567" t="str">
            <v>MDC-AC</v>
          </cell>
          <cell r="F3567" t="str">
            <v>Y644</v>
          </cell>
          <cell r="G3567" t="str">
            <v>On Location</v>
          </cell>
          <cell r="I3567" t="e">
            <v>#N/A</v>
          </cell>
        </row>
        <row r="3568">
          <cell r="A3568">
            <v>47</v>
          </cell>
          <cell r="B3568">
            <v>2</v>
          </cell>
          <cell r="C3568" t="str">
            <v>MDC-CA-001</v>
          </cell>
          <cell r="D3568">
            <v>47</v>
          </cell>
          <cell r="E3568" t="str">
            <v>MDC-CA</v>
          </cell>
          <cell r="F3568" t="str">
            <v>001</v>
          </cell>
          <cell r="G3568" t="str">
            <v>JUNKED</v>
          </cell>
          <cell r="H3568" t="str">
            <v>1000005781</v>
          </cell>
        </row>
        <row r="3569">
          <cell r="A3569">
            <v>565</v>
          </cell>
          <cell r="B3569">
            <v>2</v>
          </cell>
          <cell r="C3569" t="str">
            <v>MDC-CB-018</v>
          </cell>
          <cell r="D3569">
            <v>565</v>
          </cell>
          <cell r="E3569" t="str">
            <v>MDC-CB</v>
          </cell>
          <cell r="F3569" t="str">
            <v>018</v>
          </cell>
          <cell r="G3569" t="str">
            <v>On Location</v>
          </cell>
          <cell r="H3569" t="str">
            <v>1000005787</v>
          </cell>
        </row>
        <row r="3570">
          <cell r="A3570">
            <v>601</v>
          </cell>
          <cell r="B3570">
            <v>2</v>
          </cell>
          <cell r="C3570" t="str">
            <v>MDC-CB-020</v>
          </cell>
          <cell r="D3570">
            <v>601</v>
          </cell>
          <cell r="E3570" t="str">
            <v>MDC-CB</v>
          </cell>
          <cell r="F3570" t="str">
            <v>020</v>
          </cell>
          <cell r="G3570" t="str">
            <v>RITE</v>
          </cell>
          <cell r="H3570" t="str">
            <v>1000005789</v>
          </cell>
        </row>
        <row r="3571">
          <cell r="A3571">
            <v>813</v>
          </cell>
          <cell r="B3571">
            <v>2</v>
          </cell>
          <cell r="C3571" t="str">
            <v>MDC-CB-034</v>
          </cell>
          <cell r="D3571">
            <v>813</v>
          </cell>
          <cell r="E3571" t="str">
            <v>MDC-CB</v>
          </cell>
          <cell r="F3571" t="str">
            <v>034</v>
          </cell>
          <cell r="G3571" t="str">
            <v>JUNKED</v>
          </cell>
          <cell r="I3571" t="e">
            <v>#N/A</v>
          </cell>
        </row>
        <row r="3572">
          <cell r="A3572">
            <v>1114</v>
          </cell>
          <cell r="B3572">
            <v>2</v>
          </cell>
          <cell r="C3572" t="str">
            <v>MDC-CB-086</v>
          </cell>
          <cell r="D3572">
            <v>1114</v>
          </cell>
          <cell r="E3572" t="str">
            <v>MDC-CB</v>
          </cell>
          <cell r="F3572" t="str">
            <v>086</v>
          </cell>
          <cell r="G3572" t="str">
            <v>RITE</v>
          </cell>
          <cell r="I3572" t="e">
            <v>#N/A</v>
          </cell>
        </row>
        <row r="3573">
          <cell r="A3573">
            <v>6856</v>
          </cell>
          <cell r="B3573">
            <v>2</v>
          </cell>
          <cell r="C3573" t="str">
            <v>MDC-CB-11782</v>
          </cell>
          <cell r="D3573">
            <v>6856</v>
          </cell>
          <cell r="E3573" t="str">
            <v>MDC-CB</v>
          </cell>
          <cell r="F3573" t="str">
            <v>11782</v>
          </cell>
          <cell r="G3573" t="str">
            <v>On Location</v>
          </cell>
          <cell r="I3573">
            <v>1000019030</v>
          </cell>
          <cell r="N3573" t="str">
            <v>MEC-C00-041</v>
          </cell>
          <cell r="O3573" t="str">
            <v>20</v>
          </cell>
        </row>
        <row r="3574">
          <cell r="A3574">
            <v>457</v>
          </cell>
          <cell r="B3574">
            <v>2</v>
          </cell>
          <cell r="C3574" t="str">
            <v>MDC-CB-13</v>
          </cell>
          <cell r="D3574">
            <v>457</v>
          </cell>
          <cell r="E3574" t="str">
            <v>MDC-CC</v>
          </cell>
          <cell r="F3574" t="str">
            <v>013</v>
          </cell>
          <cell r="G3574" t="str">
            <v>Stub Welding</v>
          </cell>
          <cell r="H3574" t="str">
            <v>1000005794</v>
          </cell>
        </row>
        <row r="3575">
          <cell r="A3575">
            <v>485</v>
          </cell>
          <cell r="B3575">
            <v>2</v>
          </cell>
          <cell r="C3575" t="str">
            <v>MDC-CB-14</v>
          </cell>
          <cell r="D3575">
            <v>485</v>
          </cell>
          <cell r="E3575" t="str">
            <v>MDC-CC</v>
          </cell>
          <cell r="F3575" t="str">
            <v>014</v>
          </cell>
          <cell r="G3575" t="str">
            <v>Stub Welding</v>
          </cell>
          <cell r="H3575" t="str">
            <v>1000005796</v>
          </cell>
        </row>
        <row r="3576">
          <cell r="A3576">
            <v>4712</v>
          </cell>
          <cell r="B3576">
            <v>2</v>
          </cell>
          <cell r="C3576" t="str">
            <v>MDC-CB-151</v>
          </cell>
          <cell r="D3576">
            <v>4712</v>
          </cell>
          <cell r="E3576" t="str">
            <v>MDC-CB</v>
          </cell>
          <cell r="F3576" t="str">
            <v>151</v>
          </cell>
          <cell r="G3576" t="str">
            <v>RITE</v>
          </cell>
          <cell r="H3576" t="str">
            <v>1000017286</v>
          </cell>
          <cell r="N3576" t="str">
            <v>4500910110</v>
          </cell>
          <cell r="O3576" t="str">
            <v>2</v>
          </cell>
        </row>
        <row r="3577">
          <cell r="A3577">
            <v>4713</v>
          </cell>
          <cell r="B3577">
            <v>2</v>
          </cell>
          <cell r="C3577" t="str">
            <v>MDC-CB-157</v>
          </cell>
          <cell r="D3577">
            <v>4713</v>
          </cell>
          <cell r="E3577" t="str">
            <v>MDC-CB</v>
          </cell>
          <cell r="F3577" t="str">
            <v>157</v>
          </cell>
          <cell r="G3577" t="str">
            <v>On Location</v>
          </cell>
          <cell r="H3577" t="str">
            <v>1000017287</v>
          </cell>
          <cell r="N3577" t="str">
            <v>4500910110</v>
          </cell>
          <cell r="O3577" t="str">
            <v>3</v>
          </cell>
        </row>
        <row r="3578">
          <cell r="A3578">
            <v>4701</v>
          </cell>
          <cell r="B3578">
            <v>2</v>
          </cell>
          <cell r="C3578" t="str">
            <v>MDC-CB-268</v>
          </cell>
          <cell r="D3578">
            <v>4701</v>
          </cell>
          <cell r="E3578" t="str">
            <v>MDC-CB</v>
          </cell>
          <cell r="F3578" t="str">
            <v>268</v>
          </cell>
          <cell r="G3578" t="str">
            <v>JUNKED</v>
          </cell>
          <cell r="I3578" t="e">
            <v>#N/A</v>
          </cell>
        </row>
        <row r="3579">
          <cell r="A3579">
            <v>4702</v>
          </cell>
          <cell r="B3579">
            <v>2</v>
          </cell>
          <cell r="C3579" t="str">
            <v>MDC-CB-298</v>
          </cell>
          <cell r="D3579">
            <v>4702</v>
          </cell>
          <cell r="E3579" t="str">
            <v>MDC-CB</v>
          </cell>
          <cell r="F3579" t="str">
            <v>298</v>
          </cell>
          <cell r="G3579" t="str">
            <v>RITE</v>
          </cell>
          <cell r="H3579" t="str">
            <v>1000017288</v>
          </cell>
          <cell r="N3579" t="str">
            <v>4500910110</v>
          </cell>
          <cell r="O3579" t="str">
            <v>4</v>
          </cell>
        </row>
        <row r="3580">
          <cell r="A3580">
            <v>4716</v>
          </cell>
          <cell r="B3580">
            <v>2</v>
          </cell>
          <cell r="C3580" t="str">
            <v>MDC-CB-3852</v>
          </cell>
          <cell r="D3580">
            <v>4716</v>
          </cell>
          <cell r="E3580" t="str">
            <v>MDC-CB</v>
          </cell>
          <cell r="F3580" t="str">
            <v>3852</v>
          </cell>
          <cell r="G3580" t="str">
            <v>RITE</v>
          </cell>
          <cell r="H3580" t="str">
            <v>1000017285</v>
          </cell>
          <cell r="N3580" t="str">
            <v>4500910110</v>
          </cell>
          <cell r="O3580" t="str">
            <v>1</v>
          </cell>
        </row>
        <row r="3581">
          <cell r="A3581">
            <v>814</v>
          </cell>
          <cell r="B3581">
            <v>2</v>
          </cell>
          <cell r="C3581" t="str">
            <v>MDC-CC-034</v>
          </cell>
          <cell r="D3581">
            <v>814</v>
          </cell>
          <cell r="E3581" t="str">
            <v>MDC-CC</v>
          </cell>
          <cell r="F3581" t="str">
            <v>034</v>
          </cell>
          <cell r="G3581" t="str">
            <v>Stub Welding</v>
          </cell>
          <cell r="H3581" t="str">
            <v>1000005813</v>
          </cell>
        </row>
        <row r="3582">
          <cell r="A3582">
            <v>837</v>
          </cell>
          <cell r="B3582">
            <v>2</v>
          </cell>
          <cell r="C3582" t="str">
            <v>MDC-CC-037</v>
          </cell>
          <cell r="D3582">
            <v>837</v>
          </cell>
          <cell r="E3582" t="str">
            <v>MDC-CC</v>
          </cell>
          <cell r="F3582" t="str">
            <v>037</v>
          </cell>
          <cell r="G3582" t="str">
            <v>Lost in Hole</v>
          </cell>
          <cell r="H3582" t="str">
            <v>1000005799</v>
          </cell>
        </row>
        <row r="3583">
          <cell r="A3583">
            <v>849</v>
          </cell>
          <cell r="B3583">
            <v>2</v>
          </cell>
          <cell r="C3583" t="str">
            <v>MDC-CC-038</v>
          </cell>
          <cell r="D3583">
            <v>849</v>
          </cell>
          <cell r="E3583" t="str">
            <v>MDC-CC</v>
          </cell>
          <cell r="F3583" t="str">
            <v>038</v>
          </cell>
          <cell r="G3583" t="str">
            <v>Lost in Hole</v>
          </cell>
          <cell r="H3583" t="str">
            <v>1000005800</v>
          </cell>
        </row>
        <row r="3584">
          <cell r="A3584">
            <v>893</v>
          </cell>
          <cell r="B3584">
            <v>2</v>
          </cell>
          <cell r="C3584" t="str">
            <v>MDC-CC-042</v>
          </cell>
          <cell r="D3584">
            <v>893</v>
          </cell>
          <cell r="E3584" t="str">
            <v>MDC-CC</v>
          </cell>
          <cell r="F3584" t="str">
            <v>042</v>
          </cell>
          <cell r="G3584" t="str">
            <v>RITE</v>
          </cell>
          <cell r="H3584" t="str">
            <v>1000005802</v>
          </cell>
        </row>
        <row r="3585">
          <cell r="A3585">
            <v>910</v>
          </cell>
          <cell r="B3585">
            <v>2</v>
          </cell>
          <cell r="C3585" t="str">
            <v>MDC-CC-043</v>
          </cell>
          <cell r="D3585">
            <v>910</v>
          </cell>
          <cell r="E3585" t="str">
            <v>MDC-CC</v>
          </cell>
          <cell r="F3585" t="str">
            <v>043</v>
          </cell>
          <cell r="G3585" t="str">
            <v>JUNKED</v>
          </cell>
          <cell r="H3585" t="str">
            <v>1000005803</v>
          </cell>
        </row>
        <row r="3586">
          <cell r="A3586">
            <v>946</v>
          </cell>
          <cell r="B3586">
            <v>2</v>
          </cell>
          <cell r="C3586" t="str">
            <v>MDC-CC-048</v>
          </cell>
          <cell r="D3586">
            <v>946</v>
          </cell>
          <cell r="E3586" t="str">
            <v>MDC-CC</v>
          </cell>
          <cell r="F3586" t="str">
            <v>048</v>
          </cell>
          <cell r="G3586" t="str">
            <v>On Location</v>
          </cell>
          <cell r="H3586" t="str">
            <v>1000005804</v>
          </cell>
        </row>
        <row r="3587">
          <cell r="A3587">
            <v>970</v>
          </cell>
          <cell r="B3587">
            <v>2</v>
          </cell>
          <cell r="C3587" t="str">
            <v>MDC-CC-052</v>
          </cell>
          <cell r="D3587">
            <v>970</v>
          </cell>
          <cell r="E3587" t="str">
            <v>MDC-CC</v>
          </cell>
          <cell r="F3587" t="str">
            <v>052</v>
          </cell>
          <cell r="G3587" t="str">
            <v>RITE</v>
          </cell>
          <cell r="H3587" t="str">
            <v>1000005805</v>
          </cell>
        </row>
        <row r="3588">
          <cell r="A3588">
            <v>1029</v>
          </cell>
          <cell r="B3588">
            <v>2</v>
          </cell>
          <cell r="C3588" t="str">
            <v>MDC-CC-066</v>
          </cell>
          <cell r="D3588">
            <v>1029</v>
          </cell>
          <cell r="E3588" t="str">
            <v>MDC-CC</v>
          </cell>
          <cell r="F3588" t="str">
            <v>066</v>
          </cell>
          <cell r="G3588" t="str">
            <v>RITE</v>
          </cell>
          <cell r="H3588" t="str">
            <v>1000005806</v>
          </cell>
        </row>
        <row r="3589">
          <cell r="A3589">
            <v>1060</v>
          </cell>
          <cell r="B3589">
            <v>2</v>
          </cell>
          <cell r="C3589" t="str">
            <v>MDC-CC-072</v>
          </cell>
          <cell r="D3589">
            <v>1060</v>
          </cell>
          <cell r="E3589" t="str">
            <v>MDC-CC</v>
          </cell>
          <cell r="F3589" t="str">
            <v>072</v>
          </cell>
          <cell r="G3589" t="str">
            <v>Stub Welding</v>
          </cell>
          <cell r="H3589" t="str">
            <v>1000005807</v>
          </cell>
        </row>
        <row r="3590">
          <cell r="A3590">
            <v>781</v>
          </cell>
          <cell r="B3590">
            <v>2</v>
          </cell>
          <cell r="C3590" t="str">
            <v>MDC-CC-32</v>
          </cell>
          <cell r="D3590">
            <v>781</v>
          </cell>
          <cell r="E3590" t="str">
            <v>MDC-CC</v>
          </cell>
          <cell r="F3590" t="str">
            <v>032</v>
          </cell>
          <cell r="G3590" t="str">
            <v>RITE</v>
          </cell>
          <cell r="H3590" t="str">
            <v>1000005808</v>
          </cell>
        </row>
        <row r="3591">
          <cell r="A3591">
            <v>797</v>
          </cell>
          <cell r="B3591">
            <v>2</v>
          </cell>
          <cell r="C3591" t="str">
            <v>MDC-CC-33</v>
          </cell>
          <cell r="D3591">
            <v>797</v>
          </cell>
          <cell r="E3591" t="str">
            <v>MDC-CC</v>
          </cell>
          <cell r="F3591" t="str">
            <v>033</v>
          </cell>
          <cell r="G3591" t="str">
            <v>RITE</v>
          </cell>
          <cell r="H3591" t="str">
            <v>1000005810</v>
          </cell>
        </row>
        <row r="3592">
          <cell r="A3592">
            <v>823</v>
          </cell>
          <cell r="B3592">
            <v>2</v>
          </cell>
          <cell r="C3592" t="str">
            <v>MDC-CC-35</v>
          </cell>
          <cell r="D3592">
            <v>823</v>
          </cell>
          <cell r="E3592" t="str">
            <v>MDC-CC</v>
          </cell>
          <cell r="F3592" t="str">
            <v>035</v>
          </cell>
          <cell r="G3592" t="str">
            <v>RITE</v>
          </cell>
          <cell r="H3592" t="str">
            <v>1000005814</v>
          </cell>
        </row>
        <row r="3593">
          <cell r="A3593">
            <v>48</v>
          </cell>
          <cell r="B3593">
            <v>2</v>
          </cell>
          <cell r="C3593" t="str">
            <v>MDC-DB-001</v>
          </cell>
          <cell r="D3593">
            <v>48</v>
          </cell>
          <cell r="E3593" t="str">
            <v>MDC-DB</v>
          </cell>
          <cell r="F3593" t="str">
            <v>001</v>
          </cell>
          <cell r="G3593" t="str">
            <v>Lost in Hole</v>
          </cell>
          <cell r="I3593" t="e">
            <v>#N/A</v>
          </cell>
        </row>
        <row r="3594">
          <cell r="A3594">
            <v>260</v>
          </cell>
          <cell r="B3594">
            <v>2</v>
          </cell>
          <cell r="C3594" t="str">
            <v>MDC-DB-006</v>
          </cell>
          <cell r="D3594">
            <v>260</v>
          </cell>
          <cell r="E3594" t="str">
            <v>MDC-DB</v>
          </cell>
          <cell r="F3594" t="str">
            <v>006</v>
          </cell>
          <cell r="G3594" t="str">
            <v>Lost in Hole</v>
          </cell>
          <cell r="H3594" t="str">
            <v>1000005818</v>
          </cell>
        </row>
        <row r="3595">
          <cell r="A3595">
            <v>291</v>
          </cell>
          <cell r="B3595">
            <v>2</v>
          </cell>
          <cell r="C3595" t="str">
            <v>MDC-DB-007</v>
          </cell>
          <cell r="D3595">
            <v>291</v>
          </cell>
          <cell r="E3595" t="str">
            <v>MDC-DB</v>
          </cell>
          <cell r="F3595" t="str">
            <v>007</v>
          </cell>
          <cell r="G3595" t="str">
            <v>RITE</v>
          </cell>
          <cell r="H3595" t="str">
            <v>1000005819</v>
          </cell>
        </row>
        <row r="3596">
          <cell r="A3596">
            <v>396</v>
          </cell>
          <cell r="B3596">
            <v>2</v>
          </cell>
          <cell r="C3596" t="str">
            <v>MDC-DB-011</v>
          </cell>
          <cell r="D3596">
            <v>396</v>
          </cell>
          <cell r="E3596" t="str">
            <v>MDC-DB</v>
          </cell>
          <cell r="F3596" t="str">
            <v>011</v>
          </cell>
          <cell r="G3596" t="str">
            <v>RITE</v>
          </cell>
          <cell r="H3596" t="str">
            <v>1000005820</v>
          </cell>
        </row>
        <row r="3597">
          <cell r="A3597">
            <v>423</v>
          </cell>
          <cell r="B3597">
            <v>2</v>
          </cell>
          <cell r="C3597" t="str">
            <v>MDC-DB-012</v>
          </cell>
          <cell r="D3597">
            <v>423</v>
          </cell>
          <cell r="E3597" t="str">
            <v>MDC-DB</v>
          </cell>
          <cell r="F3597" t="str">
            <v>012</v>
          </cell>
          <cell r="G3597" t="str">
            <v>On Location</v>
          </cell>
          <cell r="H3597" t="str">
            <v>1000005821</v>
          </cell>
        </row>
        <row r="3598">
          <cell r="A3598">
            <v>545</v>
          </cell>
          <cell r="B3598">
            <v>2</v>
          </cell>
          <cell r="C3598" t="str">
            <v>MDC-DB-017</v>
          </cell>
          <cell r="D3598">
            <v>545</v>
          </cell>
          <cell r="E3598" t="str">
            <v>MDC-DB</v>
          </cell>
          <cell r="F3598" t="str">
            <v>017</v>
          </cell>
          <cell r="G3598" t="str">
            <v>RITE</v>
          </cell>
          <cell r="H3598" t="str">
            <v>1000005822</v>
          </cell>
        </row>
        <row r="3599">
          <cell r="A3599">
            <v>995</v>
          </cell>
          <cell r="B3599">
            <v>2</v>
          </cell>
          <cell r="C3599" t="str">
            <v>MDC-DB-059</v>
          </cell>
          <cell r="D3599">
            <v>995</v>
          </cell>
          <cell r="E3599" t="str">
            <v>MDC-DB</v>
          </cell>
          <cell r="F3599" t="str">
            <v>059</v>
          </cell>
          <cell r="G3599" t="str">
            <v>On Location</v>
          </cell>
          <cell r="H3599" t="str">
            <v>1000017008</v>
          </cell>
          <cell r="N3599" t="str">
            <v>4500807288</v>
          </cell>
          <cell r="O3599" t="str">
            <v>1</v>
          </cell>
        </row>
        <row r="3600">
          <cell r="A3600">
            <v>1030</v>
          </cell>
          <cell r="B3600">
            <v>2</v>
          </cell>
          <cell r="C3600" t="str">
            <v>MDC-DB-066</v>
          </cell>
          <cell r="D3600">
            <v>1030</v>
          </cell>
          <cell r="E3600" t="str">
            <v>MDC-DB</v>
          </cell>
          <cell r="F3600" t="str">
            <v>066</v>
          </cell>
          <cell r="G3600" t="str">
            <v>RITE</v>
          </cell>
          <cell r="H3600" t="str">
            <v>1000016422</v>
          </cell>
        </row>
        <row r="3601">
          <cell r="A3601">
            <v>1031</v>
          </cell>
          <cell r="B3601">
            <v>2</v>
          </cell>
          <cell r="C3601" t="str">
            <v>MDC-DB-067</v>
          </cell>
          <cell r="D3601">
            <v>1031</v>
          </cell>
          <cell r="E3601" t="str">
            <v>MDC-DB</v>
          </cell>
          <cell r="F3601" t="str">
            <v>067</v>
          </cell>
          <cell r="G3601" t="str">
            <v>RITE</v>
          </cell>
          <cell r="H3601" t="str">
            <v>1000005823</v>
          </cell>
        </row>
        <row r="3602">
          <cell r="A3602">
            <v>1072</v>
          </cell>
          <cell r="B3602">
            <v>2</v>
          </cell>
          <cell r="C3602" t="str">
            <v>MDC-DB-075</v>
          </cell>
          <cell r="D3602">
            <v>1072</v>
          </cell>
          <cell r="E3602" t="str">
            <v>MDC-DB</v>
          </cell>
          <cell r="F3602" t="str">
            <v>075</v>
          </cell>
          <cell r="G3602" t="str">
            <v>On Location</v>
          </cell>
          <cell r="H3602" t="str">
            <v>1000017005</v>
          </cell>
          <cell r="N3602" t="str">
            <v>4500807276</v>
          </cell>
          <cell r="O3602" t="str">
            <v>1</v>
          </cell>
        </row>
        <row r="3603">
          <cell r="A3603">
            <v>1237</v>
          </cell>
          <cell r="B3603">
            <v>2</v>
          </cell>
          <cell r="C3603" t="str">
            <v>MDC-DB-112</v>
          </cell>
          <cell r="D3603">
            <v>1237</v>
          </cell>
          <cell r="E3603" t="str">
            <v>MDC-DB</v>
          </cell>
          <cell r="F3603" t="str">
            <v>112</v>
          </cell>
          <cell r="G3603" t="str">
            <v>Lost in Hole</v>
          </cell>
          <cell r="I3603" t="e">
            <v>#N/A</v>
          </cell>
        </row>
        <row r="3604">
          <cell r="A3604">
            <v>5113</v>
          </cell>
          <cell r="B3604">
            <v>2</v>
          </cell>
          <cell r="C3604" t="str">
            <v>MDC-DB-113</v>
          </cell>
          <cell r="D3604">
            <v>5113</v>
          </cell>
          <cell r="E3604" t="str">
            <v>MDC-DB</v>
          </cell>
          <cell r="F3604" t="str">
            <v>113</v>
          </cell>
          <cell r="G3604" t="str">
            <v>RITE</v>
          </cell>
          <cell r="H3604" t="str">
            <v>1000017002</v>
          </cell>
          <cell r="N3604" t="str">
            <v>4500807266</v>
          </cell>
          <cell r="O3604" t="str">
            <v>1</v>
          </cell>
        </row>
        <row r="3605">
          <cell r="A3605">
            <v>5114</v>
          </cell>
          <cell r="B3605">
            <v>2</v>
          </cell>
          <cell r="C3605" t="str">
            <v>MDC-DB-125</v>
          </cell>
          <cell r="D3605">
            <v>5114</v>
          </cell>
          <cell r="E3605" t="str">
            <v>MDC-DB</v>
          </cell>
          <cell r="F3605" t="str">
            <v>125</v>
          </cell>
          <cell r="G3605" t="str">
            <v>On Location</v>
          </cell>
          <cell r="H3605" t="str">
            <v>1000017003</v>
          </cell>
          <cell r="N3605" t="str">
            <v>4500807266</v>
          </cell>
          <cell r="O3605" t="str">
            <v>2</v>
          </cell>
        </row>
        <row r="3606">
          <cell r="A3606">
            <v>1301</v>
          </cell>
          <cell r="B3606">
            <v>2</v>
          </cell>
          <cell r="C3606" t="str">
            <v>MDC-DB-132</v>
          </cell>
          <cell r="D3606">
            <v>1301</v>
          </cell>
          <cell r="E3606" t="str">
            <v>MDC-DB</v>
          </cell>
          <cell r="F3606" t="str">
            <v>132</v>
          </cell>
          <cell r="G3606" t="str">
            <v>RITE</v>
          </cell>
          <cell r="H3606" t="str">
            <v>1000017006</v>
          </cell>
          <cell r="N3606" t="str">
            <v>4500807276</v>
          </cell>
          <cell r="O3606" t="str">
            <v>2</v>
          </cell>
        </row>
        <row r="3607">
          <cell r="A3607">
            <v>1465</v>
          </cell>
          <cell r="B3607">
            <v>2</v>
          </cell>
          <cell r="C3607" t="str">
            <v>MDC-DB-197</v>
          </cell>
          <cell r="D3607">
            <v>1465</v>
          </cell>
          <cell r="E3607" t="str">
            <v>MDC-DB</v>
          </cell>
          <cell r="F3607" t="str">
            <v>197</v>
          </cell>
          <cell r="G3607" t="str">
            <v>On Location</v>
          </cell>
          <cell r="H3607" t="str">
            <v>1000014465</v>
          </cell>
          <cell r="N3607" t="str">
            <v>4500211685</v>
          </cell>
          <cell r="O3607" t="str">
            <v>1</v>
          </cell>
        </row>
        <row r="3608">
          <cell r="A3608">
            <v>1537</v>
          </cell>
          <cell r="B3608">
            <v>2</v>
          </cell>
          <cell r="C3608" t="str">
            <v>MDC-DB-221</v>
          </cell>
          <cell r="D3608">
            <v>1537</v>
          </cell>
          <cell r="E3608" t="str">
            <v>MDC-DB</v>
          </cell>
          <cell r="F3608" t="str">
            <v>221</v>
          </cell>
          <cell r="G3608" t="str">
            <v>RITE</v>
          </cell>
          <cell r="H3608" t="str">
            <v>1000015150</v>
          </cell>
          <cell r="N3608" t="str">
            <v>4500444213</v>
          </cell>
          <cell r="O3608" t="str">
            <v>3</v>
          </cell>
        </row>
        <row r="3609">
          <cell r="A3609">
            <v>1575</v>
          </cell>
          <cell r="B3609">
            <v>2</v>
          </cell>
          <cell r="C3609" t="str">
            <v>MDC-DB-229</v>
          </cell>
          <cell r="D3609">
            <v>1575</v>
          </cell>
          <cell r="E3609" t="str">
            <v>MDC-DB</v>
          </cell>
          <cell r="F3609" t="str">
            <v>229</v>
          </cell>
          <cell r="G3609" t="str">
            <v>On Location</v>
          </cell>
          <cell r="I3609" t="e">
            <v>#N/A</v>
          </cell>
        </row>
        <row r="3610">
          <cell r="A3610">
            <v>1578</v>
          </cell>
          <cell r="B3610">
            <v>2</v>
          </cell>
          <cell r="C3610" t="str">
            <v>MDC-DB-230</v>
          </cell>
          <cell r="D3610">
            <v>1578</v>
          </cell>
          <cell r="E3610" t="str">
            <v>MDC-DB</v>
          </cell>
          <cell r="F3610" t="str">
            <v>230</v>
          </cell>
          <cell r="G3610" t="str">
            <v>RITE</v>
          </cell>
          <cell r="I3610" t="e">
            <v>#N/A</v>
          </cell>
        </row>
        <row r="3611">
          <cell r="A3611">
            <v>1586</v>
          </cell>
          <cell r="B3611">
            <v>2</v>
          </cell>
          <cell r="C3611" t="str">
            <v>MDC-DB-23235</v>
          </cell>
          <cell r="D3611">
            <v>1586</v>
          </cell>
          <cell r="E3611" t="str">
            <v>MDC-DB</v>
          </cell>
          <cell r="F3611" t="str">
            <v>23235</v>
          </cell>
          <cell r="G3611" t="str">
            <v>On Location</v>
          </cell>
          <cell r="H3611" t="str">
            <v>1000018622</v>
          </cell>
        </row>
        <row r="3612">
          <cell r="A3612">
            <v>2482</v>
          </cell>
          <cell r="B3612">
            <v>2</v>
          </cell>
          <cell r="C3612" t="str">
            <v>MDC-DB-664</v>
          </cell>
          <cell r="D3612">
            <v>2482</v>
          </cell>
          <cell r="E3612" t="str">
            <v>MDC-DB</v>
          </cell>
          <cell r="F3612" t="str">
            <v>664</v>
          </cell>
          <cell r="G3612" t="str">
            <v>RITE</v>
          </cell>
          <cell r="H3612" t="str">
            <v>1000016504</v>
          </cell>
          <cell r="N3612" t="str">
            <v>4500693471</v>
          </cell>
          <cell r="O3612" t="str">
            <v>1</v>
          </cell>
        </row>
        <row r="3613">
          <cell r="A3613">
            <v>1141</v>
          </cell>
          <cell r="B3613">
            <v>2</v>
          </cell>
          <cell r="C3613" t="str">
            <v>MDC-DB-95</v>
          </cell>
          <cell r="D3613">
            <v>1141</v>
          </cell>
          <cell r="E3613" t="str">
            <v>MDC-DB</v>
          </cell>
          <cell r="F3613" t="str">
            <v>095</v>
          </cell>
          <cell r="G3613" t="str">
            <v>Stub Welding</v>
          </cell>
          <cell r="H3613" t="str">
            <v>1000017709</v>
          </cell>
        </row>
        <row r="3614">
          <cell r="A3614">
            <v>832</v>
          </cell>
          <cell r="B3614">
            <v>2</v>
          </cell>
          <cell r="C3614" t="str">
            <v>MDC-DC-036</v>
          </cell>
          <cell r="D3614">
            <v>832</v>
          </cell>
          <cell r="E3614" t="str">
            <v>MDC-DC</v>
          </cell>
          <cell r="F3614" t="str">
            <v>036</v>
          </cell>
          <cell r="G3614" t="str">
            <v>RITE</v>
          </cell>
          <cell r="H3614" t="str">
            <v>1000005825</v>
          </cell>
        </row>
        <row r="3615">
          <cell r="A3615">
            <v>838</v>
          </cell>
          <cell r="B3615">
            <v>2</v>
          </cell>
          <cell r="C3615" t="str">
            <v>MDC-DC-037</v>
          </cell>
          <cell r="D3615">
            <v>838</v>
          </cell>
          <cell r="E3615" t="str">
            <v>MDC-DC</v>
          </cell>
          <cell r="F3615" t="str">
            <v>037</v>
          </cell>
          <cell r="G3615" t="str">
            <v>RITE</v>
          </cell>
          <cell r="H3615" t="str">
            <v>1000005826</v>
          </cell>
        </row>
        <row r="3616">
          <cell r="A3616">
            <v>850</v>
          </cell>
          <cell r="B3616">
            <v>2</v>
          </cell>
          <cell r="C3616" t="str">
            <v>MDC-DC-038</v>
          </cell>
          <cell r="D3616">
            <v>850</v>
          </cell>
          <cell r="E3616" t="str">
            <v>MDC-DC</v>
          </cell>
          <cell r="F3616" t="str">
            <v>038</v>
          </cell>
          <cell r="G3616" t="str">
            <v>TFER OUT</v>
          </cell>
          <cell r="H3616" t="str">
            <v>1000005827</v>
          </cell>
        </row>
        <row r="3617">
          <cell r="A3617">
            <v>983</v>
          </cell>
          <cell r="B3617">
            <v>2</v>
          </cell>
          <cell r="C3617" t="str">
            <v>MDC-DC-056</v>
          </cell>
          <cell r="D3617">
            <v>983</v>
          </cell>
          <cell r="E3617" t="str">
            <v>MDC-DC</v>
          </cell>
          <cell r="F3617" t="str">
            <v>056</v>
          </cell>
          <cell r="G3617" t="str">
            <v>RITE</v>
          </cell>
          <cell r="H3617" t="str">
            <v>1000005829</v>
          </cell>
        </row>
        <row r="3618">
          <cell r="A3618">
            <v>988</v>
          </cell>
          <cell r="B3618">
            <v>2</v>
          </cell>
          <cell r="C3618" t="str">
            <v>MDC-DC-058</v>
          </cell>
          <cell r="D3618">
            <v>988</v>
          </cell>
          <cell r="E3618" t="str">
            <v>MDC-DC</v>
          </cell>
          <cell r="F3618" t="str">
            <v>058</v>
          </cell>
          <cell r="G3618" t="str">
            <v>RITE</v>
          </cell>
          <cell r="H3618" t="str">
            <v>1000005830</v>
          </cell>
        </row>
        <row r="3619">
          <cell r="A3619">
            <v>996</v>
          </cell>
          <cell r="B3619">
            <v>2</v>
          </cell>
          <cell r="C3619" t="str">
            <v>MDC-DC-059</v>
          </cell>
          <cell r="D3619">
            <v>996</v>
          </cell>
          <cell r="E3619" t="str">
            <v>MDC-DC</v>
          </cell>
          <cell r="F3619" t="str">
            <v>059</v>
          </cell>
          <cell r="G3619" t="str">
            <v>RITE</v>
          </cell>
          <cell r="H3619" t="str">
            <v>1000005831</v>
          </cell>
        </row>
        <row r="3620">
          <cell r="A3620">
            <v>1094</v>
          </cell>
          <cell r="B3620">
            <v>2</v>
          </cell>
          <cell r="C3620" t="str">
            <v>MDC-DC-082</v>
          </cell>
          <cell r="D3620">
            <v>1094</v>
          </cell>
          <cell r="E3620" t="str">
            <v>MDC-DC</v>
          </cell>
          <cell r="F3620" t="str">
            <v>082</v>
          </cell>
          <cell r="G3620" t="str">
            <v>RITE</v>
          </cell>
          <cell r="I3620" t="e">
            <v>#N/A</v>
          </cell>
        </row>
        <row r="3621">
          <cell r="A3621">
            <v>1109</v>
          </cell>
          <cell r="B3621">
            <v>2</v>
          </cell>
          <cell r="C3621" t="str">
            <v>MDC-DC-085</v>
          </cell>
          <cell r="D3621">
            <v>1109</v>
          </cell>
          <cell r="E3621" t="str">
            <v>MDC-DC</v>
          </cell>
          <cell r="F3621" t="str">
            <v>085</v>
          </cell>
          <cell r="G3621" t="str">
            <v>TFER OUT</v>
          </cell>
          <cell r="H3621" t="str">
            <v>1000005837</v>
          </cell>
        </row>
        <row r="3622">
          <cell r="A3622">
            <v>5977</v>
          </cell>
          <cell r="B3622">
            <v>2</v>
          </cell>
          <cell r="C3622" t="str">
            <v>MDC-DC-11656</v>
          </cell>
          <cell r="D3622">
            <v>5977</v>
          </cell>
          <cell r="E3622" t="str">
            <v>MDC-DC</v>
          </cell>
          <cell r="F3622" t="str">
            <v>11656</v>
          </cell>
          <cell r="G3622" t="str">
            <v>RITE</v>
          </cell>
          <cell r="H3622" t="str">
            <v>1000018405</v>
          </cell>
          <cell r="N3622" t="str">
            <v>4500992320</v>
          </cell>
          <cell r="O3622" t="str">
            <v>2</v>
          </cell>
        </row>
        <row r="3623">
          <cell r="A3623">
            <v>6305</v>
          </cell>
          <cell r="B3623">
            <v>2</v>
          </cell>
          <cell r="C3623" t="str">
            <v>MDC-DC-11765</v>
          </cell>
          <cell r="D3623">
            <v>6305</v>
          </cell>
          <cell r="E3623" t="str">
            <v>MDC-DC</v>
          </cell>
          <cell r="F3623" t="str">
            <v>11765</v>
          </cell>
          <cell r="G3623" t="str">
            <v>RITE</v>
          </cell>
          <cell r="H3623" t="str">
            <v>1000018751</v>
          </cell>
          <cell r="N3623" t="str">
            <v>4501140228</v>
          </cell>
          <cell r="O3623" t="str">
            <v>1</v>
          </cell>
        </row>
        <row r="3624">
          <cell r="A3624">
            <v>6306</v>
          </cell>
          <cell r="B3624">
            <v>2</v>
          </cell>
          <cell r="C3624" t="str">
            <v>MDC-DC-11777</v>
          </cell>
          <cell r="D3624">
            <v>6306</v>
          </cell>
          <cell r="E3624" t="str">
            <v>MDC-DC</v>
          </cell>
          <cell r="F3624" t="str">
            <v>11777</v>
          </cell>
          <cell r="G3624" t="str">
            <v>On Location</v>
          </cell>
          <cell r="H3624" t="str">
            <v>1000018752</v>
          </cell>
          <cell r="N3624" t="str">
            <v>4501140228</v>
          </cell>
          <cell r="O3624" t="str">
            <v>2</v>
          </cell>
        </row>
        <row r="3625">
          <cell r="A3625">
            <v>1275</v>
          </cell>
          <cell r="B3625">
            <v>2</v>
          </cell>
          <cell r="C3625" t="str">
            <v>MDC-DC-122</v>
          </cell>
          <cell r="D3625">
            <v>1275</v>
          </cell>
          <cell r="E3625" t="str">
            <v>MDC-DC</v>
          </cell>
          <cell r="F3625" t="str">
            <v>122</v>
          </cell>
          <cell r="G3625" t="str">
            <v>RITE</v>
          </cell>
          <cell r="H3625" t="str">
            <v>1000012104</v>
          </cell>
        </row>
        <row r="3626">
          <cell r="A3626">
            <v>1280</v>
          </cell>
          <cell r="B3626">
            <v>2</v>
          </cell>
          <cell r="C3626" t="str">
            <v>MDC-DC-123</v>
          </cell>
          <cell r="D3626">
            <v>1280</v>
          </cell>
          <cell r="E3626" t="str">
            <v>MDC-DC</v>
          </cell>
          <cell r="F3626" t="str">
            <v>123</v>
          </cell>
          <cell r="G3626" t="str">
            <v>RITE</v>
          </cell>
          <cell r="H3626" t="str">
            <v>1000005835</v>
          </cell>
        </row>
        <row r="3627">
          <cell r="A3627">
            <v>1296</v>
          </cell>
          <cell r="B3627">
            <v>2</v>
          </cell>
          <cell r="C3627" t="str">
            <v>MDC-DC-131</v>
          </cell>
          <cell r="D3627">
            <v>1296</v>
          </cell>
          <cell r="E3627" t="str">
            <v>MDC-DC</v>
          </cell>
          <cell r="F3627" t="str">
            <v>131</v>
          </cell>
          <cell r="G3627" t="str">
            <v>Stub Welding</v>
          </cell>
          <cell r="H3627" t="str">
            <v>1000017017</v>
          </cell>
          <cell r="N3627" t="str">
            <v>4500807297</v>
          </cell>
          <cell r="O3627" t="str">
            <v>1</v>
          </cell>
        </row>
        <row r="3628">
          <cell r="A3628">
            <v>6158</v>
          </cell>
          <cell r="B3628">
            <v>2</v>
          </cell>
          <cell r="C3628" t="str">
            <v>MDC-DC-134</v>
          </cell>
          <cell r="D3628">
            <v>6158</v>
          </cell>
          <cell r="E3628" t="str">
            <v>MDC-DC</v>
          </cell>
          <cell r="F3628" t="str">
            <v>134</v>
          </cell>
          <cell r="G3628" t="str">
            <v>RITE</v>
          </cell>
          <cell r="I3628" t="e">
            <v>#N/A</v>
          </cell>
        </row>
        <row r="3629">
          <cell r="A3629">
            <v>1343</v>
          </cell>
          <cell r="B3629">
            <v>2</v>
          </cell>
          <cell r="C3629" t="str">
            <v>MDC-DC-145</v>
          </cell>
          <cell r="D3629">
            <v>1343</v>
          </cell>
          <cell r="E3629" t="str">
            <v>MDC-DC</v>
          </cell>
          <cell r="F3629" t="str">
            <v>145</v>
          </cell>
          <cell r="G3629" t="str">
            <v>RITE</v>
          </cell>
          <cell r="H3629" t="str">
            <v>1000013692</v>
          </cell>
          <cell r="N3629" t="str">
            <v>4500135567</v>
          </cell>
          <cell r="O3629" t="str">
            <v>12</v>
          </cell>
        </row>
        <row r="3630">
          <cell r="A3630">
            <v>1349</v>
          </cell>
          <cell r="B3630">
            <v>2</v>
          </cell>
          <cell r="C3630" t="str">
            <v>MDC-DC-147</v>
          </cell>
          <cell r="D3630">
            <v>1349</v>
          </cell>
          <cell r="E3630" t="str">
            <v>MDC-DC</v>
          </cell>
          <cell r="F3630" t="str">
            <v>147</v>
          </cell>
          <cell r="G3630" t="str">
            <v>Lost in Hole</v>
          </cell>
          <cell r="H3630" t="str">
            <v>1000012105</v>
          </cell>
        </row>
        <row r="3631">
          <cell r="A3631">
            <v>4717</v>
          </cell>
          <cell r="B3631">
            <v>2</v>
          </cell>
          <cell r="C3631" t="str">
            <v>MDC-DC-149</v>
          </cell>
          <cell r="D3631">
            <v>4717</v>
          </cell>
          <cell r="E3631" t="str">
            <v>MDC-DC</v>
          </cell>
          <cell r="F3631" t="str">
            <v>149</v>
          </cell>
          <cell r="G3631" t="str">
            <v>On Location</v>
          </cell>
          <cell r="H3631" t="str">
            <v>1000017284</v>
          </cell>
          <cell r="N3631" t="str">
            <v>4500910109</v>
          </cell>
          <cell r="O3631" t="str">
            <v>1</v>
          </cell>
        </row>
        <row r="3632">
          <cell r="A3632">
            <v>1360</v>
          </cell>
          <cell r="B3632">
            <v>2</v>
          </cell>
          <cell r="C3632" t="str">
            <v>MDC-DC-151</v>
          </cell>
          <cell r="D3632">
            <v>1360</v>
          </cell>
          <cell r="E3632" t="str">
            <v>MDC-DC</v>
          </cell>
          <cell r="F3632" t="str">
            <v>151</v>
          </cell>
          <cell r="G3632" t="str">
            <v>JUNKED</v>
          </cell>
          <cell r="H3632" t="str">
            <v>1000013916</v>
          </cell>
        </row>
        <row r="3633">
          <cell r="A3633">
            <v>1366</v>
          </cell>
          <cell r="B3633">
            <v>2</v>
          </cell>
          <cell r="C3633" t="str">
            <v>MDC-DC-154</v>
          </cell>
          <cell r="D3633">
            <v>1366</v>
          </cell>
          <cell r="E3633" t="str">
            <v>MDC-DC</v>
          </cell>
          <cell r="F3633" t="str">
            <v>154</v>
          </cell>
          <cell r="G3633" t="str">
            <v>RITE</v>
          </cell>
          <cell r="H3633" t="str">
            <v>1000013759</v>
          </cell>
          <cell r="N3633" t="str">
            <v>4500135541</v>
          </cell>
          <cell r="O3633" t="str">
            <v>1</v>
          </cell>
        </row>
        <row r="3634">
          <cell r="A3634">
            <v>1382</v>
          </cell>
          <cell r="B3634">
            <v>2</v>
          </cell>
          <cell r="C3634" t="str">
            <v>MDC-DC-160</v>
          </cell>
          <cell r="D3634">
            <v>1382</v>
          </cell>
          <cell r="E3634" t="str">
            <v>MDC-DC</v>
          </cell>
          <cell r="F3634" t="str">
            <v>160</v>
          </cell>
          <cell r="G3634" t="str">
            <v>Lost in Hole</v>
          </cell>
          <cell r="H3634" t="str">
            <v>1000012571</v>
          </cell>
          <cell r="N3634" t="str">
            <v>4500006873</v>
          </cell>
          <cell r="O3634" t="str">
            <v>1</v>
          </cell>
        </row>
        <row r="3635">
          <cell r="A3635">
            <v>1401</v>
          </cell>
          <cell r="B3635">
            <v>2</v>
          </cell>
          <cell r="C3635" t="str">
            <v>MDC-DC-171</v>
          </cell>
          <cell r="D3635">
            <v>1401</v>
          </cell>
          <cell r="E3635" t="str">
            <v>MDC-DC</v>
          </cell>
          <cell r="F3635" t="str">
            <v>171</v>
          </cell>
          <cell r="G3635" t="str">
            <v>On Location</v>
          </cell>
          <cell r="H3635" t="str">
            <v>1000012934</v>
          </cell>
          <cell r="N3635" t="str">
            <v>4500025678</v>
          </cell>
          <cell r="O3635" t="str">
            <v>2</v>
          </cell>
        </row>
        <row r="3636">
          <cell r="A3636">
            <v>1425</v>
          </cell>
          <cell r="B3636">
            <v>2</v>
          </cell>
          <cell r="C3636" t="str">
            <v>MDC-DC-179</v>
          </cell>
          <cell r="D3636">
            <v>1425</v>
          </cell>
          <cell r="E3636" t="str">
            <v>MDC-DC</v>
          </cell>
          <cell r="F3636" t="str">
            <v>179</v>
          </cell>
          <cell r="G3636" t="str">
            <v>On Location</v>
          </cell>
          <cell r="H3636" t="str">
            <v>1000013581</v>
          </cell>
          <cell r="N3636" t="str">
            <v>4500135567</v>
          </cell>
          <cell r="O3636" t="str">
            <v>11</v>
          </cell>
        </row>
        <row r="3637">
          <cell r="A3637">
            <v>1430</v>
          </cell>
          <cell r="B3637">
            <v>2</v>
          </cell>
          <cell r="C3637" t="str">
            <v>MDC-DC-181</v>
          </cell>
          <cell r="D3637">
            <v>1430</v>
          </cell>
          <cell r="E3637" t="str">
            <v>MDC-DC</v>
          </cell>
          <cell r="F3637" t="str">
            <v>181</v>
          </cell>
          <cell r="G3637" t="str">
            <v>RITE</v>
          </cell>
          <cell r="H3637" t="str">
            <v>1000013177</v>
          </cell>
          <cell r="N3637" t="str">
            <v>4500051856</v>
          </cell>
          <cell r="O3637" t="str">
            <v>2</v>
          </cell>
        </row>
        <row r="3638">
          <cell r="A3638">
            <v>1438</v>
          </cell>
          <cell r="B3638">
            <v>2</v>
          </cell>
          <cell r="C3638" t="str">
            <v>MDC-DC-184</v>
          </cell>
          <cell r="D3638">
            <v>1438</v>
          </cell>
          <cell r="E3638" t="str">
            <v>MDC-DC</v>
          </cell>
          <cell r="F3638" t="str">
            <v>184</v>
          </cell>
          <cell r="G3638" t="str">
            <v>On Location</v>
          </cell>
          <cell r="H3638" t="str">
            <v>1000013617</v>
          </cell>
          <cell r="N3638" t="str">
            <v>4500135581</v>
          </cell>
          <cell r="O3638" t="str">
            <v>7</v>
          </cell>
        </row>
        <row r="3639">
          <cell r="A3639">
            <v>1440</v>
          </cell>
          <cell r="B3639">
            <v>2</v>
          </cell>
          <cell r="C3639" t="str">
            <v>MDC-DC-185</v>
          </cell>
          <cell r="D3639">
            <v>1440</v>
          </cell>
          <cell r="E3639" t="str">
            <v>MDC-DC</v>
          </cell>
          <cell r="F3639" t="str">
            <v>185</v>
          </cell>
          <cell r="G3639" t="str">
            <v>RITE</v>
          </cell>
          <cell r="H3639" t="str">
            <v>1000013996</v>
          </cell>
          <cell r="N3639" t="str">
            <v>4500185583</v>
          </cell>
          <cell r="O3639" t="str">
            <v>6</v>
          </cell>
        </row>
        <row r="3640">
          <cell r="A3640">
            <v>1444</v>
          </cell>
          <cell r="B3640">
            <v>2</v>
          </cell>
          <cell r="C3640" t="str">
            <v>MDC-DC-187</v>
          </cell>
          <cell r="D3640">
            <v>1444</v>
          </cell>
          <cell r="E3640" t="str">
            <v>MDC-DC</v>
          </cell>
          <cell r="F3640" t="str">
            <v>187</v>
          </cell>
          <cell r="G3640" t="str">
            <v>RITE</v>
          </cell>
          <cell r="H3640" t="str">
            <v>1000013918</v>
          </cell>
          <cell r="N3640" t="str">
            <v>4500185626</v>
          </cell>
          <cell r="O3640" t="str">
            <v>7</v>
          </cell>
        </row>
        <row r="3641">
          <cell r="A3641">
            <v>1457</v>
          </cell>
          <cell r="B3641">
            <v>2</v>
          </cell>
          <cell r="C3641" t="str">
            <v>MDC-DC-194</v>
          </cell>
          <cell r="D3641">
            <v>1457</v>
          </cell>
          <cell r="E3641" t="str">
            <v>MDC-DC</v>
          </cell>
          <cell r="F3641" t="str">
            <v>194</v>
          </cell>
          <cell r="G3641" t="str">
            <v>FXD</v>
          </cell>
          <cell r="H3641" t="str">
            <v>1000017730</v>
          </cell>
        </row>
        <row r="3642">
          <cell r="A3642">
            <v>1488</v>
          </cell>
          <cell r="B3642">
            <v>2</v>
          </cell>
          <cell r="C3642" t="str">
            <v>MDC-DC-206</v>
          </cell>
          <cell r="D3642">
            <v>1488</v>
          </cell>
          <cell r="E3642" t="str">
            <v>MDC-DC</v>
          </cell>
          <cell r="F3642" t="str">
            <v>206</v>
          </cell>
          <cell r="G3642" t="str">
            <v>Stub Welding</v>
          </cell>
          <cell r="H3642" t="str">
            <v>1000014599</v>
          </cell>
          <cell r="N3642" t="str">
            <v>4500289987</v>
          </cell>
          <cell r="O3642" t="str">
            <v>2</v>
          </cell>
        </row>
        <row r="3643">
          <cell r="A3643">
            <v>1499</v>
          </cell>
          <cell r="B3643">
            <v>2</v>
          </cell>
          <cell r="C3643" t="str">
            <v>MDC-DC-209</v>
          </cell>
          <cell r="D3643">
            <v>1499</v>
          </cell>
          <cell r="E3643" t="str">
            <v>MDC-DC</v>
          </cell>
          <cell r="F3643" t="str">
            <v>209</v>
          </cell>
          <cell r="G3643" t="str">
            <v>Stub Welding</v>
          </cell>
          <cell r="H3643" t="str">
            <v>1000014529</v>
          </cell>
        </row>
        <row r="3644">
          <cell r="A3644">
            <v>1593</v>
          </cell>
          <cell r="B3644">
            <v>2</v>
          </cell>
          <cell r="C3644" t="str">
            <v>MDC-DC-23332</v>
          </cell>
          <cell r="D3644">
            <v>1593</v>
          </cell>
          <cell r="E3644" t="str">
            <v>MDC-DC</v>
          </cell>
          <cell r="F3644" t="str">
            <v>23332</v>
          </cell>
          <cell r="G3644" t="str">
            <v>On Location</v>
          </cell>
          <cell r="H3644" t="str">
            <v>1000017080</v>
          </cell>
          <cell r="N3644" t="str">
            <v>4500824840</v>
          </cell>
          <cell r="O3644" t="str">
            <v>1</v>
          </cell>
        </row>
        <row r="3645">
          <cell r="A3645">
            <v>1594</v>
          </cell>
          <cell r="B3645">
            <v>2</v>
          </cell>
          <cell r="C3645" t="str">
            <v>MDC-DC-23333</v>
          </cell>
          <cell r="D3645">
            <v>1594</v>
          </cell>
          <cell r="E3645" t="str">
            <v>MDC-DC</v>
          </cell>
          <cell r="F3645" t="str">
            <v>23333</v>
          </cell>
          <cell r="G3645" t="str">
            <v>RITE</v>
          </cell>
          <cell r="H3645" t="str">
            <v>1000017091</v>
          </cell>
          <cell r="N3645" t="str">
            <v>4500824840</v>
          </cell>
          <cell r="O3645" t="str">
            <v>2</v>
          </cell>
        </row>
        <row r="3646">
          <cell r="A3646">
            <v>1601</v>
          </cell>
          <cell r="B3646">
            <v>2</v>
          </cell>
          <cell r="C3646" t="str">
            <v>MDC-DC-235</v>
          </cell>
          <cell r="D3646">
            <v>1601</v>
          </cell>
          <cell r="E3646" t="str">
            <v>MDC-DC</v>
          </cell>
          <cell r="F3646" t="str">
            <v>235</v>
          </cell>
          <cell r="G3646" t="str">
            <v>On Location</v>
          </cell>
          <cell r="H3646" t="str">
            <v>1000014897</v>
          </cell>
          <cell r="N3646" t="str">
            <v>4500350271</v>
          </cell>
          <cell r="O3646" t="str">
            <v>15</v>
          </cell>
        </row>
        <row r="3647">
          <cell r="A3647">
            <v>1631</v>
          </cell>
          <cell r="B3647">
            <v>2</v>
          </cell>
          <cell r="C3647" t="str">
            <v>MDC-DC-24709</v>
          </cell>
          <cell r="D3647">
            <v>1631</v>
          </cell>
          <cell r="E3647" t="str">
            <v>MDC-DC</v>
          </cell>
          <cell r="F3647" t="str">
            <v>24709</v>
          </cell>
          <cell r="G3647" t="str">
            <v>RITE</v>
          </cell>
          <cell r="H3647" t="str">
            <v>1000016528</v>
          </cell>
          <cell r="N3647" t="str">
            <v>4500682983</v>
          </cell>
          <cell r="O3647" t="str">
            <v>2</v>
          </cell>
        </row>
        <row r="3648">
          <cell r="A3648">
            <v>4714</v>
          </cell>
          <cell r="B3648">
            <v>2</v>
          </cell>
          <cell r="C3648" t="str">
            <v>MDC-DC-431</v>
          </cell>
          <cell r="D3648">
            <v>4714</v>
          </cell>
          <cell r="E3648" t="str">
            <v>MDC-DC</v>
          </cell>
          <cell r="F3648" t="str">
            <v>431</v>
          </cell>
          <cell r="G3648" t="str">
            <v>RITE</v>
          </cell>
          <cell r="H3648" t="str">
            <v>1000017518</v>
          </cell>
          <cell r="N3648" t="str">
            <v>4500974814</v>
          </cell>
          <cell r="O3648" t="str">
            <v>1</v>
          </cell>
        </row>
        <row r="3649">
          <cell r="A3649">
            <v>5863</v>
          </cell>
          <cell r="B3649">
            <v>2</v>
          </cell>
          <cell r="C3649" t="str">
            <v>MDC-DC-576</v>
          </cell>
          <cell r="D3649">
            <v>5863</v>
          </cell>
          <cell r="E3649" t="str">
            <v>MDC-DC</v>
          </cell>
          <cell r="F3649" t="str">
            <v>576</v>
          </cell>
          <cell r="G3649" t="str">
            <v>JUNKED</v>
          </cell>
          <cell r="H3649" t="str">
            <v>1000018007</v>
          </cell>
        </row>
        <row r="3650">
          <cell r="A3650">
            <v>5632</v>
          </cell>
          <cell r="B3650">
            <v>2</v>
          </cell>
          <cell r="C3650" t="str">
            <v>MDC-DC-576</v>
          </cell>
          <cell r="D3650">
            <v>5632</v>
          </cell>
          <cell r="E3650" t="str">
            <v>MDC-DC</v>
          </cell>
          <cell r="F3650" t="str">
            <v>W576</v>
          </cell>
          <cell r="G3650" t="str">
            <v>On Location</v>
          </cell>
          <cell r="H3650" t="str">
            <v>1000018007</v>
          </cell>
        </row>
        <row r="3651">
          <cell r="A3651">
            <v>4507</v>
          </cell>
          <cell r="B3651">
            <v>2</v>
          </cell>
          <cell r="C3651" t="str">
            <v>MDC-DC-W058</v>
          </cell>
          <cell r="D3651">
            <v>4507</v>
          </cell>
          <cell r="E3651" t="str">
            <v>MDC-DC</v>
          </cell>
          <cell r="F3651" t="str">
            <v>W058</v>
          </cell>
          <cell r="G3651" t="str">
            <v>On Location</v>
          </cell>
          <cell r="H3651" t="str">
            <v>1000005830</v>
          </cell>
        </row>
        <row r="3652">
          <cell r="A3652">
            <v>370</v>
          </cell>
          <cell r="B3652">
            <v>2</v>
          </cell>
          <cell r="C3652" t="str">
            <v>MDC-FB-010</v>
          </cell>
          <cell r="D3652">
            <v>370</v>
          </cell>
          <cell r="E3652" t="str">
            <v>MDC-FB</v>
          </cell>
          <cell r="F3652" t="str">
            <v>010</v>
          </cell>
          <cell r="G3652" t="str">
            <v>RITE</v>
          </cell>
          <cell r="H3652" t="str">
            <v>1000005838</v>
          </cell>
        </row>
        <row r="3653">
          <cell r="A3653">
            <v>458</v>
          </cell>
          <cell r="B3653">
            <v>2</v>
          </cell>
          <cell r="C3653" t="str">
            <v>MDC-FB-013</v>
          </cell>
          <cell r="D3653">
            <v>458</v>
          </cell>
          <cell r="E3653" t="str">
            <v>MDC-FB</v>
          </cell>
          <cell r="F3653" t="str">
            <v>013</v>
          </cell>
          <cell r="G3653" t="str">
            <v>RITE</v>
          </cell>
          <cell r="H3653" t="str">
            <v>1000005840</v>
          </cell>
        </row>
        <row r="3654">
          <cell r="A3654">
            <v>486</v>
          </cell>
          <cell r="B3654">
            <v>2</v>
          </cell>
          <cell r="C3654" t="str">
            <v>MDC-FB-014</v>
          </cell>
          <cell r="D3654">
            <v>486</v>
          </cell>
          <cell r="E3654" t="str">
            <v>MDC-FB</v>
          </cell>
          <cell r="F3654" t="str">
            <v>014</v>
          </cell>
          <cell r="G3654" t="str">
            <v>On Location</v>
          </cell>
          <cell r="H3654" t="str">
            <v>1000005841</v>
          </cell>
        </row>
        <row r="3655">
          <cell r="A3655">
            <v>894</v>
          </cell>
          <cell r="B3655">
            <v>2</v>
          </cell>
          <cell r="C3655" t="str">
            <v>MDC-FB-042</v>
          </cell>
          <cell r="D3655">
            <v>894</v>
          </cell>
          <cell r="E3655" t="str">
            <v>MDC-FB</v>
          </cell>
          <cell r="F3655" t="str">
            <v>042</v>
          </cell>
          <cell r="G3655" t="str">
            <v>Stub Welding</v>
          </cell>
          <cell r="H3655" t="str">
            <v>1000016407</v>
          </cell>
        </row>
        <row r="3656">
          <cell r="A3656">
            <v>6307</v>
          </cell>
          <cell r="B3656">
            <v>2</v>
          </cell>
          <cell r="C3656" t="str">
            <v>MDC-FB-11642</v>
          </cell>
          <cell r="D3656">
            <v>6307</v>
          </cell>
          <cell r="E3656" t="str">
            <v>MDC-FB</v>
          </cell>
          <cell r="F3656" t="str">
            <v>11642</v>
          </cell>
          <cell r="G3656" t="str">
            <v>JUNKED</v>
          </cell>
          <cell r="I3656" t="e">
            <v>#N/A</v>
          </cell>
        </row>
        <row r="3657">
          <cell r="A3657">
            <v>5426</v>
          </cell>
          <cell r="B3657">
            <v>2</v>
          </cell>
          <cell r="C3657" t="str">
            <v>MDC-FB-19629</v>
          </cell>
          <cell r="D3657">
            <v>5426</v>
          </cell>
          <cell r="E3657" t="str">
            <v>MDC-FB</v>
          </cell>
          <cell r="F3657" t="str">
            <v>19629</v>
          </cell>
          <cell r="G3657" t="str">
            <v>RITE</v>
          </cell>
          <cell r="H3657" t="str">
            <v>1000018255</v>
          </cell>
        </row>
        <row r="3658">
          <cell r="A3658">
            <v>1598</v>
          </cell>
          <cell r="B3658">
            <v>2</v>
          </cell>
          <cell r="C3658" t="str">
            <v>MDC-FB-23442</v>
          </cell>
          <cell r="D3658">
            <v>1598</v>
          </cell>
          <cell r="E3658" t="str">
            <v>MDC-FB</v>
          </cell>
          <cell r="F3658" t="str">
            <v>23442</v>
          </cell>
          <cell r="G3658" t="str">
            <v>On Location</v>
          </cell>
          <cell r="I3658" t="e">
            <v>#N/A</v>
          </cell>
        </row>
        <row r="3659">
          <cell r="A3659">
            <v>934</v>
          </cell>
          <cell r="B3659">
            <v>2</v>
          </cell>
          <cell r="C3659" t="str">
            <v>MDC-FB-46</v>
          </cell>
          <cell r="D3659">
            <v>934</v>
          </cell>
          <cell r="E3659" t="str">
            <v>MDC-FB</v>
          </cell>
          <cell r="F3659" t="str">
            <v>046</v>
          </cell>
          <cell r="G3659" t="str">
            <v>RITE</v>
          </cell>
          <cell r="H3659" t="str">
            <v>1000014692</v>
          </cell>
          <cell r="N3659" t="str">
            <v>4500303128</v>
          </cell>
          <cell r="O3659" t="str">
            <v>2</v>
          </cell>
        </row>
        <row r="3660">
          <cell r="A3660">
            <v>424</v>
          </cell>
          <cell r="B3660">
            <v>2</v>
          </cell>
          <cell r="C3660" t="str">
            <v>MDC-FC-012</v>
          </cell>
          <cell r="D3660">
            <v>424</v>
          </cell>
          <cell r="E3660" t="str">
            <v>MDC-FC</v>
          </cell>
          <cell r="F3660" t="str">
            <v>012</v>
          </cell>
          <cell r="G3660" t="str">
            <v>RITE</v>
          </cell>
          <cell r="H3660" t="str">
            <v>1000014155</v>
          </cell>
        </row>
        <row r="3661">
          <cell r="A3661">
            <v>602</v>
          </cell>
          <cell r="B3661">
            <v>2</v>
          </cell>
          <cell r="C3661" t="str">
            <v>MDC-FC-020</v>
          </cell>
          <cell r="D3661">
            <v>602</v>
          </cell>
          <cell r="E3661" t="str">
            <v>MDC-FC</v>
          </cell>
          <cell r="F3661" t="str">
            <v>020</v>
          </cell>
          <cell r="G3661" t="str">
            <v>RITE</v>
          </cell>
          <cell r="H3661" t="str">
            <v>1000005842</v>
          </cell>
        </row>
        <row r="3662">
          <cell r="A3662">
            <v>644</v>
          </cell>
          <cell r="B3662">
            <v>2</v>
          </cell>
          <cell r="C3662" t="str">
            <v>MDC-FC-022</v>
          </cell>
          <cell r="D3662">
            <v>644</v>
          </cell>
          <cell r="E3662" t="str">
            <v>MDC-FC</v>
          </cell>
          <cell r="F3662" t="str">
            <v>022</v>
          </cell>
          <cell r="G3662" t="str">
            <v>RITE</v>
          </cell>
          <cell r="H3662" t="str">
            <v>1000005843</v>
          </cell>
        </row>
        <row r="3663">
          <cell r="A3663">
            <v>671</v>
          </cell>
          <cell r="B3663">
            <v>2</v>
          </cell>
          <cell r="C3663" t="str">
            <v>MDC-FC-023</v>
          </cell>
          <cell r="D3663">
            <v>671</v>
          </cell>
          <cell r="E3663" t="str">
            <v>MDC-FC</v>
          </cell>
          <cell r="F3663" t="str">
            <v>023</v>
          </cell>
          <cell r="G3663" t="str">
            <v>On Location</v>
          </cell>
          <cell r="H3663" t="str">
            <v>1000013371</v>
          </cell>
        </row>
        <row r="3664">
          <cell r="A3664">
            <v>720</v>
          </cell>
          <cell r="B3664">
            <v>2</v>
          </cell>
          <cell r="C3664" t="str">
            <v>MDC-FC-026</v>
          </cell>
          <cell r="D3664">
            <v>720</v>
          </cell>
          <cell r="E3664" t="str">
            <v>MDC-FC</v>
          </cell>
          <cell r="F3664" t="str">
            <v>026</v>
          </cell>
          <cell r="G3664" t="str">
            <v>Stub Welding</v>
          </cell>
          <cell r="H3664" t="str">
            <v>1000005845</v>
          </cell>
        </row>
        <row r="3665">
          <cell r="A3665">
            <v>895</v>
          </cell>
          <cell r="B3665">
            <v>2</v>
          </cell>
          <cell r="C3665" t="str">
            <v>MDC-FC-042</v>
          </cell>
          <cell r="D3665">
            <v>895</v>
          </cell>
          <cell r="E3665" t="str">
            <v>MDC-FC</v>
          </cell>
          <cell r="F3665" t="str">
            <v>042</v>
          </cell>
          <cell r="G3665" t="str">
            <v>RITE</v>
          </cell>
          <cell r="H3665" t="str">
            <v>1000013977</v>
          </cell>
          <cell r="N3665" t="str">
            <v>4500198558</v>
          </cell>
          <cell r="O3665" t="str">
            <v>1</v>
          </cell>
        </row>
        <row r="3666">
          <cell r="A3666">
            <v>5568</v>
          </cell>
          <cell r="B3666">
            <v>2</v>
          </cell>
          <cell r="C3666" t="str">
            <v>MDC-FC-11635</v>
          </cell>
          <cell r="D3666">
            <v>5568</v>
          </cell>
          <cell r="E3666" t="str">
            <v>MDC-FC</v>
          </cell>
          <cell r="F3666" t="str">
            <v>11635</v>
          </cell>
          <cell r="G3666" t="str">
            <v>On Location</v>
          </cell>
          <cell r="H3666" t="str">
            <v>1000018197</v>
          </cell>
          <cell r="N3666" t="str">
            <v>451057536</v>
          </cell>
          <cell r="O3666" t="str">
            <v>1</v>
          </cell>
        </row>
        <row r="3667">
          <cell r="A3667">
            <v>5958</v>
          </cell>
          <cell r="B3667">
            <v>2</v>
          </cell>
          <cell r="C3667" t="str">
            <v>MDC-FC-11636</v>
          </cell>
          <cell r="D3667">
            <v>5958</v>
          </cell>
          <cell r="E3667" t="str">
            <v>MDC-FC</v>
          </cell>
          <cell r="F3667" t="str">
            <v>11636</v>
          </cell>
          <cell r="G3667" t="str">
            <v>RITE</v>
          </cell>
          <cell r="H3667" t="str">
            <v>1000018370</v>
          </cell>
        </row>
        <row r="3668">
          <cell r="A3668">
            <v>5960</v>
          </cell>
          <cell r="B3668">
            <v>2</v>
          </cell>
          <cell r="C3668" t="str">
            <v>MDC-FC-11638</v>
          </cell>
          <cell r="D3668">
            <v>5960</v>
          </cell>
          <cell r="E3668" t="str">
            <v>MDC-FC</v>
          </cell>
          <cell r="F3668" t="str">
            <v>11638</v>
          </cell>
          <cell r="G3668" t="str">
            <v>RITE</v>
          </cell>
          <cell r="H3668" t="str">
            <v>1000018371</v>
          </cell>
        </row>
        <row r="3669">
          <cell r="A3669">
            <v>5959</v>
          </cell>
          <cell r="B3669">
            <v>2</v>
          </cell>
          <cell r="C3669" t="str">
            <v>MDC-FC-11639</v>
          </cell>
          <cell r="D3669">
            <v>5959</v>
          </cell>
          <cell r="E3669" t="str">
            <v>MDC-FC</v>
          </cell>
          <cell r="F3669" t="str">
            <v>11639</v>
          </cell>
          <cell r="G3669" t="str">
            <v>On Location</v>
          </cell>
          <cell r="H3669" t="str">
            <v>1000018375</v>
          </cell>
          <cell r="N3669" t="str">
            <v>4501096330</v>
          </cell>
          <cell r="O3669" t="str">
            <v>1</v>
          </cell>
        </row>
        <row r="3670">
          <cell r="A3670">
            <v>5961</v>
          </cell>
          <cell r="B3670">
            <v>2</v>
          </cell>
          <cell r="C3670" t="str">
            <v>MDC-FC-11640</v>
          </cell>
          <cell r="D3670">
            <v>5961</v>
          </cell>
          <cell r="E3670" t="str">
            <v>MDC-FC</v>
          </cell>
          <cell r="F3670" t="str">
            <v>11640</v>
          </cell>
          <cell r="G3670" t="str">
            <v>On Location</v>
          </cell>
          <cell r="H3670" t="str">
            <v>1000018376</v>
          </cell>
          <cell r="N3670" t="str">
            <v>4501096330</v>
          </cell>
          <cell r="O3670" t="str">
            <v>2</v>
          </cell>
        </row>
        <row r="3671">
          <cell r="A3671">
            <v>6071</v>
          </cell>
          <cell r="B3671">
            <v>2</v>
          </cell>
          <cell r="C3671" t="str">
            <v>MDC-FC-11676</v>
          </cell>
          <cell r="D3671">
            <v>6071</v>
          </cell>
          <cell r="E3671" t="str">
            <v>MDC-FC</v>
          </cell>
          <cell r="F3671" t="str">
            <v>11676</v>
          </cell>
          <cell r="G3671" t="str">
            <v>RITE</v>
          </cell>
          <cell r="H3671" t="str">
            <v>1000018524</v>
          </cell>
          <cell r="N3671" t="str">
            <v>4501120546</v>
          </cell>
          <cell r="O3671" t="str">
            <v>1</v>
          </cell>
        </row>
        <row r="3672">
          <cell r="A3672">
            <v>6072</v>
          </cell>
          <cell r="B3672">
            <v>2</v>
          </cell>
          <cell r="C3672" t="str">
            <v>MDC-FC-11701</v>
          </cell>
          <cell r="D3672">
            <v>6072</v>
          </cell>
          <cell r="E3672" t="str">
            <v>MDC-FC</v>
          </cell>
          <cell r="F3672" t="str">
            <v>11701</v>
          </cell>
          <cell r="G3672" t="str">
            <v>RITE</v>
          </cell>
          <cell r="H3672" t="str">
            <v>1000018525</v>
          </cell>
          <cell r="N3672" t="str">
            <v>4501120546</v>
          </cell>
          <cell r="O3672" t="str">
            <v>2</v>
          </cell>
        </row>
        <row r="3673">
          <cell r="A3673">
            <v>5530</v>
          </cell>
          <cell r="B3673">
            <v>2</v>
          </cell>
          <cell r="C3673" t="str">
            <v>MDC-FC-19630</v>
          </cell>
          <cell r="D3673">
            <v>5530</v>
          </cell>
          <cell r="E3673" t="str">
            <v>MDC-FC</v>
          </cell>
          <cell r="F3673" t="str">
            <v>19630</v>
          </cell>
          <cell r="G3673" t="str">
            <v>RITE</v>
          </cell>
          <cell r="H3673" t="str">
            <v>1000018010</v>
          </cell>
        </row>
        <row r="3674">
          <cell r="A3674">
            <v>4775</v>
          </cell>
          <cell r="B3674">
            <v>2</v>
          </cell>
          <cell r="C3674" t="str">
            <v>MDC-FC-19731</v>
          </cell>
          <cell r="D3674">
            <v>4775</v>
          </cell>
          <cell r="E3674" t="str">
            <v>MDC-FC</v>
          </cell>
          <cell r="F3674" t="str">
            <v>19731</v>
          </cell>
          <cell r="G3674" t="str">
            <v>RITE</v>
          </cell>
          <cell r="H3674" t="str">
            <v>1000017670</v>
          </cell>
          <cell r="N3674" t="str">
            <v>4500992389</v>
          </cell>
          <cell r="O3674" t="str">
            <v>1</v>
          </cell>
        </row>
        <row r="3675">
          <cell r="A3675">
            <v>5403</v>
          </cell>
          <cell r="B3675">
            <v>2</v>
          </cell>
          <cell r="C3675" t="str">
            <v>MDC-FC-19736</v>
          </cell>
          <cell r="D3675">
            <v>5403</v>
          </cell>
          <cell r="E3675" t="str">
            <v>MDC-FC</v>
          </cell>
          <cell r="F3675" t="str">
            <v>19736</v>
          </cell>
          <cell r="G3675" t="str">
            <v>RITE</v>
          </cell>
          <cell r="H3675" t="str">
            <v>1000017952</v>
          </cell>
        </row>
        <row r="3676">
          <cell r="A3676">
            <v>4081</v>
          </cell>
          <cell r="B3676">
            <v>2</v>
          </cell>
          <cell r="C3676" t="str">
            <v>MDC-FC-19771</v>
          </cell>
          <cell r="D3676">
            <v>4081</v>
          </cell>
          <cell r="E3676" t="str">
            <v>MDC-FC</v>
          </cell>
          <cell r="F3676" t="str">
            <v>19771</v>
          </cell>
          <cell r="G3676" t="str">
            <v>RITE</v>
          </cell>
          <cell r="H3676" t="str">
            <v>1000017948</v>
          </cell>
        </row>
        <row r="3677">
          <cell r="A3677">
            <v>1466</v>
          </cell>
          <cell r="B3677">
            <v>2</v>
          </cell>
          <cell r="C3677" t="str">
            <v>MDC-FC-19772</v>
          </cell>
          <cell r="D3677">
            <v>1466</v>
          </cell>
          <cell r="E3677" t="str">
            <v>MDC-FC</v>
          </cell>
          <cell r="F3677" t="str">
            <v>19772</v>
          </cell>
          <cell r="G3677" t="str">
            <v>On Location</v>
          </cell>
          <cell r="H3677" t="str">
            <v>1000017316</v>
          </cell>
        </row>
        <row r="3678">
          <cell r="A3678">
            <v>4082</v>
          </cell>
          <cell r="B3678">
            <v>2</v>
          </cell>
          <cell r="C3678" t="str">
            <v>MDC-FC-19773</v>
          </cell>
          <cell r="D3678">
            <v>4082</v>
          </cell>
          <cell r="E3678" t="str">
            <v>MDC-FC</v>
          </cell>
          <cell r="F3678" t="str">
            <v>19773</v>
          </cell>
          <cell r="G3678" t="str">
            <v>On Location</v>
          </cell>
          <cell r="H3678" t="str">
            <v>1000017949</v>
          </cell>
        </row>
        <row r="3679">
          <cell r="A3679">
            <v>4854</v>
          </cell>
          <cell r="B3679">
            <v>2</v>
          </cell>
          <cell r="C3679" t="str">
            <v>MDC-FC-19839</v>
          </cell>
          <cell r="D3679">
            <v>4854</v>
          </cell>
          <cell r="E3679" t="str">
            <v>MDC-FC</v>
          </cell>
          <cell r="F3679" t="str">
            <v>19839</v>
          </cell>
          <cell r="G3679" t="str">
            <v>RITE</v>
          </cell>
          <cell r="H3679" t="str">
            <v>1000017692</v>
          </cell>
          <cell r="N3679" t="str">
            <v>4500992389</v>
          </cell>
          <cell r="O3679" t="str">
            <v>2</v>
          </cell>
        </row>
        <row r="3680">
          <cell r="A3680">
            <v>1595</v>
          </cell>
          <cell r="B3680">
            <v>2</v>
          </cell>
          <cell r="C3680" t="str">
            <v>MDC-FC-23343</v>
          </cell>
          <cell r="D3680">
            <v>1595</v>
          </cell>
          <cell r="E3680" t="str">
            <v>MDC-FC</v>
          </cell>
          <cell r="F3680" t="str">
            <v>23343</v>
          </cell>
          <cell r="G3680" t="str">
            <v>RITE</v>
          </cell>
          <cell r="H3680" t="str">
            <v>1000017179</v>
          </cell>
          <cell r="N3680" t="str">
            <v>4500869449</v>
          </cell>
          <cell r="O3680" t="str">
            <v>2</v>
          </cell>
        </row>
        <row r="3681">
          <cell r="A3681">
            <v>1602</v>
          </cell>
          <cell r="B3681">
            <v>2</v>
          </cell>
          <cell r="C3681" t="str">
            <v>MDC-FC-23541</v>
          </cell>
          <cell r="D3681">
            <v>1602</v>
          </cell>
          <cell r="E3681" t="str">
            <v>MDC-FC</v>
          </cell>
          <cell r="F3681" t="str">
            <v>23541</v>
          </cell>
          <cell r="G3681" t="str">
            <v>RITE</v>
          </cell>
          <cell r="H3681" t="str">
            <v>1000017178</v>
          </cell>
          <cell r="N3681" t="str">
            <v>4500869449</v>
          </cell>
          <cell r="O3681" t="str">
            <v>1</v>
          </cell>
        </row>
        <row r="3682">
          <cell r="A3682">
            <v>1603</v>
          </cell>
          <cell r="B3682">
            <v>2</v>
          </cell>
          <cell r="C3682" t="str">
            <v>MDC-FC-23542</v>
          </cell>
          <cell r="D3682">
            <v>1603</v>
          </cell>
          <cell r="E3682" t="str">
            <v>MDC-FC</v>
          </cell>
          <cell r="F3682" t="str">
            <v>23542</v>
          </cell>
          <cell r="G3682" t="str">
            <v>RITE</v>
          </cell>
          <cell r="H3682" t="str">
            <v>1000017947</v>
          </cell>
        </row>
        <row r="3683">
          <cell r="A3683">
            <v>2538</v>
          </cell>
          <cell r="B3683">
            <v>2</v>
          </cell>
          <cell r="C3683" t="str">
            <v>MDC-FC-24698</v>
          </cell>
          <cell r="D3683">
            <v>2538</v>
          </cell>
          <cell r="E3683" t="str">
            <v>MDC-FC</v>
          </cell>
          <cell r="F3683" t="str">
            <v>24698</v>
          </cell>
          <cell r="G3683" t="str">
            <v>RITE</v>
          </cell>
          <cell r="H3683" t="str">
            <v>1000016129</v>
          </cell>
          <cell r="N3683" t="str">
            <v>4500611992</v>
          </cell>
          <cell r="O3683" t="str">
            <v>1</v>
          </cell>
        </row>
        <row r="3684">
          <cell r="A3684">
            <v>6479</v>
          </cell>
          <cell r="B3684">
            <v>2</v>
          </cell>
          <cell r="C3684" t="str">
            <v>MDC-FC-398</v>
          </cell>
          <cell r="D3684">
            <v>6479</v>
          </cell>
          <cell r="E3684" t="str">
            <v>MDC-FC</v>
          </cell>
          <cell r="F3684" t="str">
            <v>398</v>
          </cell>
          <cell r="G3684" t="str">
            <v>RITE</v>
          </cell>
          <cell r="I3684" t="e">
            <v>#N/A</v>
          </cell>
        </row>
        <row r="3685">
          <cell r="A3685">
            <v>872</v>
          </cell>
          <cell r="B3685">
            <v>2</v>
          </cell>
          <cell r="C3685" t="str">
            <v>MDC-FC-40</v>
          </cell>
          <cell r="D3685">
            <v>872</v>
          </cell>
          <cell r="E3685" t="str">
            <v>MDC-FC</v>
          </cell>
          <cell r="F3685" t="str">
            <v>040</v>
          </cell>
          <cell r="G3685" t="str">
            <v>On Location</v>
          </cell>
          <cell r="H3685" t="str">
            <v>1000013707</v>
          </cell>
          <cell r="N3685" t="str">
            <v>4500140068</v>
          </cell>
          <cell r="O3685" t="str">
            <v>6</v>
          </cell>
        </row>
        <row r="3686">
          <cell r="A3686">
            <v>880</v>
          </cell>
          <cell r="B3686">
            <v>2</v>
          </cell>
          <cell r="C3686" t="str">
            <v>MDC-FC-41</v>
          </cell>
          <cell r="D3686">
            <v>880</v>
          </cell>
          <cell r="E3686" t="str">
            <v>MDC-FC</v>
          </cell>
          <cell r="F3686" t="str">
            <v>041</v>
          </cell>
          <cell r="G3686" t="str">
            <v>RITE</v>
          </cell>
          <cell r="H3686" t="str">
            <v>1000014534</v>
          </cell>
          <cell r="N3686" t="str">
            <v>4500285429</v>
          </cell>
          <cell r="O3686" t="str">
            <v>1</v>
          </cell>
        </row>
        <row r="3687">
          <cell r="A3687">
            <v>911</v>
          </cell>
          <cell r="B3687">
            <v>2</v>
          </cell>
          <cell r="C3687" t="str">
            <v>MDC-FC-43</v>
          </cell>
          <cell r="D3687">
            <v>911</v>
          </cell>
          <cell r="E3687" t="str">
            <v>MDC-FC</v>
          </cell>
          <cell r="F3687" t="str">
            <v>043</v>
          </cell>
          <cell r="G3687" t="str">
            <v>On Location</v>
          </cell>
          <cell r="H3687" t="str">
            <v>1000013978</v>
          </cell>
          <cell r="N3687" t="str">
            <v>4500198558</v>
          </cell>
          <cell r="O3687" t="str">
            <v>2</v>
          </cell>
        </row>
        <row r="3688">
          <cell r="A3688">
            <v>971</v>
          </cell>
          <cell r="B3688">
            <v>2</v>
          </cell>
          <cell r="C3688" t="str">
            <v>MDC-FC-52</v>
          </cell>
          <cell r="D3688">
            <v>971</v>
          </cell>
          <cell r="E3688" t="str">
            <v>MDC-FC</v>
          </cell>
          <cell r="F3688" t="str">
            <v>052</v>
          </cell>
          <cell r="G3688" t="str">
            <v>RITE</v>
          </cell>
          <cell r="H3688" t="str">
            <v>1000015396</v>
          </cell>
          <cell r="N3688" t="str">
            <v>4500495205</v>
          </cell>
          <cell r="O3688" t="str">
            <v>1</v>
          </cell>
        </row>
        <row r="3689">
          <cell r="A3689">
            <v>6478</v>
          </cell>
          <cell r="B3689">
            <v>2</v>
          </cell>
          <cell r="C3689" t="str">
            <v>MDC-FC-698</v>
          </cell>
          <cell r="D3689">
            <v>6478</v>
          </cell>
          <cell r="E3689" t="str">
            <v>MDC-FC</v>
          </cell>
          <cell r="F3689" t="str">
            <v>698</v>
          </cell>
          <cell r="G3689" t="str">
            <v>On Location</v>
          </cell>
          <cell r="I3689" t="e">
            <v>#N/A</v>
          </cell>
        </row>
        <row r="3690">
          <cell r="A3690">
            <v>690</v>
          </cell>
          <cell r="B3690">
            <v>2</v>
          </cell>
          <cell r="C3690" t="str">
            <v>MDC-FD-024</v>
          </cell>
          <cell r="D3690">
            <v>690</v>
          </cell>
          <cell r="E3690" t="str">
            <v>MDC-FD</v>
          </cell>
          <cell r="F3690" t="str">
            <v>024</v>
          </cell>
          <cell r="G3690" t="str">
            <v>RITE</v>
          </cell>
          <cell r="I3690" t="e">
            <v>#N/A</v>
          </cell>
        </row>
        <row r="3691">
          <cell r="A3691">
            <v>6326</v>
          </cell>
          <cell r="B3691">
            <v>2</v>
          </cell>
          <cell r="C3691" t="str">
            <v>MDC-FF-11642</v>
          </cell>
          <cell r="D3691">
            <v>6326</v>
          </cell>
          <cell r="E3691" t="str">
            <v>MDC-FF</v>
          </cell>
          <cell r="F3691" t="str">
            <v>11642</v>
          </cell>
          <cell r="G3691" t="str">
            <v>RITE</v>
          </cell>
          <cell r="I3691" t="e">
            <v>#N/A</v>
          </cell>
          <cell r="J3691" t="str">
            <v>Rename MDC-GB</v>
          </cell>
        </row>
        <row r="3692">
          <cell r="A3692">
            <v>6308</v>
          </cell>
          <cell r="B3692">
            <v>2</v>
          </cell>
          <cell r="C3692" t="str">
            <v>MDC-FF-11643</v>
          </cell>
          <cell r="D3692">
            <v>6308</v>
          </cell>
          <cell r="E3692" t="str">
            <v>MDC-FF</v>
          </cell>
          <cell r="F3692" t="str">
            <v>11643</v>
          </cell>
          <cell r="G3692" t="str">
            <v>RITE</v>
          </cell>
          <cell r="I3692" t="e">
            <v>#N/A</v>
          </cell>
          <cell r="J3692" t="str">
            <v>Rename MDC-GB</v>
          </cell>
        </row>
        <row r="3693">
          <cell r="A3693">
            <v>6309</v>
          </cell>
          <cell r="B3693">
            <v>2</v>
          </cell>
          <cell r="C3693" t="str">
            <v>MDC-FF-11644</v>
          </cell>
          <cell r="D3693">
            <v>6309</v>
          </cell>
          <cell r="E3693" t="str">
            <v>MDC-FF</v>
          </cell>
          <cell r="F3693" t="str">
            <v>11644</v>
          </cell>
          <cell r="G3693" t="str">
            <v>RITE</v>
          </cell>
          <cell r="I3693" t="e">
            <v>#N/A</v>
          </cell>
          <cell r="J3693" t="str">
            <v>Rename MDC-GB</v>
          </cell>
        </row>
        <row r="3694">
          <cell r="A3694">
            <v>7054</v>
          </cell>
          <cell r="B3694">
            <v>2</v>
          </cell>
          <cell r="C3694" t="str">
            <v>MDC-HC-11773</v>
          </cell>
          <cell r="D3694">
            <v>7054</v>
          </cell>
          <cell r="E3694" t="str">
            <v>MDC-HC</v>
          </cell>
          <cell r="F3694" t="str">
            <v>11773</v>
          </cell>
          <cell r="G3694" t="str">
            <v>RITE</v>
          </cell>
          <cell r="I3694" t="e">
            <v>#N/A</v>
          </cell>
          <cell r="N3694" t="str">
            <v>4501140230</v>
          </cell>
          <cell r="O3694" t="str">
            <v>19</v>
          </cell>
        </row>
        <row r="3695">
          <cell r="A3695">
            <v>5209</v>
          </cell>
          <cell r="B3695">
            <v>2</v>
          </cell>
          <cell r="C3695" t="str">
            <v>MDI-BA-155</v>
          </cell>
          <cell r="D3695">
            <v>5209</v>
          </cell>
          <cell r="E3695" t="str">
            <v>MDI-BA</v>
          </cell>
          <cell r="F3695" t="str">
            <v>155</v>
          </cell>
          <cell r="G3695" t="str">
            <v>JUNKED</v>
          </cell>
        </row>
        <row r="3696">
          <cell r="A3696">
            <v>5322</v>
          </cell>
          <cell r="B3696">
            <v>2</v>
          </cell>
          <cell r="C3696" t="str">
            <v>MDI-BA-382</v>
          </cell>
          <cell r="D3696">
            <v>5322</v>
          </cell>
          <cell r="E3696" t="str">
            <v>MDI-BA</v>
          </cell>
          <cell r="F3696" t="str">
            <v>382</v>
          </cell>
          <cell r="G3696" t="str">
            <v>JUNKED</v>
          </cell>
        </row>
        <row r="3697">
          <cell r="A3697">
            <v>5375</v>
          </cell>
          <cell r="B3697">
            <v>2</v>
          </cell>
          <cell r="C3697" t="str">
            <v>MDI-BA-636</v>
          </cell>
          <cell r="D3697">
            <v>5375</v>
          </cell>
          <cell r="E3697" t="str">
            <v>MDI-BA</v>
          </cell>
          <cell r="F3697" t="str">
            <v>636</v>
          </cell>
          <cell r="G3697" t="str">
            <v>On Location</v>
          </cell>
        </row>
        <row r="3698">
          <cell r="A3698">
            <v>5104</v>
          </cell>
          <cell r="B3698">
            <v>2</v>
          </cell>
          <cell r="C3698" t="str">
            <v>MDI-BC-045</v>
          </cell>
          <cell r="D3698">
            <v>5104</v>
          </cell>
          <cell r="E3698" t="str">
            <v>MDI-BC</v>
          </cell>
          <cell r="F3698" t="str">
            <v>045</v>
          </cell>
          <cell r="G3698" t="str">
            <v>RITE</v>
          </cell>
        </row>
        <row r="3699">
          <cell r="A3699">
            <v>5043</v>
          </cell>
          <cell r="B3699">
            <v>2</v>
          </cell>
          <cell r="C3699" t="str">
            <v>MDI-BC-113</v>
          </cell>
          <cell r="D3699">
            <v>5043</v>
          </cell>
          <cell r="E3699" t="str">
            <v>MDI-BC</v>
          </cell>
          <cell r="F3699" t="str">
            <v>113</v>
          </cell>
          <cell r="G3699" t="str">
            <v>Lost in Hole</v>
          </cell>
        </row>
        <row r="3700">
          <cell r="A3700">
            <v>4906</v>
          </cell>
          <cell r="B3700">
            <v>2</v>
          </cell>
          <cell r="C3700" t="str">
            <v>MDI-BC-143</v>
          </cell>
          <cell r="D3700">
            <v>4906</v>
          </cell>
          <cell r="E3700" t="str">
            <v>MDI-BC</v>
          </cell>
          <cell r="F3700" t="str">
            <v>143</v>
          </cell>
          <cell r="G3700" t="str">
            <v>RITE</v>
          </cell>
        </row>
        <row r="3701">
          <cell r="A3701">
            <v>5279</v>
          </cell>
          <cell r="B3701">
            <v>2</v>
          </cell>
          <cell r="C3701" t="str">
            <v>MDI-BC-155</v>
          </cell>
          <cell r="D3701">
            <v>5279</v>
          </cell>
          <cell r="E3701" t="str">
            <v>MDI-BC</v>
          </cell>
          <cell r="F3701" t="str">
            <v>155</v>
          </cell>
          <cell r="G3701" t="str">
            <v>On Location</v>
          </cell>
        </row>
        <row r="3702">
          <cell r="A3702">
            <v>5130</v>
          </cell>
          <cell r="B3702">
            <v>2</v>
          </cell>
          <cell r="C3702" t="str">
            <v>MDI-BC-175</v>
          </cell>
          <cell r="D3702">
            <v>5130</v>
          </cell>
          <cell r="E3702" t="str">
            <v>MDI-BC</v>
          </cell>
          <cell r="F3702" t="str">
            <v>175</v>
          </cell>
          <cell r="G3702" t="str">
            <v>On Location</v>
          </cell>
        </row>
        <row r="3703">
          <cell r="A3703">
            <v>5032</v>
          </cell>
          <cell r="B3703">
            <v>2</v>
          </cell>
          <cell r="C3703" t="str">
            <v>MDI-BC-182</v>
          </cell>
          <cell r="D3703">
            <v>5032</v>
          </cell>
          <cell r="E3703" t="str">
            <v>MDI-BC</v>
          </cell>
          <cell r="F3703" t="str">
            <v>182</v>
          </cell>
          <cell r="G3703" t="str">
            <v>Lost in Hole</v>
          </cell>
        </row>
        <row r="3704">
          <cell r="A3704">
            <v>4891</v>
          </cell>
          <cell r="B3704">
            <v>2</v>
          </cell>
          <cell r="C3704" t="str">
            <v>MDI-BC-196</v>
          </cell>
          <cell r="D3704">
            <v>4891</v>
          </cell>
          <cell r="E3704" t="str">
            <v>MDI-BC</v>
          </cell>
          <cell r="F3704" t="str">
            <v>196</v>
          </cell>
          <cell r="G3704" t="str">
            <v>On Location</v>
          </cell>
        </row>
        <row r="3705">
          <cell r="A3705">
            <v>5046</v>
          </cell>
          <cell r="B3705">
            <v>2</v>
          </cell>
          <cell r="C3705" t="str">
            <v>MDI-BC-199</v>
          </cell>
          <cell r="D3705">
            <v>5046</v>
          </cell>
          <cell r="E3705" t="str">
            <v>MDI-BC</v>
          </cell>
          <cell r="F3705" t="str">
            <v>199</v>
          </cell>
          <cell r="G3705" t="str">
            <v>On Location</v>
          </cell>
        </row>
        <row r="3706">
          <cell r="A3706">
            <v>4888</v>
          </cell>
          <cell r="B3706">
            <v>2</v>
          </cell>
          <cell r="C3706" t="str">
            <v>MDI-BC-200</v>
          </cell>
          <cell r="D3706">
            <v>4888</v>
          </cell>
          <cell r="E3706" t="str">
            <v>MDI-BC</v>
          </cell>
          <cell r="F3706" t="str">
            <v>200</v>
          </cell>
          <cell r="G3706" t="str">
            <v>RITE</v>
          </cell>
        </row>
        <row r="3707">
          <cell r="A3707">
            <v>4882</v>
          </cell>
          <cell r="B3707">
            <v>2</v>
          </cell>
          <cell r="C3707" t="str">
            <v>MDI-BC-214</v>
          </cell>
          <cell r="D3707">
            <v>4882</v>
          </cell>
          <cell r="E3707" t="str">
            <v>MDI-BC</v>
          </cell>
          <cell r="F3707" t="str">
            <v>214</v>
          </cell>
          <cell r="G3707" t="str">
            <v>On Location</v>
          </cell>
        </row>
        <row r="3708">
          <cell r="A3708">
            <v>5008</v>
          </cell>
          <cell r="B3708">
            <v>2</v>
          </cell>
          <cell r="C3708" t="str">
            <v>MDI-BC-236</v>
          </cell>
          <cell r="D3708">
            <v>5008</v>
          </cell>
          <cell r="E3708" t="str">
            <v>MDI-BC</v>
          </cell>
          <cell r="F3708" t="str">
            <v>236</v>
          </cell>
          <cell r="G3708" t="str">
            <v>On Location</v>
          </cell>
        </row>
        <row r="3709">
          <cell r="A3709">
            <v>4818</v>
          </cell>
          <cell r="B3709">
            <v>2</v>
          </cell>
          <cell r="C3709" t="str">
            <v>MDI-BC-265</v>
          </cell>
          <cell r="D3709">
            <v>4818</v>
          </cell>
          <cell r="E3709" t="str">
            <v>MDI-BC</v>
          </cell>
          <cell r="F3709" t="str">
            <v>265</v>
          </cell>
          <cell r="G3709" t="str">
            <v>RITE</v>
          </cell>
        </row>
        <row r="3710">
          <cell r="A3710">
            <v>4896</v>
          </cell>
          <cell r="B3710">
            <v>2</v>
          </cell>
          <cell r="C3710" t="str">
            <v>MDI-BC-267</v>
          </cell>
          <cell r="D3710">
            <v>4896</v>
          </cell>
          <cell r="E3710" t="str">
            <v>MDI-BC</v>
          </cell>
          <cell r="F3710" t="str">
            <v>267</v>
          </cell>
          <cell r="G3710" t="str">
            <v>RITE</v>
          </cell>
        </row>
        <row r="3711">
          <cell r="A3711">
            <v>5102</v>
          </cell>
          <cell r="B3711">
            <v>2</v>
          </cell>
          <cell r="C3711" t="str">
            <v>MDI-BC-279</v>
          </cell>
          <cell r="D3711">
            <v>5102</v>
          </cell>
          <cell r="E3711" t="str">
            <v>MDI-BC</v>
          </cell>
          <cell r="F3711" t="str">
            <v>279</v>
          </cell>
          <cell r="G3711" t="str">
            <v>RITE</v>
          </cell>
        </row>
        <row r="3712">
          <cell r="A3712">
            <v>4883</v>
          </cell>
          <cell r="B3712">
            <v>2</v>
          </cell>
          <cell r="C3712" t="str">
            <v>MDI-BC-280</v>
          </cell>
          <cell r="D3712">
            <v>4883</v>
          </cell>
          <cell r="E3712" t="str">
            <v>MDI-BC</v>
          </cell>
          <cell r="F3712" t="str">
            <v>280</v>
          </cell>
          <cell r="G3712" t="str">
            <v>Lost in Hole</v>
          </cell>
        </row>
        <row r="3713">
          <cell r="A3713">
            <v>5054</v>
          </cell>
          <cell r="B3713">
            <v>2</v>
          </cell>
          <cell r="C3713" t="str">
            <v>MDI-BC-298</v>
          </cell>
          <cell r="D3713">
            <v>5054</v>
          </cell>
          <cell r="E3713" t="str">
            <v>MDI-BC</v>
          </cell>
          <cell r="F3713" t="str">
            <v>298</v>
          </cell>
          <cell r="G3713" t="str">
            <v>RITE</v>
          </cell>
        </row>
        <row r="3714">
          <cell r="A3714">
            <v>4876</v>
          </cell>
          <cell r="B3714">
            <v>2</v>
          </cell>
          <cell r="C3714" t="str">
            <v>MDI-BC-327</v>
          </cell>
          <cell r="D3714">
            <v>4876</v>
          </cell>
          <cell r="E3714" t="str">
            <v>MDI-BC</v>
          </cell>
          <cell r="F3714" t="str">
            <v>327</v>
          </cell>
          <cell r="G3714" t="str">
            <v>RITE</v>
          </cell>
        </row>
        <row r="3715">
          <cell r="A3715">
            <v>5111</v>
          </cell>
          <cell r="B3715">
            <v>2</v>
          </cell>
          <cell r="C3715" t="str">
            <v>MDI-BC-333</v>
          </cell>
          <cell r="D3715">
            <v>5111</v>
          </cell>
          <cell r="E3715" t="str">
            <v>MDI-BC</v>
          </cell>
          <cell r="F3715" t="str">
            <v>333</v>
          </cell>
          <cell r="G3715" t="str">
            <v>RITE</v>
          </cell>
        </row>
        <row r="3716">
          <cell r="A3716">
            <v>4829</v>
          </cell>
          <cell r="B3716">
            <v>2</v>
          </cell>
          <cell r="C3716" t="str">
            <v>MDI-BC-353</v>
          </cell>
          <cell r="D3716">
            <v>4829</v>
          </cell>
          <cell r="E3716" t="str">
            <v>MDI-BC</v>
          </cell>
          <cell r="F3716" t="str">
            <v>353</v>
          </cell>
          <cell r="G3716" t="str">
            <v>RITE</v>
          </cell>
        </row>
        <row r="3717">
          <cell r="A3717">
            <v>6181</v>
          </cell>
          <cell r="B3717">
            <v>2</v>
          </cell>
          <cell r="C3717" t="str">
            <v>MDI-BC-371</v>
          </cell>
          <cell r="D3717">
            <v>6181</v>
          </cell>
          <cell r="E3717" t="str">
            <v>MDI-BC</v>
          </cell>
          <cell r="F3717" t="str">
            <v>371</v>
          </cell>
          <cell r="G3717" t="str">
            <v>RITE</v>
          </cell>
        </row>
        <row r="3718">
          <cell r="A3718">
            <v>4917</v>
          </cell>
          <cell r="B3718">
            <v>2</v>
          </cell>
          <cell r="C3718" t="str">
            <v>MDI-BC-375</v>
          </cell>
          <cell r="D3718">
            <v>4917</v>
          </cell>
          <cell r="E3718" t="str">
            <v>MDI-BC</v>
          </cell>
          <cell r="F3718" t="str">
            <v>375</v>
          </cell>
          <cell r="G3718" t="str">
            <v>RITE</v>
          </cell>
        </row>
        <row r="3719">
          <cell r="A3719">
            <v>4828</v>
          </cell>
          <cell r="B3719">
            <v>2</v>
          </cell>
          <cell r="C3719" t="str">
            <v>MDI-BC-382</v>
          </cell>
          <cell r="D3719">
            <v>4828</v>
          </cell>
          <cell r="E3719" t="str">
            <v>MDI-BC</v>
          </cell>
          <cell r="F3719" t="str">
            <v>382</v>
          </cell>
          <cell r="G3719" t="str">
            <v>Lost in Hole</v>
          </cell>
        </row>
        <row r="3720">
          <cell r="A3720">
            <v>5112</v>
          </cell>
          <cell r="B3720">
            <v>2</v>
          </cell>
          <cell r="C3720" t="str">
            <v>MDI-BC-406</v>
          </cell>
          <cell r="D3720">
            <v>5112</v>
          </cell>
          <cell r="E3720" t="str">
            <v>MDI-BC</v>
          </cell>
          <cell r="F3720" t="str">
            <v>406</v>
          </cell>
          <cell r="G3720" t="str">
            <v>On Location</v>
          </cell>
        </row>
        <row r="3721">
          <cell r="A3721">
            <v>4843</v>
          </cell>
          <cell r="B3721">
            <v>2</v>
          </cell>
          <cell r="C3721" t="str">
            <v>MDI-BC-410</v>
          </cell>
          <cell r="D3721">
            <v>4843</v>
          </cell>
          <cell r="E3721" t="str">
            <v>MDI-BC</v>
          </cell>
          <cell r="F3721" t="str">
            <v>410</v>
          </cell>
          <cell r="G3721" t="str">
            <v>On Location</v>
          </cell>
        </row>
        <row r="3722">
          <cell r="A3722">
            <v>5101</v>
          </cell>
          <cell r="B3722">
            <v>2</v>
          </cell>
          <cell r="C3722" t="str">
            <v>MDI-BC-412</v>
          </cell>
          <cell r="D3722">
            <v>5101</v>
          </cell>
          <cell r="E3722" t="str">
            <v>MDI-BC</v>
          </cell>
          <cell r="F3722" t="str">
            <v>412</v>
          </cell>
          <cell r="G3722" t="str">
            <v>On Location</v>
          </cell>
        </row>
        <row r="3723">
          <cell r="A3723">
            <v>4890</v>
          </cell>
          <cell r="B3723">
            <v>2</v>
          </cell>
          <cell r="C3723" t="str">
            <v>MDI-BC-429</v>
          </cell>
          <cell r="D3723">
            <v>4890</v>
          </cell>
          <cell r="E3723" t="str">
            <v>MDI-BC</v>
          </cell>
          <cell r="F3723" t="str">
            <v>429</v>
          </cell>
          <cell r="G3723" t="str">
            <v>RITE</v>
          </cell>
        </row>
        <row r="3724">
          <cell r="A3724">
            <v>4980</v>
          </cell>
          <cell r="B3724">
            <v>2</v>
          </cell>
          <cell r="C3724" t="str">
            <v>MDI-BC-434</v>
          </cell>
          <cell r="D3724">
            <v>4980</v>
          </cell>
          <cell r="E3724" t="str">
            <v>MDI-BC</v>
          </cell>
          <cell r="F3724" t="str">
            <v>434</v>
          </cell>
          <cell r="G3724" t="str">
            <v>On Location</v>
          </cell>
        </row>
        <row r="3725">
          <cell r="A3725">
            <v>5178</v>
          </cell>
          <cell r="B3725">
            <v>2</v>
          </cell>
          <cell r="C3725" t="str">
            <v>MDI-BC-438</v>
          </cell>
          <cell r="D3725">
            <v>5178</v>
          </cell>
          <cell r="E3725" t="str">
            <v>MDI-BC</v>
          </cell>
          <cell r="F3725" t="str">
            <v>438</v>
          </cell>
          <cell r="G3725" t="str">
            <v>RITE</v>
          </cell>
        </row>
        <row r="3726">
          <cell r="A3726">
            <v>4744</v>
          </cell>
          <cell r="B3726">
            <v>2</v>
          </cell>
          <cell r="C3726" t="str">
            <v>MDI-BC-444</v>
          </cell>
          <cell r="D3726">
            <v>4744</v>
          </cell>
          <cell r="E3726" t="str">
            <v>MDI-BC</v>
          </cell>
          <cell r="F3726" t="str">
            <v>444</v>
          </cell>
          <cell r="G3726" t="str">
            <v>On Location</v>
          </cell>
        </row>
        <row r="3727">
          <cell r="A3727">
            <v>5033</v>
          </cell>
          <cell r="B3727">
            <v>2</v>
          </cell>
          <cell r="C3727" t="str">
            <v>MDI-BC-451</v>
          </cell>
          <cell r="D3727">
            <v>5033</v>
          </cell>
          <cell r="E3727" t="str">
            <v>MDI-BC</v>
          </cell>
          <cell r="F3727" t="str">
            <v>451</v>
          </cell>
          <cell r="G3727" t="str">
            <v>On Location</v>
          </cell>
        </row>
        <row r="3728">
          <cell r="A3728">
            <v>5053</v>
          </cell>
          <cell r="B3728">
            <v>2</v>
          </cell>
          <cell r="C3728" t="str">
            <v>MDI-BC-460</v>
          </cell>
          <cell r="D3728">
            <v>5053</v>
          </cell>
          <cell r="E3728" t="str">
            <v>MDI-BC</v>
          </cell>
          <cell r="F3728" t="str">
            <v>460</v>
          </cell>
          <cell r="G3728" t="str">
            <v>On Location</v>
          </cell>
        </row>
        <row r="3729">
          <cell r="A3729">
            <v>4913</v>
          </cell>
          <cell r="B3729">
            <v>2</v>
          </cell>
          <cell r="C3729" t="str">
            <v>MDI-BC-473</v>
          </cell>
          <cell r="D3729">
            <v>4913</v>
          </cell>
          <cell r="E3729" t="str">
            <v>MDI-BC</v>
          </cell>
          <cell r="F3729" t="str">
            <v>473</v>
          </cell>
          <cell r="G3729" t="str">
            <v>On Location</v>
          </cell>
        </row>
        <row r="3730">
          <cell r="A3730">
            <v>4733</v>
          </cell>
          <cell r="B3730">
            <v>2</v>
          </cell>
          <cell r="C3730" t="str">
            <v>MDI-BC-509</v>
          </cell>
          <cell r="D3730">
            <v>4733</v>
          </cell>
          <cell r="E3730" t="str">
            <v>MDI-BC</v>
          </cell>
          <cell r="F3730" t="str">
            <v>509</v>
          </cell>
          <cell r="G3730" t="str">
            <v>RITE</v>
          </cell>
        </row>
        <row r="3731">
          <cell r="A3731">
            <v>5061</v>
          </cell>
          <cell r="B3731">
            <v>2</v>
          </cell>
          <cell r="C3731" t="str">
            <v>MDI-BC-532</v>
          </cell>
          <cell r="D3731">
            <v>5061</v>
          </cell>
          <cell r="E3731" t="str">
            <v>MDI-BC</v>
          </cell>
          <cell r="F3731" t="str">
            <v>532</v>
          </cell>
          <cell r="G3731" t="str">
            <v>RITE</v>
          </cell>
        </row>
        <row r="3732">
          <cell r="A3732">
            <v>5107</v>
          </cell>
          <cell r="B3732">
            <v>2</v>
          </cell>
          <cell r="C3732" t="str">
            <v>MDI-BC-533</v>
          </cell>
          <cell r="D3732">
            <v>5107</v>
          </cell>
          <cell r="E3732" t="str">
            <v>MDI-BC</v>
          </cell>
          <cell r="F3732" t="str">
            <v>533</v>
          </cell>
          <cell r="G3732" t="str">
            <v>On Location</v>
          </cell>
        </row>
        <row r="3733">
          <cell r="A3733">
            <v>5009</v>
          </cell>
          <cell r="B3733">
            <v>2</v>
          </cell>
          <cell r="C3733" t="str">
            <v>MDI-BC-536</v>
          </cell>
          <cell r="D3733">
            <v>5009</v>
          </cell>
          <cell r="E3733" t="str">
            <v>MDI-BC</v>
          </cell>
          <cell r="F3733" t="str">
            <v>536</v>
          </cell>
          <cell r="G3733" t="str">
            <v>On Location</v>
          </cell>
        </row>
        <row r="3734">
          <cell r="A3734">
            <v>5285</v>
          </cell>
          <cell r="B3734">
            <v>2</v>
          </cell>
          <cell r="C3734" t="str">
            <v>MDI-BC-542</v>
          </cell>
          <cell r="D3734">
            <v>5285</v>
          </cell>
          <cell r="E3734" t="str">
            <v>MDI-BC</v>
          </cell>
          <cell r="F3734" t="str">
            <v>542</v>
          </cell>
          <cell r="G3734" t="str">
            <v>RITE</v>
          </cell>
        </row>
        <row r="3735">
          <cell r="A3735">
            <v>4915</v>
          </cell>
          <cell r="B3735">
            <v>2</v>
          </cell>
          <cell r="C3735" t="str">
            <v>MDI-BC-543</v>
          </cell>
          <cell r="D3735">
            <v>4915</v>
          </cell>
          <cell r="E3735" t="str">
            <v>MDI-BC</v>
          </cell>
          <cell r="F3735" t="str">
            <v>543</v>
          </cell>
          <cell r="G3735" t="str">
            <v>Lost in Hole</v>
          </cell>
        </row>
        <row r="3736">
          <cell r="A3736">
            <v>5272</v>
          </cell>
          <cell r="B3736">
            <v>2</v>
          </cell>
          <cell r="C3736" t="str">
            <v>MDI-BC-545</v>
          </cell>
          <cell r="D3736">
            <v>5272</v>
          </cell>
          <cell r="E3736" t="str">
            <v>MDI-BC</v>
          </cell>
          <cell r="F3736" t="str">
            <v>545</v>
          </cell>
          <cell r="G3736" t="str">
            <v>On Location</v>
          </cell>
        </row>
        <row r="3737">
          <cell r="A3737">
            <v>4912</v>
          </cell>
          <cell r="B3737">
            <v>2</v>
          </cell>
          <cell r="C3737" t="str">
            <v>MDI-BC-546</v>
          </cell>
          <cell r="D3737">
            <v>4912</v>
          </cell>
          <cell r="E3737" t="str">
            <v>MDI-BC</v>
          </cell>
          <cell r="F3737" t="str">
            <v>546</v>
          </cell>
          <cell r="G3737" t="str">
            <v>Lost in Hole</v>
          </cell>
        </row>
        <row r="3738">
          <cell r="A3738">
            <v>4982</v>
          </cell>
          <cell r="B3738">
            <v>2</v>
          </cell>
          <cell r="C3738" t="str">
            <v>MDI-BC-547</v>
          </cell>
          <cell r="D3738">
            <v>4982</v>
          </cell>
          <cell r="E3738" t="str">
            <v>MDI-BC</v>
          </cell>
          <cell r="F3738" t="str">
            <v>547</v>
          </cell>
          <cell r="G3738" t="str">
            <v>RITE</v>
          </cell>
        </row>
        <row r="3739">
          <cell r="A3739">
            <v>5362</v>
          </cell>
          <cell r="B3739">
            <v>2</v>
          </cell>
          <cell r="C3739" t="str">
            <v>MDI-BC-557</v>
          </cell>
          <cell r="D3739">
            <v>5362</v>
          </cell>
          <cell r="E3739" t="str">
            <v>MDI-BC</v>
          </cell>
          <cell r="F3739" t="str">
            <v>557</v>
          </cell>
          <cell r="G3739" t="str">
            <v>RITE</v>
          </cell>
        </row>
        <row r="3740">
          <cell r="A3740">
            <v>4800</v>
          </cell>
          <cell r="B3740">
            <v>2</v>
          </cell>
          <cell r="C3740" t="str">
            <v>MDI-BC-569</v>
          </cell>
          <cell r="D3740">
            <v>4800</v>
          </cell>
          <cell r="E3740" t="str">
            <v>MDI-BC</v>
          </cell>
          <cell r="F3740" t="str">
            <v>569</v>
          </cell>
          <cell r="G3740" t="str">
            <v>On Location</v>
          </cell>
        </row>
        <row r="3741">
          <cell r="A3741">
            <v>4933</v>
          </cell>
          <cell r="B3741">
            <v>2</v>
          </cell>
          <cell r="C3741" t="str">
            <v>MDI-BC-578</v>
          </cell>
          <cell r="D3741">
            <v>4933</v>
          </cell>
          <cell r="E3741" t="str">
            <v>MDI-BC</v>
          </cell>
          <cell r="F3741" t="str">
            <v>578</v>
          </cell>
          <cell r="G3741" t="str">
            <v>RITE</v>
          </cell>
        </row>
        <row r="3742">
          <cell r="A3742">
            <v>4847</v>
          </cell>
          <cell r="B3742">
            <v>2</v>
          </cell>
          <cell r="C3742" t="str">
            <v>MDI-BC-581</v>
          </cell>
          <cell r="D3742">
            <v>4847</v>
          </cell>
          <cell r="E3742" t="str">
            <v>MDI-BC</v>
          </cell>
          <cell r="F3742" t="str">
            <v>581</v>
          </cell>
          <cell r="G3742" t="str">
            <v>On Location</v>
          </cell>
        </row>
        <row r="3743">
          <cell r="A3743">
            <v>4937</v>
          </cell>
          <cell r="B3743">
            <v>2</v>
          </cell>
          <cell r="C3743" t="str">
            <v>MDI-BC-598</v>
          </cell>
          <cell r="D3743">
            <v>4937</v>
          </cell>
          <cell r="E3743" t="str">
            <v>MDI-BC</v>
          </cell>
          <cell r="F3743" t="str">
            <v>598</v>
          </cell>
          <cell r="G3743" t="str">
            <v>Lost in Hole</v>
          </cell>
        </row>
        <row r="3744">
          <cell r="A3744">
            <v>5042</v>
          </cell>
          <cell r="B3744">
            <v>2</v>
          </cell>
          <cell r="C3744" t="str">
            <v>MDI-BC-618</v>
          </cell>
          <cell r="D3744">
            <v>5042</v>
          </cell>
          <cell r="E3744" t="str">
            <v>MDI-BC</v>
          </cell>
          <cell r="F3744" t="str">
            <v>618</v>
          </cell>
          <cell r="G3744" t="str">
            <v>Lost in Hole</v>
          </cell>
        </row>
        <row r="3745">
          <cell r="A3745">
            <v>5374</v>
          </cell>
          <cell r="B3745">
            <v>2</v>
          </cell>
          <cell r="C3745" t="str">
            <v>MDI-BC-637</v>
          </cell>
          <cell r="D3745">
            <v>5374</v>
          </cell>
          <cell r="E3745" t="str">
            <v>MDI-BC</v>
          </cell>
          <cell r="F3745" t="str">
            <v>637</v>
          </cell>
          <cell r="G3745" t="str">
            <v>RITE</v>
          </cell>
        </row>
        <row r="3746">
          <cell r="A3746">
            <v>4801</v>
          </cell>
          <cell r="B3746">
            <v>2</v>
          </cell>
          <cell r="C3746" t="str">
            <v>MDI-BC-639</v>
          </cell>
          <cell r="D3746">
            <v>4801</v>
          </cell>
          <cell r="E3746" t="str">
            <v>MDI-BC</v>
          </cell>
          <cell r="F3746" t="str">
            <v>639</v>
          </cell>
          <cell r="G3746" t="str">
            <v>On Location</v>
          </cell>
        </row>
        <row r="3747">
          <cell r="A3747">
            <v>5045</v>
          </cell>
          <cell r="B3747">
            <v>2</v>
          </cell>
          <cell r="C3747" t="str">
            <v>MDI-BC-674</v>
          </cell>
          <cell r="D3747">
            <v>5045</v>
          </cell>
          <cell r="E3747" t="str">
            <v>MDI-BC</v>
          </cell>
          <cell r="F3747" t="str">
            <v>674</v>
          </cell>
          <cell r="G3747" t="str">
            <v>RITE</v>
          </cell>
        </row>
        <row r="3748">
          <cell r="A3748">
            <v>4889</v>
          </cell>
          <cell r="B3748">
            <v>2</v>
          </cell>
          <cell r="C3748" t="str">
            <v>MDI-BC-687</v>
          </cell>
          <cell r="D3748">
            <v>4889</v>
          </cell>
          <cell r="E3748" t="str">
            <v>MDI-BC</v>
          </cell>
          <cell r="F3748" t="str">
            <v>687</v>
          </cell>
          <cell r="G3748" t="str">
            <v>On Location</v>
          </cell>
        </row>
        <row r="3749">
          <cell r="A3749">
            <v>5078</v>
          </cell>
          <cell r="B3749">
            <v>2</v>
          </cell>
          <cell r="C3749" t="str">
            <v>MDI-BC-694</v>
          </cell>
          <cell r="D3749">
            <v>5078</v>
          </cell>
          <cell r="E3749" t="str">
            <v>MDI-BC</v>
          </cell>
          <cell r="F3749" t="str">
            <v>694</v>
          </cell>
          <cell r="G3749" t="str">
            <v>On Location</v>
          </cell>
        </row>
        <row r="3750">
          <cell r="A3750">
            <v>5103</v>
          </cell>
          <cell r="B3750">
            <v>2</v>
          </cell>
          <cell r="C3750" t="str">
            <v>MDI-BC-697</v>
          </cell>
          <cell r="D3750">
            <v>5103</v>
          </cell>
          <cell r="E3750" t="str">
            <v>MDI-BC</v>
          </cell>
          <cell r="F3750" t="str">
            <v>697</v>
          </cell>
          <cell r="G3750" t="str">
            <v>On Location</v>
          </cell>
        </row>
        <row r="3751">
          <cell r="A3751">
            <v>7035</v>
          </cell>
          <cell r="B3751">
            <v>2</v>
          </cell>
          <cell r="C3751" t="str">
            <v>MDI-BD-1005</v>
          </cell>
          <cell r="D3751">
            <v>7035</v>
          </cell>
          <cell r="E3751" t="str">
            <v>MDI-BD</v>
          </cell>
          <cell r="F3751" t="str">
            <v>1005</v>
          </cell>
          <cell r="G3751" t="str">
            <v>RITE</v>
          </cell>
        </row>
        <row r="3752">
          <cell r="A3752">
            <v>7036</v>
          </cell>
          <cell r="B3752">
            <v>2</v>
          </cell>
          <cell r="C3752" t="str">
            <v>MDI-BD-1006</v>
          </cell>
          <cell r="D3752">
            <v>7036</v>
          </cell>
          <cell r="E3752" t="str">
            <v>MDI-BD</v>
          </cell>
          <cell r="F3752" t="str">
            <v>1006</v>
          </cell>
          <cell r="G3752" t="str">
            <v>On Location</v>
          </cell>
        </row>
        <row r="3753">
          <cell r="A3753">
            <v>7034</v>
          </cell>
          <cell r="B3753">
            <v>2</v>
          </cell>
          <cell r="C3753" t="str">
            <v>MDI-BD-1007</v>
          </cell>
          <cell r="D3753">
            <v>7034</v>
          </cell>
          <cell r="E3753" t="str">
            <v>MDI-BD</v>
          </cell>
          <cell r="F3753" t="str">
            <v>1007</v>
          </cell>
          <cell r="G3753" t="str">
            <v>RITE</v>
          </cell>
        </row>
        <row r="3754">
          <cell r="A3754">
            <v>7043</v>
          </cell>
          <cell r="B3754">
            <v>2</v>
          </cell>
          <cell r="C3754" t="str">
            <v>MDI-BD-1010</v>
          </cell>
          <cell r="D3754">
            <v>7043</v>
          </cell>
          <cell r="E3754" t="str">
            <v>MDI-BD</v>
          </cell>
          <cell r="F3754" t="str">
            <v>1010</v>
          </cell>
          <cell r="G3754" t="str">
            <v>On Location</v>
          </cell>
        </row>
        <row r="3755">
          <cell r="A3755">
            <v>4809</v>
          </cell>
          <cell r="B3755">
            <v>2</v>
          </cell>
          <cell r="C3755" t="str">
            <v>MDI-BD-246</v>
          </cell>
          <cell r="D3755">
            <v>4809</v>
          </cell>
          <cell r="E3755" t="str">
            <v>MDI-BC</v>
          </cell>
          <cell r="F3755" t="str">
            <v>246</v>
          </cell>
          <cell r="G3755" t="str">
            <v>RITE</v>
          </cell>
          <cell r="H3755" t="str">
            <v>1000005853</v>
          </cell>
        </row>
        <row r="3756">
          <cell r="A3756">
            <v>4836</v>
          </cell>
          <cell r="B3756">
            <v>2</v>
          </cell>
          <cell r="C3756" t="str">
            <v>MDI-BD-506</v>
          </cell>
          <cell r="D3756">
            <v>4836</v>
          </cell>
          <cell r="E3756" t="str">
            <v>MDI-BC</v>
          </cell>
          <cell r="F3756" t="str">
            <v>506</v>
          </cell>
          <cell r="G3756" t="str">
            <v>RITE</v>
          </cell>
          <cell r="H3756" t="str">
            <v>1000012995</v>
          </cell>
          <cell r="N3756" t="str">
            <v>4500008184</v>
          </cell>
          <cell r="O3756" t="str">
            <v>1</v>
          </cell>
        </row>
        <row r="3757">
          <cell r="A3757">
            <v>5007</v>
          </cell>
          <cell r="B3757">
            <v>2</v>
          </cell>
          <cell r="C3757" t="str">
            <v>MDI-BD-712</v>
          </cell>
          <cell r="D3757">
            <v>5007</v>
          </cell>
          <cell r="E3757" t="str">
            <v>MDI-BD</v>
          </cell>
          <cell r="F3757" t="str">
            <v>712</v>
          </cell>
          <cell r="G3757" t="str">
            <v>On Location</v>
          </cell>
        </row>
        <row r="3758">
          <cell r="A3758">
            <v>5474</v>
          </cell>
          <cell r="B3758">
            <v>2</v>
          </cell>
          <cell r="C3758" t="str">
            <v>MDI-BD-716</v>
          </cell>
          <cell r="D3758">
            <v>5474</v>
          </cell>
          <cell r="E3758" t="str">
            <v>MDI-BD</v>
          </cell>
          <cell r="F3758" t="str">
            <v>716</v>
          </cell>
          <cell r="G3758" t="str">
            <v>RITE</v>
          </cell>
        </row>
        <row r="3759">
          <cell r="A3759">
            <v>5163</v>
          </cell>
          <cell r="B3759">
            <v>2</v>
          </cell>
          <cell r="C3759" t="str">
            <v>MDI-BD-722</v>
          </cell>
          <cell r="D3759">
            <v>5163</v>
          </cell>
          <cell r="E3759" t="str">
            <v>MDI-BD</v>
          </cell>
          <cell r="F3759" t="str">
            <v>722</v>
          </cell>
          <cell r="G3759" t="str">
            <v>RITE</v>
          </cell>
        </row>
        <row r="3760">
          <cell r="A3760">
            <v>5282</v>
          </cell>
          <cell r="B3760">
            <v>2</v>
          </cell>
          <cell r="C3760" t="str">
            <v>MDI-BD-723</v>
          </cell>
          <cell r="D3760">
            <v>5282</v>
          </cell>
          <cell r="E3760" t="str">
            <v>MDI-BD</v>
          </cell>
          <cell r="F3760" t="str">
            <v>723</v>
          </cell>
          <cell r="G3760" t="str">
            <v>Lost in Hole</v>
          </cell>
        </row>
        <row r="3761">
          <cell r="A3761">
            <v>5186</v>
          </cell>
          <cell r="B3761">
            <v>2</v>
          </cell>
          <cell r="C3761" t="str">
            <v>MDI-BD-728</v>
          </cell>
          <cell r="D3761">
            <v>5186</v>
          </cell>
          <cell r="E3761" t="str">
            <v>MDI-BD</v>
          </cell>
          <cell r="F3761" t="str">
            <v>728</v>
          </cell>
          <cell r="G3761" t="str">
            <v>On Location</v>
          </cell>
        </row>
        <row r="3762">
          <cell r="A3762">
            <v>5064</v>
          </cell>
          <cell r="B3762">
            <v>2</v>
          </cell>
          <cell r="C3762" t="str">
            <v>MDI-BD-730</v>
          </cell>
          <cell r="D3762">
            <v>5064</v>
          </cell>
          <cell r="E3762" t="str">
            <v>MDI-BD</v>
          </cell>
          <cell r="F3762" t="str">
            <v>730</v>
          </cell>
          <cell r="G3762" t="str">
            <v>RITE</v>
          </cell>
        </row>
        <row r="3763">
          <cell r="A3763">
            <v>4845</v>
          </cell>
          <cell r="B3763">
            <v>2</v>
          </cell>
          <cell r="C3763" t="str">
            <v>MDI-BD-741</v>
          </cell>
          <cell r="D3763">
            <v>4845</v>
          </cell>
          <cell r="E3763" t="str">
            <v>MDI-BD</v>
          </cell>
          <cell r="F3763" t="str">
            <v>741</v>
          </cell>
          <cell r="G3763" t="str">
            <v>Lost in Hole</v>
          </cell>
        </row>
        <row r="3764">
          <cell r="A3764">
            <v>4905</v>
          </cell>
          <cell r="B3764">
            <v>2</v>
          </cell>
          <cell r="C3764" t="str">
            <v>MDI-BD-742</v>
          </cell>
          <cell r="D3764">
            <v>4905</v>
          </cell>
          <cell r="E3764" t="str">
            <v>MDI-BD</v>
          </cell>
          <cell r="F3764" t="str">
            <v>742</v>
          </cell>
          <cell r="G3764" t="str">
            <v>On Location</v>
          </cell>
        </row>
        <row r="3765">
          <cell r="A3765">
            <v>4886</v>
          </cell>
          <cell r="B3765">
            <v>2</v>
          </cell>
          <cell r="C3765" t="str">
            <v>MDI-BD-753</v>
          </cell>
          <cell r="D3765">
            <v>4886</v>
          </cell>
          <cell r="E3765" t="str">
            <v>MDI-BD</v>
          </cell>
          <cell r="F3765" t="str">
            <v>753</v>
          </cell>
          <cell r="G3765" t="str">
            <v>On Location</v>
          </cell>
        </row>
        <row r="3766">
          <cell r="A3766">
            <v>5048</v>
          </cell>
          <cell r="B3766">
            <v>2</v>
          </cell>
          <cell r="C3766" t="str">
            <v>MDI-BD-756</v>
          </cell>
          <cell r="D3766">
            <v>5048</v>
          </cell>
          <cell r="E3766" t="str">
            <v>MDI-BD</v>
          </cell>
          <cell r="F3766" t="str">
            <v>756</v>
          </cell>
          <cell r="G3766" t="str">
            <v>RITE</v>
          </cell>
        </row>
        <row r="3767">
          <cell r="A3767">
            <v>4981</v>
          </cell>
          <cell r="B3767">
            <v>2</v>
          </cell>
          <cell r="C3767" t="str">
            <v>MDI-BD-757</v>
          </cell>
          <cell r="D3767">
            <v>4981</v>
          </cell>
          <cell r="E3767" t="str">
            <v>MDI-BD</v>
          </cell>
          <cell r="F3767" t="str">
            <v>757</v>
          </cell>
          <cell r="G3767" t="str">
            <v>RITE</v>
          </cell>
        </row>
        <row r="3768">
          <cell r="A3768">
            <v>4802</v>
          </cell>
          <cell r="B3768">
            <v>2</v>
          </cell>
          <cell r="C3768" t="str">
            <v>MDI-BD-767</v>
          </cell>
          <cell r="D3768">
            <v>4802</v>
          </cell>
          <cell r="E3768" t="str">
            <v>MDI-BD</v>
          </cell>
          <cell r="F3768" t="str">
            <v>767</v>
          </cell>
          <cell r="G3768" t="str">
            <v>Lost in Hole</v>
          </cell>
        </row>
        <row r="3769">
          <cell r="A3769">
            <v>4892</v>
          </cell>
          <cell r="B3769">
            <v>2</v>
          </cell>
          <cell r="C3769" t="str">
            <v>MDI-BD-777</v>
          </cell>
          <cell r="D3769">
            <v>4892</v>
          </cell>
          <cell r="E3769" t="str">
            <v>MDI-BD</v>
          </cell>
          <cell r="F3769" t="str">
            <v>777</v>
          </cell>
          <cell r="G3769" t="str">
            <v>On Location</v>
          </cell>
        </row>
        <row r="3770">
          <cell r="A3770">
            <v>5037</v>
          </cell>
          <cell r="B3770">
            <v>2</v>
          </cell>
          <cell r="C3770" t="str">
            <v>MDI-BD-779</v>
          </cell>
          <cell r="D3770">
            <v>5037</v>
          </cell>
          <cell r="E3770" t="str">
            <v>MDI-BD</v>
          </cell>
          <cell r="F3770" t="str">
            <v>779</v>
          </cell>
          <cell r="G3770" t="str">
            <v>RITE</v>
          </cell>
        </row>
        <row r="3771">
          <cell r="A3771">
            <v>4743</v>
          </cell>
          <cell r="B3771">
            <v>2</v>
          </cell>
          <cell r="C3771" t="str">
            <v>MDI-BD-786</v>
          </cell>
          <cell r="D3771">
            <v>4743</v>
          </cell>
          <cell r="E3771" t="str">
            <v>MDI-BD</v>
          </cell>
          <cell r="F3771" t="str">
            <v>786</v>
          </cell>
          <cell r="G3771" t="str">
            <v>RITE</v>
          </cell>
        </row>
        <row r="3772">
          <cell r="A3772">
            <v>5010</v>
          </cell>
          <cell r="B3772">
            <v>2</v>
          </cell>
          <cell r="C3772" t="str">
            <v>MDI-BD-790</v>
          </cell>
          <cell r="D3772">
            <v>5010</v>
          </cell>
          <cell r="E3772" t="str">
            <v>MDI-BD</v>
          </cell>
          <cell r="F3772" t="str">
            <v>790</v>
          </cell>
          <cell r="G3772" t="str">
            <v>Lost in Hole</v>
          </cell>
        </row>
        <row r="3773">
          <cell r="A3773">
            <v>5015</v>
          </cell>
          <cell r="B3773">
            <v>2</v>
          </cell>
          <cell r="C3773" t="str">
            <v>MDI-BD-791</v>
          </cell>
          <cell r="D3773">
            <v>5015</v>
          </cell>
          <cell r="E3773" t="str">
            <v>MDI-BD</v>
          </cell>
          <cell r="F3773" t="str">
            <v>791</v>
          </cell>
          <cell r="G3773" t="str">
            <v>RITE</v>
          </cell>
        </row>
        <row r="3774">
          <cell r="A3774">
            <v>4833</v>
          </cell>
          <cell r="B3774">
            <v>2</v>
          </cell>
          <cell r="C3774" t="str">
            <v>MDI-BD-792</v>
          </cell>
          <cell r="D3774">
            <v>4833</v>
          </cell>
          <cell r="E3774" t="str">
            <v>MDI-BD</v>
          </cell>
          <cell r="F3774" t="str">
            <v>792</v>
          </cell>
          <cell r="G3774" t="str">
            <v>RITE</v>
          </cell>
        </row>
        <row r="3775">
          <cell r="A3775">
            <v>5079</v>
          </cell>
          <cell r="B3775">
            <v>2</v>
          </cell>
          <cell r="C3775" t="str">
            <v>MDI-BD-793</v>
          </cell>
          <cell r="D3775">
            <v>5079</v>
          </cell>
          <cell r="E3775" t="str">
            <v>MDI-BD</v>
          </cell>
          <cell r="F3775" t="str">
            <v>793</v>
          </cell>
          <cell r="G3775" t="str">
            <v>RITE</v>
          </cell>
        </row>
        <row r="3776">
          <cell r="A3776">
            <v>5062</v>
          </cell>
          <cell r="B3776">
            <v>2</v>
          </cell>
          <cell r="C3776" t="str">
            <v>MDI-BD-794</v>
          </cell>
          <cell r="D3776">
            <v>5062</v>
          </cell>
          <cell r="E3776" t="str">
            <v>MDI-BD</v>
          </cell>
          <cell r="F3776" t="str">
            <v>794</v>
          </cell>
          <cell r="G3776" t="str">
            <v>RITE</v>
          </cell>
        </row>
        <row r="3777">
          <cell r="A3777">
            <v>4897</v>
          </cell>
          <cell r="B3777">
            <v>2</v>
          </cell>
          <cell r="C3777" t="str">
            <v>MDI-BD-795</v>
          </cell>
          <cell r="D3777">
            <v>4897</v>
          </cell>
          <cell r="E3777" t="str">
            <v>MDI-BD</v>
          </cell>
          <cell r="F3777" t="str">
            <v>795</v>
          </cell>
          <cell r="G3777" t="str">
            <v>RITE</v>
          </cell>
        </row>
        <row r="3778">
          <cell r="A3778">
            <v>4879</v>
          </cell>
          <cell r="B3778">
            <v>2</v>
          </cell>
          <cell r="C3778" t="str">
            <v>MDI-BD-796</v>
          </cell>
          <cell r="D3778">
            <v>4879</v>
          </cell>
          <cell r="E3778" t="str">
            <v>MDI-BD</v>
          </cell>
          <cell r="F3778" t="str">
            <v>796</v>
          </cell>
          <cell r="G3778" t="str">
            <v>On Location</v>
          </cell>
        </row>
        <row r="3779">
          <cell r="A3779">
            <v>4878</v>
          </cell>
          <cell r="B3779">
            <v>2</v>
          </cell>
          <cell r="C3779" t="str">
            <v>MDI-BD-797</v>
          </cell>
          <cell r="D3779">
            <v>4878</v>
          </cell>
          <cell r="E3779" t="str">
            <v>MDI-BD</v>
          </cell>
          <cell r="F3779" t="str">
            <v>797</v>
          </cell>
          <cell r="G3779" t="str">
            <v>RITE</v>
          </cell>
        </row>
        <row r="3780">
          <cell r="A3780">
            <v>4827</v>
          </cell>
          <cell r="B3780">
            <v>2</v>
          </cell>
          <cell r="C3780" t="str">
            <v>MDI-BD-798</v>
          </cell>
          <cell r="D3780">
            <v>4827</v>
          </cell>
          <cell r="E3780" t="str">
            <v>MDI-BD</v>
          </cell>
          <cell r="F3780" t="str">
            <v>798</v>
          </cell>
          <cell r="G3780" t="str">
            <v>Lost in Hole</v>
          </cell>
        </row>
        <row r="3781">
          <cell r="A3781">
            <v>4914</v>
          </cell>
          <cell r="B3781">
            <v>2</v>
          </cell>
          <cell r="C3781" t="str">
            <v>MDI-BD-799</v>
          </cell>
          <cell r="D3781">
            <v>4914</v>
          </cell>
          <cell r="E3781" t="str">
            <v>MDI-BD</v>
          </cell>
          <cell r="F3781" t="str">
            <v>799</v>
          </cell>
          <cell r="G3781" t="str">
            <v>On Location</v>
          </cell>
        </row>
        <row r="3782">
          <cell r="A3782">
            <v>4887</v>
          </cell>
          <cell r="B3782">
            <v>2</v>
          </cell>
          <cell r="C3782" t="str">
            <v>MDI-BD-802</v>
          </cell>
          <cell r="D3782">
            <v>4887</v>
          </cell>
          <cell r="E3782" t="str">
            <v>MDI-BD</v>
          </cell>
          <cell r="F3782" t="str">
            <v>802</v>
          </cell>
          <cell r="G3782" t="str">
            <v>Lost in Hole</v>
          </cell>
        </row>
        <row r="3783">
          <cell r="A3783">
            <v>4866</v>
          </cell>
          <cell r="B3783">
            <v>2</v>
          </cell>
          <cell r="C3783" t="str">
            <v>MDI-BD-825</v>
          </cell>
          <cell r="D3783">
            <v>4866</v>
          </cell>
          <cell r="E3783" t="str">
            <v>MDI-BD</v>
          </cell>
          <cell r="F3783" t="str">
            <v>825</v>
          </cell>
          <cell r="G3783" t="str">
            <v>On Location</v>
          </cell>
        </row>
        <row r="3784">
          <cell r="A3784">
            <v>4841</v>
          </cell>
          <cell r="B3784">
            <v>2</v>
          </cell>
          <cell r="C3784" t="str">
            <v>MDI-BD-836</v>
          </cell>
          <cell r="D3784">
            <v>4841</v>
          </cell>
          <cell r="E3784" t="str">
            <v>MDI-BD</v>
          </cell>
          <cell r="F3784" t="str">
            <v>836</v>
          </cell>
          <cell r="G3784" t="str">
            <v>On Location</v>
          </cell>
        </row>
        <row r="3785">
          <cell r="A3785">
            <v>4832</v>
          </cell>
          <cell r="B3785">
            <v>2</v>
          </cell>
          <cell r="C3785" t="str">
            <v>MDI-BD-837</v>
          </cell>
          <cell r="D3785">
            <v>4832</v>
          </cell>
          <cell r="E3785" t="str">
            <v>MDI-BD</v>
          </cell>
          <cell r="F3785" t="str">
            <v>837</v>
          </cell>
          <cell r="G3785" t="str">
            <v>Lost in Hole</v>
          </cell>
        </row>
        <row r="3786">
          <cell r="A3786">
            <v>4932</v>
          </cell>
          <cell r="B3786">
            <v>2</v>
          </cell>
          <cell r="C3786" t="str">
            <v>MDI-BD-844</v>
          </cell>
          <cell r="D3786">
            <v>4932</v>
          </cell>
          <cell r="E3786" t="str">
            <v>MDI-BD</v>
          </cell>
          <cell r="F3786" t="str">
            <v>844</v>
          </cell>
          <cell r="G3786" t="str">
            <v>On Location</v>
          </cell>
        </row>
        <row r="3787">
          <cell r="A3787">
            <v>5184</v>
          </cell>
          <cell r="B3787">
            <v>2</v>
          </cell>
          <cell r="C3787" t="str">
            <v>MDI-BD-861</v>
          </cell>
          <cell r="D3787">
            <v>5184</v>
          </cell>
          <cell r="E3787" t="str">
            <v>MDI-BD</v>
          </cell>
          <cell r="F3787" t="str">
            <v>861</v>
          </cell>
          <cell r="G3787" t="str">
            <v>RITE</v>
          </cell>
        </row>
        <row r="3788">
          <cell r="A3788">
            <v>5218</v>
          </cell>
          <cell r="B3788">
            <v>2</v>
          </cell>
          <cell r="C3788" t="str">
            <v>MDI-BD-862</v>
          </cell>
          <cell r="D3788">
            <v>5218</v>
          </cell>
          <cell r="E3788" t="str">
            <v>MDI-BD</v>
          </cell>
          <cell r="F3788" t="str">
            <v>862</v>
          </cell>
          <cell r="G3788" t="str">
            <v>RITE</v>
          </cell>
        </row>
        <row r="3789">
          <cell r="A3789">
            <v>5224</v>
          </cell>
          <cell r="B3789">
            <v>2</v>
          </cell>
          <cell r="C3789" t="str">
            <v>MDI-BD-864</v>
          </cell>
          <cell r="D3789">
            <v>5224</v>
          </cell>
          <cell r="E3789" t="str">
            <v>MDI-BD</v>
          </cell>
          <cell r="F3789" t="str">
            <v>864</v>
          </cell>
          <cell r="G3789" t="str">
            <v>On Location</v>
          </cell>
        </row>
        <row r="3790">
          <cell r="A3790">
            <v>5401</v>
          </cell>
          <cell r="B3790">
            <v>2</v>
          </cell>
          <cell r="C3790" t="str">
            <v>MDI-BD-866</v>
          </cell>
          <cell r="D3790">
            <v>5401</v>
          </cell>
          <cell r="E3790" t="str">
            <v>MDI-BD</v>
          </cell>
          <cell r="F3790" t="str">
            <v>866</v>
          </cell>
          <cell r="G3790" t="str">
            <v>On Location</v>
          </cell>
        </row>
        <row r="3791">
          <cell r="A3791">
            <v>5306</v>
          </cell>
          <cell r="B3791">
            <v>2</v>
          </cell>
          <cell r="C3791" t="str">
            <v>MDI-BD-867</v>
          </cell>
          <cell r="D3791">
            <v>5306</v>
          </cell>
          <cell r="E3791" t="str">
            <v>MDI-BD</v>
          </cell>
          <cell r="F3791" t="str">
            <v>867</v>
          </cell>
          <cell r="G3791" t="str">
            <v>On Location</v>
          </cell>
        </row>
        <row r="3792">
          <cell r="A3792">
            <v>5302</v>
          </cell>
          <cell r="B3792">
            <v>2</v>
          </cell>
          <cell r="C3792" t="str">
            <v>MDI-BD-868</v>
          </cell>
          <cell r="D3792">
            <v>5302</v>
          </cell>
          <cell r="E3792" t="str">
            <v>MDI-BD</v>
          </cell>
          <cell r="F3792" t="str">
            <v>868</v>
          </cell>
          <cell r="G3792" t="str">
            <v>RITE</v>
          </cell>
        </row>
        <row r="3793">
          <cell r="A3793">
            <v>5308</v>
          </cell>
          <cell r="B3793">
            <v>2</v>
          </cell>
          <cell r="C3793" t="str">
            <v>MDI-BD-869</v>
          </cell>
          <cell r="D3793">
            <v>5308</v>
          </cell>
          <cell r="E3793" t="str">
            <v>MDI-BD</v>
          </cell>
          <cell r="F3793" t="str">
            <v>869</v>
          </cell>
          <cell r="G3793" t="str">
            <v>RITE</v>
          </cell>
        </row>
        <row r="3794">
          <cell r="A3794">
            <v>5304</v>
          </cell>
          <cell r="B3794">
            <v>2</v>
          </cell>
          <cell r="C3794" t="str">
            <v>MDI-BD-870</v>
          </cell>
          <cell r="D3794">
            <v>5304</v>
          </cell>
          <cell r="E3794" t="str">
            <v>MDI-BD</v>
          </cell>
          <cell r="F3794" t="str">
            <v>870</v>
          </cell>
          <cell r="G3794" t="str">
            <v>On Location</v>
          </cell>
        </row>
        <row r="3795">
          <cell r="A3795">
            <v>5527</v>
          </cell>
          <cell r="B3795">
            <v>2</v>
          </cell>
          <cell r="C3795" t="str">
            <v>MDI-BD-882</v>
          </cell>
          <cell r="D3795">
            <v>5527</v>
          </cell>
          <cell r="E3795" t="str">
            <v>MDI-BD</v>
          </cell>
          <cell r="F3795" t="str">
            <v>882</v>
          </cell>
          <cell r="G3795" t="str">
            <v>On Location</v>
          </cell>
        </row>
        <row r="3796">
          <cell r="A3796">
            <v>5626</v>
          </cell>
          <cell r="B3796">
            <v>2</v>
          </cell>
          <cell r="C3796" t="str">
            <v>MDI-BD-894</v>
          </cell>
          <cell r="D3796">
            <v>5626</v>
          </cell>
          <cell r="E3796" t="str">
            <v>MDI-BD</v>
          </cell>
          <cell r="F3796" t="str">
            <v>894</v>
          </cell>
          <cell r="G3796" t="str">
            <v>Lost in Hole</v>
          </cell>
        </row>
        <row r="3797">
          <cell r="A3797">
            <v>5625</v>
          </cell>
          <cell r="B3797">
            <v>2</v>
          </cell>
          <cell r="C3797" t="str">
            <v>MDI-BD-895</v>
          </cell>
          <cell r="D3797">
            <v>5625</v>
          </cell>
          <cell r="E3797" t="str">
            <v>MDI-BD</v>
          </cell>
          <cell r="F3797" t="str">
            <v>895</v>
          </cell>
          <cell r="G3797" t="str">
            <v>RITE</v>
          </cell>
        </row>
        <row r="3798">
          <cell r="A3798">
            <v>5685</v>
          </cell>
          <cell r="B3798">
            <v>2</v>
          </cell>
          <cell r="C3798" t="str">
            <v>MDI-BD-904</v>
          </cell>
          <cell r="D3798">
            <v>5685</v>
          </cell>
          <cell r="E3798" t="str">
            <v>MDI-BD</v>
          </cell>
          <cell r="F3798" t="str">
            <v>904</v>
          </cell>
          <cell r="G3798" t="str">
            <v>RITE</v>
          </cell>
        </row>
        <row r="3799">
          <cell r="A3799">
            <v>5862</v>
          </cell>
          <cell r="B3799">
            <v>2</v>
          </cell>
          <cell r="C3799" t="str">
            <v>MDI-BD-905</v>
          </cell>
          <cell r="D3799">
            <v>5862</v>
          </cell>
          <cell r="E3799" t="str">
            <v>MDI-BD</v>
          </cell>
          <cell r="F3799" t="str">
            <v>905</v>
          </cell>
          <cell r="G3799" t="str">
            <v>On Location</v>
          </cell>
        </row>
        <row r="3800">
          <cell r="A3800">
            <v>6318</v>
          </cell>
          <cell r="B3800">
            <v>2</v>
          </cell>
          <cell r="C3800" t="str">
            <v>MDI-BD-912</v>
          </cell>
          <cell r="D3800">
            <v>6318</v>
          </cell>
          <cell r="E3800" t="str">
            <v>MDI-BD</v>
          </cell>
          <cell r="F3800" t="str">
            <v>912</v>
          </cell>
          <cell r="G3800" t="str">
            <v>RITE</v>
          </cell>
        </row>
        <row r="3801">
          <cell r="A3801">
            <v>6182</v>
          </cell>
          <cell r="B3801">
            <v>2</v>
          </cell>
          <cell r="C3801" t="str">
            <v>MDI-BD-913</v>
          </cell>
          <cell r="D3801">
            <v>6182</v>
          </cell>
          <cell r="E3801" t="str">
            <v>MDI-BD</v>
          </cell>
          <cell r="F3801" t="str">
            <v>913</v>
          </cell>
          <cell r="G3801" t="str">
            <v>RITE</v>
          </cell>
        </row>
        <row r="3802">
          <cell r="A3802">
            <v>5975</v>
          </cell>
          <cell r="B3802">
            <v>2</v>
          </cell>
          <cell r="C3802" t="str">
            <v>MDI-BD-914</v>
          </cell>
          <cell r="D3802">
            <v>5975</v>
          </cell>
          <cell r="E3802" t="str">
            <v>MDI-BD</v>
          </cell>
          <cell r="F3802" t="str">
            <v>914</v>
          </cell>
          <cell r="G3802" t="str">
            <v>RITE</v>
          </cell>
        </row>
        <row r="3803">
          <cell r="A3803">
            <v>6013</v>
          </cell>
          <cell r="B3803">
            <v>2</v>
          </cell>
          <cell r="C3803" t="str">
            <v>MDI-BD-915</v>
          </cell>
          <cell r="D3803">
            <v>6013</v>
          </cell>
          <cell r="E3803" t="str">
            <v>MDI-BD</v>
          </cell>
          <cell r="F3803" t="str">
            <v>915</v>
          </cell>
          <cell r="G3803" t="str">
            <v>On Location</v>
          </cell>
        </row>
        <row r="3804">
          <cell r="A3804">
            <v>6392</v>
          </cell>
          <cell r="B3804">
            <v>2</v>
          </cell>
          <cell r="C3804" t="str">
            <v>MDI-BD-919</v>
          </cell>
          <cell r="D3804">
            <v>6392</v>
          </cell>
          <cell r="E3804" t="str">
            <v>MDI-BD</v>
          </cell>
          <cell r="F3804" t="str">
            <v>919</v>
          </cell>
          <cell r="G3804" t="str">
            <v>RITE</v>
          </cell>
        </row>
        <row r="3805">
          <cell r="A3805">
            <v>6256</v>
          </cell>
          <cell r="B3805">
            <v>2</v>
          </cell>
          <cell r="C3805" t="str">
            <v>MDI-BD-926</v>
          </cell>
          <cell r="D3805">
            <v>6256</v>
          </cell>
          <cell r="E3805" t="str">
            <v>MDI-BD</v>
          </cell>
          <cell r="F3805" t="str">
            <v>926</v>
          </cell>
          <cell r="G3805" t="str">
            <v>On Location</v>
          </cell>
        </row>
        <row r="3806">
          <cell r="A3806">
            <v>6871</v>
          </cell>
          <cell r="B3806">
            <v>2</v>
          </cell>
          <cell r="C3806" t="str">
            <v>MDI-BD-938</v>
          </cell>
          <cell r="D3806">
            <v>6871</v>
          </cell>
          <cell r="E3806" t="str">
            <v>MDI-BD</v>
          </cell>
          <cell r="F3806" t="str">
            <v>938</v>
          </cell>
          <cell r="G3806" t="str">
            <v>On Location</v>
          </cell>
        </row>
        <row r="3807">
          <cell r="A3807">
            <v>6111</v>
          </cell>
          <cell r="B3807">
            <v>2</v>
          </cell>
          <cell r="C3807" t="str">
            <v>MDI-BD-941</v>
          </cell>
          <cell r="D3807">
            <v>6111</v>
          </cell>
          <cell r="E3807" t="str">
            <v>MDI-BD</v>
          </cell>
          <cell r="F3807" t="str">
            <v>941</v>
          </cell>
          <cell r="G3807" t="str">
            <v>RITE</v>
          </cell>
          <cell r="N3807" t="str">
            <v>BOC-C00-006</v>
          </cell>
          <cell r="O3807" t="str">
            <v>10</v>
          </cell>
        </row>
        <row r="3808">
          <cell r="A3808">
            <v>6114</v>
          </cell>
          <cell r="B3808">
            <v>2</v>
          </cell>
          <cell r="C3808" t="str">
            <v>MDI-BD-942</v>
          </cell>
          <cell r="D3808">
            <v>6114</v>
          </cell>
          <cell r="E3808" t="str">
            <v>MDI-BD</v>
          </cell>
          <cell r="F3808" t="str">
            <v>942</v>
          </cell>
          <cell r="G3808" t="str">
            <v>On Location</v>
          </cell>
          <cell r="N3808" t="str">
            <v>4501126104</v>
          </cell>
          <cell r="O3808" t="str">
            <v>1</v>
          </cell>
        </row>
        <row r="3809">
          <cell r="A3809">
            <v>6113</v>
          </cell>
          <cell r="B3809">
            <v>2</v>
          </cell>
          <cell r="C3809" t="str">
            <v>MDI-BD-943</v>
          </cell>
          <cell r="D3809">
            <v>6113</v>
          </cell>
          <cell r="E3809" t="str">
            <v>MDI-BD</v>
          </cell>
          <cell r="F3809" t="str">
            <v>943</v>
          </cell>
          <cell r="G3809" t="str">
            <v>On Location</v>
          </cell>
          <cell r="N3809" t="str">
            <v>4501120555</v>
          </cell>
          <cell r="O3809" t="str">
            <v>1</v>
          </cell>
        </row>
        <row r="3810">
          <cell r="A3810">
            <v>6112</v>
          </cell>
          <cell r="B3810">
            <v>2</v>
          </cell>
          <cell r="C3810" t="str">
            <v>MDI-BD-944</v>
          </cell>
          <cell r="D3810">
            <v>6112</v>
          </cell>
          <cell r="E3810" t="str">
            <v>MDI-BD</v>
          </cell>
          <cell r="F3810" t="str">
            <v>944</v>
          </cell>
          <cell r="G3810" t="str">
            <v>RITE</v>
          </cell>
          <cell r="N3810" t="str">
            <v>4501120555</v>
          </cell>
          <cell r="O3810" t="str">
            <v>2</v>
          </cell>
        </row>
        <row r="3811">
          <cell r="A3811">
            <v>6185</v>
          </cell>
          <cell r="B3811">
            <v>2</v>
          </cell>
          <cell r="C3811" t="str">
            <v>MDI-BD-945</v>
          </cell>
          <cell r="D3811">
            <v>6185</v>
          </cell>
          <cell r="E3811" t="str">
            <v>MDI-BD</v>
          </cell>
          <cell r="F3811" t="str">
            <v>945</v>
          </cell>
          <cell r="G3811" t="str">
            <v>RITE</v>
          </cell>
        </row>
        <row r="3812">
          <cell r="A3812">
            <v>6255</v>
          </cell>
          <cell r="B3812">
            <v>2</v>
          </cell>
          <cell r="C3812" t="str">
            <v>MDI-BD-946</v>
          </cell>
          <cell r="D3812">
            <v>6255</v>
          </cell>
          <cell r="E3812" t="str">
            <v>MDI-BD</v>
          </cell>
          <cell r="F3812" t="str">
            <v>946</v>
          </cell>
          <cell r="G3812" t="str">
            <v>RITE</v>
          </cell>
        </row>
        <row r="3813">
          <cell r="A3813">
            <v>6726</v>
          </cell>
          <cell r="B3813">
            <v>2</v>
          </cell>
          <cell r="C3813" t="str">
            <v>MDI-BD-964</v>
          </cell>
          <cell r="D3813">
            <v>6726</v>
          </cell>
          <cell r="E3813" t="str">
            <v>MDI-BD</v>
          </cell>
          <cell r="F3813" t="str">
            <v>964</v>
          </cell>
          <cell r="G3813" t="str">
            <v>On Location</v>
          </cell>
        </row>
        <row r="3814">
          <cell r="A3814">
            <v>6601</v>
          </cell>
          <cell r="B3814">
            <v>2</v>
          </cell>
          <cell r="C3814" t="str">
            <v>MDI-BD-971</v>
          </cell>
          <cell r="D3814">
            <v>6601</v>
          </cell>
          <cell r="E3814" t="str">
            <v>MDI-BD</v>
          </cell>
          <cell r="F3814" t="str">
            <v>971</v>
          </cell>
          <cell r="G3814" t="str">
            <v>RITE</v>
          </cell>
        </row>
        <row r="3815">
          <cell r="A3815">
            <v>6637</v>
          </cell>
          <cell r="B3815">
            <v>2</v>
          </cell>
          <cell r="C3815" t="str">
            <v>MDI-BD-972</v>
          </cell>
          <cell r="D3815">
            <v>6637</v>
          </cell>
          <cell r="E3815" t="str">
            <v>MDI-BD</v>
          </cell>
          <cell r="F3815" t="str">
            <v>972</v>
          </cell>
          <cell r="G3815" t="str">
            <v>RITE</v>
          </cell>
        </row>
        <row r="3816">
          <cell r="A3816">
            <v>6602</v>
          </cell>
          <cell r="B3816">
            <v>2</v>
          </cell>
          <cell r="C3816" t="str">
            <v>MDI-BD-973</v>
          </cell>
          <cell r="D3816">
            <v>6602</v>
          </cell>
          <cell r="E3816" t="str">
            <v>MDI-BD</v>
          </cell>
          <cell r="F3816" t="str">
            <v>973</v>
          </cell>
          <cell r="G3816" t="str">
            <v>On Location</v>
          </cell>
        </row>
        <row r="3817">
          <cell r="A3817">
            <v>6812</v>
          </cell>
          <cell r="B3817">
            <v>2</v>
          </cell>
          <cell r="C3817" t="str">
            <v>MDI-BD-976</v>
          </cell>
          <cell r="D3817">
            <v>6812</v>
          </cell>
          <cell r="E3817" t="str">
            <v>MDI-BD</v>
          </cell>
          <cell r="F3817" t="str">
            <v>976</v>
          </cell>
          <cell r="G3817" t="str">
            <v>Lost in Hole</v>
          </cell>
        </row>
        <row r="3818">
          <cell r="A3818">
            <v>6614</v>
          </cell>
          <cell r="B3818">
            <v>2</v>
          </cell>
          <cell r="C3818" t="str">
            <v>MDI-BD-977</v>
          </cell>
          <cell r="D3818">
            <v>6614</v>
          </cell>
          <cell r="E3818" t="str">
            <v>MDI-BD</v>
          </cell>
          <cell r="F3818" t="str">
            <v>977</v>
          </cell>
          <cell r="G3818" t="str">
            <v>RITE</v>
          </cell>
        </row>
        <row r="3819">
          <cell r="A3819">
            <v>927</v>
          </cell>
          <cell r="B3819">
            <v>2</v>
          </cell>
          <cell r="C3819" t="str">
            <v>MEA-BA-045</v>
          </cell>
          <cell r="D3819">
            <v>927</v>
          </cell>
          <cell r="E3819" t="str">
            <v>MEA-BA</v>
          </cell>
          <cell r="F3819" t="str">
            <v>045</v>
          </cell>
          <cell r="G3819" t="str">
            <v>Lost in Hole</v>
          </cell>
          <cell r="H3819" t="str">
            <v>1000005868</v>
          </cell>
        </row>
        <row r="3820">
          <cell r="A3820">
            <v>1061</v>
          </cell>
          <cell r="B3820">
            <v>2</v>
          </cell>
          <cell r="C3820" t="str">
            <v>MEA-BA-072</v>
          </cell>
          <cell r="D3820">
            <v>1061</v>
          </cell>
          <cell r="E3820" t="str">
            <v>MEA-BA</v>
          </cell>
          <cell r="F3820" t="str">
            <v>072</v>
          </cell>
          <cell r="G3820" t="str">
            <v>Lost in Hole</v>
          </cell>
          <cell r="H3820" t="str">
            <v>1000005874</v>
          </cell>
        </row>
        <row r="3821">
          <cell r="A3821">
            <v>1264</v>
          </cell>
          <cell r="B3821">
            <v>2</v>
          </cell>
          <cell r="C3821" t="str">
            <v>MEA-BA-118</v>
          </cell>
          <cell r="D3821">
            <v>1264</v>
          </cell>
          <cell r="E3821" t="str">
            <v>MEA-BA</v>
          </cell>
          <cell r="F3821" t="str">
            <v>118</v>
          </cell>
          <cell r="G3821" t="str">
            <v>On Location</v>
          </cell>
          <cell r="H3821" t="str">
            <v>1000005859</v>
          </cell>
        </row>
        <row r="3822">
          <cell r="A3822">
            <v>1317</v>
          </cell>
          <cell r="B3822">
            <v>2</v>
          </cell>
          <cell r="C3822" t="str">
            <v>MEA-BA-137</v>
          </cell>
          <cell r="D3822">
            <v>1317</v>
          </cell>
          <cell r="E3822" t="str">
            <v>MEA-BA</v>
          </cell>
          <cell r="F3822" t="str">
            <v>137</v>
          </cell>
          <cell r="G3822" t="str">
            <v>RITE</v>
          </cell>
          <cell r="H3822" t="str">
            <v>1000005883</v>
          </cell>
        </row>
        <row r="3823">
          <cell r="A3823">
            <v>1319</v>
          </cell>
          <cell r="B3823">
            <v>2</v>
          </cell>
          <cell r="C3823" t="str">
            <v>MEA-BA-138</v>
          </cell>
          <cell r="D3823">
            <v>1319</v>
          </cell>
          <cell r="E3823" t="str">
            <v>MEA-BA</v>
          </cell>
          <cell r="F3823" t="str">
            <v>138</v>
          </cell>
          <cell r="G3823" t="str">
            <v>Lost in Hole</v>
          </cell>
          <cell r="H3823" t="str">
            <v>1000005884</v>
          </cell>
        </row>
        <row r="3824">
          <cell r="A3824">
            <v>1410</v>
          </cell>
          <cell r="B3824">
            <v>2</v>
          </cell>
          <cell r="C3824" t="str">
            <v>MEA-BA-175</v>
          </cell>
          <cell r="D3824">
            <v>1410</v>
          </cell>
          <cell r="E3824" t="str">
            <v>MEA-BA</v>
          </cell>
          <cell r="F3824" t="str">
            <v>175</v>
          </cell>
          <cell r="G3824" t="str">
            <v>On Location</v>
          </cell>
          <cell r="H3824" t="str">
            <v>1000005894</v>
          </cell>
        </row>
        <row r="3825">
          <cell r="A3825">
            <v>1535</v>
          </cell>
          <cell r="B3825">
            <v>2</v>
          </cell>
          <cell r="C3825" t="str">
            <v>MEA-BA-220</v>
          </cell>
          <cell r="D3825">
            <v>1535</v>
          </cell>
          <cell r="E3825" t="str">
            <v>MEA-BA</v>
          </cell>
          <cell r="F3825" t="str">
            <v>220</v>
          </cell>
          <cell r="G3825" t="str">
            <v>On Location</v>
          </cell>
          <cell r="H3825" t="str">
            <v>1000014392</v>
          </cell>
        </row>
        <row r="3826">
          <cell r="A3826">
            <v>1553</v>
          </cell>
          <cell r="B3826">
            <v>2</v>
          </cell>
          <cell r="C3826" t="str">
            <v>MEA-BA-224</v>
          </cell>
          <cell r="D3826">
            <v>1553</v>
          </cell>
          <cell r="E3826" t="str">
            <v>MEA-BA</v>
          </cell>
          <cell r="F3826" t="str">
            <v>224</v>
          </cell>
          <cell r="G3826" t="str">
            <v>Lost in Hole</v>
          </cell>
          <cell r="H3826" t="str">
            <v>1000005903</v>
          </cell>
        </row>
        <row r="3827">
          <cell r="A3827">
            <v>1567</v>
          </cell>
          <cell r="B3827">
            <v>2</v>
          </cell>
          <cell r="C3827" t="str">
            <v>MEA-BA-226</v>
          </cell>
          <cell r="D3827">
            <v>1567</v>
          </cell>
          <cell r="E3827" t="str">
            <v>MEA-BA</v>
          </cell>
          <cell r="F3827" t="str">
            <v>226</v>
          </cell>
          <cell r="G3827" t="str">
            <v>RITE</v>
          </cell>
          <cell r="H3827" t="str">
            <v>1000005904</v>
          </cell>
        </row>
        <row r="3828">
          <cell r="A3828">
            <v>1661</v>
          </cell>
          <cell r="B3828">
            <v>2</v>
          </cell>
          <cell r="C3828" t="str">
            <v>MEA-BA-264</v>
          </cell>
          <cell r="D3828">
            <v>1661</v>
          </cell>
          <cell r="E3828" t="str">
            <v>MEA-BA</v>
          </cell>
          <cell r="F3828" t="str">
            <v>264</v>
          </cell>
          <cell r="G3828" t="str">
            <v>RITE</v>
          </cell>
          <cell r="H3828" t="str">
            <v>1000005910</v>
          </cell>
        </row>
        <row r="3829">
          <cell r="A3829">
            <v>1676</v>
          </cell>
          <cell r="B3829">
            <v>2</v>
          </cell>
          <cell r="C3829" t="str">
            <v>MEA-BA-276</v>
          </cell>
          <cell r="D3829">
            <v>1676</v>
          </cell>
          <cell r="E3829" t="str">
            <v>MEA-BA</v>
          </cell>
          <cell r="F3829" t="str">
            <v>276</v>
          </cell>
          <cell r="G3829" t="str">
            <v>On Location</v>
          </cell>
          <cell r="H3829" t="str">
            <v>1000005912</v>
          </cell>
        </row>
        <row r="3830">
          <cell r="A3830">
            <v>1705</v>
          </cell>
          <cell r="B3830">
            <v>2</v>
          </cell>
          <cell r="C3830" t="str">
            <v>MEA-BA-294</v>
          </cell>
          <cell r="D3830">
            <v>1705</v>
          </cell>
          <cell r="E3830" t="str">
            <v>MEA-BA</v>
          </cell>
          <cell r="F3830" t="str">
            <v>294</v>
          </cell>
          <cell r="G3830" t="str">
            <v>Lost in Hole</v>
          </cell>
          <cell r="H3830" t="str">
            <v>1000005949</v>
          </cell>
        </row>
        <row r="3831">
          <cell r="A3831">
            <v>1794</v>
          </cell>
          <cell r="B3831">
            <v>2</v>
          </cell>
          <cell r="C3831" t="str">
            <v>MEA-BA-312</v>
          </cell>
          <cell r="D3831">
            <v>1794</v>
          </cell>
          <cell r="E3831" t="str">
            <v>MEA-BA</v>
          </cell>
          <cell r="F3831" t="str">
            <v>312</v>
          </cell>
          <cell r="G3831" t="str">
            <v>RITE</v>
          </cell>
          <cell r="H3831" t="str">
            <v>1000016413</v>
          </cell>
        </row>
        <row r="3832">
          <cell r="A3832">
            <v>1814</v>
          </cell>
          <cell r="B3832">
            <v>2</v>
          </cell>
          <cell r="C3832" t="str">
            <v>MEA-BA-326</v>
          </cell>
          <cell r="D3832">
            <v>1814</v>
          </cell>
          <cell r="E3832" t="str">
            <v>MEA-BA</v>
          </cell>
          <cell r="F3832" t="str">
            <v>326</v>
          </cell>
          <cell r="G3832" t="str">
            <v>On Location</v>
          </cell>
          <cell r="H3832" t="str">
            <v>1000005914</v>
          </cell>
        </row>
        <row r="3833">
          <cell r="A3833">
            <v>1818</v>
          </cell>
          <cell r="B3833">
            <v>2</v>
          </cell>
          <cell r="C3833" t="str">
            <v>MEA-BA-328</v>
          </cell>
          <cell r="D3833">
            <v>1818</v>
          </cell>
          <cell r="E3833" t="str">
            <v>MEA-BA</v>
          </cell>
          <cell r="F3833" t="str">
            <v>328</v>
          </cell>
          <cell r="G3833" t="str">
            <v>On Location</v>
          </cell>
          <cell r="H3833" t="str">
            <v>1000005915</v>
          </cell>
        </row>
        <row r="3834">
          <cell r="A3834">
            <v>1819</v>
          </cell>
          <cell r="B3834">
            <v>2</v>
          </cell>
          <cell r="C3834" t="str">
            <v>MEA-BA-329</v>
          </cell>
          <cell r="D3834">
            <v>1819</v>
          </cell>
          <cell r="E3834" t="str">
            <v>MEA-BA</v>
          </cell>
          <cell r="F3834" t="str">
            <v>329</v>
          </cell>
          <cell r="G3834" t="str">
            <v>RITE</v>
          </cell>
          <cell r="H3834" t="str">
            <v>1000005916</v>
          </cell>
        </row>
        <row r="3835">
          <cell r="A3835">
            <v>1829</v>
          </cell>
          <cell r="B3835">
            <v>2</v>
          </cell>
          <cell r="C3835" t="str">
            <v>MEA-BA-344</v>
          </cell>
          <cell r="D3835">
            <v>1829</v>
          </cell>
          <cell r="E3835" t="str">
            <v>MEA-BA</v>
          </cell>
          <cell r="F3835" t="str">
            <v>344</v>
          </cell>
          <cell r="G3835" t="str">
            <v>Lost in Hole</v>
          </cell>
          <cell r="H3835" t="str">
            <v>1000005917</v>
          </cell>
        </row>
        <row r="3836">
          <cell r="A3836">
            <v>1851</v>
          </cell>
          <cell r="B3836">
            <v>2</v>
          </cell>
          <cell r="C3836" t="str">
            <v>MEA-BA-368</v>
          </cell>
          <cell r="D3836">
            <v>1851</v>
          </cell>
          <cell r="E3836" t="str">
            <v>MEA-BA</v>
          </cell>
          <cell r="F3836" t="str">
            <v>368</v>
          </cell>
          <cell r="G3836" t="str">
            <v>On Location</v>
          </cell>
          <cell r="H3836" t="str">
            <v>1000005919</v>
          </cell>
        </row>
        <row r="3837">
          <cell r="A3837">
            <v>1860</v>
          </cell>
          <cell r="B3837">
            <v>2</v>
          </cell>
          <cell r="C3837" t="str">
            <v>MEA-BA-380</v>
          </cell>
          <cell r="D3837">
            <v>1860</v>
          </cell>
          <cell r="E3837" t="str">
            <v>MEA-BA</v>
          </cell>
          <cell r="F3837" t="str">
            <v>380</v>
          </cell>
          <cell r="G3837" t="str">
            <v>RITE</v>
          </cell>
          <cell r="H3837" t="str">
            <v>1000017724</v>
          </cell>
        </row>
        <row r="3838">
          <cell r="A3838">
            <v>1866</v>
          </cell>
          <cell r="B3838">
            <v>2</v>
          </cell>
          <cell r="C3838" t="str">
            <v>MEA-BA-385</v>
          </cell>
          <cell r="D3838">
            <v>1866</v>
          </cell>
          <cell r="E3838" t="str">
            <v>MEA-BA</v>
          </cell>
          <cell r="F3838" t="str">
            <v>385</v>
          </cell>
          <cell r="G3838" t="str">
            <v>RITE</v>
          </cell>
          <cell r="H3838" t="str">
            <v>1000015530</v>
          </cell>
        </row>
        <row r="3839">
          <cell r="A3839">
            <v>1868</v>
          </cell>
          <cell r="B3839">
            <v>2</v>
          </cell>
          <cell r="C3839" t="str">
            <v>MEA-BA-388</v>
          </cell>
          <cell r="D3839">
            <v>1868</v>
          </cell>
          <cell r="E3839" t="str">
            <v>MEA-BA</v>
          </cell>
          <cell r="F3839" t="str">
            <v>388</v>
          </cell>
          <cell r="G3839" t="str">
            <v>On Location</v>
          </cell>
          <cell r="H3839" t="str">
            <v>1000005926</v>
          </cell>
        </row>
        <row r="3840">
          <cell r="A3840">
            <v>1887</v>
          </cell>
          <cell r="B3840">
            <v>2</v>
          </cell>
          <cell r="C3840" t="str">
            <v>MEA-BA-399</v>
          </cell>
          <cell r="D3840">
            <v>1887</v>
          </cell>
          <cell r="E3840" t="str">
            <v>MEA-BA</v>
          </cell>
          <cell r="F3840" t="str">
            <v>399</v>
          </cell>
          <cell r="G3840" t="str">
            <v>Lost in Hole</v>
          </cell>
          <cell r="H3840" t="str">
            <v>1000005927</v>
          </cell>
        </row>
        <row r="3841">
          <cell r="A3841">
            <v>1900</v>
          </cell>
          <cell r="B3841">
            <v>2</v>
          </cell>
          <cell r="C3841" t="str">
            <v>MEA-BA-402</v>
          </cell>
          <cell r="D3841">
            <v>1900</v>
          </cell>
          <cell r="E3841" t="str">
            <v>MEA-BA</v>
          </cell>
          <cell r="F3841" t="str">
            <v>402</v>
          </cell>
          <cell r="G3841" t="str">
            <v>Lost in Hole</v>
          </cell>
          <cell r="H3841" t="str">
            <v>1000005929</v>
          </cell>
        </row>
        <row r="3842">
          <cell r="A3842">
            <v>1912</v>
          </cell>
          <cell r="B3842">
            <v>2</v>
          </cell>
          <cell r="C3842" t="str">
            <v>MEA-BA-404</v>
          </cell>
          <cell r="D3842">
            <v>1912</v>
          </cell>
          <cell r="E3842" t="str">
            <v>MEA-BA</v>
          </cell>
          <cell r="F3842" t="str">
            <v>404</v>
          </cell>
          <cell r="G3842" t="str">
            <v>RITE</v>
          </cell>
          <cell r="H3842" t="str">
            <v>1000005931</v>
          </cell>
        </row>
        <row r="3843">
          <cell r="A3843">
            <v>1946</v>
          </cell>
          <cell r="B3843">
            <v>2</v>
          </cell>
          <cell r="C3843" t="str">
            <v>MEA-BA-411</v>
          </cell>
          <cell r="D3843">
            <v>1946</v>
          </cell>
          <cell r="E3843" t="str">
            <v>MEA-BA</v>
          </cell>
          <cell r="F3843" t="str">
            <v>411</v>
          </cell>
          <cell r="G3843" t="str">
            <v>Lost in Hole</v>
          </cell>
          <cell r="I3843" t="e">
            <v>#N/A</v>
          </cell>
        </row>
        <row r="3844">
          <cell r="A3844">
            <v>2020</v>
          </cell>
          <cell r="B3844">
            <v>2</v>
          </cell>
          <cell r="C3844" t="str">
            <v>MEA-BA-449</v>
          </cell>
          <cell r="D3844">
            <v>2020</v>
          </cell>
          <cell r="E3844" t="str">
            <v>MEA-BA</v>
          </cell>
          <cell r="F3844" t="str">
            <v>449</v>
          </cell>
          <cell r="G3844" t="str">
            <v>Lost in Hole</v>
          </cell>
          <cell r="H3844" t="str">
            <v>1000016792</v>
          </cell>
        </row>
        <row r="3845">
          <cell r="A3845">
            <v>2026</v>
          </cell>
          <cell r="B3845">
            <v>2</v>
          </cell>
          <cell r="C3845" t="str">
            <v>MEA-BA-451</v>
          </cell>
          <cell r="D3845">
            <v>2026</v>
          </cell>
          <cell r="E3845" t="str">
            <v>MEA-BA</v>
          </cell>
          <cell r="F3845" t="str">
            <v>451</v>
          </cell>
          <cell r="G3845" t="str">
            <v>Lost in Hole</v>
          </cell>
          <cell r="H3845" t="str">
            <v>1000016793</v>
          </cell>
        </row>
        <row r="3846">
          <cell r="A3846">
            <v>2036</v>
          </cell>
          <cell r="B3846">
            <v>2</v>
          </cell>
          <cell r="C3846" t="str">
            <v>MEA-BA-456</v>
          </cell>
          <cell r="D3846">
            <v>2036</v>
          </cell>
          <cell r="E3846" t="str">
            <v>MEA-BA</v>
          </cell>
          <cell r="F3846" t="str">
            <v>456</v>
          </cell>
          <cell r="G3846" t="str">
            <v>RITE</v>
          </cell>
          <cell r="H3846" t="str">
            <v>1000012106</v>
          </cell>
        </row>
        <row r="3847">
          <cell r="A3847">
            <v>2040</v>
          </cell>
          <cell r="B3847">
            <v>2</v>
          </cell>
          <cell r="C3847" t="str">
            <v>MEA-BA-457</v>
          </cell>
          <cell r="D3847">
            <v>2040</v>
          </cell>
          <cell r="E3847" t="str">
            <v>MEA-BA</v>
          </cell>
          <cell r="F3847" t="str">
            <v>457</v>
          </cell>
          <cell r="G3847" t="str">
            <v>RITE</v>
          </cell>
          <cell r="H3847" t="str">
            <v>1000018719</v>
          </cell>
        </row>
        <row r="3848">
          <cell r="A3848">
            <v>2045</v>
          </cell>
          <cell r="B3848">
            <v>2</v>
          </cell>
          <cell r="C3848" t="str">
            <v>MEA-BA-461</v>
          </cell>
          <cell r="D3848">
            <v>2045</v>
          </cell>
          <cell r="E3848" t="str">
            <v>MEA-BA</v>
          </cell>
          <cell r="F3848" t="str">
            <v>461</v>
          </cell>
          <cell r="G3848" t="str">
            <v>Lost in Hole</v>
          </cell>
          <cell r="H3848" t="str">
            <v>1000013579</v>
          </cell>
        </row>
        <row r="3849">
          <cell r="A3849">
            <v>2070</v>
          </cell>
          <cell r="B3849">
            <v>2</v>
          </cell>
          <cell r="C3849" t="str">
            <v>MEA-BA-484</v>
          </cell>
          <cell r="D3849">
            <v>2070</v>
          </cell>
          <cell r="E3849" t="str">
            <v>MEA-BA</v>
          </cell>
          <cell r="F3849" t="str">
            <v>484</v>
          </cell>
          <cell r="G3849" t="str">
            <v>Lost in Hole</v>
          </cell>
          <cell r="H3849" t="str">
            <v>1000012589</v>
          </cell>
        </row>
        <row r="3850">
          <cell r="A3850">
            <v>2089</v>
          </cell>
          <cell r="B3850">
            <v>2</v>
          </cell>
          <cell r="C3850" t="str">
            <v>MEA-BA-495</v>
          </cell>
          <cell r="D3850">
            <v>2089</v>
          </cell>
          <cell r="E3850" t="str">
            <v>MEA-BA</v>
          </cell>
          <cell r="F3850" t="str">
            <v>495</v>
          </cell>
          <cell r="G3850" t="str">
            <v>RITE</v>
          </cell>
          <cell r="H3850" t="str">
            <v>1000012810</v>
          </cell>
          <cell r="N3850" t="str">
            <v>4500016014</v>
          </cell>
          <cell r="O3850" t="str">
            <v>1</v>
          </cell>
        </row>
        <row r="3851">
          <cell r="A3851">
            <v>2133</v>
          </cell>
          <cell r="B3851">
            <v>2</v>
          </cell>
          <cell r="C3851" t="str">
            <v>MEA-BA-507</v>
          </cell>
          <cell r="D3851">
            <v>2133</v>
          </cell>
          <cell r="E3851" t="str">
            <v>MEA-BA</v>
          </cell>
          <cell r="F3851" t="str">
            <v>507</v>
          </cell>
          <cell r="G3851" t="str">
            <v>On Location</v>
          </cell>
          <cell r="H3851" t="str">
            <v>1000017885</v>
          </cell>
        </row>
        <row r="3852">
          <cell r="A3852">
            <v>2162</v>
          </cell>
          <cell r="B3852">
            <v>2</v>
          </cell>
          <cell r="C3852" t="str">
            <v>MEA-BA-518</v>
          </cell>
          <cell r="D3852">
            <v>2162</v>
          </cell>
          <cell r="E3852" t="str">
            <v>MEA-BA</v>
          </cell>
          <cell r="F3852" t="str">
            <v>518</v>
          </cell>
          <cell r="G3852" t="str">
            <v>RITE</v>
          </cell>
          <cell r="H3852" t="str">
            <v>1000018618</v>
          </cell>
        </row>
        <row r="3853">
          <cell r="A3853">
            <v>2166</v>
          </cell>
          <cell r="B3853">
            <v>2</v>
          </cell>
          <cell r="C3853" t="str">
            <v>MEA-BA-519</v>
          </cell>
          <cell r="D3853">
            <v>2166</v>
          </cell>
          <cell r="E3853" t="str">
            <v>MEA-BA</v>
          </cell>
          <cell r="F3853" t="str">
            <v>519</v>
          </cell>
          <cell r="G3853" t="str">
            <v>On Location</v>
          </cell>
          <cell r="H3853" t="str">
            <v>1000017710</v>
          </cell>
        </row>
        <row r="3854">
          <cell r="A3854">
            <v>2175</v>
          </cell>
          <cell r="B3854">
            <v>2</v>
          </cell>
          <cell r="C3854" t="str">
            <v>MEA-BA-527</v>
          </cell>
          <cell r="D3854">
            <v>2175</v>
          </cell>
          <cell r="E3854" t="str">
            <v>MEA-BA</v>
          </cell>
          <cell r="F3854" t="str">
            <v>527</v>
          </cell>
          <cell r="G3854" t="str">
            <v>On Location</v>
          </cell>
          <cell r="H3854" t="str">
            <v>1000013614</v>
          </cell>
          <cell r="N3854" t="str">
            <v>4500135567</v>
          </cell>
          <cell r="O3854" t="str">
            <v>10</v>
          </cell>
        </row>
        <row r="3855">
          <cell r="A3855">
            <v>2179</v>
          </cell>
          <cell r="B3855">
            <v>2</v>
          </cell>
          <cell r="C3855" t="str">
            <v>MEA-BA-528</v>
          </cell>
          <cell r="D3855">
            <v>2179</v>
          </cell>
          <cell r="E3855" t="str">
            <v>MEA-BA</v>
          </cell>
          <cell r="F3855" t="str">
            <v>528</v>
          </cell>
          <cell r="G3855" t="str">
            <v>Lost in Hole</v>
          </cell>
          <cell r="H3855" t="str">
            <v>1000013654</v>
          </cell>
        </row>
        <row r="3856">
          <cell r="A3856">
            <v>2184</v>
          </cell>
          <cell r="B3856">
            <v>2</v>
          </cell>
          <cell r="C3856" t="str">
            <v>MEA-BA-529</v>
          </cell>
          <cell r="D3856">
            <v>2184</v>
          </cell>
          <cell r="E3856" t="str">
            <v>MEA-BA</v>
          </cell>
          <cell r="F3856" t="str">
            <v>529</v>
          </cell>
          <cell r="G3856" t="str">
            <v>On Location</v>
          </cell>
          <cell r="H3856" t="str">
            <v>1000013716</v>
          </cell>
          <cell r="N3856" t="str">
            <v>4500150810</v>
          </cell>
          <cell r="O3856" t="str">
            <v>2</v>
          </cell>
        </row>
        <row r="3857">
          <cell r="A3857">
            <v>2189</v>
          </cell>
          <cell r="B3857">
            <v>2</v>
          </cell>
          <cell r="C3857" t="str">
            <v>MEA-BA-530</v>
          </cell>
          <cell r="D3857">
            <v>2189</v>
          </cell>
          <cell r="E3857" t="str">
            <v>MEA-BA</v>
          </cell>
          <cell r="F3857" t="str">
            <v>530</v>
          </cell>
          <cell r="G3857" t="str">
            <v>On Location</v>
          </cell>
          <cell r="H3857" t="str">
            <v>1000013709</v>
          </cell>
          <cell r="N3857" t="str">
            <v>4500150743</v>
          </cell>
          <cell r="O3857" t="str">
            <v>4</v>
          </cell>
        </row>
        <row r="3858">
          <cell r="A3858">
            <v>2192</v>
          </cell>
          <cell r="B3858">
            <v>2</v>
          </cell>
          <cell r="C3858" t="str">
            <v>MEA-BA-531</v>
          </cell>
          <cell r="D3858">
            <v>2192</v>
          </cell>
          <cell r="E3858" t="str">
            <v>MEA-BA</v>
          </cell>
          <cell r="F3858" t="str">
            <v>531</v>
          </cell>
          <cell r="G3858" t="str">
            <v>On Location</v>
          </cell>
          <cell r="H3858" t="str">
            <v>1000013779</v>
          </cell>
          <cell r="N3858" t="str">
            <v>4500150599</v>
          </cell>
          <cell r="O3858" t="str">
            <v>1</v>
          </cell>
        </row>
        <row r="3859">
          <cell r="A3859">
            <v>2197</v>
          </cell>
          <cell r="B3859">
            <v>2</v>
          </cell>
          <cell r="C3859" t="str">
            <v>MEA-BA-532</v>
          </cell>
          <cell r="D3859">
            <v>2197</v>
          </cell>
          <cell r="E3859" t="str">
            <v>MEA-BA</v>
          </cell>
          <cell r="F3859" t="str">
            <v>532</v>
          </cell>
          <cell r="G3859" t="str">
            <v>Lost in Hole</v>
          </cell>
          <cell r="H3859" t="str">
            <v>1000013790</v>
          </cell>
          <cell r="N3859" t="str">
            <v>4500154360</v>
          </cell>
          <cell r="O3859" t="str">
            <v>15</v>
          </cell>
        </row>
        <row r="3860">
          <cell r="A3860">
            <v>2203</v>
          </cell>
          <cell r="B3860">
            <v>2</v>
          </cell>
          <cell r="C3860" t="str">
            <v>MEA-BA-536</v>
          </cell>
          <cell r="D3860">
            <v>2203</v>
          </cell>
          <cell r="E3860" t="str">
            <v>MEA-BA</v>
          </cell>
          <cell r="F3860" t="str">
            <v>536</v>
          </cell>
          <cell r="G3860" t="str">
            <v>On Location</v>
          </cell>
          <cell r="H3860" t="str">
            <v>1000014062</v>
          </cell>
          <cell r="N3860" t="str">
            <v>4500150794</v>
          </cell>
          <cell r="O3860" t="str">
            <v>4</v>
          </cell>
        </row>
        <row r="3861">
          <cell r="A3861">
            <v>2208</v>
          </cell>
          <cell r="B3861">
            <v>2</v>
          </cell>
          <cell r="C3861" t="str">
            <v>MEA-BA-542</v>
          </cell>
          <cell r="D3861">
            <v>2208</v>
          </cell>
          <cell r="E3861" t="str">
            <v>MEA-BA</v>
          </cell>
          <cell r="F3861" t="str">
            <v>542</v>
          </cell>
          <cell r="G3861" t="str">
            <v>Lost in Hole</v>
          </cell>
          <cell r="H3861" t="str">
            <v>1000017711</v>
          </cell>
        </row>
        <row r="3862">
          <cell r="A3862">
            <v>2237</v>
          </cell>
          <cell r="B3862">
            <v>2</v>
          </cell>
          <cell r="C3862" t="str">
            <v>MEA-BA-555</v>
          </cell>
          <cell r="D3862">
            <v>2237</v>
          </cell>
          <cell r="E3862" t="str">
            <v>MEA-BA</v>
          </cell>
          <cell r="F3862" t="str">
            <v>555</v>
          </cell>
          <cell r="G3862" t="str">
            <v>RITE</v>
          </cell>
          <cell r="H3862" t="str">
            <v>1000014521</v>
          </cell>
          <cell r="N3862" t="str">
            <v>4500211685</v>
          </cell>
          <cell r="O3862" t="str">
            <v>9</v>
          </cell>
        </row>
        <row r="3863">
          <cell r="A3863">
            <v>2244</v>
          </cell>
          <cell r="B3863">
            <v>2</v>
          </cell>
          <cell r="C3863" t="str">
            <v>MEA-BA-562</v>
          </cell>
          <cell r="D3863">
            <v>2244</v>
          </cell>
          <cell r="E3863" t="str">
            <v>MEA-BA</v>
          </cell>
          <cell r="F3863" t="str">
            <v>562</v>
          </cell>
          <cell r="G3863" t="str">
            <v>On Location</v>
          </cell>
          <cell r="H3863" t="str">
            <v>1000014595</v>
          </cell>
          <cell r="N3863" t="str">
            <v>4500288614</v>
          </cell>
          <cell r="O3863" t="str">
            <v>1</v>
          </cell>
        </row>
        <row r="3864">
          <cell r="A3864">
            <v>2253</v>
          </cell>
          <cell r="B3864">
            <v>2</v>
          </cell>
          <cell r="C3864" t="str">
            <v>MEA-BA-566</v>
          </cell>
          <cell r="D3864">
            <v>2253</v>
          </cell>
          <cell r="E3864" t="str">
            <v>MEA-BA</v>
          </cell>
          <cell r="F3864" t="str">
            <v>566</v>
          </cell>
          <cell r="G3864" t="str">
            <v>TFER OUT</v>
          </cell>
          <cell r="H3864" t="str">
            <v>1000014806</v>
          </cell>
        </row>
        <row r="3865">
          <cell r="A3865">
            <v>2259</v>
          </cell>
          <cell r="B3865">
            <v>2</v>
          </cell>
          <cell r="C3865" t="str">
            <v>MEA-BA-572</v>
          </cell>
          <cell r="D3865">
            <v>2259</v>
          </cell>
          <cell r="E3865" t="str">
            <v>MEA-BA</v>
          </cell>
          <cell r="F3865" t="str">
            <v>572</v>
          </cell>
          <cell r="G3865" t="str">
            <v>Lost in Hole</v>
          </cell>
          <cell r="H3865" t="str">
            <v>1000014684</v>
          </cell>
          <cell r="N3865" t="str">
            <v>4500211345</v>
          </cell>
          <cell r="O3865" t="str">
            <v>20</v>
          </cell>
        </row>
        <row r="3866">
          <cell r="A3866">
            <v>2270</v>
          </cell>
          <cell r="B3866">
            <v>2</v>
          </cell>
          <cell r="C3866" t="str">
            <v>MEA-BA-583</v>
          </cell>
          <cell r="D3866">
            <v>2270</v>
          </cell>
          <cell r="E3866" t="str">
            <v>MEA-BA</v>
          </cell>
          <cell r="F3866" t="str">
            <v>583</v>
          </cell>
          <cell r="G3866" t="str">
            <v>RITE</v>
          </cell>
          <cell r="H3866" t="str">
            <v>1000014762</v>
          </cell>
          <cell r="N3866" t="str">
            <v>4500322492</v>
          </cell>
          <cell r="O3866" t="str">
            <v>10</v>
          </cell>
        </row>
        <row r="3867">
          <cell r="A3867">
            <v>2275</v>
          </cell>
          <cell r="B3867">
            <v>2</v>
          </cell>
          <cell r="C3867" t="str">
            <v>MEA-BA-587</v>
          </cell>
          <cell r="D3867">
            <v>2275</v>
          </cell>
          <cell r="E3867" t="str">
            <v>MEA-BA</v>
          </cell>
          <cell r="F3867" t="str">
            <v>587</v>
          </cell>
          <cell r="G3867" t="str">
            <v>Lost in Hole</v>
          </cell>
          <cell r="H3867" t="str">
            <v>1000014802</v>
          </cell>
        </row>
        <row r="3868">
          <cell r="A3868">
            <v>2324</v>
          </cell>
          <cell r="B3868">
            <v>2</v>
          </cell>
          <cell r="C3868" t="str">
            <v>MEA-BA-604</v>
          </cell>
          <cell r="D3868">
            <v>2324</v>
          </cell>
          <cell r="E3868" t="str">
            <v>MEA-BA</v>
          </cell>
          <cell r="F3868" t="str">
            <v>604</v>
          </cell>
          <cell r="G3868" t="str">
            <v>RITE</v>
          </cell>
          <cell r="H3868" t="str">
            <v>1000014908</v>
          </cell>
          <cell r="N3868" t="str">
            <v>4500322423</v>
          </cell>
          <cell r="O3868" t="str">
            <v>7</v>
          </cell>
        </row>
        <row r="3869">
          <cell r="A3869">
            <v>2330</v>
          </cell>
          <cell r="B3869">
            <v>2</v>
          </cell>
          <cell r="C3869" t="str">
            <v>MEA-BA-605</v>
          </cell>
          <cell r="D3869">
            <v>2330</v>
          </cell>
          <cell r="E3869" t="str">
            <v>MEA-BA</v>
          </cell>
          <cell r="F3869" t="str">
            <v>605</v>
          </cell>
          <cell r="G3869" t="str">
            <v>Lost in Hole</v>
          </cell>
          <cell r="H3869" t="str">
            <v>1000014909</v>
          </cell>
          <cell r="N3869" t="str">
            <v>4500322423</v>
          </cell>
          <cell r="O3869" t="str">
            <v>8</v>
          </cell>
        </row>
        <row r="3870">
          <cell r="A3870">
            <v>2358</v>
          </cell>
          <cell r="B3870">
            <v>2</v>
          </cell>
          <cell r="C3870" t="str">
            <v>MEA-BA-610</v>
          </cell>
          <cell r="D3870">
            <v>2358</v>
          </cell>
          <cell r="E3870" t="str">
            <v>MEA-BA</v>
          </cell>
          <cell r="F3870" t="str">
            <v>610</v>
          </cell>
          <cell r="G3870" t="str">
            <v>On Location</v>
          </cell>
          <cell r="H3870" t="str">
            <v>1000015064</v>
          </cell>
          <cell r="N3870" t="str">
            <v>4500350412</v>
          </cell>
          <cell r="O3870" t="str">
            <v>1</v>
          </cell>
        </row>
        <row r="3871">
          <cell r="A3871">
            <v>2388</v>
          </cell>
          <cell r="B3871">
            <v>2</v>
          </cell>
          <cell r="C3871" t="str">
            <v>MEA-BA-622</v>
          </cell>
          <cell r="D3871">
            <v>2388</v>
          </cell>
          <cell r="E3871" t="str">
            <v>MEA-BA</v>
          </cell>
          <cell r="F3871" t="str">
            <v>622</v>
          </cell>
          <cell r="G3871" t="str">
            <v>RITE</v>
          </cell>
          <cell r="H3871" t="str">
            <v>1000015201</v>
          </cell>
          <cell r="N3871" t="str">
            <v>4500322492</v>
          </cell>
          <cell r="O3871" t="str">
            <v>12</v>
          </cell>
        </row>
        <row r="3872">
          <cell r="A3872">
            <v>2462</v>
          </cell>
          <cell r="B3872">
            <v>2</v>
          </cell>
          <cell r="C3872" t="str">
            <v>MEA-BA-648</v>
          </cell>
          <cell r="D3872">
            <v>2462</v>
          </cell>
          <cell r="E3872" t="str">
            <v>MEA-BA</v>
          </cell>
          <cell r="F3872" t="str">
            <v>648</v>
          </cell>
          <cell r="G3872" t="str">
            <v>Lost in Hole</v>
          </cell>
          <cell r="I3872" t="e">
            <v>#N/A</v>
          </cell>
        </row>
        <row r="3873">
          <cell r="A3873">
            <v>2491</v>
          </cell>
          <cell r="B3873">
            <v>2</v>
          </cell>
          <cell r="C3873" t="str">
            <v>MEA-BA-668</v>
          </cell>
          <cell r="D3873">
            <v>2491</v>
          </cell>
          <cell r="E3873" t="str">
            <v>MEA-BA</v>
          </cell>
          <cell r="F3873" t="str">
            <v>668</v>
          </cell>
          <cell r="G3873" t="str">
            <v>On Location</v>
          </cell>
          <cell r="H3873" t="str">
            <v>1000016068</v>
          </cell>
          <cell r="N3873" t="str">
            <v>4500593205</v>
          </cell>
          <cell r="O3873" t="str">
            <v>4</v>
          </cell>
        </row>
        <row r="3874">
          <cell r="A3874">
            <v>2492</v>
          </cell>
          <cell r="B3874">
            <v>2</v>
          </cell>
          <cell r="C3874" t="str">
            <v>MEA-BA-669</v>
          </cell>
          <cell r="D3874">
            <v>2492</v>
          </cell>
          <cell r="E3874" t="str">
            <v>MEA-BA</v>
          </cell>
          <cell r="F3874" t="str">
            <v>669</v>
          </cell>
          <cell r="G3874" t="str">
            <v>Lost in Hole</v>
          </cell>
          <cell r="H3874" t="str">
            <v>1000016069</v>
          </cell>
          <cell r="N3874" t="str">
            <v>4500593205</v>
          </cell>
          <cell r="O3874" t="str">
            <v>5</v>
          </cell>
        </row>
        <row r="3875">
          <cell r="A3875">
            <v>2495</v>
          </cell>
          <cell r="B3875">
            <v>2</v>
          </cell>
          <cell r="C3875" t="str">
            <v>MEA-BA-670</v>
          </cell>
          <cell r="D3875">
            <v>2495</v>
          </cell>
          <cell r="E3875" t="str">
            <v>MEA-BA</v>
          </cell>
          <cell r="F3875" t="str">
            <v>670</v>
          </cell>
          <cell r="G3875" t="str">
            <v>Lost in Hole</v>
          </cell>
          <cell r="H3875" t="str">
            <v>1000016070</v>
          </cell>
        </row>
        <row r="3876">
          <cell r="A3876">
            <v>2517</v>
          </cell>
          <cell r="B3876">
            <v>2</v>
          </cell>
          <cell r="C3876" t="str">
            <v>MEA-BA-678</v>
          </cell>
          <cell r="D3876">
            <v>2517</v>
          </cell>
          <cell r="E3876" t="str">
            <v>MEA-BA</v>
          </cell>
          <cell r="F3876" t="str">
            <v>678</v>
          </cell>
          <cell r="G3876" t="str">
            <v>On Location</v>
          </cell>
          <cell r="H3876" t="str">
            <v>1000017720</v>
          </cell>
        </row>
        <row r="3877">
          <cell r="A3877">
            <v>2522</v>
          </cell>
          <cell r="B3877">
            <v>2</v>
          </cell>
          <cell r="C3877" t="str">
            <v>MEA-BA-682</v>
          </cell>
          <cell r="D3877">
            <v>2522</v>
          </cell>
          <cell r="E3877" t="str">
            <v>MEA-BA</v>
          </cell>
          <cell r="F3877" t="str">
            <v>682</v>
          </cell>
          <cell r="G3877" t="str">
            <v>On Location</v>
          </cell>
          <cell r="H3877" t="str">
            <v>1000017721</v>
          </cell>
        </row>
        <row r="3878">
          <cell r="A3878">
            <v>2540</v>
          </cell>
          <cell r="B3878">
            <v>2</v>
          </cell>
          <cell r="C3878" t="str">
            <v>MEA-BA-700</v>
          </cell>
          <cell r="D3878">
            <v>2540</v>
          </cell>
          <cell r="E3878" t="str">
            <v>MEA-BA</v>
          </cell>
          <cell r="F3878" t="str">
            <v>700</v>
          </cell>
          <cell r="G3878" t="str">
            <v>On Location</v>
          </cell>
          <cell r="H3878" t="str">
            <v>1000016334</v>
          </cell>
          <cell r="N3878" t="str">
            <v>4500659783</v>
          </cell>
          <cell r="O3878" t="str">
            <v>5</v>
          </cell>
        </row>
        <row r="3879">
          <cell r="A3879">
            <v>2543</v>
          </cell>
          <cell r="B3879">
            <v>2</v>
          </cell>
          <cell r="C3879" t="str">
            <v>MEA-BA-701</v>
          </cell>
          <cell r="D3879">
            <v>2543</v>
          </cell>
          <cell r="E3879" t="str">
            <v>MEA-BA</v>
          </cell>
          <cell r="F3879" t="str">
            <v>701</v>
          </cell>
          <cell r="G3879" t="str">
            <v>On Location</v>
          </cell>
          <cell r="H3879" t="str">
            <v>1000016335</v>
          </cell>
          <cell r="N3879" t="str">
            <v>4500659783</v>
          </cell>
          <cell r="O3879" t="str">
            <v>6</v>
          </cell>
        </row>
        <row r="3880">
          <cell r="A3880">
            <v>2552</v>
          </cell>
          <cell r="B3880">
            <v>2</v>
          </cell>
          <cell r="C3880" t="str">
            <v>MEA-BA-706</v>
          </cell>
          <cell r="D3880">
            <v>2552</v>
          </cell>
          <cell r="E3880" t="str">
            <v>MEA-BA</v>
          </cell>
          <cell r="F3880" t="str">
            <v>706</v>
          </cell>
          <cell r="G3880" t="str">
            <v>Lost in Hole</v>
          </cell>
          <cell r="H3880" t="str">
            <v>1000016433</v>
          </cell>
        </row>
        <row r="3881">
          <cell r="A3881">
            <v>2556</v>
          </cell>
          <cell r="B3881">
            <v>2</v>
          </cell>
          <cell r="C3881" t="str">
            <v>MEA-BA-707</v>
          </cell>
          <cell r="D3881">
            <v>2556</v>
          </cell>
          <cell r="E3881" t="str">
            <v>MEA-BA</v>
          </cell>
          <cell r="F3881" t="str">
            <v>707</v>
          </cell>
          <cell r="G3881" t="str">
            <v>Lost in Hole</v>
          </cell>
          <cell r="H3881" t="str">
            <v>1000016434</v>
          </cell>
          <cell r="N3881" t="str">
            <v>4500676108</v>
          </cell>
          <cell r="O3881" t="str">
            <v>4</v>
          </cell>
        </row>
        <row r="3882">
          <cell r="A3882">
            <v>2591</v>
          </cell>
          <cell r="B3882">
            <v>2</v>
          </cell>
          <cell r="C3882" t="str">
            <v>MEA-BA-712</v>
          </cell>
          <cell r="D3882">
            <v>2591</v>
          </cell>
          <cell r="E3882" t="str">
            <v>MEA-BA</v>
          </cell>
          <cell r="F3882" t="str">
            <v>712</v>
          </cell>
          <cell r="G3882" t="str">
            <v>RITE</v>
          </cell>
          <cell r="H3882" t="str">
            <v>1000016514</v>
          </cell>
          <cell r="N3882" t="str">
            <v>4500676088</v>
          </cell>
          <cell r="O3882" t="str">
            <v>4</v>
          </cell>
        </row>
        <row r="3883">
          <cell r="A3883">
            <v>2613</v>
          </cell>
          <cell r="B3883">
            <v>2</v>
          </cell>
          <cell r="C3883" t="str">
            <v>MEA-BA-714</v>
          </cell>
          <cell r="D3883">
            <v>2613</v>
          </cell>
          <cell r="E3883" t="str">
            <v>MEA-BA</v>
          </cell>
          <cell r="F3883" t="str">
            <v>714</v>
          </cell>
          <cell r="G3883" t="str">
            <v>RITE</v>
          </cell>
          <cell r="H3883" t="str">
            <v>1000016525</v>
          </cell>
          <cell r="N3883" t="str">
            <v>4500676088</v>
          </cell>
          <cell r="O3883" t="str">
            <v>6</v>
          </cell>
        </row>
        <row r="3884">
          <cell r="A3884">
            <v>2619</v>
          </cell>
          <cell r="B3884">
            <v>2</v>
          </cell>
          <cell r="C3884" t="str">
            <v>MEA-BA-715</v>
          </cell>
          <cell r="D3884">
            <v>2619</v>
          </cell>
          <cell r="E3884" t="str">
            <v>MEA-BA</v>
          </cell>
          <cell r="F3884" t="str">
            <v>715</v>
          </cell>
          <cell r="G3884" t="str">
            <v>RITE</v>
          </cell>
          <cell r="H3884" t="str">
            <v>1000016524</v>
          </cell>
          <cell r="N3884" t="str">
            <v>4500676088</v>
          </cell>
          <cell r="O3884" t="str">
            <v>5</v>
          </cell>
        </row>
        <row r="3885">
          <cell r="A3885">
            <v>2628</v>
          </cell>
          <cell r="B3885">
            <v>2</v>
          </cell>
          <cell r="C3885" t="str">
            <v>MEA-BA-717</v>
          </cell>
          <cell r="D3885">
            <v>2628</v>
          </cell>
          <cell r="E3885" t="str">
            <v>MEA-BA</v>
          </cell>
          <cell r="F3885" t="str">
            <v>717</v>
          </cell>
          <cell r="G3885" t="str">
            <v>RITE</v>
          </cell>
          <cell r="H3885" t="str">
            <v>1000016684</v>
          </cell>
          <cell r="N3885" t="str">
            <v>4500711533</v>
          </cell>
          <cell r="O3885" t="str">
            <v>3</v>
          </cell>
        </row>
        <row r="3886">
          <cell r="A3886">
            <v>2629</v>
          </cell>
          <cell r="B3886">
            <v>2</v>
          </cell>
          <cell r="C3886" t="str">
            <v>MEA-BA-718</v>
          </cell>
          <cell r="D3886">
            <v>2629</v>
          </cell>
          <cell r="E3886" t="str">
            <v>MEA-BA</v>
          </cell>
          <cell r="F3886" t="str">
            <v>718</v>
          </cell>
          <cell r="G3886" t="str">
            <v>On Location</v>
          </cell>
          <cell r="H3886" t="str">
            <v>1000016686</v>
          </cell>
          <cell r="N3886" t="str">
            <v>4500711533</v>
          </cell>
          <cell r="O3886" t="str">
            <v>4</v>
          </cell>
        </row>
        <row r="3887">
          <cell r="A3887">
            <v>2633</v>
          </cell>
          <cell r="B3887">
            <v>2</v>
          </cell>
          <cell r="C3887" t="str">
            <v>MEA-BA-723</v>
          </cell>
          <cell r="D3887">
            <v>2633</v>
          </cell>
          <cell r="E3887" t="str">
            <v>MEA-BA</v>
          </cell>
          <cell r="F3887" t="str">
            <v>723</v>
          </cell>
          <cell r="G3887" t="str">
            <v>Lost in Hole</v>
          </cell>
          <cell r="H3887" t="str">
            <v>1000018611</v>
          </cell>
        </row>
        <row r="3888">
          <cell r="A3888">
            <v>2643</v>
          </cell>
          <cell r="B3888">
            <v>2</v>
          </cell>
          <cell r="C3888" t="str">
            <v>MEA-BA-726</v>
          </cell>
          <cell r="D3888">
            <v>2643</v>
          </cell>
          <cell r="E3888" t="str">
            <v>MEA-BA</v>
          </cell>
          <cell r="F3888" t="str">
            <v>726</v>
          </cell>
          <cell r="G3888" t="str">
            <v>Lost in Hole</v>
          </cell>
          <cell r="I3888" t="e">
            <v>#N/A</v>
          </cell>
        </row>
        <row r="3889">
          <cell r="A3889">
            <v>2648</v>
          </cell>
          <cell r="B3889">
            <v>2</v>
          </cell>
          <cell r="C3889" t="str">
            <v>MEA-BA-734</v>
          </cell>
          <cell r="D3889">
            <v>2648</v>
          </cell>
          <cell r="E3889" t="str">
            <v>MEA-BA</v>
          </cell>
          <cell r="F3889" t="str">
            <v>734</v>
          </cell>
          <cell r="G3889" t="str">
            <v>RITE</v>
          </cell>
          <cell r="H3889" t="str">
            <v>1000018876</v>
          </cell>
        </row>
        <row r="3890">
          <cell r="A3890">
            <v>2651</v>
          </cell>
          <cell r="B3890">
            <v>2</v>
          </cell>
          <cell r="C3890" t="str">
            <v>MEA-BA-738</v>
          </cell>
          <cell r="D3890">
            <v>2651</v>
          </cell>
          <cell r="E3890" t="str">
            <v>MEA-BA</v>
          </cell>
          <cell r="F3890" t="str">
            <v>738</v>
          </cell>
          <cell r="G3890" t="str">
            <v>On Location</v>
          </cell>
          <cell r="H3890" t="str">
            <v>1000018335</v>
          </cell>
        </row>
        <row r="3891">
          <cell r="A3891">
            <v>2655</v>
          </cell>
          <cell r="B3891">
            <v>2</v>
          </cell>
          <cell r="C3891" t="str">
            <v>MEA-BA-739</v>
          </cell>
          <cell r="D3891">
            <v>2655</v>
          </cell>
          <cell r="E3891" t="str">
            <v>MEA-BA</v>
          </cell>
          <cell r="F3891" t="str">
            <v>739</v>
          </cell>
          <cell r="G3891" t="str">
            <v>Lost in Hole</v>
          </cell>
          <cell r="H3891" t="str">
            <v>1000016981</v>
          </cell>
          <cell r="N3891" t="str">
            <v>4500803075</v>
          </cell>
          <cell r="O3891" t="str">
            <v>1</v>
          </cell>
        </row>
        <row r="3892">
          <cell r="A3892">
            <v>2657</v>
          </cell>
          <cell r="B3892">
            <v>2</v>
          </cell>
          <cell r="C3892" t="str">
            <v>MEA-BA-740</v>
          </cell>
          <cell r="D3892">
            <v>2657</v>
          </cell>
          <cell r="E3892" t="str">
            <v>MEA-BA</v>
          </cell>
          <cell r="F3892" t="str">
            <v>740</v>
          </cell>
          <cell r="G3892" t="str">
            <v>On Location</v>
          </cell>
          <cell r="H3892" t="str">
            <v>1000016984</v>
          </cell>
          <cell r="N3892" t="str">
            <v>4500803077</v>
          </cell>
          <cell r="O3892" t="str">
            <v>1</v>
          </cell>
        </row>
        <row r="3893">
          <cell r="A3893">
            <v>2663</v>
          </cell>
          <cell r="B3893">
            <v>2</v>
          </cell>
          <cell r="C3893" t="str">
            <v>MEA-BA-742</v>
          </cell>
          <cell r="D3893">
            <v>2663</v>
          </cell>
          <cell r="E3893" t="str">
            <v>MEA-BA</v>
          </cell>
          <cell r="F3893" t="str">
            <v>742</v>
          </cell>
          <cell r="G3893" t="str">
            <v>Lost in Hole</v>
          </cell>
          <cell r="H3893" t="str">
            <v>1000016978</v>
          </cell>
          <cell r="N3893" t="str">
            <v>4500803072</v>
          </cell>
          <cell r="O3893" t="str">
            <v>1</v>
          </cell>
        </row>
        <row r="3894">
          <cell r="A3894">
            <v>2671</v>
          </cell>
          <cell r="B3894">
            <v>2</v>
          </cell>
          <cell r="C3894" t="str">
            <v>MEA-BA-752</v>
          </cell>
          <cell r="D3894">
            <v>2671</v>
          </cell>
          <cell r="E3894" t="str">
            <v>MEA-BA</v>
          </cell>
          <cell r="F3894" t="str">
            <v>752</v>
          </cell>
          <cell r="G3894" t="str">
            <v>Lost in Hole</v>
          </cell>
          <cell r="H3894" t="str">
            <v>1000017093</v>
          </cell>
          <cell r="N3894" t="str">
            <v>4500827622</v>
          </cell>
          <cell r="O3894" t="str">
            <v>1</v>
          </cell>
        </row>
        <row r="3895">
          <cell r="A3895">
            <v>2674</v>
          </cell>
          <cell r="B3895">
            <v>2</v>
          </cell>
          <cell r="C3895" t="str">
            <v>MEA-BA-753</v>
          </cell>
          <cell r="D3895">
            <v>2674</v>
          </cell>
          <cell r="E3895" t="str">
            <v>MEA-BA</v>
          </cell>
          <cell r="F3895" t="str">
            <v>753</v>
          </cell>
          <cell r="G3895" t="str">
            <v>Lost in Hole</v>
          </cell>
          <cell r="H3895" t="str">
            <v>1000017105</v>
          </cell>
        </row>
        <row r="3896">
          <cell r="A3896">
            <v>2684</v>
          </cell>
          <cell r="B3896">
            <v>2</v>
          </cell>
          <cell r="C3896" t="str">
            <v>MEA-BA-761</v>
          </cell>
          <cell r="D3896">
            <v>2684</v>
          </cell>
          <cell r="E3896" t="str">
            <v>MEA-BA</v>
          </cell>
          <cell r="F3896" t="str">
            <v>761</v>
          </cell>
          <cell r="G3896" t="str">
            <v>RITE</v>
          </cell>
          <cell r="H3896" t="str">
            <v>1000018336</v>
          </cell>
        </row>
        <row r="3897">
          <cell r="A3897">
            <v>2687</v>
          </cell>
          <cell r="B3897">
            <v>2</v>
          </cell>
          <cell r="C3897" t="str">
            <v>MEA-BA-762</v>
          </cell>
          <cell r="D3897">
            <v>2687</v>
          </cell>
          <cell r="E3897" t="str">
            <v>MEA-BA</v>
          </cell>
          <cell r="F3897" t="str">
            <v>762</v>
          </cell>
          <cell r="G3897" t="str">
            <v>Lost in Hole</v>
          </cell>
          <cell r="H3897" t="str">
            <v>1000018337</v>
          </cell>
        </row>
        <row r="3898">
          <cell r="A3898">
            <v>2689</v>
          </cell>
          <cell r="B3898">
            <v>2</v>
          </cell>
          <cell r="C3898" t="str">
            <v>MEA-BA-763</v>
          </cell>
          <cell r="D3898">
            <v>2689</v>
          </cell>
          <cell r="E3898" t="str">
            <v>MEA-BA</v>
          </cell>
          <cell r="F3898" t="str">
            <v>763</v>
          </cell>
          <cell r="G3898" t="str">
            <v>Lost in Hole</v>
          </cell>
          <cell r="H3898" t="str">
            <v>1000018338</v>
          </cell>
        </row>
        <row r="3899">
          <cell r="A3899">
            <v>2695</v>
          </cell>
          <cell r="B3899">
            <v>2</v>
          </cell>
          <cell r="C3899" t="str">
            <v>MEA-BA-766</v>
          </cell>
          <cell r="D3899">
            <v>2695</v>
          </cell>
          <cell r="E3899" t="str">
            <v>MEA-BA</v>
          </cell>
          <cell r="F3899" t="str">
            <v>766</v>
          </cell>
          <cell r="G3899" t="str">
            <v>Lost in Hole</v>
          </cell>
          <cell r="H3899" t="str">
            <v>1000017201</v>
          </cell>
        </row>
        <row r="3900">
          <cell r="A3900">
            <v>1077</v>
          </cell>
          <cell r="B3900">
            <v>2</v>
          </cell>
          <cell r="C3900" t="str">
            <v>MEA-BA-77</v>
          </cell>
          <cell r="D3900">
            <v>1077</v>
          </cell>
          <cell r="E3900" t="str">
            <v>MEA-BA</v>
          </cell>
          <cell r="F3900" t="str">
            <v>077</v>
          </cell>
          <cell r="G3900" t="str">
            <v>RITE</v>
          </cell>
          <cell r="H3900" t="str">
            <v>1000005875</v>
          </cell>
        </row>
        <row r="3901">
          <cell r="A3901">
            <v>2699</v>
          </cell>
          <cell r="B3901">
            <v>2</v>
          </cell>
          <cell r="C3901" t="str">
            <v>MEA-BA-771</v>
          </cell>
          <cell r="D3901">
            <v>2699</v>
          </cell>
          <cell r="E3901" t="str">
            <v>MEA-BA</v>
          </cell>
          <cell r="F3901" t="str">
            <v>771</v>
          </cell>
          <cell r="G3901" t="str">
            <v>RITE</v>
          </cell>
          <cell r="H3901" t="str">
            <v>1000017204</v>
          </cell>
          <cell r="N3901" t="str">
            <v>4500882823</v>
          </cell>
          <cell r="O3901" t="str">
            <v>1</v>
          </cell>
        </row>
        <row r="3902">
          <cell r="A3902">
            <v>2704</v>
          </cell>
          <cell r="B3902">
            <v>2</v>
          </cell>
          <cell r="C3902" t="str">
            <v>MEA-BA-775</v>
          </cell>
          <cell r="D3902">
            <v>2704</v>
          </cell>
          <cell r="E3902" t="str">
            <v>MEA-BA</v>
          </cell>
          <cell r="F3902" t="str">
            <v>775</v>
          </cell>
          <cell r="G3902" t="str">
            <v>On Location</v>
          </cell>
          <cell r="H3902" t="str">
            <v>1000017224</v>
          </cell>
          <cell r="N3902" t="str">
            <v>4500888266</v>
          </cell>
          <cell r="O3902" t="str">
            <v>1</v>
          </cell>
        </row>
        <row r="3903">
          <cell r="A3903">
            <v>2705</v>
          </cell>
          <cell r="B3903">
            <v>2</v>
          </cell>
          <cell r="C3903" t="str">
            <v>MEA-BA-776</v>
          </cell>
          <cell r="D3903">
            <v>2705</v>
          </cell>
          <cell r="E3903" t="str">
            <v>MEA-BA</v>
          </cell>
          <cell r="F3903" t="str">
            <v>776</v>
          </cell>
          <cell r="G3903" t="str">
            <v>RITE</v>
          </cell>
          <cell r="H3903" t="str">
            <v>1000017251</v>
          </cell>
          <cell r="N3903" t="str">
            <v>4500888240</v>
          </cell>
          <cell r="O3903" t="str">
            <v>1</v>
          </cell>
        </row>
        <row r="3904">
          <cell r="A3904">
            <v>2708</v>
          </cell>
          <cell r="B3904">
            <v>2</v>
          </cell>
          <cell r="C3904" t="str">
            <v>MEA-BA-777</v>
          </cell>
          <cell r="D3904">
            <v>2708</v>
          </cell>
          <cell r="E3904" t="str">
            <v>MEA-BA</v>
          </cell>
          <cell r="F3904" t="str">
            <v>777</v>
          </cell>
          <cell r="G3904" t="str">
            <v>RITE</v>
          </cell>
          <cell r="H3904" t="str">
            <v>1000017259</v>
          </cell>
          <cell r="N3904" t="str">
            <v>4500888268</v>
          </cell>
          <cell r="O3904" t="str">
            <v>1</v>
          </cell>
        </row>
        <row r="3905">
          <cell r="A3905">
            <v>2711</v>
          </cell>
          <cell r="B3905">
            <v>2</v>
          </cell>
          <cell r="C3905" t="str">
            <v>MEA-BA-778</v>
          </cell>
          <cell r="D3905">
            <v>2711</v>
          </cell>
          <cell r="E3905" t="str">
            <v>MEA-BA</v>
          </cell>
          <cell r="F3905" t="str">
            <v>778</v>
          </cell>
          <cell r="G3905" t="str">
            <v>RITE</v>
          </cell>
          <cell r="H3905" t="str">
            <v>1000017252</v>
          </cell>
          <cell r="N3905" t="str">
            <v>4500888240</v>
          </cell>
          <cell r="O3905" t="str">
            <v>2</v>
          </cell>
        </row>
        <row r="3906">
          <cell r="A3906">
            <v>2715</v>
          </cell>
          <cell r="B3906">
            <v>2</v>
          </cell>
          <cell r="C3906" t="str">
            <v>MEA-BA-779</v>
          </cell>
          <cell r="D3906">
            <v>2715</v>
          </cell>
          <cell r="E3906" t="str">
            <v>MEA-BA</v>
          </cell>
          <cell r="F3906" t="str">
            <v>779</v>
          </cell>
          <cell r="G3906" t="str">
            <v>On Location</v>
          </cell>
          <cell r="H3906" t="str">
            <v>1000017262</v>
          </cell>
          <cell r="N3906" t="str">
            <v>4500888240</v>
          </cell>
          <cell r="O3906" t="str">
            <v>3</v>
          </cell>
        </row>
        <row r="3907">
          <cell r="A3907">
            <v>2718</v>
          </cell>
          <cell r="B3907">
            <v>2</v>
          </cell>
          <cell r="C3907" t="str">
            <v>MEA-BA-780</v>
          </cell>
          <cell r="D3907">
            <v>2718</v>
          </cell>
          <cell r="E3907" t="str">
            <v>MEA-BA</v>
          </cell>
          <cell r="F3907" t="str">
            <v>780</v>
          </cell>
          <cell r="G3907" t="str">
            <v>RITE</v>
          </cell>
          <cell r="H3907" t="str">
            <v>1000017314</v>
          </cell>
        </row>
        <row r="3908">
          <cell r="A3908">
            <v>2721</v>
          </cell>
          <cell r="B3908">
            <v>2</v>
          </cell>
          <cell r="C3908" t="str">
            <v>MEA-BA-781</v>
          </cell>
          <cell r="D3908">
            <v>2721</v>
          </cell>
          <cell r="E3908" t="str">
            <v>MEA-BA</v>
          </cell>
          <cell r="F3908" t="str">
            <v>781</v>
          </cell>
          <cell r="G3908" t="str">
            <v>On Location</v>
          </cell>
          <cell r="H3908" t="str">
            <v>1000017310</v>
          </cell>
          <cell r="N3908" t="str">
            <v>4500928346</v>
          </cell>
          <cell r="O3908" t="str">
            <v>2</v>
          </cell>
        </row>
        <row r="3909">
          <cell r="A3909">
            <v>2724</v>
          </cell>
          <cell r="B3909">
            <v>2</v>
          </cell>
          <cell r="C3909" t="str">
            <v>MEA-BA-782</v>
          </cell>
          <cell r="D3909">
            <v>2724</v>
          </cell>
          <cell r="E3909" t="str">
            <v>MEA-BA</v>
          </cell>
          <cell r="F3909" t="str">
            <v>782</v>
          </cell>
          <cell r="G3909" t="str">
            <v>Lost in Hole</v>
          </cell>
          <cell r="H3909" t="str">
            <v>1000017327</v>
          </cell>
        </row>
        <row r="3910">
          <cell r="A3910">
            <v>2727</v>
          </cell>
          <cell r="B3910">
            <v>2</v>
          </cell>
          <cell r="C3910" t="str">
            <v>MEA-BA-783</v>
          </cell>
          <cell r="D3910">
            <v>2727</v>
          </cell>
          <cell r="E3910" t="str">
            <v>MEA-BA</v>
          </cell>
          <cell r="F3910" t="str">
            <v>783</v>
          </cell>
          <cell r="G3910" t="str">
            <v>RITE</v>
          </cell>
          <cell r="H3910" t="str">
            <v>1000017356</v>
          </cell>
          <cell r="N3910" t="str">
            <v>4500928826</v>
          </cell>
          <cell r="O3910" t="str">
            <v>4</v>
          </cell>
        </row>
        <row r="3911">
          <cell r="A3911">
            <v>4084</v>
          </cell>
          <cell r="B3911">
            <v>2</v>
          </cell>
          <cell r="C3911" t="str">
            <v>MEA-BA-786</v>
          </cell>
          <cell r="D3911">
            <v>4084</v>
          </cell>
          <cell r="E3911" t="str">
            <v>MEA-BA</v>
          </cell>
          <cell r="F3911" t="str">
            <v>786</v>
          </cell>
          <cell r="G3911" t="str">
            <v>On Location</v>
          </cell>
          <cell r="H3911" t="str">
            <v>1000017323</v>
          </cell>
          <cell r="N3911" t="str">
            <v>4500928346</v>
          </cell>
          <cell r="O3911" t="str">
            <v>3</v>
          </cell>
        </row>
        <row r="3912">
          <cell r="A3912">
            <v>4083</v>
          </cell>
          <cell r="B3912">
            <v>2</v>
          </cell>
          <cell r="C3912" t="str">
            <v>MEA-BA-787</v>
          </cell>
          <cell r="D3912">
            <v>4083</v>
          </cell>
          <cell r="E3912" t="str">
            <v>MEA-BA</v>
          </cell>
          <cell r="F3912" t="str">
            <v>787</v>
          </cell>
          <cell r="G3912" t="str">
            <v>On Location</v>
          </cell>
          <cell r="H3912" t="str">
            <v>1000017970</v>
          </cell>
        </row>
        <row r="3913">
          <cell r="A3913">
            <v>1082</v>
          </cell>
          <cell r="B3913">
            <v>2</v>
          </cell>
          <cell r="C3913" t="str">
            <v>MEA-BA-79</v>
          </cell>
          <cell r="D3913">
            <v>1082</v>
          </cell>
          <cell r="E3913" t="str">
            <v>MEA-BA</v>
          </cell>
          <cell r="F3913" t="str">
            <v>079</v>
          </cell>
          <cell r="G3913" t="str">
            <v>RITE</v>
          </cell>
          <cell r="H3913" t="str">
            <v>1000005877</v>
          </cell>
        </row>
        <row r="3914">
          <cell r="A3914">
            <v>4628</v>
          </cell>
          <cell r="B3914">
            <v>2</v>
          </cell>
          <cell r="C3914" t="str">
            <v>MEA-BA-810</v>
          </cell>
          <cell r="D3914">
            <v>4628</v>
          </cell>
          <cell r="E3914" t="str">
            <v>MEA-BA</v>
          </cell>
          <cell r="F3914" t="str">
            <v>810</v>
          </cell>
          <cell r="G3914" t="str">
            <v>On Location</v>
          </cell>
          <cell r="H3914" t="str">
            <v>1000017541</v>
          </cell>
        </row>
        <row r="3915">
          <cell r="A3915">
            <v>4769</v>
          </cell>
          <cell r="B3915">
            <v>2</v>
          </cell>
          <cell r="C3915" t="str">
            <v>MEA-BA-821</v>
          </cell>
          <cell r="D3915">
            <v>4769</v>
          </cell>
          <cell r="E3915" t="str">
            <v>MEA-BA</v>
          </cell>
          <cell r="F3915" t="str">
            <v>821</v>
          </cell>
          <cell r="G3915" t="str">
            <v>On Location</v>
          </cell>
          <cell r="H3915" t="str">
            <v>1000017667</v>
          </cell>
          <cell r="N3915" t="str">
            <v>4500992385</v>
          </cell>
          <cell r="O3915" t="str">
            <v>2</v>
          </cell>
        </row>
        <row r="3916">
          <cell r="A3916">
            <v>4803</v>
          </cell>
          <cell r="B3916">
            <v>2</v>
          </cell>
          <cell r="C3916" t="str">
            <v>MEA-BA-822</v>
          </cell>
          <cell r="D3916">
            <v>4803</v>
          </cell>
          <cell r="E3916" t="str">
            <v>MEA-BA</v>
          </cell>
          <cell r="F3916" t="str">
            <v>822</v>
          </cell>
          <cell r="G3916" t="str">
            <v>Lost in Hole</v>
          </cell>
          <cell r="H3916" t="str">
            <v>1000017678</v>
          </cell>
          <cell r="N3916" t="str">
            <v>4500992415</v>
          </cell>
          <cell r="O3916" t="str">
            <v>1</v>
          </cell>
        </row>
        <row r="3917">
          <cell r="A3917">
            <v>4918</v>
          </cell>
          <cell r="B3917">
            <v>2</v>
          </cell>
          <cell r="C3917" t="str">
            <v>MEA-BA-829</v>
          </cell>
          <cell r="D3917">
            <v>4918</v>
          </cell>
          <cell r="E3917" t="str">
            <v>MEA-BA</v>
          </cell>
          <cell r="F3917" t="str">
            <v>829</v>
          </cell>
          <cell r="G3917" t="str">
            <v>On Location</v>
          </cell>
          <cell r="H3917" t="str">
            <v>1000017697</v>
          </cell>
          <cell r="N3917" t="str">
            <v>4500992410</v>
          </cell>
          <cell r="O3917" t="str">
            <v>2</v>
          </cell>
        </row>
        <row r="3918">
          <cell r="A3918">
            <v>5176</v>
          </cell>
          <cell r="B3918">
            <v>2</v>
          </cell>
          <cell r="C3918" t="str">
            <v>MEA-BA-846</v>
          </cell>
          <cell r="D3918">
            <v>5176</v>
          </cell>
          <cell r="E3918" t="str">
            <v>MEA-BA</v>
          </cell>
          <cell r="F3918" t="str">
            <v>846</v>
          </cell>
          <cell r="G3918" t="str">
            <v>On Location</v>
          </cell>
          <cell r="H3918" t="str">
            <v>1000017837</v>
          </cell>
        </row>
        <row r="3919">
          <cell r="A3919">
            <v>5177</v>
          </cell>
          <cell r="B3919">
            <v>2</v>
          </cell>
          <cell r="C3919" t="str">
            <v>MEA-BA-847</v>
          </cell>
          <cell r="D3919">
            <v>5177</v>
          </cell>
          <cell r="E3919" t="str">
            <v>MEA-BA</v>
          </cell>
          <cell r="F3919" t="str">
            <v>847</v>
          </cell>
          <cell r="G3919" t="str">
            <v>RITE</v>
          </cell>
          <cell r="H3919" t="str">
            <v>1000017838</v>
          </cell>
        </row>
        <row r="3920">
          <cell r="A3920">
            <v>5208</v>
          </cell>
          <cell r="B3920">
            <v>2</v>
          </cell>
          <cell r="C3920" t="str">
            <v>MEA-BA-849</v>
          </cell>
          <cell r="D3920">
            <v>5208</v>
          </cell>
          <cell r="E3920" t="str">
            <v>MEA-BA</v>
          </cell>
          <cell r="F3920" t="str">
            <v>849</v>
          </cell>
          <cell r="G3920" t="str">
            <v>On Location</v>
          </cell>
          <cell r="H3920" t="str">
            <v>1000017859</v>
          </cell>
        </row>
        <row r="3921">
          <cell r="A3921">
            <v>5333</v>
          </cell>
          <cell r="B3921">
            <v>2</v>
          </cell>
          <cell r="C3921" t="str">
            <v>MEA-BA-851</v>
          </cell>
          <cell r="D3921">
            <v>5333</v>
          </cell>
          <cell r="E3921" t="str">
            <v>MEA-BA</v>
          </cell>
          <cell r="F3921" t="str">
            <v>851</v>
          </cell>
          <cell r="G3921" t="str">
            <v>On Location</v>
          </cell>
          <cell r="I3921" t="e">
            <v>#N/A</v>
          </cell>
          <cell r="N3921" t="str">
            <v>4501037741</v>
          </cell>
          <cell r="O3921" t="str">
            <v>16</v>
          </cell>
        </row>
        <row r="3922">
          <cell r="A3922">
            <v>5301</v>
          </cell>
          <cell r="B3922">
            <v>2</v>
          </cell>
          <cell r="C3922" t="str">
            <v>MEA-BA-852</v>
          </cell>
          <cell r="D3922">
            <v>5301</v>
          </cell>
          <cell r="E3922" t="str">
            <v>MEA-BA</v>
          </cell>
          <cell r="F3922" t="str">
            <v>852</v>
          </cell>
          <cell r="G3922" t="str">
            <v>On Location</v>
          </cell>
          <cell r="H3922" t="str">
            <v>1000017899</v>
          </cell>
        </row>
        <row r="3923">
          <cell r="A3923">
            <v>5305</v>
          </cell>
          <cell r="B3923">
            <v>2</v>
          </cell>
          <cell r="C3923" t="str">
            <v>MEA-BA-853</v>
          </cell>
          <cell r="D3923">
            <v>5305</v>
          </cell>
          <cell r="E3923" t="str">
            <v>MEA-BA</v>
          </cell>
          <cell r="F3923" t="str">
            <v>853</v>
          </cell>
          <cell r="G3923" t="str">
            <v>On Location</v>
          </cell>
          <cell r="H3923" t="str">
            <v>1000017900</v>
          </cell>
        </row>
        <row r="3924">
          <cell r="A3924">
            <v>5307</v>
          </cell>
          <cell r="B3924">
            <v>2</v>
          </cell>
          <cell r="C3924" t="str">
            <v>MEA-BA-854</v>
          </cell>
          <cell r="D3924">
            <v>5307</v>
          </cell>
          <cell r="E3924" t="str">
            <v>MEA-BA</v>
          </cell>
          <cell r="F3924" t="str">
            <v>854</v>
          </cell>
          <cell r="G3924" t="str">
            <v>On Location</v>
          </cell>
          <cell r="H3924" t="str">
            <v>1000017901</v>
          </cell>
        </row>
        <row r="3925">
          <cell r="A3925">
            <v>5303</v>
          </cell>
          <cell r="B3925">
            <v>2</v>
          </cell>
          <cell r="C3925" t="str">
            <v>MEA-BA-855</v>
          </cell>
          <cell r="D3925">
            <v>5303</v>
          </cell>
          <cell r="E3925" t="str">
            <v>MEA-BA</v>
          </cell>
          <cell r="F3925" t="str">
            <v>855</v>
          </cell>
          <cell r="G3925" t="str">
            <v>On Location</v>
          </cell>
          <cell r="H3925" t="str">
            <v>1000017902</v>
          </cell>
        </row>
        <row r="3926">
          <cell r="A3926">
            <v>5430</v>
          </cell>
          <cell r="B3926">
            <v>2</v>
          </cell>
          <cell r="C3926" t="str">
            <v>MEA-BA-867</v>
          </cell>
          <cell r="D3926">
            <v>5430</v>
          </cell>
          <cell r="E3926" t="str">
            <v>MEA-BA</v>
          </cell>
          <cell r="F3926" t="str">
            <v>867</v>
          </cell>
          <cell r="G3926" t="str">
            <v>RITE</v>
          </cell>
          <cell r="H3926" t="str">
            <v>1000017997</v>
          </cell>
        </row>
        <row r="3927">
          <cell r="A3927">
            <v>5612</v>
          </cell>
          <cell r="B3927">
            <v>2</v>
          </cell>
          <cell r="C3927" t="str">
            <v>MEA-BA-879</v>
          </cell>
          <cell r="D3927">
            <v>5612</v>
          </cell>
          <cell r="E3927" t="str">
            <v>MEA-BA</v>
          </cell>
          <cell r="F3927" t="str">
            <v>879</v>
          </cell>
          <cell r="G3927" t="str">
            <v>Lost in Hole</v>
          </cell>
          <cell r="H3927" t="str">
            <v>1000018079</v>
          </cell>
          <cell r="N3927" t="str">
            <v>4501061123</v>
          </cell>
          <cell r="O3927" t="str">
            <v>5</v>
          </cell>
        </row>
        <row r="3928">
          <cell r="A3928">
            <v>5611</v>
          </cell>
          <cell r="B3928">
            <v>2</v>
          </cell>
          <cell r="C3928" t="str">
            <v>MEA-BA-880</v>
          </cell>
          <cell r="D3928">
            <v>5611</v>
          </cell>
          <cell r="E3928" t="str">
            <v>MEA-BA</v>
          </cell>
          <cell r="F3928" t="str">
            <v>880</v>
          </cell>
          <cell r="G3928" t="str">
            <v>On Location</v>
          </cell>
          <cell r="H3928" t="str">
            <v>1000018080</v>
          </cell>
          <cell r="N3928" t="str">
            <v>4501061123</v>
          </cell>
          <cell r="O3928" t="str">
            <v>6</v>
          </cell>
        </row>
        <row r="3929">
          <cell r="A3929">
            <v>5666</v>
          </cell>
          <cell r="B3929">
            <v>2</v>
          </cell>
          <cell r="C3929" t="str">
            <v>MEA-BA-889</v>
          </cell>
          <cell r="D3929">
            <v>5666</v>
          </cell>
          <cell r="E3929" t="str">
            <v>MEA-BA</v>
          </cell>
          <cell r="F3929" t="str">
            <v>889</v>
          </cell>
          <cell r="G3929" t="str">
            <v>RITE</v>
          </cell>
          <cell r="H3929" t="str">
            <v>1000018178</v>
          </cell>
          <cell r="N3929" t="str">
            <v>4501061123</v>
          </cell>
          <cell r="O3929" t="str">
            <v>12</v>
          </cell>
        </row>
        <row r="3930">
          <cell r="A3930">
            <v>5665</v>
          </cell>
          <cell r="B3930">
            <v>2</v>
          </cell>
          <cell r="C3930" t="str">
            <v>MEA-BA-890</v>
          </cell>
          <cell r="D3930">
            <v>5665</v>
          </cell>
          <cell r="E3930" t="str">
            <v>MEA-BA</v>
          </cell>
          <cell r="F3930" t="str">
            <v>890</v>
          </cell>
          <cell r="G3930" t="str">
            <v>On Location</v>
          </cell>
          <cell r="H3930" t="str">
            <v>1000018177</v>
          </cell>
          <cell r="N3930" t="str">
            <v>4501061123</v>
          </cell>
          <cell r="O3930" t="str">
            <v>11</v>
          </cell>
        </row>
        <row r="3931">
          <cell r="A3931">
            <v>5910</v>
          </cell>
          <cell r="B3931">
            <v>2</v>
          </cell>
          <cell r="C3931" t="str">
            <v>MEA-BA-897</v>
          </cell>
          <cell r="D3931">
            <v>5910</v>
          </cell>
          <cell r="E3931" t="str">
            <v>MEA-BA</v>
          </cell>
          <cell r="F3931" t="str">
            <v>897</v>
          </cell>
          <cell r="G3931" t="str">
            <v>RITE</v>
          </cell>
          <cell r="H3931" t="str">
            <v>1000018290</v>
          </cell>
          <cell r="N3931" t="str">
            <v>4501093543</v>
          </cell>
          <cell r="O3931" t="str">
            <v>1</v>
          </cell>
        </row>
        <row r="3932">
          <cell r="A3932">
            <v>5911</v>
          </cell>
          <cell r="B3932">
            <v>2</v>
          </cell>
          <cell r="C3932" t="str">
            <v>MEA-BA-899</v>
          </cell>
          <cell r="D3932">
            <v>5911</v>
          </cell>
          <cell r="E3932" t="str">
            <v>MEA-BA</v>
          </cell>
          <cell r="F3932" t="str">
            <v>899</v>
          </cell>
          <cell r="G3932" t="str">
            <v>On Location</v>
          </cell>
          <cell r="H3932" t="str">
            <v>1000018291</v>
          </cell>
          <cell r="N3932" t="str">
            <v>4501093543</v>
          </cell>
          <cell r="O3932" t="str">
            <v>2</v>
          </cell>
        </row>
        <row r="3933">
          <cell r="A3933">
            <v>5912</v>
          </cell>
          <cell r="B3933">
            <v>2</v>
          </cell>
          <cell r="C3933" t="str">
            <v>MEA-BA-900</v>
          </cell>
          <cell r="D3933">
            <v>5912</v>
          </cell>
          <cell r="E3933" t="str">
            <v>MEA-BA</v>
          </cell>
          <cell r="F3933" t="str">
            <v>900</v>
          </cell>
          <cell r="G3933" t="str">
            <v>On Location</v>
          </cell>
          <cell r="H3933" t="str">
            <v>1000018292</v>
          </cell>
          <cell r="N3933" t="str">
            <v>4501093543</v>
          </cell>
          <cell r="O3933" t="str">
            <v>3</v>
          </cell>
        </row>
        <row r="3934">
          <cell r="A3934">
            <v>5970</v>
          </cell>
          <cell r="B3934">
            <v>2</v>
          </cell>
          <cell r="C3934" t="str">
            <v>MEA-BA-901</v>
          </cell>
          <cell r="D3934">
            <v>5970</v>
          </cell>
          <cell r="E3934" t="str">
            <v>MEA-BA</v>
          </cell>
          <cell r="F3934" t="str">
            <v>901</v>
          </cell>
          <cell r="G3934" t="str">
            <v>RITE</v>
          </cell>
          <cell r="H3934" t="str">
            <v>1000018384</v>
          </cell>
          <cell r="N3934" t="str">
            <v>4501093678</v>
          </cell>
          <cell r="O3934" t="str">
            <v>1</v>
          </cell>
        </row>
        <row r="3935">
          <cell r="A3935">
            <v>5967</v>
          </cell>
          <cell r="B3935">
            <v>2</v>
          </cell>
          <cell r="C3935" t="str">
            <v>MEA-BA-904</v>
          </cell>
          <cell r="D3935">
            <v>5967</v>
          </cell>
          <cell r="E3935" t="str">
            <v>MEA-BA</v>
          </cell>
          <cell r="F3935" t="str">
            <v>904</v>
          </cell>
          <cell r="G3935" t="str">
            <v>On Location</v>
          </cell>
          <cell r="H3935" t="str">
            <v>1000018414</v>
          </cell>
          <cell r="O3935" t="str">
            <v>9</v>
          </cell>
        </row>
        <row r="3936">
          <cell r="A3936">
            <v>6023</v>
          </cell>
          <cell r="B3936">
            <v>2</v>
          </cell>
          <cell r="C3936" t="str">
            <v>MEA-BA-911</v>
          </cell>
          <cell r="D3936">
            <v>6023</v>
          </cell>
          <cell r="E3936" t="str">
            <v>MEA-BA</v>
          </cell>
          <cell r="F3936" t="str">
            <v>911</v>
          </cell>
          <cell r="G3936" t="str">
            <v>On Location</v>
          </cell>
          <cell r="H3936" t="str">
            <v>1000018457</v>
          </cell>
        </row>
        <row r="3937">
          <cell r="A3937">
            <v>6698</v>
          </cell>
          <cell r="B3937">
            <v>2</v>
          </cell>
          <cell r="C3937" t="str">
            <v>MEA-BA-923</v>
          </cell>
          <cell r="D3937">
            <v>6698</v>
          </cell>
          <cell r="E3937" t="str">
            <v>MEA-BA</v>
          </cell>
          <cell r="F3937" t="str">
            <v>923</v>
          </cell>
          <cell r="G3937" t="str">
            <v>On Location</v>
          </cell>
          <cell r="H3937" t="str">
            <v>1000018559</v>
          </cell>
        </row>
        <row r="3938">
          <cell r="A3938">
            <v>6699</v>
          </cell>
          <cell r="B3938">
            <v>2</v>
          </cell>
          <cell r="C3938" t="str">
            <v>MEA-BA-924</v>
          </cell>
          <cell r="D3938">
            <v>6699</v>
          </cell>
          <cell r="E3938" t="str">
            <v>MEA-BA</v>
          </cell>
          <cell r="F3938" t="str">
            <v>924</v>
          </cell>
          <cell r="G3938" t="str">
            <v>On Location</v>
          </cell>
          <cell r="H3938" t="str">
            <v>1000018560</v>
          </cell>
        </row>
        <row r="3939">
          <cell r="A3939">
            <v>6102</v>
          </cell>
          <cell r="B3939">
            <v>2</v>
          </cell>
          <cell r="C3939" t="str">
            <v>MEA-BA-926</v>
          </cell>
          <cell r="D3939">
            <v>6102</v>
          </cell>
          <cell r="E3939" t="str">
            <v>MEA-BA</v>
          </cell>
          <cell r="F3939" t="str">
            <v>926</v>
          </cell>
          <cell r="G3939" t="str">
            <v>RITE</v>
          </cell>
          <cell r="H3939" t="str">
            <v>1000018593</v>
          </cell>
          <cell r="N3939" t="str">
            <v>BOC-C00-006</v>
          </cell>
          <cell r="O3939" t="str">
            <v>10</v>
          </cell>
        </row>
        <row r="3940">
          <cell r="A3940">
            <v>6091</v>
          </cell>
          <cell r="B3940">
            <v>2</v>
          </cell>
          <cell r="C3940" t="str">
            <v>MEA-BA-927</v>
          </cell>
          <cell r="D3940">
            <v>6091</v>
          </cell>
          <cell r="E3940" t="str">
            <v>MEA-BA</v>
          </cell>
          <cell r="F3940" t="str">
            <v>927</v>
          </cell>
          <cell r="G3940" t="str">
            <v>RITE</v>
          </cell>
          <cell r="H3940" t="str">
            <v>1000018577</v>
          </cell>
          <cell r="N3940" t="str">
            <v>4501126104</v>
          </cell>
          <cell r="O3940" t="str">
            <v>1</v>
          </cell>
        </row>
        <row r="3941">
          <cell r="A3941">
            <v>6098</v>
          </cell>
          <cell r="B3941">
            <v>2</v>
          </cell>
          <cell r="C3941" t="str">
            <v>MEA-BA-928</v>
          </cell>
          <cell r="D3941">
            <v>6098</v>
          </cell>
          <cell r="E3941" t="str">
            <v>MEA-BA</v>
          </cell>
          <cell r="F3941" t="str">
            <v>928</v>
          </cell>
          <cell r="G3941" t="str">
            <v>On Location</v>
          </cell>
          <cell r="H3941" t="str">
            <v>1000018575</v>
          </cell>
          <cell r="N3941" t="str">
            <v>4501120555</v>
          </cell>
          <cell r="O3941" t="str">
            <v>1</v>
          </cell>
        </row>
        <row r="3942">
          <cell r="A3942">
            <v>6099</v>
          </cell>
          <cell r="B3942">
            <v>2</v>
          </cell>
          <cell r="C3942" t="str">
            <v>MEA-BA-929</v>
          </cell>
          <cell r="D3942">
            <v>6099</v>
          </cell>
          <cell r="E3942" t="str">
            <v>MEA-BA</v>
          </cell>
          <cell r="F3942" t="str">
            <v>929</v>
          </cell>
          <cell r="G3942" t="str">
            <v>RITE</v>
          </cell>
          <cell r="H3942" t="str">
            <v>1000018576</v>
          </cell>
          <cell r="N3942" t="str">
            <v>4501120555</v>
          </cell>
          <cell r="O3942" t="str">
            <v>2</v>
          </cell>
        </row>
        <row r="3943">
          <cell r="A3943">
            <v>6131</v>
          </cell>
          <cell r="B3943">
            <v>2</v>
          </cell>
          <cell r="C3943" t="str">
            <v>MEA-BA-930</v>
          </cell>
          <cell r="D3943">
            <v>6131</v>
          </cell>
          <cell r="E3943" t="str">
            <v>MEA-BA</v>
          </cell>
          <cell r="F3943" t="str">
            <v>930</v>
          </cell>
          <cell r="G3943" t="str">
            <v>RITE</v>
          </cell>
          <cell r="H3943" t="str">
            <v>1000018621</v>
          </cell>
          <cell r="N3943" t="str">
            <v>4501120537</v>
          </cell>
          <cell r="O3943" t="str">
            <v>15</v>
          </cell>
        </row>
        <row r="3944">
          <cell r="A3944">
            <v>6232</v>
          </cell>
          <cell r="B3944">
            <v>2</v>
          </cell>
          <cell r="C3944" t="str">
            <v>MEA-BA-931</v>
          </cell>
          <cell r="D3944">
            <v>6232</v>
          </cell>
          <cell r="E3944" t="str">
            <v>MEA-BA</v>
          </cell>
          <cell r="F3944" t="str">
            <v>931</v>
          </cell>
          <cell r="G3944" t="str">
            <v>On Location</v>
          </cell>
          <cell r="I3944" t="e">
            <v>#N/A</v>
          </cell>
          <cell r="N3944" t="str">
            <v>4501120537</v>
          </cell>
          <cell r="O3944" t="str">
            <v>21</v>
          </cell>
        </row>
        <row r="3945">
          <cell r="A3945">
            <v>6509</v>
          </cell>
          <cell r="B3945">
            <v>2</v>
          </cell>
          <cell r="C3945" t="str">
            <v>MEA-BA-952</v>
          </cell>
          <cell r="D3945">
            <v>6509</v>
          </cell>
          <cell r="E3945" t="str">
            <v>MEA-BA</v>
          </cell>
          <cell r="F3945" t="str">
            <v>952</v>
          </cell>
          <cell r="G3945" t="str">
            <v>On Location</v>
          </cell>
          <cell r="H3945" t="str">
            <v>1000018862</v>
          </cell>
          <cell r="N3945" t="str">
            <v>4501120555</v>
          </cell>
          <cell r="O3945" t="str">
            <v>29</v>
          </cell>
        </row>
        <row r="3946">
          <cell r="A3946">
            <v>6585</v>
          </cell>
          <cell r="B3946">
            <v>2</v>
          </cell>
          <cell r="C3946" t="str">
            <v>MEA-BA-956</v>
          </cell>
          <cell r="D3946">
            <v>6585</v>
          </cell>
          <cell r="E3946" t="str">
            <v>MEA-BA</v>
          </cell>
          <cell r="F3946" t="str">
            <v>956</v>
          </cell>
          <cell r="G3946" t="str">
            <v>RITE</v>
          </cell>
          <cell r="H3946" t="str">
            <v>1000018910</v>
          </cell>
          <cell r="N3946" t="str">
            <v>4501120555</v>
          </cell>
          <cell r="O3946" t="str">
            <v>32</v>
          </cell>
        </row>
        <row r="3947">
          <cell r="A3947">
            <v>6586</v>
          </cell>
          <cell r="B3947">
            <v>2</v>
          </cell>
          <cell r="C3947" t="str">
            <v>MEA-BA-957</v>
          </cell>
          <cell r="D3947">
            <v>6586</v>
          </cell>
          <cell r="E3947" t="str">
            <v>MEA-BA</v>
          </cell>
          <cell r="F3947" t="str">
            <v>957</v>
          </cell>
          <cell r="G3947" t="str">
            <v>RITE</v>
          </cell>
          <cell r="H3947" t="str">
            <v>1000018911</v>
          </cell>
          <cell r="N3947" t="str">
            <v>4501120555</v>
          </cell>
          <cell r="O3947" t="str">
            <v>33</v>
          </cell>
        </row>
        <row r="3948">
          <cell r="A3948">
            <v>6588</v>
          </cell>
          <cell r="B3948">
            <v>2</v>
          </cell>
          <cell r="C3948" t="str">
            <v>MEA-BA-958</v>
          </cell>
          <cell r="D3948">
            <v>6588</v>
          </cell>
          <cell r="E3948" t="str">
            <v>MEA-BA</v>
          </cell>
          <cell r="F3948" t="str">
            <v>958</v>
          </cell>
          <cell r="G3948" t="str">
            <v>On Location</v>
          </cell>
          <cell r="H3948" t="str">
            <v>1000018913</v>
          </cell>
          <cell r="N3948" t="str">
            <v>4501120555</v>
          </cell>
          <cell r="O3948" t="str">
            <v>38</v>
          </cell>
        </row>
        <row r="3949">
          <cell r="A3949">
            <v>6584</v>
          </cell>
          <cell r="B3949">
            <v>2</v>
          </cell>
          <cell r="C3949" t="str">
            <v>MEA-BA-961</v>
          </cell>
          <cell r="D3949">
            <v>6584</v>
          </cell>
          <cell r="E3949" t="str">
            <v>MEA-BA</v>
          </cell>
          <cell r="F3949" t="str">
            <v>961</v>
          </cell>
          <cell r="G3949" t="str">
            <v>Lost in Hole</v>
          </cell>
          <cell r="I3949" t="e">
            <v>#N/A</v>
          </cell>
          <cell r="N3949" t="str">
            <v>4501120555</v>
          </cell>
          <cell r="O3949" t="str">
            <v>30</v>
          </cell>
        </row>
        <row r="3950">
          <cell r="A3950">
            <v>6597</v>
          </cell>
          <cell r="B3950">
            <v>2</v>
          </cell>
          <cell r="C3950" t="str">
            <v>MEA-BA-962</v>
          </cell>
          <cell r="D3950">
            <v>6597</v>
          </cell>
          <cell r="E3950" t="str">
            <v>MEA-BA</v>
          </cell>
          <cell r="F3950" t="str">
            <v>962</v>
          </cell>
          <cell r="G3950" t="str">
            <v>Lost in Hole</v>
          </cell>
          <cell r="I3950" t="e">
            <v>#N/A</v>
          </cell>
          <cell r="N3950" t="str">
            <v>4501120555</v>
          </cell>
          <cell r="O3950" t="str">
            <v>31</v>
          </cell>
        </row>
        <row r="3951">
          <cell r="A3951">
            <v>6749</v>
          </cell>
          <cell r="B3951">
            <v>2</v>
          </cell>
          <cell r="C3951" t="str">
            <v>MEA-BA-974</v>
          </cell>
          <cell r="D3951">
            <v>6749</v>
          </cell>
          <cell r="E3951" t="str">
            <v>MEA-BA</v>
          </cell>
          <cell r="F3951" t="str">
            <v>974</v>
          </cell>
          <cell r="G3951" t="str">
            <v>RITE</v>
          </cell>
          <cell r="H3951" t="str">
            <v>1000018973</v>
          </cell>
          <cell r="N3951" t="str">
            <v>4501120557</v>
          </cell>
          <cell r="O3951" t="str">
            <v>14</v>
          </cell>
        </row>
        <row r="3952">
          <cell r="A3952">
            <v>6997</v>
          </cell>
          <cell r="B3952">
            <v>2</v>
          </cell>
          <cell r="C3952" t="str">
            <v>MEA-BA-990</v>
          </cell>
          <cell r="D3952">
            <v>6997</v>
          </cell>
          <cell r="E3952" t="str">
            <v>MEA-BA</v>
          </cell>
          <cell r="F3952" t="str">
            <v>990</v>
          </cell>
          <cell r="G3952" t="str">
            <v>On Location</v>
          </cell>
          <cell r="I3952">
            <v>1000019051</v>
          </cell>
          <cell r="N3952" t="str">
            <v>4501120557</v>
          </cell>
          <cell r="O3952" t="str">
            <v>32</v>
          </cell>
        </row>
        <row r="3953">
          <cell r="A3953">
            <v>7000</v>
          </cell>
          <cell r="B3953">
            <v>2</v>
          </cell>
          <cell r="C3953" t="str">
            <v>MEA-BA-991</v>
          </cell>
          <cell r="D3953">
            <v>7000</v>
          </cell>
          <cell r="E3953" t="str">
            <v>MEA-BA</v>
          </cell>
          <cell r="F3953" t="str">
            <v>991</v>
          </cell>
          <cell r="G3953" t="str">
            <v>On Location</v>
          </cell>
          <cell r="I3953" t="e">
            <v>#N/A</v>
          </cell>
          <cell r="N3953" t="str">
            <v>4501120557</v>
          </cell>
          <cell r="O3953" t="str">
            <v>51</v>
          </cell>
        </row>
        <row r="3954">
          <cell r="A3954">
            <v>7005</v>
          </cell>
          <cell r="B3954">
            <v>2</v>
          </cell>
          <cell r="C3954" t="str">
            <v>MEA-BA-992</v>
          </cell>
          <cell r="D3954">
            <v>7005</v>
          </cell>
          <cell r="E3954" t="str">
            <v>MEA-BA</v>
          </cell>
          <cell r="F3954" t="str">
            <v>992</v>
          </cell>
          <cell r="G3954" t="str">
            <v>On Location</v>
          </cell>
          <cell r="I3954" t="e">
            <v>#N/A</v>
          </cell>
          <cell r="N3954" t="str">
            <v>4501120557</v>
          </cell>
          <cell r="O3954" t="str">
            <v>60</v>
          </cell>
        </row>
        <row r="3955">
          <cell r="A3955">
            <v>6998</v>
          </cell>
          <cell r="B3955">
            <v>2</v>
          </cell>
          <cell r="C3955" t="str">
            <v>MEA-BA-993</v>
          </cell>
          <cell r="D3955">
            <v>6998</v>
          </cell>
          <cell r="E3955" t="str">
            <v>MEA-BA</v>
          </cell>
          <cell r="F3955" t="str">
            <v>993</v>
          </cell>
          <cell r="G3955" t="str">
            <v>On Location</v>
          </cell>
          <cell r="I3955" t="e">
            <v>#N/A</v>
          </cell>
          <cell r="N3955" t="str">
            <v>4501120557</v>
          </cell>
          <cell r="O3955" t="str">
            <v>41</v>
          </cell>
        </row>
        <row r="3956">
          <cell r="A3956">
            <v>7002</v>
          </cell>
          <cell r="B3956">
            <v>2</v>
          </cell>
          <cell r="C3956" t="str">
            <v>MEA-BA-994</v>
          </cell>
          <cell r="D3956">
            <v>7002</v>
          </cell>
          <cell r="E3956" t="str">
            <v>MEA-BA</v>
          </cell>
          <cell r="F3956" t="str">
            <v>994</v>
          </cell>
          <cell r="G3956" t="str">
            <v>On Location</v>
          </cell>
          <cell r="I3956">
            <v>1000019053</v>
          </cell>
          <cell r="N3956" t="str">
            <v>4501120557</v>
          </cell>
          <cell r="O3956" t="str">
            <v>25</v>
          </cell>
        </row>
        <row r="3957">
          <cell r="A3957">
            <v>5100</v>
          </cell>
          <cell r="B3957">
            <v>2</v>
          </cell>
          <cell r="C3957" t="str">
            <v>MEXC-AA-094</v>
          </cell>
          <cell r="D3957">
            <v>5100</v>
          </cell>
          <cell r="E3957" t="str">
            <v>MEXC-AA</v>
          </cell>
          <cell r="F3957" t="str">
            <v>094</v>
          </cell>
          <cell r="G3957" t="str">
            <v>On Location</v>
          </cell>
          <cell r="I3957" t="e">
            <v>#N/A</v>
          </cell>
        </row>
        <row r="3958">
          <cell r="A3958">
            <v>5339</v>
          </cell>
          <cell r="B3958">
            <v>2</v>
          </cell>
          <cell r="C3958" t="str">
            <v>MEXC-AA-105</v>
          </cell>
          <cell r="D3958">
            <v>5339</v>
          </cell>
          <cell r="E3958" t="str">
            <v>MEXC-AA</v>
          </cell>
          <cell r="F3958" t="str">
            <v>105</v>
          </cell>
          <cell r="G3958" t="str">
            <v>RITE</v>
          </cell>
          <cell r="H3958" t="str">
            <v>1000018723</v>
          </cell>
        </row>
        <row r="3959">
          <cell r="A3959">
            <v>6634</v>
          </cell>
          <cell r="B3959">
            <v>2</v>
          </cell>
          <cell r="C3959" t="str">
            <v>MEXC-AA-203</v>
          </cell>
          <cell r="D3959">
            <v>6634</v>
          </cell>
          <cell r="E3959" t="str">
            <v>MEXC-AA</v>
          </cell>
          <cell r="F3959" t="str">
            <v>203</v>
          </cell>
          <cell r="G3959" t="str">
            <v>RITE</v>
          </cell>
          <cell r="I3959" t="e">
            <v>#N/A</v>
          </cell>
        </row>
        <row r="3960">
          <cell r="A3960">
            <v>6903</v>
          </cell>
          <cell r="B3960">
            <v>2</v>
          </cell>
          <cell r="C3960" t="str">
            <v>MEXC-AA-220</v>
          </cell>
          <cell r="D3960">
            <v>6903</v>
          </cell>
          <cell r="E3960" t="str">
            <v>MEXC-AA</v>
          </cell>
          <cell r="F3960" t="str">
            <v>220</v>
          </cell>
          <cell r="G3960" t="str">
            <v>RITE</v>
          </cell>
          <cell r="I3960" t="e">
            <v>#N/A</v>
          </cell>
        </row>
        <row r="3961">
          <cell r="A3961">
            <v>5137</v>
          </cell>
          <cell r="B3961">
            <v>2</v>
          </cell>
          <cell r="C3961" t="str">
            <v>MEXC-AA-223</v>
          </cell>
          <cell r="D3961">
            <v>5137</v>
          </cell>
          <cell r="E3961" t="str">
            <v>MEXC-AA</v>
          </cell>
          <cell r="F3961" t="str">
            <v>223</v>
          </cell>
          <cell r="G3961" t="str">
            <v>Lost in Hole</v>
          </cell>
          <cell r="H3961" t="str">
            <v>1000013633</v>
          </cell>
        </row>
        <row r="3962">
          <cell r="A3962">
            <v>6869</v>
          </cell>
          <cell r="B3962">
            <v>2</v>
          </cell>
          <cell r="C3962" t="str">
            <v>MEXC-AA-225</v>
          </cell>
          <cell r="D3962">
            <v>6869</v>
          </cell>
          <cell r="E3962" t="str">
            <v>MEXC-AA</v>
          </cell>
          <cell r="F3962" t="str">
            <v>225</v>
          </cell>
          <cell r="G3962" t="str">
            <v>RITE</v>
          </cell>
          <cell r="H3962" t="str">
            <v>1000013635</v>
          </cell>
        </row>
        <row r="3963">
          <cell r="A3963">
            <v>4900</v>
          </cell>
          <cell r="B3963">
            <v>2</v>
          </cell>
          <cell r="C3963" t="str">
            <v>MEXC-AA-227</v>
          </cell>
          <cell r="D3963">
            <v>4900</v>
          </cell>
          <cell r="E3963" t="str">
            <v>MEXC-AA</v>
          </cell>
          <cell r="F3963" t="str">
            <v>227</v>
          </cell>
          <cell r="G3963" t="str">
            <v>RITE</v>
          </cell>
          <cell r="H3963" t="str">
            <v>1000013728</v>
          </cell>
          <cell r="N3963" t="str">
            <v>4500151432</v>
          </cell>
          <cell r="O3963" t="str">
            <v>2</v>
          </cell>
        </row>
        <row r="3964">
          <cell r="A3964">
            <v>6257</v>
          </cell>
          <cell r="B3964">
            <v>2</v>
          </cell>
          <cell r="C3964" t="str">
            <v>MEXC-AA-231</v>
          </cell>
          <cell r="D3964">
            <v>6257</v>
          </cell>
          <cell r="E3964" t="str">
            <v>MEXC-AA</v>
          </cell>
          <cell r="F3964" t="str">
            <v>231</v>
          </cell>
          <cell r="G3964" t="str">
            <v>RITE</v>
          </cell>
          <cell r="H3964" t="str">
            <v>1000014130</v>
          </cell>
        </row>
        <row r="3965">
          <cell r="A3965">
            <v>6492</v>
          </cell>
          <cell r="B3965">
            <v>2</v>
          </cell>
          <cell r="C3965" t="str">
            <v>MEXC-AA-235</v>
          </cell>
          <cell r="D3965">
            <v>6492</v>
          </cell>
          <cell r="E3965" t="str">
            <v>MEXC-AA</v>
          </cell>
          <cell r="F3965" t="str">
            <v>235</v>
          </cell>
          <cell r="G3965" t="str">
            <v>RITE</v>
          </cell>
          <cell r="H3965" t="str">
            <v>1000014447</v>
          </cell>
        </row>
        <row r="3966">
          <cell r="A3966">
            <v>7068</v>
          </cell>
          <cell r="B3966">
            <v>2</v>
          </cell>
          <cell r="C3966" t="str">
            <v>MEXC-AA-238</v>
          </cell>
          <cell r="D3966">
            <v>7068</v>
          </cell>
          <cell r="E3966" t="str">
            <v>MEXC-AA</v>
          </cell>
          <cell r="F3966" t="str">
            <v>238</v>
          </cell>
          <cell r="G3966" t="str">
            <v>RITE</v>
          </cell>
          <cell r="I3966">
            <v>1000014490</v>
          </cell>
        </row>
        <row r="3967">
          <cell r="A3967">
            <v>6872</v>
          </cell>
          <cell r="B3967">
            <v>2</v>
          </cell>
          <cell r="C3967" t="str">
            <v>MEXC-AA-241</v>
          </cell>
          <cell r="D3967">
            <v>6872</v>
          </cell>
          <cell r="E3967" t="str">
            <v>MEXC-AA</v>
          </cell>
          <cell r="F3967" t="str">
            <v>241</v>
          </cell>
          <cell r="G3967" t="str">
            <v>RITE</v>
          </cell>
          <cell r="I3967" t="e">
            <v>#N/A</v>
          </cell>
        </row>
        <row r="3968">
          <cell r="A3968">
            <v>4846</v>
          </cell>
          <cell r="B3968">
            <v>2</v>
          </cell>
          <cell r="C3968" t="str">
            <v>MEXC-AA-270</v>
          </cell>
          <cell r="D3968">
            <v>4846</v>
          </cell>
          <cell r="E3968" t="str">
            <v>MEXC-AA</v>
          </cell>
          <cell r="F3968" t="str">
            <v>270</v>
          </cell>
          <cell r="G3968" t="str">
            <v>On Location</v>
          </cell>
          <cell r="H3968" t="str">
            <v>1000015354</v>
          </cell>
          <cell r="N3968" t="str">
            <v>4500323140</v>
          </cell>
          <cell r="O3968" t="str">
            <v>11</v>
          </cell>
        </row>
        <row r="3969">
          <cell r="A3969">
            <v>5534</v>
          </cell>
          <cell r="B3969">
            <v>2</v>
          </cell>
          <cell r="C3969" t="str">
            <v>MEXC-AA-271</v>
          </cell>
          <cell r="D3969">
            <v>5534</v>
          </cell>
          <cell r="E3969" t="str">
            <v>MEXC-AA</v>
          </cell>
          <cell r="F3969" t="str">
            <v>271</v>
          </cell>
          <cell r="G3969" t="str">
            <v>RITE</v>
          </cell>
          <cell r="H3969" t="str">
            <v>1000015355</v>
          </cell>
        </row>
        <row r="3970">
          <cell r="A3970">
            <v>4958</v>
          </cell>
          <cell r="B3970">
            <v>2</v>
          </cell>
          <cell r="C3970" t="str">
            <v>MEXC-AA-281</v>
          </cell>
          <cell r="D3970">
            <v>4958</v>
          </cell>
          <cell r="E3970" t="str">
            <v>MEXC-AA</v>
          </cell>
          <cell r="F3970" t="str">
            <v>281</v>
          </cell>
          <cell r="G3970" t="str">
            <v>RITE</v>
          </cell>
          <cell r="I3970" t="e">
            <v>#N/A</v>
          </cell>
        </row>
        <row r="3971">
          <cell r="A3971">
            <v>5080</v>
          </cell>
          <cell r="B3971">
            <v>2</v>
          </cell>
          <cell r="C3971" t="str">
            <v>MEXC-AA-332</v>
          </cell>
          <cell r="D3971">
            <v>5080</v>
          </cell>
          <cell r="E3971" t="str">
            <v>MEXC-AA</v>
          </cell>
          <cell r="F3971" t="str">
            <v>332</v>
          </cell>
          <cell r="G3971" t="str">
            <v>Lost in Hole</v>
          </cell>
          <cell r="I3971" t="e">
            <v>#N/A</v>
          </cell>
        </row>
        <row r="3972">
          <cell r="A3972">
            <v>4824</v>
          </cell>
          <cell r="B3972">
            <v>2</v>
          </cell>
          <cell r="C3972" t="str">
            <v>MEXC-AA-335</v>
          </cell>
          <cell r="D3972">
            <v>4824</v>
          </cell>
          <cell r="E3972" t="str">
            <v>MEXC-AA</v>
          </cell>
          <cell r="F3972" t="str">
            <v>335</v>
          </cell>
          <cell r="G3972" t="str">
            <v>Lost in Hole</v>
          </cell>
          <cell r="I3972" t="e">
            <v>#N/A</v>
          </cell>
        </row>
        <row r="3973">
          <cell r="A3973">
            <v>6553</v>
          </cell>
          <cell r="B3973">
            <v>2</v>
          </cell>
          <cell r="C3973" t="str">
            <v>MEXC-AA-336</v>
          </cell>
          <cell r="D3973">
            <v>6553</v>
          </cell>
          <cell r="E3973" t="str">
            <v>MEXC-AA</v>
          </cell>
          <cell r="F3973" t="str">
            <v>336</v>
          </cell>
          <cell r="G3973" t="str">
            <v>On Location</v>
          </cell>
          <cell r="I3973" t="e">
            <v>#N/A</v>
          </cell>
        </row>
        <row r="3974">
          <cell r="A3974">
            <v>5337</v>
          </cell>
          <cell r="B3974">
            <v>2</v>
          </cell>
          <cell r="C3974" t="str">
            <v>MEXC-AA-337</v>
          </cell>
          <cell r="D3974">
            <v>5337</v>
          </cell>
          <cell r="E3974" t="str">
            <v>MEXC-AA</v>
          </cell>
          <cell r="F3974" t="str">
            <v>337</v>
          </cell>
          <cell r="G3974" t="str">
            <v>RITE</v>
          </cell>
          <cell r="I3974" t="e">
            <v>#N/A</v>
          </cell>
        </row>
        <row r="3975">
          <cell r="A3975">
            <v>5047</v>
          </cell>
          <cell r="B3975">
            <v>2</v>
          </cell>
          <cell r="C3975" t="str">
            <v>MEXC-AA-340</v>
          </cell>
          <cell r="D3975">
            <v>5047</v>
          </cell>
          <cell r="E3975" t="str">
            <v>MEXC-AA</v>
          </cell>
          <cell r="F3975" t="str">
            <v>340</v>
          </cell>
          <cell r="G3975" t="str">
            <v>Lost in Hole</v>
          </cell>
          <cell r="I3975" t="e">
            <v>#N/A</v>
          </cell>
        </row>
        <row r="3976">
          <cell r="A3976">
            <v>4858</v>
          </cell>
          <cell r="B3976">
            <v>2</v>
          </cell>
          <cell r="C3976" t="str">
            <v>MEXC-AA-348</v>
          </cell>
          <cell r="D3976">
            <v>4858</v>
          </cell>
          <cell r="E3976" t="str">
            <v>MEXC-AA</v>
          </cell>
          <cell r="F3976" t="str">
            <v>348</v>
          </cell>
          <cell r="G3976" t="str">
            <v>On Location</v>
          </cell>
          <cell r="I3976" t="e">
            <v>#N/A</v>
          </cell>
        </row>
        <row r="3977">
          <cell r="A3977">
            <v>6293</v>
          </cell>
          <cell r="B3977">
            <v>2</v>
          </cell>
          <cell r="C3977" t="str">
            <v>MEXC-AA-362</v>
          </cell>
          <cell r="D3977">
            <v>6293</v>
          </cell>
          <cell r="E3977" t="str">
            <v>MEXC-AA</v>
          </cell>
          <cell r="F3977" t="str">
            <v>362</v>
          </cell>
          <cell r="G3977" t="str">
            <v>Lost in Hole</v>
          </cell>
          <cell r="I3977" t="e">
            <v>#N/A</v>
          </cell>
        </row>
        <row r="3978">
          <cell r="A3978">
            <v>6724</v>
          </cell>
          <cell r="B3978">
            <v>2</v>
          </cell>
          <cell r="C3978" t="str">
            <v>MEXC-AA-365</v>
          </cell>
          <cell r="D3978">
            <v>6724</v>
          </cell>
          <cell r="E3978" t="str">
            <v>MEXC-AA</v>
          </cell>
          <cell r="F3978" t="str">
            <v>365</v>
          </cell>
          <cell r="G3978" t="str">
            <v>On Location</v>
          </cell>
          <cell r="I3978" t="e">
            <v>#N/A</v>
          </cell>
        </row>
        <row r="3979">
          <cell r="A3979">
            <v>6229</v>
          </cell>
          <cell r="B3979">
            <v>2</v>
          </cell>
          <cell r="C3979" t="str">
            <v>MEXC-AA-379</v>
          </cell>
          <cell r="D3979">
            <v>6229</v>
          </cell>
          <cell r="E3979" t="str">
            <v>MEXC-AA</v>
          </cell>
          <cell r="F3979" t="str">
            <v>379</v>
          </cell>
          <cell r="G3979" t="str">
            <v>RITE</v>
          </cell>
          <cell r="I3979" t="e">
            <v>#N/A</v>
          </cell>
        </row>
        <row r="3980">
          <cell r="A3980">
            <v>6458</v>
          </cell>
          <cell r="B3980">
            <v>2</v>
          </cell>
          <cell r="C3980" t="str">
            <v>MEXC-AA-381</v>
          </cell>
          <cell r="D3980">
            <v>6458</v>
          </cell>
          <cell r="E3980" t="str">
            <v>MEXC-AA</v>
          </cell>
          <cell r="F3980" t="str">
            <v>381</v>
          </cell>
          <cell r="G3980" t="str">
            <v>RITE</v>
          </cell>
          <cell r="I3980" t="e">
            <v>#N/A</v>
          </cell>
        </row>
        <row r="3981">
          <cell r="A3981">
            <v>6491</v>
          </cell>
          <cell r="B3981">
            <v>2</v>
          </cell>
          <cell r="C3981" t="str">
            <v>MEXC-AA-382</v>
          </cell>
          <cell r="D3981">
            <v>6491</v>
          </cell>
          <cell r="E3981" t="str">
            <v>MEXC-AA</v>
          </cell>
          <cell r="F3981" t="str">
            <v>382</v>
          </cell>
          <cell r="G3981" t="str">
            <v>On Location</v>
          </cell>
          <cell r="I3981" t="e">
            <v>#N/A</v>
          </cell>
        </row>
        <row r="3982">
          <cell r="A3982">
            <v>5090</v>
          </cell>
          <cell r="B3982">
            <v>2</v>
          </cell>
          <cell r="C3982" t="str">
            <v>MEXC-AA-384</v>
          </cell>
          <cell r="D3982">
            <v>5090</v>
          </cell>
          <cell r="E3982" t="str">
            <v>MEXC-AA</v>
          </cell>
          <cell r="F3982" t="str">
            <v>384</v>
          </cell>
          <cell r="G3982" t="str">
            <v>RITE</v>
          </cell>
          <cell r="I3982" t="e">
            <v>#N/A</v>
          </cell>
          <cell r="N3982" t="str">
            <v>4501009732</v>
          </cell>
          <cell r="O3982" t="str">
            <v>1</v>
          </cell>
        </row>
        <row r="3983">
          <cell r="A3983">
            <v>6189</v>
          </cell>
          <cell r="B3983">
            <v>2</v>
          </cell>
          <cell r="C3983" t="str">
            <v>MEXC-AA-390</v>
          </cell>
          <cell r="D3983">
            <v>6189</v>
          </cell>
          <cell r="E3983" t="str">
            <v>MEXC-AA</v>
          </cell>
          <cell r="F3983" t="str">
            <v>390</v>
          </cell>
          <cell r="G3983" t="str">
            <v>On Location</v>
          </cell>
          <cell r="I3983" t="e">
            <v>#N/A</v>
          </cell>
        </row>
        <row r="3984">
          <cell r="A3984">
            <v>5989</v>
          </cell>
          <cell r="B3984">
            <v>2</v>
          </cell>
          <cell r="C3984" t="str">
            <v>MEXC-AA-391</v>
          </cell>
          <cell r="D3984">
            <v>5989</v>
          </cell>
          <cell r="E3984" t="str">
            <v>MEXC-AA</v>
          </cell>
          <cell r="F3984" t="str">
            <v>391</v>
          </cell>
          <cell r="G3984" t="str">
            <v>On Location</v>
          </cell>
          <cell r="I3984" t="e">
            <v>#N/A</v>
          </cell>
          <cell r="N3984" t="str">
            <v>4501100142</v>
          </cell>
          <cell r="O3984" t="str">
            <v>3</v>
          </cell>
        </row>
        <row r="3985">
          <cell r="A3985">
            <v>6258</v>
          </cell>
          <cell r="B3985">
            <v>2</v>
          </cell>
          <cell r="C3985" t="str">
            <v>MEXC-AA-404</v>
          </cell>
          <cell r="D3985">
            <v>6258</v>
          </cell>
          <cell r="E3985" t="str">
            <v>MEXC-AA</v>
          </cell>
          <cell r="F3985" t="str">
            <v>404</v>
          </cell>
          <cell r="G3985" t="str">
            <v>RITE</v>
          </cell>
          <cell r="I3985" t="e">
            <v>#N/A</v>
          </cell>
        </row>
        <row r="3986">
          <cell r="A3986">
            <v>7067</v>
          </cell>
          <cell r="B3986">
            <v>2</v>
          </cell>
          <cell r="C3986" t="str">
            <v>MEXC-AA-405</v>
          </cell>
          <cell r="D3986">
            <v>7067</v>
          </cell>
          <cell r="E3986" t="str">
            <v>MEXC-AA</v>
          </cell>
          <cell r="F3986" t="str">
            <v>405</v>
          </cell>
          <cell r="G3986" t="str">
            <v>RITE</v>
          </cell>
          <cell r="I3986" t="e">
            <v>#N/A</v>
          </cell>
        </row>
        <row r="3987">
          <cell r="A3987">
            <v>6725</v>
          </cell>
          <cell r="B3987">
            <v>2</v>
          </cell>
          <cell r="C3987" t="str">
            <v>MEXC-AA-416</v>
          </cell>
          <cell r="D3987">
            <v>6725</v>
          </cell>
          <cell r="E3987" t="str">
            <v>MEXC-AA</v>
          </cell>
          <cell r="F3987" t="str">
            <v>416</v>
          </cell>
          <cell r="G3987" t="str">
            <v>RITE</v>
          </cell>
          <cell r="I3987" t="e">
            <v>#N/A</v>
          </cell>
        </row>
        <row r="3988">
          <cell r="A3988">
            <v>6525</v>
          </cell>
          <cell r="B3988">
            <v>2</v>
          </cell>
          <cell r="C3988" t="str">
            <v>MEXC-AA-417</v>
          </cell>
          <cell r="D3988">
            <v>6525</v>
          </cell>
          <cell r="E3988" t="str">
            <v>MEXC-AA</v>
          </cell>
          <cell r="F3988" t="str">
            <v>417</v>
          </cell>
          <cell r="G3988" t="str">
            <v>RITE</v>
          </cell>
          <cell r="I3988" t="e">
            <v>#N/A</v>
          </cell>
        </row>
        <row r="3989">
          <cell r="A3989">
            <v>6723</v>
          </cell>
          <cell r="B3989">
            <v>2</v>
          </cell>
          <cell r="C3989" t="str">
            <v>MEXC-AA-421</v>
          </cell>
          <cell r="D3989">
            <v>6723</v>
          </cell>
          <cell r="E3989" t="str">
            <v>MEXC-AA</v>
          </cell>
          <cell r="F3989" t="str">
            <v>421</v>
          </cell>
          <cell r="G3989" t="str">
            <v>RITE</v>
          </cell>
          <cell r="I3989" t="e">
            <v>#N/A</v>
          </cell>
        </row>
        <row r="3990">
          <cell r="A3990">
            <v>6956</v>
          </cell>
          <cell r="B3990">
            <v>2</v>
          </cell>
          <cell r="C3990" t="str">
            <v>MEXC-AA-438</v>
          </cell>
          <cell r="D3990">
            <v>6956</v>
          </cell>
          <cell r="E3990" t="str">
            <v>MEXC-AA</v>
          </cell>
          <cell r="F3990" t="str">
            <v>438</v>
          </cell>
          <cell r="G3990" t="str">
            <v>RITE</v>
          </cell>
          <cell r="I3990" t="e">
            <v>#N/A</v>
          </cell>
          <cell r="N3990" t="str">
            <v>4501140237</v>
          </cell>
          <cell r="O3990" t="str">
            <v>5</v>
          </cell>
        </row>
        <row r="3991">
          <cell r="A3991">
            <v>4939</v>
          </cell>
          <cell r="B3991">
            <v>2</v>
          </cell>
          <cell r="C3991" t="str">
            <v>MEXC-AA-L01</v>
          </cell>
          <cell r="D3991">
            <v>4939</v>
          </cell>
          <cell r="E3991" t="str">
            <v>MEXC-AA</v>
          </cell>
          <cell r="F3991" t="str">
            <v>L01</v>
          </cell>
          <cell r="G3991" t="str">
            <v>RITE</v>
          </cell>
          <cell r="I3991" t="e">
            <v>#N/A</v>
          </cell>
        </row>
        <row r="3992">
          <cell r="A3992">
            <v>5006</v>
          </cell>
          <cell r="B3992">
            <v>2</v>
          </cell>
          <cell r="C3992" t="str">
            <v>MEXC-AA-L02</v>
          </cell>
          <cell r="D3992">
            <v>5006</v>
          </cell>
          <cell r="E3992" t="str">
            <v>MEXC-AA</v>
          </cell>
          <cell r="F3992" t="str">
            <v>L02</v>
          </cell>
          <cell r="G3992" t="str">
            <v>RITE</v>
          </cell>
          <cell r="I3992" t="e">
            <v>#N/A</v>
          </cell>
        </row>
        <row r="3993">
          <cell r="A3993">
            <v>5082</v>
          </cell>
          <cell r="B3993">
            <v>2</v>
          </cell>
          <cell r="C3993" t="str">
            <v>MEXC-AA-L03</v>
          </cell>
          <cell r="D3993">
            <v>5082</v>
          </cell>
          <cell r="E3993" t="str">
            <v>MEXC-AA</v>
          </cell>
          <cell r="F3993" t="str">
            <v>L03</v>
          </cell>
          <cell r="G3993" t="str">
            <v>RITE</v>
          </cell>
          <cell r="I3993" t="e">
            <v>#N/A</v>
          </cell>
        </row>
        <row r="3994">
          <cell r="A3994">
            <v>5220</v>
          </cell>
          <cell r="B3994">
            <v>2</v>
          </cell>
          <cell r="C3994" t="str">
            <v>MEXC-AA-L04</v>
          </cell>
          <cell r="D3994">
            <v>5220</v>
          </cell>
          <cell r="E3994" t="str">
            <v>MEXC-AA</v>
          </cell>
          <cell r="F3994" t="str">
            <v>L04</v>
          </cell>
          <cell r="G3994" t="str">
            <v>RITE</v>
          </cell>
          <cell r="I3994" t="e">
            <v>#N/A</v>
          </cell>
        </row>
        <row r="3995">
          <cell r="A3995">
            <v>5221</v>
          </cell>
          <cell r="B3995">
            <v>2</v>
          </cell>
          <cell r="C3995" t="str">
            <v>MEXC-AA-L05</v>
          </cell>
          <cell r="D3995">
            <v>5221</v>
          </cell>
          <cell r="E3995" t="str">
            <v>MEXC-AA</v>
          </cell>
          <cell r="F3995" t="str">
            <v>L05</v>
          </cell>
          <cell r="G3995" t="str">
            <v>On Location</v>
          </cell>
          <cell r="I3995" t="e">
            <v>#N/A</v>
          </cell>
        </row>
        <row r="3996">
          <cell r="A3996">
            <v>5332</v>
          </cell>
          <cell r="B3996">
            <v>2</v>
          </cell>
          <cell r="C3996" t="str">
            <v>MEXC-AA-L06</v>
          </cell>
          <cell r="D3996">
            <v>5332</v>
          </cell>
          <cell r="E3996" t="str">
            <v>MEXC-AA</v>
          </cell>
          <cell r="F3996" t="str">
            <v>L06</v>
          </cell>
          <cell r="G3996" t="str">
            <v>On Location</v>
          </cell>
          <cell r="I3996" t="e">
            <v>#N/A</v>
          </cell>
        </row>
        <row r="3997">
          <cell r="A3997">
            <v>5471</v>
          </cell>
          <cell r="B3997">
            <v>2</v>
          </cell>
          <cell r="C3997" t="str">
            <v>MEXC-AA-L07</v>
          </cell>
          <cell r="D3997">
            <v>5471</v>
          </cell>
          <cell r="E3997" t="str">
            <v>MEXC-AA</v>
          </cell>
          <cell r="F3997" t="str">
            <v>L07</v>
          </cell>
          <cell r="G3997" t="str">
            <v>Lost in Hole</v>
          </cell>
          <cell r="I3997" t="e">
            <v>#N/A</v>
          </cell>
        </row>
        <row r="3998">
          <cell r="A3998">
            <v>6386</v>
          </cell>
          <cell r="B3998">
            <v>2</v>
          </cell>
          <cell r="C3998" t="str">
            <v>MEXC-AA-L08</v>
          </cell>
          <cell r="D3998">
            <v>6386</v>
          </cell>
          <cell r="E3998" t="str">
            <v>MEXC-AA</v>
          </cell>
          <cell r="F3998" t="str">
            <v>L08</v>
          </cell>
          <cell r="G3998" t="str">
            <v>On Location</v>
          </cell>
          <cell r="I3998" t="e">
            <v>#N/A</v>
          </cell>
        </row>
        <row r="3999">
          <cell r="A3999">
            <v>6321</v>
          </cell>
          <cell r="B3999">
            <v>2</v>
          </cell>
          <cell r="C3999" t="str">
            <v>MEXC-AA-L10</v>
          </cell>
          <cell r="D3999">
            <v>6321</v>
          </cell>
          <cell r="E3999" t="str">
            <v>MEXC-AA</v>
          </cell>
          <cell r="F3999" t="str">
            <v>L10</v>
          </cell>
          <cell r="G3999" t="str">
            <v>On Location</v>
          </cell>
          <cell r="I3999" t="e">
            <v>#N/A</v>
          </cell>
        </row>
        <row r="4000">
          <cell r="A4000">
            <v>6356</v>
          </cell>
          <cell r="B4000">
            <v>2</v>
          </cell>
          <cell r="C4000" t="str">
            <v>MEXC-AA-L11</v>
          </cell>
          <cell r="D4000">
            <v>6356</v>
          </cell>
          <cell r="E4000" t="str">
            <v>MEXC-AA</v>
          </cell>
          <cell r="F4000" t="str">
            <v>L11</v>
          </cell>
          <cell r="G4000" t="str">
            <v>RITE</v>
          </cell>
          <cell r="I4000" t="e">
            <v>#N/A</v>
          </cell>
        </row>
        <row r="4001">
          <cell r="A4001">
            <v>6635</v>
          </cell>
          <cell r="B4001">
            <v>2</v>
          </cell>
          <cell r="C4001" t="str">
            <v>MEXC-AA-L14</v>
          </cell>
          <cell r="D4001">
            <v>6635</v>
          </cell>
          <cell r="E4001" t="str">
            <v>MEXC-AA</v>
          </cell>
          <cell r="F4001" t="str">
            <v>L14</v>
          </cell>
          <cell r="G4001" t="str">
            <v>RITE</v>
          </cell>
          <cell r="I4001" t="e">
            <v>#N/A</v>
          </cell>
        </row>
        <row r="4002">
          <cell r="A4002">
            <v>4566</v>
          </cell>
          <cell r="B4002">
            <v>2</v>
          </cell>
          <cell r="C4002" t="str">
            <v>MEXD-BA-001</v>
          </cell>
          <cell r="D4002">
            <v>4566</v>
          </cell>
          <cell r="E4002" t="str">
            <v>MEXD-BA</v>
          </cell>
          <cell r="F4002" t="str">
            <v>001</v>
          </cell>
          <cell r="G4002" t="str">
            <v>Lost in Hole</v>
          </cell>
          <cell r="I4002" t="e">
            <v>#N/A</v>
          </cell>
        </row>
        <row r="4003">
          <cell r="A4003">
            <v>4383</v>
          </cell>
          <cell r="B4003">
            <v>2</v>
          </cell>
          <cell r="C4003" t="str">
            <v>MEXD-BA-002</v>
          </cell>
          <cell r="D4003">
            <v>4383</v>
          </cell>
          <cell r="E4003" t="str">
            <v>MEXD-BA</v>
          </cell>
          <cell r="F4003" t="str">
            <v>002</v>
          </cell>
          <cell r="G4003" t="str">
            <v>RITE</v>
          </cell>
          <cell r="I4003" t="e">
            <v>#N/A</v>
          </cell>
        </row>
        <row r="4004">
          <cell r="A4004">
            <v>4877</v>
          </cell>
          <cell r="B4004">
            <v>2</v>
          </cell>
          <cell r="C4004" t="str">
            <v>MEXD-BA-003</v>
          </cell>
          <cell r="D4004">
            <v>4877</v>
          </cell>
          <cell r="E4004" t="str">
            <v>MEXD-BA</v>
          </cell>
          <cell r="F4004" t="str">
            <v>003</v>
          </cell>
          <cell r="G4004" t="str">
            <v>RITE</v>
          </cell>
          <cell r="I4004" t="e">
            <v>#N/A</v>
          </cell>
        </row>
        <row r="4005">
          <cell r="A4005">
            <v>4494</v>
          </cell>
          <cell r="B4005">
            <v>2</v>
          </cell>
          <cell r="C4005" t="str">
            <v>MEXD-BA-004</v>
          </cell>
          <cell r="D4005">
            <v>4494</v>
          </cell>
          <cell r="E4005" t="str">
            <v>MEXD-BA</v>
          </cell>
          <cell r="F4005" t="str">
            <v>004</v>
          </cell>
          <cell r="G4005" t="str">
            <v>Lost in Hole</v>
          </cell>
          <cell r="I4005" t="e">
            <v>#N/A</v>
          </cell>
        </row>
        <row r="4006">
          <cell r="A4006">
            <v>4751</v>
          </cell>
          <cell r="B4006">
            <v>2</v>
          </cell>
          <cell r="C4006" t="str">
            <v>MEXD-BA-006</v>
          </cell>
          <cell r="D4006">
            <v>4751</v>
          </cell>
          <cell r="E4006" t="str">
            <v>MEXD-BA</v>
          </cell>
          <cell r="F4006" t="str">
            <v>006</v>
          </cell>
          <cell r="G4006" t="str">
            <v>On Location</v>
          </cell>
          <cell r="I4006" t="e">
            <v>#N/A</v>
          </cell>
        </row>
        <row r="4007">
          <cell r="A4007">
            <v>4385</v>
          </cell>
          <cell r="B4007">
            <v>2</v>
          </cell>
          <cell r="C4007" t="str">
            <v>MEXD-BA-007</v>
          </cell>
          <cell r="D4007">
            <v>4385</v>
          </cell>
          <cell r="E4007" t="str">
            <v>MEXD-BA</v>
          </cell>
          <cell r="F4007" t="str">
            <v>007</v>
          </cell>
          <cell r="G4007" t="str">
            <v>RITE</v>
          </cell>
          <cell r="I4007" t="e">
            <v>#N/A</v>
          </cell>
        </row>
        <row r="4008">
          <cell r="A4008">
            <v>4617</v>
          </cell>
          <cell r="B4008">
            <v>2</v>
          </cell>
          <cell r="C4008" t="str">
            <v>MEXD-BA-008</v>
          </cell>
          <cell r="D4008">
            <v>4617</v>
          </cell>
          <cell r="E4008" t="str">
            <v>MEXD-BA</v>
          </cell>
          <cell r="F4008" t="str">
            <v>008</v>
          </cell>
          <cell r="G4008" t="str">
            <v>RITE</v>
          </cell>
          <cell r="I4008" t="e">
            <v>#N/A</v>
          </cell>
        </row>
        <row r="4009">
          <cell r="A4009">
            <v>4430</v>
          </cell>
          <cell r="B4009">
            <v>2</v>
          </cell>
          <cell r="C4009" t="str">
            <v>MEXD-BA-009</v>
          </cell>
          <cell r="D4009">
            <v>4430</v>
          </cell>
          <cell r="E4009" t="str">
            <v>MEXD-AC</v>
          </cell>
          <cell r="F4009" t="str">
            <v>009</v>
          </cell>
          <cell r="G4009" t="str">
            <v>RITE</v>
          </cell>
          <cell r="I4009" t="e">
            <v>#N/A</v>
          </cell>
        </row>
        <row r="4010">
          <cell r="A4010">
            <v>4382</v>
          </cell>
          <cell r="B4010">
            <v>2</v>
          </cell>
          <cell r="C4010" t="str">
            <v>MEXD-BA-009</v>
          </cell>
          <cell r="D4010">
            <v>4382</v>
          </cell>
          <cell r="E4010" t="str">
            <v>MEXD-BA</v>
          </cell>
          <cell r="F4010" t="str">
            <v>009</v>
          </cell>
          <cell r="G4010" t="str">
            <v>RITE</v>
          </cell>
          <cell r="I4010" t="e">
            <v>#N/A</v>
          </cell>
        </row>
        <row r="4011">
          <cell r="A4011">
            <v>5284</v>
          </cell>
          <cell r="B4011">
            <v>2</v>
          </cell>
          <cell r="C4011" t="str">
            <v>MEXD-BA-012</v>
          </cell>
          <cell r="D4011">
            <v>5284</v>
          </cell>
          <cell r="E4011" t="str">
            <v>MEXD-BA</v>
          </cell>
          <cell r="F4011" t="str">
            <v>012</v>
          </cell>
          <cell r="G4011" t="str">
            <v>RITE</v>
          </cell>
          <cell r="H4011" t="str">
            <v>1000006015</v>
          </cell>
        </row>
        <row r="4012">
          <cell r="A4012">
            <v>4451</v>
          </cell>
          <cell r="B4012">
            <v>2</v>
          </cell>
          <cell r="C4012" t="str">
            <v>MEXD-BA-018</v>
          </cell>
          <cell r="D4012">
            <v>4451</v>
          </cell>
          <cell r="E4012" t="str">
            <v>MEXD-BA</v>
          </cell>
          <cell r="F4012" t="str">
            <v>018</v>
          </cell>
          <cell r="G4012" t="str">
            <v>RITE</v>
          </cell>
          <cell r="I4012" t="e">
            <v>#N/A</v>
          </cell>
        </row>
        <row r="4013">
          <cell r="A4013">
            <v>5223</v>
          </cell>
          <cell r="B4013">
            <v>2</v>
          </cell>
          <cell r="C4013" t="str">
            <v>MEXD-BA-020</v>
          </cell>
          <cell r="D4013">
            <v>5223</v>
          </cell>
          <cell r="E4013" t="str">
            <v>MEXD-BA</v>
          </cell>
          <cell r="F4013" t="str">
            <v>020</v>
          </cell>
          <cell r="G4013" t="str">
            <v>Lost in Hole</v>
          </cell>
          <cell r="I4013" t="e">
            <v>#N/A</v>
          </cell>
        </row>
        <row r="4014">
          <cell r="A4014">
            <v>4552</v>
          </cell>
          <cell r="B4014">
            <v>2</v>
          </cell>
          <cell r="C4014" t="str">
            <v>MEXD-BA-023</v>
          </cell>
          <cell r="D4014">
            <v>4552</v>
          </cell>
          <cell r="E4014" t="str">
            <v>MEXD-BA</v>
          </cell>
          <cell r="F4014" t="str">
            <v>023</v>
          </cell>
          <cell r="G4014" t="str">
            <v>On Location</v>
          </cell>
          <cell r="H4014" t="str">
            <v>1000006016</v>
          </cell>
        </row>
        <row r="4015">
          <cell r="A4015">
            <v>4758</v>
          </cell>
          <cell r="B4015">
            <v>2</v>
          </cell>
          <cell r="C4015" t="str">
            <v>MEXD-BA-024</v>
          </cell>
          <cell r="D4015">
            <v>4758</v>
          </cell>
          <cell r="E4015" t="str">
            <v>MEXD-BA</v>
          </cell>
          <cell r="F4015" t="str">
            <v>024</v>
          </cell>
          <cell r="G4015" t="str">
            <v>RITE</v>
          </cell>
          <cell r="I4015" t="e">
            <v>#N/A</v>
          </cell>
        </row>
        <row r="4016">
          <cell r="A4016">
            <v>5219</v>
          </cell>
          <cell r="B4016">
            <v>2</v>
          </cell>
          <cell r="C4016" t="str">
            <v>MEXD-BA-025</v>
          </cell>
          <cell r="D4016">
            <v>5219</v>
          </cell>
          <cell r="E4016" t="str">
            <v>MEXD-BA</v>
          </cell>
          <cell r="F4016" t="str">
            <v>025</v>
          </cell>
          <cell r="G4016" t="str">
            <v>RITE</v>
          </cell>
          <cell r="H4016" t="str">
            <v>1000006018</v>
          </cell>
        </row>
        <row r="4017">
          <cell r="A4017">
            <v>6295</v>
          </cell>
          <cell r="B4017">
            <v>2</v>
          </cell>
          <cell r="C4017" t="str">
            <v>MEXD-BA-032</v>
          </cell>
          <cell r="D4017">
            <v>6295</v>
          </cell>
          <cell r="E4017" t="str">
            <v>MEXD-BA</v>
          </cell>
          <cell r="F4017" t="str">
            <v>032</v>
          </cell>
          <cell r="G4017" t="str">
            <v>RITE</v>
          </cell>
          <cell r="I4017" t="e">
            <v>#N/A</v>
          </cell>
        </row>
        <row r="4018">
          <cell r="A4018">
            <v>4495</v>
          </cell>
          <cell r="B4018">
            <v>2</v>
          </cell>
          <cell r="C4018" t="str">
            <v>MEXD-BA-034</v>
          </cell>
          <cell r="D4018">
            <v>4495</v>
          </cell>
          <cell r="E4018" t="str">
            <v>MEXD-BA</v>
          </cell>
          <cell r="F4018" t="str">
            <v>034</v>
          </cell>
          <cell r="G4018" t="str">
            <v>On Location</v>
          </cell>
          <cell r="I4018" t="e">
            <v>#N/A</v>
          </cell>
        </row>
        <row r="4019">
          <cell r="A4019">
            <v>4364</v>
          </cell>
          <cell r="B4019">
            <v>2</v>
          </cell>
          <cell r="C4019" t="str">
            <v>MEXD-BA-037</v>
          </cell>
          <cell r="D4019">
            <v>4364</v>
          </cell>
          <cell r="E4019" t="str">
            <v>MEXD-BA</v>
          </cell>
          <cell r="F4019" t="str">
            <v>037</v>
          </cell>
          <cell r="G4019" t="str">
            <v>Lost in Hole</v>
          </cell>
          <cell r="I4019" t="e">
            <v>#N/A</v>
          </cell>
        </row>
        <row r="4020">
          <cell r="A4020">
            <v>4640</v>
          </cell>
          <cell r="B4020">
            <v>2</v>
          </cell>
          <cell r="C4020" t="str">
            <v>MEXD-BA-041</v>
          </cell>
          <cell r="D4020">
            <v>4640</v>
          </cell>
          <cell r="E4020" t="str">
            <v>MEXD-BA</v>
          </cell>
          <cell r="F4020" t="str">
            <v>041</v>
          </cell>
          <cell r="G4020" t="str">
            <v>RITE</v>
          </cell>
          <cell r="H4020" t="str">
            <v>1000006021</v>
          </cell>
        </row>
        <row r="4021">
          <cell r="A4021">
            <v>4574</v>
          </cell>
          <cell r="B4021">
            <v>2</v>
          </cell>
          <cell r="C4021" t="str">
            <v>MEXD-BA-042</v>
          </cell>
          <cell r="D4021">
            <v>4574</v>
          </cell>
          <cell r="E4021" t="str">
            <v>MEXD-AC</v>
          </cell>
          <cell r="F4021" t="str">
            <v>042</v>
          </cell>
          <cell r="G4021" t="str">
            <v>RITE</v>
          </cell>
          <cell r="I4021" t="e">
            <v>#N/A</v>
          </cell>
        </row>
        <row r="4022">
          <cell r="A4022">
            <v>4360</v>
          </cell>
          <cell r="B4022">
            <v>2</v>
          </cell>
          <cell r="C4022" t="str">
            <v>MEXD-BA-042</v>
          </cell>
          <cell r="D4022">
            <v>4360</v>
          </cell>
          <cell r="E4022" t="str">
            <v>MEXD-BA</v>
          </cell>
          <cell r="F4022" t="str">
            <v>042</v>
          </cell>
          <cell r="G4022" t="str">
            <v>On Location</v>
          </cell>
          <cell r="H4022" t="str">
            <v>1000006022</v>
          </cell>
        </row>
        <row r="4023">
          <cell r="A4023">
            <v>5291</v>
          </cell>
          <cell r="B4023">
            <v>2</v>
          </cell>
          <cell r="C4023" t="str">
            <v>MEXD-BA-046</v>
          </cell>
          <cell r="D4023">
            <v>5291</v>
          </cell>
          <cell r="E4023" t="str">
            <v>MEXD-BA</v>
          </cell>
          <cell r="F4023" t="str">
            <v>046</v>
          </cell>
          <cell r="G4023" t="str">
            <v>RITE</v>
          </cell>
          <cell r="H4023" t="str">
            <v>1000014405</v>
          </cell>
        </row>
        <row r="4024">
          <cell r="A4024">
            <v>4633</v>
          </cell>
          <cell r="B4024">
            <v>2</v>
          </cell>
          <cell r="C4024" t="str">
            <v>MEXD-BA-048</v>
          </cell>
          <cell r="D4024">
            <v>4633</v>
          </cell>
          <cell r="E4024" t="str">
            <v>MEXD-BA</v>
          </cell>
          <cell r="F4024" t="str">
            <v>048</v>
          </cell>
          <cell r="G4024" t="str">
            <v>On Location</v>
          </cell>
          <cell r="I4024" t="e">
            <v>#N/A</v>
          </cell>
        </row>
        <row r="4025">
          <cell r="A4025">
            <v>4361</v>
          </cell>
          <cell r="B4025">
            <v>2</v>
          </cell>
          <cell r="C4025" t="str">
            <v>MEXD-BA-056</v>
          </cell>
          <cell r="D4025">
            <v>4361</v>
          </cell>
          <cell r="E4025" t="str">
            <v>MEXD-BA</v>
          </cell>
          <cell r="F4025" t="str">
            <v>056</v>
          </cell>
          <cell r="G4025" t="str">
            <v>On Location</v>
          </cell>
          <cell r="I4025" t="e">
            <v>#N/A</v>
          </cell>
        </row>
        <row r="4026">
          <cell r="A4026">
            <v>5170</v>
          </cell>
          <cell r="B4026">
            <v>2</v>
          </cell>
          <cell r="C4026" t="str">
            <v>MEXD-BA-059</v>
          </cell>
          <cell r="D4026">
            <v>5170</v>
          </cell>
          <cell r="E4026" t="str">
            <v>MEXD-BA</v>
          </cell>
          <cell r="F4026" t="str">
            <v>059</v>
          </cell>
          <cell r="G4026" t="str">
            <v>RITE</v>
          </cell>
          <cell r="I4026" t="e">
            <v>#N/A</v>
          </cell>
        </row>
        <row r="4027">
          <cell r="A4027">
            <v>4367</v>
          </cell>
          <cell r="B4027">
            <v>2</v>
          </cell>
          <cell r="C4027" t="str">
            <v>MEXD-BA-069</v>
          </cell>
          <cell r="D4027">
            <v>4367</v>
          </cell>
          <cell r="E4027" t="str">
            <v>MEXD-BA</v>
          </cell>
          <cell r="F4027" t="str">
            <v>069</v>
          </cell>
          <cell r="G4027" t="str">
            <v>Lost in Hole</v>
          </cell>
          <cell r="I4027" t="e">
            <v>#N/A</v>
          </cell>
        </row>
        <row r="4028">
          <cell r="A4028">
            <v>5472</v>
          </cell>
          <cell r="B4028">
            <v>2</v>
          </cell>
          <cell r="C4028" t="str">
            <v>MEXD-BA-071</v>
          </cell>
          <cell r="D4028">
            <v>5472</v>
          </cell>
          <cell r="E4028" t="str">
            <v>MEXD-BA</v>
          </cell>
          <cell r="F4028" t="str">
            <v>071</v>
          </cell>
          <cell r="G4028" t="str">
            <v>On Location</v>
          </cell>
          <cell r="H4028" t="str">
            <v>1000006033</v>
          </cell>
        </row>
        <row r="4029">
          <cell r="A4029">
            <v>4422</v>
          </cell>
          <cell r="B4029">
            <v>2</v>
          </cell>
          <cell r="C4029" t="str">
            <v>MEXD-BA-072</v>
          </cell>
          <cell r="D4029">
            <v>4422</v>
          </cell>
          <cell r="E4029" t="str">
            <v>MEXD-BA</v>
          </cell>
          <cell r="F4029" t="str">
            <v>072</v>
          </cell>
          <cell r="G4029" t="str">
            <v>RITE</v>
          </cell>
          <cell r="I4029" t="e">
            <v>#N/A</v>
          </cell>
        </row>
        <row r="4030">
          <cell r="A4030">
            <v>5161</v>
          </cell>
          <cell r="B4030">
            <v>2</v>
          </cell>
          <cell r="C4030" t="str">
            <v>MEXD-BA-074</v>
          </cell>
          <cell r="D4030">
            <v>5161</v>
          </cell>
          <cell r="E4030" t="str">
            <v>MEXD-BA</v>
          </cell>
          <cell r="F4030" t="str">
            <v>074</v>
          </cell>
          <cell r="G4030" t="str">
            <v>RITE</v>
          </cell>
          <cell r="I4030" t="e">
            <v>#N/A</v>
          </cell>
        </row>
        <row r="4031">
          <cell r="A4031">
            <v>4358</v>
          </cell>
          <cell r="B4031">
            <v>2</v>
          </cell>
          <cell r="C4031" t="str">
            <v>MEXD-BA-075</v>
          </cell>
          <cell r="D4031">
            <v>4358</v>
          </cell>
          <cell r="E4031" t="str">
            <v>MEXD-BA</v>
          </cell>
          <cell r="F4031" t="str">
            <v>075</v>
          </cell>
          <cell r="G4031" t="str">
            <v>RITE</v>
          </cell>
          <cell r="I4031" t="e">
            <v>#N/A</v>
          </cell>
        </row>
        <row r="4032">
          <cell r="A4032">
            <v>4321</v>
          </cell>
          <cell r="B4032">
            <v>2</v>
          </cell>
          <cell r="C4032" t="str">
            <v>MEXD-BA-078</v>
          </cell>
          <cell r="D4032">
            <v>4321</v>
          </cell>
          <cell r="E4032" t="str">
            <v>MEXD-BA</v>
          </cell>
          <cell r="F4032" t="str">
            <v>078</v>
          </cell>
          <cell r="G4032" t="str">
            <v>On Location</v>
          </cell>
          <cell r="I4032" t="e">
            <v>#N/A</v>
          </cell>
        </row>
        <row r="4033">
          <cell r="A4033">
            <v>4757</v>
          </cell>
          <cell r="B4033">
            <v>2</v>
          </cell>
          <cell r="C4033" t="str">
            <v>MEXD-BA-085</v>
          </cell>
          <cell r="D4033">
            <v>4757</v>
          </cell>
          <cell r="E4033" t="str">
            <v>MEXD-BA</v>
          </cell>
          <cell r="F4033" t="str">
            <v>085</v>
          </cell>
          <cell r="G4033" t="str">
            <v>On Location</v>
          </cell>
          <cell r="I4033" t="e">
            <v>#N/A</v>
          </cell>
        </row>
        <row r="4034">
          <cell r="A4034">
            <v>4619</v>
          </cell>
          <cell r="B4034">
            <v>2</v>
          </cell>
          <cell r="C4034" t="str">
            <v>MEXD-BA-086</v>
          </cell>
          <cell r="D4034">
            <v>4619</v>
          </cell>
          <cell r="E4034" t="str">
            <v>MEXD-BA</v>
          </cell>
          <cell r="F4034" t="str">
            <v>086</v>
          </cell>
          <cell r="G4034" t="str">
            <v>RITE</v>
          </cell>
          <cell r="I4034" t="e">
            <v>#N/A</v>
          </cell>
        </row>
        <row r="4035">
          <cell r="A4035">
            <v>4369</v>
          </cell>
          <cell r="B4035">
            <v>2</v>
          </cell>
          <cell r="C4035" t="str">
            <v>MEXD-BA-091</v>
          </cell>
          <cell r="D4035">
            <v>4369</v>
          </cell>
          <cell r="E4035" t="str">
            <v>MEXD-BA</v>
          </cell>
          <cell r="F4035" t="str">
            <v>091</v>
          </cell>
          <cell r="G4035" t="str">
            <v>RITE</v>
          </cell>
          <cell r="I4035" t="e">
            <v>#N/A</v>
          </cell>
        </row>
        <row r="4036">
          <cell r="A4036">
            <v>6520</v>
          </cell>
          <cell r="B4036">
            <v>2</v>
          </cell>
          <cell r="C4036" t="str">
            <v>MEXD-BA-101</v>
          </cell>
          <cell r="D4036">
            <v>6520</v>
          </cell>
          <cell r="E4036" t="str">
            <v>MEXD-BA</v>
          </cell>
          <cell r="F4036" t="str">
            <v>101</v>
          </cell>
          <cell r="G4036" t="str">
            <v>On Location</v>
          </cell>
          <cell r="I4036" t="e">
            <v>#N/A</v>
          </cell>
        </row>
        <row r="4037">
          <cell r="A4037">
            <v>4485</v>
          </cell>
          <cell r="B4037">
            <v>2</v>
          </cell>
          <cell r="C4037" t="str">
            <v>MEXD-BA-102</v>
          </cell>
          <cell r="D4037">
            <v>4485</v>
          </cell>
          <cell r="E4037" t="str">
            <v>MEXD-BA</v>
          </cell>
          <cell r="F4037" t="str">
            <v>102</v>
          </cell>
          <cell r="G4037" t="str">
            <v>Lost in Hole</v>
          </cell>
          <cell r="H4037" t="str">
            <v>1000006050</v>
          </cell>
        </row>
        <row r="4038">
          <cell r="A4038">
            <v>6486</v>
          </cell>
          <cell r="B4038">
            <v>2</v>
          </cell>
          <cell r="C4038" t="str">
            <v>MEXD-BA-104</v>
          </cell>
          <cell r="D4038">
            <v>6486</v>
          </cell>
          <cell r="E4038" t="str">
            <v>MEXD-BA</v>
          </cell>
          <cell r="F4038" t="str">
            <v>104</v>
          </cell>
          <cell r="G4038" t="str">
            <v>RITE</v>
          </cell>
          <cell r="I4038" t="e">
            <v>#N/A</v>
          </cell>
        </row>
        <row r="4039">
          <cell r="A4039">
            <v>5180</v>
          </cell>
          <cell r="B4039">
            <v>2</v>
          </cell>
          <cell r="C4039" t="str">
            <v>MEXD-BA-121</v>
          </cell>
          <cell r="D4039">
            <v>5180</v>
          </cell>
          <cell r="E4039" t="str">
            <v>MEXD-BA</v>
          </cell>
          <cell r="F4039" t="str">
            <v>121</v>
          </cell>
          <cell r="G4039" t="str">
            <v>On Location</v>
          </cell>
          <cell r="I4039" t="e">
            <v>#N/A</v>
          </cell>
        </row>
        <row r="4040">
          <cell r="A4040">
            <v>4409</v>
          </cell>
          <cell r="B4040">
            <v>2</v>
          </cell>
          <cell r="C4040" t="str">
            <v>MEXD-BA-123</v>
          </cell>
          <cell r="D4040">
            <v>4409</v>
          </cell>
          <cell r="E4040" t="str">
            <v>MEXD-BA</v>
          </cell>
          <cell r="F4040" t="str">
            <v>123</v>
          </cell>
          <cell r="G4040" t="str">
            <v>RITE</v>
          </cell>
          <cell r="I4040" t="e">
            <v>#N/A</v>
          </cell>
        </row>
        <row r="4041">
          <cell r="A4041">
            <v>4330</v>
          </cell>
          <cell r="B4041">
            <v>2</v>
          </cell>
          <cell r="C4041" t="str">
            <v>MEXD-BA-125</v>
          </cell>
          <cell r="D4041">
            <v>4330</v>
          </cell>
          <cell r="E4041" t="str">
            <v>MEXD-BA</v>
          </cell>
          <cell r="F4041" t="str">
            <v>125</v>
          </cell>
          <cell r="G4041" t="str">
            <v>RITE</v>
          </cell>
          <cell r="I4041" t="e">
            <v>#N/A</v>
          </cell>
        </row>
        <row r="4042">
          <cell r="A4042">
            <v>7071</v>
          </cell>
          <cell r="B4042">
            <v>2</v>
          </cell>
          <cell r="C4042" t="str">
            <v>MEXD-BA-127</v>
          </cell>
          <cell r="D4042">
            <v>7071</v>
          </cell>
          <cell r="E4042" t="str">
            <v>MEXD-BA</v>
          </cell>
          <cell r="F4042" t="str">
            <v>127</v>
          </cell>
          <cell r="G4042" t="str">
            <v>RITE</v>
          </cell>
          <cell r="I4042" t="e">
            <v>#N/A</v>
          </cell>
        </row>
        <row r="4043">
          <cell r="A4043">
            <v>5319</v>
          </cell>
          <cell r="B4043">
            <v>2</v>
          </cell>
          <cell r="C4043" t="str">
            <v>MEXD-BA-138</v>
          </cell>
          <cell r="D4043">
            <v>5319</v>
          </cell>
          <cell r="E4043" t="str">
            <v>MEXD-BA</v>
          </cell>
          <cell r="F4043" t="str">
            <v>138</v>
          </cell>
          <cell r="G4043" t="str">
            <v>RITE</v>
          </cell>
          <cell r="I4043" t="e">
            <v>#N/A</v>
          </cell>
        </row>
        <row r="4044">
          <cell r="A4044">
            <v>4488</v>
          </cell>
          <cell r="B4044">
            <v>2</v>
          </cell>
          <cell r="C4044" t="str">
            <v>MEXD-BA-139</v>
          </cell>
          <cell r="D4044">
            <v>4488</v>
          </cell>
          <cell r="E4044" t="str">
            <v>MEXD-BA</v>
          </cell>
          <cell r="F4044" t="str">
            <v>139</v>
          </cell>
          <cell r="G4044" t="str">
            <v>RITE</v>
          </cell>
          <cell r="I4044" t="e">
            <v>#N/A</v>
          </cell>
        </row>
        <row r="4045">
          <cell r="A4045">
            <v>4418</v>
          </cell>
          <cell r="B4045">
            <v>2</v>
          </cell>
          <cell r="C4045" t="str">
            <v>MEXD-BA-141</v>
          </cell>
          <cell r="D4045">
            <v>4418</v>
          </cell>
          <cell r="E4045" t="str">
            <v>MEXD-BA</v>
          </cell>
          <cell r="F4045" t="str">
            <v>141</v>
          </cell>
          <cell r="G4045" t="str">
            <v>On Location</v>
          </cell>
          <cell r="H4045" t="str">
            <v>1000006060</v>
          </cell>
        </row>
        <row r="4046">
          <cell r="A4046">
            <v>4565</v>
          </cell>
          <cell r="B4046">
            <v>2</v>
          </cell>
          <cell r="C4046" t="str">
            <v>MEXD-BA-144</v>
          </cell>
          <cell r="D4046">
            <v>4565</v>
          </cell>
          <cell r="E4046" t="str">
            <v>MEXD-BA</v>
          </cell>
          <cell r="F4046" t="str">
            <v>144</v>
          </cell>
          <cell r="G4046" t="str">
            <v>On Location</v>
          </cell>
          <cell r="I4046" t="e">
            <v>#N/A</v>
          </cell>
        </row>
        <row r="4047">
          <cell r="A4047">
            <v>4571</v>
          </cell>
          <cell r="B4047">
            <v>2</v>
          </cell>
          <cell r="C4047" t="str">
            <v>MEXD-BA-147</v>
          </cell>
          <cell r="D4047">
            <v>4571</v>
          </cell>
          <cell r="E4047" t="str">
            <v>MEXD-BA</v>
          </cell>
          <cell r="F4047" t="str">
            <v>147</v>
          </cell>
          <cell r="G4047" t="str">
            <v>RITE</v>
          </cell>
          <cell r="I4047" t="e">
            <v>#N/A</v>
          </cell>
        </row>
        <row r="4048">
          <cell r="A4048">
            <v>4830</v>
          </cell>
          <cell r="B4048">
            <v>2</v>
          </cell>
          <cell r="C4048" t="str">
            <v>MEXD-BA-165</v>
          </cell>
          <cell r="D4048">
            <v>4830</v>
          </cell>
          <cell r="E4048" t="str">
            <v>MEXD-BA</v>
          </cell>
          <cell r="F4048" t="str">
            <v>165</v>
          </cell>
          <cell r="G4048" t="str">
            <v>On Location</v>
          </cell>
          <cell r="H4048" t="str">
            <v>1000006076</v>
          </cell>
        </row>
        <row r="4049">
          <cell r="A4049">
            <v>4393</v>
          </cell>
          <cell r="B4049">
            <v>2</v>
          </cell>
          <cell r="C4049" t="str">
            <v>MEXD-BA-179</v>
          </cell>
          <cell r="D4049">
            <v>4393</v>
          </cell>
          <cell r="E4049" t="str">
            <v>MEXD-BA</v>
          </cell>
          <cell r="F4049" t="str">
            <v>179</v>
          </cell>
          <cell r="G4049" t="str">
            <v>RITE</v>
          </cell>
          <cell r="I4049" t="e">
            <v>#N/A</v>
          </cell>
        </row>
        <row r="4050">
          <cell r="A4050">
            <v>6487</v>
          </cell>
          <cell r="B4050">
            <v>2</v>
          </cell>
          <cell r="C4050" t="str">
            <v>MEXD-BA-182</v>
          </cell>
          <cell r="D4050">
            <v>6487</v>
          </cell>
          <cell r="E4050" t="str">
            <v>MEXD-BA</v>
          </cell>
          <cell r="F4050" t="str">
            <v>182</v>
          </cell>
          <cell r="G4050" t="str">
            <v>RITE</v>
          </cell>
          <cell r="H4050" t="str">
            <v>1000006063</v>
          </cell>
        </row>
        <row r="4051">
          <cell r="A4051">
            <v>4731</v>
          </cell>
          <cell r="B4051">
            <v>2</v>
          </cell>
          <cell r="C4051" t="str">
            <v>MEXD-BA-182</v>
          </cell>
          <cell r="D4051">
            <v>4731</v>
          </cell>
          <cell r="E4051" t="str">
            <v>MXLD-BA</v>
          </cell>
          <cell r="F4051" t="str">
            <v>182</v>
          </cell>
          <cell r="G4051" t="str">
            <v>RITE</v>
          </cell>
          <cell r="H4051" t="str">
            <v>1000006063</v>
          </cell>
        </row>
        <row r="4052">
          <cell r="A4052">
            <v>4983</v>
          </cell>
          <cell r="B4052">
            <v>2</v>
          </cell>
          <cell r="C4052" t="str">
            <v>MEXD-BA-204</v>
          </cell>
          <cell r="D4052">
            <v>4983</v>
          </cell>
          <cell r="E4052" t="str">
            <v>MEXD-BA</v>
          </cell>
          <cell r="F4052" t="str">
            <v>204</v>
          </cell>
          <cell r="G4052" t="str">
            <v>RITE</v>
          </cell>
          <cell r="I4052" t="e">
            <v>#N/A</v>
          </cell>
        </row>
        <row r="4053">
          <cell r="A4053">
            <v>4519</v>
          </cell>
          <cell r="B4053">
            <v>2</v>
          </cell>
          <cell r="C4053" t="str">
            <v>MEXD-BA-207</v>
          </cell>
          <cell r="D4053">
            <v>4519</v>
          </cell>
          <cell r="E4053" t="str">
            <v>MEXD-BA</v>
          </cell>
          <cell r="F4053" t="str">
            <v>207</v>
          </cell>
          <cell r="G4053" t="str">
            <v>Lost in Hole</v>
          </cell>
          <cell r="I4053" t="e">
            <v>#N/A</v>
          </cell>
        </row>
        <row r="4054">
          <cell r="A4054">
            <v>4787</v>
          </cell>
          <cell r="B4054">
            <v>2</v>
          </cell>
          <cell r="C4054" t="str">
            <v>MEXD-BA-221</v>
          </cell>
          <cell r="D4054">
            <v>4787</v>
          </cell>
          <cell r="E4054" t="str">
            <v>MEXD-BA</v>
          </cell>
          <cell r="F4054" t="str">
            <v>221</v>
          </cell>
          <cell r="G4054" t="str">
            <v>RITE</v>
          </cell>
          <cell r="H4054" t="str">
            <v>1000006067</v>
          </cell>
        </row>
        <row r="4055">
          <cell r="A4055">
            <v>4704</v>
          </cell>
          <cell r="B4055">
            <v>2</v>
          </cell>
          <cell r="C4055" t="str">
            <v>MEXD-BA-225</v>
          </cell>
          <cell r="D4055">
            <v>4704</v>
          </cell>
          <cell r="E4055" t="str">
            <v>MEXD-BA</v>
          </cell>
          <cell r="F4055" t="str">
            <v>225</v>
          </cell>
          <cell r="G4055" t="str">
            <v>RITE</v>
          </cell>
          <cell r="H4055" t="str">
            <v>1000006071</v>
          </cell>
        </row>
        <row r="4056">
          <cell r="A4056">
            <v>4696</v>
          </cell>
          <cell r="B4056">
            <v>2</v>
          </cell>
          <cell r="C4056" t="str">
            <v>MEXD-BA-226</v>
          </cell>
          <cell r="D4056">
            <v>4696</v>
          </cell>
          <cell r="E4056" t="str">
            <v>MEXD-BA</v>
          </cell>
          <cell r="F4056" t="str">
            <v>226</v>
          </cell>
          <cell r="G4056" t="str">
            <v>RITE</v>
          </cell>
          <cell r="H4056" t="str">
            <v>1000006072</v>
          </cell>
        </row>
        <row r="4057">
          <cell r="A4057">
            <v>6455</v>
          </cell>
          <cell r="B4057">
            <v>2</v>
          </cell>
          <cell r="C4057" t="str">
            <v>MEXD-BA-234</v>
          </cell>
          <cell r="D4057">
            <v>6455</v>
          </cell>
          <cell r="E4057" t="str">
            <v>MEXD-BA</v>
          </cell>
          <cell r="F4057" t="str">
            <v>234</v>
          </cell>
          <cell r="G4057" t="str">
            <v>RITE</v>
          </cell>
          <cell r="I4057" t="e">
            <v>#N/A</v>
          </cell>
        </row>
        <row r="4058">
          <cell r="A4058">
            <v>4569</v>
          </cell>
          <cell r="B4058">
            <v>2</v>
          </cell>
          <cell r="C4058" t="str">
            <v>MEXD-BA-235</v>
          </cell>
          <cell r="D4058">
            <v>4569</v>
          </cell>
          <cell r="E4058" t="str">
            <v>MEXD-BA</v>
          </cell>
          <cell r="F4058" t="str">
            <v>235</v>
          </cell>
          <cell r="G4058" t="str">
            <v>RITE</v>
          </cell>
          <cell r="I4058" t="e">
            <v>#N/A</v>
          </cell>
        </row>
        <row r="4059">
          <cell r="A4059">
            <v>4391</v>
          </cell>
          <cell r="B4059">
            <v>2</v>
          </cell>
          <cell r="C4059" t="str">
            <v>MEXD-BA-237</v>
          </cell>
          <cell r="D4059">
            <v>4391</v>
          </cell>
          <cell r="E4059" t="str">
            <v>MEXD-BA</v>
          </cell>
          <cell r="F4059" t="str">
            <v>237</v>
          </cell>
          <cell r="G4059" t="str">
            <v>RITE</v>
          </cell>
          <cell r="I4059" t="e">
            <v>#N/A</v>
          </cell>
        </row>
        <row r="4060">
          <cell r="A4060">
            <v>6296</v>
          </cell>
          <cell r="B4060">
            <v>2</v>
          </cell>
          <cell r="C4060" t="str">
            <v>MEXD-BA-239</v>
          </cell>
          <cell r="D4060">
            <v>6296</v>
          </cell>
          <cell r="E4060" t="str">
            <v>MEXD-BA</v>
          </cell>
          <cell r="F4060" t="str">
            <v>239</v>
          </cell>
          <cell r="G4060" t="str">
            <v>RITE</v>
          </cell>
          <cell r="I4060" t="e">
            <v>#N/A</v>
          </cell>
        </row>
        <row r="4061">
          <cell r="A4061">
            <v>4560</v>
          </cell>
          <cell r="B4061">
            <v>2</v>
          </cell>
          <cell r="C4061" t="str">
            <v>MEXD-BA-249</v>
          </cell>
          <cell r="D4061">
            <v>4560</v>
          </cell>
          <cell r="E4061" t="str">
            <v>MEXD-BA</v>
          </cell>
          <cell r="F4061" t="str">
            <v>249</v>
          </cell>
          <cell r="G4061" t="str">
            <v>RITE</v>
          </cell>
          <cell r="I4061" t="e">
            <v>#N/A</v>
          </cell>
        </row>
        <row r="4062">
          <cell r="A4062">
            <v>4405</v>
          </cell>
          <cell r="B4062">
            <v>2</v>
          </cell>
          <cell r="C4062" t="str">
            <v>MEXD-BA-254</v>
          </cell>
          <cell r="D4062">
            <v>4405</v>
          </cell>
          <cell r="E4062" t="str">
            <v>MEXD-BA</v>
          </cell>
          <cell r="F4062" t="str">
            <v>254</v>
          </cell>
          <cell r="G4062" t="str">
            <v>On Location</v>
          </cell>
          <cell r="I4062" t="e">
            <v>#N/A</v>
          </cell>
        </row>
        <row r="4063">
          <cell r="A4063">
            <v>4819</v>
          </cell>
          <cell r="B4063">
            <v>2</v>
          </cell>
          <cell r="C4063" t="str">
            <v>MEXD-BA-257</v>
          </cell>
          <cell r="D4063">
            <v>4819</v>
          </cell>
          <cell r="E4063" t="str">
            <v>MEXD-BA</v>
          </cell>
          <cell r="F4063" t="str">
            <v>257</v>
          </cell>
          <cell r="G4063" t="str">
            <v>Lost in Hole</v>
          </cell>
          <cell r="I4063" t="e">
            <v>#N/A</v>
          </cell>
        </row>
        <row r="4064">
          <cell r="A4064">
            <v>6453</v>
          </cell>
          <cell r="B4064">
            <v>2</v>
          </cell>
          <cell r="C4064" t="str">
            <v>MEXD-BA-259</v>
          </cell>
          <cell r="D4064">
            <v>6453</v>
          </cell>
          <cell r="E4064" t="str">
            <v>MEXD-BA</v>
          </cell>
          <cell r="F4064" t="str">
            <v>259</v>
          </cell>
          <cell r="G4064" t="str">
            <v>RITE</v>
          </cell>
          <cell r="H4064" t="str">
            <v>1000012944</v>
          </cell>
        </row>
        <row r="4065">
          <cell r="A4065">
            <v>5281</v>
          </cell>
          <cell r="B4065">
            <v>2</v>
          </cell>
          <cell r="C4065" t="str">
            <v>MEXD-BA-266</v>
          </cell>
          <cell r="D4065">
            <v>5281</v>
          </cell>
          <cell r="E4065" t="str">
            <v>MEXD-BA</v>
          </cell>
          <cell r="F4065" t="str">
            <v>266</v>
          </cell>
          <cell r="G4065" t="str">
            <v>RITE</v>
          </cell>
          <cell r="I4065" t="e">
            <v>#N/A</v>
          </cell>
        </row>
        <row r="4066">
          <cell r="A4066">
            <v>4709</v>
          </cell>
          <cell r="B4066">
            <v>2</v>
          </cell>
          <cell r="C4066" t="str">
            <v>MEXD-BA-271</v>
          </cell>
          <cell r="D4066">
            <v>4709</v>
          </cell>
          <cell r="E4066" t="str">
            <v>MEXD-BA</v>
          </cell>
          <cell r="F4066" t="str">
            <v>271</v>
          </cell>
          <cell r="G4066" t="str">
            <v>RITE</v>
          </cell>
          <cell r="I4066" t="e">
            <v>#N/A</v>
          </cell>
        </row>
        <row r="4067">
          <cell r="A4067">
            <v>4842</v>
          </cell>
          <cell r="B4067">
            <v>2</v>
          </cell>
          <cell r="C4067" t="str">
            <v>MEXD-BA-272</v>
          </cell>
          <cell r="D4067">
            <v>4842</v>
          </cell>
          <cell r="E4067" t="str">
            <v>MEXD-BA</v>
          </cell>
          <cell r="F4067" t="str">
            <v>272</v>
          </cell>
          <cell r="G4067" t="str">
            <v>On Location</v>
          </cell>
          <cell r="H4067" t="str">
            <v>1000012686</v>
          </cell>
        </row>
        <row r="4068">
          <cell r="A4068">
            <v>4450</v>
          </cell>
          <cell r="B4068">
            <v>2</v>
          </cell>
          <cell r="C4068" t="str">
            <v>MEXD-BA-281</v>
          </cell>
          <cell r="D4068">
            <v>4450</v>
          </cell>
          <cell r="E4068" t="str">
            <v>MEXD-BA</v>
          </cell>
          <cell r="F4068" t="str">
            <v>281</v>
          </cell>
          <cell r="G4068" t="str">
            <v>On Location</v>
          </cell>
          <cell r="I4068" t="e">
            <v>#N/A</v>
          </cell>
        </row>
        <row r="4069">
          <cell r="A4069">
            <v>4404</v>
          </cell>
          <cell r="B4069">
            <v>2</v>
          </cell>
          <cell r="C4069" t="str">
            <v>MEXD-BA-283</v>
          </cell>
          <cell r="D4069">
            <v>4404</v>
          </cell>
          <cell r="E4069" t="str">
            <v>MEXD-BA</v>
          </cell>
          <cell r="F4069" t="str">
            <v>283</v>
          </cell>
          <cell r="G4069" t="str">
            <v>On Location</v>
          </cell>
          <cell r="I4069" t="e">
            <v>#N/A</v>
          </cell>
        </row>
        <row r="4070">
          <cell r="A4070">
            <v>6317</v>
          </cell>
          <cell r="B4070">
            <v>2</v>
          </cell>
          <cell r="C4070" t="str">
            <v>MEXD-BA-284</v>
          </cell>
          <cell r="D4070">
            <v>6317</v>
          </cell>
          <cell r="E4070" t="str">
            <v>MEXD-BA</v>
          </cell>
          <cell r="F4070" t="str">
            <v>284</v>
          </cell>
          <cell r="G4070" t="str">
            <v>RITE</v>
          </cell>
          <cell r="H4070" t="str">
            <v>1000013014</v>
          </cell>
        </row>
        <row r="4071">
          <cell r="A4071">
            <v>5280</v>
          </cell>
          <cell r="B4071">
            <v>2</v>
          </cell>
          <cell r="C4071" t="str">
            <v>MEXD-BA-285</v>
          </cell>
          <cell r="D4071">
            <v>5280</v>
          </cell>
          <cell r="E4071" t="str">
            <v>MEXD-BA</v>
          </cell>
          <cell r="F4071" t="str">
            <v>285</v>
          </cell>
          <cell r="G4071" t="str">
            <v>Lost in Hole</v>
          </cell>
          <cell r="H4071" t="str">
            <v>1000013016</v>
          </cell>
          <cell r="N4071" t="str">
            <v>4500018912</v>
          </cell>
          <cell r="O4071" t="str">
            <v>1</v>
          </cell>
        </row>
        <row r="4072">
          <cell r="A4072">
            <v>4486</v>
          </cell>
          <cell r="B4072">
            <v>2</v>
          </cell>
          <cell r="C4072" t="str">
            <v>MEXD-BA-289</v>
          </cell>
          <cell r="D4072">
            <v>4486</v>
          </cell>
          <cell r="E4072" t="str">
            <v>MEXD-BA</v>
          </cell>
          <cell r="F4072" t="str">
            <v>289</v>
          </cell>
          <cell r="G4072" t="str">
            <v>RITE</v>
          </cell>
          <cell r="H4072" t="str">
            <v>1000012900</v>
          </cell>
          <cell r="N4072" t="str">
            <v>4500025464</v>
          </cell>
          <cell r="O4072" t="str">
            <v>1</v>
          </cell>
        </row>
        <row r="4073">
          <cell r="A4073">
            <v>6603</v>
          </cell>
          <cell r="B4073">
            <v>2</v>
          </cell>
          <cell r="C4073" t="str">
            <v>MEXD-BA-2K095</v>
          </cell>
          <cell r="D4073">
            <v>6603</v>
          </cell>
          <cell r="E4073" t="str">
            <v>MEXD-AC</v>
          </cell>
          <cell r="F4073" t="str">
            <v>2K095</v>
          </cell>
          <cell r="G4073" t="str">
            <v>RITE</v>
          </cell>
          <cell r="I4073" t="e">
            <v>#N/A</v>
          </cell>
        </row>
        <row r="4074">
          <cell r="A4074">
            <v>4657</v>
          </cell>
          <cell r="B4074">
            <v>2</v>
          </cell>
          <cell r="C4074" t="str">
            <v>MEXD-BA-300</v>
          </cell>
          <cell r="D4074">
            <v>4657</v>
          </cell>
          <cell r="E4074" t="str">
            <v>MEXD-AC</v>
          </cell>
          <cell r="F4074" t="str">
            <v>300</v>
          </cell>
          <cell r="G4074" t="str">
            <v>RITE</v>
          </cell>
          <cell r="I4074" t="e">
            <v>#N/A</v>
          </cell>
        </row>
        <row r="4075">
          <cell r="A4075">
            <v>4396</v>
          </cell>
          <cell r="B4075">
            <v>2</v>
          </cell>
          <cell r="C4075" t="str">
            <v>MEXD-BA-300</v>
          </cell>
          <cell r="D4075">
            <v>4396</v>
          </cell>
          <cell r="E4075" t="str">
            <v>MEXD-BA</v>
          </cell>
          <cell r="F4075" t="str">
            <v>300</v>
          </cell>
          <cell r="G4075" t="str">
            <v>On Location</v>
          </cell>
          <cell r="H4075" t="str">
            <v>1000013190</v>
          </cell>
        </row>
        <row r="4076">
          <cell r="A4076">
            <v>4377</v>
          </cell>
          <cell r="B4076">
            <v>2</v>
          </cell>
          <cell r="C4076" t="str">
            <v>MEXD-BA-301</v>
          </cell>
          <cell r="D4076">
            <v>4377</v>
          </cell>
          <cell r="E4076" t="str">
            <v>MEXD-BA</v>
          </cell>
          <cell r="F4076" t="str">
            <v>301</v>
          </cell>
          <cell r="G4076" t="str">
            <v>Lost in Hole</v>
          </cell>
          <cell r="H4076" t="str">
            <v>1000013194</v>
          </cell>
          <cell r="N4076" t="str">
            <v>4500051866</v>
          </cell>
          <cell r="O4076" t="str">
            <v>2</v>
          </cell>
        </row>
        <row r="4077">
          <cell r="A4077">
            <v>4394</v>
          </cell>
          <cell r="B4077">
            <v>2</v>
          </cell>
          <cell r="C4077" t="str">
            <v>MEXD-BA-302</v>
          </cell>
          <cell r="D4077">
            <v>4394</v>
          </cell>
          <cell r="E4077" t="str">
            <v>MEXD-BA</v>
          </cell>
          <cell r="F4077" t="str">
            <v>302</v>
          </cell>
          <cell r="G4077" t="str">
            <v>RITE</v>
          </cell>
          <cell r="I4077" t="e">
            <v>#N/A</v>
          </cell>
        </row>
        <row r="4078">
          <cell r="A4078">
            <v>4434</v>
          </cell>
          <cell r="B4078">
            <v>2</v>
          </cell>
          <cell r="C4078" t="str">
            <v>MEXD-BA-304</v>
          </cell>
          <cell r="D4078">
            <v>4434</v>
          </cell>
          <cell r="E4078" t="str">
            <v>MEXD-BA</v>
          </cell>
          <cell r="F4078" t="str">
            <v>304</v>
          </cell>
          <cell r="G4078" t="str">
            <v>RITE</v>
          </cell>
          <cell r="I4078" t="e">
            <v>#N/A</v>
          </cell>
        </row>
        <row r="4079">
          <cell r="A4079">
            <v>6753</v>
          </cell>
          <cell r="B4079">
            <v>2</v>
          </cell>
          <cell r="C4079" t="str">
            <v>MEXD-BA-325</v>
          </cell>
          <cell r="D4079">
            <v>6753</v>
          </cell>
          <cell r="E4079" t="str">
            <v>MEXD-BA</v>
          </cell>
          <cell r="F4079" t="str">
            <v>325</v>
          </cell>
          <cell r="G4079" t="str">
            <v>RITE</v>
          </cell>
          <cell r="H4079" t="str">
            <v>1000013569</v>
          </cell>
        </row>
        <row r="4080">
          <cell r="A4080">
            <v>4384</v>
          </cell>
          <cell r="B4080">
            <v>2</v>
          </cell>
          <cell r="C4080" t="str">
            <v>MEXD-BA-335</v>
          </cell>
          <cell r="D4080">
            <v>4384</v>
          </cell>
          <cell r="E4080" t="str">
            <v>MEXD-BA</v>
          </cell>
          <cell r="F4080" t="str">
            <v>335</v>
          </cell>
          <cell r="G4080" t="str">
            <v>RITE</v>
          </cell>
          <cell r="H4080" t="str">
            <v>1000018707</v>
          </cell>
        </row>
        <row r="4081">
          <cell r="A4081">
            <v>4570</v>
          </cell>
          <cell r="B4081">
            <v>2</v>
          </cell>
          <cell r="C4081" t="str">
            <v>MEXD-BA-337</v>
          </cell>
          <cell r="D4081">
            <v>4570</v>
          </cell>
          <cell r="E4081" t="str">
            <v>MEXD-BA</v>
          </cell>
          <cell r="F4081" t="str">
            <v>337</v>
          </cell>
          <cell r="G4081" t="str">
            <v>RITE</v>
          </cell>
          <cell r="H4081" t="str">
            <v>1000013894</v>
          </cell>
        </row>
        <row r="4082">
          <cell r="A4082">
            <v>4387</v>
          </cell>
          <cell r="B4082">
            <v>2</v>
          </cell>
          <cell r="C4082" t="str">
            <v>MEXD-BA-338</v>
          </cell>
          <cell r="D4082">
            <v>4387</v>
          </cell>
          <cell r="E4082" t="str">
            <v>MEXD-BA</v>
          </cell>
          <cell r="F4082" t="str">
            <v>338</v>
          </cell>
          <cell r="G4082" t="str">
            <v>RITE</v>
          </cell>
          <cell r="H4082" t="str">
            <v>1000013895</v>
          </cell>
        </row>
        <row r="4083">
          <cell r="A4083">
            <v>4639</v>
          </cell>
          <cell r="B4083">
            <v>2</v>
          </cell>
          <cell r="C4083" t="str">
            <v>MEXD-BA-339</v>
          </cell>
          <cell r="D4083">
            <v>4639</v>
          </cell>
          <cell r="E4083" t="str">
            <v>MEXD-BA</v>
          </cell>
          <cell r="F4083" t="str">
            <v>339</v>
          </cell>
          <cell r="G4083" t="str">
            <v>RITE</v>
          </cell>
          <cell r="H4083" t="str">
            <v>1000013920</v>
          </cell>
          <cell r="N4083" t="str">
            <v>4500185630</v>
          </cell>
          <cell r="O4083" t="str">
            <v>1</v>
          </cell>
        </row>
        <row r="4084">
          <cell r="A4084">
            <v>4433</v>
          </cell>
          <cell r="B4084">
            <v>2</v>
          </cell>
          <cell r="C4084" t="str">
            <v>MEXD-BA-340</v>
          </cell>
          <cell r="D4084">
            <v>4433</v>
          </cell>
          <cell r="E4084" t="str">
            <v>MEXD-BA</v>
          </cell>
          <cell r="F4084" t="str">
            <v>340</v>
          </cell>
          <cell r="G4084" t="str">
            <v>On Location</v>
          </cell>
          <cell r="H4084" t="str">
            <v>1000013921</v>
          </cell>
          <cell r="N4084" t="str">
            <v>4500185630</v>
          </cell>
          <cell r="O4084" t="str">
            <v>2</v>
          </cell>
        </row>
        <row r="4085">
          <cell r="A4085">
            <v>4683</v>
          </cell>
          <cell r="B4085">
            <v>2</v>
          </cell>
          <cell r="C4085" t="str">
            <v>MEXD-BA-342</v>
          </cell>
          <cell r="D4085">
            <v>4683</v>
          </cell>
          <cell r="E4085" t="str">
            <v>MEXD-BA</v>
          </cell>
          <cell r="F4085" t="str">
            <v>342</v>
          </cell>
          <cell r="G4085" t="str">
            <v>On Location</v>
          </cell>
          <cell r="H4085" t="str">
            <v>1000014181</v>
          </cell>
          <cell r="N4085" t="str">
            <v>4500210930</v>
          </cell>
          <cell r="O4085" t="str">
            <v>5</v>
          </cell>
        </row>
        <row r="4086">
          <cell r="A4086">
            <v>4352</v>
          </cell>
          <cell r="B4086">
            <v>2</v>
          </cell>
          <cell r="C4086" t="str">
            <v>MEXD-BA-343</v>
          </cell>
          <cell r="D4086">
            <v>4352</v>
          </cell>
          <cell r="E4086" t="str">
            <v>MEXD-BA</v>
          </cell>
          <cell r="F4086" t="str">
            <v>343</v>
          </cell>
          <cell r="G4086" t="str">
            <v>Lost in Hole</v>
          </cell>
          <cell r="H4086" t="str">
            <v>1000014182</v>
          </cell>
        </row>
        <row r="4087">
          <cell r="A4087">
            <v>6245</v>
          </cell>
          <cell r="B4087">
            <v>2</v>
          </cell>
          <cell r="C4087" t="str">
            <v>MEXD-BA-348</v>
          </cell>
          <cell r="D4087">
            <v>6245</v>
          </cell>
          <cell r="E4087" t="str">
            <v>MEXD-BA</v>
          </cell>
          <cell r="F4087" t="str">
            <v>348</v>
          </cell>
          <cell r="G4087" t="str">
            <v>RITE</v>
          </cell>
          <cell r="H4087" t="str">
            <v>1000014448</v>
          </cell>
        </row>
        <row r="4088">
          <cell r="A4088">
            <v>4378</v>
          </cell>
          <cell r="B4088">
            <v>2</v>
          </cell>
          <cell r="C4088" t="str">
            <v>MEXD-BA-351</v>
          </cell>
          <cell r="D4088">
            <v>4378</v>
          </cell>
          <cell r="E4088" t="str">
            <v>MEXD-BA</v>
          </cell>
          <cell r="F4088" t="str">
            <v>351</v>
          </cell>
          <cell r="G4088" t="str">
            <v>On Location</v>
          </cell>
          <cell r="H4088" t="str">
            <v>1000014510</v>
          </cell>
          <cell r="N4088" t="str">
            <v>4500278739</v>
          </cell>
          <cell r="O4088" t="str">
            <v>2</v>
          </cell>
        </row>
        <row r="4089">
          <cell r="A4089">
            <v>4410</v>
          </cell>
          <cell r="B4089">
            <v>2</v>
          </cell>
          <cell r="C4089" t="str">
            <v>MEXD-BA-352</v>
          </cell>
          <cell r="D4089">
            <v>4410</v>
          </cell>
          <cell r="E4089" t="str">
            <v>MEXD-AC</v>
          </cell>
          <cell r="F4089" t="str">
            <v>352</v>
          </cell>
          <cell r="G4089" t="str">
            <v>RITE</v>
          </cell>
          <cell r="H4089" t="str">
            <v>1000014471</v>
          </cell>
        </row>
        <row r="4090">
          <cell r="A4090">
            <v>4381</v>
          </cell>
          <cell r="B4090">
            <v>2</v>
          </cell>
          <cell r="C4090" t="str">
            <v>MEXD-BA-352</v>
          </cell>
          <cell r="D4090">
            <v>4381</v>
          </cell>
          <cell r="E4090" t="str">
            <v>MEXD-BA</v>
          </cell>
          <cell r="F4090" t="str">
            <v>352</v>
          </cell>
          <cell r="G4090" t="str">
            <v>RITE</v>
          </cell>
          <cell r="H4090" t="str">
            <v>1000014471</v>
          </cell>
          <cell r="N4090" t="str">
            <v>4500250390</v>
          </cell>
          <cell r="O4090" t="str">
            <v>1</v>
          </cell>
        </row>
        <row r="4091">
          <cell r="A4091">
            <v>4322</v>
          </cell>
          <cell r="B4091">
            <v>2</v>
          </cell>
          <cell r="C4091" t="str">
            <v>MEXD-BA-353</v>
          </cell>
          <cell r="D4091">
            <v>4322</v>
          </cell>
          <cell r="E4091" t="str">
            <v>MEXD-BA</v>
          </cell>
          <cell r="F4091" t="str">
            <v>353</v>
          </cell>
          <cell r="G4091" t="str">
            <v>On Location</v>
          </cell>
          <cell r="H4091" t="str">
            <v>1000014478</v>
          </cell>
          <cell r="N4091" t="str">
            <v>4500250458</v>
          </cell>
          <cell r="O4091" t="str">
            <v>1</v>
          </cell>
        </row>
        <row r="4092">
          <cell r="A4092">
            <v>4487</v>
          </cell>
          <cell r="B4092">
            <v>2</v>
          </cell>
          <cell r="C4092" t="str">
            <v>MEXD-BA-354</v>
          </cell>
          <cell r="D4092">
            <v>4487</v>
          </cell>
          <cell r="E4092" t="str">
            <v>MEXD-BA</v>
          </cell>
          <cell r="F4092" t="str">
            <v>354</v>
          </cell>
          <cell r="G4092" t="str">
            <v>Lost in Hole</v>
          </cell>
          <cell r="H4092" t="str">
            <v>1000014479</v>
          </cell>
          <cell r="N4092" t="str">
            <v>4500250458</v>
          </cell>
          <cell r="O4092" t="str">
            <v>2</v>
          </cell>
        </row>
        <row r="4093">
          <cell r="A4093">
            <v>5049</v>
          </cell>
          <cell r="B4093">
            <v>2</v>
          </cell>
          <cell r="C4093" t="str">
            <v>MEXD-BA-358</v>
          </cell>
          <cell r="D4093">
            <v>5049</v>
          </cell>
          <cell r="E4093" t="str">
            <v>MEXD-BA</v>
          </cell>
          <cell r="F4093" t="str">
            <v>358</v>
          </cell>
          <cell r="G4093" t="str">
            <v>RITE</v>
          </cell>
          <cell r="I4093" t="e">
            <v>#N/A</v>
          </cell>
        </row>
        <row r="4094">
          <cell r="A4094">
            <v>4370</v>
          </cell>
          <cell r="B4094">
            <v>2</v>
          </cell>
          <cell r="C4094" t="str">
            <v>MEXD-BA-359</v>
          </cell>
          <cell r="D4094">
            <v>4370</v>
          </cell>
          <cell r="E4094" t="str">
            <v>MEXD-BA</v>
          </cell>
          <cell r="F4094" t="str">
            <v>359</v>
          </cell>
          <cell r="G4094" t="str">
            <v>Lost in Hole</v>
          </cell>
          <cell r="I4094" t="e">
            <v>#N/A</v>
          </cell>
        </row>
        <row r="4095">
          <cell r="A4095">
            <v>4323</v>
          </cell>
          <cell r="B4095">
            <v>2</v>
          </cell>
          <cell r="C4095" t="str">
            <v>MEXD-BA-363</v>
          </cell>
          <cell r="D4095">
            <v>4323</v>
          </cell>
          <cell r="E4095" t="str">
            <v>MEXD-BA</v>
          </cell>
          <cell r="F4095" t="str">
            <v>363</v>
          </cell>
          <cell r="G4095" t="str">
            <v>RITE</v>
          </cell>
          <cell r="H4095" t="str">
            <v>1000017718</v>
          </cell>
        </row>
        <row r="4096">
          <cell r="A4096">
            <v>4363</v>
          </cell>
          <cell r="B4096">
            <v>2</v>
          </cell>
          <cell r="C4096" t="str">
            <v>MEXD-BA-366</v>
          </cell>
          <cell r="D4096">
            <v>4363</v>
          </cell>
          <cell r="E4096" t="str">
            <v>MEXD-BA</v>
          </cell>
          <cell r="F4096" t="str">
            <v>366</v>
          </cell>
          <cell r="G4096" t="str">
            <v>On Location</v>
          </cell>
          <cell r="H4096" t="str">
            <v>1000014651</v>
          </cell>
          <cell r="N4096" t="str">
            <v>4500250458</v>
          </cell>
          <cell r="O4096" t="str">
            <v>4</v>
          </cell>
        </row>
        <row r="4097">
          <cell r="A4097">
            <v>4492</v>
          </cell>
          <cell r="B4097">
            <v>2</v>
          </cell>
          <cell r="C4097" t="str">
            <v>MEXD-BA-367</v>
          </cell>
          <cell r="D4097">
            <v>4492</v>
          </cell>
          <cell r="E4097" t="str">
            <v>MEXD-BA</v>
          </cell>
          <cell r="F4097" t="str">
            <v>367</v>
          </cell>
          <cell r="G4097" t="str">
            <v>On Location</v>
          </cell>
          <cell r="H4097" t="str">
            <v>1000014663</v>
          </cell>
          <cell r="N4097" t="str">
            <v>4500288449</v>
          </cell>
          <cell r="O4097" t="str">
            <v>1</v>
          </cell>
        </row>
        <row r="4098">
          <cell r="A4098">
            <v>6261</v>
          </cell>
          <cell r="B4098">
            <v>2</v>
          </cell>
          <cell r="C4098" t="str">
            <v>MEXD-BA-368</v>
          </cell>
          <cell r="D4098">
            <v>6261</v>
          </cell>
          <cell r="E4098" t="str">
            <v>MEXD-BA</v>
          </cell>
          <cell r="F4098" t="str">
            <v>368</v>
          </cell>
          <cell r="G4098" t="str">
            <v>On Location</v>
          </cell>
          <cell r="H4098" t="str">
            <v>1000014664</v>
          </cell>
        </row>
        <row r="4099">
          <cell r="A4099">
            <v>4562</v>
          </cell>
          <cell r="B4099">
            <v>2</v>
          </cell>
          <cell r="C4099" t="str">
            <v>MEXD-BA-377</v>
          </cell>
          <cell r="D4099">
            <v>4562</v>
          </cell>
          <cell r="E4099" t="str">
            <v>MEXD-BA</v>
          </cell>
          <cell r="F4099" t="str">
            <v>377</v>
          </cell>
          <cell r="G4099" t="str">
            <v>RITE</v>
          </cell>
          <cell r="H4099" t="str">
            <v>1000014735</v>
          </cell>
          <cell r="N4099" t="str">
            <v>4500250390</v>
          </cell>
          <cell r="O4099" t="str">
            <v>2</v>
          </cell>
        </row>
        <row r="4100">
          <cell r="A4100">
            <v>4324</v>
          </cell>
          <cell r="B4100">
            <v>2</v>
          </cell>
          <cell r="C4100" t="str">
            <v>MEXD-BA-401</v>
          </cell>
          <cell r="D4100">
            <v>4324</v>
          </cell>
          <cell r="E4100" t="str">
            <v>MEXD-BA</v>
          </cell>
          <cell r="F4100" t="str">
            <v>401</v>
          </cell>
          <cell r="G4100" t="str">
            <v>RITE</v>
          </cell>
          <cell r="H4100" t="str">
            <v>1000015280</v>
          </cell>
        </row>
        <row r="4101">
          <cell r="A4101">
            <v>4328</v>
          </cell>
          <cell r="B4101">
            <v>2</v>
          </cell>
          <cell r="C4101" t="str">
            <v>MEXD-BA-402</v>
          </cell>
          <cell r="D4101">
            <v>4328</v>
          </cell>
          <cell r="E4101" t="str">
            <v>MEXD-BA</v>
          </cell>
          <cell r="F4101" t="str">
            <v>402</v>
          </cell>
          <cell r="G4101" t="str">
            <v>On Location</v>
          </cell>
          <cell r="H4101" t="str">
            <v>1000015281</v>
          </cell>
          <cell r="N4101" t="str">
            <v>4500442462</v>
          </cell>
          <cell r="O4101" t="str">
            <v>6</v>
          </cell>
        </row>
        <row r="4102">
          <cell r="A4102">
            <v>4449</v>
          </cell>
          <cell r="B4102">
            <v>2</v>
          </cell>
          <cell r="C4102" t="str">
            <v>MEXD-BA-404</v>
          </cell>
          <cell r="D4102">
            <v>4449</v>
          </cell>
          <cell r="E4102" t="str">
            <v>MEXD-BA</v>
          </cell>
          <cell r="F4102" t="str">
            <v>404</v>
          </cell>
          <cell r="G4102" t="str">
            <v>Lost in Hole</v>
          </cell>
          <cell r="I4102" t="e">
            <v>#N/A</v>
          </cell>
        </row>
        <row r="4103">
          <cell r="A4103">
            <v>4325</v>
          </cell>
          <cell r="B4103">
            <v>2</v>
          </cell>
          <cell r="C4103" t="str">
            <v>MEXD-BA-406</v>
          </cell>
          <cell r="D4103">
            <v>4325</v>
          </cell>
          <cell r="E4103" t="str">
            <v>MEXD-BA</v>
          </cell>
          <cell r="F4103" t="str">
            <v>406</v>
          </cell>
          <cell r="G4103" t="str">
            <v>RITE</v>
          </cell>
          <cell r="H4103" t="str">
            <v>1000018325</v>
          </cell>
        </row>
        <row r="4104">
          <cell r="A4104">
            <v>4837</v>
          </cell>
          <cell r="B4104">
            <v>2</v>
          </cell>
          <cell r="C4104" t="str">
            <v>MEXD-BA-408</v>
          </cell>
          <cell r="D4104">
            <v>4837</v>
          </cell>
          <cell r="E4104" t="str">
            <v>MEXD-BA</v>
          </cell>
          <cell r="F4104" t="str">
            <v>408</v>
          </cell>
          <cell r="G4104" t="str">
            <v>RITE</v>
          </cell>
          <cell r="H4104" t="str">
            <v>1000015328</v>
          </cell>
          <cell r="N4104" t="str">
            <v>4500364507</v>
          </cell>
          <cell r="O4104" t="str">
            <v>6</v>
          </cell>
        </row>
        <row r="4105">
          <cell r="A4105">
            <v>4380</v>
          </cell>
          <cell r="B4105">
            <v>2</v>
          </cell>
          <cell r="C4105" t="str">
            <v>MEXD-BA-409</v>
          </cell>
          <cell r="D4105">
            <v>4380</v>
          </cell>
          <cell r="E4105" t="str">
            <v>MEXD-BA</v>
          </cell>
          <cell r="F4105" t="str">
            <v>409</v>
          </cell>
          <cell r="G4105" t="str">
            <v>RITE</v>
          </cell>
          <cell r="H4105" t="str">
            <v>1000015329</v>
          </cell>
          <cell r="N4105" t="str">
            <v>4500364507</v>
          </cell>
          <cell r="O4105" t="str">
            <v>7</v>
          </cell>
        </row>
        <row r="4106">
          <cell r="A4106">
            <v>4496</v>
          </cell>
          <cell r="B4106">
            <v>2</v>
          </cell>
          <cell r="C4106" t="str">
            <v>MEXD-BA-410</v>
          </cell>
          <cell r="D4106">
            <v>4496</v>
          </cell>
          <cell r="E4106" t="str">
            <v>MEXD-BA</v>
          </cell>
          <cell r="F4106" t="str">
            <v>410</v>
          </cell>
          <cell r="G4106" t="str">
            <v>RITE</v>
          </cell>
          <cell r="H4106" t="str">
            <v>1000015331</v>
          </cell>
          <cell r="N4106" t="str">
            <v>4500474183</v>
          </cell>
          <cell r="O4106" t="str">
            <v>1</v>
          </cell>
        </row>
        <row r="4107">
          <cell r="A4107">
            <v>4868</v>
          </cell>
          <cell r="B4107">
            <v>2</v>
          </cell>
          <cell r="C4107" t="str">
            <v>MEXD-BA-412</v>
          </cell>
          <cell r="D4107">
            <v>4868</v>
          </cell>
          <cell r="E4107" t="str">
            <v>MEXD-BA</v>
          </cell>
          <cell r="F4107" t="str">
            <v>412</v>
          </cell>
          <cell r="G4107" t="str">
            <v>On Location</v>
          </cell>
          <cell r="H4107" t="str">
            <v>1000015411</v>
          </cell>
        </row>
        <row r="4108">
          <cell r="A4108">
            <v>5162</v>
          </cell>
          <cell r="B4108">
            <v>2</v>
          </cell>
          <cell r="C4108" t="str">
            <v>MEXD-BA-416</v>
          </cell>
          <cell r="D4108">
            <v>5162</v>
          </cell>
          <cell r="E4108" t="str">
            <v>MEXD-BA</v>
          </cell>
          <cell r="F4108" t="str">
            <v>416</v>
          </cell>
          <cell r="G4108" t="str">
            <v>Lost in Hole</v>
          </cell>
          <cell r="H4108" t="str">
            <v>1000015435</v>
          </cell>
          <cell r="N4108" t="str">
            <v>4500474652</v>
          </cell>
          <cell r="O4108" t="str">
            <v>2</v>
          </cell>
        </row>
        <row r="4109">
          <cell r="A4109">
            <v>4354</v>
          </cell>
          <cell r="B4109">
            <v>2</v>
          </cell>
          <cell r="C4109" t="str">
            <v>MEXD-BA-421</v>
          </cell>
          <cell r="D4109">
            <v>4354</v>
          </cell>
          <cell r="E4109" t="str">
            <v>MEXD-BA</v>
          </cell>
          <cell r="F4109" t="str">
            <v>421</v>
          </cell>
          <cell r="G4109" t="str">
            <v>On Location</v>
          </cell>
          <cell r="H4109" t="str">
            <v>1000017729</v>
          </cell>
        </row>
        <row r="4110">
          <cell r="A4110">
            <v>4327</v>
          </cell>
          <cell r="B4110">
            <v>2</v>
          </cell>
          <cell r="C4110" t="str">
            <v>MEXD-BA-425</v>
          </cell>
          <cell r="D4110">
            <v>4327</v>
          </cell>
          <cell r="E4110" t="str">
            <v>MEXD-BA</v>
          </cell>
          <cell r="F4110" t="str">
            <v>425</v>
          </cell>
          <cell r="G4110" t="str">
            <v>On Location</v>
          </cell>
          <cell r="H4110" t="str">
            <v>1000015811</v>
          </cell>
          <cell r="N4110" t="str">
            <v>4500517757</v>
          </cell>
          <cell r="O4110" t="str">
            <v>2</v>
          </cell>
        </row>
        <row r="4111">
          <cell r="A4111">
            <v>4329</v>
          </cell>
          <cell r="B4111">
            <v>2</v>
          </cell>
          <cell r="C4111" t="str">
            <v>MEXD-BA-427</v>
          </cell>
          <cell r="D4111">
            <v>4329</v>
          </cell>
          <cell r="E4111" t="str">
            <v>MEXD-BA</v>
          </cell>
          <cell r="F4111" t="str">
            <v>427</v>
          </cell>
          <cell r="G4111" t="str">
            <v>Lost in Hole</v>
          </cell>
        </row>
        <row r="4112">
          <cell r="A4112">
            <v>4395</v>
          </cell>
          <cell r="B4112">
            <v>2</v>
          </cell>
          <cell r="C4112" t="str">
            <v>MEXD-BA-437</v>
          </cell>
          <cell r="D4112">
            <v>4395</v>
          </cell>
          <cell r="E4112" t="str">
            <v>MEXD-BA</v>
          </cell>
          <cell r="F4112" t="str">
            <v>437</v>
          </cell>
          <cell r="G4112" t="str">
            <v>Lost in Hole</v>
          </cell>
        </row>
        <row r="4113">
          <cell r="A4113">
            <v>4431</v>
          </cell>
          <cell r="B4113">
            <v>2</v>
          </cell>
          <cell r="C4113" t="str">
            <v>MEXD-BA-9807</v>
          </cell>
          <cell r="D4113">
            <v>4431</v>
          </cell>
          <cell r="E4113" t="str">
            <v>MEXD-BA</v>
          </cell>
          <cell r="F4113" t="str">
            <v>9807</v>
          </cell>
          <cell r="G4113" t="str">
            <v>RITE</v>
          </cell>
        </row>
        <row r="4114">
          <cell r="A4114">
            <v>4762</v>
          </cell>
          <cell r="B4114">
            <v>2</v>
          </cell>
          <cell r="C4114" t="str">
            <v>MEXD-BA-L01</v>
          </cell>
          <cell r="D4114">
            <v>4762</v>
          </cell>
          <cell r="E4114" t="str">
            <v>MEXD-BA</v>
          </cell>
          <cell r="F4114" t="str">
            <v>L01</v>
          </cell>
          <cell r="G4114" t="str">
            <v>RITE</v>
          </cell>
        </row>
        <row r="4115">
          <cell r="A4115">
            <v>6529</v>
          </cell>
          <cell r="B4115">
            <v>2</v>
          </cell>
          <cell r="C4115" t="str">
            <v>MEXD-BA-L02</v>
          </cell>
          <cell r="D4115">
            <v>6529</v>
          </cell>
          <cell r="E4115" t="str">
            <v>MEXD-BA</v>
          </cell>
          <cell r="F4115" t="str">
            <v>L02</v>
          </cell>
          <cell r="G4115" t="str">
            <v>RITE</v>
          </cell>
        </row>
        <row r="4116">
          <cell r="A4116">
            <v>5152</v>
          </cell>
          <cell r="B4116">
            <v>2</v>
          </cell>
          <cell r="C4116" t="str">
            <v>MEXD-BA-L04</v>
          </cell>
          <cell r="D4116">
            <v>5152</v>
          </cell>
          <cell r="E4116" t="str">
            <v>MEXD-BA</v>
          </cell>
          <cell r="F4116" t="str">
            <v>L04</v>
          </cell>
          <cell r="G4116" t="str">
            <v>RITE</v>
          </cell>
        </row>
        <row r="4117">
          <cell r="A4117">
            <v>5153</v>
          </cell>
          <cell r="B4117">
            <v>2</v>
          </cell>
          <cell r="C4117" t="str">
            <v>MEXD-BA-L05</v>
          </cell>
          <cell r="D4117">
            <v>5153</v>
          </cell>
          <cell r="E4117" t="str">
            <v>MEXD-BA</v>
          </cell>
          <cell r="F4117" t="str">
            <v>L05</v>
          </cell>
          <cell r="G4117" t="str">
            <v>RITE</v>
          </cell>
        </row>
        <row r="4118">
          <cell r="A4118">
            <v>5528</v>
          </cell>
          <cell r="B4118">
            <v>2</v>
          </cell>
          <cell r="C4118" t="str">
            <v>MEXD-BA-L10</v>
          </cell>
          <cell r="D4118">
            <v>5528</v>
          </cell>
          <cell r="E4118" t="str">
            <v>MEXD-BA</v>
          </cell>
          <cell r="F4118" t="str">
            <v>L10</v>
          </cell>
          <cell r="G4118" t="str">
            <v>RITE</v>
          </cell>
        </row>
        <row r="4119">
          <cell r="A4119">
            <v>6391</v>
          </cell>
          <cell r="B4119">
            <v>2</v>
          </cell>
          <cell r="C4119" t="str">
            <v>MEXD-BA-L11</v>
          </cell>
          <cell r="D4119">
            <v>6391</v>
          </cell>
          <cell r="E4119" t="str">
            <v>MEXD-BA</v>
          </cell>
          <cell r="F4119" t="str">
            <v>L11</v>
          </cell>
          <cell r="G4119" t="str">
            <v>RITE</v>
          </cell>
        </row>
        <row r="4120">
          <cell r="A4120">
            <v>6302</v>
          </cell>
          <cell r="B4120">
            <v>2</v>
          </cell>
          <cell r="C4120" t="str">
            <v>MEXD-BA-L12</v>
          </cell>
          <cell r="D4120">
            <v>6302</v>
          </cell>
          <cell r="E4120" t="str">
            <v>MEXD-BA</v>
          </cell>
          <cell r="F4120" t="str">
            <v>L12</v>
          </cell>
          <cell r="G4120" t="str">
            <v>RITE</v>
          </cell>
        </row>
        <row r="4121">
          <cell r="A4121">
            <v>6180</v>
          </cell>
          <cell r="B4121">
            <v>2</v>
          </cell>
          <cell r="C4121" t="str">
            <v>MEXD-BA-L13</v>
          </cell>
          <cell r="D4121">
            <v>6180</v>
          </cell>
          <cell r="E4121" t="str">
            <v>MEXD-BA</v>
          </cell>
          <cell r="F4121" t="str">
            <v>L13</v>
          </cell>
          <cell r="G4121" t="str">
            <v>On Location</v>
          </cell>
        </row>
        <row r="4122">
          <cell r="A4122">
            <v>6345</v>
          </cell>
          <cell r="B4122">
            <v>2</v>
          </cell>
          <cell r="C4122" t="str">
            <v>MEXD-BA-L14</v>
          </cell>
          <cell r="D4122">
            <v>6345</v>
          </cell>
          <cell r="E4122" t="str">
            <v>MEXD-BA</v>
          </cell>
          <cell r="F4122" t="str">
            <v>L14</v>
          </cell>
          <cell r="G4122" t="str">
            <v>RITE</v>
          </cell>
        </row>
        <row r="4123">
          <cell r="A4123">
            <v>6346</v>
          </cell>
          <cell r="B4123">
            <v>2</v>
          </cell>
          <cell r="C4123" t="str">
            <v>MEXD-BA-L15</v>
          </cell>
          <cell r="D4123">
            <v>6346</v>
          </cell>
          <cell r="E4123" t="str">
            <v>MEXD-BA</v>
          </cell>
          <cell r="F4123" t="str">
            <v>L15</v>
          </cell>
          <cell r="G4123" t="str">
            <v>On Location</v>
          </cell>
        </row>
        <row r="4124">
          <cell r="A4124">
            <v>6347</v>
          </cell>
          <cell r="B4124">
            <v>2</v>
          </cell>
          <cell r="C4124" t="str">
            <v>MEXD-BA-L16</v>
          </cell>
          <cell r="D4124">
            <v>6347</v>
          </cell>
          <cell r="E4124" t="str">
            <v>MEXD-BA</v>
          </cell>
          <cell r="F4124" t="str">
            <v>L16</v>
          </cell>
          <cell r="G4124" t="str">
            <v>RITE</v>
          </cell>
        </row>
        <row r="4125">
          <cell r="A4125">
            <v>6348</v>
          </cell>
          <cell r="B4125">
            <v>2</v>
          </cell>
          <cell r="C4125" t="str">
            <v>MEXD-BA-L17</v>
          </cell>
          <cell r="D4125">
            <v>6348</v>
          </cell>
          <cell r="E4125" t="str">
            <v>MEXD-BA</v>
          </cell>
          <cell r="F4125" t="str">
            <v>L17</v>
          </cell>
          <cell r="G4125" t="str">
            <v>RITE</v>
          </cell>
        </row>
        <row r="4126">
          <cell r="A4126">
            <v>6349</v>
          </cell>
          <cell r="B4126">
            <v>2</v>
          </cell>
          <cell r="C4126" t="str">
            <v>MEXD-BA-L18</v>
          </cell>
          <cell r="D4126">
            <v>6349</v>
          </cell>
          <cell r="E4126" t="str">
            <v>MEXD-BA</v>
          </cell>
          <cell r="F4126" t="str">
            <v>L18</v>
          </cell>
          <cell r="G4126" t="str">
            <v>On Location</v>
          </cell>
        </row>
        <row r="4127">
          <cell r="A4127">
            <v>6357</v>
          </cell>
          <cell r="B4127">
            <v>2</v>
          </cell>
          <cell r="C4127" t="str">
            <v>MEXD-BA-L19</v>
          </cell>
          <cell r="D4127">
            <v>6357</v>
          </cell>
          <cell r="E4127" t="str">
            <v>MEXD-BA</v>
          </cell>
          <cell r="F4127" t="str">
            <v>L19</v>
          </cell>
          <cell r="G4127" t="str">
            <v>On Location</v>
          </cell>
        </row>
        <row r="4128">
          <cell r="A4128">
            <v>6446</v>
          </cell>
          <cell r="B4128">
            <v>2</v>
          </cell>
          <cell r="C4128" t="str">
            <v>MEXD-BA-L20</v>
          </cell>
          <cell r="D4128">
            <v>6446</v>
          </cell>
          <cell r="E4128" t="str">
            <v>MEXD-BA</v>
          </cell>
          <cell r="F4128" t="str">
            <v>L20</v>
          </cell>
          <cell r="G4128" t="str">
            <v>RITE</v>
          </cell>
        </row>
        <row r="4129">
          <cell r="A4129">
            <v>6452</v>
          </cell>
          <cell r="B4129">
            <v>2</v>
          </cell>
          <cell r="C4129" t="str">
            <v>MEXD-BA-L21</v>
          </cell>
          <cell r="D4129">
            <v>6452</v>
          </cell>
          <cell r="E4129" t="str">
            <v>MEXD-BA</v>
          </cell>
          <cell r="F4129" t="str">
            <v>L21</v>
          </cell>
          <cell r="G4129" t="str">
            <v>RITE</v>
          </cell>
        </row>
        <row r="4130">
          <cell r="A4130">
            <v>6475</v>
          </cell>
          <cell r="B4130">
            <v>2</v>
          </cell>
          <cell r="C4130" t="str">
            <v>MEXD-BA-L22</v>
          </cell>
          <cell r="D4130">
            <v>6475</v>
          </cell>
          <cell r="E4130" t="str">
            <v>MEXD-BA</v>
          </cell>
          <cell r="F4130" t="str">
            <v>L22</v>
          </cell>
          <cell r="G4130" t="str">
            <v>RITE</v>
          </cell>
        </row>
        <row r="4131">
          <cell r="A4131">
            <v>6489</v>
          </cell>
          <cell r="B4131">
            <v>2</v>
          </cell>
          <cell r="C4131" t="str">
            <v>MEXD-BA-L23</v>
          </cell>
          <cell r="D4131">
            <v>6489</v>
          </cell>
          <cell r="E4131" t="str">
            <v>MEXD-BA</v>
          </cell>
          <cell r="F4131" t="str">
            <v>L23</v>
          </cell>
          <cell r="G4131" t="str">
            <v>On Location</v>
          </cell>
        </row>
        <row r="4132">
          <cell r="A4132">
            <v>6404</v>
          </cell>
          <cell r="B4132">
            <v>2</v>
          </cell>
          <cell r="C4132" t="str">
            <v>MEXD-BA-L24</v>
          </cell>
          <cell r="D4132">
            <v>6404</v>
          </cell>
          <cell r="E4132" t="str">
            <v>MEXD-BA</v>
          </cell>
          <cell r="F4132" t="str">
            <v>L24</v>
          </cell>
          <cell r="G4132" t="str">
            <v>RITE</v>
          </cell>
        </row>
        <row r="4133">
          <cell r="A4133">
            <v>6540</v>
          </cell>
          <cell r="B4133">
            <v>2</v>
          </cell>
          <cell r="C4133" t="str">
            <v>MEXD-BA-L25</v>
          </cell>
          <cell r="D4133">
            <v>6540</v>
          </cell>
          <cell r="E4133" t="str">
            <v>MEXD-BA</v>
          </cell>
          <cell r="F4133" t="str">
            <v>L25</v>
          </cell>
          <cell r="G4133" t="str">
            <v>On Location</v>
          </cell>
        </row>
        <row r="4134">
          <cell r="A4134">
            <v>6560</v>
          </cell>
          <cell r="B4134">
            <v>2</v>
          </cell>
          <cell r="C4134" t="str">
            <v>MEXD-BA-L26</v>
          </cell>
          <cell r="D4134">
            <v>6560</v>
          </cell>
          <cell r="E4134" t="str">
            <v>MEXD-BA</v>
          </cell>
          <cell r="F4134" t="str">
            <v>L26</v>
          </cell>
          <cell r="G4134" t="str">
            <v>RITE</v>
          </cell>
        </row>
        <row r="4135">
          <cell r="A4135">
            <v>6636</v>
          </cell>
          <cell r="B4135">
            <v>2</v>
          </cell>
          <cell r="C4135" t="str">
            <v>MEXD-BA-L27</v>
          </cell>
          <cell r="D4135">
            <v>6636</v>
          </cell>
          <cell r="E4135" t="str">
            <v>MEXD-BA</v>
          </cell>
          <cell r="F4135" t="str">
            <v>L27</v>
          </cell>
          <cell r="G4135" t="str">
            <v>On Location</v>
          </cell>
        </row>
        <row r="4136">
          <cell r="A4136">
            <v>6650</v>
          </cell>
          <cell r="B4136">
            <v>2</v>
          </cell>
          <cell r="C4136" t="str">
            <v>MEXD-BA-L28</v>
          </cell>
          <cell r="D4136">
            <v>6650</v>
          </cell>
          <cell r="E4136" t="str">
            <v>MEXD-BA</v>
          </cell>
          <cell r="F4136" t="str">
            <v>L28</v>
          </cell>
          <cell r="G4136" t="str">
            <v>On Location</v>
          </cell>
        </row>
        <row r="4137">
          <cell r="A4137">
            <v>6766</v>
          </cell>
          <cell r="B4137">
            <v>2</v>
          </cell>
          <cell r="C4137" t="str">
            <v>MEXD-BA-L29</v>
          </cell>
          <cell r="D4137">
            <v>6766</v>
          </cell>
          <cell r="E4137" t="str">
            <v>MEXD-BA</v>
          </cell>
          <cell r="F4137" t="str">
            <v>L29</v>
          </cell>
          <cell r="G4137" t="str">
            <v>RITE</v>
          </cell>
        </row>
        <row r="4138">
          <cell r="A4138">
            <v>4759</v>
          </cell>
          <cell r="B4138">
            <v>2</v>
          </cell>
          <cell r="C4138" t="str">
            <v>MEXD-BA-L33</v>
          </cell>
          <cell r="D4138">
            <v>4759</v>
          </cell>
          <cell r="E4138" t="str">
            <v>MEXD-BA</v>
          </cell>
          <cell r="F4138" t="str">
            <v>L33</v>
          </cell>
          <cell r="G4138" t="str">
            <v>RITE</v>
          </cell>
          <cell r="H4138" t="str">
            <v>1000014887</v>
          </cell>
          <cell r="N4138" t="str">
            <v>4500322448</v>
          </cell>
          <cell r="O4138" t="str">
            <v>7</v>
          </cell>
        </row>
        <row r="4139">
          <cell r="A4139">
            <v>6325</v>
          </cell>
          <cell r="B4139">
            <v>2</v>
          </cell>
          <cell r="C4139" t="str">
            <v>MEXD-BA-L34</v>
          </cell>
          <cell r="D4139">
            <v>6325</v>
          </cell>
          <cell r="E4139" t="str">
            <v>MEXD-BA</v>
          </cell>
          <cell r="F4139" t="str">
            <v>L34</v>
          </cell>
          <cell r="G4139" t="str">
            <v>On Location</v>
          </cell>
        </row>
        <row r="4140">
          <cell r="A4140">
            <v>6720</v>
          </cell>
          <cell r="B4140">
            <v>2</v>
          </cell>
          <cell r="C4140" t="str">
            <v>MEXD-BA-L35</v>
          </cell>
          <cell r="D4140">
            <v>6720</v>
          </cell>
          <cell r="E4140" t="str">
            <v>MEXD-BA</v>
          </cell>
          <cell r="F4140" t="str">
            <v>L35</v>
          </cell>
          <cell r="G4140" t="str">
            <v>On Location</v>
          </cell>
        </row>
        <row r="4141">
          <cell r="A4141">
            <v>6488</v>
          </cell>
          <cell r="B4141">
            <v>2</v>
          </cell>
          <cell r="C4141" t="str">
            <v>MEXM-AA-001</v>
          </cell>
          <cell r="D4141">
            <v>6488</v>
          </cell>
          <cell r="E4141" t="str">
            <v>MEXM-AA</v>
          </cell>
          <cell r="F4141" t="str">
            <v>001</v>
          </cell>
          <cell r="G4141" t="str">
            <v>Lost in Hole</v>
          </cell>
        </row>
        <row r="4142">
          <cell r="A4142">
            <v>49</v>
          </cell>
          <cell r="B4142">
            <v>2</v>
          </cell>
          <cell r="C4142" t="str">
            <v>MEXU-CB-001</v>
          </cell>
          <cell r="D4142">
            <v>49</v>
          </cell>
          <cell r="E4142" t="str">
            <v>MEXU-BA</v>
          </cell>
          <cell r="F4142" t="str">
            <v>001</v>
          </cell>
          <cell r="G4142" t="str">
            <v>On Location</v>
          </cell>
          <cell r="I4142" t="e">
            <v>#N/A</v>
          </cell>
        </row>
        <row r="4143">
          <cell r="A4143">
            <v>4499</v>
          </cell>
          <cell r="B4143">
            <v>2</v>
          </cell>
          <cell r="C4143" t="str">
            <v>MEXU-CB-001</v>
          </cell>
          <cell r="D4143">
            <v>4499</v>
          </cell>
          <cell r="E4143" t="str">
            <v>MEXU-CB</v>
          </cell>
          <cell r="F4143" t="str">
            <v>001</v>
          </cell>
          <cell r="G4143" t="str">
            <v>RITE</v>
          </cell>
          <cell r="I4143" t="e">
            <v>#N/A</v>
          </cell>
        </row>
        <row r="4144">
          <cell r="A4144">
            <v>104</v>
          </cell>
          <cell r="B4144">
            <v>2</v>
          </cell>
          <cell r="C4144" t="str">
            <v>MEXU-CB-002</v>
          </cell>
          <cell r="D4144">
            <v>104</v>
          </cell>
          <cell r="E4144" t="str">
            <v>MEXU-BA</v>
          </cell>
          <cell r="F4144" t="str">
            <v>002</v>
          </cell>
          <cell r="G4144" t="str">
            <v>RITE</v>
          </cell>
          <cell r="I4144" t="e">
            <v>#N/A</v>
          </cell>
        </row>
        <row r="4145">
          <cell r="A4145">
            <v>154</v>
          </cell>
          <cell r="B4145">
            <v>2</v>
          </cell>
          <cell r="C4145" t="str">
            <v>MEXU-CB-003</v>
          </cell>
          <cell r="D4145">
            <v>154</v>
          </cell>
          <cell r="E4145" t="str">
            <v>MEXU-BA</v>
          </cell>
          <cell r="F4145" t="str">
            <v>003</v>
          </cell>
          <cell r="G4145" t="str">
            <v>RITE</v>
          </cell>
          <cell r="I4145" t="e">
            <v>#N/A</v>
          </cell>
        </row>
        <row r="4146">
          <cell r="A4146">
            <v>192</v>
          </cell>
          <cell r="B4146">
            <v>2</v>
          </cell>
          <cell r="C4146" t="str">
            <v>MEXU-CB-004</v>
          </cell>
          <cell r="D4146">
            <v>192</v>
          </cell>
          <cell r="E4146" t="str">
            <v>MEXU-BA</v>
          </cell>
          <cell r="F4146" t="str">
            <v>004</v>
          </cell>
          <cell r="G4146" t="str">
            <v>RITE</v>
          </cell>
          <cell r="I4146" t="e">
            <v>#N/A</v>
          </cell>
        </row>
        <row r="4147">
          <cell r="A4147">
            <v>230</v>
          </cell>
          <cell r="B4147">
            <v>2</v>
          </cell>
          <cell r="C4147" t="str">
            <v>MEXU-CB-005</v>
          </cell>
          <cell r="D4147">
            <v>230</v>
          </cell>
          <cell r="E4147" t="str">
            <v>MEXU-BA</v>
          </cell>
          <cell r="F4147" t="str">
            <v>005</v>
          </cell>
          <cell r="G4147" t="str">
            <v>On Location</v>
          </cell>
          <cell r="I4147" t="e">
            <v>#N/A</v>
          </cell>
        </row>
        <row r="4148">
          <cell r="A4148">
            <v>261</v>
          </cell>
          <cell r="B4148">
            <v>2</v>
          </cell>
          <cell r="C4148" t="str">
            <v>MEXU-CB-006</v>
          </cell>
          <cell r="D4148">
            <v>261</v>
          </cell>
          <cell r="E4148" t="str">
            <v>MEXU-BA</v>
          </cell>
          <cell r="F4148" t="str">
            <v>006</v>
          </cell>
          <cell r="G4148" t="str">
            <v>On Location</v>
          </cell>
          <cell r="I4148" t="e">
            <v>#N/A</v>
          </cell>
        </row>
        <row r="4149">
          <cell r="A4149">
            <v>292</v>
          </cell>
          <cell r="B4149">
            <v>2</v>
          </cell>
          <cell r="C4149" t="str">
            <v>MEXU-CB-007</v>
          </cell>
          <cell r="D4149">
            <v>292</v>
          </cell>
          <cell r="E4149" t="str">
            <v>MEXU-BA</v>
          </cell>
          <cell r="F4149" t="str">
            <v>007</v>
          </cell>
          <cell r="G4149" t="str">
            <v>RITE</v>
          </cell>
          <cell r="I4149" t="e">
            <v>#N/A</v>
          </cell>
        </row>
        <row r="4150">
          <cell r="A4150">
            <v>320</v>
          </cell>
          <cell r="B4150">
            <v>2</v>
          </cell>
          <cell r="C4150" t="str">
            <v>MEXU-CB-008</v>
          </cell>
          <cell r="D4150">
            <v>320</v>
          </cell>
          <cell r="E4150" t="str">
            <v>MEXU-BA</v>
          </cell>
          <cell r="F4150" t="str">
            <v>008</v>
          </cell>
          <cell r="G4150" t="str">
            <v>RITE</v>
          </cell>
          <cell r="I4150" t="e">
            <v>#N/A</v>
          </cell>
        </row>
        <row r="4151">
          <cell r="A4151">
            <v>341</v>
          </cell>
          <cell r="B4151">
            <v>2</v>
          </cell>
          <cell r="C4151" t="str">
            <v>MEXU-CB-009</v>
          </cell>
          <cell r="D4151">
            <v>341</v>
          </cell>
          <cell r="E4151" t="str">
            <v>MEXU-BA</v>
          </cell>
          <cell r="F4151" t="str">
            <v>009</v>
          </cell>
          <cell r="G4151" t="str">
            <v>RITE</v>
          </cell>
          <cell r="I4151" t="e">
            <v>#N/A</v>
          </cell>
        </row>
        <row r="4152">
          <cell r="A4152">
            <v>371</v>
          </cell>
          <cell r="B4152">
            <v>2</v>
          </cell>
          <cell r="C4152" t="str">
            <v>MEXU-CB-010</v>
          </cell>
          <cell r="D4152">
            <v>371</v>
          </cell>
          <cell r="E4152" t="str">
            <v>MEXU-BA</v>
          </cell>
          <cell r="F4152" t="str">
            <v>010</v>
          </cell>
          <cell r="G4152" t="str">
            <v>RITE</v>
          </cell>
          <cell r="I4152" t="e">
            <v>#N/A</v>
          </cell>
        </row>
        <row r="4153">
          <cell r="A4153">
            <v>397</v>
          </cell>
          <cell r="B4153">
            <v>2</v>
          </cell>
          <cell r="C4153" t="str">
            <v>MEXU-CB-011</v>
          </cell>
          <cell r="D4153">
            <v>397</v>
          </cell>
          <cell r="E4153" t="str">
            <v>MEXU-BA</v>
          </cell>
          <cell r="F4153" t="str">
            <v>011</v>
          </cell>
          <cell r="G4153" t="str">
            <v>RITE</v>
          </cell>
          <cell r="I4153" t="e">
            <v>#N/A</v>
          </cell>
        </row>
        <row r="4154">
          <cell r="A4154">
            <v>425</v>
          </cell>
          <cell r="B4154">
            <v>2</v>
          </cell>
          <cell r="C4154" t="str">
            <v>MEXU-CB-012</v>
          </cell>
          <cell r="D4154">
            <v>425</v>
          </cell>
          <cell r="E4154" t="str">
            <v>MEXU-BA</v>
          </cell>
          <cell r="F4154" t="str">
            <v>012</v>
          </cell>
          <cell r="G4154" t="str">
            <v>RITE</v>
          </cell>
          <cell r="I4154" t="e">
            <v>#N/A</v>
          </cell>
        </row>
        <row r="4155">
          <cell r="A4155">
            <v>459</v>
          </cell>
          <cell r="B4155">
            <v>2</v>
          </cell>
          <cell r="C4155" t="str">
            <v>MEXU-CB-013</v>
          </cell>
          <cell r="D4155">
            <v>459</v>
          </cell>
          <cell r="E4155" t="str">
            <v>MEXU-BA</v>
          </cell>
          <cell r="F4155" t="str">
            <v>013</v>
          </cell>
          <cell r="G4155" t="str">
            <v>RITE</v>
          </cell>
          <cell r="I4155" t="e">
            <v>#N/A</v>
          </cell>
        </row>
        <row r="4156">
          <cell r="A4156">
            <v>487</v>
          </cell>
          <cell r="B4156">
            <v>2</v>
          </cell>
          <cell r="C4156" t="str">
            <v>MEXU-CB-014</v>
          </cell>
          <cell r="D4156">
            <v>487</v>
          </cell>
          <cell r="E4156" t="str">
            <v>MEXU-BA</v>
          </cell>
          <cell r="F4156" t="str">
            <v>014</v>
          </cell>
          <cell r="G4156" t="str">
            <v>RITE</v>
          </cell>
          <cell r="I4156" t="e">
            <v>#N/A</v>
          </cell>
        </row>
        <row r="4157">
          <cell r="A4157">
            <v>510</v>
          </cell>
          <cell r="B4157">
            <v>2</v>
          </cell>
          <cell r="C4157" t="str">
            <v>MEXU-CB-015</v>
          </cell>
          <cell r="D4157">
            <v>510</v>
          </cell>
          <cell r="E4157" t="str">
            <v>MEXU-BA</v>
          </cell>
          <cell r="F4157" t="str">
            <v>015</v>
          </cell>
          <cell r="G4157" t="str">
            <v>RITE</v>
          </cell>
          <cell r="I4157" t="e">
            <v>#N/A</v>
          </cell>
        </row>
        <row r="4158">
          <cell r="A4158">
            <v>528</v>
          </cell>
          <cell r="B4158">
            <v>2</v>
          </cell>
          <cell r="C4158" t="str">
            <v>MEXU-CB-016</v>
          </cell>
          <cell r="D4158">
            <v>528</v>
          </cell>
          <cell r="E4158" t="str">
            <v>MEXU-BA</v>
          </cell>
          <cell r="F4158" t="str">
            <v>016</v>
          </cell>
          <cell r="G4158" t="str">
            <v>RITE</v>
          </cell>
          <cell r="I4158" t="e">
            <v>#N/A</v>
          </cell>
        </row>
        <row r="4159">
          <cell r="A4159">
            <v>546</v>
          </cell>
          <cell r="B4159">
            <v>2</v>
          </cell>
          <cell r="C4159" t="str">
            <v>MEXU-CB-017</v>
          </cell>
          <cell r="D4159">
            <v>546</v>
          </cell>
          <cell r="E4159" t="str">
            <v>MEXU-BA</v>
          </cell>
          <cell r="F4159" t="str">
            <v>017</v>
          </cell>
          <cell r="G4159" t="str">
            <v>RITE</v>
          </cell>
          <cell r="I4159" t="e">
            <v>#N/A</v>
          </cell>
        </row>
        <row r="4160">
          <cell r="A4160">
            <v>566</v>
          </cell>
          <cell r="B4160">
            <v>2</v>
          </cell>
          <cell r="C4160" t="str">
            <v>MEXU-CB-018</v>
          </cell>
          <cell r="D4160">
            <v>566</v>
          </cell>
          <cell r="E4160" t="str">
            <v>MEXU-BA</v>
          </cell>
          <cell r="F4160" t="str">
            <v>018</v>
          </cell>
          <cell r="G4160" t="str">
            <v>RITE</v>
          </cell>
          <cell r="I4160" t="e">
            <v>#N/A</v>
          </cell>
        </row>
        <row r="4161">
          <cell r="A4161">
            <v>578</v>
          </cell>
          <cell r="B4161">
            <v>2</v>
          </cell>
          <cell r="C4161" t="str">
            <v>MEXU-CB-019</v>
          </cell>
          <cell r="D4161">
            <v>578</v>
          </cell>
          <cell r="E4161" t="str">
            <v>MEXU-BA</v>
          </cell>
          <cell r="F4161" t="str">
            <v>019</v>
          </cell>
          <cell r="G4161" t="str">
            <v>RITE</v>
          </cell>
          <cell r="I4161" t="e">
            <v>#N/A</v>
          </cell>
        </row>
        <row r="4162">
          <cell r="A4162">
            <v>603</v>
          </cell>
          <cell r="B4162">
            <v>2</v>
          </cell>
          <cell r="C4162" t="str">
            <v>MEXU-CB-020</v>
          </cell>
          <cell r="D4162">
            <v>603</v>
          </cell>
          <cell r="E4162" t="str">
            <v>MEXU-BA</v>
          </cell>
          <cell r="F4162" t="str">
            <v>020</v>
          </cell>
          <cell r="G4162" t="str">
            <v>RITE</v>
          </cell>
          <cell r="I4162" t="e">
            <v>#N/A</v>
          </cell>
        </row>
        <row r="4163">
          <cell r="A4163">
            <v>621</v>
          </cell>
          <cell r="B4163">
            <v>2</v>
          </cell>
          <cell r="C4163" t="str">
            <v>MEXU-CB-021</v>
          </cell>
          <cell r="D4163">
            <v>621</v>
          </cell>
          <cell r="E4163" t="str">
            <v>MEXU-BA</v>
          </cell>
          <cell r="F4163" t="str">
            <v>021</v>
          </cell>
          <cell r="G4163" t="str">
            <v>RITE</v>
          </cell>
          <cell r="I4163" t="e">
            <v>#N/A</v>
          </cell>
        </row>
        <row r="4164">
          <cell r="A4164">
            <v>645</v>
          </cell>
          <cell r="B4164">
            <v>2</v>
          </cell>
          <cell r="C4164" t="str">
            <v>MEXU-CB-022</v>
          </cell>
          <cell r="D4164">
            <v>645</v>
          </cell>
          <cell r="E4164" t="str">
            <v>MEXU-BA</v>
          </cell>
          <cell r="F4164" t="str">
            <v>022</v>
          </cell>
          <cell r="G4164" t="str">
            <v>RITE</v>
          </cell>
          <cell r="H4164" t="str">
            <v>1000006080</v>
          </cell>
        </row>
        <row r="4165">
          <cell r="A4165">
            <v>672</v>
          </cell>
          <cell r="B4165">
            <v>2</v>
          </cell>
          <cell r="C4165" t="str">
            <v>MEXU-CB-023</v>
          </cell>
          <cell r="D4165">
            <v>672</v>
          </cell>
          <cell r="E4165" t="str">
            <v>MEXU-BA</v>
          </cell>
          <cell r="F4165" t="str">
            <v>023</v>
          </cell>
          <cell r="G4165" t="str">
            <v>RITE</v>
          </cell>
          <cell r="I4165" t="e">
            <v>#N/A</v>
          </cell>
        </row>
        <row r="4166">
          <cell r="A4166">
            <v>691</v>
          </cell>
          <cell r="B4166">
            <v>2</v>
          </cell>
          <cell r="C4166" t="str">
            <v>MEXU-CB-024</v>
          </cell>
          <cell r="D4166">
            <v>691</v>
          </cell>
          <cell r="E4166" t="str">
            <v>MEXU-BA</v>
          </cell>
          <cell r="F4166" t="str">
            <v>024</v>
          </cell>
          <cell r="G4166" t="str">
            <v>Lost in Hole</v>
          </cell>
          <cell r="I4166" t="e">
            <v>#N/A</v>
          </cell>
        </row>
        <row r="4167">
          <cell r="A4167">
            <v>711</v>
          </cell>
          <cell r="B4167">
            <v>2</v>
          </cell>
          <cell r="C4167" t="str">
            <v>MEXU-CB-025</v>
          </cell>
          <cell r="D4167">
            <v>711</v>
          </cell>
          <cell r="E4167" t="str">
            <v>MEXU-BA</v>
          </cell>
          <cell r="F4167" t="str">
            <v>025</v>
          </cell>
          <cell r="G4167" t="str">
            <v>Lost in Hole</v>
          </cell>
          <cell r="I4167" t="e">
            <v>#N/A</v>
          </cell>
        </row>
        <row r="4168">
          <cell r="A4168">
            <v>721</v>
          </cell>
          <cell r="B4168">
            <v>2</v>
          </cell>
          <cell r="C4168" t="str">
            <v>MEXU-CB-026</v>
          </cell>
          <cell r="D4168">
            <v>721</v>
          </cell>
          <cell r="E4168" t="str">
            <v>MEXU-BA</v>
          </cell>
          <cell r="F4168" t="str">
            <v>026</v>
          </cell>
          <cell r="G4168" t="str">
            <v>RITE</v>
          </cell>
          <cell r="I4168" t="e">
            <v>#N/A</v>
          </cell>
        </row>
        <row r="4169">
          <cell r="A4169">
            <v>730</v>
          </cell>
          <cell r="B4169">
            <v>2</v>
          </cell>
          <cell r="C4169" t="str">
            <v>MEXU-CB-027</v>
          </cell>
          <cell r="D4169">
            <v>730</v>
          </cell>
          <cell r="E4169" t="str">
            <v>MEXU-BA</v>
          </cell>
          <cell r="F4169" t="str">
            <v>027</v>
          </cell>
          <cell r="G4169" t="str">
            <v>RITE</v>
          </cell>
          <cell r="I4169" t="e">
            <v>#N/A</v>
          </cell>
        </row>
        <row r="4170">
          <cell r="A4170">
            <v>740</v>
          </cell>
          <cell r="B4170">
            <v>2</v>
          </cell>
          <cell r="C4170" t="str">
            <v>MEXU-CB-028</v>
          </cell>
          <cell r="D4170">
            <v>740</v>
          </cell>
          <cell r="E4170" t="str">
            <v>MEXU-BA</v>
          </cell>
          <cell r="F4170" t="str">
            <v>028</v>
          </cell>
          <cell r="G4170" t="str">
            <v>RITE</v>
          </cell>
          <cell r="I4170" t="e">
            <v>#N/A</v>
          </cell>
        </row>
        <row r="4171">
          <cell r="A4171">
            <v>751</v>
          </cell>
          <cell r="B4171">
            <v>2</v>
          </cell>
          <cell r="C4171" t="str">
            <v>MEXU-CB-029</v>
          </cell>
          <cell r="D4171">
            <v>751</v>
          </cell>
          <cell r="E4171" t="str">
            <v>MEXU-BA</v>
          </cell>
          <cell r="F4171" t="str">
            <v>029</v>
          </cell>
          <cell r="G4171" t="str">
            <v>RITE</v>
          </cell>
          <cell r="I4171" t="e">
            <v>#N/A</v>
          </cell>
        </row>
        <row r="4172">
          <cell r="A4172">
            <v>5016</v>
          </cell>
          <cell r="B4172">
            <v>2</v>
          </cell>
          <cell r="C4172" t="str">
            <v>MEXU-CB-033</v>
          </cell>
          <cell r="D4172">
            <v>5016</v>
          </cell>
          <cell r="E4172" t="str">
            <v>MEXU-CB</v>
          </cell>
          <cell r="F4172" t="str">
            <v>033</v>
          </cell>
          <cell r="G4172" t="str">
            <v>RITE</v>
          </cell>
          <cell r="H4172" t="str">
            <v>1000006088</v>
          </cell>
        </row>
        <row r="4173">
          <cell r="A4173">
            <v>6351</v>
          </cell>
          <cell r="B4173">
            <v>2</v>
          </cell>
          <cell r="C4173" t="str">
            <v>MEXU-CB-101</v>
          </cell>
          <cell r="D4173">
            <v>6351</v>
          </cell>
          <cell r="E4173" t="str">
            <v>MEXU-BA</v>
          </cell>
          <cell r="F4173" t="str">
            <v>101</v>
          </cell>
          <cell r="G4173" t="str">
            <v>RITE</v>
          </cell>
          <cell r="I4173" t="e">
            <v>#N/A</v>
          </cell>
        </row>
        <row r="4174">
          <cell r="A4174">
            <v>4638</v>
          </cell>
          <cell r="B4174">
            <v>2</v>
          </cell>
          <cell r="C4174" t="str">
            <v>MEXU-CB-186</v>
          </cell>
          <cell r="D4174">
            <v>4638</v>
          </cell>
          <cell r="E4174" t="str">
            <v>MEXU-CB</v>
          </cell>
          <cell r="F4174" t="str">
            <v>186</v>
          </cell>
          <cell r="G4174" t="str">
            <v>RITE</v>
          </cell>
          <cell r="H4174" t="str">
            <v>1000006119</v>
          </cell>
        </row>
        <row r="4175">
          <cell r="A4175">
            <v>5011</v>
          </cell>
          <cell r="B4175">
            <v>2</v>
          </cell>
          <cell r="C4175" t="str">
            <v>MEXU-CB-203</v>
          </cell>
          <cell r="D4175">
            <v>5011</v>
          </cell>
          <cell r="E4175" t="str">
            <v>MEXU-CB</v>
          </cell>
          <cell r="F4175" t="str">
            <v>203</v>
          </cell>
          <cell r="G4175" t="str">
            <v>RITE</v>
          </cell>
          <cell r="I4175" t="e">
            <v>#N/A</v>
          </cell>
        </row>
        <row r="4176">
          <cell r="A4176">
            <v>5393</v>
          </cell>
          <cell r="B4176">
            <v>2</v>
          </cell>
          <cell r="C4176" t="str">
            <v>MEXU-CB-205</v>
          </cell>
          <cell r="D4176">
            <v>5393</v>
          </cell>
          <cell r="E4176" t="str">
            <v>MEXU-CB</v>
          </cell>
          <cell r="F4176" t="str">
            <v>205</v>
          </cell>
          <cell r="G4176" t="str">
            <v>RITE</v>
          </cell>
          <cell r="I4176" t="e">
            <v>#N/A</v>
          </cell>
        </row>
        <row r="4177">
          <cell r="A4177">
            <v>4718</v>
          </cell>
          <cell r="B4177">
            <v>2</v>
          </cell>
          <cell r="C4177" t="str">
            <v>MEXU-CB-223</v>
          </cell>
          <cell r="D4177">
            <v>4718</v>
          </cell>
          <cell r="E4177" t="str">
            <v>MEXU-CB</v>
          </cell>
          <cell r="F4177" t="str">
            <v>223</v>
          </cell>
          <cell r="G4177" t="str">
            <v>On Location</v>
          </cell>
          <cell r="I4177" t="e">
            <v>#N/A</v>
          </cell>
        </row>
        <row r="4178">
          <cell r="A4178">
            <v>4823</v>
          </cell>
          <cell r="B4178">
            <v>2</v>
          </cell>
          <cell r="C4178" t="str">
            <v>MEXU-CB-259</v>
          </cell>
          <cell r="D4178">
            <v>4823</v>
          </cell>
          <cell r="E4178" t="str">
            <v>MEXU-BA</v>
          </cell>
          <cell r="F4178" t="str">
            <v>259</v>
          </cell>
          <cell r="G4178" t="str">
            <v>RITE</v>
          </cell>
          <cell r="I4178" t="e">
            <v>#N/A</v>
          </cell>
        </row>
        <row r="4179">
          <cell r="A4179">
            <v>4798</v>
          </cell>
          <cell r="B4179">
            <v>2</v>
          </cell>
          <cell r="C4179" t="str">
            <v>MEXU-CB-262</v>
          </cell>
          <cell r="D4179">
            <v>4798</v>
          </cell>
          <cell r="E4179" t="str">
            <v>MEXU-CB</v>
          </cell>
          <cell r="F4179" t="str">
            <v>262</v>
          </cell>
          <cell r="G4179" t="str">
            <v>RITE</v>
          </cell>
          <cell r="H4179" t="str">
            <v>1000012575</v>
          </cell>
          <cell r="N4179" t="str">
            <v>4500006325</v>
          </cell>
          <cell r="O4179" t="str">
            <v>2</v>
          </cell>
        </row>
        <row r="4180">
          <cell r="A4180">
            <v>5559</v>
          </cell>
          <cell r="B4180">
            <v>2</v>
          </cell>
          <cell r="C4180" t="str">
            <v>MEXU-CB-283</v>
          </cell>
          <cell r="D4180">
            <v>5559</v>
          </cell>
          <cell r="E4180" t="str">
            <v>MEXU-CB</v>
          </cell>
          <cell r="F4180" t="str">
            <v>283</v>
          </cell>
          <cell r="G4180" t="str">
            <v>RITE</v>
          </cell>
          <cell r="I4180" t="e">
            <v>#N/A</v>
          </cell>
        </row>
        <row r="4181">
          <cell r="A4181">
            <v>4797</v>
          </cell>
          <cell r="B4181">
            <v>2</v>
          </cell>
          <cell r="C4181" t="str">
            <v>MEXU-CB-293</v>
          </cell>
          <cell r="D4181">
            <v>4797</v>
          </cell>
          <cell r="E4181" t="str">
            <v>MEXU-CB</v>
          </cell>
          <cell r="F4181" t="str">
            <v>293</v>
          </cell>
          <cell r="G4181" t="str">
            <v>RITE</v>
          </cell>
          <cell r="I4181" t="e">
            <v>#N/A</v>
          </cell>
        </row>
        <row r="4182">
          <cell r="A4182">
            <v>4515</v>
          </cell>
          <cell r="B4182">
            <v>2</v>
          </cell>
          <cell r="C4182" t="str">
            <v>MEXU-CB-295</v>
          </cell>
          <cell r="D4182">
            <v>4515</v>
          </cell>
          <cell r="E4182" t="str">
            <v>MEXU-CB</v>
          </cell>
          <cell r="F4182" t="str">
            <v>295</v>
          </cell>
          <cell r="G4182" t="str">
            <v>RITE</v>
          </cell>
          <cell r="H4182" t="str">
            <v>1000013183</v>
          </cell>
          <cell r="N4182" t="str">
            <v>4500050735</v>
          </cell>
          <cell r="O4182" t="str">
            <v>3</v>
          </cell>
        </row>
        <row r="4183">
          <cell r="A4183">
            <v>4318</v>
          </cell>
          <cell r="B4183">
            <v>2</v>
          </cell>
          <cell r="C4183" t="str">
            <v>MEXU-CB-296</v>
          </cell>
          <cell r="D4183">
            <v>4318</v>
          </cell>
          <cell r="E4183" t="str">
            <v>MEXU-CB</v>
          </cell>
          <cell r="F4183" t="str">
            <v>296</v>
          </cell>
          <cell r="G4183" t="str">
            <v>RITE</v>
          </cell>
          <cell r="H4183" t="str">
            <v>1000013220</v>
          </cell>
          <cell r="N4183" t="str">
            <v>4500051845</v>
          </cell>
          <cell r="O4183" t="str">
            <v>2</v>
          </cell>
        </row>
        <row r="4184">
          <cell r="A4184">
            <v>4493</v>
          </cell>
          <cell r="B4184">
            <v>2</v>
          </cell>
          <cell r="C4184" t="str">
            <v>MEXU-CB-300</v>
          </cell>
          <cell r="D4184">
            <v>4493</v>
          </cell>
          <cell r="E4184" t="str">
            <v>MEXU-CB</v>
          </cell>
          <cell r="F4184" t="str">
            <v>300</v>
          </cell>
          <cell r="G4184" t="str">
            <v>RITE</v>
          </cell>
          <cell r="I4184" t="e">
            <v>#N/A</v>
          </cell>
        </row>
        <row r="4185">
          <cell r="A4185">
            <v>5034</v>
          </cell>
          <cell r="B4185">
            <v>2</v>
          </cell>
          <cell r="C4185" t="str">
            <v>MEXU-CB-308</v>
          </cell>
          <cell r="D4185">
            <v>5034</v>
          </cell>
          <cell r="E4185" t="str">
            <v>MEXU-CB</v>
          </cell>
          <cell r="F4185" t="str">
            <v>308</v>
          </cell>
          <cell r="G4185" t="str">
            <v>RITE</v>
          </cell>
          <cell r="H4185" t="str">
            <v>1000016409</v>
          </cell>
        </row>
        <row r="4186">
          <cell r="A4186">
            <v>4568</v>
          </cell>
          <cell r="B4186">
            <v>2</v>
          </cell>
          <cell r="C4186" t="str">
            <v>MEXU-CB-319</v>
          </cell>
          <cell r="D4186">
            <v>4568</v>
          </cell>
          <cell r="E4186" t="str">
            <v>MEXU-CB</v>
          </cell>
          <cell r="F4186" t="str">
            <v>319</v>
          </cell>
          <cell r="G4186" t="str">
            <v>On Location</v>
          </cell>
          <cell r="H4186" t="str">
            <v>1000013913</v>
          </cell>
          <cell r="N4186" t="str">
            <v>4500185608</v>
          </cell>
          <cell r="O4186" t="str">
            <v>3</v>
          </cell>
        </row>
        <row r="4187">
          <cell r="A4187">
            <v>4424</v>
          </cell>
          <cell r="B4187">
            <v>2</v>
          </cell>
          <cell r="C4187" t="str">
            <v>MEXU-CB-321</v>
          </cell>
          <cell r="D4187">
            <v>4424</v>
          </cell>
          <cell r="E4187" t="str">
            <v>MEXU-CB</v>
          </cell>
          <cell r="F4187" t="str">
            <v>321</v>
          </cell>
          <cell r="G4187" t="str">
            <v>On Location</v>
          </cell>
          <cell r="H4187" t="str">
            <v>1000014183</v>
          </cell>
          <cell r="N4187" t="str">
            <v>4500210930</v>
          </cell>
          <cell r="O4187" t="str">
            <v>9</v>
          </cell>
        </row>
        <row r="4188">
          <cell r="A4188">
            <v>4423</v>
          </cell>
          <cell r="B4188">
            <v>2</v>
          </cell>
          <cell r="C4188" t="str">
            <v>MEXU-CB-322</v>
          </cell>
          <cell r="D4188">
            <v>4423</v>
          </cell>
          <cell r="E4188" t="str">
            <v>MEXU-CB</v>
          </cell>
          <cell r="F4188" t="str">
            <v>322</v>
          </cell>
          <cell r="G4188" t="str">
            <v>RITE</v>
          </cell>
          <cell r="H4188" t="str">
            <v>1000014245</v>
          </cell>
          <cell r="N4188" t="str">
            <v>4500210930</v>
          </cell>
          <cell r="O4188" t="str">
            <v>10</v>
          </cell>
        </row>
        <row r="4189">
          <cell r="A4189">
            <v>4491</v>
          </cell>
          <cell r="B4189">
            <v>2</v>
          </cell>
          <cell r="C4189" t="str">
            <v>MEXU-CB-323</v>
          </cell>
          <cell r="D4189">
            <v>4491</v>
          </cell>
          <cell r="E4189" t="str">
            <v>MEXU-CB</v>
          </cell>
          <cell r="F4189" t="str">
            <v>323</v>
          </cell>
          <cell r="G4189" t="str">
            <v>Lost in Hole</v>
          </cell>
          <cell r="H4189" t="str">
            <v>1000014246</v>
          </cell>
          <cell r="N4189" t="str">
            <v>4500210930</v>
          </cell>
          <cell r="O4189" t="str">
            <v>11</v>
          </cell>
        </row>
        <row r="4190">
          <cell r="A4190">
            <v>6316</v>
          </cell>
          <cell r="B4190">
            <v>2</v>
          </cell>
          <cell r="C4190" t="str">
            <v>MEXU-CB-327</v>
          </cell>
          <cell r="D4190">
            <v>6316</v>
          </cell>
          <cell r="E4190" t="str">
            <v>MEXU-CB</v>
          </cell>
          <cell r="F4190" t="str">
            <v>327</v>
          </cell>
          <cell r="G4190" t="str">
            <v>RITE</v>
          </cell>
          <cell r="H4190" t="str">
            <v>1000014450</v>
          </cell>
        </row>
        <row r="4191">
          <cell r="A4191">
            <v>5035</v>
          </cell>
          <cell r="B4191">
            <v>2</v>
          </cell>
          <cell r="C4191" t="str">
            <v>MEXU-CB-329</v>
          </cell>
          <cell r="D4191">
            <v>5035</v>
          </cell>
          <cell r="E4191" t="str">
            <v>MEXU-CB</v>
          </cell>
          <cell r="F4191" t="str">
            <v>329</v>
          </cell>
          <cell r="G4191" t="str">
            <v>RITE</v>
          </cell>
          <cell r="H4191" t="str">
            <v>1000014511</v>
          </cell>
          <cell r="N4191" t="str">
            <v>4500278739</v>
          </cell>
          <cell r="O4191" t="str">
            <v>3</v>
          </cell>
        </row>
        <row r="4192">
          <cell r="A4192">
            <v>4429</v>
          </cell>
          <cell r="B4192">
            <v>2</v>
          </cell>
          <cell r="C4192" t="str">
            <v>MEXU-CB-330</v>
          </cell>
          <cell r="D4192">
            <v>4429</v>
          </cell>
          <cell r="E4192" t="str">
            <v>MEXU-CB</v>
          </cell>
          <cell r="F4192" t="str">
            <v>330</v>
          </cell>
          <cell r="G4192" t="str">
            <v>Lost in Hole</v>
          </cell>
          <cell r="H4192" t="str">
            <v>1000014472</v>
          </cell>
          <cell r="N4192" t="str">
            <v>4500250390</v>
          </cell>
          <cell r="O4192" t="str">
            <v>5</v>
          </cell>
        </row>
        <row r="4193">
          <cell r="A4193">
            <v>4518</v>
          </cell>
          <cell r="B4193">
            <v>2</v>
          </cell>
          <cell r="C4193" t="str">
            <v>MEXU-CB-335</v>
          </cell>
          <cell r="D4193">
            <v>4518</v>
          </cell>
          <cell r="E4193" t="str">
            <v>MEXU-CB</v>
          </cell>
          <cell r="F4193" t="str">
            <v>335</v>
          </cell>
          <cell r="G4193" t="str">
            <v>RITE</v>
          </cell>
          <cell r="I4193" t="e">
            <v>#N/A</v>
          </cell>
        </row>
        <row r="4194">
          <cell r="A4194">
            <v>4397</v>
          </cell>
          <cell r="B4194">
            <v>2</v>
          </cell>
          <cell r="C4194" t="str">
            <v>MEXU-CB-351</v>
          </cell>
          <cell r="D4194">
            <v>4397</v>
          </cell>
          <cell r="E4194" t="str">
            <v>MEXU-CB</v>
          </cell>
          <cell r="F4194" t="str">
            <v>351</v>
          </cell>
          <cell r="G4194" t="str">
            <v>Lost in Hole</v>
          </cell>
          <cell r="H4194" t="str">
            <v>1000014886</v>
          </cell>
        </row>
        <row r="4195">
          <cell r="A4195">
            <v>5106</v>
          </cell>
          <cell r="B4195">
            <v>2</v>
          </cell>
          <cell r="C4195" t="str">
            <v>MEXU-CB-352</v>
          </cell>
          <cell r="D4195">
            <v>5106</v>
          </cell>
          <cell r="E4195" t="str">
            <v>MEXU-CB</v>
          </cell>
          <cell r="F4195" t="str">
            <v>352</v>
          </cell>
          <cell r="G4195" t="str">
            <v>RITE</v>
          </cell>
          <cell r="I4195" t="e">
            <v>#N/A</v>
          </cell>
        </row>
        <row r="4196">
          <cell r="A4196">
            <v>4895</v>
          </cell>
          <cell r="B4196">
            <v>2</v>
          </cell>
          <cell r="C4196" t="str">
            <v>MEXU-CB-359</v>
          </cell>
          <cell r="D4196">
            <v>4895</v>
          </cell>
          <cell r="E4196" t="str">
            <v>MEXU-CB</v>
          </cell>
          <cell r="F4196" t="str">
            <v>359</v>
          </cell>
          <cell r="G4196" t="str">
            <v>RITE</v>
          </cell>
          <cell r="H4196" t="str">
            <v>1000015059</v>
          </cell>
          <cell r="N4196" t="str">
            <v>4500322448</v>
          </cell>
          <cell r="O4196" t="str">
            <v>6</v>
          </cell>
        </row>
        <row r="4197">
          <cell r="A4197">
            <v>5044</v>
          </cell>
          <cell r="B4197">
            <v>2</v>
          </cell>
          <cell r="C4197" t="str">
            <v>MEXU-CB-362</v>
          </cell>
          <cell r="D4197">
            <v>5044</v>
          </cell>
          <cell r="E4197" t="str">
            <v>MEXU-CB</v>
          </cell>
          <cell r="F4197" t="str">
            <v>362</v>
          </cell>
          <cell r="G4197" t="str">
            <v>RITE</v>
          </cell>
          <cell r="H4197" t="str">
            <v>1000015266</v>
          </cell>
          <cell r="N4197" t="str">
            <v>4500322423</v>
          </cell>
          <cell r="O4197" t="str">
            <v>10</v>
          </cell>
        </row>
        <row r="4198">
          <cell r="A4198">
            <v>4500</v>
          </cell>
          <cell r="B4198">
            <v>2</v>
          </cell>
          <cell r="C4198" t="str">
            <v>MEXU-CB-376</v>
          </cell>
          <cell r="D4198">
            <v>4500</v>
          </cell>
          <cell r="E4198" t="str">
            <v>MEXU-CB</v>
          </cell>
          <cell r="F4198" t="str">
            <v>376</v>
          </cell>
          <cell r="G4198" t="str">
            <v>RITE</v>
          </cell>
          <cell r="H4198" t="str">
            <v>1000015410</v>
          </cell>
          <cell r="N4198" t="str">
            <v>4500350271</v>
          </cell>
          <cell r="O4198" t="str">
            <v>12</v>
          </cell>
        </row>
        <row r="4199">
          <cell r="A4199">
            <v>4386</v>
          </cell>
          <cell r="B4199">
            <v>2</v>
          </cell>
          <cell r="C4199" t="str">
            <v>MEXU-CB-377</v>
          </cell>
          <cell r="D4199">
            <v>4386</v>
          </cell>
          <cell r="E4199" t="str">
            <v>MEXU-CB</v>
          </cell>
          <cell r="F4199" t="str">
            <v>377</v>
          </cell>
          <cell r="G4199" t="str">
            <v>RITE</v>
          </cell>
          <cell r="H4199" t="str">
            <v>1000015414</v>
          </cell>
          <cell r="N4199" t="str">
            <v>4500364507</v>
          </cell>
          <cell r="O4199" t="str">
            <v>10</v>
          </cell>
        </row>
        <row r="4200">
          <cell r="A4200">
            <v>4618</v>
          </cell>
          <cell r="B4200">
            <v>2</v>
          </cell>
          <cell r="C4200" t="str">
            <v>MEXU-CB-393</v>
          </cell>
          <cell r="D4200">
            <v>4618</v>
          </cell>
          <cell r="E4200" t="str">
            <v>MEXU-CB</v>
          </cell>
          <cell r="F4200" t="str">
            <v>393</v>
          </cell>
          <cell r="G4200" t="str">
            <v>RITE</v>
          </cell>
          <cell r="I4200" t="e">
            <v>#N/A</v>
          </cell>
        </row>
        <row r="4201">
          <cell r="A4201">
            <v>4408</v>
          </cell>
          <cell r="B4201">
            <v>2</v>
          </cell>
          <cell r="C4201" t="str">
            <v>MEXU-CB-400</v>
          </cell>
          <cell r="D4201">
            <v>4408</v>
          </cell>
          <cell r="E4201" t="str">
            <v>MEXU-CB</v>
          </cell>
          <cell r="F4201" t="str">
            <v>400</v>
          </cell>
          <cell r="G4201" t="str">
            <v>RITE</v>
          </cell>
          <cell r="I4201" t="e">
            <v>#N/A</v>
          </cell>
        </row>
        <row r="4202">
          <cell r="A4202">
            <v>4575</v>
          </cell>
          <cell r="B4202">
            <v>2</v>
          </cell>
          <cell r="C4202" t="str">
            <v>MEXU-CB-401</v>
          </cell>
          <cell r="D4202">
            <v>4575</v>
          </cell>
          <cell r="E4202" t="str">
            <v>MEXU-BA</v>
          </cell>
          <cell r="F4202" t="str">
            <v>401</v>
          </cell>
          <cell r="G4202" t="str">
            <v>RITE</v>
          </cell>
          <cell r="I4202" t="e">
            <v>#N/A</v>
          </cell>
        </row>
        <row r="4203">
          <cell r="A4203">
            <v>5154</v>
          </cell>
          <cell r="B4203">
            <v>2</v>
          </cell>
          <cell r="C4203" t="str">
            <v>MEXU-CB-401</v>
          </cell>
          <cell r="D4203">
            <v>5154</v>
          </cell>
          <cell r="E4203" t="str">
            <v>MEXU-CB</v>
          </cell>
          <cell r="F4203" t="str">
            <v>401</v>
          </cell>
          <cell r="G4203" t="str">
            <v>RITE</v>
          </cell>
          <cell r="I4203" t="e">
            <v>#N/A</v>
          </cell>
        </row>
        <row r="4204">
          <cell r="A4204">
            <v>4831</v>
          </cell>
          <cell r="B4204">
            <v>2</v>
          </cell>
          <cell r="C4204" t="str">
            <v>MEXU-CB-408</v>
          </cell>
          <cell r="D4204">
            <v>4831</v>
          </cell>
          <cell r="E4204" t="str">
            <v>MEXU-CB</v>
          </cell>
          <cell r="F4204" t="str">
            <v>408</v>
          </cell>
          <cell r="G4204" t="str">
            <v>RITE</v>
          </cell>
          <cell r="I4204" t="e">
            <v>#N/A</v>
          </cell>
        </row>
        <row r="4205">
          <cell r="A4205">
            <v>5942</v>
          </cell>
          <cell r="B4205">
            <v>2</v>
          </cell>
          <cell r="C4205" t="str">
            <v>MEXU-CB-430</v>
          </cell>
          <cell r="D4205">
            <v>5942</v>
          </cell>
          <cell r="E4205" t="str">
            <v>MEXU-CB</v>
          </cell>
          <cell r="F4205" t="str">
            <v>430</v>
          </cell>
          <cell r="G4205" t="str">
            <v>On Location</v>
          </cell>
          <cell r="H4205" t="str">
            <v>1000018710</v>
          </cell>
        </row>
        <row r="4206">
          <cell r="A4206">
            <v>5943</v>
          </cell>
          <cell r="B4206">
            <v>2</v>
          </cell>
          <cell r="C4206" t="str">
            <v>MEXU-CB-438</v>
          </cell>
          <cell r="D4206">
            <v>5943</v>
          </cell>
          <cell r="E4206" t="str">
            <v>MEXU-CB</v>
          </cell>
          <cell r="F4206" t="str">
            <v>438</v>
          </cell>
          <cell r="G4206" t="str">
            <v>RITE</v>
          </cell>
          <cell r="H4206" t="str">
            <v>1000018708</v>
          </cell>
        </row>
        <row r="4207">
          <cell r="A4207">
            <v>5944</v>
          </cell>
          <cell r="B4207">
            <v>2</v>
          </cell>
          <cell r="C4207" t="str">
            <v>MEXU-CB-444</v>
          </cell>
          <cell r="D4207">
            <v>5944</v>
          </cell>
          <cell r="E4207" t="str">
            <v>MEXU-CB</v>
          </cell>
          <cell r="F4207" t="str">
            <v>444</v>
          </cell>
          <cell r="G4207" t="str">
            <v>RITE</v>
          </cell>
          <cell r="H4207" t="str">
            <v>1000018709</v>
          </cell>
        </row>
        <row r="4208">
          <cell r="A4208">
            <v>2050</v>
          </cell>
          <cell r="B4208">
            <v>2</v>
          </cell>
          <cell r="C4208" t="str">
            <v>MEXU-CB-466</v>
          </cell>
          <cell r="D4208">
            <v>2050</v>
          </cell>
          <cell r="E4208" t="str">
            <v>MEXU-BA</v>
          </cell>
          <cell r="F4208" t="str">
            <v>466</v>
          </cell>
          <cell r="G4208" t="str">
            <v>RITE</v>
          </cell>
          <cell r="I4208" t="e">
            <v>#N/A</v>
          </cell>
        </row>
        <row r="4209">
          <cell r="A4209">
            <v>2051</v>
          </cell>
          <cell r="B4209">
            <v>2</v>
          </cell>
          <cell r="C4209" t="str">
            <v>MEXU-CB-467</v>
          </cell>
          <cell r="D4209">
            <v>2051</v>
          </cell>
          <cell r="E4209" t="str">
            <v>MEXU-BA</v>
          </cell>
          <cell r="F4209" t="str">
            <v>467</v>
          </cell>
          <cell r="G4209" t="str">
            <v>RITE</v>
          </cell>
          <cell r="H4209" t="str">
            <v>1000018630</v>
          </cell>
        </row>
        <row r="4210">
          <cell r="A4210">
            <v>5115</v>
          </cell>
          <cell r="B4210">
            <v>2</v>
          </cell>
          <cell r="C4210" t="str">
            <v>MEXU-CB-468</v>
          </cell>
          <cell r="D4210">
            <v>5115</v>
          </cell>
          <cell r="E4210" t="str">
            <v>MEXU-CB</v>
          </cell>
          <cell r="F4210" t="str">
            <v>468</v>
          </cell>
          <cell r="G4210" t="str">
            <v>RITE</v>
          </cell>
          <cell r="H4210" t="str">
            <v>1000018631</v>
          </cell>
        </row>
        <row r="4211">
          <cell r="A4211">
            <v>2053</v>
          </cell>
          <cell r="B4211">
            <v>2</v>
          </cell>
          <cell r="C4211" t="str">
            <v>MEXU-CB-469</v>
          </cell>
          <cell r="D4211">
            <v>2053</v>
          </cell>
          <cell r="E4211" t="str">
            <v>MEXU-CB</v>
          </cell>
          <cell r="F4211" t="str">
            <v>469</v>
          </cell>
          <cell r="G4211" t="str">
            <v>RITE</v>
          </cell>
          <cell r="H4211" t="str">
            <v>1000018632</v>
          </cell>
        </row>
        <row r="4212">
          <cell r="A4212">
            <v>2056</v>
          </cell>
          <cell r="B4212">
            <v>2</v>
          </cell>
          <cell r="C4212" t="str">
            <v>MEXU-CB-471</v>
          </cell>
          <cell r="D4212">
            <v>2056</v>
          </cell>
          <cell r="E4212" t="str">
            <v>MEXU-CB</v>
          </cell>
          <cell r="F4212" t="str">
            <v>471</v>
          </cell>
          <cell r="G4212" t="str">
            <v>RITE</v>
          </cell>
          <cell r="H4212" t="str">
            <v>1000018633</v>
          </cell>
        </row>
        <row r="4213">
          <cell r="A4213">
            <v>6541</v>
          </cell>
          <cell r="B4213">
            <v>2</v>
          </cell>
          <cell r="C4213" t="str">
            <v>MEXU-CB-473</v>
          </cell>
          <cell r="D4213">
            <v>6541</v>
          </cell>
          <cell r="E4213" t="str">
            <v>MEXU-CB</v>
          </cell>
          <cell r="F4213" t="str">
            <v>473</v>
          </cell>
          <cell r="G4213" t="str">
            <v>On Location</v>
          </cell>
          <cell r="I4213" t="e">
            <v>#N/A</v>
          </cell>
        </row>
        <row r="4214">
          <cell r="A4214">
            <v>4085</v>
          </cell>
          <cell r="B4214">
            <v>2</v>
          </cell>
          <cell r="C4214" t="str">
            <v>MEXU-CB-485</v>
          </cell>
          <cell r="D4214">
            <v>4085</v>
          </cell>
          <cell r="E4214" t="str">
            <v>MEXU-BA</v>
          </cell>
          <cell r="F4214" t="str">
            <v>485</v>
          </cell>
          <cell r="G4214" t="str">
            <v>JUNKED</v>
          </cell>
          <cell r="H4214" t="str">
            <v>1000017324</v>
          </cell>
          <cell r="N4214" t="str">
            <v>4500928346</v>
          </cell>
          <cell r="O4214" t="str">
            <v>4</v>
          </cell>
        </row>
        <row r="4215">
          <cell r="A4215">
            <v>4379</v>
          </cell>
          <cell r="B4215">
            <v>2</v>
          </cell>
          <cell r="C4215" t="str">
            <v>MEXU-CB-485</v>
          </cell>
          <cell r="D4215">
            <v>4379</v>
          </cell>
          <cell r="E4215" t="str">
            <v>MEXU-CB</v>
          </cell>
          <cell r="F4215" t="str">
            <v>485</v>
          </cell>
          <cell r="G4215" t="str">
            <v>RITE</v>
          </cell>
          <cell r="H4215" t="str">
            <v>1000017324</v>
          </cell>
          <cell r="N4215" t="str">
            <v>4500928346</v>
          </cell>
          <cell r="O4215" t="str">
            <v>4</v>
          </cell>
        </row>
        <row r="4216">
          <cell r="A4216">
            <v>4086</v>
          </cell>
          <cell r="B4216">
            <v>2</v>
          </cell>
          <cell r="C4216" t="str">
            <v>MEXU-CB-486</v>
          </cell>
          <cell r="D4216">
            <v>4086</v>
          </cell>
          <cell r="E4216" t="str">
            <v>MEXU-BA</v>
          </cell>
          <cell r="F4216" t="str">
            <v>486</v>
          </cell>
          <cell r="G4216" t="str">
            <v>Lost in Hole</v>
          </cell>
          <cell r="H4216" t="str">
            <v>1000017980</v>
          </cell>
        </row>
        <row r="4217">
          <cell r="A4217">
            <v>4357</v>
          </cell>
          <cell r="B4217">
            <v>2</v>
          </cell>
          <cell r="C4217" t="str">
            <v>MEXU-CB-487</v>
          </cell>
          <cell r="D4217">
            <v>4357</v>
          </cell>
          <cell r="E4217" t="str">
            <v>MEXU-CB</v>
          </cell>
          <cell r="F4217" t="str">
            <v>487</v>
          </cell>
          <cell r="G4217" t="str">
            <v>On Location</v>
          </cell>
          <cell r="H4217" t="str">
            <v>1000017981</v>
          </cell>
        </row>
        <row r="4218">
          <cell r="A4218">
            <v>4088</v>
          </cell>
          <cell r="B4218">
            <v>2</v>
          </cell>
          <cell r="C4218" t="str">
            <v>MEXU-CB-488</v>
          </cell>
          <cell r="D4218">
            <v>4088</v>
          </cell>
          <cell r="E4218" t="str">
            <v>MEXU-CB</v>
          </cell>
          <cell r="F4218" t="str">
            <v>488</v>
          </cell>
          <cell r="G4218" t="str">
            <v>RITE</v>
          </cell>
          <cell r="H4218" t="str">
            <v>1000017982</v>
          </cell>
        </row>
        <row r="4219">
          <cell r="A4219">
            <v>4353</v>
          </cell>
          <cell r="B4219">
            <v>2</v>
          </cell>
          <cell r="C4219" t="str">
            <v>MEXU-CB-499</v>
          </cell>
          <cell r="D4219">
            <v>4353</v>
          </cell>
          <cell r="E4219" t="str">
            <v>MEXU-BA</v>
          </cell>
          <cell r="F4219" t="str">
            <v>499</v>
          </cell>
          <cell r="G4219" t="str">
            <v>RITE</v>
          </cell>
          <cell r="I4219" t="e">
            <v>#N/A</v>
          </cell>
        </row>
        <row r="4220">
          <cell r="A4220">
            <v>4320</v>
          </cell>
          <cell r="B4220">
            <v>2</v>
          </cell>
          <cell r="C4220" t="str">
            <v>MEXU-CB-499</v>
          </cell>
          <cell r="D4220">
            <v>4320</v>
          </cell>
          <cell r="E4220" t="str">
            <v>MEXU-CB</v>
          </cell>
          <cell r="F4220" t="str">
            <v>499</v>
          </cell>
          <cell r="G4220" t="str">
            <v>RITE</v>
          </cell>
          <cell r="I4220" t="e">
            <v>#N/A</v>
          </cell>
        </row>
        <row r="4221">
          <cell r="A4221">
            <v>4550</v>
          </cell>
          <cell r="B4221">
            <v>2</v>
          </cell>
          <cell r="C4221" t="str">
            <v>MEXU-CB-500</v>
          </cell>
          <cell r="D4221">
            <v>4550</v>
          </cell>
          <cell r="E4221" t="str">
            <v>MEXU-CB</v>
          </cell>
          <cell r="F4221" t="str">
            <v>500</v>
          </cell>
          <cell r="G4221" t="str">
            <v>Lost in Hole</v>
          </cell>
          <cell r="H4221" t="str">
            <v>1000017516</v>
          </cell>
          <cell r="N4221" t="str">
            <v>4500974618</v>
          </cell>
          <cell r="O4221" t="str">
            <v>2</v>
          </cell>
        </row>
        <row r="4222">
          <cell r="A4222">
            <v>4806</v>
          </cell>
          <cell r="B4222">
            <v>2</v>
          </cell>
          <cell r="C4222" t="str">
            <v>MEXU-CB-512</v>
          </cell>
          <cell r="D4222">
            <v>4806</v>
          </cell>
          <cell r="E4222" t="str">
            <v>MEXU-CB</v>
          </cell>
          <cell r="F4222" t="str">
            <v>512</v>
          </cell>
          <cell r="G4222" t="str">
            <v>RITE</v>
          </cell>
          <cell r="H4222" t="str">
            <v>1000017677</v>
          </cell>
          <cell r="N4222" t="str">
            <v>4500992410</v>
          </cell>
          <cell r="O4222" t="str">
            <v>1</v>
          </cell>
        </row>
        <row r="4223">
          <cell r="A4223">
            <v>4087</v>
          </cell>
          <cell r="B4223">
            <v>2</v>
          </cell>
          <cell r="C4223" t="str">
            <v>MEXU-CB-535</v>
          </cell>
          <cell r="D4223">
            <v>4087</v>
          </cell>
          <cell r="E4223" t="str">
            <v>MEXU-CB</v>
          </cell>
          <cell r="F4223" t="str">
            <v>535</v>
          </cell>
          <cell r="G4223" t="str">
            <v>RITE</v>
          </cell>
          <cell r="I4223" t="e">
            <v>#N/A</v>
          </cell>
        </row>
        <row r="4224">
          <cell r="A4224">
            <v>5935</v>
          </cell>
          <cell r="B4224">
            <v>2</v>
          </cell>
          <cell r="C4224" t="str">
            <v>MEXU-CB-538</v>
          </cell>
          <cell r="D4224">
            <v>5935</v>
          </cell>
          <cell r="E4224" t="str">
            <v>MEXU-CB</v>
          </cell>
          <cell r="F4224" t="str">
            <v>538</v>
          </cell>
          <cell r="G4224" t="str">
            <v>On Location</v>
          </cell>
          <cell r="H4224" t="str">
            <v>1000018287</v>
          </cell>
          <cell r="N4224" t="str">
            <v>4501091561</v>
          </cell>
          <cell r="O4224" t="str">
            <v>1</v>
          </cell>
        </row>
        <row r="4225">
          <cell r="A4225">
            <v>5936</v>
          </cell>
          <cell r="B4225">
            <v>2</v>
          </cell>
          <cell r="C4225" t="str">
            <v>MEXU-CB-539</v>
          </cell>
          <cell r="D4225">
            <v>5936</v>
          </cell>
          <cell r="E4225" t="str">
            <v>MEXU-CB</v>
          </cell>
          <cell r="F4225" t="str">
            <v>539</v>
          </cell>
          <cell r="G4225" t="str">
            <v>On Location</v>
          </cell>
          <cell r="H4225" t="str">
            <v>1000018288</v>
          </cell>
          <cell r="N4225" t="str">
            <v>4501091567</v>
          </cell>
          <cell r="O4225" t="str">
            <v>1</v>
          </cell>
        </row>
        <row r="4226">
          <cell r="A4226">
            <v>5937</v>
          </cell>
          <cell r="B4226">
            <v>2</v>
          </cell>
          <cell r="C4226" t="str">
            <v>MEXU-CB-540</v>
          </cell>
          <cell r="D4226">
            <v>5937</v>
          </cell>
          <cell r="E4226" t="str">
            <v>MEXU-CB</v>
          </cell>
          <cell r="F4226" t="str">
            <v>540</v>
          </cell>
          <cell r="G4226" t="str">
            <v>RITE</v>
          </cell>
          <cell r="H4226" t="str">
            <v>1000018289</v>
          </cell>
          <cell r="N4226" t="str">
            <v>4501091567</v>
          </cell>
          <cell r="O4226" t="str">
            <v>2</v>
          </cell>
        </row>
        <row r="4227">
          <cell r="A4227">
            <v>6196</v>
          </cell>
          <cell r="B4227">
            <v>2</v>
          </cell>
          <cell r="C4227" t="str">
            <v>MEXU-CB-550</v>
          </cell>
          <cell r="D4227">
            <v>6196</v>
          </cell>
          <cell r="E4227" t="str">
            <v>MEXU-CB</v>
          </cell>
          <cell r="F4227" t="str">
            <v>550</v>
          </cell>
          <cell r="G4227" t="str">
            <v>On Location</v>
          </cell>
          <cell r="H4227" t="str">
            <v>1000018570</v>
          </cell>
          <cell r="N4227" t="str">
            <v>4501120542</v>
          </cell>
          <cell r="O4227" t="str">
            <v>3</v>
          </cell>
        </row>
        <row r="4228">
          <cell r="A4228">
            <v>6287</v>
          </cell>
          <cell r="B4228">
            <v>2</v>
          </cell>
          <cell r="C4228" t="str">
            <v>MEXU-CB-551</v>
          </cell>
          <cell r="D4228">
            <v>6287</v>
          </cell>
          <cell r="E4228" t="str">
            <v>MEXU-CB</v>
          </cell>
          <cell r="F4228" t="str">
            <v>551</v>
          </cell>
          <cell r="G4228" t="str">
            <v>RITE</v>
          </cell>
          <cell r="H4228" t="str">
            <v>1000018545</v>
          </cell>
          <cell r="N4228" t="str">
            <v>4501091580</v>
          </cell>
          <cell r="O4228" t="str">
            <v>1</v>
          </cell>
        </row>
        <row r="4229">
          <cell r="A4229">
            <v>6288</v>
          </cell>
          <cell r="B4229">
            <v>2</v>
          </cell>
          <cell r="C4229" t="str">
            <v>MEXU-CB-552</v>
          </cell>
          <cell r="D4229">
            <v>6288</v>
          </cell>
          <cell r="E4229" t="str">
            <v>MEXU-CB</v>
          </cell>
          <cell r="F4229" t="str">
            <v>552</v>
          </cell>
          <cell r="G4229" t="str">
            <v>On Location</v>
          </cell>
          <cell r="H4229" t="str">
            <v>1000018546</v>
          </cell>
          <cell r="N4229" t="str">
            <v>4501091580</v>
          </cell>
          <cell r="O4229" t="str">
            <v>2</v>
          </cell>
        </row>
        <row r="4230">
          <cell r="A4230">
            <v>6668</v>
          </cell>
          <cell r="B4230">
            <v>2</v>
          </cell>
          <cell r="C4230" t="str">
            <v>MEXU-CB-578</v>
          </cell>
          <cell r="D4230">
            <v>6668</v>
          </cell>
          <cell r="E4230" t="str">
            <v>MEXU-CB</v>
          </cell>
          <cell r="F4230" t="str">
            <v>578</v>
          </cell>
          <cell r="G4230" t="str">
            <v>RITE</v>
          </cell>
          <cell r="I4230" t="e">
            <v>#N/A</v>
          </cell>
        </row>
        <row r="4231">
          <cell r="A4231">
            <v>6592</v>
          </cell>
          <cell r="B4231">
            <v>2</v>
          </cell>
          <cell r="C4231" t="str">
            <v>MEXU-CB-579</v>
          </cell>
          <cell r="D4231">
            <v>6592</v>
          </cell>
          <cell r="E4231" t="str">
            <v>MEXU-CB</v>
          </cell>
          <cell r="F4231" t="str">
            <v>579</v>
          </cell>
          <cell r="G4231" t="str">
            <v>RITE</v>
          </cell>
          <cell r="H4231" t="str">
            <v>1000018816</v>
          </cell>
          <cell r="N4231" t="str">
            <v>4501091580</v>
          </cell>
          <cell r="O4231" t="str">
            <v>3</v>
          </cell>
        </row>
        <row r="4232">
          <cell r="A4232">
            <v>6719</v>
          </cell>
          <cell r="B4232">
            <v>2</v>
          </cell>
          <cell r="C4232" t="str">
            <v>MEXU-CB-580</v>
          </cell>
          <cell r="D4232">
            <v>6719</v>
          </cell>
          <cell r="E4232" t="str">
            <v>MEXU-CB</v>
          </cell>
          <cell r="F4232" t="str">
            <v>580</v>
          </cell>
          <cell r="G4232" t="str">
            <v>RITE</v>
          </cell>
          <cell r="H4232" t="str">
            <v>1000018859</v>
          </cell>
        </row>
        <row r="4233">
          <cell r="A4233">
            <v>2961</v>
          </cell>
          <cell r="B4233">
            <v>2</v>
          </cell>
          <cell r="C4233" t="str">
            <v>MEXU-CB-911</v>
          </cell>
          <cell r="D4233">
            <v>2961</v>
          </cell>
          <cell r="E4233" t="str">
            <v>MEXU-BA</v>
          </cell>
          <cell r="F4233" t="str">
            <v>911</v>
          </cell>
          <cell r="G4233" t="str">
            <v>RITE</v>
          </cell>
          <cell r="I4233" t="e">
            <v>#N/A</v>
          </cell>
        </row>
        <row r="4234">
          <cell r="A4234">
            <v>4427</v>
          </cell>
          <cell r="B4234">
            <v>2</v>
          </cell>
          <cell r="C4234" t="str">
            <v>MEXU-CB-99105</v>
          </cell>
          <cell r="D4234">
            <v>4427</v>
          </cell>
          <cell r="E4234" t="str">
            <v>MEXU-CB</v>
          </cell>
          <cell r="F4234" t="str">
            <v>99105</v>
          </cell>
          <cell r="G4234" t="str">
            <v>RITE</v>
          </cell>
          <cell r="I4234" t="e">
            <v>#N/A</v>
          </cell>
        </row>
        <row r="4235">
          <cell r="A4235">
            <v>4642</v>
          </cell>
          <cell r="B4235">
            <v>2</v>
          </cell>
          <cell r="C4235" t="str">
            <v>MEXU-CB-L01</v>
          </cell>
          <cell r="D4235">
            <v>4642</v>
          </cell>
          <cell r="E4235" t="str">
            <v>MEXU-CB</v>
          </cell>
          <cell r="F4235" t="str">
            <v>L01</v>
          </cell>
          <cell r="G4235" t="str">
            <v>RITE</v>
          </cell>
        </row>
        <row r="4236">
          <cell r="A4236">
            <v>5181</v>
          </cell>
          <cell r="B4236">
            <v>2</v>
          </cell>
          <cell r="C4236" t="str">
            <v>MEXU-CB-L02</v>
          </cell>
          <cell r="D4236">
            <v>5181</v>
          </cell>
          <cell r="E4236" t="str">
            <v>MEXU-CB</v>
          </cell>
          <cell r="F4236" t="str">
            <v>L02</v>
          </cell>
          <cell r="G4236" t="str">
            <v>On Location</v>
          </cell>
        </row>
        <row r="4237">
          <cell r="A4237">
            <v>5629</v>
          </cell>
          <cell r="B4237">
            <v>2</v>
          </cell>
          <cell r="C4237" t="str">
            <v>MEXU-CB-L03</v>
          </cell>
          <cell r="D4237">
            <v>5629</v>
          </cell>
          <cell r="E4237" t="str">
            <v>MEXU-CB</v>
          </cell>
          <cell r="F4237" t="str">
            <v>L03</v>
          </cell>
          <cell r="G4237" t="str">
            <v>RITE</v>
          </cell>
        </row>
        <row r="4238">
          <cell r="A4238">
            <v>5630</v>
          </cell>
          <cell r="B4238">
            <v>2</v>
          </cell>
          <cell r="C4238" t="str">
            <v>MEXU-CB-L04</v>
          </cell>
          <cell r="D4238">
            <v>5630</v>
          </cell>
          <cell r="E4238" t="str">
            <v>MEXU-CB</v>
          </cell>
          <cell r="F4238" t="str">
            <v>L04</v>
          </cell>
          <cell r="G4238" t="str">
            <v>RITE</v>
          </cell>
        </row>
        <row r="4239">
          <cell r="A4239">
            <v>6192</v>
          </cell>
          <cell r="B4239">
            <v>2</v>
          </cell>
          <cell r="C4239" t="str">
            <v>MEXU-CB-L05</v>
          </cell>
          <cell r="D4239">
            <v>6192</v>
          </cell>
          <cell r="E4239" t="str">
            <v>MEXU-CB</v>
          </cell>
          <cell r="F4239" t="str">
            <v>L05</v>
          </cell>
          <cell r="G4239" t="str">
            <v>On Location</v>
          </cell>
        </row>
        <row r="4240">
          <cell r="A4240">
            <v>6273</v>
          </cell>
          <cell r="B4240">
            <v>2</v>
          </cell>
          <cell r="C4240" t="str">
            <v>MEXU-CB-L06</v>
          </cell>
          <cell r="D4240">
            <v>6273</v>
          </cell>
          <cell r="E4240" t="str">
            <v>MEXU-CB</v>
          </cell>
          <cell r="F4240" t="str">
            <v>L06</v>
          </cell>
          <cell r="G4240" t="str">
            <v>RITE</v>
          </cell>
        </row>
        <row r="4241">
          <cell r="A4241">
            <v>5892</v>
          </cell>
          <cell r="B4241">
            <v>2</v>
          </cell>
          <cell r="C4241" t="str">
            <v>MEXU-CB-L07</v>
          </cell>
          <cell r="D4241">
            <v>5892</v>
          </cell>
          <cell r="E4241" t="str">
            <v>MEXU-CB</v>
          </cell>
          <cell r="F4241" t="str">
            <v>L07</v>
          </cell>
          <cell r="G4241" t="str">
            <v>On Location</v>
          </cell>
        </row>
        <row r="4242">
          <cell r="A4242">
            <v>5893</v>
          </cell>
          <cell r="B4242">
            <v>2</v>
          </cell>
          <cell r="C4242" t="str">
            <v>MEXU-CB-L08</v>
          </cell>
          <cell r="D4242">
            <v>5893</v>
          </cell>
          <cell r="E4242" t="str">
            <v>MEXU-CB</v>
          </cell>
          <cell r="F4242" t="str">
            <v>L08</v>
          </cell>
          <cell r="G4242" t="str">
            <v>RITE</v>
          </cell>
        </row>
        <row r="4243">
          <cell r="A4243">
            <v>5894</v>
          </cell>
          <cell r="B4243">
            <v>2</v>
          </cell>
          <cell r="C4243" t="str">
            <v>MEXU-CB-L09</v>
          </cell>
          <cell r="D4243">
            <v>5894</v>
          </cell>
          <cell r="E4243" t="str">
            <v>MEXU-CB</v>
          </cell>
          <cell r="F4243" t="str">
            <v>L09</v>
          </cell>
          <cell r="G4243" t="str">
            <v>RITE</v>
          </cell>
        </row>
        <row r="4244">
          <cell r="A4244">
            <v>6445</v>
          </cell>
          <cell r="B4244">
            <v>2</v>
          </cell>
          <cell r="C4244" t="str">
            <v>MEXU-CB-L10</v>
          </cell>
          <cell r="D4244">
            <v>6445</v>
          </cell>
          <cell r="E4244" t="str">
            <v>MEXU-CB</v>
          </cell>
          <cell r="F4244" t="str">
            <v>L10</v>
          </cell>
          <cell r="G4244" t="str">
            <v>On Location</v>
          </cell>
        </row>
        <row r="4245">
          <cell r="A4245">
            <v>6539</v>
          </cell>
          <cell r="B4245">
            <v>2</v>
          </cell>
          <cell r="C4245" t="str">
            <v>MEXU-CB-L11</v>
          </cell>
          <cell r="D4245">
            <v>6539</v>
          </cell>
          <cell r="E4245" t="str">
            <v>MEXU-CB</v>
          </cell>
          <cell r="F4245" t="str">
            <v>L11</v>
          </cell>
          <cell r="G4245" t="str">
            <v>On Location</v>
          </cell>
        </row>
        <row r="4246">
          <cell r="A4246">
            <v>4366</v>
          </cell>
          <cell r="B4246">
            <v>2</v>
          </cell>
          <cell r="C4246" t="str">
            <v>MEXU-CB-X02</v>
          </cell>
          <cell r="D4246">
            <v>4366</v>
          </cell>
          <cell r="E4246" t="str">
            <v>MEXU-BA</v>
          </cell>
          <cell r="F4246" t="str">
            <v>X02</v>
          </cell>
          <cell r="G4246" t="str">
            <v>RITE</v>
          </cell>
        </row>
        <row r="4247">
          <cell r="A4247">
            <v>4898</v>
          </cell>
          <cell r="B4247">
            <v>2</v>
          </cell>
          <cell r="C4247" t="str">
            <v>MEXU-CB-X02</v>
          </cell>
          <cell r="D4247">
            <v>4898</v>
          </cell>
          <cell r="E4247" t="str">
            <v>MEXU-CB</v>
          </cell>
          <cell r="F4247" t="str">
            <v>X02</v>
          </cell>
          <cell r="G4247" t="str">
            <v>RITE</v>
          </cell>
        </row>
        <row r="4248">
          <cell r="A4248">
            <v>5050</v>
          </cell>
          <cell r="B4248">
            <v>2</v>
          </cell>
          <cell r="C4248" t="str">
            <v>MEXU-CB-X03</v>
          </cell>
          <cell r="D4248">
            <v>5050</v>
          </cell>
          <cell r="E4248" t="str">
            <v>MEXU-CB</v>
          </cell>
          <cell r="F4248" t="str">
            <v>X03</v>
          </cell>
          <cell r="G4248" t="str">
            <v>On Location</v>
          </cell>
        </row>
        <row r="4249">
          <cell r="A4249">
            <v>6246</v>
          </cell>
          <cell r="B4249">
            <v>2</v>
          </cell>
          <cell r="C4249" t="str">
            <v>MEXU-UP-001</v>
          </cell>
          <cell r="D4249">
            <v>6246</v>
          </cell>
          <cell r="E4249" t="str">
            <v>MEXU-UP</v>
          </cell>
          <cell r="F4249" t="str">
            <v>001</v>
          </cell>
          <cell r="G4249" t="str">
            <v>Lost in Hole</v>
          </cell>
        </row>
        <row r="4250">
          <cell r="A4250">
            <v>6282</v>
          </cell>
          <cell r="B4250">
            <v>2</v>
          </cell>
          <cell r="C4250" t="str">
            <v>MEXU-UP-002</v>
          </cell>
          <cell r="D4250">
            <v>6282</v>
          </cell>
          <cell r="E4250" t="str">
            <v>MEXU-UP</v>
          </cell>
          <cell r="F4250" t="str">
            <v>002</v>
          </cell>
          <cell r="G4250" t="str">
            <v>On Location</v>
          </cell>
        </row>
        <row r="4251">
          <cell r="A4251">
            <v>6283</v>
          </cell>
          <cell r="B4251">
            <v>2</v>
          </cell>
          <cell r="C4251" t="str">
            <v>MEXU-UP-003</v>
          </cell>
          <cell r="D4251">
            <v>6283</v>
          </cell>
          <cell r="E4251" t="str">
            <v>MEXU-UP</v>
          </cell>
          <cell r="F4251" t="str">
            <v>003</v>
          </cell>
          <cell r="G4251" t="str">
            <v>RITE</v>
          </cell>
        </row>
        <row r="4252">
          <cell r="A4252">
            <v>6284</v>
          </cell>
          <cell r="B4252">
            <v>2</v>
          </cell>
          <cell r="C4252" t="str">
            <v>MEXU-UP-004</v>
          </cell>
          <cell r="D4252">
            <v>6284</v>
          </cell>
          <cell r="E4252" t="str">
            <v>MEXU-UP</v>
          </cell>
          <cell r="F4252" t="str">
            <v>004</v>
          </cell>
          <cell r="G4252" t="str">
            <v>On Location</v>
          </cell>
        </row>
        <row r="4253">
          <cell r="A4253">
            <v>6402</v>
          </cell>
          <cell r="B4253">
            <v>2</v>
          </cell>
          <cell r="C4253" t="str">
            <v>MEXU-UP-005</v>
          </cell>
          <cell r="D4253">
            <v>6402</v>
          </cell>
          <cell r="E4253" t="str">
            <v>MEXU-UP</v>
          </cell>
          <cell r="F4253" t="str">
            <v>005</v>
          </cell>
          <cell r="G4253" t="str">
            <v>RITE</v>
          </cell>
        </row>
        <row r="4254">
          <cell r="A4254">
            <v>6463</v>
          </cell>
          <cell r="B4254">
            <v>2</v>
          </cell>
          <cell r="C4254" t="str">
            <v>MEXU-UP-006</v>
          </cell>
          <cell r="D4254">
            <v>6463</v>
          </cell>
          <cell r="E4254" t="str">
            <v>MEXU-UP</v>
          </cell>
          <cell r="F4254" t="str">
            <v>006</v>
          </cell>
          <cell r="G4254" t="str">
            <v>RITE</v>
          </cell>
        </row>
        <row r="4255">
          <cell r="A4255">
            <v>6783</v>
          </cell>
          <cell r="B4255">
            <v>2</v>
          </cell>
          <cell r="C4255" t="str">
            <v>MEXU-UP-007</v>
          </cell>
          <cell r="D4255">
            <v>6783</v>
          </cell>
          <cell r="E4255" t="str">
            <v>MEXU-UP</v>
          </cell>
          <cell r="F4255" t="str">
            <v>007</v>
          </cell>
          <cell r="G4255" t="str">
            <v>RITE</v>
          </cell>
        </row>
        <row r="4256">
          <cell r="A4256">
            <v>6784</v>
          </cell>
          <cell r="B4256">
            <v>2</v>
          </cell>
          <cell r="C4256" t="str">
            <v>MEXU-UP-008</v>
          </cell>
          <cell r="D4256">
            <v>6784</v>
          </cell>
          <cell r="E4256" t="str">
            <v>MEXU-UP</v>
          </cell>
          <cell r="F4256" t="str">
            <v>008</v>
          </cell>
          <cell r="G4256" t="str">
            <v>On Location</v>
          </cell>
        </row>
        <row r="4257">
          <cell r="A4257">
            <v>6785</v>
          </cell>
          <cell r="B4257">
            <v>2</v>
          </cell>
          <cell r="C4257" t="str">
            <v>MEXU-UP-009</v>
          </cell>
          <cell r="D4257">
            <v>6785</v>
          </cell>
          <cell r="E4257" t="str">
            <v>MEXU-UP</v>
          </cell>
          <cell r="F4257" t="str">
            <v>009</v>
          </cell>
          <cell r="G4257" t="str">
            <v>RITE</v>
          </cell>
        </row>
        <row r="4258">
          <cell r="A4258">
            <v>6786</v>
          </cell>
          <cell r="B4258">
            <v>2</v>
          </cell>
          <cell r="C4258" t="str">
            <v>MEXU-UP-010</v>
          </cell>
          <cell r="D4258">
            <v>6786</v>
          </cell>
          <cell r="E4258" t="str">
            <v>MEXU-UP</v>
          </cell>
          <cell r="F4258" t="str">
            <v>010</v>
          </cell>
          <cell r="G4258" t="str">
            <v>On Location</v>
          </cell>
        </row>
        <row r="4259">
          <cell r="A4259">
            <v>6866</v>
          </cell>
          <cell r="B4259">
            <v>2</v>
          </cell>
          <cell r="C4259" t="str">
            <v>MEXU-UP-011</v>
          </cell>
          <cell r="D4259">
            <v>6866</v>
          </cell>
          <cell r="E4259" t="str">
            <v>MEXU-UP</v>
          </cell>
          <cell r="F4259" t="str">
            <v>011</v>
          </cell>
          <cell r="G4259" t="str">
            <v>RITE</v>
          </cell>
        </row>
        <row r="4260">
          <cell r="A4260">
            <v>6865</v>
          </cell>
          <cell r="B4260">
            <v>2</v>
          </cell>
          <cell r="C4260" t="str">
            <v>MEXU-UP-012</v>
          </cell>
          <cell r="D4260">
            <v>6865</v>
          </cell>
          <cell r="E4260" t="str">
            <v>MEXU-UP</v>
          </cell>
          <cell r="F4260" t="str">
            <v>012</v>
          </cell>
          <cell r="G4260" t="str">
            <v>On Location</v>
          </cell>
        </row>
        <row r="4261">
          <cell r="A4261">
            <v>6867</v>
          </cell>
          <cell r="B4261">
            <v>2</v>
          </cell>
          <cell r="C4261" t="str">
            <v>MEXU-UP-013</v>
          </cell>
          <cell r="D4261">
            <v>6867</v>
          </cell>
          <cell r="E4261" t="str">
            <v>MEXU-UP</v>
          </cell>
          <cell r="F4261" t="str">
            <v>013</v>
          </cell>
          <cell r="G4261" t="str">
            <v>On Location</v>
          </cell>
        </row>
        <row r="4262">
          <cell r="A4262">
            <v>6864</v>
          </cell>
          <cell r="B4262">
            <v>2</v>
          </cell>
          <cell r="C4262" t="str">
            <v>MEXU-UP-014</v>
          </cell>
          <cell r="D4262">
            <v>6864</v>
          </cell>
          <cell r="E4262" t="str">
            <v>MEXU-UP</v>
          </cell>
          <cell r="F4262" t="str">
            <v>014</v>
          </cell>
          <cell r="G4262" t="str">
            <v>On Location</v>
          </cell>
        </row>
        <row r="4263">
          <cell r="A4263">
            <v>6875</v>
          </cell>
          <cell r="B4263">
            <v>2</v>
          </cell>
          <cell r="C4263" t="str">
            <v>MEXU-UP-015</v>
          </cell>
          <cell r="D4263">
            <v>6875</v>
          </cell>
          <cell r="E4263" t="str">
            <v>MEXU-UP</v>
          </cell>
          <cell r="F4263" t="str">
            <v>015</v>
          </cell>
          <cell r="G4263" t="str">
            <v>RITE</v>
          </cell>
        </row>
        <row r="4264">
          <cell r="A4264">
            <v>6877</v>
          </cell>
          <cell r="B4264">
            <v>2</v>
          </cell>
          <cell r="C4264" t="str">
            <v>MEXU-UP-016</v>
          </cell>
          <cell r="D4264">
            <v>6877</v>
          </cell>
          <cell r="E4264" t="str">
            <v>MEXU-UP</v>
          </cell>
          <cell r="F4264" t="str">
            <v>016</v>
          </cell>
          <cell r="G4264" t="str">
            <v>RITE</v>
          </cell>
        </row>
        <row r="4265">
          <cell r="A4265">
            <v>6878</v>
          </cell>
          <cell r="B4265">
            <v>2</v>
          </cell>
          <cell r="C4265" t="str">
            <v>MEXU-UP-017</v>
          </cell>
          <cell r="D4265">
            <v>6878</v>
          </cell>
          <cell r="E4265" t="str">
            <v>MEXU-UP</v>
          </cell>
          <cell r="F4265" t="str">
            <v>017</v>
          </cell>
          <cell r="G4265" t="str">
            <v>RITE</v>
          </cell>
        </row>
        <row r="4266">
          <cell r="A4266">
            <v>7022</v>
          </cell>
          <cell r="B4266">
            <v>2</v>
          </cell>
          <cell r="C4266" t="str">
            <v>MEXU-UP-018</v>
          </cell>
          <cell r="D4266">
            <v>7022</v>
          </cell>
          <cell r="E4266" t="str">
            <v>MEXU-UP</v>
          </cell>
          <cell r="F4266" t="str">
            <v>018</v>
          </cell>
          <cell r="G4266" t="str">
            <v>On Location</v>
          </cell>
        </row>
        <row r="4267">
          <cell r="A4267">
            <v>7073</v>
          </cell>
          <cell r="B4267">
            <v>2</v>
          </cell>
          <cell r="C4267" t="str">
            <v>MEXU-UP-019</v>
          </cell>
          <cell r="D4267">
            <v>7073</v>
          </cell>
          <cell r="E4267" t="str">
            <v>MEXU-UP</v>
          </cell>
          <cell r="F4267" t="str">
            <v>019</v>
          </cell>
          <cell r="G4267" t="str">
            <v>RITE</v>
          </cell>
        </row>
        <row r="4268">
          <cell r="A4268">
            <v>7074</v>
          </cell>
          <cell r="B4268">
            <v>2</v>
          </cell>
          <cell r="C4268" t="str">
            <v>MEXU-UP-020</v>
          </cell>
          <cell r="D4268">
            <v>7074</v>
          </cell>
          <cell r="E4268" t="str">
            <v>MEXU-UP</v>
          </cell>
          <cell r="F4268" t="str">
            <v>020</v>
          </cell>
          <cell r="G4268" t="str">
            <v>RITE</v>
          </cell>
        </row>
        <row r="4269">
          <cell r="A4269">
            <v>7075</v>
          </cell>
          <cell r="B4269">
            <v>2</v>
          </cell>
          <cell r="C4269" t="str">
            <v>MEXU-UP-021</v>
          </cell>
          <cell r="D4269">
            <v>7075</v>
          </cell>
          <cell r="E4269" t="str">
            <v>MEXU-UP</v>
          </cell>
          <cell r="F4269" t="str">
            <v>021</v>
          </cell>
          <cell r="G4269" t="str">
            <v>On Location</v>
          </cell>
        </row>
        <row r="4270">
          <cell r="A4270">
            <v>7076</v>
          </cell>
          <cell r="B4270">
            <v>2</v>
          </cell>
          <cell r="C4270" t="str">
            <v>MEXU-UP-022</v>
          </cell>
          <cell r="D4270">
            <v>7076</v>
          </cell>
          <cell r="E4270" t="str">
            <v>MEXU-UP</v>
          </cell>
          <cell r="F4270" t="str">
            <v>022</v>
          </cell>
          <cell r="G4270" t="str">
            <v>RITE</v>
          </cell>
        </row>
        <row r="4271">
          <cell r="A4271">
            <v>7077</v>
          </cell>
          <cell r="B4271">
            <v>2</v>
          </cell>
          <cell r="C4271" t="str">
            <v>MEXU-UP-023</v>
          </cell>
          <cell r="D4271">
            <v>7077</v>
          </cell>
          <cell r="E4271" t="str">
            <v>MEXU-UP</v>
          </cell>
          <cell r="F4271" t="str">
            <v>023</v>
          </cell>
          <cell r="G4271" t="str">
            <v>RITE</v>
          </cell>
        </row>
        <row r="4272">
          <cell r="A4272">
            <v>7078</v>
          </cell>
          <cell r="B4272">
            <v>2</v>
          </cell>
          <cell r="C4272" t="str">
            <v>MEXU-UP-024</v>
          </cell>
          <cell r="D4272">
            <v>7078</v>
          </cell>
          <cell r="E4272" t="str">
            <v>MEXU-UP</v>
          </cell>
          <cell r="F4272" t="str">
            <v>024</v>
          </cell>
          <cell r="G4272" t="str">
            <v>RITE</v>
          </cell>
        </row>
        <row r="4273">
          <cell r="A4273">
            <v>1433</v>
          </cell>
          <cell r="B4273">
            <v>2</v>
          </cell>
          <cell r="C4273" t="str">
            <v>MGD-BA-182</v>
          </cell>
          <cell r="D4273">
            <v>1433</v>
          </cell>
          <cell r="E4273" t="str">
            <v>MGD-BA</v>
          </cell>
          <cell r="F4273" t="str">
            <v>182</v>
          </cell>
          <cell r="G4273" t="str">
            <v>RITE</v>
          </cell>
        </row>
        <row r="4274">
          <cell r="A4274">
            <v>342</v>
          </cell>
          <cell r="B4274">
            <v>2</v>
          </cell>
          <cell r="C4274" t="str">
            <v>MGR-AA-009</v>
          </cell>
          <cell r="D4274">
            <v>342</v>
          </cell>
          <cell r="E4274" t="str">
            <v>MGR-AA</v>
          </cell>
          <cell r="F4274" t="str">
            <v>009</v>
          </cell>
          <cell r="G4274" t="str">
            <v>RITE</v>
          </cell>
          <cell r="I4274" t="e">
            <v>#N/A</v>
          </cell>
        </row>
        <row r="4275">
          <cell r="A4275">
            <v>646</v>
          </cell>
          <cell r="B4275">
            <v>2</v>
          </cell>
          <cell r="C4275" t="str">
            <v>MGR-AA-022</v>
          </cell>
          <cell r="D4275">
            <v>646</v>
          </cell>
          <cell r="E4275" t="str">
            <v>MGR-AA</v>
          </cell>
          <cell r="F4275" t="str">
            <v>022</v>
          </cell>
          <cell r="G4275" t="str">
            <v>Lost in Hole</v>
          </cell>
          <cell r="H4275" t="str">
            <v>1000006125</v>
          </cell>
        </row>
        <row r="4276">
          <cell r="A4276">
            <v>798</v>
          </cell>
          <cell r="B4276">
            <v>2</v>
          </cell>
          <cell r="C4276" t="str">
            <v>MGR-AA-033</v>
          </cell>
          <cell r="D4276">
            <v>798</v>
          </cell>
          <cell r="E4276" t="str">
            <v>MGR-AA</v>
          </cell>
          <cell r="F4276" t="str">
            <v>033</v>
          </cell>
          <cell r="G4276" t="str">
            <v>RITE</v>
          </cell>
          <cell r="I4276" t="e">
            <v>#N/A</v>
          </cell>
        </row>
        <row r="4277">
          <cell r="A4277">
            <v>955</v>
          </cell>
          <cell r="B4277">
            <v>2</v>
          </cell>
          <cell r="C4277" t="str">
            <v>MGR-AA-049</v>
          </cell>
          <cell r="D4277">
            <v>955</v>
          </cell>
          <cell r="E4277" t="str">
            <v>MGR-AA</v>
          </cell>
          <cell r="F4277" t="str">
            <v>049</v>
          </cell>
          <cell r="G4277" t="str">
            <v>On Location</v>
          </cell>
          <cell r="I4277" t="e">
            <v>#N/A</v>
          </cell>
        </row>
        <row r="4278">
          <cell r="A4278">
            <v>989</v>
          </cell>
          <cell r="B4278">
            <v>2</v>
          </cell>
          <cell r="C4278" t="str">
            <v>MGR-AA-058</v>
          </cell>
          <cell r="D4278">
            <v>989</v>
          </cell>
          <cell r="E4278" t="str">
            <v>MGR-AA</v>
          </cell>
          <cell r="F4278" t="str">
            <v>058</v>
          </cell>
          <cell r="G4278" t="str">
            <v>RITE</v>
          </cell>
          <cell r="I4278" t="e">
            <v>#N/A</v>
          </cell>
        </row>
        <row r="4279">
          <cell r="A4279">
            <v>1067</v>
          </cell>
          <cell r="B4279">
            <v>2</v>
          </cell>
          <cell r="C4279" t="str">
            <v>MGR-AA-074</v>
          </cell>
          <cell r="D4279">
            <v>1067</v>
          </cell>
          <cell r="E4279" t="str">
            <v>MGR-AA</v>
          </cell>
          <cell r="F4279" t="str">
            <v>074</v>
          </cell>
          <cell r="G4279" t="str">
            <v>On Location</v>
          </cell>
          <cell r="I4279" t="e">
            <v>#N/A</v>
          </cell>
        </row>
        <row r="4280">
          <cell r="A4280">
            <v>1087</v>
          </cell>
          <cell r="B4280">
            <v>2</v>
          </cell>
          <cell r="C4280" t="str">
            <v>MGR-AA-080</v>
          </cell>
          <cell r="D4280">
            <v>1087</v>
          </cell>
          <cell r="E4280" t="str">
            <v>MGR-AA</v>
          </cell>
          <cell r="F4280" t="str">
            <v>080</v>
          </cell>
          <cell r="G4280" t="str">
            <v>Lost in Hole</v>
          </cell>
          <cell r="I4280" t="e">
            <v>#N/A</v>
          </cell>
        </row>
        <row r="4281">
          <cell r="A4281">
            <v>1095</v>
          </cell>
          <cell r="B4281">
            <v>2</v>
          </cell>
          <cell r="C4281" t="str">
            <v>MGR-AA-082</v>
          </cell>
          <cell r="D4281">
            <v>1095</v>
          </cell>
          <cell r="E4281" t="str">
            <v>MGR-AA</v>
          </cell>
          <cell r="F4281" t="str">
            <v>082</v>
          </cell>
          <cell r="G4281" t="str">
            <v>RITE</v>
          </cell>
          <cell r="H4281" t="str">
            <v>1000006133</v>
          </cell>
        </row>
        <row r="4282">
          <cell r="A4282">
            <v>4180</v>
          </cell>
          <cell r="B4282">
            <v>2</v>
          </cell>
          <cell r="C4282" t="str">
            <v>MGR-AA-093</v>
          </cell>
          <cell r="D4282">
            <v>4180</v>
          </cell>
          <cell r="E4282" t="str">
            <v>MGR-AA</v>
          </cell>
          <cell r="F4282" t="str">
            <v>093</v>
          </cell>
          <cell r="G4282" t="str">
            <v>RITE</v>
          </cell>
          <cell r="H4282" t="str">
            <v>1000014396</v>
          </cell>
        </row>
        <row r="4283">
          <cell r="A4283">
            <v>1256</v>
          </cell>
          <cell r="B4283">
            <v>2</v>
          </cell>
          <cell r="C4283" t="str">
            <v>MGR-AA-116</v>
          </cell>
          <cell r="D4283">
            <v>1256</v>
          </cell>
          <cell r="E4283" t="str">
            <v>MGR-AA</v>
          </cell>
          <cell r="F4283" t="str">
            <v>116</v>
          </cell>
          <cell r="G4283" t="str">
            <v>RITE</v>
          </cell>
          <cell r="H4283" t="str">
            <v>1000017734</v>
          </cell>
        </row>
        <row r="4284">
          <cell r="A4284">
            <v>1434</v>
          </cell>
          <cell r="B4284">
            <v>2</v>
          </cell>
          <cell r="C4284" t="str">
            <v>MGR-AA-182</v>
          </cell>
          <cell r="D4284">
            <v>1434</v>
          </cell>
          <cell r="E4284" t="str">
            <v>MGR-AA</v>
          </cell>
          <cell r="F4284" t="str">
            <v>182</v>
          </cell>
          <cell r="G4284" t="str">
            <v>RITE</v>
          </cell>
          <cell r="H4284" t="str">
            <v>1000012897</v>
          </cell>
        </row>
        <row r="4285">
          <cell r="A4285">
            <v>1454</v>
          </cell>
          <cell r="B4285">
            <v>2</v>
          </cell>
          <cell r="C4285" t="str">
            <v>MGR-AA-193</v>
          </cell>
          <cell r="D4285">
            <v>1454</v>
          </cell>
          <cell r="E4285" t="str">
            <v>MGR-AA</v>
          </cell>
          <cell r="F4285" t="str">
            <v>193</v>
          </cell>
          <cell r="G4285" t="str">
            <v>RITE</v>
          </cell>
          <cell r="I4285" t="e">
            <v>#N/A</v>
          </cell>
        </row>
        <row r="4286">
          <cell r="A4286">
            <v>1480</v>
          </cell>
          <cell r="B4286">
            <v>2</v>
          </cell>
          <cell r="C4286" t="str">
            <v>MGR-AA-201</v>
          </cell>
          <cell r="D4286">
            <v>1480</v>
          </cell>
          <cell r="E4286" t="str">
            <v>MGR-AA</v>
          </cell>
          <cell r="F4286" t="str">
            <v>201</v>
          </cell>
          <cell r="G4286" t="str">
            <v>RITE</v>
          </cell>
          <cell r="H4286" t="str">
            <v>1000016414</v>
          </cell>
        </row>
        <row r="4287">
          <cell r="A4287">
            <v>1481</v>
          </cell>
          <cell r="B4287">
            <v>2</v>
          </cell>
          <cell r="C4287" t="str">
            <v>MGR-AA-202</v>
          </cell>
          <cell r="D4287">
            <v>1481</v>
          </cell>
          <cell r="E4287" t="str">
            <v>MGR-AA</v>
          </cell>
          <cell r="F4287" t="str">
            <v>202</v>
          </cell>
          <cell r="G4287" t="str">
            <v>RITE</v>
          </cell>
          <cell r="I4287" t="e">
            <v>#N/A</v>
          </cell>
        </row>
        <row r="4288">
          <cell r="A4288">
            <v>1510</v>
          </cell>
          <cell r="B4288">
            <v>2</v>
          </cell>
          <cell r="C4288" t="str">
            <v>MGR-AA-212</v>
          </cell>
          <cell r="D4288">
            <v>1510</v>
          </cell>
          <cell r="E4288" t="str">
            <v>MGR-AA</v>
          </cell>
          <cell r="F4288" t="str">
            <v>212</v>
          </cell>
          <cell r="G4288" t="str">
            <v>RITE</v>
          </cell>
          <cell r="H4288" t="str">
            <v>1000016415</v>
          </cell>
        </row>
        <row r="4289">
          <cell r="A4289">
            <v>6449</v>
          </cell>
          <cell r="B4289">
            <v>2</v>
          </cell>
          <cell r="C4289" t="str">
            <v>MGR-AA-231</v>
          </cell>
          <cell r="D4289">
            <v>6449</v>
          </cell>
          <cell r="E4289" t="str">
            <v>MGR-AA</v>
          </cell>
          <cell r="F4289" t="str">
            <v>231</v>
          </cell>
          <cell r="G4289" t="str">
            <v>RITE</v>
          </cell>
          <cell r="H4289" t="str">
            <v>1000017735</v>
          </cell>
        </row>
        <row r="4290">
          <cell r="A4290">
            <v>3990</v>
          </cell>
          <cell r="B4290">
            <v>2</v>
          </cell>
          <cell r="C4290" t="str">
            <v>MGR-AA-232</v>
          </cell>
          <cell r="D4290">
            <v>3990</v>
          </cell>
          <cell r="E4290" t="str">
            <v>MGR-AA</v>
          </cell>
          <cell r="F4290" t="str">
            <v>232</v>
          </cell>
          <cell r="G4290" t="str">
            <v>RITE</v>
          </cell>
          <cell r="H4290" t="str">
            <v>1000017736</v>
          </cell>
        </row>
        <row r="4291">
          <cell r="A4291">
            <v>1663</v>
          </cell>
          <cell r="B4291">
            <v>2</v>
          </cell>
          <cell r="C4291" t="str">
            <v>MGR-AA-268</v>
          </cell>
          <cell r="D4291">
            <v>1663</v>
          </cell>
          <cell r="E4291" t="str">
            <v>MGR-AA</v>
          </cell>
          <cell r="F4291" t="str">
            <v>268</v>
          </cell>
          <cell r="G4291" t="str">
            <v>Lost in Hole</v>
          </cell>
          <cell r="H4291" t="str">
            <v>1000016505</v>
          </cell>
        </row>
        <row r="4292">
          <cell r="A4292">
            <v>1667</v>
          </cell>
          <cell r="B4292">
            <v>2</v>
          </cell>
          <cell r="C4292" t="str">
            <v>MGR-AA-270</v>
          </cell>
          <cell r="D4292">
            <v>1667</v>
          </cell>
          <cell r="E4292" t="str">
            <v>MGR-AA</v>
          </cell>
          <cell r="F4292" t="str">
            <v>270</v>
          </cell>
          <cell r="G4292" t="str">
            <v>On Location</v>
          </cell>
          <cell r="H4292" t="str">
            <v>1000016688</v>
          </cell>
          <cell r="N4292" t="str">
            <v>4500711554</v>
          </cell>
          <cell r="O4292" t="str">
            <v>1</v>
          </cell>
        </row>
        <row r="4293">
          <cell r="A4293">
            <v>1678</v>
          </cell>
          <cell r="B4293">
            <v>2</v>
          </cell>
          <cell r="C4293" t="str">
            <v>MGR-AA-277</v>
          </cell>
          <cell r="D4293">
            <v>1678</v>
          </cell>
          <cell r="E4293" t="str">
            <v>MGR-AA</v>
          </cell>
          <cell r="F4293" t="str">
            <v>277</v>
          </cell>
          <cell r="G4293" t="str">
            <v>Lost in Hole</v>
          </cell>
          <cell r="H4293" t="str">
            <v>1000016833</v>
          </cell>
        </row>
        <row r="4294">
          <cell r="A4294">
            <v>7039</v>
          </cell>
          <cell r="B4294">
            <v>2</v>
          </cell>
          <cell r="C4294" t="str">
            <v>MGR-AA-285</v>
          </cell>
          <cell r="D4294">
            <v>7039</v>
          </cell>
          <cell r="E4294" t="str">
            <v>MGR-AA</v>
          </cell>
          <cell r="F4294" t="str">
            <v>285</v>
          </cell>
          <cell r="G4294" t="str">
            <v>TFER OUT</v>
          </cell>
          <cell r="I4294">
            <v>1000017085</v>
          </cell>
        </row>
        <row r="4295">
          <cell r="A4295">
            <v>5431</v>
          </cell>
          <cell r="B4295">
            <v>2</v>
          </cell>
          <cell r="C4295" t="str">
            <v>MGR-AA-308</v>
          </cell>
          <cell r="D4295">
            <v>5431</v>
          </cell>
          <cell r="E4295" t="str">
            <v>MGR-AA</v>
          </cell>
          <cell r="F4295" t="str">
            <v>308</v>
          </cell>
          <cell r="G4295" t="str">
            <v>RITE</v>
          </cell>
          <cell r="H4295" t="str">
            <v>1000017998</v>
          </cell>
        </row>
        <row r="4296">
          <cell r="A4296">
            <v>5606</v>
          </cell>
          <cell r="B4296">
            <v>2</v>
          </cell>
          <cell r="C4296" t="str">
            <v>MGR-AA-313</v>
          </cell>
          <cell r="D4296">
            <v>5606</v>
          </cell>
          <cell r="E4296" t="str">
            <v>MGR-AA</v>
          </cell>
          <cell r="F4296" t="str">
            <v>313</v>
          </cell>
          <cell r="G4296" t="str">
            <v>On Location</v>
          </cell>
          <cell r="H4296" t="str">
            <v>1000018074</v>
          </cell>
          <cell r="N4296" t="str">
            <v>4501061123</v>
          </cell>
          <cell r="O4296" t="str">
            <v>4</v>
          </cell>
        </row>
        <row r="4297">
          <cell r="A4297">
            <v>5610</v>
          </cell>
          <cell r="B4297">
            <v>2</v>
          </cell>
          <cell r="C4297" t="str">
            <v>MGR-AA-315</v>
          </cell>
          <cell r="D4297">
            <v>5610</v>
          </cell>
          <cell r="E4297" t="str">
            <v>MGR-AA</v>
          </cell>
          <cell r="F4297" t="str">
            <v>315</v>
          </cell>
          <cell r="G4297" t="str">
            <v>RITE</v>
          </cell>
          <cell r="I4297" t="e">
            <v>#N/A</v>
          </cell>
          <cell r="N4297" t="str">
            <v>4501061123</v>
          </cell>
          <cell r="O4297" t="str">
            <v>2</v>
          </cell>
        </row>
        <row r="4298">
          <cell r="A4298">
            <v>5673</v>
          </cell>
          <cell r="B4298">
            <v>2</v>
          </cell>
          <cell r="C4298" t="str">
            <v>MGR-AA-316</v>
          </cell>
          <cell r="D4298">
            <v>5673</v>
          </cell>
          <cell r="E4298" t="str">
            <v>MGR-AA</v>
          </cell>
          <cell r="F4298" t="str">
            <v>316</v>
          </cell>
          <cell r="G4298" t="str">
            <v>RITE</v>
          </cell>
          <cell r="H4298" t="str">
            <v>1000018176</v>
          </cell>
          <cell r="N4298" t="str">
            <v>4501061123</v>
          </cell>
          <cell r="O4298" t="str">
            <v>1</v>
          </cell>
        </row>
        <row r="4299">
          <cell r="A4299">
            <v>5674</v>
          </cell>
          <cell r="B4299">
            <v>2</v>
          </cell>
          <cell r="C4299" t="str">
            <v>MGR-AA-317</v>
          </cell>
          <cell r="D4299">
            <v>5674</v>
          </cell>
          <cell r="E4299" t="str">
            <v>MGR-AA</v>
          </cell>
          <cell r="F4299" t="str">
            <v>317</v>
          </cell>
          <cell r="G4299" t="str">
            <v>RITE</v>
          </cell>
          <cell r="H4299" t="str">
            <v>1000018207</v>
          </cell>
          <cell r="N4299" t="str">
            <v>4501061123</v>
          </cell>
          <cell r="O4299" t="str">
            <v>3</v>
          </cell>
        </row>
        <row r="4300">
          <cell r="A4300">
            <v>5997</v>
          </cell>
          <cell r="B4300">
            <v>2</v>
          </cell>
          <cell r="C4300" t="str">
            <v>MGR-AA-322</v>
          </cell>
          <cell r="D4300">
            <v>5997</v>
          </cell>
          <cell r="E4300" t="str">
            <v>MGR-AA</v>
          </cell>
          <cell r="F4300" t="str">
            <v>322</v>
          </cell>
          <cell r="G4300" t="str">
            <v>On Location</v>
          </cell>
          <cell r="I4300">
            <v>1000019071</v>
          </cell>
          <cell r="N4300" t="str">
            <v>4501093543</v>
          </cell>
          <cell r="O4300" t="str">
            <v>10</v>
          </cell>
        </row>
        <row r="4301">
          <cell r="A4301">
            <v>6067</v>
          </cell>
          <cell r="B4301">
            <v>2</v>
          </cell>
          <cell r="C4301" t="str">
            <v>MGR-AA-327</v>
          </cell>
          <cell r="D4301">
            <v>6067</v>
          </cell>
          <cell r="E4301" t="str">
            <v>MGR-AA</v>
          </cell>
          <cell r="F4301" t="str">
            <v>327</v>
          </cell>
          <cell r="G4301" t="str">
            <v>RITE</v>
          </cell>
          <cell r="H4301" t="str">
            <v>1000018520</v>
          </cell>
          <cell r="N4301" t="str">
            <v>4501120537</v>
          </cell>
          <cell r="O4301" t="str">
            <v>1</v>
          </cell>
        </row>
        <row r="4302">
          <cell r="A4302">
            <v>6086</v>
          </cell>
          <cell r="B4302">
            <v>2</v>
          </cell>
          <cell r="C4302" t="str">
            <v>MGR-AA-330</v>
          </cell>
          <cell r="D4302">
            <v>6086</v>
          </cell>
          <cell r="E4302" t="str">
            <v>MGR-AA</v>
          </cell>
          <cell r="F4302" t="str">
            <v>330</v>
          </cell>
          <cell r="G4302" t="str">
            <v>On Location</v>
          </cell>
          <cell r="H4302" t="str">
            <v>1000018537</v>
          </cell>
          <cell r="N4302" t="str">
            <v>4501120555</v>
          </cell>
          <cell r="O4302" t="str">
            <v>3</v>
          </cell>
        </row>
        <row r="4303">
          <cell r="A4303">
            <v>6095</v>
          </cell>
          <cell r="B4303">
            <v>2</v>
          </cell>
          <cell r="C4303" t="str">
            <v>MGR-AA-331</v>
          </cell>
          <cell r="D4303">
            <v>6095</v>
          </cell>
          <cell r="E4303" t="str">
            <v>MGR-AA</v>
          </cell>
          <cell r="F4303" t="str">
            <v>331</v>
          </cell>
          <cell r="G4303" t="str">
            <v>On Location</v>
          </cell>
          <cell r="I4303" t="e">
            <v>#N/A</v>
          </cell>
          <cell r="N4303" t="str">
            <v>4501120537</v>
          </cell>
          <cell r="O4303" t="str">
            <v>4</v>
          </cell>
        </row>
        <row r="4304">
          <cell r="A4304">
            <v>6096</v>
          </cell>
          <cell r="B4304">
            <v>2</v>
          </cell>
          <cell r="C4304" t="str">
            <v>MGR-AA-332</v>
          </cell>
          <cell r="D4304">
            <v>6096</v>
          </cell>
          <cell r="E4304" t="str">
            <v>MGR-AA</v>
          </cell>
          <cell r="F4304" t="str">
            <v>332</v>
          </cell>
          <cell r="G4304" t="str">
            <v>RITE</v>
          </cell>
          <cell r="H4304" t="str">
            <v>1000018567</v>
          </cell>
          <cell r="N4304" t="str">
            <v>4501120537</v>
          </cell>
          <cell r="O4304" t="str">
            <v>5</v>
          </cell>
        </row>
        <row r="4305">
          <cell r="A4305">
            <v>6507</v>
          </cell>
          <cell r="B4305">
            <v>2</v>
          </cell>
          <cell r="C4305" t="str">
            <v>MGR-AA-336</v>
          </cell>
          <cell r="D4305">
            <v>6507</v>
          </cell>
          <cell r="E4305" t="str">
            <v>MGR-AA</v>
          </cell>
          <cell r="F4305" t="str">
            <v>336</v>
          </cell>
          <cell r="G4305" t="str">
            <v>RITE</v>
          </cell>
          <cell r="H4305" t="str">
            <v>1000018861</v>
          </cell>
          <cell r="N4305" t="str">
            <v>4501120555</v>
          </cell>
          <cell r="O4305" t="str">
            <v>24</v>
          </cell>
        </row>
        <row r="4306">
          <cell r="A4306">
            <v>7104</v>
          </cell>
          <cell r="B4306">
            <v>2</v>
          </cell>
          <cell r="C4306" t="str">
            <v>MGR-AA-341</v>
          </cell>
          <cell r="D4306">
            <v>7104</v>
          </cell>
          <cell r="E4306" t="str">
            <v>MGR-AA</v>
          </cell>
          <cell r="F4306" t="str">
            <v>341</v>
          </cell>
          <cell r="G4306" t="str">
            <v>RITE</v>
          </cell>
          <cell r="I4306" t="e">
            <v>#N/A</v>
          </cell>
        </row>
        <row r="4307">
          <cell r="A4307">
            <v>6917</v>
          </cell>
          <cell r="B4307">
            <v>2</v>
          </cell>
          <cell r="C4307" t="str">
            <v>MGR-AA-356</v>
          </cell>
          <cell r="D4307">
            <v>6917</v>
          </cell>
          <cell r="E4307" t="str">
            <v>MGR-AA</v>
          </cell>
          <cell r="F4307" t="str">
            <v>356</v>
          </cell>
          <cell r="G4307" t="str">
            <v>RITE</v>
          </cell>
          <cell r="I4307">
            <v>1000019033</v>
          </cell>
          <cell r="N4307" t="str">
            <v>4501120557</v>
          </cell>
          <cell r="O4307" t="str">
            <v>6</v>
          </cell>
        </row>
        <row r="4308">
          <cell r="A4308">
            <v>6920</v>
          </cell>
          <cell r="B4308">
            <v>2</v>
          </cell>
          <cell r="C4308" t="str">
            <v>MGR-AA-357</v>
          </cell>
          <cell r="D4308">
            <v>6920</v>
          </cell>
          <cell r="E4308" t="str">
            <v>MGR-AA</v>
          </cell>
          <cell r="F4308" t="str">
            <v>357</v>
          </cell>
          <cell r="G4308" t="str">
            <v>RITE</v>
          </cell>
          <cell r="I4308">
            <v>1000019037</v>
          </cell>
          <cell r="N4308" t="str">
            <v>4501120557</v>
          </cell>
          <cell r="O4308" t="str">
            <v>13</v>
          </cell>
        </row>
        <row r="4309">
          <cell r="A4309">
            <v>6921</v>
          </cell>
          <cell r="B4309">
            <v>2</v>
          </cell>
          <cell r="C4309" t="str">
            <v>MGR-AA-358</v>
          </cell>
          <cell r="D4309">
            <v>6921</v>
          </cell>
          <cell r="E4309" t="str">
            <v>MGR-AA</v>
          </cell>
          <cell r="F4309" t="str">
            <v>358</v>
          </cell>
          <cell r="G4309" t="str">
            <v>RITE</v>
          </cell>
          <cell r="I4309">
            <v>1000019038</v>
          </cell>
          <cell r="N4309" t="str">
            <v>4501120557</v>
          </cell>
          <cell r="O4309" t="str">
            <v>14</v>
          </cell>
        </row>
        <row r="4310">
          <cell r="A4310">
            <v>6995</v>
          </cell>
          <cell r="B4310">
            <v>2</v>
          </cell>
          <cell r="C4310" t="str">
            <v>MGR-AA-362</v>
          </cell>
          <cell r="D4310">
            <v>6995</v>
          </cell>
          <cell r="E4310" t="str">
            <v>MGR-AA</v>
          </cell>
          <cell r="F4310" t="str">
            <v>362</v>
          </cell>
          <cell r="G4310" t="str">
            <v>TFER OUT</v>
          </cell>
          <cell r="I4310">
            <v>1000019048</v>
          </cell>
        </row>
        <row r="4311">
          <cell r="A4311">
            <v>6994</v>
          </cell>
          <cell r="B4311">
            <v>2</v>
          </cell>
          <cell r="C4311" t="str">
            <v>MGR-AA-363</v>
          </cell>
          <cell r="D4311">
            <v>6994</v>
          </cell>
          <cell r="E4311" t="str">
            <v>MGR-AA</v>
          </cell>
          <cell r="F4311" t="str">
            <v>363</v>
          </cell>
          <cell r="G4311" t="str">
            <v>TFER OUT</v>
          </cell>
          <cell r="I4311">
            <v>1000019049</v>
          </cell>
        </row>
        <row r="4312">
          <cell r="A4312">
            <v>1136</v>
          </cell>
          <cell r="B4312">
            <v>2</v>
          </cell>
          <cell r="C4312" t="str">
            <v>MGR-BA-093</v>
          </cell>
          <cell r="D4312">
            <v>1136</v>
          </cell>
          <cell r="E4312" t="str">
            <v>MGR-BA</v>
          </cell>
          <cell r="F4312" t="str">
            <v>093</v>
          </cell>
          <cell r="G4312" t="str">
            <v>RITE</v>
          </cell>
          <cell r="I4312" t="e">
            <v>#N/A</v>
          </cell>
        </row>
        <row r="4313">
          <cell r="A4313">
            <v>567</v>
          </cell>
          <cell r="B4313">
            <v>2</v>
          </cell>
          <cell r="C4313" t="str">
            <v>MMA-BB-018</v>
          </cell>
          <cell r="D4313">
            <v>567</v>
          </cell>
          <cell r="E4313" t="str">
            <v>MMA-BB</v>
          </cell>
          <cell r="F4313" t="str">
            <v>018</v>
          </cell>
          <cell r="G4313" t="str">
            <v>On Location</v>
          </cell>
          <cell r="H4313" t="str">
            <v>1000016387</v>
          </cell>
        </row>
        <row r="4314">
          <cell r="A4314">
            <v>604</v>
          </cell>
          <cell r="B4314">
            <v>2</v>
          </cell>
          <cell r="C4314" t="str">
            <v>MMA-BB-020</v>
          </cell>
          <cell r="D4314">
            <v>604</v>
          </cell>
          <cell r="E4314" t="str">
            <v>MMA-BB</v>
          </cell>
          <cell r="F4314" t="str">
            <v>020</v>
          </cell>
          <cell r="G4314" t="str">
            <v>On Location</v>
          </cell>
          <cell r="H4314" t="str">
            <v>1000016703</v>
          </cell>
        </row>
        <row r="4315">
          <cell r="A4315">
            <v>839</v>
          </cell>
          <cell r="B4315">
            <v>2</v>
          </cell>
          <cell r="C4315" t="str">
            <v>MMA-BB-037</v>
          </cell>
          <cell r="D4315">
            <v>839</v>
          </cell>
          <cell r="E4315" t="str">
            <v>MMA-BB</v>
          </cell>
          <cell r="F4315" t="str">
            <v>037</v>
          </cell>
          <cell r="G4315" t="str">
            <v>On Location</v>
          </cell>
          <cell r="H4315" t="str">
            <v>1000006136</v>
          </cell>
        </row>
        <row r="4316">
          <cell r="A4316">
            <v>896</v>
          </cell>
          <cell r="B4316">
            <v>2</v>
          </cell>
          <cell r="C4316" t="str">
            <v>MMA-BB-042</v>
          </cell>
          <cell r="D4316">
            <v>896</v>
          </cell>
          <cell r="E4316" t="str">
            <v>MMA-BB</v>
          </cell>
          <cell r="F4316" t="str">
            <v>042</v>
          </cell>
          <cell r="G4316" t="str">
            <v>On Location</v>
          </cell>
          <cell r="H4316" t="str">
            <v>1000006137</v>
          </cell>
        </row>
        <row r="4317">
          <cell r="A4317">
            <v>981</v>
          </cell>
          <cell r="B4317">
            <v>2</v>
          </cell>
          <cell r="C4317" t="str">
            <v>MMA-BB-055</v>
          </cell>
          <cell r="D4317">
            <v>981</v>
          </cell>
          <cell r="E4317" t="str">
            <v>MMA-BB</v>
          </cell>
          <cell r="F4317" t="str">
            <v>055</v>
          </cell>
          <cell r="G4317" t="str">
            <v>On Location</v>
          </cell>
          <cell r="H4317" t="str">
            <v>1000006143</v>
          </cell>
        </row>
        <row r="4318">
          <cell r="A4318">
            <v>1032</v>
          </cell>
          <cell r="B4318">
            <v>2</v>
          </cell>
          <cell r="C4318" t="str">
            <v>MMA-BB-067</v>
          </cell>
          <cell r="D4318">
            <v>1032</v>
          </cell>
          <cell r="E4318" t="str">
            <v>MMA-BB</v>
          </cell>
          <cell r="F4318" t="str">
            <v>067</v>
          </cell>
          <cell r="G4318" t="str">
            <v>Lost in Hole</v>
          </cell>
          <cell r="H4318" t="str">
            <v>1000006145</v>
          </cell>
        </row>
        <row r="4319">
          <cell r="A4319">
            <v>1127</v>
          </cell>
          <cell r="B4319">
            <v>2</v>
          </cell>
          <cell r="C4319" t="str">
            <v>MMA-BB-089</v>
          </cell>
          <cell r="D4319">
            <v>1127</v>
          </cell>
          <cell r="E4319" t="str">
            <v>MMA-BB</v>
          </cell>
          <cell r="F4319" t="str">
            <v>089</v>
          </cell>
          <cell r="G4319" t="str">
            <v>Lost in Hole</v>
          </cell>
          <cell r="H4319" t="str">
            <v>1000006148</v>
          </cell>
        </row>
        <row r="4320">
          <cell r="A4320">
            <v>1142</v>
          </cell>
          <cell r="B4320">
            <v>2</v>
          </cell>
          <cell r="C4320" t="str">
            <v>MMA-BB-095</v>
          </cell>
          <cell r="D4320">
            <v>1142</v>
          </cell>
          <cell r="E4320" t="str">
            <v>MMA-BB</v>
          </cell>
          <cell r="F4320" t="str">
            <v>095</v>
          </cell>
          <cell r="G4320" t="str">
            <v>RITE</v>
          </cell>
          <cell r="H4320" t="str">
            <v>1000006151</v>
          </cell>
        </row>
        <row r="4321">
          <cell r="A4321">
            <v>1203</v>
          </cell>
          <cell r="B4321">
            <v>2</v>
          </cell>
          <cell r="C4321" t="str">
            <v>MMA-BB-104</v>
          </cell>
          <cell r="D4321">
            <v>1203</v>
          </cell>
          <cell r="E4321" t="str">
            <v>MMA-BB</v>
          </cell>
          <cell r="F4321" t="str">
            <v>104</v>
          </cell>
          <cell r="G4321" t="str">
            <v>Lost in Hole</v>
          </cell>
          <cell r="H4321" t="str">
            <v>1000006168</v>
          </cell>
        </row>
        <row r="4322">
          <cell r="A4322">
            <v>1276</v>
          </cell>
          <cell r="B4322">
            <v>2</v>
          </cell>
          <cell r="C4322" t="str">
            <v>MMA-BB-122</v>
          </cell>
          <cell r="D4322">
            <v>1276</v>
          </cell>
          <cell r="E4322" t="str">
            <v>MMA-BB</v>
          </cell>
          <cell r="F4322" t="str">
            <v>122</v>
          </cell>
          <cell r="G4322" t="str">
            <v>Lost in Hole</v>
          </cell>
          <cell r="H4322" t="str">
            <v>1000006174</v>
          </cell>
        </row>
        <row r="4323">
          <cell r="A4323">
            <v>1283</v>
          </cell>
          <cell r="B4323">
            <v>2</v>
          </cell>
          <cell r="C4323" t="str">
            <v>MMA-BB-124</v>
          </cell>
          <cell r="D4323">
            <v>1283</v>
          </cell>
          <cell r="E4323" t="str">
            <v>MMA-BB</v>
          </cell>
          <cell r="F4323" t="str">
            <v>124</v>
          </cell>
          <cell r="G4323" t="str">
            <v>Lost in Hole</v>
          </cell>
          <cell r="H4323" t="str">
            <v>1000006176</v>
          </cell>
        </row>
        <row r="4324">
          <cell r="A4324">
            <v>1335</v>
          </cell>
          <cell r="B4324">
            <v>2</v>
          </cell>
          <cell r="C4324" t="str">
            <v>MMA-BB-143</v>
          </cell>
          <cell r="D4324">
            <v>1335</v>
          </cell>
          <cell r="E4324" t="str">
            <v>MMA-BB</v>
          </cell>
          <cell r="F4324" t="str">
            <v>143</v>
          </cell>
          <cell r="G4324" t="str">
            <v>RITE</v>
          </cell>
          <cell r="H4324" t="str">
            <v>1000006180</v>
          </cell>
        </row>
        <row r="4325">
          <cell r="A4325">
            <v>1346</v>
          </cell>
          <cell r="B4325">
            <v>2</v>
          </cell>
          <cell r="C4325" t="str">
            <v>MMA-BB-146</v>
          </cell>
          <cell r="D4325">
            <v>1346</v>
          </cell>
          <cell r="E4325" t="str">
            <v>MMA-BB</v>
          </cell>
          <cell r="F4325" t="str">
            <v>146</v>
          </cell>
          <cell r="G4325" t="str">
            <v>RITE</v>
          </cell>
          <cell r="H4325" t="str">
            <v>1000006181</v>
          </cell>
        </row>
        <row r="4326">
          <cell r="A4326">
            <v>1419</v>
          </cell>
          <cell r="B4326">
            <v>2</v>
          </cell>
          <cell r="C4326" t="str">
            <v>MMA-BB-177</v>
          </cell>
          <cell r="D4326">
            <v>1419</v>
          </cell>
          <cell r="E4326" t="str">
            <v>MMA-BB</v>
          </cell>
          <cell r="F4326" t="str">
            <v>177</v>
          </cell>
          <cell r="G4326" t="str">
            <v>On Location</v>
          </cell>
          <cell r="H4326" t="str">
            <v>1000006189</v>
          </cell>
        </row>
        <row r="4327">
          <cell r="A4327">
            <v>1458</v>
          </cell>
          <cell r="B4327">
            <v>2</v>
          </cell>
          <cell r="C4327" t="str">
            <v>MMA-BB-194</v>
          </cell>
          <cell r="D4327">
            <v>1458</v>
          </cell>
          <cell r="E4327" t="str">
            <v>MMA-BB</v>
          </cell>
          <cell r="F4327" t="str">
            <v>194</v>
          </cell>
          <cell r="G4327" t="str">
            <v>Lost in Hole</v>
          </cell>
          <cell r="H4327" t="str">
            <v>1000006193</v>
          </cell>
        </row>
        <row r="4328">
          <cell r="A4328">
            <v>1492</v>
          </cell>
          <cell r="B4328">
            <v>2</v>
          </cell>
          <cell r="C4328" t="str">
            <v>MMA-BB-207</v>
          </cell>
          <cell r="D4328">
            <v>1492</v>
          </cell>
          <cell r="E4328" t="str">
            <v>MMA-BB</v>
          </cell>
          <cell r="F4328" t="str">
            <v>207</v>
          </cell>
          <cell r="G4328" t="str">
            <v>Lost in Hole</v>
          </cell>
          <cell r="I4328" t="e">
            <v>#N/A</v>
          </cell>
        </row>
        <row r="4329">
          <cell r="A4329">
            <v>1571</v>
          </cell>
          <cell r="B4329">
            <v>2</v>
          </cell>
          <cell r="C4329" t="str">
            <v>MMA-BB-227</v>
          </cell>
          <cell r="D4329">
            <v>1571</v>
          </cell>
          <cell r="E4329" t="str">
            <v>MMA-BB</v>
          </cell>
          <cell r="F4329" t="str">
            <v>227</v>
          </cell>
          <cell r="G4329" t="str">
            <v>RITE</v>
          </cell>
          <cell r="H4329" t="str">
            <v>1000006200</v>
          </cell>
        </row>
        <row r="4330">
          <cell r="A4330">
            <v>1689</v>
          </cell>
          <cell r="B4330">
            <v>2</v>
          </cell>
          <cell r="C4330" t="str">
            <v>MMA-BB-289</v>
          </cell>
          <cell r="D4330">
            <v>1689</v>
          </cell>
          <cell r="E4330" t="str">
            <v>MMA-BB</v>
          </cell>
          <cell r="F4330" t="str">
            <v>289</v>
          </cell>
          <cell r="G4330" t="str">
            <v>Lost in Hole</v>
          </cell>
          <cell r="H4330" t="str">
            <v>1000006232</v>
          </cell>
        </row>
        <row r="4331">
          <cell r="A4331">
            <v>1700</v>
          </cell>
          <cell r="B4331">
            <v>2</v>
          </cell>
          <cell r="C4331" t="str">
            <v>MMA-BB-293</v>
          </cell>
          <cell r="D4331">
            <v>1700</v>
          </cell>
          <cell r="E4331" t="str">
            <v>MMA-BB</v>
          </cell>
          <cell r="F4331" t="str">
            <v>293</v>
          </cell>
          <cell r="G4331" t="str">
            <v>RITE</v>
          </cell>
          <cell r="H4331" t="str">
            <v>1000016416</v>
          </cell>
        </row>
        <row r="4332">
          <cell r="A4332">
            <v>1706</v>
          </cell>
          <cell r="B4332">
            <v>2</v>
          </cell>
          <cell r="C4332" t="str">
            <v>MMA-BB-294</v>
          </cell>
          <cell r="D4332">
            <v>1706</v>
          </cell>
          <cell r="E4332" t="str">
            <v>MMA-BB</v>
          </cell>
          <cell r="F4332" t="str">
            <v>294</v>
          </cell>
          <cell r="G4332" t="str">
            <v>On Location</v>
          </cell>
          <cell r="H4332" t="str">
            <v>1000006233</v>
          </cell>
        </row>
        <row r="4333">
          <cell r="A4333">
            <v>1787</v>
          </cell>
          <cell r="B4333">
            <v>2</v>
          </cell>
          <cell r="C4333" t="str">
            <v>MMA-BB-311</v>
          </cell>
          <cell r="D4333">
            <v>1787</v>
          </cell>
          <cell r="E4333" t="str">
            <v>MMA-BB</v>
          </cell>
          <cell r="F4333" t="str">
            <v>311</v>
          </cell>
          <cell r="G4333" t="str">
            <v>On Location</v>
          </cell>
          <cell r="H4333" t="str">
            <v>1000017712</v>
          </cell>
        </row>
        <row r="4334">
          <cell r="A4334">
            <v>1800</v>
          </cell>
          <cell r="B4334">
            <v>2</v>
          </cell>
          <cell r="C4334" t="str">
            <v>MMA-BB-314</v>
          </cell>
          <cell r="D4334">
            <v>1800</v>
          </cell>
          <cell r="E4334" t="str">
            <v>MMA-BB</v>
          </cell>
          <cell r="F4334" t="str">
            <v>314</v>
          </cell>
          <cell r="G4334" t="str">
            <v>Lost in Hole</v>
          </cell>
          <cell r="H4334" t="str">
            <v>1000016417</v>
          </cell>
        </row>
        <row r="4335">
          <cell r="A4335">
            <v>1813</v>
          </cell>
          <cell r="B4335">
            <v>2</v>
          </cell>
          <cell r="C4335" t="str">
            <v>MMA-BB-325</v>
          </cell>
          <cell r="D4335">
            <v>1813</v>
          </cell>
          <cell r="E4335" t="str">
            <v>MMA-BB</v>
          </cell>
          <cell r="F4335" t="str">
            <v>325</v>
          </cell>
          <cell r="G4335" t="str">
            <v>Lost in Hole</v>
          </cell>
          <cell r="H4335" t="str">
            <v>1000006211</v>
          </cell>
        </row>
        <row r="4336">
          <cell r="A4336">
            <v>1830</v>
          </cell>
          <cell r="B4336">
            <v>2</v>
          </cell>
          <cell r="C4336" t="str">
            <v>MMA-BB-344</v>
          </cell>
          <cell r="D4336">
            <v>1830</v>
          </cell>
          <cell r="E4336" t="str">
            <v>MMA-BB</v>
          </cell>
          <cell r="F4336" t="str">
            <v>344</v>
          </cell>
          <cell r="G4336" t="str">
            <v>Lost in Hole</v>
          </cell>
          <cell r="H4336" t="str">
            <v>1000006214</v>
          </cell>
        </row>
        <row r="4337">
          <cell r="A4337">
            <v>1844</v>
          </cell>
          <cell r="B4337">
            <v>2</v>
          </cell>
          <cell r="C4337" t="str">
            <v>MMA-BB-360</v>
          </cell>
          <cell r="D4337">
            <v>1844</v>
          </cell>
          <cell r="E4337" t="str">
            <v>MMA-BB</v>
          </cell>
          <cell r="F4337" t="str">
            <v>360</v>
          </cell>
          <cell r="G4337" t="str">
            <v>RITE</v>
          </cell>
          <cell r="H4337" t="str">
            <v>1000015538</v>
          </cell>
        </row>
        <row r="4338">
          <cell r="A4338">
            <v>1893</v>
          </cell>
          <cell r="B4338">
            <v>2</v>
          </cell>
          <cell r="C4338" t="str">
            <v>MMA-BB-401</v>
          </cell>
          <cell r="D4338">
            <v>1893</v>
          </cell>
          <cell r="E4338" t="str">
            <v>MMA-BB</v>
          </cell>
          <cell r="F4338" t="str">
            <v>401</v>
          </cell>
          <cell r="G4338" t="str">
            <v>Lost in Hole</v>
          </cell>
          <cell r="H4338" t="str">
            <v>1000006217</v>
          </cell>
        </row>
        <row r="4339">
          <cell r="A4339">
            <v>1901</v>
          </cell>
          <cell r="B4339">
            <v>2</v>
          </cell>
          <cell r="C4339" t="str">
            <v>MMA-BB-402</v>
          </cell>
          <cell r="D4339">
            <v>1901</v>
          </cell>
          <cell r="E4339" t="str">
            <v>MMA-BB</v>
          </cell>
          <cell r="F4339" t="str">
            <v>402</v>
          </cell>
          <cell r="G4339" t="str">
            <v>On Location</v>
          </cell>
          <cell r="H4339" t="str">
            <v>1000006218</v>
          </cell>
        </row>
        <row r="4340">
          <cell r="A4340">
            <v>1913</v>
          </cell>
          <cell r="B4340">
            <v>2</v>
          </cell>
          <cell r="C4340" t="str">
            <v>MMA-BB-404</v>
          </cell>
          <cell r="D4340">
            <v>1913</v>
          </cell>
          <cell r="E4340" t="str">
            <v>MMA-BB</v>
          </cell>
          <cell r="F4340" t="str">
            <v>404</v>
          </cell>
          <cell r="G4340" t="str">
            <v>RITE</v>
          </cell>
          <cell r="H4340" t="str">
            <v>1000006220</v>
          </cell>
        </row>
        <row r="4341">
          <cell r="A4341">
            <v>1919</v>
          </cell>
          <cell r="B4341">
            <v>2</v>
          </cell>
          <cell r="C4341" t="str">
            <v>MMA-BB-405</v>
          </cell>
          <cell r="D4341">
            <v>1919</v>
          </cell>
          <cell r="E4341" t="str">
            <v>MMA-BB</v>
          </cell>
          <cell r="F4341" t="str">
            <v>405</v>
          </cell>
          <cell r="G4341" t="str">
            <v>Lost in Hole</v>
          </cell>
          <cell r="H4341" t="str">
            <v>1000006221</v>
          </cell>
        </row>
        <row r="4342">
          <cell r="A4342">
            <v>1938</v>
          </cell>
          <cell r="B4342">
            <v>2</v>
          </cell>
          <cell r="C4342" t="str">
            <v>MMA-BB-409</v>
          </cell>
          <cell r="D4342">
            <v>1938</v>
          </cell>
          <cell r="E4342" t="str">
            <v>MMA-BB</v>
          </cell>
          <cell r="F4342" t="str">
            <v>409</v>
          </cell>
          <cell r="G4342" t="str">
            <v>RITE</v>
          </cell>
          <cell r="H4342" t="str">
            <v>1000006223</v>
          </cell>
        </row>
        <row r="4343">
          <cell r="A4343">
            <v>1971</v>
          </cell>
          <cell r="B4343">
            <v>2</v>
          </cell>
          <cell r="C4343" t="str">
            <v>MMA-BB-423</v>
          </cell>
          <cell r="D4343">
            <v>1971</v>
          </cell>
          <cell r="E4343" t="str">
            <v>MMA-BB</v>
          </cell>
          <cell r="F4343" t="str">
            <v>423</v>
          </cell>
          <cell r="G4343" t="str">
            <v>On Location</v>
          </cell>
          <cell r="H4343" t="str">
            <v>1000006225</v>
          </cell>
        </row>
        <row r="4344">
          <cell r="A4344">
            <v>1974</v>
          </cell>
          <cell r="B4344">
            <v>2</v>
          </cell>
          <cell r="C4344" t="str">
            <v>MMA-BB-424</v>
          </cell>
          <cell r="D4344">
            <v>1974</v>
          </cell>
          <cell r="E4344" t="str">
            <v>MMA-BB</v>
          </cell>
          <cell r="F4344" t="str">
            <v>424</v>
          </cell>
          <cell r="G4344" t="str">
            <v>RITE</v>
          </cell>
          <cell r="H4344" t="str">
            <v>1000006226</v>
          </cell>
        </row>
        <row r="4345">
          <cell r="A4345">
            <v>1977</v>
          </cell>
          <cell r="B4345">
            <v>2</v>
          </cell>
          <cell r="C4345" t="str">
            <v>MMA-BB-425</v>
          </cell>
          <cell r="D4345">
            <v>1977</v>
          </cell>
          <cell r="E4345" t="str">
            <v>MMA-BB</v>
          </cell>
          <cell r="F4345" t="str">
            <v>425</v>
          </cell>
          <cell r="G4345" t="str">
            <v>On Location</v>
          </cell>
          <cell r="H4345" t="str">
            <v>1000006227</v>
          </cell>
        </row>
        <row r="4346">
          <cell r="A4346">
            <v>1982</v>
          </cell>
          <cell r="B4346">
            <v>2</v>
          </cell>
          <cell r="C4346" t="str">
            <v>MMA-BB-427</v>
          </cell>
          <cell r="D4346">
            <v>1982</v>
          </cell>
          <cell r="E4346" t="str">
            <v>MMA-BB</v>
          </cell>
          <cell r="F4346" t="str">
            <v>427</v>
          </cell>
          <cell r="G4346" t="str">
            <v>On Location</v>
          </cell>
          <cell r="H4346" t="str">
            <v>1000006228</v>
          </cell>
        </row>
        <row r="4347">
          <cell r="A4347">
            <v>2028</v>
          </cell>
          <cell r="B4347">
            <v>2</v>
          </cell>
          <cell r="C4347" t="str">
            <v>MMA-BB-452</v>
          </cell>
          <cell r="D4347">
            <v>2028</v>
          </cell>
          <cell r="E4347" t="str">
            <v>MMA-BB</v>
          </cell>
          <cell r="F4347" t="str">
            <v>452</v>
          </cell>
          <cell r="G4347" t="str">
            <v>Lost in Hole</v>
          </cell>
          <cell r="H4347" t="str">
            <v>1000012108</v>
          </cell>
        </row>
        <row r="4348">
          <cell r="A4348">
            <v>2081</v>
          </cell>
          <cell r="B4348">
            <v>2</v>
          </cell>
          <cell r="C4348" t="str">
            <v>MMA-BB-492</v>
          </cell>
          <cell r="D4348">
            <v>2081</v>
          </cell>
          <cell r="E4348" t="str">
            <v>MMA-BB</v>
          </cell>
          <cell r="F4348" t="str">
            <v>492</v>
          </cell>
          <cell r="G4348" t="str">
            <v>On Location</v>
          </cell>
          <cell r="H4348" t="str">
            <v>1000012774</v>
          </cell>
          <cell r="N4348" t="str">
            <v>4500012360</v>
          </cell>
          <cell r="O4348" t="str">
            <v>2</v>
          </cell>
        </row>
        <row r="4349">
          <cell r="A4349">
            <v>2113</v>
          </cell>
          <cell r="B4349">
            <v>2</v>
          </cell>
          <cell r="C4349" t="str">
            <v>MMA-BB-503</v>
          </cell>
          <cell r="D4349">
            <v>2113</v>
          </cell>
          <cell r="E4349" t="str">
            <v>MMA-BB</v>
          </cell>
          <cell r="F4349" t="str">
            <v>503</v>
          </cell>
          <cell r="G4349" t="str">
            <v>Lost in Hole</v>
          </cell>
          <cell r="H4349" t="str">
            <v>1000015722</v>
          </cell>
        </row>
        <row r="4350">
          <cell r="A4350">
            <v>2144</v>
          </cell>
          <cell r="B4350">
            <v>2</v>
          </cell>
          <cell r="C4350" t="str">
            <v>MMA-BB-510</v>
          </cell>
          <cell r="D4350">
            <v>2144</v>
          </cell>
          <cell r="E4350" t="str">
            <v>MMA-BB</v>
          </cell>
          <cell r="F4350" t="str">
            <v>510</v>
          </cell>
          <cell r="G4350" t="str">
            <v>On Location</v>
          </cell>
          <cell r="H4350" t="str">
            <v>1000013169</v>
          </cell>
          <cell r="N4350" t="str">
            <v>4500050746</v>
          </cell>
          <cell r="O4350" t="str">
            <v>3</v>
          </cell>
        </row>
        <row r="4351">
          <cell r="A4351">
            <v>2169</v>
          </cell>
          <cell r="B4351">
            <v>2</v>
          </cell>
          <cell r="C4351" t="str">
            <v>MMA-BB-521</v>
          </cell>
          <cell r="D4351">
            <v>2169</v>
          </cell>
          <cell r="E4351" t="str">
            <v>MMA-BB</v>
          </cell>
          <cell r="F4351" t="str">
            <v>521</v>
          </cell>
          <cell r="G4351" t="str">
            <v>Lost in Hole</v>
          </cell>
          <cell r="H4351" t="str">
            <v>1000018615</v>
          </cell>
        </row>
        <row r="4352">
          <cell r="A4352">
            <v>2173</v>
          </cell>
          <cell r="B4352">
            <v>2</v>
          </cell>
          <cell r="C4352" t="str">
            <v>MMA-BB-526</v>
          </cell>
          <cell r="D4352">
            <v>2173</v>
          </cell>
          <cell r="E4352" t="str">
            <v>MMA-BB</v>
          </cell>
          <cell r="F4352" t="str">
            <v>526</v>
          </cell>
          <cell r="G4352" t="str">
            <v>On Location</v>
          </cell>
          <cell r="H4352" t="str">
            <v>1000013520</v>
          </cell>
        </row>
        <row r="4353">
          <cell r="A4353">
            <v>2198</v>
          </cell>
          <cell r="B4353">
            <v>2</v>
          </cell>
          <cell r="C4353" t="str">
            <v>MMA-BB-533</v>
          </cell>
          <cell r="D4353">
            <v>2198</v>
          </cell>
          <cell r="E4353" t="str">
            <v>MMA-BB</v>
          </cell>
          <cell r="F4353" t="str">
            <v>533</v>
          </cell>
          <cell r="G4353" t="str">
            <v>Lost in Hole</v>
          </cell>
          <cell r="H4353" t="str">
            <v>1000013987</v>
          </cell>
          <cell r="N4353" t="str">
            <v>4500154360</v>
          </cell>
          <cell r="O4353" t="str">
            <v>6</v>
          </cell>
        </row>
        <row r="4354">
          <cell r="A4354">
            <v>2200</v>
          </cell>
          <cell r="B4354">
            <v>2</v>
          </cell>
          <cell r="C4354" t="str">
            <v>MMA-BB-535</v>
          </cell>
          <cell r="D4354">
            <v>2200</v>
          </cell>
          <cell r="E4354" t="str">
            <v>MMA-BB</v>
          </cell>
          <cell r="F4354" t="str">
            <v>535</v>
          </cell>
          <cell r="G4354" t="str">
            <v>RITE</v>
          </cell>
          <cell r="H4354" t="str">
            <v>1000014058</v>
          </cell>
          <cell r="N4354" t="str">
            <v>4500150743</v>
          </cell>
          <cell r="O4354" t="str">
            <v>6</v>
          </cell>
        </row>
        <row r="4355">
          <cell r="A4355">
            <v>2205</v>
          </cell>
          <cell r="B4355">
            <v>2</v>
          </cell>
          <cell r="C4355" t="str">
            <v>MMA-BB-537</v>
          </cell>
          <cell r="D4355">
            <v>2205</v>
          </cell>
          <cell r="E4355" t="str">
            <v>MMA-BB</v>
          </cell>
          <cell r="F4355" t="str">
            <v>537</v>
          </cell>
          <cell r="G4355" t="str">
            <v>On Location</v>
          </cell>
          <cell r="H4355" t="str">
            <v>1000014065</v>
          </cell>
          <cell r="N4355" t="str">
            <v>4500150794</v>
          </cell>
          <cell r="O4355" t="str">
            <v>6</v>
          </cell>
        </row>
        <row r="4356">
          <cell r="A4356">
            <v>2221</v>
          </cell>
          <cell r="B4356">
            <v>2</v>
          </cell>
          <cell r="C4356" t="str">
            <v>MMA-BB-546</v>
          </cell>
          <cell r="D4356">
            <v>2221</v>
          </cell>
          <cell r="E4356" t="str">
            <v>MMA-BB</v>
          </cell>
          <cell r="F4356" t="str">
            <v>546</v>
          </cell>
          <cell r="G4356" t="str">
            <v>Lost in Hole</v>
          </cell>
          <cell r="H4356" t="str">
            <v>1000014367</v>
          </cell>
          <cell r="N4356" t="str">
            <v>4500211345</v>
          </cell>
          <cell r="O4356" t="str">
            <v>6</v>
          </cell>
        </row>
        <row r="4357">
          <cell r="A4357">
            <v>2224</v>
          </cell>
          <cell r="B4357">
            <v>2</v>
          </cell>
          <cell r="C4357" t="str">
            <v>MMA-BB-548</v>
          </cell>
          <cell r="D4357">
            <v>2224</v>
          </cell>
          <cell r="E4357" t="str">
            <v>MMA-BB</v>
          </cell>
          <cell r="F4357" t="str">
            <v>548</v>
          </cell>
          <cell r="G4357" t="str">
            <v>RITE</v>
          </cell>
          <cell r="H4357" t="str">
            <v>1000014372</v>
          </cell>
          <cell r="N4357" t="str">
            <v>4500211591</v>
          </cell>
          <cell r="O4357" t="str">
            <v>5</v>
          </cell>
        </row>
        <row r="4358">
          <cell r="A4358">
            <v>2233</v>
          </cell>
          <cell r="B4358">
            <v>2</v>
          </cell>
          <cell r="C4358" t="str">
            <v>MMA-BB-552</v>
          </cell>
          <cell r="D4358">
            <v>2233</v>
          </cell>
          <cell r="E4358" t="str">
            <v>MMA-BB</v>
          </cell>
          <cell r="F4358" t="str">
            <v>552</v>
          </cell>
          <cell r="G4358" t="str">
            <v>Lost in Hole</v>
          </cell>
          <cell r="H4358" t="str">
            <v>1000014522</v>
          </cell>
        </row>
        <row r="4359">
          <cell r="A4359">
            <v>2241</v>
          </cell>
          <cell r="B4359">
            <v>2</v>
          </cell>
          <cell r="C4359" t="str">
            <v>MMA-BB-560</v>
          </cell>
          <cell r="D4359">
            <v>2241</v>
          </cell>
          <cell r="E4359" t="str">
            <v>MMA-BB</v>
          </cell>
          <cell r="F4359" t="str">
            <v>560</v>
          </cell>
          <cell r="G4359" t="str">
            <v>On Location</v>
          </cell>
          <cell r="H4359" t="str">
            <v>1000014571</v>
          </cell>
          <cell r="N4359" t="str">
            <v>4500211685</v>
          </cell>
          <cell r="O4359" t="str">
            <v>13</v>
          </cell>
        </row>
        <row r="4360">
          <cell r="A4360">
            <v>2250</v>
          </cell>
          <cell r="B4360">
            <v>2</v>
          </cell>
          <cell r="C4360" t="str">
            <v>MMA-BB-564</v>
          </cell>
          <cell r="D4360">
            <v>2250</v>
          </cell>
          <cell r="E4360" t="str">
            <v>MMA-BB</v>
          </cell>
          <cell r="F4360" t="str">
            <v>564</v>
          </cell>
          <cell r="G4360" t="str">
            <v>On Location</v>
          </cell>
          <cell r="H4360" t="str">
            <v>1000014575</v>
          </cell>
          <cell r="N4360" t="str">
            <v>4500211685</v>
          </cell>
          <cell r="O4360" t="str">
            <v>12</v>
          </cell>
        </row>
        <row r="4361">
          <cell r="A4361">
            <v>2256</v>
          </cell>
          <cell r="B4361">
            <v>2</v>
          </cell>
          <cell r="C4361" t="str">
            <v>MMA-BB-567</v>
          </cell>
          <cell r="D4361">
            <v>2256</v>
          </cell>
          <cell r="E4361" t="str">
            <v>MMA-BB</v>
          </cell>
          <cell r="F4361" t="str">
            <v>567</v>
          </cell>
          <cell r="G4361" t="str">
            <v>On Location</v>
          </cell>
          <cell r="I4361" t="e">
            <v>#N/A</v>
          </cell>
        </row>
        <row r="4362">
          <cell r="A4362">
            <v>2258</v>
          </cell>
          <cell r="B4362">
            <v>2</v>
          </cell>
          <cell r="C4362" t="str">
            <v>MMA-BB-571</v>
          </cell>
          <cell r="D4362">
            <v>2258</v>
          </cell>
          <cell r="E4362" t="str">
            <v>MMA-BB</v>
          </cell>
          <cell r="F4362" t="str">
            <v>571</v>
          </cell>
          <cell r="G4362" t="str">
            <v>RITE</v>
          </cell>
          <cell r="H4362" t="str">
            <v>1000014683</v>
          </cell>
          <cell r="N4362" t="str">
            <v>4500211345</v>
          </cell>
          <cell r="O4362" t="str">
            <v>19</v>
          </cell>
        </row>
        <row r="4363">
          <cell r="A4363">
            <v>2264</v>
          </cell>
          <cell r="B4363">
            <v>2</v>
          </cell>
          <cell r="C4363" t="str">
            <v>MMA-BB-578</v>
          </cell>
          <cell r="D4363">
            <v>2264</v>
          </cell>
          <cell r="E4363" t="str">
            <v>MMA-BB</v>
          </cell>
          <cell r="F4363" t="str">
            <v>578</v>
          </cell>
          <cell r="G4363" t="str">
            <v>Lost in Hole</v>
          </cell>
          <cell r="H4363" t="str">
            <v>1000014700</v>
          </cell>
        </row>
        <row r="4364">
          <cell r="A4364">
            <v>2276</v>
          </cell>
          <cell r="B4364">
            <v>2</v>
          </cell>
          <cell r="C4364" t="str">
            <v>MMA-BB-587</v>
          </cell>
          <cell r="D4364">
            <v>2276</v>
          </cell>
          <cell r="E4364" t="str">
            <v>MMA-BB</v>
          </cell>
          <cell r="F4364" t="str">
            <v>587</v>
          </cell>
          <cell r="G4364" t="str">
            <v>On Location</v>
          </cell>
          <cell r="H4364" t="str">
            <v>1000014801</v>
          </cell>
          <cell r="N4364" t="str">
            <v>4500350271</v>
          </cell>
          <cell r="O4364" t="str">
            <v>8</v>
          </cell>
        </row>
        <row r="4365">
          <cell r="A4365">
            <v>2280</v>
          </cell>
          <cell r="B4365">
            <v>2</v>
          </cell>
          <cell r="C4365" t="str">
            <v>MMA-BB-589</v>
          </cell>
          <cell r="D4365">
            <v>2280</v>
          </cell>
          <cell r="E4365" t="str">
            <v>MMA-BB</v>
          </cell>
          <cell r="F4365" t="str">
            <v>589</v>
          </cell>
          <cell r="G4365" t="str">
            <v>Lost in Hole</v>
          </cell>
          <cell r="H4365" t="str">
            <v>1000014800</v>
          </cell>
        </row>
        <row r="4366">
          <cell r="A4366">
            <v>2282</v>
          </cell>
          <cell r="B4366">
            <v>2</v>
          </cell>
          <cell r="C4366" t="str">
            <v>MMA-BB-590</v>
          </cell>
          <cell r="D4366">
            <v>2282</v>
          </cell>
          <cell r="E4366" t="str">
            <v>MMA-BB</v>
          </cell>
          <cell r="F4366" t="str">
            <v>590</v>
          </cell>
          <cell r="G4366" t="str">
            <v>On Location</v>
          </cell>
          <cell r="H4366" t="str">
            <v>1000014845</v>
          </cell>
          <cell r="N4366" t="str">
            <v>4500350271</v>
          </cell>
          <cell r="O4366" t="str">
            <v>7</v>
          </cell>
        </row>
        <row r="4367">
          <cell r="A4367">
            <v>2307</v>
          </cell>
          <cell r="B4367">
            <v>2</v>
          </cell>
          <cell r="C4367" t="str">
            <v>MMA-BB-600</v>
          </cell>
          <cell r="D4367">
            <v>2307</v>
          </cell>
          <cell r="E4367" t="str">
            <v>MMA-BB</v>
          </cell>
          <cell r="F4367" t="str">
            <v>600</v>
          </cell>
          <cell r="G4367" t="str">
            <v>RITE</v>
          </cell>
          <cell r="I4367" t="e">
            <v>#N/A</v>
          </cell>
        </row>
        <row r="4368">
          <cell r="A4368">
            <v>2311</v>
          </cell>
          <cell r="B4368">
            <v>2</v>
          </cell>
          <cell r="C4368" t="str">
            <v>MMA-BB-601</v>
          </cell>
          <cell r="D4368">
            <v>2311</v>
          </cell>
          <cell r="E4368" t="str">
            <v>MMA-BB</v>
          </cell>
          <cell r="F4368" t="str">
            <v>601</v>
          </cell>
          <cell r="G4368" t="str">
            <v>On Location</v>
          </cell>
          <cell r="H4368" t="str">
            <v>1000017708</v>
          </cell>
        </row>
        <row r="4369">
          <cell r="A4369">
            <v>2331</v>
          </cell>
          <cell r="B4369">
            <v>2</v>
          </cell>
          <cell r="C4369" t="str">
            <v>MMA-BB-605</v>
          </cell>
          <cell r="D4369">
            <v>2331</v>
          </cell>
          <cell r="E4369" t="str">
            <v>MMA-BB</v>
          </cell>
          <cell r="F4369" t="str">
            <v>605</v>
          </cell>
          <cell r="G4369" t="str">
            <v>On Location</v>
          </cell>
          <cell r="H4369" t="str">
            <v>1000014906</v>
          </cell>
          <cell r="N4369" t="str">
            <v>4500322423</v>
          </cell>
          <cell r="O4369" t="str">
            <v>5</v>
          </cell>
        </row>
        <row r="4370">
          <cell r="A4370">
            <v>2365</v>
          </cell>
          <cell r="B4370">
            <v>2</v>
          </cell>
          <cell r="C4370" t="str">
            <v>MMA-BB-612</v>
          </cell>
          <cell r="D4370">
            <v>2365</v>
          </cell>
          <cell r="E4370" t="str">
            <v>MMA-BB</v>
          </cell>
          <cell r="F4370" t="str">
            <v>612</v>
          </cell>
          <cell r="G4370" t="str">
            <v>RITE</v>
          </cell>
          <cell r="I4370" t="e">
            <v>#N/A</v>
          </cell>
        </row>
        <row r="4371">
          <cell r="A4371">
            <v>2397</v>
          </cell>
          <cell r="B4371">
            <v>2</v>
          </cell>
          <cell r="C4371" t="str">
            <v>MMA-BB-625</v>
          </cell>
          <cell r="D4371">
            <v>2397</v>
          </cell>
          <cell r="E4371" t="str">
            <v>MMA-BB</v>
          </cell>
          <cell r="F4371" t="str">
            <v>625</v>
          </cell>
          <cell r="G4371" t="str">
            <v>Lost in Hole</v>
          </cell>
          <cell r="H4371" t="str">
            <v>1000015200</v>
          </cell>
          <cell r="N4371" t="str">
            <v>4500322492</v>
          </cell>
          <cell r="O4371" t="str">
            <v>9</v>
          </cell>
        </row>
        <row r="4372">
          <cell r="A4372">
            <v>2427</v>
          </cell>
          <cell r="B4372">
            <v>2</v>
          </cell>
          <cell r="C4372" t="str">
            <v>MMA-BB-635</v>
          </cell>
          <cell r="D4372">
            <v>2427</v>
          </cell>
          <cell r="E4372" t="str">
            <v>MMA-BB</v>
          </cell>
          <cell r="F4372" t="str">
            <v>635</v>
          </cell>
          <cell r="G4372" t="str">
            <v>RITE</v>
          </cell>
          <cell r="I4372" t="e">
            <v>#N/A</v>
          </cell>
        </row>
        <row r="4373">
          <cell r="A4373">
            <v>2443</v>
          </cell>
          <cell r="B4373">
            <v>2</v>
          </cell>
          <cell r="C4373" t="str">
            <v>MMA-BB-643</v>
          </cell>
          <cell r="D4373">
            <v>2443</v>
          </cell>
          <cell r="E4373" t="str">
            <v>MMA-BB</v>
          </cell>
          <cell r="F4373" t="str">
            <v>643</v>
          </cell>
          <cell r="G4373" t="str">
            <v>On Location</v>
          </cell>
          <cell r="H4373" t="str">
            <v>1000015417</v>
          </cell>
          <cell r="N4373" t="str">
            <v>4500364507</v>
          </cell>
          <cell r="O4373" t="str">
            <v>5</v>
          </cell>
        </row>
        <row r="4374">
          <cell r="A4374">
            <v>2446</v>
          </cell>
          <cell r="B4374">
            <v>2</v>
          </cell>
          <cell r="C4374" t="str">
            <v>MMA-BB-644</v>
          </cell>
          <cell r="D4374">
            <v>2446</v>
          </cell>
          <cell r="E4374" t="str">
            <v>MMA-BB</v>
          </cell>
          <cell r="F4374" t="str">
            <v>644</v>
          </cell>
          <cell r="G4374" t="str">
            <v>On Location</v>
          </cell>
          <cell r="H4374" t="str">
            <v>1000015438</v>
          </cell>
          <cell r="N4374" t="str">
            <v>4500474652</v>
          </cell>
          <cell r="O4374" t="str">
            <v>5</v>
          </cell>
        </row>
        <row r="4375">
          <cell r="A4375">
            <v>2453</v>
          </cell>
          <cell r="B4375">
            <v>2</v>
          </cell>
          <cell r="C4375" t="str">
            <v>MMA-BB-646</v>
          </cell>
          <cell r="D4375">
            <v>2453</v>
          </cell>
          <cell r="E4375" t="str">
            <v>MMA-BB</v>
          </cell>
          <cell r="F4375" t="str">
            <v>646</v>
          </cell>
          <cell r="G4375" t="str">
            <v>Lost in Hole</v>
          </cell>
          <cell r="H4375" t="str">
            <v>1000015432</v>
          </cell>
        </row>
        <row r="4376">
          <cell r="A4376">
            <v>2456</v>
          </cell>
          <cell r="B4376">
            <v>2</v>
          </cell>
          <cell r="C4376" t="str">
            <v>MMA-BB-647</v>
          </cell>
          <cell r="D4376">
            <v>2456</v>
          </cell>
          <cell r="E4376" t="str">
            <v>MMA-BB</v>
          </cell>
          <cell r="F4376" t="str">
            <v>647</v>
          </cell>
          <cell r="G4376" t="str">
            <v>Lost in Hole</v>
          </cell>
          <cell r="I4376" t="e">
            <v>#N/A</v>
          </cell>
        </row>
        <row r="4377">
          <cell r="A4377">
            <v>2474</v>
          </cell>
          <cell r="B4377">
            <v>2</v>
          </cell>
          <cell r="C4377" t="str">
            <v>MMA-BB-656</v>
          </cell>
          <cell r="D4377">
            <v>2474</v>
          </cell>
          <cell r="E4377" t="str">
            <v>MMA-BB</v>
          </cell>
          <cell r="F4377" t="str">
            <v>656</v>
          </cell>
          <cell r="G4377" t="str">
            <v>On Location</v>
          </cell>
          <cell r="H4377" t="str">
            <v>1000017739</v>
          </cell>
        </row>
        <row r="4378">
          <cell r="A4378">
            <v>2493</v>
          </cell>
          <cell r="B4378">
            <v>2</v>
          </cell>
          <cell r="C4378" t="str">
            <v>MMA-BB-669</v>
          </cell>
          <cell r="D4378">
            <v>2493</v>
          </cell>
          <cell r="E4378" t="str">
            <v>MMA-BB</v>
          </cell>
          <cell r="F4378" t="str">
            <v>669</v>
          </cell>
          <cell r="G4378" t="str">
            <v>Lost in Hole</v>
          </cell>
          <cell r="H4378" t="str">
            <v>1000016071</v>
          </cell>
          <cell r="N4378" t="str">
            <v>4500593205</v>
          </cell>
          <cell r="O4378" t="str">
            <v>7</v>
          </cell>
        </row>
        <row r="4379">
          <cell r="A4379">
            <v>2499</v>
          </cell>
          <cell r="B4379">
            <v>2</v>
          </cell>
          <cell r="C4379" t="str">
            <v>MMA-BB-671</v>
          </cell>
          <cell r="D4379">
            <v>2499</v>
          </cell>
          <cell r="E4379" t="str">
            <v>MMA-BB</v>
          </cell>
          <cell r="F4379" t="str">
            <v>671</v>
          </cell>
          <cell r="G4379" t="str">
            <v>On Location</v>
          </cell>
          <cell r="H4379" t="str">
            <v>1000016073</v>
          </cell>
          <cell r="N4379" t="str">
            <v>4500593205</v>
          </cell>
          <cell r="O4379" t="str">
            <v>9</v>
          </cell>
        </row>
        <row r="4380">
          <cell r="A4380">
            <v>2536</v>
          </cell>
          <cell r="B4380">
            <v>2</v>
          </cell>
          <cell r="C4380" t="str">
            <v>MMA-BB-697</v>
          </cell>
          <cell r="D4380">
            <v>2536</v>
          </cell>
          <cell r="E4380" t="str">
            <v>MMA-BB</v>
          </cell>
          <cell r="F4380" t="str">
            <v>697</v>
          </cell>
          <cell r="G4380" t="str">
            <v>On Location</v>
          </cell>
          <cell r="H4380" t="str">
            <v>1000017723</v>
          </cell>
        </row>
        <row r="4381">
          <cell r="A4381">
            <v>2544</v>
          </cell>
          <cell r="B4381">
            <v>2</v>
          </cell>
          <cell r="C4381" t="str">
            <v>MMA-BB-702</v>
          </cell>
          <cell r="D4381">
            <v>2544</v>
          </cell>
          <cell r="E4381" t="str">
            <v>MMA-BB</v>
          </cell>
          <cell r="F4381" t="str">
            <v>702</v>
          </cell>
          <cell r="G4381" t="str">
            <v>RITE</v>
          </cell>
          <cell r="H4381" t="str">
            <v>1000016333</v>
          </cell>
          <cell r="N4381" t="str">
            <v>4500659783</v>
          </cell>
          <cell r="O4381" t="str">
            <v>4</v>
          </cell>
        </row>
        <row r="4382">
          <cell r="A4382">
            <v>2561</v>
          </cell>
          <cell r="B4382">
            <v>2</v>
          </cell>
          <cell r="C4382" t="str">
            <v>MMA-BB-708</v>
          </cell>
          <cell r="D4382">
            <v>2561</v>
          </cell>
          <cell r="E4382" t="str">
            <v>MMA-BB</v>
          </cell>
          <cell r="F4382" t="str">
            <v>708</v>
          </cell>
          <cell r="G4382" t="str">
            <v>Lost in Hole</v>
          </cell>
          <cell r="H4382" t="str">
            <v>1000016435</v>
          </cell>
        </row>
        <row r="4383">
          <cell r="A4383">
            <v>2570</v>
          </cell>
          <cell r="B4383">
            <v>2</v>
          </cell>
          <cell r="C4383" t="str">
            <v>MMA-BB-709</v>
          </cell>
          <cell r="D4383">
            <v>2570</v>
          </cell>
          <cell r="E4383" t="str">
            <v>MMA-BB</v>
          </cell>
          <cell r="F4383" t="str">
            <v>709</v>
          </cell>
          <cell r="G4383" t="str">
            <v>RITE</v>
          </cell>
          <cell r="H4383" t="str">
            <v>1000016436</v>
          </cell>
          <cell r="N4383" t="str">
            <v>4500676108</v>
          </cell>
          <cell r="O4383" t="str">
            <v>6</v>
          </cell>
        </row>
        <row r="4384">
          <cell r="A4384">
            <v>2597</v>
          </cell>
          <cell r="B4384">
            <v>2</v>
          </cell>
          <cell r="C4384" t="str">
            <v>MMA-BB-713</v>
          </cell>
          <cell r="D4384">
            <v>2597</v>
          </cell>
          <cell r="E4384" t="str">
            <v>MMA-BB</v>
          </cell>
          <cell r="F4384" t="str">
            <v>713</v>
          </cell>
          <cell r="G4384" t="str">
            <v>On Location</v>
          </cell>
          <cell r="H4384" t="str">
            <v>1000016515</v>
          </cell>
          <cell r="N4384" t="str">
            <v>4500676088</v>
          </cell>
          <cell r="O4384" t="str">
            <v>7</v>
          </cell>
        </row>
        <row r="4385">
          <cell r="A4385">
            <v>2614</v>
          </cell>
          <cell r="B4385">
            <v>2</v>
          </cell>
          <cell r="C4385" t="str">
            <v>MMA-BB-714</v>
          </cell>
          <cell r="D4385">
            <v>2614</v>
          </cell>
          <cell r="E4385" t="str">
            <v>MMA-BB</v>
          </cell>
          <cell r="F4385" t="str">
            <v>714</v>
          </cell>
          <cell r="G4385" t="str">
            <v>RITE</v>
          </cell>
          <cell r="H4385" t="str">
            <v>1000016526</v>
          </cell>
          <cell r="N4385" t="str">
            <v>4500676088</v>
          </cell>
          <cell r="O4385" t="str">
            <v>8</v>
          </cell>
        </row>
        <row r="4386">
          <cell r="A4386">
            <v>2620</v>
          </cell>
          <cell r="B4386">
            <v>2</v>
          </cell>
          <cell r="C4386" t="str">
            <v>MMA-BB-715</v>
          </cell>
          <cell r="D4386">
            <v>2620</v>
          </cell>
          <cell r="E4386" t="str">
            <v>MMA-BB</v>
          </cell>
          <cell r="F4386" t="str">
            <v>715</v>
          </cell>
          <cell r="G4386" t="str">
            <v>Lost in Hole</v>
          </cell>
          <cell r="I4386" t="e">
            <v>#N/A</v>
          </cell>
        </row>
        <row r="4387">
          <cell r="A4387">
            <v>2624</v>
          </cell>
          <cell r="B4387">
            <v>2</v>
          </cell>
          <cell r="C4387" t="str">
            <v>MMA-BB-716</v>
          </cell>
          <cell r="D4387">
            <v>2624</v>
          </cell>
          <cell r="E4387" t="str">
            <v>MMA-BB</v>
          </cell>
          <cell r="F4387" t="str">
            <v>716</v>
          </cell>
          <cell r="G4387" t="str">
            <v>Lost in Hole</v>
          </cell>
          <cell r="H4387" t="str">
            <v>1000016527</v>
          </cell>
        </row>
        <row r="4388">
          <cell r="A4388">
            <v>2632</v>
          </cell>
          <cell r="B4388">
            <v>2</v>
          </cell>
          <cell r="C4388" t="str">
            <v>MMA-BB-721</v>
          </cell>
          <cell r="D4388">
            <v>2632</v>
          </cell>
          <cell r="E4388" t="str">
            <v>MMA-BB</v>
          </cell>
          <cell r="F4388" t="str">
            <v>721</v>
          </cell>
          <cell r="G4388" t="str">
            <v>RITE</v>
          </cell>
          <cell r="H4388" t="str">
            <v>1000016699</v>
          </cell>
          <cell r="N4388" t="str">
            <v>4500711533</v>
          </cell>
          <cell r="O4388" t="str">
            <v>2</v>
          </cell>
        </row>
        <row r="4389">
          <cell r="A4389">
            <v>2634</v>
          </cell>
          <cell r="B4389">
            <v>2</v>
          </cell>
          <cell r="C4389" t="str">
            <v>MMA-BB-723</v>
          </cell>
          <cell r="D4389">
            <v>2634</v>
          </cell>
          <cell r="E4389" t="str">
            <v>MMA-BB</v>
          </cell>
          <cell r="F4389" t="str">
            <v>723</v>
          </cell>
          <cell r="G4389" t="str">
            <v>Lost in Hole</v>
          </cell>
          <cell r="H4389" t="str">
            <v>1000018610</v>
          </cell>
        </row>
        <row r="4390">
          <cell r="A4390">
            <v>2637</v>
          </cell>
          <cell r="B4390">
            <v>2</v>
          </cell>
          <cell r="C4390" t="str">
            <v>MMA-BB-724</v>
          </cell>
          <cell r="D4390">
            <v>2637</v>
          </cell>
          <cell r="E4390" t="str">
            <v>MMA-BB</v>
          </cell>
          <cell r="F4390" t="str">
            <v>724</v>
          </cell>
          <cell r="G4390" t="str">
            <v>Lost in Hole</v>
          </cell>
          <cell r="H4390" t="str">
            <v>1000016701</v>
          </cell>
          <cell r="N4390" t="str">
            <v>4500711533</v>
          </cell>
          <cell r="O4390" t="str">
            <v>9</v>
          </cell>
        </row>
        <row r="4391">
          <cell r="A4391">
            <v>2641</v>
          </cell>
          <cell r="B4391">
            <v>2</v>
          </cell>
          <cell r="C4391" t="str">
            <v>MMA-BB-725</v>
          </cell>
          <cell r="D4391">
            <v>2641</v>
          </cell>
          <cell r="E4391" t="str">
            <v>MMA-BB</v>
          </cell>
          <cell r="F4391" t="str">
            <v>725</v>
          </cell>
          <cell r="G4391" t="str">
            <v>Lost in Hole</v>
          </cell>
          <cell r="H4391" t="str">
            <v>1000018722</v>
          </cell>
        </row>
        <row r="4392">
          <cell r="A4392">
            <v>2656</v>
          </cell>
          <cell r="B4392">
            <v>2</v>
          </cell>
          <cell r="C4392" t="str">
            <v>MMA-BB-739</v>
          </cell>
          <cell r="D4392">
            <v>2656</v>
          </cell>
          <cell r="E4392" t="str">
            <v>MMA-BB</v>
          </cell>
          <cell r="F4392" t="str">
            <v>739</v>
          </cell>
          <cell r="G4392" t="str">
            <v>On Location</v>
          </cell>
          <cell r="H4392" t="str">
            <v>1000018339</v>
          </cell>
        </row>
        <row r="4393">
          <cell r="A4393">
            <v>2658</v>
          </cell>
          <cell r="B4393">
            <v>2</v>
          </cell>
          <cell r="C4393" t="str">
            <v>MMA-BB-740</v>
          </cell>
          <cell r="D4393">
            <v>2658</v>
          </cell>
          <cell r="E4393" t="str">
            <v>MMA-BB</v>
          </cell>
          <cell r="F4393" t="str">
            <v>740</v>
          </cell>
          <cell r="G4393" t="str">
            <v>RITE</v>
          </cell>
          <cell r="H4393" t="str">
            <v>1000016976</v>
          </cell>
          <cell r="N4393" t="str">
            <v>4500803070</v>
          </cell>
          <cell r="O4393" t="str">
            <v>2</v>
          </cell>
        </row>
        <row r="4394">
          <cell r="A4394">
            <v>2660</v>
          </cell>
          <cell r="B4394">
            <v>2</v>
          </cell>
          <cell r="C4394" t="str">
            <v>MMA-BB-741</v>
          </cell>
          <cell r="D4394">
            <v>2660</v>
          </cell>
          <cell r="E4394" t="str">
            <v>MMA-BB</v>
          </cell>
          <cell r="F4394" t="str">
            <v>741</v>
          </cell>
          <cell r="G4394" t="str">
            <v>Lost in Hole</v>
          </cell>
          <cell r="H4394" t="str">
            <v>1000016982</v>
          </cell>
        </row>
        <row r="4395">
          <cell r="A4395">
            <v>2664</v>
          </cell>
          <cell r="B4395">
            <v>2</v>
          </cell>
          <cell r="C4395" t="str">
            <v>MMA-BB-742</v>
          </cell>
          <cell r="D4395">
            <v>2664</v>
          </cell>
          <cell r="E4395" t="str">
            <v>MMA-BB</v>
          </cell>
          <cell r="F4395" t="str">
            <v>742</v>
          </cell>
          <cell r="G4395" t="str">
            <v>RITE</v>
          </cell>
          <cell r="H4395" t="str">
            <v>1000016985</v>
          </cell>
          <cell r="N4395" t="str">
            <v>4500803077</v>
          </cell>
          <cell r="O4395" t="str">
            <v>2</v>
          </cell>
        </row>
        <row r="4396">
          <cell r="A4396">
            <v>2666</v>
          </cell>
          <cell r="B4396">
            <v>2</v>
          </cell>
          <cell r="C4396" t="str">
            <v>MMA-BB-743</v>
          </cell>
          <cell r="D4396">
            <v>2666</v>
          </cell>
          <cell r="E4396" t="str">
            <v>MMA-BB</v>
          </cell>
          <cell r="F4396" t="str">
            <v>743</v>
          </cell>
          <cell r="G4396" t="str">
            <v>RITE</v>
          </cell>
          <cell r="H4396" t="str">
            <v>1000016979</v>
          </cell>
          <cell r="N4396" t="str">
            <v>4500803072</v>
          </cell>
          <cell r="O4396" t="str">
            <v>2</v>
          </cell>
        </row>
        <row r="4397">
          <cell r="A4397">
            <v>2667</v>
          </cell>
          <cell r="B4397">
            <v>2</v>
          </cell>
          <cell r="C4397" t="str">
            <v>MMA-BB-744</v>
          </cell>
          <cell r="D4397">
            <v>2667</v>
          </cell>
          <cell r="E4397" t="str">
            <v>MMA-BB</v>
          </cell>
          <cell r="F4397" t="str">
            <v>744</v>
          </cell>
          <cell r="G4397" t="str">
            <v>Lost in Hole</v>
          </cell>
          <cell r="H4397" t="str">
            <v>1000017722</v>
          </cell>
        </row>
        <row r="4398">
          <cell r="A4398">
            <v>2672</v>
          </cell>
          <cell r="B4398">
            <v>2</v>
          </cell>
          <cell r="C4398" t="str">
            <v>MMA-BB-752</v>
          </cell>
          <cell r="D4398">
            <v>2672</v>
          </cell>
          <cell r="E4398" t="str">
            <v>MMA-BB</v>
          </cell>
          <cell r="F4398" t="str">
            <v>752</v>
          </cell>
          <cell r="G4398" t="str">
            <v>RITE</v>
          </cell>
          <cell r="H4398" t="str">
            <v>1000017094</v>
          </cell>
          <cell r="N4398" t="str">
            <v>4500827626</v>
          </cell>
          <cell r="O4398" t="str">
            <v>1</v>
          </cell>
        </row>
        <row r="4399">
          <cell r="A4399">
            <v>2677</v>
          </cell>
          <cell r="B4399">
            <v>2</v>
          </cell>
          <cell r="C4399" t="str">
            <v>MMA-BB-755</v>
          </cell>
          <cell r="D4399">
            <v>2677</v>
          </cell>
          <cell r="E4399" t="str">
            <v>MMA-BB</v>
          </cell>
          <cell r="F4399" t="str">
            <v>755</v>
          </cell>
          <cell r="G4399" t="str">
            <v>Lost in Hole</v>
          </cell>
          <cell r="H4399" t="str">
            <v>1000017106</v>
          </cell>
          <cell r="N4399" t="str">
            <v>4500827626</v>
          </cell>
          <cell r="O4399" t="str">
            <v>2</v>
          </cell>
        </row>
        <row r="4400">
          <cell r="A4400">
            <v>2685</v>
          </cell>
          <cell r="B4400">
            <v>2</v>
          </cell>
          <cell r="C4400" t="str">
            <v>MMA-BB-761</v>
          </cell>
          <cell r="D4400">
            <v>2685</v>
          </cell>
          <cell r="E4400" t="str">
            <v>MMA-BB</v>
          </cell>
          <cell r="F4400" t="str">
            <v>761</v>
          </cell>
          <cell r="G4400" t="str">
            <v>RITE</v>
          </cell>
          <cell r="H4400" t="str">
            <v>1000018340</v>
          </cell>
        </row>
        <row r="4401">
          <cell r="A4401">
            <v>2690</v>
          </cell>
          <cell r="B4401">
            <v>2</v>
          </cell>
          <cell r="C4401" t="str">
            <v>MMA-BB-763</v>
          </cell>
          <cell r="D4401">
            <v>2690</v>
          </cell>
          <cell r="E4401" t="str">
            <v>MMA-BB</v>
          </cell>
          <cell r="F4401" t="str">
            <v>763</v>
          </cell>
          <cell r="G4401" t="str">
            <v>RITE</v>
          </cell>
          <cell r="H4401" t="str">
            <v>1000018342</v>
          </cell>
        </row>
        <row r="4402">
          <cell r="A4402">
            <v>2696</v>
          </cell>
          <cell r="B4402">
            <v>2</v>
          </cell>
          <cell r="C4402" t="str">
            <v>MMA-BB-769</v>
          </cell>
          <cell r="D4402">
            <v>2696</v>
          </cell>
          <cell r="E4402" t="str">
            <v>MMA-BB</v>
          </cell>
          <cell r="F4402" t="str">
            <v>769</v>
          </cell>
          <cell r="G4402" t="str">
            <v>On Location</v>
          </cell>
          <cell r="H4402" t="str">
            <v>1000017205</v>
          </cell>
          <cell r="N4402" t="str">
            <v>4500882823</v>
          </cell>
          <cell r="O4402" t="str">
            <v>2</v>
          </cell>
        </row>
        <row r="4403">
          <cell r="A4403">
            <v>2702</v>
          </cell>
          <cell r="B4403">
            <v>2</v>
          </cell>
          <cell r="C4403" t="str">
            <v>MMA-BB-772</v>
          </cell>
          <cell r="D4403">
            <v>2702</v>
          </cell>
          <cell r="E4403" t="str">
            <v>MMA-BB</v>
          </cell>
          <cell r="F4403" t="str">
            <v>772</v>
          </cell>
          <cell r="G4403" t="str">
            <v>Lost in Hole</v>
          </cell>
          <cell r="H4403" t="str">
            <v>1000017202</v>
          </cell>
        </row>
        <row r="4404">
          <cell r="A4404">
            <v>2706</v>
          </cell>
          <cell r="B4404">
            <v>2</v>
          </cell>
          <cell r="C4404" t="str">
            <v>MMA-BB-776</v>
          </cell>
          <cell r="D4404">
            <v>2706</v>
          </cell>
          <cell r="E4404" t="str">
            <v>MMA-BB</v>
          </cell>
          <cell r="F4404" t="str">
            <v>776</v>
          </cell>
          <cell r="G4404" t="str">
            <v>On Location</v>
          </cell>
          <cell r="H4404" t="str">
            <v>1000017225</v>
          </cell>
          <cell r="N4404" t="str">
            <v>4500888266</v>
          </cell>
          <cell r="O4404" t="str">
            <v>2</v>
          </cell>
        </row>
        <row r="4405">
          <cell r="A4405">
            <v>2709</v>
          </cell>
          <cell r="B4405">
            <v>2</v>
          </cell>
          <cell r="C4405" t="str">
            <v>MMA-BB-777</v>
          </cell>
          <cell r="D4405">
            <v>2709</v>
          </cell>
          <cell r="E4405" t="str">
            <v>MMA-BB</v>
          </cell>
          <cell r="F4405" t="str">
            <v>777</v>
          </cell>
          <cell r="G4405" t="str">
            <v>RITE</v>
          </cell>
          <cell r="H4405" t="str">
            <v>1000017253</v>
          </cell>
          <cell r="N4405" t="str">
            <v>4500888240</v>
          </cell>
          <cell r="O4405" t="str">
            <v>4</v>
          </cell>
        </row>
        <row r="4406">
          <cell r="A4406">
            <v>2712</v>
          </cell>
          <cell r="B4406">
            <v>2</v>
          </cell>
          <cell r="C4406" t="str">
            <v>MMA-BB-778</v>
          </cell>
          <cell r="D4406">
            <v>2712</v>
          </cell>
          <cell r="E4406" t="str">
            <v>MMA-BB</v>
          </cell>
          <cell r="F4406" t="str">
            <v>778</v>
          </cell>
          <cell r="G4406" t="str">
            <v>On Location</v>
          </cell>
          <cell r="H4406" t="str">
            <v>1000017254</v>
          </cell>
          <cell r="N4406" t="str">
            <v>4500888240</v>
          </cell>
          <cell r="O4406" t="str">
            <v>5</v>
          </cell>
        </row>
        <row r="4407">
          <cell r="A4407">
            <v>2716</v>
          </cell>
          <cell r="B4407">
            <v>2</v>
          </cell>
          <cell r="C4407" t="str">
            <v>MMA-BB-779</v>
          </cell>
          <cell r="D4407">
            <v>2716</v>
          </cell>
          <cell r="E4407" t="str">
            <v>MMA-BB</v>
          </cell>
          <cell r="F4407" t="str">
            <v>779</v>
          </cell>
          <cell r="G4407" t="str">
            <v>RITE</v>
          </cell>
          <cell r="H4407" t="str">
            <v>1000017255</v>
          </cell>
          <cell r="N4407" t="str">
            <v>4500888240</v>
          </cell>
          <cell r="O4407" t="str">
            <v>6</v>
          </cell>
        </row>
        <row r="4408">
          <cell r="A4408">
            <v>2719</v>
          </cell>
          <cell r="B4408">
            <v>2</v>
          </cell>
          <cell r="C4408" t="str">
            <v>MMA-BB-780</v>
          </cell>
          <cell r="D4408">
            <v>2719</v>
          </cell>
          <cell r="E4408" t="str">
            <v>MMA-BB</v>
          </cell>
          <cell r="F4408" t="str">
            <v>780</v>
          </cell>
          <cell r="G4408" t="str">
            <v>RITE</v>
          </cell>
          <cell r="H4408" t="str">
            <v>1000017260</v>
          </cell>
          <cell r="N4408" t="str">
            <v>4500888268</v>
          </cell>
          <cell r="O4408" t="str">
            <v>2</v>
          </cell>
        </row>
        <row r="4409">
          <cell r="A4409">
            <v>2722</v>
          </cell>
          <cell r="B4409">
            <v>2</v>
          </cell>
          <cell r="C4409" t="str">
            <v>MMA-BB-781</v>
          </cell>
          <cell r="D4409">
            <v>2722</v>
          </cell>
          <cell r="E4409" t="str">
            <v>MMA-BB</v>
          </cell>
          <cell r="F4409" t="str">
            <v>781</v>
          </cell>
          <cell r="G4409" t="str">
            <v>On Location</v>
          </cell>
          <cell r="H4409" t="str">
            <v>1000017311</v>
          </cell>
          <cell r="N4409" t="str">
            <v>4500928346</v>
          </cell>
          <cell r="O4409" t="str">
            <v>5</v>
          </cell>
        </row>
        <row r="4410">
          <cell r="A4410">
            <v>2725</v>
          </cell>
          <cell r="B4410">
            <v>2</v>
          </cell>
          <cell r="C4410" t="str">
            <v>MMA-BB-782</v>
          </cell>
          <cell r="D4410">
            <v>2725</v>
          </cell>
          <cell r="E4410" t="str">
            <v>MMA-BB</v>
          </cell>
          <cell r="F4410" t="str">
            <v>782</v>
          </cell>
          <cell r="G4410" t="str">
            <v>On Location</v>
          </cell>
          <cell r="H4410" t="str">
            <v>1000017328</v>
          </cell>
        </row>
        <row r="4411">
          <cell r="A4411">
            <v>2728</v>
          </cell>
          <cell r="B4411">
            <v>2</v>
          </cell>
          <cell r="C4411" t="str">
            <v>MMA-BB-783</v>
          </cell>
          <cell r="D4411">
            <v>2728</v>
          </cell>
          <cell r="E4411" t="str">
            <v>MMA-BB</v>
          </cell>
          <cell r="F4411" t="str">
            <v>783</v>
          </cell>
          <cell r="G4411" t="str">
            <v>RITE</v>
          </cell>
          <cell r="H4411" t="str">
            <v>1000017357</v>
          </cell>
          <cell r="N4411" t="str">
            <v>4500928826</v>
          </cell>
          <cell r="O4411" t="str">
            <v>5</v>
          </cell>
        </row>
        <row r="4412">
          <cell r="A4412">
            <v>4091</v>
          </cell>
          <cell r="B4412">
            <v>2</v>
          </cell>
          <cell r="C4412" t="str">
            <v>MMA-BB-787</v>
          </cell>
          <cell r="D4412">
            <v>4091</v>
          </cell>
          <cell r="E4412" t="str">
            <v>MMA-BB</v>
          </cell>
          <cell r="F4412" t="str">
            <v>787</v>
          </cell>
          <cell r="G4412" t="str">
            <v>Lost in Hole</v>
          </cell>
          <cell r="H4412" t="str">
            <v>1000017983</v>
          </cell>
        </row>
        <row r="4413">
          <cell r="A4413">
            <v>4092</v>
          </cell>
          <cell r="B4413">
            <v>2</v>
          </cell>
          <cell r="C4413" t="str">
            <v>MMA-BB-788</v>
          </cell>
          <cell r="D4413">
            <v>4092</v>
          </cell>
          <cell r="E4413" t="str">
            <v>MMA-BB</v>
          </cell>
          <cell r="F4413" t="str">
            <v>788</v>
          </cell>
          <cell r="G4413" t="str">
            <v>RITE</v>
          </cell>
          <cell r="H4413" t="str">
            <v>1000017984</v>
          </cell>
        </row>
        <row r="4414">
          <cell r="A4414">
            <v>4104</v>
          </cell>
          <cell r="B4414">
            <v>2</v>
          </cell>
          <cell r="C4414" t="str">
            <v>MMA-BB-789</v>
          </cell>
          <cell r="D4414">
            <v>4104</v>
          </cell>
          <cell r="E4414" t="str">
            <v>MMA-BB</v>
          </cell>
          <cell r="F4414" t="str">
            <v>789</v>
          </cell>
          <cell r="G4414" t="str">
            <v>On Location</v>
          </cell>
          <cell r="H4414" t="str">
            <v>1000017335</v>
          </cell>
        </row>
        <row r="4415">
          <cell r="A4415">
            <v>4626</v>
          </cell>
          <cell r="B4415">
            <v>2</v>
          </cell>
          <cell r="C4415" t="str">
            <v>MMA-BB-812</v>
          </cell>
          <cell r="D4415">
            <v>4626</v>
          </cell>
          <cell r="E4415" t="str">
            <v>MMA-BB</v>
          </cell>
          <cell r="F4415" t="str">
            <v>812</v>
          </cell>
          <cell r="G4415" t="str">
            <v>RITE</v>
          </cell>
          <cell r="H4415" t="str">
            <v>1000017539</v>
          </cell>
        </row>
        <row r="4416">
          <cell r="A4416">
            <v>4804</v>
          </cell>
          <cell r="B4416">
            <v>2</v>
          </cell>
          <cell r="C4416" t="str">
            <v>MMA-BB-826</v>
          </cell>
          <cell r="D4416">
            <v>4804</v>
          </cell>
          <cell r="E4416" t="str">
            <v>MMA-BB</v>
          </cell>
          <cell r="F4416" t="str">
            <v>826</v>
          </cell>
          <cell r="G4416" t="str">
            <v>Lost in Hole</v>
          </cell>
          <cell r="H4416" t="str">
            <v>1000017679</v>
          </cell>
          <cell r="N4416" t="str">
            <v>4500992415</v>
          </cell>
          <cell r="O4416" t="str">
            <v>3</v>
          </cell>
        </row>
        <row r="4417">
          <cell r="A4417">
            <v>4768</v>
          </cell>
          <cell r="B4417">
            <v>2</v>
          </cell>
          <cell r="C4417" t="str">
            <v>MMA-BB-827</v>
          </cell>
          <cell r="D4417">
            <v>4768</v>
          </cell>
          <cell r="E4417" t="str">
            <v>MMA-BB</v>
          </cell>
          <cell r="F4417" t="str">
            <v>827</v>
          </cell>
          <cell r="G4417" t="str">
            <v>On Location</v>
          </cell>
          <cell r="H4417" t="str">
            <v>1000017668</v>
          </cell>
          <cell r="N4417" t="str">
            <v>4500992385</v>
          </cell>
          <cell r="O4417" t="str">
            <v>4</v>
          </cell>
        </row>
        <row r="4418">
          <cell r="A4418">
            <v>4919</v>
          </cell>
          <cell r="B4418">
            <v>2</v>
          </cell>
          <cell r="C4418" t="str">
            <v>MMA-BB-832</v>
          </cell>
          <cell r="D4418">
            <v>4919</v>
          </cell>
          <cell r="E4418" t="str">
            <v>MMA-BB</v>
          </cell>
          <cell r="F4418" t="str">
            <v>832</v>
          </cell>
          <cell r="G4418" t="str">
            <v>On Location</v>
          </cell>
          <cell r="H4418" t="str">
            <v>1000017698</v>
          </cell>
          <cell r="N4418" t="str">
            <v>4500992410</v>
          </cell>
          <cell r="O4418" t="str">
            <v>3</v>
          </cell>
        </row>
        <row r="4419">
          <cell r="A4419">
            <v>5088</v>
          </cell>
          <cell r="B4419">
            <v>2</v>
          </cell>
          <cell r="C4419" t="str">
            <v>MMA-BB-835</v>
          </cell>
          <cell r="D4419">
            <v>5088</v>
          </cell>
          <cell r="E4419" t="str">
            <v>MMA-BB</v>
          </cell>
          <cell r="F4419" t="str">
            <v>835</v>
          </cell>
          <cell r="G4419" t="str">
            <v>RITE</v>
          </cell>
          <cell r="H4419" t="str">
            <v>1000017774</v>
          </cell>
          <cell r="N4419" t="str">
            <v>4501009738</v>
          </cell>
          <cell r="O4419" t="str">
            <v>3</v>
          </cell>
        </row>
        <row r="4420">
          <cell r="A4420">
            <v>5021</v>
          </cell>
          <cell r="B4420">
            <v>2</v>
          </cell>
          <cell r="C4420" t="str">
            <v>MMA-BB-836</v>
          </cell>
          <cell r="D4420">
            <v>5021</v>
          </cell>
          <cell r="E4420" t="str">
            <v>MMA-BB</v>
          </cell>
          <cell r="F4420" t="str">
            <v>836</v>
          </cell>
          <cell r="G4420" t="str">
            <v>RITE</v>
          </cell>
          <cell r="H4420" t="str">
            <v>1000017775</v>
          </cell>
          <cell r="N4420" t="str">
            <v>4501006383</v>
          </cell>
          <cell r="O4420" t="str">
            <v>2</v>
          </cell>
        </row>
        <row r="4421">
          <cell r="A4421">
            <v>5175</v>
          </cell>
          <cell r="B4421">
            <v>2</v>
          </cell>
          <cell r="C4421" t="str">
            <v>MMA-BB-851</v>
          </cell>
          <cell r="D4421">
            <v>5175</v>
          </cell>
          <cell r="E4421" t="str">
            <v>MMA-BB</v>
          </cell>
          <cell r="F4421" t="str">
            <v>851</v>
          </cell>
          <cell r="G4421" t="str">
            <v>Lost in Hole</v>
          </cell>
          <cell r="H4421" t="str">
            <v>1000017839</v>
          </cell>
        </row>
        <row r="4422">
          <cell r="A4422">
            <v>5297</v>
          </cell>
          <cell r="B4422">
            <v>2</v>
          </cell>
          <cell r="C4422" t="str">
            <v>MMA-BB-853</v>
          </cell>
          <cell r="D4422">
            <v>5297</v>
          </cell>
          <cell r="E4422" t="str">
            <v>MMA-BB</v>
          </cell>
          <cell r="F4422" t="str">
            <v>853</v>
          </cell>
          <cell r="G4422" t="str">
            <v>RITE</v>
          </cell>
          <cell r="H4422" t="str">
            <v>1000017903</v>
          </cell>
        </row>
        <row r="4423">
          <cell r="A4423">
            <v>5296</v>
          </cell>
          <cell r="B4423">
            <v>2</v>
          </cell>
          <cell r="C4423" t="str">
            <v>MMA-BB-854</v>
          </cell>
          <cell r="D4423">
            <v>5296</v>
          </cell>
          <cell r="E4423" t="str">
            <v>MMA-BB</v>
          </cell>
          <cell r="F4423" t="str">
            <v>854</v>
          </cell>
          <cell r="G4423" t="str">
            <v>RITE</v>
          </cell>
          <cell r="H4423" t="str">
            <v>1000017904</v>
          </cell>
        </row>
        <row r="4424">
          <cell r="A4424">
            <v>5299</v>
          </cell>
          <cell r="B4424">
            <v>2</v>
          </cell>
          <cell r="C4424" t="str">
            <v>MMA-BB-855</v>
          </cell>
          <cell r="D4424">
            <v>5299</v>
          </cell>
          <cell r="E4424" t="str">
            <v>MMA-BB</v>
          </cell>
          <cell r="F4424" t="str">
            <v>855</v>
          </cell>
          <cell r="G4424" t="str">
            <v>Lost in Hole</v>
          </cell>
          <cell r="H4424" t="str">
            <v>1000017905</v>
          </cell>
        </row>
        <row r="4425">
          <cell r="A4425">
            <v>5300</v>
          </cell>
          <cell r="B4425">
            <v>2</v>
          </cell>
          <cell r="C4425" t="str">
            <v>MMA-BB-856</v>
          </cell>
          <cell r="D4425">
            <v>5300</v>
          </cell>
          <cell r="E4425" t="str">
            <v>MMA-BB</v>
          </cell>
          <cell r="F4425" t="str">
            <v>856</v>
          </cell>
          <cell r="G4425" t="str">
            <v>Lost in Hole</v>
          </cell>
          <cell r="H4425" t="str">
            <v>1000017906</v>
          </cell>
        </row>
        <row r="4426">
          <cell r="A4426">
            <v>5298</v>
          </cell>
          <cell r="B4426">
            <v>2</v>
          </cell>
          <cell r="C4426" t="str">
            <v>MMA-BB-857</v>
          </cell>
          <cell r="D4426">
            <v>5298</v>
          </cell>
          <cell r="E4426" t="str">
            <v>MMA-BB</v>
          </cell>
          <cell r="F4426" t="str">
            <v>857</v>
          </cell>
          <cell r="G4426" t="str">
            <v>Lost in Hole</v>
          </cell>
          <cell r="H4426" t="str">
            <v>1000017910</v>
          </cell>
        </row>
        <row r="4427">
          <cell r="A4427">
            <v>5432</v>
          </cell>
          <cell r="B4427">
            <v>2</v>
          </cell>
          <cell r="C4427" t="str">
            <v>MMA-BB-871</v>
          </cell>
          <cell r="D4427">
            <v>5432</v>
          </cell>
          <cell r="E4427" t="str">
            <v>MMA-BB</v>
          </cell>
          <cell r="F4427" t="str">
            <v>871</v>
          </cell>
          <cell r="G4427" t="str">
            <v>On Location</v>
          </cell>
          <cell r="H4427" t="str">
            <v>1000017999</v>
          </cell>
        </row>
        <row r="4428">
          <cell r="A4428">
            <v>5615</v>
          </cell>
          <cell r="B4428">
            <v>2</v>
          </cell>
          <cell r="C4428" t="str">
            <v>MMA-BB-883</v>
          </cell>
          <cell r="D4428">
            <v>5615</v>
          </cell>
          <cell r="E4428" t="str">
            <v>MMA-BB</v>
          </cell>
          <cell r="F4428" t="str">
            <v>883</v>
          </cell>
          <cell r="G4428" t="str">
            <v>On Location</v>
          </cell>
          <cell r="H4428" t="str">
            <v>1000018081</v>
          </cell>
          <cell r="N4428" t="str">
            <v>4501061123</v>
          </cell>
          <cell r="O4428" t="str">
            <v>7</v>
          </cell>
        </row>
        <row r="4429">
          <cell r="A4429">
            <v>5616</v>
          </cell>
          <cell r="B4429">
            <v>2</v>
          </cell>
          <cell r="C4429" t="str">
            <v>MMA-BB-884</v>
          </cell>
          <cell r="D4429">
            <v>5616</v>
          </cell>
          <cell r="E4429" t="str">
            <v>MMA-BB</v>
          </cell>
          <cell r="F4429" t="str">
            <v>884</v>
          </cell>
          <cell r="G4429" t="str">
            <v>RITE</v>
          </cell>
          <cell r="H4429" t="str">
            <v>1000018082</v>
          </cell>
          <cell r="N4429" t="str">
            <v>4501061123</v>
          </cell>
          <cell r="O4429" t="str">
            <v>8</v>
          </cell>
        </row>
        <row r="4430">
          <cell r="A4430">
            <v>5667</v>
          </cell>
          <cell r="B4430">
            <v>2</v>
          </cell>
          <cell r="C4430" t="str">
            <v>MMA-BB-891</v>
          </cell>
          <cell r="D4430">
            <v>5667</v>
          </cell>
          <cell r="E4430" t="str">
            <v>MMA-BB</v>
          </cell>
          <cell r="F4430" t="str">
            <v>891</v>
          </cell>
          <cell r="G4430" t="str">
            <v>On Location</v>
          </cell>
          <cell r="H4430" t="str">
            <v>1000018194</v>
          </cell>
          <cell r="N4430" t="str">
            <v>4501061123</v>
          </cell>
          <cell r="O4430" t="str">
            <v>13</v>
          </cell>
        </row>
        <row r="4431">
          <cell r="A4431">
            <v>5678</v>
          </cell>
          <cell r="B4431">
            <v>2</v>
          </cell>
          <cell r="C4431" t="str">
            <v>MMA-BB-892</v>
          </cell>
          <cell r="D4431">
            <v>5678</v>
          </cell>
          <cell r="E4431" t="str">
            <v>MMA-BB</v>
          </cell>
          <cell r="F4431" t="str">
            <v>892</v>
          </cell>
          <cell r="G4431" t="str">
            <v>RITE</v>
          </cell>
          <cell r="I4431" t="e">
            <v>#N/A</v>
          </cell>
          <cell r="N4431" t="str">
            <v>4501061123</v>
          </cell>
          <cell r="O4431" t="str">
            <v>14</v>
          </cell>
        </row>
        <row r="4432">
          <cell r="A4432">
            <v>5913</v>
          </cell>
          <cell r="B4432">
            <v>2</v>
          </cell>
          <cell r="C4432" t="str">
            <v>MMA-BB-899</v>
          </cell>
          <cell r="D4432">
            <v>5913</v>
          </cell>
          <cell r="E4432" t="str">
            <v>MMA-BB</v>
          </cell>
          <cell r="F4432" t="str">
            <v>899</v>
          </cell>
          <cell r="G4432" t="str">
            <v>On Location</v>
          </cell>
          <cell r="H4432" t="str">
            <v>1000018293</v>
          </cell>
          <cell r="N4432" t="str">
            <v>4501093543</v>
          </cell>
          <cell r="O4432" t="str">
            <v>4</v>
          </cell>
        </row>
        <row r="4433">
          <cell r="A4433">
            <v>5914</v>
          </cell>
          <cell r="B4433">
            <v>2</v>
          </cell>
          <cell r="C4433" t="str">
            <v>MMA-BB-900</v>
          </cell>
          <cell r="D4433">
            <v>5914</v>
          </cell>
          <cell r="E4433" t="str">
            <v>MMA-BB</v>
          </cell>
          <cell r="F4433" t="str">
            <v>900</v>
          </cell>
          <cell r="G4433" t="str">
            <v>RITE</v>
          </cell>
          <cell r="H4433" t="str">
            <v>1000018294</v>
          </cell>
          <cell r="N4433" t="str">
            <v>4501093543</v>
          </cell>
          <cell r="O4433" t="str">
            <v>5</v>
          </cell>
        </row>
        <row r="4434">
          <cell r="A4434">
            <v>6480</v>
          </cell>
          <cell r="B4434">
            <v>2</v>
          </cell>
          <cell r="C4434" t="str">
            <v>MMA-BB-901</v>
          </cell>
          <cell r="D4434">
            <v>6480</v>
          </cell>
          <cell r="E4434" t="str">
            <v>MMA-BB</v>
          </cell>
          <cell r="F4434" t="str">
            <v>901</v>
          </cell>
          <cell r="G4434" t="str">
            <v>On Location</v>
          </cell>
          <cell r="H4434" t="str">
            <v>1000018295</v>
          </cell>
        </row>
        <row r="4435">
          <cell r="A4435">
            <v>5971</v>
          </cell>
          <cell r="B4435">
            <v>2</v>
          </cell>
          <cell r="C4435" t="str">
            <v>MMA-BB-905</v>
          </cell>
          <cell r="D4435">
            <v>5971</v>
          </cell>
          <cell r="E4435" t="str">
            <v>MMA-BB</v>
          </cell>
          <cell r="F4435" t="str">
            <v>905</v>
          </cell>
          <cell r="G4435" t="str">
            <v>On Location</v>
          </cell>
          <cell r="H4435" t="str">
            <v>1000018385</v>
          </cell>
          <cell r="N4435" t="str">
            <v>4501093678</v>
          </cell>
          <cell r="O4435" t="str">
            <v>2</v>
          </cell>
        </row>
        <row r="4436">
          <cell r="A4436">
            <v>5968</v>
          </cell>
          <cell r="B4436">
            <v>2</v>
          </cell>
          <cell r="C4436" t="str">
            <v>MMA-BB-906</v>
          </cell>
          <cell r="D4436">
            <v>5968</v>
          </cell>
          <cell r="E4436" t="str">
            <v>MMA-BB</v>
          </cell>
          <cell r="F4436" t="str">
            <v>906</v>
          </cell>
          <cell r="G4436" t="str">
            <v>On Location</v>
          </cell>
          <cell r="H4436" t="str">
            <v>1000018415</v>
          </cell>
          <cell r="O4436" t="str">
            <v>12</v>
          </cell>
        </row>
        <row r="4437">
          <cell r="A4437">
            <v>6021</v>
          </cell>
          <cell r="B4437">
            <v>2</v>
          </cell>
          <cell r="C4437" t="str">
            <v>MMA-BB-913</v>
          </cell>
          <cell r="D4437">
            <v>6021</v>
          </cell>
          <cell r="E4437" t="str">
            <v>MMA-BB</v>
          </cell>
          <cell r="F4437" t="str">
            <v>913</v>
          </cell>
          <cell r="G4437" t="str">
            <v>On Location</v>
          </cell>
          <cell r="H4437" t="str">
            <v>1000018456</v>
          </cell>
        </row>
        <row r="4438">
          <cell r="A4438">
            <v>6116</v>
          </cell>
          <cell r="B4438">
            <v>2</v>
          </cell>
          <cell r="C4438" t="str">
            <v>MMA-BB-925</v>
          </cell>
          <cell r="D4438">
            <v>6116</v>
          </cell>
          <cell r="E4438" t="str">
            <v>MMA-BB</v>
          </cell>
          <cell r="F4438" t="str">
            <v>925</v>
          </cell>
          <cell r="G4438" t="str">
            <v>On Location</v>
          </cell>
          <cell r="H4438" t="str">
            <v>1000018571</v>
          </cell>
          <cell r="N4438" t="str">
            <v>4501120555</v>
          </cell>
          <cell r="O4438" t="str">
            <v>4</v>
          </cell>
        </row>
        <row r="4439">
          <cell r="A4439">
            <v>6118</v>
          </cell>
          <cell r="B4439">
            <v>2</v>
          </cell>
          <cell r="C4439" t="str">
            <v>MMA-BB-926</v>
          </cell>
          <cell r="D4439">
            <v>6118</v>
          </cell>
          <cell r="E4439" t="str">
            <v>MMA-BB</v>
          </cell>
          <cell r="F4439" t="str">
            <v>926</v>
          </cell>
          <cell r="G4439" t="str">
            <v>On Location</v>
          </cell>
          <cell r="H4439" t="str">
            <v>1000018572</v>
          </cell>
          <cell r="N4439" t="str">
            <v>4501120555</v>
          </cell>
          <cell r="O4439" t="str">
            <v>5</v>
          </cell>
        </row>
        <row r="4440">
          <cell r="A4440">
            <v>6115</v>
          </cell>
          <cell r="B4440">
            <v>2</v>
          </cell>
          <cell r="C4440" t="str">
            <v>MMA-BB-927</v>
          </cell>
          <cell r="D4440">
            <v>6115</v>
          </cell>
          <cell r="E4440" t="str">
            <v>MMA-BB</v>
          </cell>
          <cell r="F4440" t="str">
            <v>927</v>
          </cell>
          <cell r="G4440" t="str">
            <v>Lost in Hole</v>
          </cell>
          <cell r="H4440" t="str">
            <v>1000018563</v>
          </cell>
          <cell r="N4440" t="str">
            <v>4501120537</v>
          </cell>
          <cell r="O4440" t="str">
            <v>3</v>
          </cell>
        </row>
        <row r="4441">
          <cell r="A4441">
            <v>6117</v>
          </cell>
          <cell r="B4441">
            <v>2</v>
          </cell>
          <cell r="C4441" t="str">
            <v>MMA-BB-928</v>
          </cell>
          <cell r="D4441">
            <v>6117</v>
          </cell>
          <cell r="E4441" t="str">
            <v>MMA-BB</v>
          </cell>
          <cell r="F4441" t="str">
            <v>928</v>
          </cell>
          <cell r="G4441" t="str">
            <v>On Location</v>
          </cell>
          <cell r="H4441" t="str">
            <v>1000018565</v>
          </cell>
          <cell r="N4441" t="str">
            <v>4501120537</v>
          </cell>
          <cell r="O4441" t="str">
            <v>12</v>
          </cell>
        </row>
        <row r="4442">
          <cell r="A4442">
            <v>6702</v>
          </cell>
          <cell r="B4442">
            <v>2</v>
          </cell>
          <cell r="C4442" t="str">
            <v>MMA-BB-930</v>
          </cell>
          <cell r="D4442">
            <v>6702</v>
          </cell>
          <cell r="E4442" t="str">
            <v>MMA-BB</v>
          </cell>
          <cell r="F4442" t="str">
            <v>930</v>
          </cell>
          <cell r="G4442" t="str">
            <v>On Location</v>
          </cell>
          <cell r="H4442" t="str">
            <v>1000018554</v>
          </cell>
        </row>
        <row r="4443">
          <cell r="A4443">
            <v>6101</v>
          </cell>
          <cell r="B4443">
            <v>2</v>
          </cell>
          <cell r="C4443" t="str">
            <v>MMA-BB-931</v>
          </cell>
          <cell r="D4443">
            <v>6101</v>
          </cell>
          <cell r="E4443" t="str">
            <v>MMA-BB</v>
          </cell>
          <cell r="F4443" t="str">
            <v>931</v>
          </cell>
          <cell r="G4443" t="str">
            <v>RITE</v>
          </cell>
          <cell r="H4443" t="str">
            <v>1000018592</v>
          </cell>
          <cell r="N4443" t="str">
            <v>BOC-C00-006</v>
          </cell>
          <cell r="O4443" t="str">
            <v>9</v>
          </cell>
        </row>
        <row r="4444">
          <cell r="A4444">
            <v>6092</v>
          </cell>
          <cell r="B4444">
            <v>2</v>
          </cell>
          <cell r="C4444" t="str">
            <v>MMA-BB-932</v>
          </cell>
          <cell r="D4444">
            <v>6092</v>
          </cell>
          <cell r="E4444" t="str">
            <v>MMA-BB</v>
          </cell>
          <cell r="F4444" t="str">
            <v>932</v>
          </cell>
          <cell r="G4444" t="str">
            <v>RITE</v>
          </cell>
          <cell r="H4444" t="str">
            <v>1000018578</v>
          </cell>
          <cell r="N4444" t="str">
            <v>4501126104</v>
          </cell>
          <cell r="O4444" t="str">
            <v>2</v>
          </cell>
        </row>
        <row r="4445">
          <cell r="A4445">
            <v>6506</v>
          </cell>
          <cell r="B4445">
            <v>2</v>
          </cell>
          <cell r="C4445" t="str">
            <v>MMA-BB-953</v>
          </cell>
          <cell r="D4445">
            <v>6506</v>
          </cell>
          <cell r="E4445" t="str">
            <v>MMA-BB</v>
          </cell>
          <cell r="F4445" t="str">
            <v>953</v>
          </cell>
          <cell r="G4445" t="str">
            <v>RITE</v>
          </cell>
          <cell r="H4445" t="str">
            <v>1000018860</v>
          </cell>
          <cell r="N4445" t="str">
            <v>4501120555</v>
          </cell>
          <cell r="O4445" t="str">
            <v>16</v>
          </cell>
        </row>
        <row r="4446">
          <cell r="A4446">
            <v>6587</v>
          </cell>
          <cell r="B4446">
            <v>2</v>
          </cell>
          <cell r="C4446" t="str">
            <v>MMA-BB-957</v>
          </cell>
          <cell r="D4446">
            <v>6587</v>
          </cell>
          <cell r="E4446" t="str">
            <v>MMA-BB</v>
          </cell>
          <cell r="F4446" t="str">
            <v>957</v>
          </cell>
          <cell r="G4446" t="str">
            <v>On Location</v>
          </cell>
          <cell r="H4446" t="str">
            <v>1000018912</v>
          </cell>
          <cell r="N4446" t="str">
            <v>4501120555</v>
          </cell>
          <cell r="O4446" t="str">
            <v>35</v>
          </cell>
        </row>
        <row r="4447">
          <cell r="A4447">
            <v>6579</v>
          </cell>
          <cell r="B4447">
            <v>2</v>
          </cell>
          <cell r="C4447" t="str">
            <v>MMA-BB-958</v>
          </cell>
          <cell r="D4447">
            <v>6579</v>
          </cell>
          <cell r="E4447" t="str">
            <v>MMA-BB</v>
          </cell>
          <cell r="F4447" t="str">
            <v>958</v>
          </cell>
          <cell r="G4447" t="str">
            <v>On Location</v>
          </cell>
          <cell r="I4447" t="e">
            <v>#N/A</v>
          </cell>
          <cell r="N4447" t="str">
            <v>4501120555</v>
          </cell>
          <cell r="O4447" t="str">
            <v>17</v>
          </cell>
        </row>
        <row r="4448">
          <cell r="A4448">
            <v>6580</v>
          </cell>
          <cell r="B4448">
            <v>2</v>
          </cell>
          <cell r="C4448" t="str">
            <v>MMA-BB-959</v>
          </cell>
          <cell r="D4448">
            <v>6580</v>
          </cell>
          <cell r="E4448" t="str">
            <v>MMA-BB</v>
          </cell>
          <cell r="F4448" t="str">
            <v>959</v>
          </cell>
          <cell r="G4448" t="str">
            <v>On Location</v>
          </cell>
          <cell r="H4448" t="str">
            <v>1000018907</v>
          </cell>
          <cell r="N4448" t="str">
            <v>4501120555</v>
          </cell>
          <cell r="O4448" t="str">
            <v>18</v>
          </cell>
        </row>
        <row r="4449">
          <cell r="A4449">
            <v>6616</v>
          </cell>
          <cell r="B4449">
            <v>2</v>
          </cell>
          <cell r="C4449" t="str">
            <v>MMA-BB-964</v>
          </cell>
          <cell r="D4449">
            <v>6616</v>
          </cell>
          <cell r="E4449" t="str">
            <v>MMA-BB</v>
          </cell>
          <cell r="F4449" t="str">
            <v>964</v>
          </cell>
          <cell r="G4449" t="str">
            <v>RITE</v>
          </cell>
          <cell r="H4449" t="str">
            <v>1000018930</v>
          </cell>
          <cell r="N4449" t="str">
            <v>4501120404</v>
          </cell>
          <cell r="O4449" t="str">
            <v>1</v>
          </cell>
        </row>
        <row r="4450">
          <cell r="A4450">
            <v>6595</v>
          </cell>
          <cell r="B4450">
            <v>2</v>
          </cell>
          <cell r="C4450" t="str">
            <v>MMA-BB-965</v>
          </cell>
          <cell r="D4450">
            <v>6595</v>
          </cell>
          <cell r="E4450" t="str">
            <v>MMA-BB</v>
          </cell>
          <cell r="F4450" t="str">
            <v>965</v>
          </cell>
          <cell r="G4450" t="str">
            <v>On Location</v>
          </cell>
          <cell r="I4450" t="e">
            <v>#N/A</v>
          </cell>
          <cell r="N4450" t="str">
            <v>4501120555</v>
          </cell>
          <cell r="O4450" t="str">
            <v>25</v>
          </cell>
        </row>
        <row r="4451">
          <cell r="A4451">
            <v>6596</v>
          </cell>
          <cell r="B4451">
            <v>2</v>
          </cell>
          <cell r="C4451" t="str">
            <v>MMA-BB-966</v>
          </cell>
          <cell r="D4451">
            <v>6596</v>
          </cell>
          <cell r="E4451" t="str">
            <v>MMA-BB</v>
          </cell>
          <cell r="F4451" t="str">
            <v>966</v>
          </cell>
          <cell r="G4451" t="str">
            <v>On Location</v>
          </cell>
          <cell r="H4451" t="str">
            <v>1000018927</v>
          </cell>
          <cell r="N4451" t="str">
            <v>4501120555</v>
          </cell>
          <cell r="O4451" t="str">
            <v>28</v>
          </cell>
        </row>
        <row r="4452">
          <cell r="A4452">
            <v>6750</v>
          </cell>
          <cell r="B4452">
            <v>2</v>
          </cell>
          <cell r="C4452" t="str">
            <v>MMA-BB-977</v>
          </cell>
          <cell r="D4452">
            <v>6750</v>
          </cell>
          <cell r="E4452" t="str">
            <v>MMA-BB</v>
          </cell>
          <cell r="F4452" t="str">
            <v>977</v>
          </cell>
          <cell r="G4452" t="str">
            <v>On Location</v>
          </cell>
          <cell r="H4452" t="str">
            <v>1000018975</v>
          </cell>
          <cell r="N4452" t="str">
            <v>4501120557</v>
          </cell>
          <cell r="O4452" t="str">
            <v>11</v>
          </cell>
        </row>
        <row r="4453">
          <cell r="A4453">
            <v>6808</v>
          </cell>
          <cell r="B4453">
            <v>2</v>
          </cell>
          <cell r="C4453" t="str">
            <v>MMA-BB-978</v>
          </cell>
          <cell r="D4453">
            <v>6808</v>
          </cell>
          <cell r="E4453" t="str">
            <v>MMA-BB</v>
          </cell>
          <cell r="F4453" t="str">
            <v>978</v>
          </cell>
          <cell r="G4453" t="str">
            <v>RITE</v>
          </cell>
          <cell r="I4453">
            <v>1000019025</v>
          </cell>
          <cell r="N4453" t="str">
            <v>NGC-C00-100</v>
          </cell>
          <cell r="O4453" t="str">
            <v>30</v>
          </cell>
        </row>
        <row r="4454">
          <cell r="A4454">
            <v>6852</v>
          </cell>
          <cell r="B4454">
            <v>2</v>
          </cell>
          <cell r="C4454" t="str">
            <v>MMA-BB-979</v>
          </cell>
          <cell r="D4454">
            <v>6852</v>
          </cell>
          <cell r="E4454" t="str">
            <v>MMA-BB</v>
          </cell>
          <cell r="F4454" t="str">
            <v>979</v>
          </cell>
          <cell r="G4454" t="str">
            <v>RITE</v>
          </cell>
          <cell r="I4454" t="e">
            <v>#N/A</v>
          </cell>
        </row>
        <row r="4455">
          <cell r="A4455">
            <v>6897</v>
          </cell>
          <cell r="B4455">
            <v>2</v>
          </cell>
          <cell r="C4455" t="str">
            <v>MMA-BB-985</v>
          </cell>
          <cell r="D4455">
            <v>6897</v>
          </cell>
          <cell r="E4455" t="str">
            <v>MMA-BB</v>
          </cell>
          <cell r="F4455" t="str">
            <v>985</v>
          </cell>
          <cell r="G4455" t="str">
            <v>On Location</v>
          </cell>
          <cell r="I4455" t="e">
            <v>#N/A</v>
          </cell>
          <cell r="N4455" t="str">
            <v>4501120557</v>
          </cell>
          <cell r="O4455" t="str">
            <v>40</v>
          </cell>
        </row>
        <row r="4456">
          <cell r="A4456">
            <v>6898</v>
          </cell>
          <cell r="B4456">
            <v>2</v>
          </cell>
          <cell r="C4456" t="str">
            <v>MMA-BB-986</v>
          </cell>
          <cell r="D4456">
            <v>6898</v>
          </cell>
          <cell r="E4456" t="str">
            <v>MMA-BB</v>
          </cell>
          <cell r="F4456" t="str">
            <v>986</v>
          </cell>
          <cell r="G4456" t="str">
            <v>RITE</v>
          </cell>
          <cell r="I4456">
            <v>1000019031</v>
          </cell>
          <cell r="N4456" t="str">
            <v>4501120557</v>
          </cell>
          <cell r="O4456" t="str">
            <v>50</v>
          </cell>
        </row>
        <row r="4457">
          <cell r="A4457">
            <v>7003</v>
          </cell>
          <cell r="B4457">
            <v>2</v>
          </cell>
          <cell r="C4457" t="str">
            <v>MMA-BB-997</v>
          </cell>
          <cell r="D4457">
            <v>7003</v>
          </cell>
          <cell r="E4457" t="str">
            <v>MMA-BB</v>
          </cell>
          <cell r="F4457" t="str">
            <v>997</v>
          </cell>
          <cell r="G4457" t="str">
            <v>RITE</v>
          </cell>
          <cell r="I4457">
            <v>1000019054</v>
          </cell>
          <cell r="N4457" t="str">
            <v>4501120557</v>
          </cell>
          <cell r="O4457" t="str">
            <v>26</v>
          </cell>
        </row>
        <row r="4458">
          <cell r="A4458">
            <v>7006</v>
          </cell>
          <cell r="B4458">
            <v>2</v>
          </cell>
          <cell r="C4458" t="str">
            <v>MMA-BB-998</v>
          </cell>
          <cell r="D4458">
            <v>7006</v>
          </cell>
          <cell r="E4458" t="str">
            <v>MMA-BB</v>
          </cell>
          <cell r="F4458" t="str">
            <v>998</v>
          </cell>
          <cell r="G4458" t="str">
            <v>RITE</v>
          </cell>
          <cell r="I4458">
            <v>1000019055</v>
          </cell>
          <cell r="N4458" t="str">
            <v>4501120557</v>
          </cell>
          <cell r="O4458" t="str">
            <v>61</v>
          </cell>
        </row>
        <row r="4459">
          <cell r="A4459">
            <v>3989</v>
          </cell>
          <cell r="B4459">
            <v>2</v>
          </cell>
          <cell r="C4459" t="str">
            <v>MMA-BB-EP3</v>
          </cell>
          <cell r="D4459">
            <v>3989</v>
          </cell>
          <cell r="E4459" t="str">
            <v>MMA-BA</v>
          </cell>
          <cell r="F4459" t="str">
            <v>EP3</v>
          </cell>
          <cell r="G4459" t="str">
            <v>RITE</v>
          </cell>
          <cell r="I4459" t="e">
            <v>#N/A</v>
          </cell>
        </row>
        <row r="4460">
          <cell r="A4460">
            <v>4557</v>
          </cell>
          <cell r="B4460">
            <v>2</v>
          </cell>
          <cell r="C4460" t="str">
            <v>MRWD-AA-001</v>
          </cell>
          <cell r="D4460">
            <v>4557</v>
          </cell>
          <cell r="E4460" t="str">
            <v>MRWD-AA</v>
          </cell>
          <cell r="F4460" t="str">
            <v>001</v>
          </cell>
          <cell r="G4460" t="str">
            <v>On Location</v>
          </cell>
        </row>
        <row r="4461">
          <cell r="A4461">
            <v>5191</v>
          </cell>
          <cell r="B4461">
            <v>2</v>
          </cell>
          <cell r="C4461" t="str">
            <v>MRWD-AA-EXP2</v>
          </cell>
          <cell r="D4461">
            <v>5191</v>
          </cell>
          <cell r="E4461" t="str">
            <v>MRWD-AA</v>
          </cell>
          <cell r="F4461" t="str">
            <v>EXP2</v>
          </cell>
          <cell r="G4461" t="str">
            <v>RITE</v>
          </cell>
        </row>
        <row r="4462">
          <cell r="A4462">
            <v>231</v>
          </cell>
          <cell r="B4462">
            <v>2</v>
          </cell>
          <cell r="C4462" t="str">
            <v>MSS-AA-005</v>
          </cell>
          <cell r="D4462">
            <v>231</v>
          </cell>
          <cell r="E4462" t="str">
            <v>MSS-AA</v>
          </cell>
          <cell r="F4462" t="str">
            <v>005</v>
          </cell>
          <cell r="G4462" t="str">
            <v>RITE</v>
          </cell>
        </row>
        <row r="4463">
          <cell r="A4463">
            <v>262</v>
          </cell>
          <cell r="B4463">
            <v>2</v>
          </cell>
          <cell r="C4463" t="str">
            <v>MSS-AA-006</v>
          </cell>
          <cell r="D4463">
            <v>262</v>
          </cell>
          <cell r="E4463" t="str">
            <v>MSS-AA</v>
          </cell>
          <cell r="F4463" t="str">
            <v>006</v>
          </cell>
          <cell r="G4463" t="str">
            <v>RITE</v>
          </cell>
        </row>
        <row r="4464">
          <cell r="A4464">
            <v>605</v>
          </cell>
          <cell r="B4464">
            <v>2</v>
          </cell>
          <cell r="C4464" t="str">
            <v>MSS-AA-020</v>
          </cell>
          <cell r="D4464">
            <v>605</v>
          </cell>
          <cell r="E4464" t="str">
            <v>MSS-AA</v>
          </cell>
          <cell r="F4464" t="str">
            <v>020</v>
          </cell>
          <cell r="G4464" t="str">
            <v>RITE</v>
          </cell>
        </row>
        <row r="4465">
          <cell r="A4465">
            <v>105</v>
          </cell>
          <cell r="B4465">
            <v>2</v>
          </cell>
          <cell r="C4465" t="str">
            <v>MSSA-AA-002</v>
          </cell>
          <cell r="D4465">
            <v>105</v>
          </cell>
          <cell r="E4465" t="str">
            <v>MSSA-AA</v>
          </cell>
          <cell r="F4465" t="str">
            <v>002</v>
          </cell>
          <cell r="G4465" t="str">
            <v>JUNKED</v>
          </cell>
        </row>
        <row r="4466">
          <cell r="A4466">
            <v>232</v>
          </cell>
          <cell r="B4466">
            <v>2</v>
          </cell>
          <cell r="C4466" t="str">
            <v>MSSA-AA-005</v>
          </cell>
          <cell r="D4466">
            <v>232</v>
          </cell>
          <cell r="E4466" t="str">
            <v>MSSA-AA</v>
          </cell>
          <cell r="F4466" t="str">
            <v>005</v>
          </cell>
          <cell r="G4466" t="str">
            <v>RITE</v>
          </cell>
        </row>
        <row r="4467">
          <cell r="A4467">
            <v>293</v>
          </cell>
          <cell r="B4467">
            <v>2</v>
          </cell>
          <cell r="C4467" t="str">
            <v>MSSA-AA-007</v>
          </cell>
          <cell r="D4467">
            <v>293</v>
          </cell>
          <cell r="E4467" t="str">
            <v>MSSA-AA</v>
          </cell>
          <cell r="F4467" t="str">
            <v>007</v>
          </cell>
          <cell r="G4467" t="str">
            <v>JUNKED</v>
          </cell>
        </row>
        <row r="4468">
          <cell r="A4468">
            <v>673</v>
          </cell>
          <cell r="B4468">
            <v>2</v>
          </cell>
          <cell r="C4468" t="str">
            <v>MSSA-AA-023</v>
          </cell>
          <cell r="D4468">
            <v>673</v>
          </cell>
          <cell r="E4468" t="str">
            <v>MSSA-AA</v>
          </cell>
          <cell r="F4468" t="str">
            <v>023</v>
          </cell>
          <cell r="G4468" t="str">
            <v>JUNKED</v>
          </cell>
        </row>
        <row r="4469">
          <cell r="A4469">
            <v>990</v>
          </cell>
          <cell r="B4469">
            <v>2</v>
          </cell>
          <cell r="C4469" t="str">
            <v>MSSA-AA-058</v>
          </cell>
          <cell r="D4469">
            <v>990</v>
          </cell>
          <cell r="E4469" t="str">
            <v>MSSA-AA</v>
          </cell>
          <cell r="F4469" t="str">
            <v>058</v>
          </cell>
          <cell r="G4469" t="str">
            <v>JUNKED</v>
          </cell>
        </row>
        <row r="4470">
          <cell r="A4470">
            <v>997</v>
          </cell>
          <cell r="B4470">
            <v>2</v>
          </cell>
          <cell r="C4470" t="str">
            <v>MSSA-AA-059</v>
          </cell>
          <cell r="D4470">
            <v>997</v>
          </cell>
          <cell r="E4470" t="str">
            <v>MSSA-AA</v>
          </cell>
          <cell r="F4470" t="str">
            <v>059</v>
          </cell>
          <cell r="G4470" t="str">
            <v>JUNKED</v>
          </cell>
        </row>
        <row r="4471">
          <cell r="A4471">
            <v>1666</v>
          </cell>
          <cell r="B4471">
            <v>2</v>
          </cell>
          <cell r="C4471" t="str">
            <v>MSSA-AA-269</v>
          </cell>
          <cell r="D4471">
            <v>1666</v>
          </cell>
          <cell r="E4471" t="str">
            <v>MSSA-AA</v>
          </cell>
          <cell r="F4471" t="str">
            <v>269</v>
          </cell>
          <cell r="G4471" t="str">
            <v>JUNKED</v>
          </cell>
        </row>
        <row r="4472">
          <cell r="A4472">
            <v>2537</v>
          </cell>
          <cell r="B4472">
            <v>2</v>
          </cell>
          <cell r="C4472" t="str">
            <v>MSSA-AA-697</v>
          </cell>
          <cell r="D4472">
            <v>2537</v>
          </cell>
          <cell r="E4472" t="str">
            <v>MSSA-AA</v>
          </cell>
          <cell r="F4472" t="str">
            <v>697</v>
          </cell>
          <cell r="G4472" t="str">
            <v>JUNKED</v>
          </cell>
        </row>
        <row r="4473">
          <cell r="A4473">
            <v>2615</v>
          </cell>
          <cell r="B4473">
            <v>2</v>
          </cell>
          <cell r="C4473" t="str">
            <v>MSSA-AA-714</v>
          </cell>
          <cell r="D4473">
            <v>2615</v>
          </cell>
          <cell r="E4473" t="str">
            <v>MSSA-AA</v>
          </cell>
          <cell r="F4473" t="str">
            <v>714</v>
          </cell>
          <cell r="G4473" t="str">
            <v>JUNKED</v>
          </cell>
        </row>
        <row r="4474">
          <cell r="A4474">
            <v>2630</v>
          </cell>
          <cell r="B4474">
            <v>2</v>
          </cell>
          <cell r="C4474" t="str">
            <v>MSSA-AA-719</v>
          </cell>
          <cell r="D4474">
            <v>2630</v>
          </cell>
          <cell r="E4474" t="str">
            <v>MSSA-AA</v>
          </cell>
          <cell r="F4474" t="str">
            <v>719</v>
          </cell>
          <cell r="G4474" t="str">
            <v>JUNKED</v>
          </cell>
        </row>
        <row r="4475">
          <cell r="A4475">
            <v>2735</v>
          </cell>
          <cell r="B4475">
            <v>2</v>
          </cell>
          <cell r="C4475" t="str">
            <v>MSSA-AA-790</v>
          </cell>
          <cell r="D4475">
            <v>2735</v>
          </cell>
          <cell r="E4475" t="str">
            <v>MSSA-AA</v>
          </cell>
          <cell r="F4475" t="str">
            <v>790</v>
          </cell>
          <cell r="G4475" t="str">
            <v>JUNKED</v>
          </cell>
        </row>
        <row r="4476">
          <cell r="A4476">
            <v>3883</v>
          </cell>
          <cell r="B4476">
            <v>2</v>
          </cell>
          <cell r="C4476" t="str">
            <v>MSSA-AA-L03</v>
          </cell>
          <cell r="D4476">
            <v>3883</v>
          </cell>
          <cell r="E4476" t="str">
            <v>MSSA-AA</v>
          </cell>
          <cell r="F4476" t="str">
            <v>L03</v>
          </cell>
          <cell r="G4476" t="str">
            <v>JUNKED</v>
          </cell>
        </row>
        <row r="4477">
          <cell r="A4477">
            <v>372</v>
          </cell>
          <cell r="B4477">
            <v>2</v>
          </cell>
          <cell r="C4477" t="str">
            <v>MSSA-AB-010</v>
          </cell>
          <cell r="D4477">
            <v>372</v>
          </cell>
          <cell r="E4477" t="str">
            <v>MSSA-AB</v>
          </cell>
          <cell r="F4477" t="str">
            <v>010</v>
          </cell>
          <cell r="G4477" t="str">
            <v>JUNKED</v>
          </cell>
        </row>
        <row r="4478">
          <cell r="A4478">
            <v>426</v>
          </cell>
          <cell r="B4478">
            <v>2</v>
          </cell>
          <cell r="C4478" t="str">
            <v>MSSA-AB-012</v>
          </cell>
          <cell r="D4478">
            <v>426</v>
          </cell>
          <cell r="E4478" t="str">
            <v>MSSA-AB</v>
          </cell>
          <cell r="F4478" t="str">
            <v>012</v>
          </cell>
          <cell r="G4478" t="str">
            <v>JUNKED</v>
          </cell>
        </row>
        <row r="4479">
          <cell r="A4479">
            <v>1270</v>
          </cell>
          <cell r="B4479">
            <v>2</v>
          </cell>
          <cell r="C4479" t="str">
            <v>MSSA-AB-120</v>
          </cell>
          <cell r="D4479">
            <v>1270</v>
          </cell>
          <cell r="E4479" t="str">
            <v>MSSA-AB</v>
          </cell>
          <cell r="F4479" t="str">
            <v>120</v>
          </cell>
          <cell r="G4479" t="str">
            <v>JUNKED</v>
          </cell>
        </row>
        <row r="4480">
          <cell r="A4480">
            <v>1711</v>
          </cell>
          <cell r="B4480">
            <v>2</v>
          </cell>
          <cell r="C4480" t="str">
            <v>MSSA-AB-29T</v>
          </cell>
          <cell r="D4480">
            <v>1711</v>
          </cell>
          <cell r="E4480" t="str">
            <v>MSSA-AB</v>
          </cell>
          <cell r="F4480" t="str">
            <v>29T</v>
          </cell>
          <cell r="G4480" t="str">
            <v>JUNKED</v>
          </cell>
        </row>
        <row r="4481">
          <cell r="A4481">
            <v>1953</v>
          </cell>
          <cell r="B4481">
            <v>2</v>
          </cell>
          <cell r="C4481" t="str">
            <v>MSSA-AB-414</v>
          </cell>
          <cell r="D4481">
            <v>1953</v>
          </cell>
          <cell r="E4481" t="str">
            <v>MSSA-AB</v>
          </cell>
          <cell r="F4481" t="str">
            <v>414</v>
          </cell>
          <cell r="G4481" t="str">
            <v>Lost in Hole</v>
          </cell>
        </row>
        <row r="4482">
          <cell r="A4482">
            <v>2401</v>
          </cell>
          <cell r="B4482">
            <v>2</v>
          </cell>
          <cell r="C4482" t="str">
            <v>MSSA-AB-626</v>
          </cell>
          <cell r="D4482">
            <v>2401</v>
          </cell>
          <cell r="E4482" t="str">
            <v>MSSA-AB</v>
          </cell>
          <cell r="F4482" t="str">
            <v>626</v>
          </cell>
          <cell r="G4482" t="str">
            <v>TFER OUT</v>
          </cell>
        </row>
        <row r="4483">
          <cell r="A4483">
            <v>2575</v>
          </cell>
          <cell r="B4483">
            <v>2</v>
          </cell>
          <cell r="C4483" t="str">
            <v>MSSA-AB-710</v>
          </cell>
          <cell r="D4483">
            <v>2575</v>
          </cell>
          <cell r="E4483" t="str">
            <v>MSSA-AB</v>
          </cell>
          <cell r="F4483" t="str">
            <v>710</v>
          </cell>
          <cell r="G4483" t="str">
            <v>JUNKED</v>
          </cell>
        </row>
        <row r="4484">
          <cell r="A4484">
            <v>2209</v>
          </cell>
          <cell r="B4484">
            <v>2</v>
          </cell>
          <cell r="C4484" t="str">
            <v>MSSA-AC-542</v>
          </cell>
          <cell r="D4484">
            <v>2209</v>
          </cell>
          <cell r="E4484" t="str">
            <v>MSSA-AC</v>
          </cell>
          <cell r="F4484" t="str">
            <v>542</v>
          </cell>
          <cell r="G4484" t="str">
            <v>JUNKED</v>
          </cell>
        </row>
        <row r="4485">
          <cell r="A4485">
            <v>2932</v>
          </cell>
          <cell r="B4485">
            <v>2</v>
          </cell>
          <cell r="C4485" t="str">
            <v>MSSA-AC-892</v>
          </cell>
          <cell r="D4485">
            <v>2932</v>
          </cell>
          <cell r="E4485" t="str">
            <v>MSSA-AC</v>
          </cell>
          <cell r="F4485" t="str">
            <v>892</v>
          </cell>
          <cell r="G4485" t="str">
            <v>JUNKED</v>
          </cell>
        </row>
        <row r="4486">
          <cell r="A4486">
            <v>2936</v>
          </cell>
          <cell r="B4486">
            <v>2</v>
          </cell>
          <cell r="C4486" t="str">
            <v>MSSA-AC-897</v>
          </cell>
          <cell r="D4486">
            <v>2936</v>
          </cell>
          <cell r="E4486" t="str">
            <v>MSSA-AC</v>
          </cell>
          <cell r="F4486" t="str">
            <v>897</v>
          </cell>
          <cell r="G4486" t="str">
            <v>Lost in Hole</v>
          </cell>
        </row>
        <row r="4487">
          <cell r="A4487">
            <v>6680</v>
          </cell>
          <cell r="B4487">
            <v>2</v>
          </cell>
          <cell r="C4487" t="str">
            <v>MSSA-AD-001</v>
          </cell>
          <cell r="D4487">
            <v>6680</v>
          </cell>
          <cell r="E4487" t="str">
            <v>MSSA-AD</v>
          </cell>
          <cell r="F4487" t="str">
            <v>001</v>
          </cell>
          <cell r="G4487" t="str">
            <v>TFER OUT</v>
          </cell>
        </row>
        <row r="4488">
          <cell r="A4488">
            <v>6681</v>
          </cell>
          <cell r="B4488">
            <v>2</v>
          </cell>
          <cell r="C4488" t="str">
            <v>MSSA-AD-002</v>
          </cell>
          <cell r="D4488">
            <v>6681</v>
          </cell>
          <cell r="E4488" t="str">
            <v>MSSA-AD</v>
          </cell>
          <cell r="F4488" t="str">
            <v>002</v>
          </cell>
          <cell r="G4488" t="str">
            <v>TFER OUT</v>
          </cell>
        </row>
        <row r="4489">
          <cell r="A4489">
            <v>3973</v>
          </cell>
          <cell r="B4489">
            <v>2</v>
          </cell>
          <cell r="C4489" t="str">
            <v>MSSA-AK-001</v>
          </cell>
          <cell r="D4489">
            <v>3973</v>
          </cell>
          <cell r="E4489" t="str">
            <v>MSSA-AK</v>
          </cell>
          <cell r="F4489" t="str">
            <v>001</v>
          </cell>
          <cell r="G4489" t="str">
            <v>RITE</v>
          </cell>
        </row>
        <row r="4490">
          <cell r="A4490">
            <v>193</v>
          </cell>
          <cell r="B4490">
            <v>2</v>
          </cell>
          <cell r="C4490" t="str">
            <v>MSS-AB-004</v>
          </cell>
          <cell r="D4490">
            <v>193</v>
          </cell>
          <cell r="E4490" t="str">
            <v>MSS-AB</v>
          </cell>
          <cell r="F4490" t="str">
            <v>004</v>
          </cell>
          <cell r="G4490" t="str">
            <v>RONG</v>
          </cell>
        </row>
        <row r="4491">
          <cell r="A4491">
            <v>106</v>
          </cell>
          <cell r="B4491">
            <v>2</v>
          </cell>
          <cell r="C4491" t="str">
            <v>MSSA-BA-002</v>
          </cell>
          <cell r="D4491">
            <v>106</v>
          </cell>
          <cell r="E4491" t="str">
            <v>MSSA-BA</v>
          </cell>
          <cell r="F4491" t="str">
            <v>002</v>
          </cell>
          <cell r="G4491" t="str">
            <v>JUNKED</v>
          </cell>
        </row>
        <row r="4492">
          <cell r="A4492">
            <v>155</v>
          </cell>
          <cell r="B4492">
            <v>2</v>
          </cell>
          <cell r="C4492" t="str">
            <v>MSSA-BA-003</v>
          </cell>
          <cell r="D4492">
            <v>155</v>
          </cell>
          <cell r="E4492" t="str">
            <v>MSSA-BA</v>
          </cell>
          <cell r="F4492" t="str">
            <v>003</v>
          </cell>
          <cell r="G4492" t="str">
            <v>JUNKED</v>
          </cell>
        </row>
        <row r="4493">
          <cell r="A4493">
            <v>194</v>
          </cell>
          <cell r="B4493">
            <v>2</v>
          </cell>
          <cell r="C4493" t="str">
            <v>MSSA-BA-004</v>
          </cell>
          <cell r="D4493">
            <v>194</v>
          </cell>
          <cell r="E4493" t="str">
            <v>MSSA-BA</v>
          </cell>
          <cell r="F4493" t="str">
            <v>004</v>
          </cell>
          <cell r="G4493" t="str">
            <v>RITE</v>
          </cell>
        </row>
        <row r="4494">
          <cell r="A4494">
            <v>579</v>
          </cell>
          <cell r="B4494">
            <v>2</v>
          </cell>
          <cell r="C4494" t="str">
            <v>MSSA-BA-019</v>
          </cell>
          <cell r="D4494">
            <v>579</v>
          </cell>
          <cell r="E4494" t="str">
            <v>MSSA-BA</v>
          </cell>
          <cell r="F4494" t="str">
            <v>019</v>
          </cell>
          <cell r="G4494" t="str">
            <v>JUNKED</v>
          </cell>
        </row>
        <row r="4495">
          <cell r="A4495">
            <v>4202</v>
          </cell>
          <cell r="B4495">
            <v>2</v>
          </cell>
          <cell r="C4495" t="str">
            <v>MSSA-BA-021</v>
          </cell>
          <cell r="D4495">
            <v>4202</v>
          </cell>
          <cell r="E4495" t="str">
            <v>MSSA-BA</v>
          </cell>
          <cell r="F4495" t="str">
            <v>021</v>
          </cell>
          <cell r="G4495" t="str">
            <v>Lost in Hole</v>
          </cell>
        </row>
        <row r="4496">
          <cell r="A4496">
            <v>647</v>
          </cell>
          <cell r="B4496">
            <v>2</v>
          </cell>
          <cell r="C4496" t="str">
            <v>MSSA-BA-022</v>
          </cell>
          <cell r="D4496">
            <v>647</v>
          </cell>
          <cell r="E4496" t="str">
            <v>MSSA-BA</v>
          </cell>
          <cell r="F4496" t="str">
            <v>022</v>
          </cell>
          <cell r="G4496" t="str">
            <v>JUNKED</v>
          </cell>
        </row>
        <row r="4497">
          <cell r="A4497">
            <v>692</v>
          </cell>
          <cell r="B4497">
            <v>2</v>
          </cell>
          <cell r="C4497" t="str">
            <v>MSSA-BA-024</v>
          </cell>
          <cell r="D4497">
            <v>692</v>
          </cell>
          <cell r="E4497" t="str">
            <v>MSSA-BA</v>
          </cell>
          <cell r="F4497" t="str">
            <v>024</v>
          </cell>
          <cell r="G4497" t="str">
            <v>JUNKED</v>
          </cell>
        </row>
        <row r="4498">
          <cell r="A4498">
            <v>722</v>
          </cell>
          <cell r="B4498">
            <v>2</v>
          </cell>
          <cell r="C4498" t="str">
            <v>MSSA-BA-026</v>
          </cell>
          <cell r="D4498">
            <v>722</v>
          </cell>
          <cell r="E4498" t="str">
            <v>MSSA-BA</v>
          </cell>
          <cell r="F4498" t="str">
            <v>026</v>
          </cell>
          <cell r="G4498" t="str">
            <v>JUNKED</v>
          </cell>
        </row>
        <row r="4499">
          <cell r="A4499">
            <v>731</v>
          </cell>
          <cell r="B4499">
            <v>2</v>
          </cell>
          <cell r="C4499" t="str">
            <v>MSSA-BA-027</v>
          </cell>
          <cell r="D4499">
            <v>731</v>
          </cell>
          <cell r="E4499" t="str">
            <v>MSSA-BA</v>
          </cell>
          <cell r="F4499" t="str">
            <v>027</v>
          </cell>
          <cell r="G4499" t="str">
            <v>JUNKED</v>
          </cell>
        </row>
        <row r="4500">
          <cell r="A4500">
            <v>851</v>
          </cell>
          <cell r="B4500">
            <v>2</v>
          </cell>
          <cell r="C4500" t="str">
            <v>MSSA-BA-038</v>
          </cell>
          <cell r="D4500">
            <v>851</v>
          </cell>
          <cell r="E4500" t="str">
            <v>MSSA-BA</v>
          </cell>
          <cell r="F4500" t="str">
            <v>038</v>
          </cell>
          <cell r="G4500" t="str">
            <v>JUNKED</v>
          </cell>
        </row>
        <row r="4501">
          <cell r="A4501">
            <v>1288</v>
          </cell>
          <cell r="B4501">
            <v>2</v>
          </cell>
          <cell r="C4501" t="str">
            <v>MSSA-BA-126</v>
          </cell>
          <cell r="D4501">
            <v>1288</v>
          </cell>
          <cell r="E4501" t="str">
            <v>MSSA-BA</v>
          </cell>
          <cell r="F4501" t="str">
            <v>126</v>
          </cell>
          <cell r="G4501" t="str">
            <v>JUNKED</v>
          </cell>
        </row>
        <row r="4502">
          <cell r="A4502">
            <v>1542</v>
          </cell>
          <cell r="B4502">
            <v>2</v>
          </cell>
          <cell r="C4502" t="str">
            <v>MSSA-BA-222</v>
          </cell>
          <cell r="D4502">
            <v>1542</v>
          </cell>
          <cell r="E4502" t="str">
            <v>MSSA-BA</v>
          </cell>
          <cell r="F4502" t="str">
            <v>222</v>
          </cell>
          <cell r="G4502" t="str">
            <v>JUNKED</v>
          </cell>
        </row>
        <row r="4503">
          <cell r="A4503">
            <v>1691</v>
          </cell>
          <cell r="B4503">
            <v>2</v>
          </cell>
          <cell r="C4503" t="str">
            <v>MSSA-BA-290</v>
          </cell>
          <cell r="D4503">
            <v>1691</v>
          </cell>
          <cell r="E4503" t="str">
            <v>MSSA-BA</v>
          </cell>
          <cell r="F4503" t="str">
            <v>290</v>
          </cell>
          <cell r="G4503" t="str">
            <v>JUNKED</v>
          </cell>
        </row>
        <row r="4504">
          <cell r="A4504">
            <v>2644</v>
          </cell>
          <cell r="B4504">
            <v>2</v>
          </cell>
          <cell r="C4504" t="str">
            <v>MSSA-BA-728</v>
          </cell>
          <cell r="D4504">
            <v>2644</v>
          </cell>
          <cell r="E4504" t="str">
            <v>MSSA-BA</v>
          </cell>
          <cell r="F4504" t="str">
            <v>728</v>
          </cell>
          <cell r="G4504" t="str">
            <v>JUNKED</v>
          </cell>
        </row>
        <row r="4505">
          <cell r="A4505">
            <v>2650</v>
          </cell>
          <cell r="B4505">
            <v>2</v>
          </cell>
          <cell r="C4505" t="str">
            <v>MSSA-BA-735</v>
          </cell>
          <cell r="D4505">
            <v>2650</v>
          </cell>
          <cell r="E4505" t="str">
            <v>MSSA-BA</v>
          </cell>
          <cell r="F4505" t="str">
            <v>735</v>
          </cell>
          <cell r="G4505" t="str">
            <v>JUNKED</v>
          </cell>
        </row>
        <row r="4506">
          <cell r="A4506">
            <v>2652</v>
          </cell>
          <cell r="B4506">
            <v>2</v>
          </cell>
          <cell r="C4506" t="str">
            <v>MSSA-BA-738</v>
          </cell>
          <cell r="D4506">
            <v>2652</v>
          </cell>
          <cell r="E4506" t="str">
            <v>MSSA-BA</v>
          </cell>
          <cell r="F4506" t="str">
            <v>738</v>
          </cell>
          <cell r="G4506" t="str">
            <v>JUNKED</v>
          </cell>
        </row>
        <row r="4507">
          <cell r="A4507">
            <v>2659</v>
          </cell>
          <cell r="B4507">
            <v>2</v>
          </cell>
          <cell r="C4507" t="str">
            <v>MSSA-BA-740</v>
          </cell>
          <cell r="D4507">
            <v>2659</v>
          </cell>
          <cell r="E4507" t="str">
            <v>MSSA-BA</v>
          </cell>
          <cell r="F4507" t="str">
            <v>740</v>
          </cell>
          <cell r="G4507" t="str">
            <v>JUNKED</v>
          </cell>
        </row>
        <row r="4508">
          <cell r="A4508">
            <v>2661</v>
          </cell>
          <cell r="B4508">
            <v>2</v>
          </cell>
          <cell r="C4508" t="str">
            <v>MSSA-BA-741</v>
          </cell>
          <cell r="D4508">
            <v>2661</v>
          </cell>
          <cell r="E4508" t="str">
            <v>MSSA-BA</v>
          </cell>
          <cell r="F4508" t="str">
            <v>741</v>
          </cell>
          <cell r="G4508" t="str">
            <v>JUNKED</v>
          </cell>
        </row>
        <row r="4509">
          <cell r="A4509">
            <v>2933</v>
          </cell>
          <cell r="B4509">
            <v>2</v>
          </cell>
          <cell r="C4509" t="str">
            <v>MSSA-BA-894</v>
          </cell>
          <cell r="D4509">
            <v>2933</v>
          </cell>
          <cell r="E4509" t="str">
            <v>MSSA-BA</v>
          </cell>
          <cell r="F4509" t="str">
            <v>894</v>
          </cell>
          <cell r="G4509" t="str">
            <v>JUNKED</v>
          </cell>
        </row>
        <row r="4510">
          <cell r="A4510">
            <v>3815</v>
          </cell>
          <cell r="B4510">
            <v>2</v>
          </cell>
          <cell r="C4510" t="str">
            <v>MSSA-BA-EP2</v>
          </cell>
          <cell r="D4510">
            <v>3815</v>
          </cell>
          <cell r="E4510" t="str">
            <v>MSSA-BA</v>
          </cell>
          <cell r="F4510" t="str">
            <v>EP2</v>
          </cell>
          <cell r="G4510" t="str">
            <v>JUNKED</v>
          </cell>
        </row>
        <row r="4511">
          <cell r="A4511">
            <v>3819</v>
          </cell>
          <cell r="B4511">
            <v>2</v>
          </cell>
          <cell r="C4511" t="str">
            <v>MSSA-BA-EP3</v>
          </cell>
          <cell r="D4511">
            <v>3819</v>
          </cell>
          <cell r="E4511" t="str">
            <v>MSSA-BA</v>
          </cell>
          <cell r="F4511" t="str">
            <v>EP3</v>
          </cell>
          <cell r="G4511" t="str">
            <v>JUNKED</v>
          </cell>
        </row>
        <row r="4512">
          <cell r="A4512">
            <v>3910</v>
          </cell>
          <cell r="B4512">
            <v>2</v>
          </cell>
          <cell r="C4512" t="str">
            <v>MSSA-BA-L07</v>
          </cell>
          <cell r="D4512">
            <v>3910</v>
          </cell>
          <cell r="E4512" t="str">
            <v>MSSA-BA</v>
          </cell>
          <cell r="F4512" t="str">
            <v>L07</v>
          </cell>
          <cell r="G4512" t="str">
            <v>JUNKED</v>
          </cell>
        </row>
        <row r="4513">
          <cell r="A4513">
            <v>3913</v>
          </cell>
          <cell r="B4513">
            <v>2</v>
          </cell>
          <cell r="C4513" t="str">
            <v>MSSA-BA-L08</v>
          </cell>
          <cell r="D4513">
            <v>3913</v>
          </cell>
          <cell r="E4513" t="str">
            <v>MSSA-BA</v>
          </cell>
          <cell r="F4513" t="str">
            <v>L08</v>
          </cell>
          <cell r="G4513" t="str">
            <v>JUNKED</v>
          </cell>
        </row>
        <row r="4514">
          <cell r="A4514">
            <v>3941</v>
          </cell>
          <cell r="B4514">
            <v>2</v>
          </cell>
          <cell r="C4514" t="str">
            <v>MSSA-BA-L22</v>
          </cell>
          <cell r="D4514">
            <v>3941</v>
          </cell>
          <cell r="E4514" t="str">
            <v>MSSA-BA</v>
          </cell>
          <cell r="F4514" t="str">
            <v>L22</v>
          </cell>
          <cell r="G4514" t="str">
            <v>JUNKED</v>
          </cell>
        </row>
        <row r="4515">
          <cell r="A4515">
            <v>3943</v>
          </cell>
          <cell r="B4515">
            <v>2</v>
          </cell>
          <cell r="C4515" t="str">
            <v>MSSA-BA-L25</v>
          </cell>
          <cell r="D4515">
            <v>3943</v>
          </cell>
          <cell r="E4515" t="str">
            <v>MSSA-BA</v>
          </cell>
          <cell r="F4515" t="str">
            <v>L25</v>
          </cell>
          <cell r="G4515" t="str">
            <v>JUNKED</v>
          </cell>
        </row>
        <row r="4516">
          <cell r="A4516">
            <v>3947</v>
          </cell>
          <cell r="B4516">
            <v>2</v>
          </cell>
          <cell r="C4516" t="str">
            <v>MSSA-BA-L31</v>
          </cell>
          <cell r="D4516">
            <v>3947</v>
          </cell>
          <cell r="E4516" t="str">
            <v>MSSA-BA</v>
          </cell>
          <cell r="F4516" t="str">
            <v>L31</v>
          </cell>
          <cell r="G4516" t="str">
            <v>JUNKED</v>
          </cell>
        </row>
        <row r="4517">
          <cell r="A4517">
            <v>3950</v>
          </cell>
          <cell r="B4517">
            <v>2</v>
          </cell>
          <cell r="C4517" t="str">
            <v>MSSA-BA-L33</v>
          </cell>
          <cell r="D4517">
            <v>3950</v>
          </cell>
          <cell r="E4517" t="str">
            <v>MSSA-BA</v>
          </cell>
          <cell r="F4517" t="str">
            <v>L33</v>
          </cell>
          <cell r="G4517" t="str">
            <v>JUNKED</v>
          </cell>
        </row>
        <row r="4518">
          <cell r="A4518">
            <v>3957</v>
          </cell>
          <cell r="B4518">
            <v>2</v>
          </cell>
          <cell r="C4518" t="str">
            <v>MSSA-BA-L95</v>
          </cell>
          <cell r="D4518">
            <v>3957</v>
          </cell>
          <cell r="E4518" t="str">
            <v>MSSA-BA</v>
          </cell>
          <cell r="F4518" t="str">
            <v>L95</v>
          </cell>
          <cell r="G4518" t="str">
            <v>RITE</v>
          </cell>
        </row>
        <row r="4519">
          <cell r="A4519">
            <v>263</v>
          </cell>
          <cell r="B4519">
            <v>2</v>
          </cell>
          <cell r="C4519" t="str">
            <v>MSSA-BB-006</v>
          </cell>
          <cell r="D4519">
            <v>263</v>
          </cell>
          <cell r="E4519" t="str">
            <v>MSSA-BB</v>
          </cell>
          <cell r="F4519" t="str">
            <v>006</v>
          </cell>
          <cell r="G4519" t="str">
            <v>Lost in Hole</v>
          </cell>
        </row>
        <row r="4520">
          <cell r="A4520">
            <v>427</v>
          </cell>
          <cell r="B4520">
            <v>2</v>
          </cell>
          <cell r="C4520" t="str">
            <v>MSSA-BB-012</v>
          </cell>
          <cell r="D4520">
            <v>427</v>
          </cell>
          <cell r="E4520" t="str">
            <v>MSSA-BB</v>
          </cell>
          <cell r="F4520" t="str">
            <v>012</v>
          </cell>
          <cell r="G4520" t="str">
            <v>RITE</v>
          </cell>
        </row>
        <row r="4521">
          <cell r="A4521">
            <v>815</v>
          </cell>
          <cell r="B4521">
            <v>2</v>
          </cell>
          <cell r="C4521" t="str">
            <v>MSSA-BB-034</v>
          </cell>
          <cell r="D4521">
            <v>815</v>
          </cell>
          <cell r="E4521" t="str">
            <v>MSSA-BB</v>
          </cell>
          <cell r="F4521" t="str">
            <v>034</v>
          </cell>
          <cell r="G4521" t="str">
            <v>RITE</v>
          </cell>
        </row>
        <row r="4522">
          <cell r="A4522">
            <v>1247</v>
          </cell>
          <cell r="B4522">
            <v>2</v>
          </cell>
          <cell r="C4522" t="str">
            <v>MSSA-BB-114</v>
          </cell>
          <cell r="D4522">
            <v>1247</v>
          </cell>
          <cell r="E4522" t="str">
            <v>MSSA-BB</v>
          </cell>
          <cell r="F4522" t="str">
            <v>114</v>
          </cell>
          <cell r="G4522" t="str">
            <v>On Location</v>
          </cell>
        </row>
        <row r="4523">
          <cell r="A4523">
            <v>1589</v>
          </cell>
          <cell r="B4523">
            <v>2</v>
          </cell>
          <cell r="C4523" t="str">
            <v>MSSA-BB-233</v>
          </cell>
          <cell r="D4523">
            <v>1589</v>
          </cell>
          <cell r="E4523" t="str">
            <v>MSSA-BB</v>
          </cell>
          <cell r="F4523" t="str">
            <v>233</v>
          </cell>
          <cell r="G4523" t="str">
            <v>On Location</v>
          </cell>
        </row>
        <row r="4524">
          <cell r="A4524">
            <v>1597</v>
          </cell>
          <cell r="B4524">
            <v>2</v>
          </cell>
          <cell r="C4524" t="str">
            <v>MSSA-BB-234</v>
          </cell>
          <cell r="D4524">
            <v>1597</v>
          </cell>
          <cell r="E4524" t="str">
            <v>MSSA-BB</v>
          </cell>
          <cell r="F4524" t="str">
            <v>234</v>
          </cell>
          <cell r="G4524" t="str">
            <v>On Location</v>
          </cell>
        </row>
        <row r="4525">
          <cell r="A4525">
            <v>1712</v>
          </cell>
          <cell r="B4525">
            <v>2</v>
          </cell>
          <cell r="C4525" t="str">
            <v>MSSA-BB-29T</v>
          </cell>
          <cell r="D4525">
            <v>1712</v>
          </cell>
          <cell r="E4525" t="str">
            <v>MSSA-BB</v>
          </cell>
          <cell r="F4525" t="str">
            <v>29T</v>
          </cell>
          <cell r="G4525" t="str">
            <v>JUNKED</v>
          </cell>
        </row>
        <row r="4526">
          <cell r="A4526">
            <v>1820</v>
          </cell>
          <cell r="B4526">
            <v>2</v>
          </cell>
          <cell r="C4526" t="str">
            <v>MSSA-BB-32T</v>
          </cell>
          <cell r="D4526">
            <v>1820</v>
          </cell>
          <cell r="E4526" t="str">
            <v>MSSA-BB</v>
          </cell>
          <cell r="F4526" t="str">
            <v>32T</v>
          </cell>
          <cell r="G4526" t="str">
            <v>RITE</v>
          </cell>
        </row>
        <row r="4527">
          <cell r="A4527">
            <v>1834</v>
          </cell>
          <cell r="B4527">
            <v>2</v>
          </cell>
          <cell r="C4527" t="str">
            <v>MSSA-BB-34T</v>
          </cell>
          <cell r="D4527">
            <v>1834</v>
          </cell>
          <cell r="E4527" t="str">
            <v>MSSA-BB</v>
          </cell>
          <cell r="F4527" t="str">
            <v>34T</v>
          </cell>
          <cell r="G4527" t="str">
            <v>Lost in Hole</v>
          </cell>
        </row>
        <row r="4528">
          <cell r="A4528">
            <v>2004</v>
          </cell>
          <cell r="B4528">
            <v>2</v>
          </cell>
          <cell r="C4528" t="str">
            <v>MSSA-BB-442</v>
          </cell>
          <cell r="D4528">
            <v>2004</v>
          </cell>
          <cell r="E4528" t="str">
            <v>MSSA-BB</v>
          </cell>
          <cell r="F4528" t="str">
            <v>442</v>
          </cell>
          <cell r="G4528" t="str">
            <v>JUNKED</v>
          </cell>
        </row>
        <row r="4529">
          <cell r="A4529">
            <v>3951</v>
          </cell>
          <cell r="B4529">
            <v>2</v>
          </cell>
          <cell r="C4529" t="str">
            <v>MSSA-BB-L55</v>
          </cell>
          <cell r="D4529">
            <v>3951</v>
          </cell>
          <cell r="E4529" t="str">
            <v>MSSA-BB</v>
          </cell>
          <cell r="F4529" t="str">
            <v>L55</v>
          </cell>
          <cell r="G4529" t="str">
            <v>On Location</v>
          </cell>
        </row>
        <row r="4530">
          <cell r="A4530">
            <v>3952</v>
          </cell>
          <cell r="B4530">
            <v>2</v>
          </cell>
          <cell r="C4530" t="str">
            <v>MSSA-BB-L56</v>
          </cell>
          <cell r="D4530">
            <v>3952</v>
          </cell>
          <cell r="E4530" t="str">
            <v>MSSA-BB</v>
          </cell>
          <cell r="F4530" t="str">
            <v>L56</v>
          </cell>
          <cell r="G4530" t="str">
            <v>JUNKED</v>
          </cell>
        </row>
        <row r="4531">
          <cell r="A4531">
            <v>107</v>
          </cell>
          <cell r="B4531">
            <v>2</v>
          </cell>
          <cell r="C4531" t="str">
            <v>MSSA-BC-002</v>
          </cell>
          <cell r="D4531">
            <v>107</v>
          </cell>
          <cell r="E4531" t="str">
            <v>MSSA-BC</v>
          </cell>
          <cell r="F4531" t="str">
            <v>002</v>
          </cell>
          <cell r="G4531" t="str">
            <v>JUNKED</v>
          </cell>
        </row>
        <row r="4532">
          <cell r="A4532">
            <v>428</v>
          </cell>
          <cell r="B4532">
            <v>2</v>
          </cell>
          <cell r="C4532" t="str">
            <v>MSSA-BC-012</v>
          </cell>
          <cell r="D4532">
            <v>428</v>
          </cell>
          <cell r="E4532" t="str">
            <v>MSSA-BC</v>
          </cell>
          <cell r="F4532" t="str">
            <v>012</v>
          </cell>
          <cell r="G4532" t="str">
            <v>JUNKED</v>
          </cell>
        </row>
        <row r="4533">
          <cell r="A4533">
            <v>460</v>
          </cell>
          <cell r="B4533">
            <v>2</v>
          </cell>
          <cell r="C4533" t="str">
            <v>MSSA-BC-013</v>
          </cell>
          <cell r="D4533">
            <v>460</v>
          </cell>
          <cell r="E4533" t="str">
            <v>MSSA-BC</v>
          </cell>
          <cell r="F4533" t="str">
            <v>013</v>
          </cell>
          <cell r="G4533" t="str">
            <v>JUNKED</v>
          </cell>
        </row>
        <row r="4534">
          <cell r="A4534">
            <v>511</v>
          </cell>
          <cell r="B4534">
            <v>2</v>
          </cell>
          <cell r="C4534" t="str">
            <v>MSSA-BC-015</v>
          </cell>
          <cell r="D4534">
            <v>511</v>
          </cell>
          <cell r="E4534" t="str">
            <v>MSSA-BC</v>
          </cell>
          <cell r="F4534" t="str">
            <v>015</v>
          </cell>
          <cell r="G4534" t="str">
            <v>RITE</v>
          </cell>
        </row>
        <row r="4535">
          <cell r="A4535">
            <v>529</v>
          </cell>
          <cell r="B4535">
            <v>2</v>
          </cell>
          <cell r="C4535" t="str">
            <v>MSSA-BC-016</v>
          </cell>
          <cell r="D4535">
            <v>529</v>
          </cell>
          <cell r="E4535" t="str">
            <v>MSSA-BC</v>
          </cell>
          <cell r="F4535" t="str">
            <v>016</v>
          </cell>
          <cell r="G4535" t="str">
            <v>RITE</v>
          </cell>
        </row>
        <row r="4536">
          <cell r="A4536">
            <v>547</v>
          </cell>
          <cell r="B4536">
            <v>2</v>
          </cell>
          <cell r="C4536" t="str">
            <v>MSSA-BC-017</v>
          </cell>
          <cell r="D4536">
            <v>547</v>
          </cell>
          <cell r="E4536" t="str">
            <v>MSSA-BC</v>
          </cell>
          <cell r="F4536" t="str">
            <v>017</v>
          </cell>
          <cell r="G4536" t="str">
            <v>JUNKED</v>
          </cell>
        </row>
        <row r="4537">
          <cell r="A4537">
            <v>1054</v>
          </cell>
          <cell r="B4537">
            <v>2</v>
          </cell>
          <cell r="C4537" t="str">
            <v>MSSA-BC-071</v>
          </cell>
          <cell r="D4537">
            <v>1054</v>
          </cell>
          <cell r="E4537" t="str">
            <v>MSSA-BC</v>
          </cell>
          <cell r="F4537" t="str">
            <v>071</v>
          </cell>
          <cell r="G4537" t="str">
            <v>JUNKED</v>
          </cell>
        </row>
        <row r="4538">
          <cell r="A4538">
            <v>1062</v>
          </cell>
          <cell r="B4538">
            <v>2</v>
          </cell>
          <cell r="C4538" t="str">
            <v>MSSA-BC-072</v>
          </cell>
          <cell r="D4538">
            <v>1062</v>
          </cell>
          <cell r="E4538" t="str">
            <v>MSSA-BC</v>
          </cell>
          <cell r="F4538" t="str">
            <v>072</v>
          </cell>
          <cell r="G4538" t="str">
            <v>JUNKED</v>
          </cell>
        </row>
        <row r="4539">
          <cell r="A4539">
            <v>1068</v>
          </cell>
          <cell r="B4539">
            <v>2</v>
          </cell>
          <cell r="C4539" t="str">
            <v>MSSA-BC-074</v>
          </cell>
          <cell r="D4539">
            <v>1068</v>
          </cell>
          <cell r="E4539" t="str">
            <v>MSSA-BC</v>
          </cell>
          <cell r="F4539" t="str">
            <v>074</v>
          </cell>
          <cell r="G4539" t="str">
            <v>RITE</v>
          </cell>
        </row>
        <row r="4540">
          <cell r="A4540">
            <v>1073</v>
          </cell>
          <cell r="B4540">
            <v>2</v>
          </cell>
          <cell r="C4540" t="str">
            <v>MSSA-BC-075</v>
          </cell>
          <cell r="D4540">
            <v>1073</v>
          </cell>
          <cell r="E4540" t="str">
            <v>MSSA-BC</v>
          </cell>
          <cell r="F4540" t="str">
            <v>075</v>
          </cell>
          <cell r="G4540" t="str">
            <v>RITE</v>
          </cell>
        </row>
        <row r="4541">
          <cell r="A4541">
            <v>1074</v>
          </cell>
          <cell r="B4541">
            <v>2</v>
          </cell>
          <cell r="C4541" t="str">
            <v>MSSA-BC-076</v>
          </cell>
          <cell r="D4541">
            <v>1074</v>
          </cell>
          <cell r="E4541" t="str">
            <v>MSSA-BC</v>
          </cell>
          <cell r="F4541" t="str">
            <v>076</v>
          </cell>
          <cell r="G4541" t="str">
            <v>JUNKED</v>
          </cell>
        </row>
        <row r="4542">
          <cell r="A4542">
            <v>1083</v>
          </cell>
          <cell r="B4542">
            <v>2</v>
          </cell>
          <cell r="C4542" t="str">
            <v>MSSA-BC-079</v>
          </cell>
          <cell r="D4542">
            <v>1083</v>
          </cell>
          <cell r="E4542" t="str">
            <v>MSSA-BC</v>
          </cell>
          <cell r="F4542" t="str">
            <v>079</v>
          </cell>
          <cell r="G4542" t="str">
            <v>RITE</v>
          </cell>
        </row>
        <row r="4543">
          <cell r="A4543">
            <v>1115</v>
          </cell>
          <cell r="B4543">
            <v>2</v>
          </cell>
          <cell r="C4543" t="str">
            <v>MSSA-BC-086</v>
          </cell>
          <cell r="D4543">
            <v>1115</v>
          </cell>
          <cell r="E4543" t="str">
            <v>MSSA-BC</v>
          </cell>
          <cell r="F4543" t="str">
            <v>086</v>
          </cell>
          <cell r="G4543" t="str">
            <v>JUNKED</v>
          </cell>
        </row>
        <row r="4544">
          <cell r="A4544">
            <v>1157</v>
          </cell>
          <cell r="B4544">
            <v>2</v>
          </cell>
          <cell r="C4544" t="str">
            <v>MSSA-BC-1001</v>
          </cell>
          <cell r="D4544">
            <v>1157</v>
          </cell>
          <cell r="E4544" t="str">
            <v>MSSA-BC</v>
          </cell>
          <cell r="F4544" t="str">
            <v>1001</v>
          </cell>
          <cell r="G4544" t="str">
            <v>JUNKED</v>
          </cell>
        </row>
        <row r="4545">
          <cell r="A4545">
            <v>1161</v>
          </cell>
          <cell r="B4545">
            <v>2</v>
          </cell>
          <cell r="C4545" t="str">
            <v>MSSA-BC-1002</v>
          </cell>
          <cell r="D4545">
            <v>1161</v>
          </cell>
          <cell r="E4545" t="str">
            <v>MSSA-BC</v>
          </cell>
          <cell r="F4545" t="str">
            <v>1002</v>
          </cell>
          <cell r="G4545" t="str">
            <v>Lost in Hole</v>
          </cell>
        </row>
        <row r="4546">
          <cell r="A4546">
            <v>1166</v>
          </cell>
          <cell r="B4546">
            <v>2</v>
          </cell>
          <cell r="C4546" t="str">
            <v>MSSA-BC-1003</v>
          </cell>
          <cell r="D4546">
            <v>1166</v>
          </cell>
          <cell r="E4546" t="str">
            <v>MSSA-BC</v>
          </cell>
          <cell r="F4546" t="str">
            <v>1003</v>
          </cell>
          <cell r="G4546" t="str">
            <v>On Location</v>
          </cell>
        </row>
        <row r="4547">
          <cell r="A4547">
            <v>1171</v>
          </cell>
          <cell r="B4547">
            <v>2</v>
          </cell>
          <cell r="C4547" t="str">
            <v>MSSA-BC-1004</v>
          </cell>
          <cell r="D4547">
            <v>1171</v>
          </cell>
          <cell r="E4547" t="str">
            <v>MSSA-BC</v>
          </cell>
          <cell r="F4547" t="str">
            <v>1004</v>
          </cell>
          <cell r="G4547" t="str">
            <v>On Location</v>
          </cell>
        </row>
        <row r="4548">
          <cell r="A4548">
            <v>5596</v>
          </cell>
          <cell r="B4548">
            <v>2</v>
          </cell>
          <cell r="C4548" t="str">
            <v>MSSA-BC-1005</v>
          </cell>
          <cell r="D4548">
            <v>5596</v>
          </cell>
          <cell r="E4548" t="str">
            <v>MSSA-BC</v>
          </cell>
          <cell r="F4548" t="str">
            <v>1005</v>
          </cell>
          <cell r="G4548" t="str">
            <v>RITE</v>
          </cell>
          <cell r="N4548" t="str">
            <v>LFT-66847/66849</v>
          </cell>
          <cell r="O4548" t="str">
            <v>1</v>
          </cell>
        </row>
        <row r="4549">
          <cell r="A4549">
            <v>5597</v>
          </cell>
          <cell r="B4549">
            <v>2</v>
          </cell>
          <cell r="C4549" t="str">
            <v>MSSA-BC-1006</v>
          </cell>
          <cell r="D4549">
            <v>5597</v>
          </cell>
          <cell r="E4549" t="str">
            <v>MSSA-BC</v>
          </cell>
          <cell r="F4549" t="str">
            <v>1006</v>
          </cell>
          <cell r="G4549" t="str">
            <v>On Location</v>
          </cell>
          <cell r="N4549" t="str">
            <v>LFT-66487/66489</v>
          </cell>
          <cell r="O4549" t="str">
            <v>2</v>
          </cell>
        </row>
        <row r="4550">
          <cell r="A4550">
            <v>5598</v>
          </cell>
          <cell r="B4550">
            <v>2</v>
          </cell>
          <cell r="C4550" t="str">
            <v>MSSA-BC-1007</v>
          </cell>
          <cell r="D4550">
            <v>5598</v>
          </cell>
          <cell r="E4550" t="str">
            <v>MSSA-BC</v>
          </cell>
          <cell r="F4550" t="str">
            <v>1007</v>
          </cell>
          <cell r="G4550" t="str">
            <v>On Location</v>
          </cell>
          <cell r="N4550" t="str">
            <v>LFT-66847/66849</v>
          </cell>
          <cell r="O4550" t="str">
            <v>3</v>
          </cell>
        </row>
        <row r="4551">
          <cell r="A4551">
            <v>5599</v>
          </cell>
          <cell r="B4551">
            <v>2</v>
          </cell>
          <cell r="C4551" t="str">
            <v>MSSA-BC-1008</v>
          </cell>
          <cell r="D4551">
            <v>5599</v>
          </cell>
          <cell r="E4551" t="str">
            <v>MSSA-BC</v>
          </cell>
          <cell r="F4551" t="str">
            <v>1008</v>
          </cell>
          <cell r="G4551" t="str">
            <v>RITE</v>
          </cell>
          <cell r="N4551" t="str">
            <v>LFT-66847/66849</v>
          </cell>
          <cell r="O4551" t="str">
            <v>4</v>
          </cell>
        </row>
        <row r="4552">
          <cell r="A4552">
            <v>6014</v>
          </cell>
          <cell r="B4552">
            <v>2</v>
          </cell>
          <cell r="C4552" t="str">
            <v>MSSA-BC-1009</v>
          </cell>
          <cell r="D4552">
            <v>6014</v>
          </cell>
          <cell r="E4552" t="str">
            <v>MSSA-BC</v>
          </cell>
          <cell r="F4552" t="str">
            <v>1009</v>
          </cell>
          <cell r="G4552" t="str">
            <v>RITE</v>
          </cell>
          <cell r="N4552" t="str">
            <v>LFT-74488/74489</v>
          </cell>
          <cell r="O4552" t="str">
            <v>1</v>
          </cell>
        </row>
        <row r="4553">
          <cell r="A4553">
            <v>6015</v>
          </cell>
          <cell r="B4553">
            <v>2</v>
          </cell>
          <cell r="C4553" t="str">
            <v>MSSA-BC-1010</v>
          </cell>
          <cell r="D4553">
            <v>6015</v>
          </cell>
          <cell r="E4553" t="str">
            <v>MSSA-BC</v>
          </cell>
          <cell r="F4553" t="str">
            <v>1010</v>
          </cell>
          <cell r="G4553" t="str">
            <v>On Location</v>
          </cell>
          <cell r="N4553" t="str">
            <v>LFT-74488/74489</v>
          </cell>
          <cell r="O4553" t="str">
            <v>2</v>
          </cell>
        </row>
        <row r="4554">
          <cell r="A4554">
            <v>6016</v>
          </cell>
          <cell r="B4554">
            <v>2</v>
          </cell>
          <cell r="C4554" t="str">
            <v>MSSA-BC-1011</v>
          </cell>
          <cell r="D4554">
            <v>6016</v>
          </cell>
          <cell r="E4554" t="str">
            <v>MSSA-BC</v>
          </cell>
          <cell r="F4554" t="str">
            <v>1011</v>
          </cell>
          <cell r="G4554" t="str">
            <v>RITE</v>
          </cell>
          <cell r="N4554" t="str">
            <v>LFT-74488/74489</v>
          </cell>
          <cell r="O4554" t="str">
            <v>3</v>
          </cell>
        </row>
        <row r="4555">
          <cell r="A4555">
            <v>6017</v>
          </cell>
          <cell r="B4555">
            <v>2</v>
          </cell>
          <cell r="C4555" t="str">
            <v>MSSA-BC-1012</v>
          </cell>
          <cell r="D4555">
            <v>6017</v>
          </cell>
          <cell r="E4555" t="str">
            <v>MSSA-BC</v>
          </cell>
          <cell r="F4555" t="str">
            <v>1012</v>
          </cell>
          <cell r="G4555" t="str">
            <v>On Location</v>
          </cell>
          <cell r="N4555" t="str">
            <v>LFT-74488/74489</v>
          </cell>
          <cell r="O4555" t="str">
            <v>4</v>
          </cell>
        </row>
        <row r="4556">
          <cell r="A4556">
            <v>6469</v>
          </cell>
          <cell r="B4556">
            <v>2</v>
          </cell>
          <cell r="C4556" t="str">
            <v>MSSA-BC-1013</v>
          </cell>
          <cell r="D4556">
            <v>6469</v>
          </cell>
          <cell r="E4556" t="str">
            <v>MSSA-BC</v>
          </cell>
          <cell r="F4556" t="str">
            <v>1013</v>
          </cell>
          <cell r="G4556" t="str">
            <v>On Location</v>
          </cell>
          <cell r="N4556" t="str">
            <v>LFT-72908</v>
          </cell>
          <cell r="O4556" t="str">
            <v>1</v>
          </cell>
        </row>
        <row r="4557">
          <cell r="A4557">
            <v>6470</v>
          </cell>
          <cell r="B4557">
            <v>2</v>
          </cell>
          <cell r="C4557" t="str">
            <v>MSSA-BC-1014</v>
          </cell>
          <cell r="D4557">
            <v>6470</v>
          </cell>
          <cell r="E4557" t="str">
            <v>MSSA-BC</v>
          </cell>
          <cell r="F4557" t="str">
            <v>1014</v>
          </cell>
          <cell r="G4557" t="str">
            <v>RITE</v>
          </cell>
          <cell r="N4557" t="str">
            <v>LFT-72908</v>
          </cell>
          <cell r="O4557" t="str">
            <v>2</v>
          </cell>
        </row>
        <row r="4558">
          <cell r="A4558">
            <v>6471</v>
          </cell>
          <cell r="B4558">
            <v>2</v>
          </cell>
          <cell r="C4558" t="str">
            <v>MSSA-BC-1015</v>
          </cell>
          <cell r="D4558">
            <v>6471</v>
          </cell>
          <cell r="E4558" t="str">
            <v>MSSA-BC</v>
          </cell>
          <cell r="F4558" t="str">
            <v>1015</v>
          </cell>
          <cell r="G4558" t="str">
            <v>On Location</v>
          </cell>
          <cell r="N4558" t="str">
            <v>LFT-72908</v>
          </cell>
          <cell r="O4558" t="str">
            <v>3</v>
          </cell>
        </row>
        <row r="4559">
          <cell r="A4559">
            <v>6472</v>
          </cell>
          <cell r="B4559">
            <v>2</v>
          </cell>
          <cell r="C4559" t="str">
            <v>MSSA-BC-1016</v>
          </cell>
          <cell r="D4559">
            <v>6472</v>
          </cell>
          <cell r="E4559" t="str">
            <v>MSSA-BC</v>
          </cell>
          <cell r="F4559" t="str">
            <v>1016</v>
          </cell>
          <cell r="G4559" t="str">
            <v>On Location</v>
          </cell>
          <cell r="N4559" t="str">
            <v>LFT-72908</v>
          </cell>
          <cell r="O4559" t="str">
            <v>4</v>
          </cell>
        </row>
        <row r="4560">
          <cell r="A4560">
            <v>6646</v>
          </cell>
          <cell r="B4560">
            <v>2</v>
          </cell>
          <cell r="C4560" t="str">
            <v>MSSA-BC-1017</v>
          </cell>
          <cell r="D4560">
            <v>6646</v>
          </cell>
          <cell r="E4560" t="str">
            <v>MSSA-BC</v>
          </cell>
          <cell r="F4560" t="str">
            <v>1017</v>
          </cell>
          <cell r="G4560" t="str">
            <v>RITE</v>
          </cell>
          <cell r="N4560" t="str">
            <v>LFT-70665</v>
          </cell>
          <cell r="O4560" t="str">
            <v>1</v>
          </cell>
        </row>
        <row r="4561">
          <cell r="A4561">
            <v>6647</v>
          </cell>
          <cell r="B4561">
            <v>2</v>
          </cell>
          <cell r="C4561" t="str">
            <v>MSSA-BC-1018</v>
          </cell>
          <cell r="D4561">
            <v>6647</v>
          </cell>
          <cell r="E4561" t="str">
            <v>MSSA-BC</v>
          </cell>
          <cell r="F4561" t="str">
            <v>1018</v>
          </cell>
          <cell r="G4561" t="str">
            <v>RITE</v>
          </cell>
          <cell r="N4561" t="str">
            <v>LFT-70665</v>
          </cell>
          <cell r="O4561" t="str">
            <v>2</v>
          </cell>
        </row>
        <row r="4562">
          <cell r="A4562">
            <v>6648</v>
          </cell>
          <cell r="B4562">
            <v>2</v>
          </cell>
          <cell r="C4562" t="str">
            <v>MSSA-BC-1019</v>
          </cell>
          <cell r="D4562">
            <v>6648</v>
          </cell>
          <cell r="E4562" t="str">
            <v>MSSA-BC</v>
          </cell>
          <cell r="F4562" t="str">
            <v>1019</v>
          </cell>
          <cell r="G4562" t="str">
            <v>RITE</v>
          </cell>
          <cell r="N4562" t="str">
            <v>LFT-70665</v>
          </cell>
          <cell r="O4562" t="str">
            <v>3</v>
          </cell>
        </row>
        <row r="4563">
          <cell r="A4563">
            <v>6649</v>
          </cell>
          <cell r="B4563">
            <v>2</v>
          </cell>
          <cell r="C4563" t="str">
            <v>MSSA-BC-1020</v>
          </cell>
          <cell r="D4563">
            <v>6649</v>
          </cell>
          <cell r="E4563" t="str">
            <v>MSSA-BC</v>
          </cell>
          <cell r="F4563" t="str">
            <v>1020</v>
          </cell>
          <cell r="G4563" t="str">
            <v>Lost in Hole</v>
          </cell>
          <cell r="N4563" t="str">
            <v>LFT-70655</v>
          </cell>
          <cell r="O4563" t="str">
            <v>4</v>
          </cell>
        </row>
        <row r="4564">
          <cell r="A4564">
            <v>7046</v>
          </cell>
          <cell r="B4564">
            <v>2</v>
          </cell>
          <cell r="C4564" t="str">
            <v>MSSA-BC-1021</v>
          </cell>
          <cell r="D4564">
            <v>7046</v>
          </cell>
          <cell r="E4564" t="str">
            <v>MSSA-BC</v>
          </cell>
          <cell r="F4564" t="str">
            <v>1021</v>
          </cell>
          <cell r="G4564" t="str">
            <v>RITE</v>
          </cell>
          <cell r="N4564" t="str">
            <v>LFT-65558</v>
          </cell>
          <cell r="O4564" t="str">
            <v>1</v>
          </cell>
        </row>
        <row r="4565">
          <cell r="A4565">
            <v>7047</v>
          </cell>
          <cell r="B4565">
            <v>2</v>
          </cell>
          <cell r="C4565" t="str">
            <v>MSSA-BC-1022</v>
          </cell>
          <cell r="D4565">
            <v>7047</v>
          </cell>
          <cell r="E4565" t="str">
            <v>MSSA-BC</v>
          </cell>
          <cell r="F4565" t="str">
            <v>1022</v>
          </cell>
          <cell r="G4565" t="str">
            <v>RITE</v>
          </cell>
          <cell r="N4565" t="str">
            <v>LFT-65558</v>
          </cell>
          <cell r="O4565" t="str">
            <v>2</v>
          </cell>
        </row>
        <row r="4566">
          <cell r="A4566">
            <v>7048</v>
          </cell>
          <cell r="B4566">
            <v>2</v>
          </cell>
          <cell r="C4566" t="str">
            <v>MSSA-BC-1023</v>
          </cell>
          <cell r="D4566">
            <v>7048</v>
          </cell>
          <cell r="E4566" t="str">
            <v>MSSA-BC</v>
          </cell>
          <cell r="F4566" t="str">
            <v>1023</v>
          </cell>
          <cell r="G4566" t="str">
            <v>RITE</v>
          </cell>
          <cell r="N4566" t="str">
            <v>LFT-65558</v>
          </cell>
          <cell r="O4566" t="str">
            <v>3</v>
          </cell>
        </row>
        <row r="4567">
          <cell r="A4567">
            <v>7049</v>
          </cell>
          <cell r="B4567">
            <v>2</v>
          </cell>
          <cell r="C4567" t="str">
            <v>MSSA-BC-1024</v>
          </cell>
          <cell r="D4567">
            <v>7049</v>
          </cell>
          <cell r="E4567" t="str">
            <v>MSSA-BC</v>
          </cell>
          <cell r="F4567" t="str">
            <v>1024</v>
          </cell>
          <cell r="G4567" t="str">
            <v>RITE</v>
          </cell>
          <cell r="N4567" t="str">
            <v>LFT-65558</v>
          </cell>
          <cell r="O4567" t="str">
            <v>4</v>
          </cell>
        </row>
        <row r="4568">
          <cell r="A4568">
            <v>1230</v>
          </cell>
          <cell r="B4568">
            <v>2</v>
          </cell>
          <cell r="C4568" t="str">
            <v>MSSA-BC-111</v>
          </cell>
          <cell r="D4568">
            <v>1230</v>
          </cell>
          <cell r="E4568" t="str">
            <v>MSSA-BC</v>
          </cell>
          <cell r="F4568" t="str">
            <v>111</v>
          </cell>
          <cell r="G4568" t="str">
            <v>RITE</v>
          </cell>
        </row>
        <row r="4569">
          <cell r="A4569">
            <v>1238</v>
          </cell>
          <cell r="B4569">
            <v>2</v>
          </cell>
          <cell r="C4569" t="str">
            <v>MSSA-BC-112</v>
          </cell>
          <cell r="D4569">
            <v>1238</v>
          </cell>
          <cell r="E4569" t="str">
            <v>MSSA-BC</v>
          </cell>
          <cell r="F4569" t="str">
            <v>112</v>
          </cell>
          <cell r="G4569" t="str">
            <v>JUNKED</v>
          </cell>
        </row>
        <row r="4570">
          <cell r="A4570">
            <v>1257</v>
          </cell>
          <cell r="B4570">
            <v>2</v>
          </cell>
          <cell r="C4570" t="str">
            <v>MSSA-BC-116</v>
          </cell>
          <cell r="D4570">
            <v>1257</v>
          </cell>
          <cell r="E4570" t="str">
            <v>MSSA-BC</v>
          </cell>
          <cell r="F4570" t="str">
            <v>116</v>
          </cell>
          <cell r="G4570" t="str">
            <v>Lost in Hole</v>
          </cell>
        </row>
        <row r="4571">
          <cell r="A4571">
            <v>1260</v>
          </cell>
          <cell r="B4571">
            <v>2</v>
          </cell>
          <cell r="C4571" t="str">
            <v>MSSA-BC-117</v>
          </cell>
          <cell r="D4571">
            <v>1260</v>
          </cell>
          <cell r="E4571" t="str">
            <v>MSSA-BC</v>
          </cell>
          <cell r="F4571" t="str">
            <v>117</v>
          </cell>
          <cell r="G4571" t="str">
            <v>RITE</v>
          </cell>
        </row>
        <row r="4572">
          <cell r="A4572">
            <v>1265</v>
          </cell>
          <cell r="B4572">
            <v>2</v>
          </cell>
          <cell r="C4572" t="str">
            <v>MSSA-BC-118</v>
          </cell>
          <cell r="D4572">
            <v>1265</v>
          </cell>
          <cell r="E4572" t="str">
            <v>MSSA-BC</v>
          </cell>
          <cell r="F4572" t="str">
            <v>118</v>
          </cell>
          <cell r="G4572" t="str">
            <v>Lost in Hole</v>
          </cell>
        </row>
        <row r="4573">
          <cell r="A4573">
            <v>1267</v>
          </cell>
          <cell r="B4573">
            <v>2</v>
          </cell>
          <cell r="C4573" t="str">
            <v>MSSA-BC-119</v>
          </cell>
          <cell r="D4573">
            <v>1267</v>
          </cell>
          <cell r="E4573" t="str">
            <v>MSSA-BC</v>
          </cell>
          <cell r="F4573" t="str">
            <v>119</v>
          </cell>
          <cell r="G4573" t="str">
            <v>RITE</v>
          </cell>
        </row>
        <row r="4574">
          <cell r="A4574">
            <v>1543</v>
          </cell>
          <cell r="B4574">
            <v>2</v>
          </cell>
          <cell r="C4574" t="str">
            <v>MSSA-BC-222</v>
          </cell>
          <cell r="D4574">
            <v>1543</v>
          </cell>
          <cell r="E4574" t="str">
            <v>MSSA-BC</v>
          </cell>
          <cell r="F4574" t="str">
            <v>222</v>
          </cell>
          <cell r="G4574" t="str">
            <v>Lost in Hole</v>
          </cell>
        </row>
        <row r="4575">
          <cell r="A4575">
            <v>1548</v>
          </cell>
          <cell r="B4575">
            <v>2</v>
          </cell>
          <cell r="C4575" t="str">
            <v>MSSA-BC-223</v>
          </cell>
          <cell r="D4575">
            <v>1548</v>
          </cell>
          <cell r="E4575" t="str">
            <v>MSSA-BC</v>
          </cell>
          <cell r="F4575" t="str">
            <v>223</v>
          </cell>
          <cell r="G4575" t="str">
            <v>On Location</v>
          </cell>
        </row>
        <row r="4576">
          <cell r="A4576">
            <v>1554</v>
          </cell>
          <cell r="B4576">
            <v>2</v>
          </cell>
          <cell r="C4576" t="str">
            <v>MSSA-BC-224</v>
          </cell>
          <cell r="D4576">
            <v>1554</v>
          </cell>
          <cell r="E4576" t="str">
            <v>MSSA-BC</v>
          </cell>
          <cell r="F4576" t="str">
            <v>224</v>
          </cell>
          <cell r="G4576" t="str">
            <v>Lost in Hole</v>
          </cell>
        </row>
        <row r="4577">
          <cell r="A4577">
            <v>1559</v>
          </cell>
          <cell r="B4577">
            <v>2</v>
          </cell>
          <cell r="C4577" t="str">
            <v>MSSA-BC-225</v>
          </cell>
          <cell r="D4577">
            <v>1559</v>
          </cell>
          <cell r="E4577" t="str">
            <v>MSSA-BC</v>
          </cell>
          <cell r="F4577" t="str">
            <v>225</v>
          </cell>
          <cell r="G4577" t="str">
            <v>On Location</v>
          </cell>
        </row>
        <row r="4578">
          <cell r="A4578">
            <v>1635</v>
          </cell>
          <cell r="B4578">
            <v>2</v>
          </cell>
          <cell r="C4578" t="str">
            <v>MSSA-BC-251</v>
          </cell>
          <cell r="D4578">
            <v>1635</v>
          </cell>
          <cell r="E4578" t="str">
            <v>MSSA-BC</v>
          </cell>
          <cell r="F4578" t="str">
            <v>251</v>
          </cell>
          <cell r="G4578" t="str">
            <v>JUNKED</v>
          </cell>
        </row>
        <row r="4579">
          <cell r="A4579">
            <v>1638</v>
          </cell>
          <cell r="B4579">
            <v>2</v>
          </cell>
          <cell r="C4579" t="str">
            <v>MSSA-BC-252</v>
          </cell>
          <cell r="D4579">
            <v>1638</v>
          </cell>
          <cell r="E4579" t="str">
            <v>MSSA-BC</v>
          </cell>
          <cell r="F4579" t="str">
            <v>252</v>
          </cell>
          <cell r="G4579" t="str">
            <v>JUNKED</v>
          </cell>
        </row>
        <row r="4580">
          <cell r="A4580">
            <v>1641</v>
          </cell>
          <cell r="B4580">
            <v>2</v>
          </cell>
          <cell r="C4580" t="str">
            <v>MSSA-BC-253</v>
          </cell>
          <cell r="D4580">
            <v>1641</v>
          </cell>
          <cell r="E4580" t="str">
            <v>MSSA-BC</v>
          </cell>
          <cell r="F4580" t="str">
            <v>253</v>
          </cell>
          <cell r="G4580" t="str">
            <v>JUNKED</v>
          </cell>
        </row>
        <row r="4581">
          <cell r="A4581">
            <v>1645</v>
          </cell>
          <cell r="B4581">
            <v>2</v>
          </cell>
          <cell r="C4581" t="str">
            <v>MSSA-BC-254</v>
          </cell>
          <cell r="D4581">
            <v>1645</v>
          </cell>
          <cell r="E4581" t="str">
            <v>MSSA-BC</v>
          </cell>
          <cell r="F4581" t="str">
            <v>254</v>
          </cell>
          <cell r="G4581" t="str">
            <v>JUNKED</v>
          </cell>
        </row>
        <row r="4582">
          <cell r="A4582">
            <v>1646</v>
          </cell>
          <cell r="B4582">
            <v>2</v>
          </cell>
          <cell r="C4582" t="str">
            <v>MSSA-BC-255</v>
          </cell>
          <cell r="D4582">
            <v>1646</v>
          </cell>
          <cell r="E4582" t="str">
            <v>MSSA-BC</v>
          </cell>
          <cell r="F4582" t="str">
            <v>255</v>
          </cell>
          <cell r="G4582" t="str">
            <v>JUNKED</v>
          </cell>
        </row>
        <row r="4583">
          <cell r="A4583">
            <v>1655</v>
          </cell>
          <cell r="B4583">
            <v>2</v>
          </cell>
          <cell r="C4583" t="str">
            <v>MSSA-BC-261</v>
          </cell>
          <cell r="D4583">
            <v>1655</v>
          </cell>
          <cell r="E4583" t="str">
            <v>MSSA-BC</v>
          </cell>
          <cell r="F4583" t="str">
            <v>261</v>
          </cell>
          <cell r="G4583" t="str">
            <v>Lost in Hole</v>
          </cell>
        </row>
        <row r="4584">
          <cell r="A4584">
            <v>1659</v>
          </cell>
          <cell r="B4584">
            <v>2</v>
          </cell>
          <cell r="C4584" t="str">
            <v>MSSA-BC-263</v>
          </cell>
          <cell r="D4584">
            <v>1659</v>
          </cell>
          <cell r="E4584" t="str">
            <v>MSSA-BC</v>
          </cell>
          <cell r="F4584" t="str">
            <v>263</v>
          </cell>
          <cell r="G4584" t="str">
            <v>Lost in Hole</v>
          </cell>
          <cell r="H4584" t="str">
            <v>1000016219</v>
          </cell>
        </row>
        <row r="4585">
          <cell r="A4585">
            <v>1662</v>
          </cell>
          <cell r="B4585">
            <v>2</v>
          </cell>
          <cell r="C4585" t="str">
            <v>MSSA-BC-264</v>
          </cell>
          <cell r="D4585">
            <v>1662</v>
          </cell>
          <cell r="E4585" t="str">
            <v>MSSA-BC</v>
          </cell>
          <cell r="F4585" t="str">
            <v>264</v>
          </cell>
          <cell r="G4585" t="str">
            <v>RITE</v>
          </cell>
        </row>
        <row r="4586">
          <cell r="A4586">
            <v>1664</v>
          </cell>
          <cell r="B4586">
            <v>2</v>
          </cell>
          <cell r="C4586" t="str">
            <v>MSSA-BC-268</v>
          </cell>
          <cell r="D4586">
            <v>1664</v>
          </cell>
          <cell r="E4586" t="str">
            <v>MSSA-BC</v>
          </cell>
          <cell r="F4586" t="str">
            <v>268</v>
          </cell>
          <cell r="G4586" t="str">
            <v>Lost in Hole</v>
          </cell>
        </row>
        <row r="4587">
          <cell r="A4587">
            <v>1670</v>
          </cell>
          <cell r="B4587">
            <v>2</v>
          </cell>
          <cell r="C4587" t="str">
            <v>MSSA-BC-272</v>
          </cell>
          <cell r="D4587">
            <v>1670</v>
          </cell>
          <cell r="E4587" t="str">
            <v>MSSA-BC</v>
          </cell>
          <cell r="F4587" t="str">
            <v>272</v>
          </cell>
          <cell r="G4587" t="str">
            <v>RITE</v>
          </cell>
        </row>
        <row r="4588">
          <cell r="A4588">
            <v>1673</v>
          </cell>
          <cell r="B4588">
            <v>2</v>
          </cell>
          <cell r="C4588" t="str">
            <v>MSSA-BC-273</v>
          </cell>
          <cell r="D4588">
            <v>1673</v>
          </cell>
          <cell r="E4588" t="str">
            <v>MSSA-BC</v>
          </cell>
          <cell r="F4588" t="str">
            <v>273</v>
          </cell>
          <cell r="G4588" t="str">
            <v>JUNKED</v>
          </cell>
        </row>
        <row r="4589">
          <cell r="A4589">
            <v>1872</v>
          </cell>
          <cell r="B4589">
            <v>2</v>
          </cell>
          <cell r="C4589" t="str">
            <v>MSSA-BC-391</v>
          </cell>
          <cell r="D4589">
            <v>1872</v>
          </cell>
          <cell r="E4589" t="str">
            <v>MSSA-BC</v>
          </cell>
          <cell r="F4589" t="str">
            <v>391</v>
          </cell>
          <cell r="G4589" t="str">
            <v>JUNKED</v>
          </cell>
        </row>
        <row r="4590">
          <cell r="A4590">
            <v>1874</v>
          </cell>
          <cell r="B4590">
            <v>2</v>
          </cell>
          <cell r="C4590" t="str">
            <v>MSSA-BC-392</v>
          </cell>
          <cell r="D4590">
            <v>1874</v>
          </cell>
          <cell r="E4590" t="str">
            <v>MSSA-BC</v>
          </cell>
          <cell r="F4590" t="str">
            <v>392</v>
          </cell>
          <cell r="G4590" t="str">
            <v>Lost in Hole</v>
          </cell>
        </row>
        <row r="4591">
          <cell r="A4591">
            <v>1878</v>
          </cell>
          <cell r="B4591">
            <v>2</v>
          </cell>
          <cell r="C4591" t="str">
            <v>MSSA-BC-395</v>
          </cell>
          <cell r="D4591">
            <v>1878</v>
          </cell>
          <cell r="E4591" t="str">
            <v>MSSA-BC</v>
          </cell>
          <cell r="F4591" t="str">
            <v>395</v>
          </cell>
          <cell r="G4591" t="str">
            <v>JUNKED</v>
          </cell>
        </row>
        <row r="4592">
          <cell r="A4592">
            <v>1968</v>
          </cell>
          <cell r="B4592">
            <v>2</v>
          </cell>
          <cell r="C4592" t="str">
            <v>MSSA-BC-422</v>
          </cell>
          <cell r="D4592">
            <v>1968</v>
          </cell>
          <cell r="E4592" t="str">
            <v>MSSA-BC</v>
          </cell>
          <cell r="F4592" t="str">
            <v>422</v>
          </cell>
          <cell r="G4592" t="str">
            <v>RITE</v>
          </cell>
        </row>
        <row r="4593">
          <cell r="A4593">
            <v>4099</v>
          </cell>
          <cell r="B4593">
            <v>2</v>
          </cell>
          <cell r="C4593" t="str">
            <v>MSSA-BC-534</v>
          </cell>
          <cell r="D4593">
            <v>4099</v>
          </cell>
          <cell r="E4593" t="str">
            <v>MSSA-BC</v>
          </cell>
          <cell r="F4593" t="str">
            <v>534</v>
          </cell>
          <cell r="G4593" t="str">
            <v>JUNKED</v>
          </cell>
        </row>
        <row r="4594">
          <cell r="A4594">
            <v>2231</v>
          </cell>
          <cell r="B4594">
            <v>2</v>
          </cell>
          <cell r="C4594" t="str">
            <v>MSSA-BC-551</v>
          </cell>
          <cell r="D4594">
            <v>2231</v>
          </cell>
          <cell r="E4594" t="str">
            <v>MSSA-BC</v>
          </cell>
          <cell r="F4594" t="str">
            <v>551</v>
          </cell>
          <cell r="G4594" t="str">
            <v>Lost in Hole</v>
          </cell>
        </row>
        <row r="4595">
          <cell r="A4595">
            <v>2235</v>
          </cell>
          <cell r="B4595">
            <v>2</v>
          </cell>
          <cell r="C4595" t="str">
            <v>MSSA-BC-553</v>
          </cell>
          <cell r="D4595">
            <v>2235</v>
          </cell>
          <cell r="E4595" t="str">
            <v>MSSA-BC</v>
          </cell>
          <cell r="F4595" t="str">
            <v>553</v>
          </cell>
          <cell r="G4595" t="str">
            <v>JUNKED</v>
          </cell>
        </row>
        <row r="4596">
          <cell r="A4596">
            <v>2236</v>
          </cell>
          <cell r="B4596">
            <v>2</v>
          </cell>
          <cell r="C4596" t="str">
            <v>MSSA-BC-554</v>
          </cell>
          <cell r="D4596">
            <v>2236</v>
          </cell>
          <cell r="E4596" t="str">
            <v>MSSA-BC</v>
          </cell>
          <cell r="F4596" t="str">
            <v>554</v>
          </cell>
          <cell r="G4596" t="str">
            <v>RITE</v>
          </cell>
        </row>
        <row r="4597">
          <cell r="A4597">
            <v>2238</v>
          </cell>
          <cell r="B4597">
            <v>2</v>
          </cell>
          <cell r="C4597" t="str">
            <v>MSSA-BC-556</v>
          </cell>
          <cell r="D4597">
            <v>2238</v>
          </cell>
          <cell r="E4597" t="str">
            <v>MSSA-BC</v>
          </cell>
          <cell r="F4597" t="str">
            <v>556</v>
          </cell>
          <cell r="G4597" t="str">
            <v>JUNKED</v>
          </cell>
        </row>
        <row r="4598">
          <cell r="A4598">
            <v>2239</v>
          </cell>
          <cell r="B4598">
            <v>2</v>
          </cell>
          <cell r="C4598" t="str">
            <v>MSSA-BC-557</v>
          </cell>
          <cell r="D4598">
            <v>2239</v>
          </cell>
          <cell r="E4598" t="str">
            <v>MSSA-BC</v>
          </cell>
          <cell r="F4598" t="str">
            <v>557</v>
          </cell>
          <cell r="G4598" t="str">
            <v>RITE</v>
          </cell>
        </row>
        <row r="4599">
          <cell r="A4599">
            <v>2240</v>
          </cell>
          <cell r="B4599">
            <v>2</v>
          </cell>
          <cell r="C4599" t="str">
            <v>MSSA-BC-558</v>
          </cell>
          <cell r="D4599">
            <v>2240</v>
          </cell>
          <cell r="E4599" t="str">
            <v>MSSA-BC</v>
          </cell>
          <cell r="F4599" t="str">
            <v>558</v>
          </cell>
          <cell r="G4599" t="str">
            <v>JUNKED</v>
          </cell>
        </row>
        <row r="4600">
          <cell r="A4600">
            <v>2272</v>
          </cell>
          <cell r="B4600">
            <v>2</v>
          </cell>
          <cell r="C4600" t="str">
            <v>MSSA-BC-584</v>
          </cell>
          <cell r="D4600">
            <v>2272</v>
          </cell>
          <cell r="E4600" t="str">
            <v>MSSA-BC</v>
          </cell>
          <cell r="F4600" t="str">
            <v>584</v>
          </cell>
          <cell r="G4600" t="str">
            <v>JUNKED</v>
          </cell>
        </row>
        <row r="4601">
          <cell r="A4601">
            <v>2277</v>
          </cell>
          <cell r="B4601">
            <v>2</v>
          </cell>
          <cell r="C4601" t="str">
            <v>MSSA-BC-587</v>
          </cell>
          <cell r="D4601">
            <v>2277</v>
          </cell>
          <cell r="E4601" t="str">
            <v>MSSA-BC</v>
          </cell>
          <cell r="F4601" t="str">
            <v>587</v>
          </cell>
          <cell r="G4601" t="str">
            <v>JUNKED</v>
          </cell>
        </row>
        <row r="4602">
          <cell r="A4602">
            <v>2359</v>
          </cell>
          <cell r="B4602">
            <v>2</v>
          </cell>
          <cell r="C4602" t="str">
            <v>MSSA-BC-610</v>
          </cell>
          <cell r="D4602">
            <v>2359</v>
          </cell>
          <cell r="E4602" t="str">
            <v>MSSA-BC</v>
          </cell>
          <cell r="F4602" t="str">
            <v>610</v>
          </cell>
          <cell r="G4602" t="str">
            <v>JUNKED</v>
          </cell>
        </row>
        <row r="4603">
          <cell r="A4603">
            <v>2532</v>
          </cell>
          <cell r="B4603">
            <v>2</v>
          </cell>
          <cell r="C4603" t="str">
            <v>MSSA-BC-695</v>
          </cell>
          <cell r="D4603">
            <v>2532</v>
          </cell>
          <cell r="E4603" t="str">
            <v>MSSA-BC</v>
          </cell>
          <cell r="F4603" t="str">
            <v>695</v>
          </cell>
          <cell r="G4603" t="str">
            <v>Lost in Hole</v>
          </cell>
        </row>
        <row r="4604">
          <cell r="A4604">
            <v>2576</v>
          </cell>
          <cell r="B4604">
            <v>2</v>
          </cell>
          <cell r="C4604" t="str">
            <v>MSSA-BC-710</v>
          </cell>
          <cell r="D4604">
            <v>2576</v>
          </cell>
          <cell r="E4604" t="str">
            <v>MSSA-BC</v>
          </cell>
          <cell r="F4604" t="str">
            <v>710</v>
          </cell>
          <cell r="G4604" t="str">
            <v>Lost in Hole</v>
          </cell>
        </row>
        <row r="4605">
          <cell r="A4605">
            <v>2731</v>
          </cell>
          <cell r="B4605">
            <v>2</v>
          </cell>
          <cell r="C4605" t="str">
            <v>MSSA-BC-785</v>
          </cell>
          <cell r="D4605">
            <v>2731</v>
          </cell>
          <cell r="E4605" t="str">
            <v>MSSA-BC</v>
          </cell>
          <cell r="F4605" t="str">
            <v>785</v>
          </cell>
          <cell r="G4605" t="str">
            <v>RITE</v>
          </cell>
        </row>
        <row r="4606">
          <cell r="A4606">
            <v>2732</v>
          </cell>
          <cell r="B4606">
            <v>2</v>
          </cell>
          <cell r="C4606" t="str">
            <v>MSSA-BC-786</v>
          </cell>
          <cell r="D4606">
            <v>2732</v>
          </cell>
          <cell r="E4606" t="str">
            <v>MSSA-BC</v>
          </cell>
          <cell r="F4606" t="str">
            <v>786</v>
          </cell>
          <cell r="G4606" t="str">
            <v>Lost in Hole</v>
          </cell>
        </row>
        <row r="4607">
          <cell r="A4607">
            <v>2733</v>
          </cell>
          <cell r="B4607">
            <v>2</v>
          </cell>
          <cell r="C4607" t="str">
            <v>MSSA-BC-787</v>
          </cell>
          <cell r="D4607">
            <v>2733</v>
          </cell>
          <cell r="E4607" t="str">
            <v>MSSA-BC</v>
          </cell>
          <cell r="F4607" t="str">
            <v>787</v>
          </cell>
          <cell r="G4607" t="str">
            <v>Lost in Hole</v>
          </cell>
        </row>
        <row r="4608">
          <cell r="A4608">
            <v>2891</v>
          </cell>
          <cell r="B4608">
            <v>2</v>
          </cell>
          <cell r="C4608" t="str">
            <v>MSSA-BC-861</v>
          </cell>
          <cell r="D4608">
            <v>2891</v>
          </cell>
          <cell r="E4608" t="str">
            <v>MSSA-BC</v>
          </cell>
          <cell r="F4608" t="str">
            <v>861</v>
          </cell>
          <cell r="G4608" t="str">
            <v>JUNKED</v>
          </cell>
        </row>
        <row r="4609">
          <cell r="A4609">
            <v>2892</v>
          </cell>
          <cell r="B4609">
            <v>2</v>
          </cell>
          <cell r="C4609" t="str">
            <v>MSSA-BC-862</v>
          </cell>
          <cell r="D4609">
            <v>2892</v>
          </cell>
          <cell r="E4609" t="str">
            <v>MSSA-BC</v>
          </cell>
          <cell r="F4609" t="str">
            <v>862</v>
          </cell>
          <cell r="G4609" t="str">
            <v>RITE</v>
          </cell>
        </row>
        <row r="4610">
          <cell r="A4610">
            <v>2900</v>
          </cell>
          <cell r="B4610">
            <v>2</v>
          </cell>
          <cell r="C4610" t="str">
            <v>MSSA-BC-864</v>
          </cell>
          <cell r="D4610">
            <v>2900</v>
          </cell>
          <cell r="E4610" t="str">
            <v>MSSA-BC</v>
          </cell>
          <cell r="F4610" t="str">
            <v>864</v>
          </cell>
          <cell r="G4610" t="str">
            <v>Lost in Hole</v>
          </cell>
        </row>
        <row r="4611">
          <cell r="A4611">
            <v>2902</v>
          </cell>
          <cell r="B4611">
            <v>2</v>
          </cell>
          <cell r="C4611" t="str">
            <v>MSSA-BC-865</v>
          </cell>
          <cell r="D4611">
            <v>2902</v>
          </cell>
          <cell r="E4611" t="str">
            <v>MSSA-BC</v>
          </cell>
          <cell r="F4611" t="str">
            <v>865</v>
          </cell>
          <cell r="G4611" t="str">
            <v>Lost in Hole</v>
          </cell>
          <cell r="H4611" t="str">
            <v>1000014727</v>
          </cell>
        </row>
        <row r="4612">
          <cell r="A4612">
            <v>2905</v>
          </cell>
          <cell r="B4612">
            <v>2</v>
          </cell>
          <cell r="C4612" t="str">
            <v>MSSA-BC-866</v>
          </cell>
          <cell r="D4612">
            <v>2905</v>
          </cell>
          <cell r="E4612" t="str">
            <v>MSSA-BC</v>
          </cell>
          <cell r="F4612" t="str">
            <v>866</v>
          </cell>
          <cell r="G4612" t="str">
            <v>JUNKED</v>
          </cell>
        </row>
        <row r="4613">
          <cell r="A4613">
            <v>2906</v>
          </cell>
          <cell r="B4613">
            <v>2</v>
          </cell>
          <cell r="C4613" t="str">
            <v>MSSA-BC-867</v>
          </cell>
          <cell r="D4613">
            <v>2906</v>
          </cell>
          <cell r="E4613" t="str">
            <v>MSSA-BC</v>
          </cell>
          <cell r="F4613" t="str">
            <v>867</v>
          </cell>
          <cell r="G4613" t="str">
            <v>Lost in Hole</v>
          </cell>
        </row>
        <row r="4614">
          <cell r="A4614">
            <v>2909</v>
          </cell>
          <cell r="B4614">
            <v>2</v>
          </cell>
          <cell r="C4614" t="str">
            <v>MSSA-BC-869</v>
          </cell>
          <cell r="D4614">
            <v>2909</v>
          </cell>
          <cell r="E4614" t="str">
            <v>MSSA-BC</v>
          </cell>
          <cell r="F4614" t="str">
            <v>869</v>
          </cell>
          <cell r="G4614" t="str">
            <v>JUNKED</v>
          </cell>
        </row>
        <row r="4615">
          <cell r="A4615">
            <v>2918</v>
          </cell>
          <cell r="B4615">
            <v>2</v>
          </cell>
          <cell r="C4615" t="str">
            <v>MSSA-BC-881</v>
          </cell>
          <cell r="D4615">
            <v>2918</v>
          </cell>
          <cell r="E4615" t="str">
            <v>MSSA-BC</v>
          </cell>
          <cell r="F4615" t="str">
            <v>881</v>
          </cell>
          <cell r="G4615" t="str">
            <v>JUNKED</v>
          </cell>
        </row>
        <row r="4616">
          <cell r="A4616">
            <v>2919</v>
          </cell>
          <cell r="B4616">
            <v>2</v>
          </cell>
          <cell r="C4616" t="str">
            <v>MSSA-BC-882</v>
          </cell>
          <cell r="D4616">
            <v>2919</v>
          </cell>
          <cell r="E4616" t="str">
            <v>MSSA-BC</v>
          </cell>
          <cell r="F4616" t="str">
            <v>882</v>
          </cell>
          <cell r="G4616" t="str">
            <v>JUNKED</v>
          </cell>
        </row>
        <row r="4617">
          <cell r="A4617">
            <v>2921</v>
          </cell>
          <cell r="B4617">
            <v>2</v>
          </cell>
          <cell r="C4617" t="str">
            <v>MSSA-BC-883</v>
          </cell>
          <cell r="D4617">
            <v>2921</v>
          </cell>
          <cell r="E4617" t="str">
            <v>MSSA-BC</v>
          </cell>
          <cell r="F4617" t="str">
            <v>883</v>
          </cell>
          <cell r="G4617" t="str">
            <v>On Location</v>
          </cell>
        </row>
        <row r="4618">
          <cell r="A4618">
            <v>2922</v>
          </cell>
          <cell r="B4618">
            <v>2</v>
          </cell>
          <cell r="C4618" t="str">
            <v>MSSA-BC-884</v>
          </cell>
          <cell r="D4618">
            <v>2922</v>
          </cell>
          <cell r="E4618" t="str">
            <v>MSSA-BC</v>
          </cell>
          <cell r="F4618" t="str">
            <v>884</v>
          </cell>
          <cell r="G4618" t="str">
            <v>JUNKED</v>
          </cell>
        </row>
        <row r="4619">
          <cell r="A4619">
            <v>2943</v>
          </cell>
          <cell r="B4619">
            <v>2</v>
          </cell>
          <cell r="C4619" t="str">
            <v>MSSA-BC-901</v>
          </cell>
          <cell r="D4619">
            <v>2943</v>
          </cell>
          <cell r="E4619" t="str">
            <v>MSSA-BC</v>
          </cell>
          <cell r="F4619" t="str">
            <v>901</v>
          </cell>
          <cell r="G4619" t="str">
            <v>RITE</v>
          </cell>
          <cell r="H4619" t="str">
            <v>1000013570</v>
          </cell>
        </row>
        <row r="4620">
          <cell r="A4620">
            <v>2945</v>
          </cell>
          <cell r="B4620">
            <v>2</v>
          </cell>
          <cell r="C4620" t="str">
            <v>MSSA-BC-902</v>
          </cell>
          <cell r="D4620">
            <v>2945</v>
          </cell>
          <cell r="E4620" t="str">
            <v>MSSA-BC</v>
          </cell>
          <cell r="F4620" t="str">
            <v>902</v>
          </cell>
          <cell r="G4620" t="str">
            <v>Lost in Hole</v>
          </cell>
        </row>
        <row r="4621">
          <cell r="A4621">
            <v>3088</v>
          </cell>
          <cell r="B4621">
            <v>2</v>
          </cell>
          <cell r="C4621" t="str">
            <v>MSSA-BC-95B</v>
          </cell>
          <cell r="D4621">
            <v>3088</v>
          </cell>
          <cell r="E4621" t="str">
            <v>MSSA-BC</v>
          </cell>
          <cell r="F4621" t="str">
            <v>95B</v>
          </cell>
          <cell r="G4621" t="str">
            <v>RITE</v>
          </cell>
        </row>
        <row r="4622">
          <cell r="A4622">
            <v>3917</v>
          </cell>
          <cell r="B4622">
            <v>2</v>
          </cell>
          <cell r="C4622" t="str">
            <v>MSSA-BC-L10</v>
          </cell>
          <cell r="D4622">
            <v>3917</v>
          </cell>
          <cell r="E4622" t="str">
            <v>MSSA-BC</v>
          </cell>
          <cell r="F4622" t="str">
            <v>L10</v>
          </cell>
          <cell r="G4622" t="str">
            <v>JUNKED</v>
          </cell>
        </row>
        <row r="4623">
          <cell r="A4623">
            <v>3920</v>
          </cell>
          <cell r="B4623">
            <v>2</v>
          </cell>
          <cell r="C4623" t="str">
            <v>MSSA-BC-L11</v>
          </cell>
          <cell r="D4623">
            <v>3920</v>
          </cell>
          <cell r="E4623" t="str">
            <v>MSSA-BC</v>
          </cell>
          <cell r="F4623" t="str">
            <v>L11</v>
          </cell>
          <cell r="G4623" t="str">
            <v>RITE</v>
          </cell>
        </row>
        <row r="4624">
          <cell r="A4624">
            <v>4721</v>
          </cell>
          <cell r="B4624">
            <v>2</v>
          </cell>
          <cell r="C4624" t="str">
            <v>MSSA-BC-L34</v>
          </cell>
          <cell r="D4624">
            <v>4721</v>
          </cell>
          <cell r="E4624" t="str">
            <v>MSSA-BC</v>
          </cell>
          <cell r="F4624" t="str">
            <v>L34</v>
          </cell>
          <cell r="G4624" t="str">
            <v>On Location</v>
          </cell>
        </row>
        <row r="4625">
          <cell r="A4625">
            <v>3953</v>
          </cell>
          <cell r="B4625">
            <v>2</v>
          </cell>
          <cell r="C4625" t="str">
            <v>MSSA-BC-L71</v>
          </cell>
          <cell r="D4625">
            <v>3953</v>
          </cell>
          <cell r="E4625" t="str">
            <v>MSSA-BC</v>
          </cell>
          <cell r="F4625" t="str">
            <v>L71</v>
          </cell>
          <cell r="G4625" t="str">
            <v>RITE</v>
          </cell>
        </row>
        <row r="4626">
          <cell r="A4626">
            <v>3954</v>
          </cell>
          <cell r="B4626">
            <v>2</v>
          </cell>
          <cell r="C4626" t="str">
            <v>MSSA-BC-L73</v>
          </cell>
          <cell r="D4626">
            <v>3954</v>
          </cell>
          <cell r="E4626" t="str">
            <v>MSSA-BC</v>
          </cell>
          <cell r="F4626" t="str">
            <v>L73</v>
          </cell>
          <cell r="G4626" t="str">
            <v>On Location</v>
          </cell>
        </row>
        <row r="4627">
          <cell r="A4627">
            <v>3955</v>
          </cell>
          <cell r="B4627">
            <v>2</v>
          </cell>
          <cell r="C4627" t="str">
            <v>MSSA-BC-L74</v>
          </cell>
          <cell r="D4627">
            <v>3955</v>
          </cell>
          <cell r="E4627" t="str">
            <v>MSSA-BC</v>
          </cell>
          <cell r="F4627" t="str">
            <v>L74</v>
          </cell>
          <cell r="G4627" t="str">
            <v>RITE</v>
          </cell>
        </row>
        <row r="4628">
          <cell r="A4628">
            <v>3956</v>
          </cell>
          <cell r="B4628">
            <v>2</v>
          </cell>
          <cell r="C4628" t="str">
            <v>MSSA-BC-L75</v>
          </cell>
          <cell r="D4628">
            <v>3956</v>
          </cell>
          <cell r="E4628" t="str">
            <v>MSSA-BC</v>
          </cell>
          <cell r="F4628" t="str">
            <v>L75</v>
          </cell>
          <cell r="G4628" t="str">
            <v>On Location</v>
          </cell>
        </row>
        <row r="4629">
          <cell r="A4629">
            <v>606</v>
          </cell>
          <cell r="B4629">
            <v>2</v>
          </cell>
          <cell r="C4629" t="str">
            <v>MSS-AC-020</v>
          </cell>
          <cell r="D4629">
            <v>606</v>
          </cell>
          <cell r="E4629" t="str">
            <v>MSS-AC</v>
          </cell>
          <cell r="F4629" t="str">
            <v>020</v>
          </cell>
          <cell r="G4629" t="str">
            <v>RITE</v>
          </cell>
        </row>
        <row r="4630">
          <cell r="A4630">
            <v>1044</v>
          </cell>
          <cell r="B4630">
            <v>2</v>
          </cell>
          <cell r="C4630" t="str">
            <v>MSS-AC-069</v>
          </cell>
          <cell r="D4630">
            <v>1044</v>
          </cell>
          <cell r="E4630" t="str">
            <v>MSS-AC</v>
          </cell>
          <cell r="F4630" t="str">
            <v>069</v>
          </cell>
          <cell r="G4630" t="str">
            <v>RITE</v>
          </cell>
        </row>
        <row r="4631">
          <cell r="A4631">
            <v>1063</v>
          </cell>
          <cell r="B4631">
            <v>2</v>
          </cell>
          <cell r="C4631" t="str">
            <v>MSS-AC-072</v>
          </cell>
          <cell r="D4631">
            <v>1063</v>
          </cell>
          <cell r="E4631" t="str">
            <v>MSS-AC</v>
          </cell>
          <cell r="F4631" t="str">
            <v>072</v>
          </cell>
          <cell r="G4631" t="str">
            <v>RITE</v>
          </cell>
        </row>
        <row r="4632">
          <cell r="A4632">
            <v>5489</v>
          </cell>
          <cell r="B4632">
            <v>2</v>
          </cell>
          <cell r="C4632" t="str">
            <v>MSS-AC-111</v>
          </cell>
          <cell r="D4632">
            <v>5489</v>
          </cell>
          <cell r="E4632" t="str">
            <v>MSS-AC</v>
          </cell>
          <cell r="F4632" t="str">
            <v>111</v>
          </cell>
          <cell r="G4632" t="str">
            <v>RITE</v>
          </cell>
          <cell r="N4632" t="str">
            <v>LFT-69238</v>
          </cell>
          <cell r="O4632" t="str">
            <v>2</v>
          </cell>
        </row>
        <row r="4633">
          <cell r="A4633">
            <v>1312</v>
          </cell>
          <cell r="B4633">
            <v>2</v>
          </cell>
          <cell r="C4633" t="str">
            <v>MSS-AC-135</v>
          </cell>
          <cell r="D4633">
            <v>1312</v>
          </cell>
          <cell r="E4633" t="str">
            <v>MSS-AC</v>
          </cell>
          <cell r="F4633" t="str">
            <v>135</v>
          </cell>
          <cell r="G4633" t="str">
            <v>JUNKED</v>
          </cell>
        </row>
        <row r="4634">
          <cell r="A4634">
            <v>1329</v>
          </cell>
          <cell r="B4634">
            <v>2</v>
          </cell>
          <cell r="C4634" t="str">
            <v>MSS-AC-142</v>
          </cell>
          <cell r="D4634">
            <v>1329</v>
          </cell>
          <cell r="E4634" t="str">
            <v>MSS-AC</v>
          </cell>
          <cell r="F4634" t="str">
            <v>142</v>
          </cell>
          <cell r="G4634" t="str">
            <v>On Location</v>
          </cell>
        </row>
        <row r="4635">
          <cell r="A4635">
            <v>1375</v>
          </cell>
          <cell r="B4635">
            <v>2</v>
          </cell>
          <cell r="C4635" t="str">
            <v>MSS-AC-157</v>
          </cell>
          <cell r="D4635">
            <v>1375</v>
          </cell>
          <cell r="E4635" t="str">
            <v>MSS-AC</v>
          </cell>
          <cell r="F4635" t="str">
            <v>157</v>
          </cell>
          <cell r="G4635" t="str">
            <v>RITE</v>
          </cell>
        </row>
        <row r="4636">
          <cell r="A4636">
            <v>1469</v>
          </cell>
          <cell r="B4636">
            <v>2</v>
          </cell>
          <cell r="C4636" t="str">
            <v>MSS-AC-198</v>
          </cell>
          <cell r="D4636">
            <v>1469</v>
          </cell>
          <cell r="E4636" t="str">
            <v>MSS-AC</v>
          </cell>
          <cell r="F4636" t="str">
            <v>198</v>
          </cell>
          <cell r="G4636" t="str">
            <v>RITE</v>
          </cell>
        </row>
        <row r="4637">
          <cell r="A4637">
            <v>1477</v>
          </cell>
          <cell r="B4637">
            <v>2</v>
          </cell>
          <cell r="C4637" t="str">
            <v>MSS-AC-200</v>
          </cell>
          <cell r="D4637">
            <v>1477</v>
          </cell>
          <cell r="E4637" t="str">
            <v>MSS-AC</v>
          </cell>
          <cell r="F4637" t="str">
            <v>200</v>
          </cell>
          <cell r="G4637" t="str">
            <v>RITE</v>
          </cell>
        </row>
        <row r="4638">
          <cell r="A4638">
            <v>4247</v>
          </cell>
          <cell r="B4638">
            <v>2</v>
          </cell>
          <cell r="C4638" t="str">
            <v>MSS-AC-281</v>
          </cell>
          <cell r="D4638">
            <v>4247</v>
          </cell>
          <cell r="E4638" t="str">
            <v>MSS-AC</v>
          </cell>
          <cell r="F4638" t="str">
            <v>281</v>
          </cell>
          <cell r="G4638" t="str">
            <v>RITE</v>
          </cell>
          <cell r="N4638" t="str">
            <v>LFT-63435</v>
          </cell>
          <cell r="O4638" t="str">
            <v>2</v>
          </cell>
        </row>
        <row r="4639">
          <cell r="A4639">
            <v>1714</v>
          </cell>
          <cell r="B4639">
            <v>2</v>
          </cell>
          <cell r="C4639" t="str">
            <v>MSS-AC-300</v>
          </cell>
          <cell r="D4639">
            <v>1714</v>
          </cell>
          <cell r="E4639" t="str">
            <v>MSS-AC</v>
          </cell>
          <cell r="F4639" t="str">
            <v>300</v>
          </cell>
          <cell r="G4639" t="str">
            <v>Lost in Hole</v>
          </cell>
        </row>
        <row r="4640">
          <cell r="A4640">
            <v>1738</v>
          </cell>
          <cell r="B4640">
            <v>2</v>
          </cell>
          <cell r="C4640" t="str">
            <v>MSS-AC-304</v>
          </cell>
          <cell r="D4640">
            <v>1738</v>
          </cell>
          <cell r="E4640" t="str">
            <v>MSS-AC</v>
          </cell>
          <cell r="F4640" t="str">
            <v>304</v>
          </cell>
          <cell r="G4640" t="str">
            <v>RITE</v>
          </cell>
        </row>
        <row r="4641">
          <cell r="A4641">
            <v>1842</v>
          </cell>
          <cell r="B4641">
            <v>2</v>
          </cell>
          <cell r="C4641" t="str">
            <v>MSS-AC-358</v>
          </cell>
          <cell r="D4641">
            <v>1842</v>
          </cell>
          <cell r="E4641" t="str">
            <v>MSS-AC</v>
          </cell>
          <cell r="F4641" t="str">
            <v>358</v>
          </cell>
          <cell r="G4641" t="str">
            <v>Lost in Hole</v>
          </cell>
        </row>
        <row r="4642">
          <cell r="A4642">
            <v>1849</v>
          </cell>
          <cell r="B4642">
            <v>2</v>
          </cell>
          <cell r="C4642" t="str">
            <v>MSS-AC-366</v>
          </cell>
          <cell r="D4642">
            <v>1849</v>
          </cell>
          <cell r="E4642" t="str">
            <v>MSS-AC</v>
          </cell>
          <cell r="F4642" t="str">
            <v>366</v>
          </cell>
          <cell r="G4642" t="str">
            <v>On Location</v>
          </cell>
        </row>
        <row r="4643">
          <cell r="A4643">
            <v>4034</v>
          </cell>
          <cell r="B4643">
            <v>2</v>
          </cell>
          <cell r="C4643" t="str">
            <v>MSS-AC-375</v>
          </cell>
          <cell r="D4643">
            <v>4034</v>
          </cell>
          <cell r="E4643" t="str">
            <v>MSS-AC</v>
          </cell>
          <cell r="F4643" t="str">
            <v>375</v>
          </cell>
          <cell r="G4643" t="str">
            <v>RITE</v>
          </cell>
        </row>
        <row r="4644">
          <cell r="A4644">
            <v>1931</v>
          </cell>
          <cell r="B4644">
            <v>2</v>
          </cell>
          <cell r="C4644" t="str">
            <v>MSS-AC-407</v>
          </cell>
          <cell r="D4644">
            <v>1931</v>
          </cell>
          <cell r="E4644" t="str">
            <v>MSS-AC</v>
          </cell>
          <cell r="F4644" t="str">
            <v>407</v>
          </cell>
          <cell r="G4644" t="str">
            <v>RITE</v>
          </cell>
        </row>
        <row r="4645">
          <cell r="A4645">
            <v>6048</v>
          </cell>
          <cell r="B4645">
            <v>2</v>
          </cell>
          <cell r="C4645" t="str">
            <v>MSS-AC-441</v>
          </cell>
          <cell r="D4645">
            <v>6048</v>
          </cell>
          <cell r="E4645" t="str">
            <v>MSS-AC</v>
          </cell>
          <cell r="F4645" t="str">
            <v>441</v>
          </cell>
          <cell r="G4645" t="str">
            <v>Lost in Hole</v>
          </cell>
          <cell r="N4645" t="str">
            <v>LFT-74954/74955</v>
          </cell>
          <cell r="O4645" t="str">
            <v>2</v>
          </cell>
        </row>
        <row r="4646">
          <cell r="A4646">
            <v>6615</v>
          </cell>
          <cell r="B4646">
            <v>2</v>
          </cell>
          <cell r="C4646" t="str">
            <v>MSS-AC-98701</v>
          </cell>
          <cell r="D4646">
            <v>6615</v>
          </cell>
          <cell r="E4646" t="str">
            <v>MSS-AC</v>
          </cell>
          <cell r="F4646" t="str">
            <v>98701</v>
          </cell>
          <cell r="G4646" t="str">
            <v>RITE</v>
          </cell>
        </row>
        <row r="4647">
          <cell r="A4647">
            <v>4509</v>
          </cell>
          <cell r="B4647">
            <v>2</v>
          </cell>
          <cell r="C4647" t="str">
            <v>MSS-AC-98703</v>
          </cell>
          <cell r="D4647">
            <v>4509</v>
          </cell>
          <cell r="E4647" t="str">
            <v>MSS-AC</v>
          </cell>
          <cell r="F4647" t="str">
            <v>98703</v>
          </cell>
          <cell r="G4647" t="str">
            <v>On Location</v>
          </cell>
          <cell r="N4647" t="str">
            <v>LFT-64687</v>
          </cell>
          <cell r="O4647" t="str">
            <v>2</v>
          </cell>
        </row>
        <row r="4648">
          <cell r="A4648">
            <v>108</v>
          </cell>
          <cell r="B4648">
            <v>2</v>
          </cell>
          <cell r="C4648" t="str">
            <v>MSSA-CA-002</v>
          </cell>
          <cell r="D4648">
            <v>108</v>
          </cell>
          <cell r="E4648" t="str">
            <v>MSSA-CA</v>
          </cell>
          <cell r="F4648" t="str">
            <v>002</v>
          </cell>
          <cell r="G4648" t="str">
            <v>JUNKED</v>
          </cell>
        </row>
        <row r="4649">
          <cell r="A4649">
            <v>824</v>
          </cell>
          <cell r="B4649">
            <v>2</v>
          </cell>
          <cell r="C4649" t="str">
            <v>MSSA-CA-035</v>
          </cell>
          <cell r="D4649">
            <v>824</v>
          </cell>
          <cell r="E4649" t="str">
            <v>MSSA-CA</v>
          </cell>
          <cell r="F4649" t="str">
            <v>035</v>
          </cell>
          <cell r="G4649" t="str">
            <v>JUNKED</v>
          </cell>
        </row>
        <row r="4650">
          <cell r="A4650">
            <v>1724</v>
          </cell>
          <cell r="B4650">
            <v>2</v>
          </cell>
          <cell r="C4650" t="str">
            <v>MSSA-CA-302</v>
          </cell>
          <cell r="D4650">
            <v>1724</v>
          </cell>
          <cell r="E4650" t="str">
            <v>MSSA-CA</v>
          </cell>
          <cell r="F4650" t="str">
            <v>302</v>
          </cell>
          <cell r="G4650" t="str">
            <v>JUNKED</v>
          </cell>
        </row>
        <row r="4651">
          <cell r="A4651">
            <v>1732</v>
          </cell>
          <cell r="B4651">
            <v>2</v>
          </cell>
          <cell r="C4651" t="str">
            <v>MSSA-CA-303</v>
          </cell>
          <cell r="D4651">
            <v>1732</v>
          </cell>
          <cell r="E4651" t="str">
            <v>MSSA-CA</v>
          </cell>
          <cell r="F4651" t="str">
            <v>303</v>
          </cell>
          <cell r="G4651" t="str">
            <v>JUNKED</v>
          </cell>
        </row>
        <row r="4652">
          <cell r="A4652">
            <v>1747</v>
          </cell>
          <cell r="B4652">
            <v>2</v>
          </cell>
          <cell r="C4652" t="str">
            <v>MSSA-CA-305</v>
          </cell>
          <cell r="D4652">
            <v>1747</v>
          </cell>
          <cell r="E4652" t="str">
            <v>MSSA-CA</v>
          </cell>
          <cell r="F4652" t="str">
            <v>305</v>
          </cell>
          <cell r="G4652" t="str">
            <v>JUNKED</v>
          </cell>
        </row>
        <row r="4653">
          <cell r="A4653">
            <v>2669</v>
          </cell>
          <cell r="B4653">
            <v>2</v>
          </cell>
          <cell r="C4653" t="str">
            <v>MSSA-CA-747</v>
          </cell>
          <cell r="D4653">
            <v>2669</v>
          </cell>
          <cell r="E4653" t="str">
            <v>MSSA-CA</v>
          </cell>
          <cell r="F4653" t="str">
            <v>747</v>
          </cell>
          <cell r="G4653" t="str">
            <v>JUNKED</v>
          </cell>
        </row>
        <row r="4654">
          <cell r="A4654">
            <v>2865</v>
          </cell>
          <cell r="B4654">
            <v>2</v>
          </cell>
          <cell r="C4654" t="str">
            <v>MSSA-CA-839</v>
          </cell>
          <cell r="D4654">
            <v>2865</v>
          </cell>
          <cell r="E4654" t="str">
            <v>MSSA-CA</v>
          </cell>
          <cell r="F4654" t="str">
            <v>839</v>
          </cell>
          <cell r="G4654" t="str">
            <v>JUNKED</v>
          </cell>
        </row>
        <row r="4655">
          <cell r="A4655">
            <v>2934</v>
          </cell>
          <cell r="B4655">
            <v>2</v>
          </cell>
          <cell r="C4655" t="str">
            <v>MSSA-CA-895</v>
          </cell>
          <cell r="D4655">
            <v>2934</v>
          </cell>
          <cell r="E4655" t="str">
            <v>MSSA-CA</v>
          </cell>
          <cell r="F4655" t="str">
            <v>895</v>
          </cell>
          <cell r="G4655" t="str">
            <v>JUNKED</v>
          </cell>
        </row>
        <row r="4656">
          <cell r="A4656">
            <v>2937</v>
          </cell>
          <cell r="B4656">
            <v>2</v>
          </cell>
          <cell r="C4656" t="str">
            <v>MSSA-CA-897</v>
          </cell>
          <cell r="D4656">
            <v>2937</v>
          </cell>
          <cell r="E4656" t="str">
            <v>MSSA-CA</v>
          </cell>
          <cell r="F4656" t="str">
            <v>897</v>
          </cell>
          <cell r="G4656" t="str">
            <v>JUNKED</v>
          </cell>
        </row>
        <row r="4657">
          <cell r="A4657">
            <v>3811</v>
          </cell>
          <cell r="B4657">
            <v>2</v>
          </cell>
          <cell r="C4657" t="str">
            <v>MSSA-CA-EP1</v>
          </cell>
          <cell r="D4657">
            <v>3811</v>
          </cell>
          <cell r="E4657" t="str">
            <v>MSSA-CA</v>
          </cell>
          <cell r="F4657" t="str">
            <v>EP1</v>
          </cell>
          <cell r="G4657" t="str">
            <v>JUNKED</v>
          </cell>
        </row>
        <row r="4658">
          <cell r="A4658">
            <v>3821</v>
          </cell>
          <cell r="B4658">
            <v>2</v>
          </cell>
          <cell r="C4658" t="str">
            <v>MSSA-CA-EP6</v>
          </cell>
          <cell r="D4658">
            <v>3821</v>
          </cell>
          <cell r="E4658" t="str">
            <v>MSSA-CA</v>
          </cell>
          <cell r="F4658" t="str">
            <v>EP6</v>
          </cell>
          <cell r="G4658" t="str">
            <v>JUNKED</v>
          </cell>
        </row>
        <row r="4659">
          <cell r="A4659">
            <v>4243</v>
          </cell>
          <cell r="B4659">
            <v>2</v>
          </cell>
          <cell r="C4659" t="str">
            <v>MSSA-CB-391</v>
          </cell>
          <cell r="D4659">
            <v>4243</v>
          </cell>
          <cell r="E4659" t="str">
            <v>MSSA-CB</v>
          </cell>
          <cell r="F4659" t="str">
            <v>391</v>
          </cell>
          <cell r="G4659" t="str">
            <v>JUNKED</v>
          </cell>
        </row>
        <row r="4660">
          <cell r="A4660">
            <v>1880</v>
          </cell>
          <cell r="B4660">
            <v>2</v>
          </cell>
          <cell r="C4660" t="str">
            <v>MSSA-CB-397</v>
          </cell>
          <cell r="D4660">
            <v>1880</v>
          </cell>
          <cell r="E4660" t="str">
            <v>MSSA-CB</v>
          </cell>
          <cell r="F4660" t="str">
            <v>397</v>
          </cell>
          <cell r="G4660" t="str">
            <v>RITE</v>
          </cell>
        </row>
        <row r="4661">
          <cell r="A4661">
            <v>1885</v>
          </cell>
          <cell r="B4661">
            <v>2</v>
          </cell>
          <cell r="C4661" t="str">
            <v>MSSA-CB-398</v>
          </cell>
          <cell r="D4661">
            <v>1885</v>
          </cell>
          <cell r="E4661" t="str">
            <v>MSSA-CB</v>
          </cell>
          <cell r="F4661" t="str">
            <v>398</v>
          </cell>
          <cell r="G4661" t="str">
            <v>RITE</v>
          </cell>
        </row>
        <row r="4662">
          <cell r="A4662">
            <v>1957</v>
          </cell>
          <cell r="B4662">
            <v>2</v>
          </cell>
          <cell r="C4662" t="str">
            <v>MSSA-CB-416</v>
          </cell>
          <cell r="D4662">
            <v>1957</v>
          </cell>
          <cell r="E4662" t="str">
            <v>MSSA-CB</v>
          </cell>
          <cell r="F4662" t="str">
            <v>416</v>
          </cell>
          <cell r="G4662" t="str">
            <v>RITE</v>
          </cell>
        </row>
        <row r="4663">
          <cell r="A4663">
            <v>2034</v>
          </cell>
          <cell r="B4663">
            <v>2</v>
          </cell>
          <cell r="C4663" t="str">
            <v>MSSA-CB-455</v>
          </cell>
          <cell r="D4663">
            <v>2034</v>
          </cell>
          <cell r="E4663" t="str">
            <v>MSSA-CB</v>
          </cell>
          <cell r="F4663" t="str">
            <v>455</v>
          </cell>
          <cell r="G4663" t="str">
            <v>RITE</v>
          </cell>
        </row>
        <row r="4664">
          <cell r="A4664">
            <v>2041</v>
          </cell>
          <cell r="B4664">
            <v>2</v>
          </cell>
          <cell r="C4664" t="str">
            <v>MSSA-CB-457</v>
          </cell>
          <cell r="D4664">
            <v>2041</v>
          </cell>
          <cell r="E4664" t="str">
            <v>MSSA-CB</v>
          </cell>
          <cell r="F4664" t="str">
            <v>457</v>
          </cell>
          <cell r="G4664" t="str">
            <v>RITE</v>
          </cell>
        </row>
        <row r="4665">
          <cell r="A4665">
            <v>5193</v>
          </cell>
          <cell r="B4665">
            <v>2</v>
          </cell>
          <cell r="C4665" t="str">
            <v>MSSA-CB-461</v>
          </cell>
          <cell r="D4665">
            <v>5193</v>
          </cell>
          <cell r="E4665" t="str">
            <v>MSSA-CB</v>
          </cell>
          <cell r="F4665" t="str">
            <v>461</v>
          </cell>
          <cell r="G4665" t="str">
            <v>RITE</v>
          </cell>
        </row>
        <row r="4666">
          <cell r="A4666">
            <v>5379</v>
          </cell>
          <cell r="B4666">
            <v>2</v>
          </cell>
          <cell r="C4666" t="str">
            <v>MSSA-CB-595</v>
          </cell>
          <cell r="D4666">
            <v>5379</v>
          </cell>
          <cell r="E4666" t="str">
            <v>MSSA-CB</v>
          </cell>
          <cell r="F4666" t="str">
            <v>595</v>
          </cell>
          <cell r="G4666" t="str">
            <v>On Location</v>
          </cell>
        </row>
        <row r="4667">
          <cell r="A4667">
            <v>2678</v>
          </cell>
          <cell r="B4667">
            <v>2</v>
          </cell>
          <cell r="C4667" t="str">
            <v>MSSA-CB-755</v>
          </cell>
          <cell r="D4667">
            <v>2678</v>
          </cell>
          <cell r="E4667" t="str">
            <v>MSSA-CB</v>
          </cell>
          <cell r="F4667" t="str">
            <v>755</v>
          </cell>
          <cell r="G4667" t="str">
            <v>On Location</v>
          </cell>
        </row>
        <row r="4668">
          <cell r="A4668">
            <v>5157</v>
          </cell>
          <cell r="B4668">
            <v>2</v>
          </cell>
          <cell r="C4668" t="str">
            <v>MSSA-CB-779595</v>
          </cell>
          <cell r="D4668">
            <v>5157</v>
          </cell>
          <cell r="E4668" t="str">
            <v>MSSA-CB</v>
          </cell>
          <cell r="F4668" t="str">
            <v>779595</v>
          </cell>
          <cell r="G4668" t="str">
            <v>RITE</v>
          </cell>
        </row>
        <row r="4669">
          <cell r="A4669">
            <v>5158</v>
          </cell>
          <cell r="B4669">
            <v>2</v>
          </cell>
          <cell r="C4669" t="str">
            <v>MSSA-CB-781391</v>
          </cell>
          <cell r="D4669">
            <v>5158</v>
          </cell>
          <cell r="E4669" t="str">
            <v>MSSA-CB</v>
          </cell>
          <cell r="F4669" t="str">
            <v>781391</v>
          </cell>
          <cell r="G4669" t="str">
            <v>On Location</v>
          </cell>
        </row>
        <row r="4670">
          <cell r="A4670">
            <v>4558</v>
          </cell>
          <cell r="B4670">
            <v>2</v>
          </cell>
          <cell r="C4670" t="str">
            <v>MSSA-CB-79207</v>
          </cell>
          <cell r="D4670">
            <v>4558</v>
          </cell>
          <cell r="E4670" t="str">
            <v>MSSA-CB</v>
          </cell>
          <cell r="F4670" t="str">
            <v>79207</v>
          </cell>
          <cell r="G4670" t="str">
            <v>RITE</v>
          </cell>
        </row>
        <row r="4671">
          <cell r="A4671">
            <v>2944</v>
          </cell>
          <cell r="B4671">
            <v>2</v>
          </cell>
          <cell r="C4671" t="str">
            <v>MSSA-CC-901</v>
          </cell>
          <cell r="D4671">
            <v>2944</v>
          </cell>
          <cell r="E4671" t="str">
            <v>MSSA-CC</v>
          </cell>
          <cell r="F4671" t="str">
            <v>901</v>
          </cell>
          <cell r="G4671" t="str">
            <v>RONG</v>
          </cell>
        </row>
        <row r="4672">
          <cell r="A4672">
            <v>2946</v>
          </cell>
          <cell r="B4672">
            <v>2</v>
          </cell>
          <cell r="C4672" t="str">
            <v>MSSA-CC-902</v>
          </cell>
          <cell r="D4672">
            <v>2946</v>
          </cell>
          <cell r="E4672" t="str">
            <v>MSSA-CC</v>
          </cell>
          <cell r="F4672" t="str">
            <v>902</v>
          </cell>
          <cell r="G4672" t="str">
            <v>RITE</v>
          </cell>
        </row>
        <row r="4673">
          <cell r="A4673">
            <v>5649</v>
          </cell>
          <cell r="B4673">
            <v>2</v>
          </cell>
          <cell r="C4673" t="str">
            <v>MSS-AC-L01</v>
          </cell>
          <cell r="D4673">
            <v>5649</v>
          </cell>
          <cell r="E4673" t="str">
            <v>MSS-AC</v>
          </cell>
          <cell r="F4673" t="str">
            <v>L01</v>
          </cell>
          <cell r="G4673" t="str">
            <v>RITE</v>
          </cell>
          <cell r="N4673" t="str">
            <v>LFT-66806-66807</v>
          </cell>
          <cell r="O4673" t="str">
            <v>1</v>
          </cell>
        </row>
        <row r="4674">
          <cell r="A4674">
            <v>5650</v>
          </cell>
          <cell r="B4674">
            <v>2</v>
          </cell>
          <cell r="C4674" t="str">
            <v>MSS-AC-L02</v>
          </cell>
          <cell r="D4674">
            <v>5650</v>
          </cell>
          <cell r="E4674" t="str">
            <v>MSS-AC</v>
          </cell>
          <cell r="F4674" t="str">
            <v>L02</v>
          </cell>
          <cell r="G4674" t="str">
            <v>Lost in Hole</v>
          </cell>
          <cell r="N4674" t="str">
            <v>LFT-66806-66807</v>
          </cell>
          <cell r="O4674" t="str">
            <v>2</v>
          </cell>
        </row>
        <row r="4675">
          <cell r="A4675">
            <v>5651</v>
          </cell>
          <cell r="B4675">
            <v>2</v>
          </cell>
          <cell r="C4675" t="str">
            <v>MSS-AC-L03</v>
          </cell>
          <cell r="D4675">
            <v>5651</v>
          </cell>
          <cell r="E4675" t="str">
            <v>MSS-AC</v>
          </cell>
          <cell r="F4675" t="str">
            <v>L03</v>
          </cell>
          <cell r="G4675" t="str">
            <v>RITE</v>
          </cell>
          <cell r="N4675" t="str">
            <v>LFT-66806-66807</v>
          </cell>
          <cell r="O4675" t="str">
            <v>3</v>
          </cell>
        </row>
        <row r="4676">
          <cell r="A4676">
            <v>156</v>
          </cell>
          <cell r="B4676">
            <v>2</v>
          </cell>
          <cell r="C4676" t="str">
            <v>MSSA-DA-003</v>
          </cell>
          <cell r="D4676">
            <v>156</v>
          </cell>
          <cell r="E4676" t="str">
            <v>MSSA-DA</v>
          </cell>
          <cell r="F4676" t="str">
            <v>003</v>
          </cell>
          <cell r="G4676" t="str">
            <v>JUNKED</v>
          </cell>
        </row>
        <row r="4677">
          <cell r="A4677">
            <v>233</v>
          </cell>
          <cell r="B4677">
            <v>2</v>
          </cell>
          <cell r="C4677" t="str">
            <v>MSSA-DA-005</v>
          </cell>
          <cell r="D4677">
            <v>233</v>
          </cell>
          <cell r="E4677" t="str">
            <v>MSSA-DA</v>
          </cell>
          <cell r="F4677" t="str">
            <v>005</v>
          </cell>
          <cell r="G4677" t="str">
            <v>JUNKED</v>
          </cell>
        </row>
        <row r="4678">
          <cell r="A4678">
            <v>264</v>
          </cell>
          <cell r="B4678">
            <v>2</v>
          </cell>
          <cell r="C4678" t="str">
            <v>MSSA-DA-006</v>
          </cell>
          <cell r="D4678">
            <v>264</v>
          </cell>
          <cell r="E4678" t="str">
            <v>MSSA-DA</v>
          </cell>
          <cell r="F4678" t="str">
            <v>006</v>
          </cell>
          <cell r="G4678" t="str">
            <v>JUNKED</v>
          </cell>
        </row>
        <row r="4679">
          <cell r="A4679">
            <v>622</v>
          </cell>
          <cell r="B4679">
            <v>2</v>
          </cell>
          <cell r="C4679" t="str">
            <v>MSSA-DA-021</v>
          </cell>
          <cell r="D4679">
            <v>622</v>
          </cell>
          <cell r="E4679" t="str">
            <v>MSSA-DA</v>
          </cell>
          <cell r="F4679" t="str">
            <v>021</v>
          </cell>
          <cell r="G4679" t="str">
            <v>JUNKED</v>
          </cell>
        </row>
        <row r="4680">
          <cell r="A4680">
            <v>648</v>
          </cell>
          <cell r="B4680">
            <v>2</v>
          </cell>
          <cell r="C4680" t="str">
            <v>MSSA-DA-022</v>
          </cell>
          <cell r="D4680">
            <v>648</v>
          </cell>
          <cell r="E4680" t="str">
            <v>MSSA-DA</v>
          </cell>
          <cell r="F4680" t="str">
            <v>022</v>
          </cell>
          <cell r="G4680" t="str">
            <v>JUNKED</v>
          </cell>
        </row>
        <row r="4681">
          <cell r="A4681">
            <v>674</v>
          </cell>
          <cell r="B4681">
            <v>2</v>
          </cell>
          <cell r="C4681" t="str">
            <v>MSSA-DA-023</v>
          </cell>
          <cell r="D4681">
            <v>674</v>
          </cell>
          <cell r="E4681" t="str">
            <v>MSSA-DA</v>
          </cell>
          <cell r="F4681" t="str">
            <v>023</v>
          </cell>
          <cell r="G4681" t="str">
            <v>JUNKED</v>
          </cell>
        </row>
        <row r="4682">
          <cell r="A4682">
            <v>732</v>
          </cell>
          <cell r="B4682">
            <v>2</v>
          </cell>
          <cell r="C4682" t="str">
            <v>MSSA-DA-027</v>
          </cell>
          <cell r="D4682">
            <v>732</v>
          </cell>
          <cell r="E4682" t="str">
            <v>MSSA-DA</v>
          </cell>
          <cell r="F4682" t="str">
            <v>027</v>
          </cell>
          <cell r="G4682" t="str">
            <v>JUNKED</v>
          </cell>
        </row>
        <row r="4683">
          <cell r="A4683">
            <v>741</v>
          </cell>
          <cell r="B4683">
            <v>2</v>
          </cell>
          <cell r="C4683" t="str">
            <v>MSSA-DA-028</v>
          </cell>
          <cell r="D4683">
            <v>741</v>
          </cell>
          <cell r="E4683" t="str">
            <v>MSSA-DA</v>
          </cell>
          <cell r="F4683" t="str">
            <v>028</v>
          </cell>
          <cell r="G4683" t="str">
            <v>JUNKED</v>
          </cell>
        </row>
        <row r="4684">
          <cell r="A4684">
            <v>752</v>
          </cell>
          <cell r="B4684">
            <v>2</v>
          </cell>
          <cell r="C4684" t="str">
            <v>MSSA-DA-029</v>
          </cell>
          <cell r="D4684">
            <v>752</v>
          </cell>
          <cell r="E4684" t="str">
            <v>MSSA-DA</v>
          </cell>
          <cell r="F4684" t="str">
            <v>029</v>
          </cell>
          <cell r="G4684" t="str">
            <v>JUNKED</v>
          </cell>
        </row>
        <row r="4685">
          <cell r="A4685">
            <v>760</v>
          </cell>
          <cell r="B4685">
            <v>2</v>
          </cell>
          <cell r="C4685" t="str">
            <v>MSSA-DA-030</v>
          </cell>
          <cell r="D4685">
            <v>760</v>
          </cell>
          <cell r="E4685" t="str">
            <v>MSSA-DA</v>
          </cell>
          <cell r="F4685" t="str">
            <v>030</v>
          </cell>
          <cell r="G4685" t="str">
            <v>JUNKED</v>
          </cell>
        </row>
        <row r="4686">
          <cell r="A4686">
            <v>2738</v>
          </cell>
          <cell r="B4686">
            <v>2</v>
          </cell>
          <cell r="C4686" t="str">
            <v>MSSA-DA-793</v>
          </cell>
          <cell r="D4686">
            <v>2738</v>
          </cell>
          <cell r="E4686" t="str">
            <v>MSSA-DA</v>
          </cell>
          <cell r="F4686" t="str">
            <v>793</v>
          </cell>
          <cell r="G4686" t="str">
            <v>JUNKED</v>
          </cell>
        </row>
        <row r="4687">
          <cell r="A4687">
            <v>3820</v>
          </cell>
          <cell r="B4687">
            <v>2</v>
          </cell>
          <cell r="C4687" t="str">
            <v>MSSA-DA-EP3</v>
          </cell>
          <cell r="D4687">
            <v>3820</v>
          </cell>
          <cell r="E4687" t="str">
            <v>MSSA-DA</v>
          </cell>
          <cell r="F4687" t="str">
            <v>EP3</v>
          </cell>
          <cell r="G4687" t="str">
            <v>JUNKED</v>
          </cell>
        </row>
        <row r="4688">
          <cell r="A4688">
            <v>50</v>
          </cell>
          <cell r="B4688">
            <v>2</v>
          </cell>
          <cell r="C4688" t="str">
            <v>MSSA-DB-001</v>
          </cell>
          <cell r="D4688">
            <v>50</v>
          </cell>
          <cell r="E4688" t="str">
            <v>MSSA-DB</v>
          </cell>
          <cell r="F4688" t="str">
            <v>001</v>
          </cell>
          <cell r="G4688" t="str">
            <v>JUNKED</v>
          </cell>
        </row>
        <row r="4689">
          <cell r="A4689">
            <v>109</v>
          </cell>
          <cell r="B4689">
            <v>2</v>
          </cell>
          <cell r="C4689" t="str">
            <v>MSSA-DB-002</v>
          </cell>
          <cell r="D4689">
            <v>109</v>
          </cell>
          <cell r="E4689" t="str">
            <v>MSSA-DB</v>
          </cell>
          <cell r="F4689" t="str">
            <v>002</v>
          </cell>
          <cell r="G4689" t="str">
            <v>JUNKED</v>
          </cell>
        </row>
        <row r="4690">
          <cell r="A4690">
            <v>157</v>
          </cell>
          <cell r="B4690">
            <v>2</v>
          </cell>
          <cell r="C4690" t="str">
            <v>MSSA-DB-003</v>
          </cell>
          <cell r="D4690">
            <v>157</v>
          </cell>
          <cell r="E4690" t="str">
            <v>MSSA-DB</v>
          </cell>
          <cell r="F4690" t="str">
            <v>003</v>
          </cell>
          <cell r="G4690" t="str">
            <v>RITE</v>
          </cell>
        </row>
        <row r="4691">
          <cell r="A4691">
            <v>5192</v>
          </cell>
          <cell r="B4691">
            <v>2</v>
          </cell>
          <cell r="C4691" t="str">
            <v>MSSA-DB-010</v>
          </cell>
          <cell r="D4691">
            <v>5192</v>
          </cell>
          <cell r="E4691" t="str">
            <v>MSSA-DB</v>
          </cell>
          <cell r="F4691" t="str">
            <v>010</v>
          </cell>
          <cell r="G4691" t="str">
            <v>RITE</v>
          </cell>
        </row>
        <row r="4692">
          <cell r="A4692">
            <v>4559</v>
          </cell>
          <cell r="B4692">
            <v>2</v>
          </cell>
          <cell r="C4692" t="str">
            <v>MSSA-DB-13015</v>
          </cell>
          <cell r="D4692">
            <v>4559</v>
          </cell>
          <cell r="E4692" t="str">
            <v>MSSA-DB</v>
          </cell>
          <cell r="F4692" t="str">
            <v>13015</v>
          </cell>
          <cell r="G4692" t="str">
            <v>On Location</v>
          </cell>
        </row>
        <row r="4693">
          <cell r="A4693">
            <v>6501</v>
          </cell>
          <cell r="B4693">
            <v>2</v>
          </cell>
          <cell r="C4693" t="str">
            <v>MSSA-DC-001</v>
          </cell>
          <cell r="D4693">
            <v>6501</v>
          </cell>
          <cell r="E4693" t="str">
            <v>MSSA-DC</v>
          </cell>
          <cell r="F4693" t="str">
            <v>001</v>
          </cell>
          <cell r="G4693" t="str">
            <v>RITE</v>
          </cell>
          <cell r="N4693" t="str">
            <v>LFT-72921</v>
          </cell>
          <cell r="O4693" t="str">
            <v>1</v>
          </cell>
        </row>
        <row r="4694">
          <cell r="A4694">
            <v>6502</v>
          </cell>
          <cell r="B4694">
            <v>2</v>
          </cell>
          <cell r="C4694" t="str">
            <v>MSSA-DC-002</v>
          </cell>
          <cell r="D4694">
            <v>6502</v>
          </cell>
          <cell r="E4694" t="str">
            <v>MSSA-DC</v>
          </cell>
          <cell r="F4694" t="str">
            <v>002</v>
          </cell>
          <cell r="G4694" t="str">
            <v>RITE</v>
          </cell>
          <cell r="N4694" t="str">
            <v>LFT-72921</v>
          </cell>
          <cell r="O4694" t="str">
            <v>2</v>
          </cell>
        </row>
        <row r="4695">
          <cell r="A4695">
            <v>6503</v>
          </cell>
          <cell r="B4695">
            <v>2</v>
          </cell>
          <cell r="C4695" t="str">
            <v>MSSA-DC-003</v>
          </cell>
          <cell r="D4695">
            <v>6503</v>
          </cell>
          <cell r="E4695" t="str">
            <v>MSSA-DC</v>
          </cell>
          <cell r="F4695" t="str">
            <v>003</v>
          </cell>
          <cell r="G4695" t="str">
            <v>RITE</v>
          </cell>
          <cell r="N4695" t="str">
            <v>LFT-72921</v>
          </cell>
          <cell r="O4695" t="str">
            <v>3</v>
          </cell>
        </row>
        <row r="4696">
          <cell r="A4696">
            <v>2376</v>
          </cell>
          <cell r="B4696">
            <v>2</v>
          </cell>
          <cell r="C4696" t="str">
            <v>MSSA-DC-619</v>
          </cell>
          <cell r="D4696">
            <v>2376</v>
          </cell>
          <cell r="E4696" t="str">
            <v>MSSA-DC</v>
          </cell>
          <cell r="F4696" t="str">
            <v>619</v>
          </cell>
          <cell r="G4696" t="str">
            <v>JUNKED</v>
          </cell>
        </row>
        <row r="4697">
          <cell r="A4697">
            <v>2686</v>
          </cell>
          <cell r="B4697">
            <v>2</v>
          </cell>
          <cell r="C4697" t="str">
            <v>MSSA-DC-761</v>
          </cell>
          <cell r="D4697">
            <v>2686</v>
          </cell>
          <cell r="E4697" t="str">
            <v>MSSA-DC</v>
          </cell>
          <cell r="F4697" t="str">
            <v>761</v>
          </cell>
          <cell r="G4697" t="str">
            <v>JUNKED</v>
          </cell>
        </row>
        <row r="4698">
          <cell r="A4698">
            <v>51</v>
          </cell>
          <cell r="B4698">
            <v>2</v>
          </cell>
          <cell r="C4698" t="str">
            <v>MSSA-EB-001</v>
          </cell>
          <cell r="D4698">
            <v>51</v>
          </cell>
          <cell r="E4698" t="str">
            <v>MSSA-EB</v>
          </cell>
          <cell r="F4698" t="str">
            <v>001</v>
          </cell>
          <cell r="G4698" t="str">
            <v>JUNKED</v>
          </cell>
        </row>
        <row r="4699">
          <cell r="A4699">
            <v>265</v>
          </cell>
          <cell r="B4699">
            <v>2</v>
          </cell>
          <cell r="C4699" t="str">
            <v>MSSA-EB-006</v>
          </cell>
          <cell r="D4699">
            <v>265</v>
          </cell>
          <cell r="E4699" t="str">
            <v>MSSA-EB</v>
          </cell>
          <cell r="F4699" t="str">
            <v>006</v>
          </cell>
          <cell r="G4699" t="str">
            <v>Lost in Hole</v>
          </cell>
        </row>
        <row r="4700">
          <cell r="A4700">
            <v>398</v>
          </cell>
          <cell r="B4700">
            <v>2</v>
          </cell>
          <cell r="C4700" t="str">
            <v>MSSA-EB-011</v>
          </cell>
          <cell r="D4700">
            <v>398</v>
          </cell>
          <cell r="E4700" t="str">
            <v>MSSA-EB</v>
          </cell>
          <cell r="F4700" t="str">
            <v>011</v>
          </cell>
          <cell r="G4700" t="str">
            <v>JUNKED</v>
          </cell>
        </row>
        <row r="4701">
          <cell r="A4701">
            <v>530</v>
          </cell>
          <cell r="B4701">
            <v>2</v>
          </cell>
          <cell r="C4701" t="str">
            <v>MSSA-EB-016</v>
          </cell>
          <cell r="D4701">
            <v>530</v>
          </cell>
          <cell r="E4701" t="str">
            <v>MSSA-EB</v>
          </cell>
          <cell r="F4701" t="str">
            <v>016</v>
          </cell>
          <cell r="G4701" t="str">
            <v>JUNKED</v>
          </cell>
        </row>
        <row r="4702">
          <cell r="A4702">
            <v>548</v>
          </cell>
          <cell r="B4702">
            <v>2</v>
          </cell>
          <cell r="C4702" t="str">
            <v>MSSA-EB-017</v>
          </cell>
          <cell r="D4702">
            <v>548</v>
          </cell>
          <cell r="E4702" t="str">
            <v>MSSA-EB</v>
          </cell>
          <cell r="F4702" t="str">
            <v>017</v>
          </cell>
          <cell r="G4702" t="str">
            <v>On Location</v>
          </cell>
        </row>
        <row r="4703">
          <cell r="A4703">
            <v>782</v>
          </cell>
          <cell r="B4703">
            <v>2</v>
          </cell>
          <cell r="C4703" t="str">
            <v>MSSA-EB-032</v>
          </cell>
          <cell r="D4703">
            <v>782</v>
          </cell>
          <cell r="E4703" t="str">
            <v>MSSA-EB</v>
          </cell>
          <cell r="F4703" t="str">
            <v>032</v>
          </cell>
          <cell r="G4703" t="str">
            <v>RITE</v>
          </cell>
        </row>
        <row r="4704">
          <cell r="A4704">
            <v>1394</v>
          </cell>
          <cell r="B4704">
            <v>2</v>
          </cell>
          <cell r="C4704" t="str">
            <v>MSSA-EB-16I</v>
          </cell>
          <cell r="D4704">
            <v>1394</v>
          </cell>
          <cell r="E4704" t="str">
            <v>MSSA-EB</v>
          </cell>
          <cell r="F4704" t="str">
            <v>16I</v>
          </cell>
          <cell r="G4704" t="str">
            <v>JUNKED</v>
          </cell>
        </row>
        <row r="4705">
          <cell r="A4705">
            <v>3848</v>
          </cell>
          <cell r="B4705">
            <v>2</v>
          </cell>
          <cell r="C4705" t="str">
            <v>MSSA-EB-L01</v>
          </cell>
          <cell r="D4705">
            <v>3848</v>
          </cell>
          <cell r="E4705" t="str">
            <v>MSSA-EB</v>
          </cell>
          <cell r="F4705" t="str">
            <v>L01</v>
          </cell>
          <cell r="G4705" t="str">
            <v>RITE</v>
          </cell>
        </row>
        <row r="4706">
          <cell r="A4706">
            <v>1162</v>
          </cell>
          <cell r="B4706">
            <v>2</v>
          </cell>
          <cell r="C4706" t="str">
            <v>MSSA-EC-1002</v>
          </cell>
          <cell r="D4706">
            <v>1162</v>
          </cell>
          <cell r="E4706" t="str">
            <v>MSSA-EC</v>
          </cell>
          <cell r="F4706" t="str">
            <v>1002</v>
          </cell>
          <cell r="G4706" t="str">
            <v>RITE</v>
          </cell>
        </row>
        <row r="4707">
          <cell r="A4707">
            <v>1167</v>
          </cell>
          <cell r="B4707">
            <v>2</v>
          </cell>
          <cell r="C4707" t="str">
            <v>MSSA-EC-1003</v>
          </cell>
          <cell r="D4707">
            <v>1167</v>
          </cell>
          <cell r="E4707" t="str">
            <v>MSSA-EC</v>
          </cell>
          <cell r="F4707" t="str">
            <v>1003</v>
          </cell>
          <cell r="G4707" t="str">
            <v>RITE</v>
          </cell>
        </row>
        <row r="4708">
          <cell r="A4708">
            <v>1172</v>
          </cell>
          <cell r="B4708">
            <v>2</v>
          </cell>
          <cell r="C4708" t="str">
            <v>MSSA-EC-1004</v>
          </cell>
          <cell r="D4708">
            <v>1172</v>
          </cell>
          <cell r="E4708" t="str">
            <v>MSSA-EC</v>
          </cell>
          <cell r="F4708" t="str">
            <v>1004</v>
          </cell>
          <cell r="G4708" t="str">
            <v>JUNKED</v>
          </cell>
        </row>
        <row r="4709">
          <cell r="A4709">
            <v>1175</v>
          </cell>
          <cell r="B4709">
            <v>2</v>
          </cell>
          <cell r="C4709" t="str">
            <v>MSSA-EC-1005</v>
          </cell>
          <cell r="D4709">
            <v>1175</v>
          </cell>
          <cell r="E4709" t="str">
            <v>MSSA-EC</v>
          </cell>
          <cell r="F4709" t="str">
            <v>1005</v>
          </cell>
          <cell r="G4709" t="str">
            <v>JUNKED</v>
          </cell>
        </row>
        <row r="4710">
          <cell r="A4710">
            <v>1178</v>
          </cell>
          <cell r="B4710">
            <v>2</v>
          </cell>
          <cell r="C4710" t="str">
            <v>MSSA-EC-1006</v>
          </cell>
          <cell r="D4710">
            <v>1178</v>
          </cell>
          <cell r="E4710" t="str">
            <v>MSSA-EC</v>
          </cell>
          <cell r="F4710" t="str">
            <v>1006</v>
          </cell>
          <cell r="G4710" t="str">
            <v>JUNKED</v>
          </cell>
        </row>
        <row r="4711">
          <cell r="A4711">
            <v>1180</v>
          </cell>
          <cell r="B4711">
            <v>2</v>
          </cell>
          <cell r="C4711" t="str">
            <v>MSSA-EC-1007</v>
          </cell>
          <cell r="D4711">
            <v>1180</v>
          </cell>
          <cell r="E4711" t="str">
            <v>MSSA-EC</v>
          </cell>
          <cell r="F4711" t="str">
            <v>1007</v>
          </cell>
          <cell r="G4711" t="str">
            <v>Lost in Hole</v>
          </cell>
        </row>
        <row r="4712">
          <cell r="A4712">
            <v>1182</v>
          </cell>
          <cell r="B4712">
            <v>2</v>
          </cell>
          <cell r="C4712" t="str">
            <v>MSSA-EC-1008</v>
          </cell>
          <cell r="D4712">
            <v>1182</v>
          </cell>
          <cell r="E4712" t="str">
            <v>MSSA-EC</v>
          </cell>
          <cell r="F4712" t="str">
            <v>1008</v>
          </cell>
          <cell r="G4712" t="str">
            <v>Lost in Hole</v>
          </cell>
        </row>
        <row r="4713">
          <cell r="A4713">
            <v>1184</v>
          </cell>
          <cell r="B4713">
            <v>2</v>
          </cell>
          <cell r="C4713" t="str">
            <v>MSSA-EC-1009</v>
          </cell>
          <cell r="D4713">
            <v>1184</v>
          </cell>
          <cell r="E4713" t="str">
            <v>MSSA-EC</v>
          </cell>
          <cell r="F4713" t="str">
            <v>1009</v>
          </cell>
          <cell r="G4713" t="str">
            <v>Lost in Hole</v>
          </cell>
        </row>
        <row r="4714">
          <cell r="A4714">
            <v>1187</v>
          </cell>
          <cell r="B4714">
            <v>2</v>
          </cell>
          <cell r="C4714" t="str">
            <v>MSSA-EC-1010</v>
          </cell>
          <cell r="D4714">
            <v>1187</v>
          </cell>
          <cell r="E4714" t="str">
            <v>MSSA-EC</v>
          </cell>
          <cell r="F4714" t="str">
            <v>1010</v>
          </cell>
          <cell r="G4714" t="str">
            <v>JUNKED</v>
          </cell>
        </row>
        <row r="4715">
          <cell r="A4715">
            <v>1188</v>
          </cell>
          <cell r="B4715">
            <v>2</v>
          </cell>
          <cell r="C4715" t="str">
            <v>MSSA-EC-1011</v>
          </cell>
          <cell r="D4715">
            <v>1188</v>
          </cell>
          <cell r="E4715" t="str">
            <v>MSSA-EC</v>
          </cell>
          <cell r="F4715" t="str">
            <v>1011</v>
          </cell>
          <cell r="G4715" t="str">
            <v>JUNKED</v>
          </cell>
        </row>
        <row r="4716">
          <cell r="A4716">
            <v>1189</v>
          </cell>
          <cell r="B4716">
            <v>2</v>
          </cell>
          <cell r="C4716" t="str">
            <v>MSSA-EC-1012</v>
          </cell>
          <cell r="D4716">
            <v>1189</v>
          </cell>
          <cell r="E4716" t="str">
            <v>MSSA-EC</v>
          </cell>
          <cell r="F4716" t="str">
            <v>1012</v>
          </cell>
          <cell r="G4716" t="str">
            <v>JUNKED</v>
          </cell>
        </row>
        <row r="4717">
          <cell r="A4717">
            <v>1190</v>
          </cell>
          <cell r="B4717">
            <v>2</v>
          </cell>
          <cell r="C4717" t="str">
            <v>MSSA-EC-1013</v>
          </cell>
          <cell r="D4717">
            <v>1190</v>
          </cell>
          <cell r="E4717" t="str">
            <v>MSSA-EC</v>
          </cell>
          <cell r="F4717" t="str">
            <v>1013</v>
          </cell>
          <cell r="G4717" t="str">
            <v>RITE</v>
          </cell>
        </row>
        <row r="4718">
          <cell r="A4718">
            <v>4131</v>
          </cell>
          <cell r="B4718">
            <v>2</v>
          </cell>
          <cell r="C4718" t="str">
            <v>MSSA-EC-1014</v>
          </cell>
          <cell r="D4718">
            <v>4131</v>
          </cell>
          <cell r="E4718" t="str">
            <v>MSSA-EC</v>
          </cell>
          <cell r="F4718" t="str">
            <v>1014</v>
          </cell>
          <cell r="G4718" t="str">
            <v>Lost in Hole</v>
          </cell>
        </row>
        <row r="4719">
          <cell r="A4719">
            <v>4132</v>
          </cell>
          <cell r="B4719">
            <v>2</v>
          </cell>
          <cell r="C4719" t="str">
            <v>MSSA-EC-1015</v>
          </cell>
          <cell r="D4719">
            <v>4132</v>
          </cell>
          <cell r="E4719" t="str">
            <v>MSSA-EC</v>
          </cell>
          <cell r="F4719" t="str">
            <v>1015</v>
          </cell>
          <cell r="G4719" t="str">
            <v>JUNKED</v>
          </cell>
        </row>
        <row r="4720">
          <cell r="A4720">
            <v>4133</v>
          </cell>
          <cell r="B4720">
            <v>2</v>
          </cell>
          <cell r="C4720" t="str">
            <v>MSSA-EC-1016</v>
          </cell>
          <cell r="D4720">
            <v>4133</v>
          </cell>
          <cell r="E4720" t="str">
            <v>MSSA-EC</v>
          </cell>
          <cell r="F4720" t="str">
            <v>1016</v>
          </cell>
          <cell r="G4720" t="str">
            <v>On Location</v>
          </cell>
        </row>
        <row r="4721">
          <cell r="A4721">
            <v>4134</v>
          </cell>
          <cell r="B4721">
            <v>2</v>
          </cell>
          <cell r="C4721" t="str">
            <v>MSSA-EC-1017</v>
          </cell>
          <cell r="D4721">
            <v>4134</v>
          </cell>
          <cell r="E4721" t="str">
            <v>MSSA-EC</v>
          </cell>
          <cell r="F4721" t="str">
            <v>1017</v>
          </cell>
          <cell r="G4721" t="str">
            <v>RITE</v>
          </cell>
        </row>
        <row r="4722">
          <cell r="A4722">
            <v>4411</v>
          </cell>
          <cell r="B4722">
            <v>2</v>
          </cell>
          <cell r="C4722" t="str">
            <v>MSSA-EC-1018</v>
          </cell>
          <cell r="D4722">
            <v>4411</v>
          </cell>
          <cell r="E4722" t="str">
            <v>MSSA-EC</v>
          </cell>
          <cell r="F4722" t="str">
            <v>1018</v>
          </cell>
          <cell r="G4722" t="str">
            <v>JUNKED</v>
          </cell>
          <cell r="N4722" t="str">
            <v>LFT-64657</v>
          </cell>
          <cell r="O4722" t="str">
            <v>1</v>
          </cell>
        </row>
        <row r="4723">
          <cell r="A4723">
            <v>4412</v>
          </cell>
          <cell r="B4723">
            <v>2</v>
          </cell>
          <cell r="C4723" t="str">
            <v>MSSA-EC-1019</v>
          </cell>
          <cell r="D4723">
            <v>4412</v>
          </cell>
          <cell r="E4723" t="str">
            <v>MSSA-EC</v>
          </cell>
          <cell r="F4723" t="str">
            <v>1019</v>
          </cell>
          <cell r="G4723" t="str">
            <v>On Location</v>
          </cell>
          <cell r="N4723" t="str">
            <v>LFT-64657</v>
          </cell>
          <cell r="O4723" t="str">
            <v>2</v>
          </cell>
        </row>
        <row r="4724">
          <cell r="A4724">
            <v>4439</v>
          </cell>
          <cell r="B4724">
            <v>2</v>
          </cell>
          <cell r="C4724" t="str">
            <v>MSSA-EC-1020</v>
          </cell>
          <cell r="D4724">
            <v>4439</v>
          </cell>
          <cell r="E4724" t="str">
            <v>MSSA-EC</v>
          </cell>
          <cell r="F4724" t="str">
            <v>1020</v>
          </cell>
          <cell r="G4724" t="str">
            <v>On Location</v>
          </cell>
          <cell r="N4724" t="str">
            <v>LFT-64665</v>
          </cell>
          <cell r="O4724" t="str">
            <v>1</v>
          </cell>
        </row>
        <row r="4725">
          <cell r="A4725">
            <v>4440</v>
          </cell>
          <cell r="B4725">
            <v>2</v>
          </cell>
          <cell r="C4725" t="str">
            <v>MSSA-EC-1021</v>
          </cell>
          <cell r="D4725">
            <v>4440</v>
          </cell>
          <cell r="E4725" t="str">
            <v>MSSA-EC</v>
          </cell>
          <cell r="F4725" t="str">
            <v>1021</v>
          </cell>
          <cell r="G4725" t="str">
            <v>JUNKED</v>
          </cell>
          <cell r="N4725" t="str">
            <v>LFT-64665</v>
          </cell>
          <cell r="O4725" t="str">
            <v>2</v>
          </cell>
        </row>
        <row r="4726">
          <cell r="A4726">
            <v>4441</v>
          </cell>
          <cell r="B4726">
            <v>2</v>
          </cell>
          <cell r="C4726" t="str">
            <v>MSSA-EC-1022</v>
          </cell>
          <cell r="D4726">
            <v>4441</v>
          </cell>
          <cell r="E4726" t="str">
            <v>MSSA-EC</v>
          </cell>
          <cell r="F4726" t="str">
            <v>1022</v>
          </cell>
          <cell r="G4726" t="str">
            <v>Lost in Hole</v>
          </cell>
          <cell r="N4726" t="str">
            <v>LFT-64665</v>
          </cell>
          <cell r="O4726" t="str">
            <v>3</v>
          </cell>
        </row>
        <row r="4727">
          <cell r="A4727">
            <v>4442</v>
          </cell>
          <cell r="B4727">
            <v>2</v>
          </cell>
          <cell r="C4727" t="str">
            <v>MSSA-EC-1023</v>
          </cell>
          <cell r="D4727">
            <v>4442</v>
          </cell>
          <cell r="E4727" t="str">
            <v>MSSA-EC</v>
          </cell>
          <cell r="F4727" t="str">
            <v>1023</v>
          </cell>
          <cell r="G4727" t="str">
            <v>Lost in Hole</v>
          </cell>
          <cell r="N4727" t="str">
            <v>LFT-64665</v>
          </cell>
          <cell r="O4727" t="str">
            <v>4</v>
          </cell>
        </row>
        <row r="4728">
          <cell r="A4728">
            <v>5038</v>
          </cell>
          <cell r="B4728">
            <v>2</v>
          </cell>
          <cell r="C4728" t="str">
            <v>MSSA-EC-1024</v>
          </cell>
          <cell r="D4728">
            <v>5038</v>
          </cell>
          <cell r="E4728" t="str">
            <v>MSSA-EC</v>
          </cell>
          <cell r="F4728" t="str">
            <v>1024</v>
          </cell>
          <cell r="G4728" t="str">
            <v>Lost in Hole</v>
          </cell>
          <cell r="N4728" t="str">
            <v>LFT63720/63721</v>
          </cell>
          <cell r="O4728" t="str">
            <v>1</v>
          </cell>
        </row>
        <row r="4729">
          <cell r="A4729">
            <v>5039</v>
          </cell>
          <cell r="B4729">
            <v>2</v>
          </cell>
          <cell r="C4729" t="str">
            <v>MSSA-EC-1025</v>
          </cell>
          <cell r="D4729">
            <v>5039</v>
          </cell>
          <cell r="E4729" t="str">
            <v>MSSA-EC</v>
          </cell>
          <cell r="F4729" t="str">
            <v>1025</v>
          </cell>
          <cell r="G4729" t="str">
            <v>On Location</v>
          </cell>
          <cell r="N4729" t="str">
            <v>LFT-63720/63721</v>
          </cell>
          <cell r="O4729" t="str">
            <v>2</v>
          </cell>
        </row>
        <row r="4730">
          <cell r="A4730">
            <v>5040</v>
          </cell>
          <cell r="B4730">
            <v>2</v>
          </cell>
          <cell r="C4730" t="str">
            <v>MSSA-EC-1026</v>
          </cell>
          <cell r="D4730">
            <v>5040</v>
          </cell>
          <cell r="E4730" t="str">
            <v>MSSA-EC</v>
          </cell>
          <cell r="F4730" t="str">
            <v>1026</v>
          </cell>
          <cell r="G4730" t="str">
            <v>RITE</v>
          </cell>
          <cell r="N4730" t="str">
            <v>LFT-63720/63721</v>
          </cell>
          <cell r="O4730" t="str">
            <v>3</v>
          </cell>
        </row>
        <row r="4731">
          <cell r="A4731">
            <v>5041</v>
          </cell>
          <cell r="B4731">
            <v>2</v>
          </cell>
          <cell r="C4731" t="str">
            <v>MSSA-EC-1027</v>
          </cell>
          <cell r="D4731">
            <v>5041</v>
          </cell>
          <cell r="E4731" t="str">
            <v>MSSA-EC</v>
          </cell>
          <cell r="F4731" t="str">
            <v>1027</v>
          </cell>
          <cell r="G4731" t="str">
            <v>RITE</v>
          </cell>
          <cell r="N4731" t="str">
            <v>LFT-63720/63721</v>
          </cell>
          <cell r="O4731" t="str">
            <v>4</v>
          </cell>
        </row>
        <row r="4732">
          <cell r="A4732">
            <v>5574</v>
          </cell>
          <cell r="B4732">
            <v>2</v>
          </cell>
          <cell r="C4732" t="str">
            <v>MSSA-EC-1028</v>
          </cell>
          <cell r="D4732">
            <v>5574</v>
          </cell>
          <cell r="E4732" t="str">
            <v>MSSA-EC</v>
          </cell>
          <cell r="F4732" t="str">
            <v>1028</v>
          </cell>
          <cell r="G4732" t="str">
            <v>On Location</v>
          </cell>
          <cell r="N4732" t="str">
            <v>LFT-66826-66827</v>
          </cell>
          <cell r="O4732" t="str">
            <v>1</v>
          </cell>
        </row>
        <row r="4733">
          <cell r="A4733">
            <v>5575</v>
          </cell>
          <cell r="B4733">
            <v>2</v>
          </cell>
          <cell r="C4733" t="str">
            <v>MSSA-EC-1029</v>
          </cell>
          <cell r="D4733">
            <v>5575</v>
          </cell>
          <cell r="E4733" t="str">
            <v>MSSA-EC</v>
          </cell>
          <cell r="F4733" t="str">
            <v>1029</v>
          </cell>
          <cell r="G4733" t="str">
            <v>On Location</v>
          </cell>
          <cell r="N4733" t="str">
            <v>LFT-66826-66827</v>
          </cell>
          <cell r="O4733" t="str">
            <v>2</v>
          </cell>
        </row>
        <row r="4734">
          <cell r="A4734">
            <v>5576</v>
          </cell>
          <cell r="B4734">
            <v>2</v>
          </cell>
          <cell r="C4734" t="str">
            <v>MSSA-EC-1030</v>
          </cell>
          <cell r="D4734">
            <v>5576</v>
          </cell>
          <cell r="E4734" t="str">
            <v>MSSA-EC</v>
          </cell>
          <cell r="F4734" t="str">
            <v>1030</v>
          </cell>
          <cell r="G4734" t="str">
            <v>RITE</v>
          </cell>
          <cell r="N4734" t="str">
            <v>LFT-66826-66827</v>
          </cell>
          <cell r="O4734" t="str">
            <v>3</v>
          </cell>
        </row>
        <row r="4735">
          <cell r="A4735">
            <v>5577</v>
          </cell>
          <cell r="B4735">
            <v>2</v>
          </cell>
          <cell r="C4735" t="str">
            <v>MSSA-EC-1031</v>
          </cell>
          <cell r="D4735">
            <v>5577</v>
          </cell>
          <cell r="E4735" t="str">
            <v>MSSA-EC</v>
          </cell>
          <cell r="F4735" t="str">
            <v>1031</v>
          </cell>
          <cell r="G4735" t="str">
            <v>RITE</v>
          </cell>
          <cell r="N4735" t="str">
            <v>LFT-66826-66827</v>
          </cell>
          <cell r="O4735" t="str">
            <v>4</v>
          </cell>
        </row>
        <row r="4736">
          <cell r="A4736">
            <v>5592</v>
          </cell>
          <cell r="B4736">
            <v>2</v>
          </cell>
          <cell r="C4736" t="str">
            <v>MSSA-EC-1032</v>
          </cell>
          <cell r="D4736">
            <v>5592</v>
          </cell>
          <cell r="E4736" t="str">
            <v>MSSA-EC</v>
          </cell>
          <cell r="F4736" t="str">
            <v>1032</v>
          </cell>
          <cell r="G4736" t="str">
            <v>On Location</v>
          </cell>
          <cell r="N4736" t="str">
            <v>LFT-66846/66848</v>
          </cell>
          <cell r="O4736" t="str">
            <v>1</v>
          </cell>
        </row>
        <row r="4737">
          <cell r="A4737">
            <v>5593</v>
          </cell>
          <cell r="B4737">
            <v>2</v>
          </cell>
          <cell r="C4737" t="str">
            <v>MSSA-EC-1033</v>
          </cell>
          <cell r="D4737">
            <v>5593</v>
          </cell>
          <cell r="E4737" t="str">
            <v>MSSA-EC</v>
          </cell>
          <cell r="F4737" t="str">
            <v>1033</v>
          </cell>
          <cell r="G4737" t="str">
            <v>On Location</v>
          </cell>
          <cell r="N4737" t="str">
            <v>LFT-66846/66848</v>
          </cell>
          <cell r="O4737" t="str">
            <v>2</v>
          </cell>
        </row>
        <row r="4738">
          <cell r="A4738">
            <v>5594</v>
          </cell>
          <cell r="B4738">
            <v>2</v>
          </cell>
          <cell r="C4738" t="str">
            <v>MSSA-EC-1034</v>
          </cell>
          <cell r="D4738">
            <v>5594</v>
          </cell>
          <cell r="E4738" t="str">
            <v>MSSA-EC</v>
          </cell>
          <cell r="F4738" t="str">
            <v>1034</v>
          </cell>
          <cell r="G4738" t="str">
            <v>Lost in Hole</v>
          </cell>
          <cell r="N4738" t="str">
            <v>LFT-66846/66848</v>
          </cell>
          <cell r="O4738" t="str">
            <v>3</v>
          </cell>
        </row>
        <row r="4739">
          <cell r="A4739">
            <v>5595</v>
          </cell>
          <cell r="B4739">
            <v>2</v>
          </cell>
          <cell r="C4739" t="str">
            <v>MSSA-EC-1035</v>
          </cell>
          <cell r="D4739">
            <v>5595</v>
          </cell>
          <cell r="E4739" t="str">
            <v>MSSA-EC</v>
          </cell>
          <cell r="F4739" t="str">
            <v>1035</v>
          </cell>
          <cell r="G4739" t="str">
            <v>On Location</v>
          </cell>
          <cell r="N4739" t="str">
            <v>LFT-66846/66848</v>
          </cell>
          <cell r="O4739" t="str">
            <v>4</v>
          </cell>
        </row>
        <row r="4740">
          <cell r="A4740">
            <v>5652</v>
          </cell>
          <cell r="B4740">
            <v>2</v>
          </cell>
          <cell r="C4740" t="str">
            <v>MSSA-EC-1036</v>
          </cell>
          <cell r="D4740">
            <v>5652</v>
          </cell>
          <cell r="E4740" t="str">
            <v>MSSA-EC</v>
          </cell>
          <cell r="F4740" t="str">
            <v>1036</v>
          </cell>
          <cell r="G4740" t="str">
            <v>Lost in Hole</v>
          </cell>
          <cell r="N4740" t="str">
            <v>LFT-66808-66809</v>
          </cell>
          <cell r="O4740" t="str">
            <v>1</v>
          </cell>
        </row>
        <row r="4741">
          <cell r="A4741">
            <v>5653</v>
          </cell>
          <cell r="B4741">
            <v>2</v>
          </cell>
          <cell r="C4741" t="str">
            <v>MSSA-EC-1037</v>
          </cell>
          <cell r="D4741">
            <v>5653</v>
          </cell>
          <cell r="E4741" t="str">
            <v>MSSA-EC</v>
          </cell>
          <cell r="F4741" t="str">
            <v>1037</v>
          </cell>
          <cell r="G4741" t="str">
            <v>RITE</v>
          </cell>
          <cell r="N4741" t="str">
            <v>LFT-66808-66809</v>
          </cell>
          <cell r="O4741" t="str">
            <v>2</v>
          </cell>
        </row>
        <row r="4742">
          <cell r="A4742">
            <v>5654</v>
          </cell>
          <cell r="B4742">
            <v>2</v>
          </cell>
          <cell r="C4742" t="str">
            <v>MSSA-EC-1038</v>
          </cell>
          <cell r="D4742">
            <v>5654</v>
          </cell>
          <cell r="E4742" t="str">
            <v>MSSA-EC</v>
          </cell>
          <cell r="F4742" t="str">
            <v>1038</v>
          </cell>
          <cell r="G4742" t="str">
            <v>RITE</v>
          </cell>
          <cell r="N4742" t="str">
            <v>LFT-66808-66809</v>
          </cell>
          <cell r="O4742" t="str">
            <v>3</v>
          </cell>
        </row>
        <row r="4743">
          <cell r="A4743">
            <v>5655</v>
          </cell>
          <cell r="B4743">
            <v>2</v>
          </cell>
          <cell r="C4743" t="str">
            <v>MSSA-EC-1039</v>
          </cell>
          <cell r="D4743">
            <v>5655</v>
          </cell>
          <cell r="E4743" t="str">
            <v>MSSA-EC</v>
          </cell>
          <cell r="F4743" t="str">
            <v>1039</v>
          </cell>
          <cell r="G4743" t="str">
            <v>On Location</v>
          </cell>
          <cell r="N4743" t="str">
            <v>LFT-66808-66809</v>
          </cell>
          <cell r="O4743" t="str">
            <v>4</v>
          </cell>
        </row>
        <row r="4744">
          <cell r="A4744">
            <v>5686</v>
          </cell>
          <cell r="B4744">
            <v>2</v>
          </cell>
          <cell r="C4744" t="str">
            <v>MSSA-EC-1040</v>
          </cell>
          <cell r="D4744">
            <v>5686</v>
          </cell>
          <cell r="E4744" t="str">
            <v>MSSA-EC</v>
          </cell>
          <cell r="F4744" t="str">
            <v>1040</v>
          </cell>
          <cell r="G4744" t="str">
            <v>On Location</v>
          </cell>
          <cell r="N4744" t="str">
            <v>LFT-66816-66817</v>
          </cell>
          <cell r="O4744" t="str">
            <v>1</v>
          </cell>
        </row>
        <row r="4745">
          <cell r="A4745">
            <v>5687</v>
          </cell>
          <cell r="B4745">
            <v>2</v>
          </cell>
          <cell r="C4745" t="str">
            <v>MSSA-EC-1041</v>
          </cell>
          <cell r="D4745">
            <v>5687</v>
          </cell>
          <cell r="E4745" t="str">
            <v>MSSA-EC</v>
          </cell>
          <cell r="F4745" t="str">
            <v>1041</v>
          </cell>
          <cell r="G4745" t="str">
            <v>On Location</v>
          </cell>
          <cell r="N4745" t="str">
            <v>LFT-66816-66817</v>
          </cell>
          <cell r="O4745" t="str">
            <v>2</v>
          </cell>
        </row>
        <row r="4746">
          <cell r="A4746">
            <v>5688</v>
          </cell>
          <cell r="B4746">
            <v>2</v>
          </cell>
          <cell r="C4746" t="str">
            <v>MSSA-EC-1042</v>
          </cell>
          <cell r="D4746">
            <v>5688</v>
          </cell>
          <cell r="E4746" t="str">
            <v>MSSA-EC</v>
          </cell>
          <cell r="F4746" t="str">
            <v>1042</v>
          </cell>
          <cell r="G4746" t="str">
            <v>On Location</v>
          </cell>
          <cell r="N4746" t="str">
            <v>LFT-66816-66817</v>
          </cell>
          <cell r="O4746" t="str">
            <v>3</v>
          </cell>
        </row>
        <row r="4747">
          <cell r="A4747">
            <v>5689</v>
          </cell>
          <cell r="B4747">
            <v>2</v>
          </cell>
          <cell r="C4747" t="str">
            <v>MSSA-EC-1043</v>
          </cell>
          <cell r="D4747">
            <v>5689</v>
          </cell>
          <cell r="E4747" t="str">
            <v>MSSA-EC</v>
          </cell>
          <cell r="F4747" t="str">
            <v>1043</v>
          </cell>
          <cell r="G4747" t="str">
            <v>RITE</v>
          </cell>
          <cell r="N4747" t="str">
            <v>LFT-66816-66817</v>
          </cell>
          <cell r="O4747" t="str">
            <v>4</v>
          </cell>
        </row>
        <row r="4748">
          <cell r="A4748">
            <v>6673</v>
          </cell>
          <cell r="B4748">
            <v>2</v>
          </cell>
          <cell r="C4748" t="str">
            <v>MSSA-EC-1044</v>
          </cell>
          <cell r="D4748">
            <v>6673</v>
          </cell>
          <cell r="E4748" t="str">
            <v>MSSA-EC</v>
          </cell>
          <cell r="F4748" t="str">
            <v>1044</v>
          </cell>
          <cell r="G4748" t="str">
            <v>On Location</v>
          </cell>
          <cell r="N4748" t="str">
            <v>LFT-70671</v>
          </cell>
          <cell r="O4748" t="str">
            <v>1</v>
          </cell>
        </row>
        <row r="4749">
          <cell r="A4749">
            <v>6674</v>
          </cell>
          <cell r="B4749">
            <v>2</v>
          </cell>
          <cell r="C4749" t="str">
            <v>MSSA-EC-1045</v>
          </cell>
          <cell r="D4749">
            <v>6674</v>
          </cell>
          <cell r="E4749" t="str">
            <v>MSSA-EC</v>
          </cell>
          <cell r="F4749" t="str">
            <v>1045</v>
          </cell>
          <cell r="G4749" t="str">
            <v>On Location</v>
          </cell>
          <cell r="N4749" t="str">
            <v>LFT-70671</v>
          </cell>
          <cell r="O4749" t="str">
            <v>2</v>
          </cell>
        </row>
        <row r="4750">
          <cell r="A4750">
            <v>6675</v>
          </cell>
          <cell r="B4750">
            <v>2</v>
          </cell>
          <cell r="C4750" t="str">
            <v>MSSA-EC-1046</v>
          </cell>
          <cell r="D4750">
            <v>6675</v>
          </cell>
          <cell r="E4750" t="str">
            <v>MSSA-EC</v>
          </cell>
          <cell r="F4750" t="str">
            <v>1046</v>
          </cell>
          <cell r="G4750" t="str">
            <v>On Location</v>
          </cell>
          <cell r="N4750" t="str">
            <v>LFT-70671</v>
          </cell>
          <cell r="O4750" t="str">
            <v>3</v>
          </cell>
        </row>
        <row r="4751">
          <cell r="A4751">
            <v>6676</v>
          </cell>
          <cell r="B4751">
            <v>2</v>
          </cell>
          <cell r="C4751" t="str">
            <v>MSSA-EC-1047</v>
          </cell>
          <cell r="D4751">
            <v>6676</v>
          </cell>
          <cell r="E4751" t="str">
            <v>MSSA-EC</v>
          </cell>
          <cell r="F4751" t="str">
            <v>1047</v>
          </cell>
          <cell r="G4751" t="str">
            <v>On Location</v>
          </cell>
          <cell r="N4751" t="str">
            <v>LFT-70671</v>
          </cell>
          <cell r="O4751" t="str">
            <v>4</v>
          </cell>
        </row>
        <row r="4752">
          <cell r="A4752">
            <v>6787</v>
          </cell>
          <cell r="B4752">
            <v>2</v>
          </cell>
          <cell r="C4752" t="str">
            <v>MSSA-EC-1048</v>
          </cell>
          <cell r="D4752">
            <v>6787</v>
          </cell>
          <cell r="E4752" t="str">
            <v>MSSA-EC</v>
          </cell>
          <cell r="F4752" t="str">
            <v>1048</v>
          </cell>
          <cell r="G4752" t="str">
            <v>RITE</v>
          </cell>
          <cell r="N4752" t="str">
            <v>LFT-70732</v>
          </cell>
          <cell r="O4752" t="str">
            <v>1</v>
          </cell>
        </row>
        <row r="4753">
          <cell r="A4753">
            <v>6788</v>
          </cell>
          <cell r="B4753">
            <v>2</v>
          </cell>
          <cell r="C4753" t="str">
            <v>MSSA-EC-1049</v>
          </cell>
          <cell r="D4753">
            <v>6788</v>
          </cell>
          <cell r="E4753" t="str">
            <v>MSSA-EC</v>
          </cell>
          <cell r="F4753" t="str">
            <v>1049</v>
          </cell>
          <cell r="G4753" t="str">
            <v>Lost in Hole</v>
          </cell>
          <cell r="N4753" t="str">
            <v>LFT-70732</v>
          </cell>
          <cell r="O4753" t="str">
            <v>2</v>
          </cell>
        </row>
        <row r="4754">
          <cell r="A4754">
            <v>6789</v>
          </cell>
          <cell r="B4754">
            <v>2</v>
          </cell>
          <cell r="C4754" t="str">
            <v>MSSA-EC-1050</v>
          </cell>
          <cell r="D4754">
            <v>6789</v>
          </cell>
          <cell r="E4754" t="str">
            <v>MSSA-EC</v>
          </cell>
          <cell r="F4754" t="str">
            <v>1050</v>
          </cell>
          <cell r="G4754" t="str">
            <v>RITE</v>
          </cell>
          <cell r="N4754" t="str">
            <v>LFT-70732</v>
          </cell>
          <cell r="O4754" t="str">
            <v>3</v>
          </cell>
        </row>
        <row r="4755">
          <cell r="A4755">
            <v>6790</v>
          </cell>
          <cell r="B4755">
            <v>2</v>
          </cell>
          <cell r="C4755" t="str">
            <v>MSSA-EC-1051</v>
          </cell>
          <cell r="D4755">
            <v>6790</v>
          </cell>
          <cell r="E4755" t="str">
            <v>MSSA-EC</v>
          </cell>
          <cell r="F4755" t="str">
            <v>1051</v>
          </cell>
          <cell r="G4755" t="str">
            <v>On Location</v>
          </cell>
          <cell r="N4755" t="str">
            <v>LFT-70732</v>
          </cell>
          <cell r="O4755" t="str">
            <v>4</v>
          </cell>
        </row>
        <row r="4756">
          <cell r="A4756">
            <v>7050</v>
          </cell>
          <cell r="B4756">
            <v>2</v>
          </cell>
          <cell r="C4756" t="str">
            <v>MSSA-EC-1052</v>
          </cell>
          <cell r="D4756">
            <v>7050</v>
          </cell>
          <cell r="E4756" t="str">
            <v>MSSA-EC</v>
          </cell>
          <cell r="F4756" t="str">
            <v>1052</v>
          </cell>
          <cell r="G4756" t="str">
            <v>On Location</v>
          </cell>
          <cell r="N4756" t="str">
            <v>LFT-65559</v>
          </cell>
          <cell r="O4756" t="str">
            <v>1</v>
          </cell>
        </row>
        <row r="4757">
          <cell r="A4757">
            <v>7052</v>
          </cell>
          <cell r="B4757">
            <v>2</v>
          </cell>
          <cell r="C4757" t="str">
            <v>MSSA-EC-1053</v>
          </cell>
          <cell r="D4757">
            <v>7052</v>
          </cell>
          <cell r="E4757" t="str">
            <v>MSSA-EC</v>
          </cell>
          <cell r="F4757" t="str">
            <v>1053</v>
          </cell>
          <cell r="G4757" t="str">
            <v>On Location</v>
          </cell>
          <cell r="N4757" t="str">
            <v>LFT-65559</v>
          </cell>
          <cell r="O4757" t="str">
            <v>2</v>
          </cell>
        </row>
        <row r="4758">
          <cell r="A4758">
            <v>7051</v>
          </cell>
          <cell r="B4758">
            <v>2</v>
          </cell>
          <cell r="C4758" t="str">
            <v>MSSA-EC-1054</v>
          </cell>
          <cell r="D4758">
            <v>7051</v>
          </cell>
          <cell r="E4758" t="str">
            <v>MSSA-EC</v>
          </cell>
          <cell r="F4758" t="str">
            <v>1054</v>
          </cell>
          <cell r="G4758" t="str">
            <v>On Location</v>
          </cell>
          <cell r="N4758" t="str">
            <v>LFT-65559</v>
          </cell>
          <cell r="O4758" t="str">
            <v>3</v>
          </cell>
        </row>
        <row r="4759">
          <cell r="A4759">
            <v>7053</v>
          </cell>
          <cell r="B4759">
            <v>2</v>
          </cell>
          <cell r="C4759" t="str">
            <v>MSSA-EC-1055</v>
          </cell>
          <cell r="D4759">
            <v>7053</v>
          </cell>
          <cell r="E4759" t="str">
            <v>MSSA-EC</v>
          </cell>
          <cell r="F4759" t="str">
            <v>1055</v>
          </cell>
          <cell r="G4759" t="str">
            <v>On Location</v>
          </cell>
          <cell r="N4759" t="str">
            <v>LFT-65559</v>
          </cell>
          <cell r="O4759" t="str">
            <v>4</v>
          </cell>
        </row>
        <row r="4760">
          <cell r="A4760">
            <v>1248</v>
          </cell>
          <cell r="B4760">
            <v>2</v>
          </cell>
          <cell r="C4760" t="str">
            <v>MSSA-EC-114</v>
          </cell>
          <cell r="D4760">
            <v>1248</v>
          </cell>
          <cell r="E4760" t="str">
            <v>MSSA-EC</v>
          </cell>
          <cell r="F4760" t="str">
            <v>114</v>
          </cell>
          <cell r="G4760" t="str">
            <v>Lost in Hole</v>
          </cell>
        </row>
        <row r="4761">
          <cell r="A4761">
            <v>1500</v>
          </cell>
          <cell r="B4761">
            <v>2</v>
          </cell>
          <cell r="C4761" t="str">
            <v>MSSA-EC-209</v>
          </cell>
          <cell r="D4761">
            <v>1500</v>
          </cell>
          <cell r="E4761" t="str">
            <v>MSSA-EC</v>
          </cell>
          <cell r="F4761" t="str">
            <v>209</v>
          </cell>
          <cell r="G4761" t="str">
            <v>RITE</v>
          </cell>
        </row>
        <row r="4762">
          <cell r="A4762">
            <v>1519</v>
          </cell>
          <cell r="B4762">
            <v>2</v>
          </cell>
          <cell r="C4762" t="str">
            <v>MSSA-EC-214</v>
          </cell>
          <cell r="D4762">
            <v>1519</v>
          </cell>
          <cell r="E4762" t="str">
            <v>MSSA-EC</v>
          </cell>
          <cell r="F4762" t="str">
            <v>214</v>
          </cell>
          <cell r="G4762" t="str">
            <v>JUNKED</v>
          </cell>
        </row>
        <row r="4763">
          <cell r="A4763">
            <v>1636</v>
          </cell>
          <cell r="B4763">
            <v>2</v>
          </cell>
          <cell r="C4763" t="str">
            <v>MSSA-EC-251</v>
          </cell>
          <cell r="D4763">
            <v>1636</v>
          </cell>
          <cell r="E4763" t="str">
            <v>MSSA-EC</v>
          </cell>
          <cell r="F4763" t="str">
            <v>251</v>
          </cell>
          <cell r="G4763" t="str">
            <v>JUNKED</v>
          </cell>
        </row>
        <row r="4764">
          <cell r="A4764">
            <v>1682</v>
          </cell>
          <cell r="B4764">
            <v>2</v>
          </cell>
          <cell r="C4764" t="str">
            <v>MSSA-EC-281</v>
          </cell>
          <cell r="D4764">
            <v>1682</v>
          </cell>
          <cell r="E4764" t="str">
            <v>MSSA-EC</v>
          </cell>
          <cell r="F4764" t="str">
            <v>281</v>
          </cell>
          <cell r="G4764" t="str">
            <v>JUNKED</v>
          </cell>
        </row>
        <row r="4765">
          <cell r="A4765">
            <v>1801</v>
          </cell>
          <cell r="B4765">
            <v>2</v>
          </cell>
          <cell r="C4765" t="str">
            <v>MSSA-EC-314</v>
          </cell>
          <cell r="D4765">
            <v>1801</v>
          </cell>
          <cell r="E4765" t="str">
            <v>MSSA-EC</v>
          </cell>
          <cell r="F4765" t="str">
            <v>314</v>
          </cell>
          <cell r="G4765" t="str">
            <v>JUNKED</v>
          </cell>
        </row>
        <row r="4766">
          <cell r="A4766">
            <v>1837</v>
          </cell>
          <cell r="B4766">
            <v>2</v>
          </cell>
          <cell r="C4766" t="str">
            <v>MSSA-EC-351</v>
          </cell>
          <cell r="D4766">
            <v>1837</v>
          </cell>
          <cell r="E4766" t="str">
            <v>MSSA-EC</v>
          </cell>
          <cell r="F4766" t="str">
            <v>351</v>
          </cell>
          <cell r="G4766" t="str">
            <v>JUNKED</v>
          </cell>
        </row>
        <row r="4767">
          <cell r="A4767">
            <v>1864</v>
          </cell>
          <cell r="B4767">
            <v>2</v>
          </cell>
          <cell r="C4767" t="str">
            <v>MSSA-EC-382</v>
          </cell>
          <cell r="D4767">
            <v>1864</v>
          </cell>
          <cell r="E4767" t="str">
            <v>MSSA-EC</v>
          </cell>
          <cell r="F4767" t="str">
            <v>382</v>
          </cell>
          <cell r="G4767" t="str">
            <v>JUNKED</v>
          </cell>
        </row>
        <row r="4768">
          <cell r="A4768">
            <v>3069</v>
          </cell>
          <cell r="B4768">
            <v>2</v>
          </cell>
          <cell r="C4768" t="str">
            <v>MSSA-EC-954</v>
          </cell>
          <cell r="D4768">
            <v>3069</v>
          </cell>
          <cell r="E4768" t="str">
            <v>MSSA-EC</v>
          </cell>
          <cell r="F4768" t="str">
            <v>954</v>
          </cell>
          <cell r="G4768" t="str">
            <v>RITE</v>
          </cell>
        </row>
        <row r="4769">
          <cell r="A4769">
            <v>3086</v>
          </cell>
          <cell r="B4769">
            <v>2</v>
          </cell>
          <cell r="C4769" t="str">
            <v>MSSA-EC-956</v>
          </cell>
          <cell r="D4769">
            <v>3086</v>
          </cell>
          <cell r="E4769" t="str">
            <v>MSSA-EC</v>
          </cell>
          <cell r="F4769" t="str">
            <v>956</v>
          </cell>
          <cell r="G4769" t="str">
            <v>RITE</v>
          </cell>
        </row>
        <row r="4770">
          <cell r="A4770">
            <v>3788</v>
          </cell>
          <cell r="B4770">
            <v>2</v>
          </cell>
          <cell r="C4770" t="str">
            <v>MSSA-EC-991</v>
          </cell>
          <cell r="D4770">
            <v>3788</v>
          </cell>
          <cell r="E4770" t="str">
            <v>MSSA-EC</v>
          </cell>
          <cell r="F4770" t="str">
            <v>991</v>
          </cell>
          <cell r="G4770" t="str">
            <v>JUNKED</v>
          </cell>
        </row>
        <row r="4771">
          <cell r="A4771">
            <v>343</v>
          </cell>
          <cell r="B4771">
            <v>2</v>
          </cell>
          <cell r="C4771" t="str">
            <v>MSSA-HA-009</v>
          </cell>
          <cell r="D4771">
            <v>343</v>
          </cell>
          <cell r="E4771" t="str">
            <v>MSSA-HA</v>
          </cell>
          <cell r="F4771" t="str">
            <v>009</v>
          </cell>
          <cell r="G4771" t="str">
            <v>JUNKED</v>
          </cell>
        </row>
        <row r="4772">
          <cell r="A4772">
            <v>373</v>
          </cell>
          <cell r="B4772">
            <v>2</v>
          </cell>
          <cell r="C4772" t="str">
            <v>MSSA-HA-010</v>
          </cell>
          <cell r="D4772">
            <v>373</v>
          </cell>
          <cell r="E4772" t="str">
            <v>MSSA-HA</v>
          </cell>
          <cell r="F4772" t="str">
            <v>010</v>
          </cell>
          <cell r="G4772" t="str">
            <v>JUNKED</v>
          </cell>
        </row>
        <row r="4773">
          <cell r="A4773">
            <v>52</v>
          </cell>
          <cell r="B4773">
            <v>2</v>
          </cell>
          <cell r="C4773" t="str">
            <v>MSS-BA-001</v>
          </cell>
          <cell r="D4773">
            <v>52</v>
          </cell>
          <cell r="E4773" t="str">
            <v>MSS-BA</v>
          </cell>
          <cell r="F4773" t="str">
            <v>001</v>
          </cell>
          <cell r="G4773" t="str">
            <v>RITE</v>
          </cell>
        </row>
        <row r="4774">
          <cell r="A4774">
            <v>110</v>
          </cell>
          <cell r="B4774">
            <v>2</v>
          </cell>
          <cell r="C4774" t="str">
            <v>MSS-BA-002</v>
          </cell>
          <cell r="D4774">
            <v>110</v>
          </cell>
          <cell r="E4774" t="str">
            <v>MSS-BA</v>
          </cell>
          <cell r="F4774" t="str">
            <v>002</v>
          </cell>
          <cell r="G4774" t="str">
            <v>RITE</v>
          </cell>
        </row>
        <row r="4775">
          <cell r="A4775">
            <v>195</v>
          </cell>
          <cell r="B4775">
            <v>2</v>
          </cell>
          <cell r="C4775" t="str">
            <v>MSS-BA-004</v>
          </cell>
          <cell r="D4775">
            <v>195</v>
          </cell>
          <cell r="E4775" t="str">
            <v>MSS-BA</v>
          </cell>
          <cell r="F4775" t="str">
            <v>004</v>
          </cell>
          <cell r="G4775" t="str">
            <v>RITE</v>
          </cell>
        </row>
        <row r="4776">
          <cell r="A4776">
            <v>234</v>
          </cell>
          <cell r="B4776">
            <v>2</v>
          </cell>
          <cell r="C4776" t="str">
            <v>MSS-BA-005</v>
          </cell>
          <cell r="D4776">
            <v>234</v>
          </cell>
          <cell r="E4776" t="str">
            <v>MSS-BA</v>
          </cell>
          <cell r="F4776" t="str">
            <v>005</v>
          </cell>
          <cell r="G4776" t="str">
            <v>RITE</v>
          </cell>
        </row>
        <row r="4777">
          <cell r="A4777">
            <v>321</v>
          </cell>
          <cell r="B4777">
            <v>2</v>
          </cell>
          <cell r="C4777" t="str">
            <v>MSS-BA-008</v>
          </cell>
          <cell r="D4777">
            <v>321</v>
          </cell>
          <cell r="E4777" t="str">
            <v>MSS-BA</v>
          </cell>
          <cell r="F4777" t="str">
            <v>008</v>
          </cell>
          <cell r="G4777" t="str">
            <v>RITE</v>
          </cell>
        </row>
        <row r="4778">
          <cell r="A4778">
            <v>344</v>
          </cell>
          <cell r="B4778">
            <v>2</v>
          </cell>
          <cell r="C4778" t="str">
            <v>MSS-BA-009</v>
          </cell>
          <cell r="D4778">
            <v>344</v>
          </cell>
          <cell r="E4778" t="str">
            <v>MSS-BA</v>
          </cell>
          <cell r="F4778" t="str">
            <v>009</v>
          </cell>
          <cell r="G4778" t="str">
            <v>Lost in Hole</v>
          </cell>
        </row>
        <row r="4779">
          <cell r="A4779">
            <v>399</v>
          </cell>
          <cell r="B4779">
            <v>2</v>
          </cell>
          <cell r="C4779" t="str">
            <v>MSS-BA-011</v>
          </cell>
          <cell r="D4779">
            <v>399</v>
          </cell>
          <cell r="E4779" t="str">
            <v>MSS-BA</v>
          </cell>
          <cell r="F4779" t="str">
            <v>011</v>
          </cell>
          <cell r="G4779" t="str">
            <v>RITE</v>
          </cell>
        </row>
        <row r="4780">
          <cell r="A4780">
            <v>429</v>
          </cell>
          <cell r="B4780">
            <v>2</v>
          </cell>
          <cell r="C4780" t="str">
            <v>MSS-BA-012</v>
          </cell>
          <cell r="D4780">
            <v>429</v>
          </cell>
          <cell r="E4780" t="str">
            <v>MSS-BA</v>
          </cell>
          <cell r="F4780" t="str">
            <v>012</v>
          </cell>
          <cell r="G4780" t="str">
            <v>RITE</v>
          </cell>
        </row>
        <row r="4781">
          <cell r="A4781">
            <v>488</v>
          </cell>
          <cell r="B4781">
            <v>2</v>
          </cell>
          <cell r="C4781" t="str">
            <v>MSS-BA-014</v>
          </cell>
          <cell r="D4781">
            <v>488</v>
          </cell>
          <cell r="E4781" t="str">
            <v>MSS-BA</v>
          </cell>
          <cell r="F4781" t="str">
            <v>014</v>
          </cell>
          <cell r="G4781" t="str">
            <v>RITE</v>
          </cell>
        </row>
        <row r="4782">
          <cell r="A4782">
            <v>512</v>
          </cell>
          <cell r="B4782">
            <v>2</v>
          </cell>
          <cell r="C4782" t="str">
            <v>MSS-BA-015</v>
          </cell>
          <cell r="D4782">
            <v>512</v>
          </cell>
          <cell r="E4782" t="str">
            <v>MSS-BA</v>
          </cell>
          <cell r="F4782" t="str">
            <v>015</v>
          </cell>
          <cell r="G4782" t="str">
            <v>RITE</v>
          </cell>
        </row>
        <row r="4783">
          <cell r="A4783">
            <v>531</v>
          </cell>
          <cell r="B4783">
            <v>2</v>
          </cell>
          <cell r="C4783" t="str">
            <v>MSS-BA-016</v>
          </cell>
          <cell r="D4783">
            <v>531</v>
          </cell>
          <cell r="E4783" t="str">
            <v>MSS-BA</v>
          </cell>
          <cell r="F4783" t="str">
            <v>016</v>
          </cell>
          <cell r="G4783" t="str">
            <v>RITE</v>
          </cell>
        </row>
        <row r="4784">
          <cell r="A4784">
            <v>580</v>
          </cell>
          <cell r="B4784">
            <v>2</v>
          </cell>
          <cell r="C4784" t="str">
            <v>MSS-BA-019</v>
          </cell>
          <cell r="D4784">
            <v>580</v>
          </cell>
          <cell r="E4784" t="str">
            <v>MSS-BA</v>
          </cell>
          <cell r="F4784" t="str">
            <v>019</v>
          </cell>
          <cell r="G4784" t="str">
            <v>RITE</v>
          </cell>
        </row>
        <row r="4785">
          <cell r="A4785">
            <v>623</v>
          </cell>
          <cell r="B4785">
            <v>2</v>
          </cell>
          <cell r="C4785" t="str">
            <v>MSS-BA-021</v>
          </cell>
          <cell r="D4785">
            <v>623</v>
          </cell>
          <cell r="E4785" t="str">
            <v>MSS-BA</v>
          </cell>
          <cell r="F4785" t="str">
            <v>021</v>
          </cell>
          <cell r="G4785" t="str">
            <v>RITE</v>
          </cell>
        </row>
        <row r="4786">
          <cell r="A4786">
            <v>158</v>
          </cell>
          <cell r="B4786">
            <v>2</v>
          </cell>
          <cell r="C4786" t="str">
            <v>MSSB-BA-003</v>
          </cell>
          <cell r="D4786">
            <v>158</v>
          </cell>
          <cell r="E4786" t="str">
            <v>MSSB-BA</v>
          </cell>
          <cell r="F4786" t="str">
            <v>003</v>
          </cell>
          <cell r="G4786" t="str">
            <v>JUNKED</v>
          </cell>
        </row>
        <row r="4787">
          <cell r="A4787">
            <v>196</v>
          </cell>
          <cell r="B4787">
            <v>2</v>
          </cell>
          <cell r="C4787" t="str">
            <v>MSSB-BA-004</v>
          </cell>
          <cell r="D4787">
            <v>196</v>
          </cell>
          <cell r="E4787" t="str">
            <v>MSSB-BA</v>
          </cell>
          <cell r="F4787" t="str">
            <v>004</v>
          </cell>
          <cell r="G4787" t="str">
            <v>JUNKED</v>
          </cell>
        </row>
        <row r="4788">
          <cell r="A4788">
            <v>3984</v>
          </cell>
          <cell r="B4788">
            <v>2</v>
          </cell>
          <cell r="C4788" t="str">
            <v>MSS-BC-710</v>
          </cell>
          <cell r="D4788">
            <v>3984</v>
          </cell>
          <cell r="E4788" t="str">
            <v>MSS-BC</v>
          </cell>
          <cell r="F4788" t="str">
            <v>710</v>
          </cell>
          <cell r="G4788" t="str">
            <v>JUNKED</v>
          </cell>
        </row>
        <row r="4789">
          <cell r="A4789">
            <v>53</v>
          </cell>
          <cell r="B4789">
            <v>2</v>
          </cell>
          <cell r="C4789" t="str">
            <v>MSSB-CA-001</v>
          </cell>
          <cell r="D4789">
            <v>53</v>
          </cell>
          <cell r="E4789" t="str">
            <v>MSSB-CA</v>
          </cell>
          <cell r="F4789" t="str">
            <v>001</v>
          </cell>
          <cell r="G4789" t="str">
            <v>JUNKED</v>
          </cell>
        </row>
        <row r="4790">
          <cell r="A4790">
            <v>111</v>
          </cell>
          <cell r="B4790">
            <v>2</v>
          </cell>
          <cell r="C4790" t="str">
            <v>MSSB-CA-002</v>
          </cell>
          <cell r="D4790">
            <v>111</v>
          </cell>
          <cell r="E4790" t="str">
            <v>MSSB-CA</v>
          </cell>
          <cell r="F4790" t="str">
            <v>002</v>
          </cell>
          <cell r="G4790" t="str">
            <v>JUNKED</v>
          </cell>
        </row>
        <row r="4791">
          <cell r="A4791">
            <v>159</v>
          </cell>
          <cell r="B4791">
            <v>2</v>
          </cell>
          <cell r="C4791" t="str">
            <v>MSSB-CA-003</v>
          </cell>
          <cell r="D4791">
            <v>159</v>
          </cell>
          <cell r="E4791" t="str">
            <v>MSSB-CA</v>
          </cell>
          <cell r="F4791" t="str">
            <v>003</v>
          </cell>
          <cell r="G4791" t="str">
            <v>JUNKED</v>
          </cell>
        </row>
        <row r="4792">
          <cell r="A4792">
            <v>235</v>
          </cell>
          <cell r="B4792">
            <v>2</v>
          </cell>
          <cell r="C4792" t="str">
            <v>MSSB-CA-005</v>
          </cell>
          <cell r="D4792">
            <v>235</v>
          </cell>
          <cell r="E4792" t="str">
            <v>MSSB-CA</v>
          </cell>
          <cell r="F4792" t="str">
            <v>005</v>
          </cell>
          <cell r="G4792" t="str">
            <v>JUNKED</v>
          </cell>
        </row>
        <row r="4793">
          <cell r="A4793">
            <v>266</v>
          </cell>
          <cell r="B4793">
            <v>2</v>
          </cell>
          <cell r="C4793" t="str">
            <v>MSSB-CA-006</v>
          </cell>
          <cell r="D4793">
            <v>266</v>
          </cell>
          <cell r="E4793" t="str">
            <v>MSSB-CA</v>
          </cell>
          <cell r="F4793" t="str">
            <v>006</v>
          </cell>
          <cell r="G4793" t="str">
            <v>JUNKED</v>
          </cell>
        </row>
        <row r="4794">
          <cell r="A4794">
            <v>430</v>
          </cell>
          <cell r="B4794">
            <v>2</v>
          </cell>
          <cell r="C4794" t="str">
            <v>MSSB-CA-012</v>
          </cell>
          <cell r="D4794">
            <v>430</v>
          </cell>
          <cell r="E4794" t="str">
            <v>MSSB-CA</v>
          </cell>
          <cell r="F4794" t="str">
            <v>012</v>
          </cell>
          <cell r="G4794" t="str">
            <v>JUNKED</v>
          </cell>
        </row>
        <row r="4795">
          <cell r="A4795">
            <v>461</v>
          </cell>
          <cell r="B4795">
            <v>2</v>
          </cell>
          <cell r="C4795" t="str">
            <v>MSSB-CA-013</v>
          </cell>
          <cell r="D4795">
            <v>461</v>
          </cell>
          <cell r="E4795" t="str">
            <v>MSSB-CA</v>
          </cell>
          <cell r="F4795" t="str">
            <v>013</v>
          </cell>
          <cell r="G4795" t="str">
            <v>JUNKED</v>
          </cell>
        </row>
        <row r="4796">
          <cell r="A4796">
            <v>513</v>
          </cell>
          <cell r="B4796">
            <v>2</v>
          </cell>
          <cell r="C4796" t="str">
            <v>MSSB-CA-015</v>
          </cell>
          <cell r="D4796">
            <v>513</v>
          </cell>
          <cell r="E4796" t="str">
            <v>MSSB-CA</v>
          </cell>
          <cell r="F4796" t="str">
            <v>015</v>
          </cell>
          <cell r="G4796" t="str">
            <v>JUNKED</v>
          </cell>
        </row>
        <row r="4797">
          <cell r="A4797">
            <v>532</v>
          </cell>
          <cell r="B4797">
            <v>2</v>
          </cell>
          <cell r="C4797" t="str">
            <v>MSSB-CA-016</v>
          </cell>
          <cell r="D4797">
            <v>532</v>
          </cell>
          <cell r="E4797" t="str">
            <v>MSSB-CA</v>
          </cell>
          <cell r="F4797" t="str">
            <v>016</v>
          </cell>
          <cell r="G4797" t="str">
            <v>JUNKED</v>
          </cell>
        </row>
        <row r="4798">
          <cell r="A4798">
            <v>549</v>
          </cell>
          <cell r="B4798">
            <v>2</v>
          </cell>
          <cell r="C4798" t="str">
            <v>MSSB-CA-017</v>
          </cell>
          <cell r="D4798">
            <v>549</v>
          </cell>
          <cell r="E4798" t="str">
            <v>MSSB-CA</v>
          </cell>
          <cell r="F4798" t="str">
            <v>017</v>
          </cell>
          <cell r="G4798" t="str">
            <v>JUNKED</v>
          </cell>
        </row>
        <row r="4799">
          <cell r="A4799">
            <v>568</v>
          </cell>
          <cell r="B4799">
            <v>2</v>
          </cell>
          <cell r="C4799" t="str">
            <v>MSSB-CA-018</v>
          </cell>
          <cell r="D4799">
            <v>568</v>
          </cell>
          <cell r="E4799" t="str">
            <v>MSSB-CA</v>
          </cell>
          <cell r="F4799" t="str">
            <v>018</v>
          </cell>
          <cell r="G4799" t="str">
            <v>JUNKED</v>
          </cell>
        </row>
        <row r="4800">
          <cell r="A4800">
            <v>581</v>
          </cell>
          <cell r="B4800">
            <v>2</v>
          </cell>
          <cell r="C4800" t="str">
            <v>MSSB-CA-019</v>
          </cell>
          <cell r="D4800">
            <v>581</v>
          </cell>
          <cell r="E4800" t="str">
            <v>MSSB-CA</v>
          </cell>
          <cell r="F4800" t="str">
            <v>019</v>
          </cell>
          <cell r="G4800" t="str">
            <v>JUNKED</v>
          </cell>
        </row>
        <row r="4801">
          <cell r="A4801">
            <v>607</v>
          </cell>
          <cell r="B4801">
            <v>2</v>
          </cell>
          <cell r="C4801" t="str">
            <v>MSSB-CA-020</v>
          </cell>
          <cell r="D4801">
            <v>607</v>
          </cell>
          <cell r="E4801" t="str">
            <v>MSSB-CA</v>
          </cell>
          <cell r="F4801" t="str">
            <v>020</v>
          </cell>
          <cell r="G4801" t="str">
            <v>JUNKED</v>
          </cell>
        </row>
        <row r="4802">
          <cell r="A4802">
            <v>624</v>
          </cell>
          <cell r="B4802">
            <v>2</v>
          </cell>
          <cell r="C4802" t="str">
            <v>MSSB-CA-021</v>
          </cell>
          <cell r="D4802">
            <v>624</v>
          </cell>
          <cell r="E4802" t="str">
            <v>MSSB-CA</v>
          </cell>
          <cell r="F4802" t="str">
            <v>021</v>
          </cell>
          <cell r="G4802" t="str">
            <v>JUNKED</v>
          </cell>
        </row>
        <row r="4803">
          <cell r="A4803">
            <v>649</v>
          </cell>
          <cell r="B4803">
            <v>2</v>
          </cell>
          <cell r="C4803" t="str">
            <v>MSSB-CA-022</v>
          </cell>
          <cell r="D4803">
            <v>649</v>
          </cell>
          <cell r="E4803" t="str">
            <v>MSSB-CA</v>
          </cell>
          <cell r="F4803" t="str">
            <v>022</v>
          </cell>
          <cell r="G4803" t="str">
            <v>JUNKED</v>
          </cell>
        </row>
        <row r="4804">
          <cell r="A4804">
            <v>712</v>
          </cell>
          <cell r="B4804">
            <v>2</v>
          </cell>
          <cell r="C4804" t="str">
            <v>MSSB-CA-025</v>
          </cell>
          <cell r="D4804">
            <v>712</v>
          </cell>
          <cell r="E4804" t="str">
            <v>MSSB-CA</v>
          </cell>
          <cell r="F4804" t="str">
            <v>025</v>
          </cell>
          <cell r="G4804" t="str">
            <v>JUNKED</v>
          </cell>
        </row>
        <row r="4805">
          <cell r="A4805">
            <v>723</v>
          </cell>
          <cell r="B4805">
            <v>2</v>
          </cell>
          <cell r="C4805" t="str">
            <v>MSSB-CA-026</v>
          </cell>
          <cell r="D4805">
            <v>723</v>
          </cell>
          <cell r="E4805" t="str">
            <v>MSSB-CA</v>
          </cell>
          <cell r="F4805" t="str">
            <v>026</v>
          </cell>
          <cell r="G4805" t="str">
            <v>JUNKED</v>
          </cell>
        </row>
        <row r="4806">
          <cell r="A4806">
            <v>733</v>
          </cell>
          <cell r="B4806">
            <v>2</v>
          </cell>
          <cell r="C4806" t="str">
            <v>MSSB-CA-027</v>
          </cell>
          <cell r="D4806">
            <v>733</v>
          </cell>
          <cell r="E4806" t="str">
            <v>MSSB-CA</v>
          </cell>
          <cell r="F4806" t="str">
            <v>027</v>
          </cell>
          <cell r="G4806" t="str">
            <v>JUNKED</v>
          </cell>
        </row>
        <row r="4807">
          <cell r="A4807">
            <v>742</v>
          </cell>
          <cell r="B4807">
            <v>2</v>
          </cell>
          <cell r="C4807" t="str">
            <v>MSSB-CA-028</v>
          </cell>
          <cell r="D4807">
            <v>742</v>
          </cell>
          <cell r="E4807" t="str">
            <v>MSSB-CA</v>
          </cell>
          <cell r="F4807" t="str">
            <v>028</v>
          </cell>
          <cell r="G4807" t="str">
            <v>JUNKED</v>
          </cell>
        </row>
        <row r="4808">
          <cell r="A4808">
            <v>753</v>
          </cell>
          <cell r="B4808">
            <v>2</v>
          </cell>
          <cell r="C4808" t="str">
            <v>MSSB-CA-029</v>
          </cell>
          <cell r="D4808">
            <v>753</v>
          </cell>
          <cell r="E4808" t="str">
            <v>MSSB-CA</v>
          </cell>
          <cell r="F4808" t="str">
            <v>029</v>
          </cell>
          <cell r="G4808" t="str">
            <v>JUNKED</v>
          </cell>
        </row>
        <row r="4809">
          <cell r="A4809">
            <v>768</v>
          </cell>
          <cell r="B4809">
            <v>2</v>
          </cell>
          <cell r="C4809" t="str">
            <v>MSSB-CA-031</v>
          </cell>
          <cell r="D4809">
            <v>768</v>
          </cell>
          <cell r="E4809" t="str">
            <v>MSSB-CA</v>
          </cell>
          <cell r="F4809" t="str">
            <v>031</v>
          </cell>
          <cell r="G4809" t="str">
            <v>JUNKED</v>
          </cell>
        </row>
        <row r="4810">
          <cell r="A4810">
            <v>833</v>
          </cell>
          <cell r="B4810">
            <v>2</v>
          </cell>
          <cell r="C4810" t="str">
            <v>MSSB-CA-036</v>
          </cell>
          <cell r="D4810">
            <v>833</v>
          </cell>
          <cell r="E4810" t="str">
            <v>MSSB-CA</v>
          </cell>
          <cell r="F4810" t="str">
            <v>036</v>
          </cell>
          <cell r="G4810" t="str">
            <v>JUNKED</v>
          </cell>
        </row>
        <row r="4811">
          <cell r="A4811">
            <v>840</v>
          </cell>
          <cell r="B4811">
            <v>2</v>
          </cell>
          <cell r="C4811" t="str">
            <v>MSSB-CA-037</v>
          </cell>
          <cell r="D4811">
            <v>840</v>
          </cell>
          <cell r="E4811" t="str">
            <v>MSSB-CA</v>
          </cell>
          <cell r="F4811" t="str">
            <v>037</v>
          </cell>
          <cell r="G4811" t="str">
            <v>JUNKED</v>
          </cell>
        </row>
        <row r="4812">
          <cell r="A4812">
            <v>852</v>
          </cell>
          <cell r="B4812">
            <v>2</v>
          </cell>
          <cell r="C4812" t="str">
            <v>MSSB-CA-038</v>
          </cell>
          <cell r="D4812">
            <v>852</v>
          </cell>
          <cell r="E4812" t="str">
            <v>MSSB-CA</v>
          </cell>
          <cell r="F4812" t="str">
            <v>038</v>
          </cell>
          <cell r="G4812" t="str">
            <v>JUNKED</v>
          </cell>
        </row>
        <row r="4813">
          <cell r="A4813">
            <v>862</v>
          </cell>
          <cell r="B4813">
            <v>2</v>
          </cell>
          <cell r="C4813" t="str">
            <v>MSSB-CA-039</v>
          </cell>
          <cell r="D4813">
            <v>862</v>
          </cell>
          <cell r="E4813" t="str">
            <v>MSSB-CA</v>
          </cell>
          <cell r="F4813" t="str">
            <v>039</v>
          </cell>
          <cell r="G4813" t="str">
            <v>JUNKED</v>
          </cell>
        </row>
        <row r="4814">
          <cell r="A4814">
            <v>873</v>
          </cell>
          <cell r="B4814">
            <v>2</v>
          </cell>
          <cell r="C4814" t="str">
            <v>MSSB-CA-040</v>
          </cell>
          <cell r="D4814">
            <v>873</v>
          </cell>
          <cell r="E4814" t="str">
            <v>MSSB-CA</v>
          </cell>
          <cell r="F4814" t="str">
            <v>040</v>
          </cell>
          <cell r="G4814" t="str">
            <v>JUNKED</v>
          </cell>
        </row>
        <row r="4815">
          <cell r="A4815">
            <v>1395</v>
          </cell>
          <cell r="B4815">
            <v>2</v>
          </cell>
          <cell r="C4815" t="str">
            <v>MSSB-CA-16I</v>
          </cell>
          <cell r="D4815">
            <v>1395</v>
          </cell>
          <cell r="E4815" t="str">
            <v>MSSB-CA</v>
          </cell>
          <cell r="F4815" t="str">
            <v>16I</v>
          </cell>
          <cell r="G4815" t="str">
            <v>JUNKED</v>
          </cell>
        </row>
        <row r="4816">
          <cell r="A4816">
            <v>3816</v>
          </cell>
          <cell r="B4816">
            <v>2</v>
          </cell>
          <cell r="C4816" t="str">
            <v>MSSB-CA-EP2</v>
          </cell>
          <cell r="D4816">
            <v>3816</v>
          </cell>
          <cell r="E4816" t="str">
            <v>MSSB-CA</v>
          </cell>
          <cell r="F4816" t="str">
            <v>EP2</v>
          </cell>
          <cell r="G4816" t="str">
            <v>JUNKED</v>
          </cell>
        </row>
        <row r="4817">
          <cell r="A4817">
            <v>4262</v>
          </cell>
          <cell r="B4817">
            <v>2</v>
          </cell>
          <cell r="C4817" t="str">
            <v>MSSB-CB-652</v>
          </cell>
          <cell r="D4817">
            <v>4262</v>
          </cell>
          <cell r="E4817" t="str">
            <v>MSSB-CB</v>
          </cell>
          <cell r="F4817" t="str">
            <v>652</v>
          </cell>
          <cell r="G4817" t="str">
            <v>JUNKED</v>
          </cell>
        </row>
        <row r="4818">
          <cell r="A4818">
            <v>2082</v>
          </cell>
          <cell r="B4818">
            <v>2</v>
          </cell>
          <cell r="C4818" t="str">
            <v>MSSB-CC-492</v>
          </cell>
          <cell r="D4818">
            <v>2082</v>
          </cell>
          <cell r="E4818" t="str">
            <v>MSSB-CC</v>
          </cell>
          <cell r="F4818" t="str">
            <v>492</v>
          </cell>
          <cell r="G4818" t="str">
            <v>JUNKED</v>
          </cell>
        </row>
        <row r="4819">
          <cell r="A4819">
            <v>2222</v>
          </cell>
          <cell r="B4819">
            <v>2</v>
          </cell>
          <cell r="C4819" t="str">
            <v>MSSB-CC-547</v>
          </cell>
          <cell r="D4819">
            <v>2222</v>
          </cell>
          <cell r="E4819" t="str">
            <v>MSSB-CC</v>
          </cell>
          <cell r="F4819" t="str">
            <v>547</v>
          </cell>
          <cell r="G4819" t="str">
            <v>JUNKED</v>
          </cell>
        </row>
        <row r="4820">
          <cell r="A4820">
            <v>160</v>
          </cell>
          <cell r="B4820">
            <v>2</v>
          </cell>
          <cell r="C4820" t="str">
            <v>MSSB-EX-003</v>
          </cell>
          <cell r="D4820">
            <v>160</v>
          </cell>
          <cell r="E4820" t="str">
            <v>MSSB-EX</v>
          </cell>
          <cell r="F4820" t="str">
            <v>003</v>
          </cell>
          <cell r="G4820" t="str">
            <v>JUNKED</v>
          </cell>
        </row>
        <row r="4821">
          <cell r="A4821">
            <v>197</v>
          </cell>
          <cell r="B4821">
            <v>2</v>
          </cell>
          <cell r="C4821" t="str">
            <v>MSSB-EX-004</v>
          </cell>
          <cell r="D4821">
            <v>197</v>
          </cell>
          <cell r="E4821" t="str">
            <v>MSSB-EX</v>
          </cell>
          <cell r="F4821" t="str">
            <v>004</v>
          </cell>
          <cell r="G4821" t="str">
            <v>RITE</v>
          </cell>
        </row>
        <row r="4822">
          <cell r="A4822">
            <v>236</v>
          </cell>
          <cell r="B4822">
            <v>2</v>
          </cell>
          <cell r="C4822" t="str">
            <v>MSSB-EX-005</v>
          </cell>
          <cell r="D4822">
            <v>236</v>
          </cell>
          <cell r="E4822" t="str">
            <v>MSSB-EX</v>
          </cell>
          <cell r="F4822" t="str">
            <v>005</v>
          </cell>
          <cell r="G4822" t="str">
            <v>RITE</v>
          </cell>
        </row>
        <row r="4823">
          <cell r="A4823">
            <v>268</v>
          </cell>
          <cell r="B4823">
            <v>2</v>
          </cell>
          <cell r="C4823" t="str">
            <v>MSSB-EX-006</v>
          </cell>
          <cell r="D4823">
            <v>268</v>
          </cell>
          <cell r="E4823" t="str">
            <v>MSSB-EX</v>
          </cell>
          <cell r="F4823" t="str">
            <v>006</v>
          </cell>
          <cell r="G4823" t="str">
            <v>JUNKED</v>
          </cell>
        </row>
        <row r="4824">
          <cell r="A4824">
            <v>294</v>
          </cell>
          <cell r="B4824">
            <v>2</v>
          </cell>
          <cell r="C4824" t="str">
            <v>MSSB-EX-007</v>
          </cell>
          <cell r="D4824">
            <v>294</v>
          </cell>
          <cell r="E4824" t="str">
            <v>MSSB-EX</v>
          </cell>
          <cell r="F4824" t="str">
            <v>007</v>
          </cell>
          <cell r="G4824" t="str">
            <v>JUNKED</v>
          </cell>
        </row>
        <row r="4825">
          <cell r="A4825">
            <v>5588</v>
          </cell>
          <cell r="B4825">
            <v>2</v>
          </cell>
          <cell r="C4825" t="str">
            <v>MSSB-EX-008</v>
          </cell>
          <cell r="D4825">
            <v>5588</v>
          </cell>
          <cell r="E4825" t="str">
            <v>MSSB-EX</v>
          </cell>
          <cell r="F4825" t="str">
            <v>008</v>
          </cell>
          <cell r="G4825" t="str">
            <v>RITE</v>
          </cell>
          <cell r="N4825" t="str">
            <v>LFT-66845</v>
          </cell>
          <cell r="O4825" t="str">
            <v>1</v>
          </cell>
        </row>
        <row r="4826">
          <cell r="A4826">
            <v>5589</v>
          </cell>
          <cell r="B4826">
            <v>2</v>
          </cell>
          <cell r="C4826" t="str">
            <v>MSSB-EX-009</v>
          </cell>
          <cell r="D4826">
            <v>5589</v>
          </cell>
          <cell r="E4826" t="str">
            <v>MSSB-EX</v>
          </cell>
          <cell r="F4826" t="str">
            <v>009</v>
          </cell>
          <cell r="G4826" t="str">
            <v>On Location</v>
          </cell>
          <cell r="N4826" t="str">
            <v>LFT-66845</v>
          </cell>
          <cell r="O4826" t="str">
            <v>2</v>
          </cell>
        </row>
        <row r="4827">
          <cell r="A4827">
            <v>5590</v>
          </cell>
          <cell r="B4827">
            <v>2</v>
          </cell>
          <cell r="C4827" t="str">
            <v>MSSB-EX-010</v>
          </cell>
          <cell r="D4827">
            <v>5590</v>
          </cell>
          <cell r="E4827" t="str">
            <v>MSSB-EX</v>
          </cell>
          <cell r="F4827" t="str">
            <v>010</v>
          </cell>
          <cell r="G4827" t="str">
            <v>On Location</v>
          </cell>
          <cell r="N4827" t="str">
            <v>LFT-66845</v>
          </cell>
          <cell r="O4827" t="str">
            <v>3</v>
          </cell>
        </row>
        <row r="4828">
          <cell r="A4828">
            <v>3849</v>
          </cell>
          <cell r="B4828">
            <v>2</v>
          </cell>
          <cell r="C4828" t="str">
            <v>MSSB-EX-L01</v>
          </cell>
          <cell r="D4828">
            <v>3849</v>
          </cell>
          <cell r="E4828" t="str">
            <v>MSSB-EX</v>
          </cell>
          <cell r="F4828" t="str">
            <v>L01</v>
          </cell>
          <cell r="G4828" t="str">
            <v>Lost in Hole</v>
          </cell>
        </row>
        <row r="4829">
          <cell r="A4829">
            <v>54</v>
          </cell>
          <cell r="B4829">
            <v>2</v>
          </cell>
          <cell r="C4829" t="str">
            <v>MSSB-GA-001</v>
          </cell>
          <cell r="D4829">
            <v>54</v>
          </cell>
          <cell r="E4829" t="str">
            <v>MSSB-GA</v>
          </cell>
          <cell r="F4829" t="str">
            <v>001</v>
          </cell>
          <cell r="G4829" t="str">
            <v>JUNKED</v>
          </cell>
        </row>
        <row r="4830">
          <cell r="A4830">
            <v>112</v>
          </cell>
          <cell r="B4830">
            <v>2</v>
          </cell>
          <cell r="C4830" t="str">
            <v>MSSB-GA-002</v>
          </cell>
          <cell r="D4830">
            <v>112</v>
          </cell>
          <cell r="E4830" t="str">
            <v>MSSB-GA</v>
          </cell>
          <cell r="F4830" t="str">
            <v>002</v>
          </cell>
          <cell r="G4830" t="str">
            <v>JUNKED</v>
          </cell>
        </row>
        <row r="4831">
          <cell r="A4831">
            <v>161</v>
          </cell>
          <cell r="B4831">
            <v>2</v>
          </cell>
          <cell r="C4831" t="str">
            <v>MSSB-GA-003</v>
          </cell>
          <cell r="D4831">
            <v>161</v>
          </cell>
          <cell r="E4831" t="str">
            <v>MSSB-GA</v>
          </cell>
          <cell r="F4831" t="str">
            <v>003</v>
          </cell>
          <cell r="G4831" t="str">
            <v>JUNKED</v>
          </cell>
        </row>
        <row r="4832">
          <cell r="A4832">
            <v>345</v>
          </cell>
          <cell r="B4832">
            <v>2</v>
          </cell>
          <cell r="C4832" t="str">
            <v>MSSB-GA-009</v>
          </cell>
          <cell r="D4832">
            <v>345</v>
          </cell>
          <cell r="E4832" t="str">
            <v>MSSB-GA</v>
          </cell>
          <cell r="F4832" t="str">
            <v>009</v>
          </cell>
          <cell r="G4832" t="str">
            <v>JUNKED</v>
          </cell>
        </row>
        <row r="4833">
          <cell r="A4833">
            <v>374</v>
          </cell>
          <cell r="B4833">
            <v>2</v>
          </cell>
          <cell r="C4833" t="str">
            <v>MSSB-GA-010</v>
          </cell>
          <cell r="D4833">
            <v>374</v>
          </cell>
          <cell r="E4833" t="str">
            <v>MSSB-GA</v>
          </cell>
          <cell r="F4833" t="str">
            <v>010</v>
          </cell>
          <cell r="G4833" t="str">
            <v>JUNKED</v>
          </cell>
        </row>
        <row r="4834">
          <cell r="A4834">
            <v>400</v>
          </cell>
          <cell r="B4834">
            <v>2</v>
          </cell>
          <cell r="C4834" t="str">
            <v>MSSB-GA-011</v>
          </cell>
          <cell r="D4834">
            <v>400</v>
          </cell>
          <cell r="E4834" t="str">
            <v>MSSB-GA</v>
          </cell>
          <cell r="F4834" t="str">
            <v>011</v>
          </cell>
          <cell r="G4834" t="str">
            <v>JUNKED</v>
          </cell>
        </row>
        <row r="4835">
          <cell r="A4835">
            <v>431</v>
          </cell>
          <cell r="B4835">
            <v>2</v>
          </cell>
          <cell r="C4835" t="str">
            <v>MSSB-GA-012</v>
          </cell>
          <cell r="D4835">
            <v>431</v>
          </cell>
          <cell r="E4835" t="str">
            <v>MSSB-GA</v>
          </cell>
          <cell r="F4835" t="str">
            <v>012</v>
          </cell>
          <cell r="G4835" t="str">
            <v>JUNKED</v>
          </cell>
        </row>
        <row r="4836">
          <cell r="A4836">
            <v>489</v>
          </cell>
          <cell r="B4836">
            <v>2</v>
          </cell>
          <cell r="C4836" t="str">
            <v>MSSB-GA-014</v>
          </cell>
          <cell r="D4836">
            <v>489</v>
          </cell>
          <cell r="E4836" t="str">
            <v>MSSB-GA</v>
          </cell>
          <cell r="F4836" t="str">
            <v>014</v>
          </cell>
          <cell r="G4836" t="str">
            <v>JUNKED</v>
          </cell>
        </row>
        <row r="4837">
          <cell r="A4837">
            <v>514</v>
          </cell>
          <cell r="B4837">
            <v>2</v>
          </cell>
          <cell r="C4837" t="str">
            <v>MSSB-GA-015</v>
          </cell>
          <cell r="D4837">
            <v>514</v>
          </cell>
          <cell r="E4837" t="str">
            <v>MSSB-GA</v>
          </cell>
          <cell r="F4837" t="str">
            <v>015</v>
          </cell>
          <cell r="G4837" t="str">
            <v>JUNKED</v>
          </cell>
        </row>
        <row r="4838">
          <cell r="A4838">
            <v>198</v>
          </cell>
          <cell r="B4838">
            <v>2</v>
          </cell>
          <cell r="C4838" t="str">
            <v>MSSB-GB-004</v>
          </cell>
          <cell r="D4838">
            <v>198</v>
          </cell>
          <cell r="E4838" t="str">
            <v>MSSB-GB</v>
          </cell>
          <cell r="F4838" t="str">
            <v>004</v>
          </cell>
          <cell r="G4838" t="str">
            <v>JUNKED</v>
          </cell>
        </row>
        <row r="4839">
          <cell r="A4839">
            <v>401</v>
          </cell>
          <cell r="B4839">
            <v>2</v>
          </cell>
          <cell r="C4839" t="str">
            <v>MSSB-GB-011</v>
          </cell>
          <cell r="D4839">
            <v>401</v>
          </cell>
          <cell r="E4839" t="str">
            <v>MSSB-GB</v>
          </cell>
          <cell r="F4839" t="str">
            <v>011</v>
          </cell>
          <cell r="G4839" t="str">
            <v>On Location</v>
          </cell>
        </row>
        <row r="4840">
          <cell r="A4840">
            <v>1806</v>
          </cell>
          <cell r="B4840">
            <v>2</v>
          </cell>
          <cell r="C4840" t="str">
            <v>MSSB-GB-178</v>
          </cell>
          <cell r="D4840">
            <v>1806</v>
          </cell>
          <cell r="E4840" t="str">
            <v>MSSB-GB</v>
          </cell>
          <cell r="F4840" t="str">
            <v>178</v>
          </cell>
          <cell r="G4840" t="str">
            <v>On Location</v>
          </cell>
        </row>
        <row r="4841">
          <cell r="A4841">
            <v>2087</v>
          </cell>
          <cell r="B4841">
            <v>2</v>
          </cell>
          <cell r="C4841" t="str">
            <v>MSSB-GB-494</v>
          </cell>
          <cell r="D4841">
            <v>2087</v>
          </cell>
          <cell r="E4841" t="str">
            <v>MSSB-GB</v>
          </cell>
          <cell r="F4841" t="str">
            <v>494</v>
          </cell>
          <cell r="G4841" t="str">
            <v>RITE</v>
          </cell>
        </row>
        <row r="4842">
          <cell r="A4842">
            <v>2090</v>
          </cell>
          <cell r="B4842">
            <v>2</v>
          </cell>
          <cell r="C4842" t="str">
            <v>MSSB-GB-495</v>
          </cell>
          <cell r="D4842">
            <v>2090</v>
          </cell>
          <cell r="E4842" t="str">
            <v>MSSB-GB</v>
          </cell>
          <cell r="F4842" t="str">
            <v>495</v>
          </cell>
          <cell r="G4842" t="str">
            <v>JUNKED</v>
          </cell>
        </row>
        <row r="4843">
          <cell r="A4843">
            <v>4415</v>
          </cell>
          <cell r="B4843">
            <v>2</v>
          </cell>
          <cell r="C4843" t="str">
            <v>MSSB-GB-84818</v>
          </cell>
          <cell r="D4843">
            <v>4415</v>
          </cell>
          <cell r="E4843" t="str">
            <v>MSSB-GB</v>
          </cell>
          <cell r="F4843" t="str">
            <v>84818</v>
          </cell>
          <cell r="G4843" t="str">
            <v>RITE</v>
          </cell>
        </row>
        <row r="4844">
          <cell r="A4844">
            <v>4265</v>
          </cell>
          <cell r="B4844">
            <v>2</v>
          </cell>
          <cell r="C4844" t="str">
            <v>MSSB-GB-911</v>
          </cell>
          <cell r="D4844">
            <v>4265</v>
          </cell>
          <cell r="E4844" t="str">
            <v>MSSB-GB</v>
          </cell>
          <cell r="F4844" t="str">
            <v>911</v>
          </cell>
          <cell r="G4844" t="str">
            <v>RITE</v>
          </cell>
        </row>
        <row r="4845">
          <cell r="A4845">
            <v>4264</v>
          </cell>
          <cell r="B4845">
            <v>2</v>
          </cell>
          <cell r="C4845" t="str">
            <v>MSSB-GB-913</v>
          </cell>
          <cell r="D4845">
            <v>4264</v>
          </cell>
          <cell r="E4845" t="str">
            <v>MSSB-GB</v>
          </cell>
          <cell r="F4845" t="str">
            <v>913</v>
          </cell>
          <cell r="G4845" t="str">
            <v>RITE</v>
          </cell>
        </row>
        <row r="4846">
          <cell r="A4846">
            <v>3042</v>
          </cell>
          <cell r="B4846">
            <v>2</v>
          </cell>
          <cell r="C4846" t="str">
            <v>MSSB-GB-951</v>
          </cell>
          <cell r="D4846">
            <v>3042</v>
          </cell>
          <cell r="E4846" t="str">
            <v>MSSB-GB</v>
          </cell>
          <cell r="F4846" t="str">
            <v>951</v>
          </cell>
          <cell r="G4846" t="str">
            <v>JUNKED</v>
          </cell>
        </row>
        <row r="4847">
          <cell r="A4847">
            <v>3046</v>
          </cell>
          <cell r="B4847">
            <v>2</v>
          </cell>
          <cell r="C4847" t="str">
            <v>MSSB-GB-952</v>
          </cell>
          <cell r="D4847">
            <v>3046</v>
          </cell>
          <cell r="E4847" t="str">
            <v>MSSB-GB</v>
          </cell>
          <cell r="F4847" t="str">
            <v>952</v>
          </cell>
          <cell r="G4847" t="str">
            <v>RITE</v>
          </cell>
        </row>
        <row r="4848">
          <cell r="A4848">
            <v>1014</v>
          </cell>
          <cell r="B4848">
            <v>2</v>
          </cell>
          <cell r="C4848" t="str">
            <v>MSSB-GC-062</v>
          </cell>
          <cell r="D4848">
            <v>1014</v>
          </cell>
          <cell r="E4848" t="str">
            <v>MSSB-GC</v>
          </cell>
          <cell r="F4848" t="str">
            <v>062</v>
          </cell>
          <cell r="G4848" t="str">
            <v>JUNKED</v>
          </cell>
        </row>
        <row r="4849">
          <cell r="A4849">
            <v>1024</v>
          </cell>
          <cell r="B4849">
            <v>2</v>
          </cell>
          <cell r="C4849" t="str">
            <v>MSSB-GC-065</v>
          </cell>
          <cell r="D4849">
            <v>1024</v>
          </cell>
          <cell r="E4849" t="str">
            <v>MSSB-GC</v>
          </cell>
          <cell r="F4849" t="str">
            <v>065</v>
          </cell>
          <cell r="G4849" t="str">
            <v>Lost in Hole</v>
          </cell>
        </row>
        <row r="4850">
          <cell r="A4850">
            <v>1158</v>
          </cell>
          <cell r="B4850">
            <v>2</v>
          </cell>
          <cell r="C4850" t="str">
            <v>MSSB-GC-1001</v>
          </cell>
          <cell r="D4850">
            <v>1158</v>
          </cell>
          <cell r="E4850" t="str">
            <v>MSSB-GC</v>
          </cell>
          <cell r="F4850" t="str">
            <v>1001</v>
          </cell>
          <cell r="G4850" t="str">
            <v>JUNKED</v>
          </cell>
        </row>
        <row r="4851">
          <cell r="A4851">
            <v>1163</v>
          </cell>
          <cell r="B4851">
            <v>2</v>
          </cell>
          <cell r="C4851" t="str">
            <v>MSSB-GC-1002</v>
          </cell>
          <cell r="D4851">
            <v>1163</v>
          </cell>
          <cell r="E4851" t="str">
            <v>MSSB-GC</v>
          </cell>
          <cell r="F4851" t="str">
            <v>1002</v>
          </cell>
          <cell r="G4851" t="str">
            <v>JUNKED</v>
          </cell>
        </row>
        <row r="4852">
          <cell r="A4852">
            <v>1168</v>
          </cell>
          <cell r="B4852">
            <v>2</v>
          </cell>
          <cell r="C4852" t="str">
            <v>MSSB-GC-1003</v>
          </cell>
          <cell r="D4852">
            <v>1168</v>
          </cell>
          <cell r="E4852" t="str">
            <v>MSSB-GC</v>
          </cell>
          <cell r="F4852" t="str">
            <v>1003</v>
          </cell>
          <cell r="G4852" t="str">
            <v>RITE</v>
          </cell>
        </row>
        <row r="4853">
          <cell r="A4853">
            <v>1173</v>
          </cell>
          <cell r="B4853">
            <v>2</v>
          </cell>
          <cell r="C4853" t="str">
            <v>MSSB-GC-1004</v>
          </cell>
          <cell r="D4853">
            <v>1173</v>
          </cell>
          <cell r="E4853" t="str">
            <v>MSSB-GC</v>
          </cell>
          <cell r="F4853" t="str">
            <v>1004</v>
          </cell>
          <cell r="G4853" t="str">
            <v>RITE</v>
          </cell>
        </row>
        <row r="4854">
          <cell r="A4854">
            <v>1176</v>
          </cell>
          <cell r="B4854">
            <v>2</v>
          </cell>
          <cell r="C4854" t="str">
            <v>MSSB-GC-1005</v>
          </cell>
          <cell r="D4854">
            <v>1176</v>
          </cell>
          <cell r="E4854" t="str">
            <v>MSSB-GC</v>
          </cell>
          <cell r="F4854" t="str">
            <v>1005</v>
          </cell>
          <cell r="G4854" t="str">
            <v>RITE</v>
          </cell>
        </row>
        <row r="4855">
          <cell r="A4855">
            <v>1179</v>
          </cell>
          <cell r="B4855">
            <v>2</v>
          </cell>
          <cell r="C4855" t="str">
            <v>MSSB-GC-1006</v>
          </cell>
          <cell r="D4855">
            <v>1179</v>
          </cell>
          <cell r="E4855" t="str">
            <v>MSSB-GC</v>
          </cell>
          <cell r="F4855" t="str">
            <v>1006</v>
          </cell>
          <cell r="G4855" t="str">
            <v>RITE</v>
          </cell>
        </row>
        <row r="4856">
          <cell r="A4856">
            <v>1181</v>
          </cell>
          <cell r="B4856">
            <v>2</v>
          </cell>
          <cell r="C4856" t="str">
            <v>MSSB-GC-1007</v>
          </cell>
          <cell r="D4856">
            <v>1181</v>
          </cell>
          <cell r="E4856" t="str">
            <v>MSSB-GC</v>
          </cell>
          <cell r="F4856" t="str">
            <v>1007</v>
          </cell>
          <cell r="G4856" t="str">
            <v>JUNKED</v>
          </cell>
        </row>
        <row r="4857">
          <cell r="A4857">
            <v>1183</v>
          </cell>
          <cell r="B4857">
            <v>2</v>
          </cell>
          <cell r="C4857" t="str">
            <v>MSSB-GC-1008</v>
          </cell>
          <cell r="D4857">
            <v>1183</v>
          </cell>
          <cell r="E4857" t="str">
            <v>MSSB-GC</v>
          </cell>
          <cell r="F4857" t="str">
            <v>1008</v>
          </cell>
          <cell r="G4857" t="str">
            <v>JUNKED</v>
          </cell>
        </row>
        <row r="4858">
          <cell r="A4858">
            <v>4198</v>
          </cell>
          <cell r="B4858">
            <v>2</v>
          </cell>
          <cell r="C4858" t="str">
            <v>MSSB-GC-1009</v>
          </cell>
          <cell r="D4858">
            <v>4198</v>
          </cell>
          <cell r="E4858" t="str">
            <v>MSSB-GC</v>
          </cell>
          <cell r="F4858" t="str">
            <v>1009</v>
          </cell>
          <cell r="G4858" t="str">
            <v>RITE</v>
          </cell>
        </row>
        <row r="4859">
          <cell r="A4859">
            <v>4199</v>
          </cell>
          <cell r="B4859">
            <v>2</v>
          </cell>
          <cell r="C4859" t="str">
            <v>MSSB-GC-1010</v>
          </cell>
          <cell r="D4859">
            <v>4199</v>
          </cell>
          <cell r="E4859" t="str">
            <v>MSSB-GC</v>
          </cell>
          <cell r="F4859" t="str">
            <v>1010</v>
          </cell>
          <cell r="G4859" t="str">
            <v>RITE</v>
          </cell>
        </row>
        <row r="4860">
          <cell r="A4860">
            <v>4200</v>
          </cell>
          <cell r="B4860">
            <v>2</v>
          </cell>
          <cell r="C4860" t="str">
            <v>MSSB-GC-1011</v>
          </cell>
          <cell r="D4860">
            <v>4200</v>
          </cell>
          <cell r="E4860" t="str">
            <v>MSSB-GC</v>
          </cell>
          <cell r="F4860" t="str">
            <v>1011</v>
          </cell>
          <cell r="G4860" t="str">
            <v>RITE</v>
          </cell>
        </row>
        <row r="4861">
          <cell r="A4861">
            <v>4201</v>
          </cell>
          <cell r="B4861">
            <v>2</v>
          </cell>
          <cell r="C4861" t="str">
            <v>MSSB-GC-1012</v>
          </cell>
          <cell r="D4861">
            <v>4201</v>
          </cell>
          <cell r="E4861" t="str">
            <v>MSSB-GC</v>
          </cell>
          <cell r="F4861" t="str">
            <v>1012</v>
          </cell>
          <cell r="G4861" t="str">
            <v>JUNKED</v>
          </cell>
        </row>
        <row r="4862">
          <cell r="A4862">
            <v>4658</v>
          </cell>
          <cell r="B4862">
            <v>2</v>
          </cell>
          <cell r="C4862" t="str">
            <v>MSSB-GC-1013</v>
          </cell>
          <cell r="D4862">
            <v>4658</v>
          </cell>
          <cell r="E4862" t="str">
            <v>MSSB-GC</v>
          </cell>
          <cell r="F4862" t="str">
            <v>1013</v>
          </cell>
          <cell r="G4862" t="str">
            <v>RITE</v>
          </cell>
          <cell r="N4862" t="str">
            <v>LFT-64741/64742</v>
          </cell>
        </row>
        <row r="4863">
          <cell r="A4863">
            <v>4659</v>
          </cell>
          <cell r="B4863">
            <v>2</v>
          </cell>
          <cell r="C4863" t="str">
            <v>MSSB-GC-1014</v>
          </cell>
          <cell r="D4863">
            <v>4659</v>
          </cell>
          <cell r="E4863" t="str">
            <v>MSSB-GC</v>
          </cell>
          <cell r="F4863" t="str">
            <v>1014</v>
          </cell>
          <cell r="G4863" t="str">
            <v>Lost in Hole</v>
          </cell>
          <cell r="N4863" t="str">
            <v>LFT-64741/64742</v>
          </cell>
        </row>
        <row r="4864">
          <cell r="A4864">
            <v>4660</v>
          </cell>
          <cell r="B4864">
            <v>2</v>
          </cell>
          <cell r="C4864" t="str">
            <v>MSSB-GC-1015</v>
          </cell>
          <cell r="D4864">
            <v>4660</v>
          </cell>
          <cell r="E4864" t="str">
            <v>MSSB-GC</v>
          </cell>
          <cell r="F4864" t="str">
            <v>1015</v>
          </cell>
          <cell r="G4864" t="str">
            <v>RITE</v>
          </cell>
          <cell r="N4864" t="str">
            <v>LFT-64741/64742</v>
          </cell>
        </row>
        <row r="4865">
          <cell r="A4865">
            <v>5070</v>
          </cell>
          <cell r="B4865">
            <v>2</v>
          </cell>
          <cell r="C4865" t="str">
            <v>MSSB-GC-1016</v>
          </cell>
          <cell r="D4865">
            <v>5070</v>
          </cell>
          <cell r="E4865" t="str">
            <v>MSSB-GC</v>
          </cell>
          <cell r="F4865" t="str">
            <v>1016</v>
          </cell>
          <cell r="G4865" t="str">
            <v>RITE</v>
          </cell>
          <cell r="N4865" t="str">
            <v>LFT-63724/62376</v>
          </cell>
          <cell r="O4865" t="str">
            <v>1</v>
          </cell>
        </row>
        <row r="4866">
          <cell r="A4866">
            <v>5071</v>
          </cell>
          <cell r="B4866">
            <v>2</v>
          </cell>
          <cell r="C4866" t="str">
            <v>MSSB-GC-1017</v>
          </cell>
          <cell r="D4866">
            <v>5071</v>
          </cell>
          <cell r="E4866" t="str">
            <v>MSSB-GC</v>
          </cell>
          <cell r="F4866" t="str">
            <v>1017</v>
          </cell>
          <cell r="G4866" t="str">
            <v>On Location</v>
          </cell>
          <cell r="N4866" t="str">
            <v>LFT-63724/62376</v>
          </cell>
        </row>
        <row r="4867">
          <cell r="A4867">
            <v>5072</v>
          </cell>
          <cell r="B4867">
            <v>2</v>
          </cell>
          <cell r="C4867" t="str">
            <v>MSSB-GC-1018</v>
          </cell>
          <cell r="D4867">
            <v>5072</v>
          </cell>
          <cell r="E4867" t="str">
            <v>MSSB-GC</v>
          </cell>
          <cell r="F4867" t="str">
            <v>1018</v>
          </cell>
          <cell r="G4867" t="str">
            <v>On Location</v>
          </cell>
          <cell r="N4867" t="str">
            <v>LFT-63725/62376</v>
          </cell>
          <cell r="O4867" t="str">
            <v>3</v>
          </cell>
        </row>
        <row r="4868">
          <cell r="A4868">
            <v>5073</v>
          </cell>
          <cell r="B4868">
            <v>2</v>
          </cell>
          <cell r="C4868" t="str">
            <v>MSSB-GC-1019</v>
          </cell>
          <cell r="D4868">
            <v>5073</v>
          </cell>
          <cell r="E4868" t="str">
            <v>MSSB-GC</v>
          </cell>
          <cell r="F4868" t="str">
            <v>1019</v>
          </cell>
          <cell r="G4868" t="str">
            <v>Lost in Hole</v>
          </cell>
          <cell r="N4868" t="str">
            <v>LFT-63725/62376</v>
          </cell>
        </row>
        <row r="4869">
          <cell r="A4869">
            <v>5225</v>
          </cell>
          <cell r="B4869">
            <v>2</v>
          </cell>
          <cell r="C4869" t="str">
            <v>MSSB-GC-1020</v>
          </cell>
          <cell r="D4869">
            <v>5225</v>
          </cell>
          <cell r="E4869" t="str">
            <v>MSSB-GC</v>
          </cell>
          <cell r="F4869" t="str">
            <v>1020</v>
          </cell>
          <cell r="G4869" t="str">
            <v>RITE</v>
          </cell>
          <cell r="N4869" t="str">
            <v>LFT-69153,69155</v>
          </cell>
          <cell r="O4869" t="str">
            <v>1</v>
          </cell>
        </row>
        <row r="4870">
          <cell r="A4870">
            <v>5226</v>
          </cell>
          <cell r="B4870">
            <v>2</v>
          </cell>
          <cell r="C4870" t="str">
            <v>MSSB-GC-1021</v>
          </cell>
          <cell r="D4870">
            <v>5226</v>
          </cell>
          <cell r="E4870" t="str">
            <v>MSSB-GC</v>
          </cell>
          <cell r="F4870" t="str">
            <v>1021</v>
          </cell>
          <cell r="G4870" t="str">
            <v>On Location</v>
          </cell>
          <cell r="N4870" t="str">
            <v>LFT-69153,69155</v>
          </cell>
          <cell r="O4870" t="str">
            <v>2</v>
          </cell>
        </row>
        <row r="4871">
          <cell r="A4871">
            <v>5227</v>
          </cell>
          <cell r="B4871">
            <v>2</v>
          </cell>
          <cell r="C4871" t="str">
            <v>MSSB-GC-1022</v>
          </cell>
          <cell r="D4871">
            <v>5227</v>
          </cell>
          <cell r="E4871" t="str">
            <v>MSSB-GC</v>
          </cell>
          <cell r="F4871" t="str">
            <v>1022</v>
          </cell>
          <cell r="G4871" t="str">
            <v>RITE</v>
          </cell>
          <cell r="N4871" t="str">
            <v>LFT-69154,69155</v>
          </cell>
          <cell r="O4871" t="str">
            <v>3</v>
          </cell>
        </row>
        <row r="4872">
          <cell r="A4872">
            <v>5228</v>
          </cell>
          <cell r="B4872">
            <v>2</v>
          </cell>
          <cell r="C4872" t="str">
            <v>MSSB-GC-1023</v>
          </cell>
          <cell r="D4872">
            <v>5228</v>
          </cell>
          <cell r="E4872" t="str">
            <v>MSSB-GC</v>
          </cell>
          <cell r="F4872" t="str">
            <v>1023</v>
          </cell>
          <cell r="G4872" t="str">
            <v>On Location</v>
          </cell>
          <cell r="N4872" t="str">
            <v>LFT-69154,69155</v>
          </cell>
          <cell r="O4872" t="str">
            <v>4</v>
          </cell>
        </row>
        <row r="4873">
          <cell r="A4873">
            <v>5414</v>
          </cell>
          <cell r="B4873">
            <v>2</v>
          </cell>
          <cell r="C4873" t="str">
            <v>MSSB-GC-1024</v>
          </cell>
          <cell r="D4873">
            <v>5414</v>
          </cell>
          <cell r="E4873" t="str">
            <v>MSSB-GC</v>
          </cell>
          <cell r="F4873" t="str">
            <v>1024</v>
          </cell>
          <cell r="G4873" t="str">
            <v>On Location</v>
          </cell>
          <cell r="N4873" t="str">
            <v>LFT-67-290,67293</v>
          </cell>
          <cell r="O4873" t="str">
            <v>1</v>
          </cell>
        </row>
        <row r="4874">
          <cell r="A4874">
            <v>5415</v>
          </cell>
          <cell r="B4874">
            <v>2</v>
          </cell>
          <cell r="C4874" t="str">
            <v>MSSB-GC-1025</v>
          </cell>
          <cell r="D4874">
            <v>5415</v>
          </cell>
          <cell r="E4874" t="str">
            <v>MSSB-GC</v>
          </cell>
          <cell r="F4874" t="str">
            <v>1025</v>
          </cell>
          <cell r="G4874" t="str">
            <v>RITE</v>
          </cell>
          <cell r="N4874" t="str">
            <v>LFT-67290-67293</v>
          </cell>
          <cell r="O4874" t="str">
            <v>2</v>
          </cell>
        </row>
        <row r="4875">
          <cell r="A4875">
            <v>5416</v>
          </cell>
          <cell r="B4875">
            <v>2</v>
          </cell>
          <cell r="C4875" t="str">
            <v>MSSB-GC-1026</v>
          </cell>
          <cell r="D4875">
            <v>5416</v>
          </cell>
          <cell r="E4875" t="str">
            <v>MSSB-GC</v>
          </cell>
          <cell r="F4875" t="str">
            <v>1026</v>
          </cell>
          <cell r="G4875" t="str">
            <v>RITE</v>
          </cell>
          <cell r="N4875" t="str">
            <v>LFT-67291-67292</v>
          </cell>
          <cell r="O4875" t="str">
            <v>3</v>
          </cell>
        </row>
        <row r="4876">
          <cell r="A4876">
            <v>5417</v>
          </cell>
          <cell r="B4876">
            <v>2</v>
          </cell>
          <cell r="C4876" t="str">
            <v>MSSB-GC-1027</v>
          </cell>
          <cell r="D4876">
            <v>5417</v>
          </cell>
          <cell r="E4876" t="str">
            <v>MSSB-GC</v>
          </cell>
          <cell r="F4876" t="str">
            <v>1027</v>
          </cell>
          <cell r="G4876" t="str">
            <v>RITE</v>
          </cell>
          <cell r="N4876" t="str">
            <v>LFT-67291-67292</v>
          </cell>
          <cell r="O4876" t="str">
            <v>4</v>
          </cell>
        </row>
        <row r="4877">
          <cell r="A4877">
            <v>6310</v>
          </cell>
          <cell r="B4877">
            <v>2</v>
          </cell>
          <cell r="C4877" t="str">
            <v>MSSB-GC-1028</v>
          </cell>
          <cell r="D4877">
            <v>6310</v>
          </cell>
          <cell r="E4877" t="str">
            <v>MSSB-GC</v>
          </cell>
          <cell r="F4877" t="str">
            <v>1028</v>
          </cell>
          <cell r="G4877" t="str">
            <v>RITE</v>
          </cell>
          <cell r="N4877" t="str">
            <v>LFT76126</v>
          </cell>
          <cell r="O4877" t="str">
            <v>1</v>
          </cell>
        </row>
        <row r="4878">
          <cell r="A4878">
            <v>6311</v>
          </cell>
          <cell r="B4878">
            <v>2</v>
          </cell>
          <cell r="C4878" t="str">
            <v>MSSB-GC-1029</v>
          </cell>
          <cell r="D4878">
            <v>6311</v>
          </cell>
          <cell r="E4878" t="str">
            <v>MSSB-GC</v>
          </cell>
          <cell r="F4878" t="str">
            <v>1029</v>
          </cell>
          <cell r="G4878" t="str">
            <v>On Location</v>
          </cell>
          <cell r="N4878" t="str">
            <v>LFT-76126</v>
          </cell>
          <cell r="O4878" t="str">
            <v>2</v>
          </cell>
        </row>
        <row r="4879">
          <cell r="A4879">
            <v>6312</v>
          </cell>
          <cell r="B4879">
            <v>2</v>
          </cell>
          <cell r="C4879" t="str">
            <v>MSSB-GC-1030</v>
          </cell>
          <cell r="D4879">
            <v>6312</v>
          </cell>
          <cell r="E4879" t="str">
            <v>MSSB-GC</v>
          </cell>
          <cell r="F4879" t="str">
            <v>1030</v>
          </cell>
          <cell r="G4879" t="str">
            <v>RITE</v>
          </cell>
          <cell r="N4879" t="str">
            <v>LFT-76126</v>
          </cell>
          <cell r="O4879" t="str">
            <v>3</v>
          </cell>
        </row>
        <row r="4880">
          <cell r="A4880">
            <v>6313</v>
          </cell>
          <cell r="B4880">
            <v>2</v>
          </cell>
          <cell r="C4880" t="str">
            <v>MSSB-GC-1031</v>
          </cell>
          <cell r="D4880">
            <v>6313</v>
          </cell>
          <cell r="E4880" t="str">
            <v>MSSB-GC</v>
          </cell>
          <cell r="F4880" t="str">
            <v>1031</v>
          </cell>
          <cell r="G4880" t="str">
            <v>RITE</v>
          </cell>
          <cell r="N4880" t="str">
            <v>LFT-76126</v>
          </cell>
          <cell r="O4880" t="str">
            <v>4</v>
          </cell>
        </row>
        <row r="4881">
          <cell r="A4881">
            <v>6802</v>
          </cell>
          <cell r="B4881">
            <v>2</v>
          </cell>
          <cell r="C4881" t="str">
            <v>MSSB-GC-1032</v>
          </cell>
          <cell r="D4881">
            <v>6802</v>
          </cell>
          <cell r="E4881" t="str">
            <v>MSSB-GC</v>
          </cell>
          <cell r="F4881" t="str">
            <v>1032</v>
          </cell>
          <cell r="G4881" t="str">
            <v>On Location</v>
          </cell>
          <cell r="N4881" t="str">
            <v>LFT-70739</v>
          </cell>
          <cell r="O4881" t="str">
            <v>1</v>
          </cell>
        </row>
        <row r="4882">
          <cell r="A4882">
            <v>6803</v>
          </cell>
          <cell r="B4882">
            <v>2</v>
          </cell>
          <cell r="C4882" t="str">
            <v>MSSB-GC-1033</v>
          </cell>
          <cell r="D4882">
            <v>6803</v>
          </cell>
          <cell r="E4882" t="str">
            <v>MSSB-GC</v>
          </cell>
          <cell r="F4882" t="str">
            <v>1033</v>
          </cell>
          <cell r="G4882" t="str">
            <v>On Location</v>
          </cell>
          <cell r="N4882" t="str">
            <v>LFT-70739</v>
          </cell>
          <cell r="O4882" t="str">
            <v>2</v>
          </cell>
        </row>
        <row r="4883">
          <cell r="A4883">
            <v>6804</v>
          </cell>
          <cell r="B4883">
            <v>2</v>
          </cell>
          <cell r="C4883" t="str">
            <v>MSSB-GC-1034</v>
          </cell>
          <cell r="D4883">
            <v>6804</v>
          </cell>
          <cell r="E4883" t="str">
            <v>MSSB-GC</v>
          </cell>
          <cell r="F4883" t="str">
            <v>1034</v>
          </cell>
          <cell r="G4883" t="str">
            <v>RITE</v>
          </cell>
          <cell r="N4883" t="str">
            <v>LFT-70739</v>
          </cell>
          <cell r="O4883" t="str">
            <v>3</v>
          </cell>
        </row>
        <row r="4884">
          <cell r="A4884">
            <v>6805</v>
          </cell>
          <cell r="B4884">
            <v>2</v>
          </cell>
          <cell r="C4884" t="str">
            <v>MSSB-GC-1035</v>
          </cell>
          <cell r="D4884">
            <v>6805</v>
          </cell>
          <cell r="E4884" t="str">
            <v>MSSB-GC</v>
          </cell>
          <cell r="F4884" t="str">
            <v>1035</v>
          </cell>
          <cell r="G4884" t="str">
            <v>On Location</v>
          </cell>
          <cell r="N4884" t="str">
            <v>LFT-70739</v>
          </cell>
          <cell r="O4884" t="str">
            <v>4</v>
          </cell>
        </row>
        <row r="4885">
          <cell r="A4885">
            <v>6814</v>
          </cell>
          <cell r="B4885">
            <v>2</v>
          </cell>
          <cell r="C4885" t="str">
            <v>MSSB-GC-1036</v>
          </cell>
          <cell r="D4885">
            <v>6814</v>
          </cell>
          <cell r="E4885" t="str">
            <v>MSSB-GC</v>
          </cell>
          <cell r="F4885" t="str">
            <v>1036</v>
          </cell>
          <cell r="G4885" t="str">
            <v>On Location</v>
          </cell>
          <cell r="N4885" t="str">
            <v>LFT-70018</v>
          </cell>
          <cell r="O4885" t="str">
            <v>1</v>
          </cell>
        </row>
        <row r="4886">
          <cell r="A4886">
            <v>6815</v>
          </cell>
          <cell r="B4886">
            <v>2</v>
          </cell>
          <cell r="C4886" t="str">
            <v>MSSB-GC-1037</v>
          </cell>
          <cell r="D4886">
            <v>6815</v>
          </cell>
          <cell r="E4886" t="str">
            <v>MSSB-GC</v>
          </cell>
          <cell r="F4886" t="str">
            <v>1037</v>
          </cell>
          <cell r="G4886" t="str">
            <v>RITE</v>
          </cell>
          <cell r="N4886" t="str">
            <v>LFT-70018</v>
          </cell>
          <cell r="O4886" t="str">
            <v>2</v>
          </cell>
        </row>
        <row r="4887">
          <cell r="A4887">
            <v>6816</v>
          </cell>
          <cell r="B4887">
            <v>2</v>
          </cell>
          <cell r="C4887" t="str">
            <v>MSSB-GC-1038</v>
          </cell>
          <cell r="D4887">
            <v>6816</v>
          </cell>
          <cell r="E4887" t="str">
            <v>MSSB-GC</v>
          </cell>
          <cell r="F4887" t="str">
            <v>1038</v>
          </cell>
          <cell r="G4887" t="str">
            <v>RITE</v>
          </cell>
          <cell r="N4887" t="str">
            <v>LFT-70018</v>
          </cell>
          <cell r="O4887" t="str">
            <v>3</v>
          </cell>
        </row>
        <row r="4888">
          <cell r="A4888">
            <v>6817</v>
          </cell>
          <cell r="B4888">
            <v>2</v>
          </cell>
          <cell r="C4888" t="str">
            <v>MSSB-GC-1039</v>
          </cell>
          <cell r="D4888">
            <v>6817</v>
          </cell>
          <cell r="E4888" t="str">
            <v>MSSB-GC</v>
          </cell>
          <cell r="F4888" t="str">
            <v>1039</v>
          </cell>
          <cell r="G4888" t="str">
            <v>RITE</v>
          </cell>
          <cell r="N4888" t="str">
            <v>LFT-70018</v>
          </cell>
          <cell r="O4888" t="str">
            <v>4</v>
          </cell>
        </row>
        <row r="4889">
          <cell r="A4889">
            <v>6820</v>
          </cell>
          <cell r="B4889">
            <v>2</v>
          </cell>
          <cell r="C4889" t="str">
            <v>MSSB-GC-1040</v>
          </cell>
          <cell r="D4889">
            <v>6820</v>
          </cell>
          <cell r="E4889" t="str">
            <v>MSSB-GC</v>
          </cell>
          <cell r="F4889" t="str">
            <v>1040</v>
          </cell>
          <cell r="G4889" t="str">
            <v>On Location</v>
          </cell>
          <cell r="N4889" t="str">
            <v>LFT-70023</v>
          </cell>
          <cell r="O4889" t="str">
            <v>1</v>
          </cell>
        </row>
        <row r="4890">
          <cell r="A4890">
            <v>6821</v>
          </cell>
          <cell r="B4890">
            <v>2</v>
          </cell>
          <cell r="C4890" t="str">
            <v>MSSB-GC-1041</v>
          </cell>
          <cell r="D4890">
            <v>6821</v>
          </cell>
          <cell r="E4890" t="str">
            <v>MSSB-GC</v>
          </cell>
          <cell r="F4890" t="str">
            <v>1041</v>
          </cell>
          <cell r="G4890" t="str">
            <v>On Location</v>
          </cell>
          <cell r="N4890" t="str">
            <v>LFT-70023</v>
          </cell>
          <cell r="O4890" t="str">
            <v>2</v>
          </cell>
        </row>
        <row r="4891">
          <cell r="A4891">
            <v>6822</v>
          </cell>
          <cell r="B4891">
            <v>2</v>
          </cell>
          <cell r="C4891" t="str">
            <v>MSSB-GC-1042</v>
          </cell>
          <cell r="D4891">
            <v>6822</v>
          </cell>
          <cell r="E4891" t="str">
            <v>MSSB-GC</v>
          </cell>
          <cell r="F4891" t="str">
            <v>1042</v>
          </cell>
          <cell r="G4891" t="str">
            <v>On Location</v>
          </cell>
          <cell r="N4891" t="str">
            <v>LFT-70023</v>
          </cell>
          <cell r="O4891" t="str">
            <v>3</v>
          </cell>
        </row>
        <row r="4892">
          <cell r="A4892">
            <v>6823</v>
          </cell>
          <cell r="B4892">
            <v>2</v>
          </cell>
          <cell r="C4892" t="str">
            <v>MSSB-GC-1043</v>
          </cell>
          <cell r="D4892">
            <v>6823</v>
          </cell>
          <cell r="E4892" t="str">
            <v>MSSB-GC</v>
          </cell>
          <cell r="F4892" t="str">
            <v>1043</v>
          </cell>
          <cell r="G4892" t="str">
            <v>RITE</v>
          </cell>
          <cell r="N4892" t="str">
            <v>LFT-70023</v>
          </cell>
          <cell r="O4892" t="str">
            <v>4</v>
          </cell>
        </row>
        <row r="4893">
          <cell r="A4893">
            <v>1207</v>
          </cell>
          <cell r="B4893">
            <v>2</v>
          </cell>
          <cell r="C4893" t="str">
            <v>MSSB-GC-105</v>
          </cell>
          <cell r="D4893">
            <v>1207</v>
          </cell>
          <cell r="E4893" t="str">
            <v>MSSB-GC</v>
          </cell>
          <cell r="F4893" t="str">
            <v>105</v>
          </cell>
          <cell r="G4893" t="str">
            <v>JUNKED</v>
          </cell>
        </row>
        <row r="4894">
          <cell r="A4894">
            <v>1671</v>
          </cell>
          <cell r="B4894">
            <v>2</v>
          </cell>
          <cell r="C4894" t="str">
            <v>MSSB-GC-272</v>
          </cell>
          <cell r="D4894">
            <v>1671</v>
          </cell>
          <cell r="E4894" t="str">
            <v>MSSB-GC</v>
          </cell>
          <cell r="F4894" t="str">
            <v>272</v>
          </cell>
          <cell r="G4894" t="str">
            <v>JUNKED</v>
          </cell>
        </row>
        <row r="4895">
          <cell r="A4895">
            <v>1795</v>
          </cell>
          <cell r="B4895">
            <v>2</v>
          </cell>
          <cell r="C4895" t="str">
            <v>MSSB-GC-312</v>
          </cell>
          <cell r="D4895">
            <v>1795</v>
          </cell>
          <cell r="E4895" t="str">
            <v>MSSB-GC</v>
          </cell>
          <cell r="F4895" t="str">
            <v>312</v>
          </cell>
          <cell r="G4895" t="str">
            <v>JUNKED</v>
          </cell>
        </row>
        <row r="4896">
          <cell r="A4896">
            <v>1902</v>
          </cell>
          <cell r="B4896">
            <v>2</v>
          </cell>
          <cell r="C4896" t="str">
            <v>MSSB-GC-402</v>
          </cell>
          <cell r="D4896">
            <v>1902</v>
          </cell>
          <cell r="E4896" t="str">
            <v>MSSB-GC</v>
          </cell>
          <cell r="F4896" t="str">
            <v>402</v>
          </cell>
          <cell r="G4896" t="str">
            <v>JUNKED</v>
          </cell>
        </row>
        <row r="4897">
          <cell r="A4897">
            <v>1945</v>
          </cell>
          <cell r="B4897">
            <v>2</v>
          </cell>
          <cell r="C4897" t="str">
            <v>MSSB-GC-410</v>
          </cell>
          <cell r="D4897">
            <v>1945</v>
          </cell>
          <cell r="E4897" t="str">
            <v>MSSB-GC</v>
          </cell>
          <cell r="F4897" t="str">
            <v>410</v>
          </cell>
          <cell r="G4897" t="str">
            <v>JUNKED</v>
          </cell>
        </row>
        <row r="4898">
          <cell r="A4898">
            <v>2095</v>
          </cell>
          <cell r="B4898">
            <v>2</v>
          </cell>
          <cell r="C4898" t="str">
            <v>MSSB-GC-499</v>
          </cell>
          <cell r="D4898">
            <v>2095</v>
          </cell>
          <cell r="E4898" t="str">
            <v>MSSB-GC</v>
          </cell>
          <cell r="F4898" t="str">
            <v>499</v>
          </cell>
          <cell r="G4898" t="str">
            <v>JUNKED</v>
          </cell>
        </row>
        <row r="4899">
          <cell r="A4899">
            <v>2193</v>
          </cell>
          <cell r="B4899">
            <v>2</v>
          </cell>
          <cell r="C4899" t="str">
            <v>MSSB-GC-531</v>
          </cell>
          <cell r="D4899">
            <v>2193</v>
          </cell>
          <cell r="E4899" t="str">
            <v>MSSB-GC</v>
          </cell>
          <cell r="F4899" t="str">
            <v>531</v>
          </cell>
          <cell r="G4899" t="str">
            <v>JUNKED</v>
          </cell>
        </row>
        <row r="4900">
          <cell r="A4900">
            <v>2204</v>
          </cell>
          <cell r="B4900">
            <v>2</v>
          </cell>
          <cell r="C4900" t="str">
            <v>MSSB-GC-536</v>
          </cell>
          <cell r="D4900">
            <v>2204</v>
          </cell>
          <cell r="E4900" t="str">
            <v>MSSB-GC</v>
          </cell>
          <cell r="F4900" t="str">
            <v>536</v>
          </cell>
          <cell r="G4900" t="str">
            <v>JUNKED</v>
          </cell>
        </row>
        <row r="4901">
          <cell r="A4901">
            <v>2214</v>
          </cell>
          <cell r="B4901">
            <v>2</v>
          </cell>
          <cell r="C4901" t="str">
            <v>MSSB-GC-544</v>
          </cell>
          <cell r="D4901">
            <v>2214</v>
          </cell>
          <cell r="E4901" t="str">
            <v>MSSB-GC</v>
          </cell>
          <cell r="F4901" t="str">
            <v>544</v>
          </cell>
          <cell r="G4901" t="str">
            <v>JUNKED</v>
          </cell>
        </row>
        <row r="4902">
          <cell r="A4902">
            <v>2631</v>
          </cell>
          <cell r="B4902">
            <v>2</v>
          </cell>
          <cell r="C4902" t="str">
            <v>MSSB-GC-719</v>
          </cell>
          <cell r="D4902">
            <v>2631</v>
          </cell>
          <cell r="E4902" t="str">
            <v>MSSB-GC</v>
          </cell>
          <cell r="F4902" t="str">
            <v>719</v>
          </cell>
          <cell r="G4902" t="str">
            <v>JUNKED</v>
          </cell>
        </row>
        <row r="4903">
          <cell r="A4903">
            <v>2971</v>
          </cell>
          <cell r="B4903">
            <v>2</v>
          </cell>
          <cell r="C4903" t="str">
            <v>MSSB-GC-921</v>
          </cell>
          <cell r="D4903">
            <v>2971</v>
          </cell>
          <cell r="E4903" t="str">
            <v>MSSB-GC</v>
          </cell>
          <cell r="F4903" t="str">
            <v>921</v>
          </cell>
          <cell r="G4903" t="str">
            <v>JUNKED</v>
          </cell>
        </row>
        <row r="4904">
          <cell r="A4904">
            <v>3606</v>
          </cell>
          <cell r="B4904">
            <v>2</v>
          </cell>
          <cell r="C4904" t="str">
            <v>MSSB-GC-981</v>
          </cell>
          <cell r="D4904">
            <v>3606</v>
          </cell>
          <cell r="E4904" t="str">
            <v>MSSB-GC</v>
          </cell>
          <cell r="F4904" t="str">
            <v>981</v>
          </cell>
          <cell r="G4904" t="str">
            <v>JUNKED</v>
          </cell>
        </row>
        <row r="4905">
          <cell r="A4905">
            <v>3924</v>
          </cell>
          <cell r="B4905">
            <v>2</v>
          </cell>
          <cell r="C4905" t="str">
            <v>MSSB-GC-L12</v>
          </cell>
          <cell r="D4905">
            <v>3924</v>
          </cell>
          <cell r="E4905" t="str">
            <v>MSSB-GC</v>
          </cell>
          <cell r="F4905" t="str">
            <v>L12</v>
          </cell>
          <cell r="G4905" t="str">
            <v>JUNKED</v>
          </cell>
        </row>
        <row r="4906">
          <cell r="A4906">
            <v>3932</v>
          </cell>
          <cell r="B4906">
            <v>2</v>
          </cell>
          <cell r="C4906" t="str">
            <v>MSSB-GC-L14</v>
          </cell>
          <cell r="D4906">
            <v>3932</v>
          </cell>
          <cell r="E4906" t="str">
            <v>MSSB-GC</v>
          </cell>
          <cell r="F4906" t="str">
            <v>L14</v>
          </cell>
          <cell r="G4906" t="str">
            <v>JUNKED</v>
          </cell>
        </row>
        <row r="4907">
          <cell r="A4907">
            <v>199</v>
          </cell>
          <cell r="B4907">
            <v>2</v>
          </cell>
          <cell r="C4907" t="str">
            <v>MSSB-HA-004</v>
          </cell>
          <cell r="D4907">
            <v>199</v>
          </cell>
          <cell r="E4907" t="str">
            <v>MSSB-HA</v>
          </cell>
          <cell r="F4907" t="str">
            <v>004</v>
          </cell>
          <cell r="G4907" t="str">
            <v>JUNKED</v>
          </cell>
        </row>
        <row r="4908">
          <cell r="A4908">
            <v>237</v>
          </cell>
          <cell r="B4908">
            <v>2</v>
          </cell>
          <cell r="C4908" t="str">
            <v>MSSB-HA-005</v>
          </cell>
          <cell r="D4908">
            <v>237</v>
          </cell>
          <cell r="E4908" t="str">
            <v>MSSB-HA</v>
          </cell>
          <cell r="F4908" t="str">
            <v>005</v>
          </cell>
          <cell r="G4908" t="str">
            <v>JUNKED</v>
          </cell>
        </row>
        <row r="4909">
          <cell r="A4909">
            <v>295</v>
          </cell>
          <cell r="B4909">
            <v>2</v>
          </cell>
          <cell r="C4909" t="str">
            <v>MSSB-HA-007</v>
          </cell>
          <cell r="D4909">
            <v>295</v>
          </cell>
          <cell r="E4909" t="str">
            <v>MSSB-HA</v>
          </cell>
          <cell r="F4909" t="str">
            <v>007</v>
          </cell>
          <cell r="G4909" t="str">
            <v>JUNKED</v>
          </cell>
        </row>
        <row r="4910">
          <cell r="A4910">
            <v>322</v>
          </cell>
          <cell r="B4910">
            <v>2</v>
          </cell>
          <cell r="C4910" t="str">
            <v>MSSB-HA-008</v>
          </cell>
          <cell r="D4910">
            <v>322</v>
          </cell>
          <cell r="E4910" t="str">
            <v>MSSB-HA</v>
          </cell>
          <cell r="F4910" t="str">
            <v>008</v>
          </cell>
          <cell r="G4910" t="str">
            <v>JUNKED</v>
          </cell>
        </row>
        <row r="4911">
          <cell r="A4911">
            <v>346</v>
          </cell>
          <cell r="B4911">
            <v>2</v>
          </cell>
          <cell r="C4911" t="str">
            <v>MSSB-HA-009</v>
          </cell>
          <cell r="D4911">
            <v>346</v>
          </cell>
          <cell r="E4911" t="str">
            <v>MSSB-HA</v>
          </cell>
          <cell r="F4911" t="str">
            <v>009</v>
          </cell>
          <cell r="G4911" t="str">
            <v>JUNKED</v>
          </cell>
        </row>
        <row r="4912">
          <cell r="A4912">
            <v>375</v>
          </cell>
          <cell r="B4912">
            <v>2</v>
          </cell>
          <cell r="C4912" t="str">
            <v>MSSB-HA-010</v>
          </cell>
          <cell r="D4912">
            <v>375</v>
          </cell>
          <cell r="E4912" t="str">
            <v>MSSB-HA</v>
          </cell>
          <cell r="F4912" t="str">
            <v>010</v>
          </cell>
          <cell r="G4912" t="str">
            <v>JUNKED</v>
          </cell>
        </row>
        <row r="4913">
          <cell r="A4913">
            <v>402</v>
          </cell>
          <cell r="B4913">
            <v>2</v>
          </cell>
          <cell r="C4913" t="str">
            <v>MSSB-HA-011</v>
          </cell>
          <cell r="D4913">
            <v>402</v>
          </cell>
          <cell r="E4913" t="str">
            <v>MSSB-HA</v>
          </cell>
          <cell r="F4913" t="str">
            <v>011</v>
          </cell>
          <cell r="G4913" t="str">
            <v>JUNKED</v>
          </cell>
        </row>
        <row r="4914">
          <cell r="A4914">
            <v>432</v>
          </cell>
          <cell r="B4914">
            <v>2</v>
          </cell>
          <cell r="C4914" t="str">
            <v>MSSB-HA-012</v>
          </cell>
          <cell r="D4914">
            <v>432</v>
          </cell>
          <cell r="E4914" t="str">
            <v>MSSB-HA</v>
          </cell>
          <cell r="F4914" t="str">
            <v>012</v>
          </cell>
          <cell r="G4914" t="str">
            <v>JUNKED</v>
          </cell>
        </row>
        <row r="4915">
          <cell r="A4915">
            <v>462</v>
          </cell>
          <cell r="B4915">
            <v>2</v>
          </cell>
          <cell r="C4915" t="str">
            <v>MSSB-HA-013</v>
          </cell>
          <cell r="D4915">
            <v>462</v>
          </cell>
          <cell r="E4915" t="str">
            <v>MSSB-HA</v>
          </cell>
          <cell r="F4915" t="str">
            <v>013</v>
          </cell>
          <cell r="G4915" t="str">
            <v>JUNKED</v>
          </cell>
        </row>
        <row r="4916">
          <cell r="A4916">
            <v>269</v>
          </cell>
          <cell r="B4916">
            <v>2</v>
          </cell>
          <cell r="C4916" t="str">
            <v>MSSB-IA-006</v>
          </cell>
          <cell r="D4916">
            <v>269</v>
          </cell>
          <cell r="E4916" t="str">
            <v>MSSB-IA</v>
          </cell>
          <cell r="F4916" t="str">
            <v>006</v>
          </cell>
          <cell r="G4916" t="str">
            <v>JUNKED</v>
          </cell>
        </row>
        <row r="4917">
          <cell r="A4917">
            <v>296</v>
          </cell>
          <cell r="B4917">
            <v>2</v>
          </cell>
          <cell r="C4917" t="str">
            <v>MSSB-IA-007</v>
          </cell>
          <cell r="D4917">
            <v>296</v>
          </cell>
          <cell r="E4917" t="str">
            <v>MSSB-IA</v>
          </cell>
          <cell r="F4917" t="str">
            <v>007</v>
          </cell>
          <cell r="G4917" t="str">
            <v>JUNKED</v>
          </cell>
        </row>
        <row r="4918">
          <cell r="A4918">
            <v>323</v>
          </cell>
          <cell r="B4918">
            <v>2</v>
          </cell>
          <cell r="C4918" t="str">
            <v>MSSB-IA-008</v>
          </cell>
          <cell r="D4918">
            <v>323</v>
          </cell>
          <cell r="E4918" t="str">
            <v>MSSB-IA</v>
          </cell>
          <cell r="F4918" t="str">
            <v>008</v>
          </cell>
          <cell r="G4918" t="str">
            <v>JUNKED</v>
          </cell>
        </row>
        <row r="4919">
          <cell r="A4919">
            <v>347</v>
          </cell>
          <cell r="B4919">
            <v>2</v>
          </cell>
          <cell r="C4919" t="str">
            <v>MSSB-IA-009</v>
          </cell>
          <cell r="D4919">
            <v>347</v>
          </cell>
          <cell r="E4919" t="str">
            <v>MSSB-IA</v>
          </cell>
          <cell r="F4919" t="str">
            <v>009</v>
          </cell>
          <cell r="G4919" t="str">
            <v>JUNKED</v>
          </cell>
        </row>
        <row r="4920">
          <cell r="A4920">
            <v>376</v>
          </cell>
          <cell r="B4920">
            <v>2</v>
          </cell>
          <cell r="C4920" t="str">
            <v>MSSB-IA-010</v>
          </cell>
          <cell r="D4920">
            <v>376</v>
          </cell>
          <cell r="E4920" t="str">
            <v>MSSB-IA</v>
          </cell>
          <cell r="F4920" t="str">
            <v>010</v>
          </cell>
          <cell r="G4920" t="str">
            <v>JUNKED</v>
          </cell>
        </row>
        <row r="4921">
          <cell r="A4921">
            <v>463</v>
          </cell>
          <cell r="B4921">
            <v>2</v>
          </cell>
          <cell r="C4921" t="str">
            <v>MSSB-IA-013</v>
          </cell>
          <cell r="D4921">
            <v>463</v>
          </cell>
          <cell r="E4921" t="str">
            <v>MSSB-IA</v>
          </cell>
          <cell r="F4921" t="str">
            <v>013</v>
          </cell>
          <cell r="G4921" t="str">
            <v>JUNKED</v>
          </cell>
        </row>
        <row r="4922">
          <cell r="A4922">
            <v>490</v>
          </cell>
          <cell r="B4922">
            <v>2</v>
          </cell>
          <cell r="C4922" t="str">
            <v>MSSB-IA-014</v>
          </cell>
          <cell r="D4922">
            <v>490</v>
          </cell>
          <cell r="E4922" t="str">
            <v>MSSB-IA</v>
          </cell>
          <cell r="F4922" t="str">
            <v>014</v>
          </cell>
          <cell r="G4922" t="str">
            <v>JUNKED</v>
          </cell>
        </row>
        <row r="4923">
          <cell r="A4923">
            <v>533</v>
          </cell>
          <cell r="B4923">
            <v>2</v>
          </cell>
          <cell r="C4923" t="str">
            <v>MSSB-IA-016</v>
          </cell>
          <cell r="D4923">
            <v>533</v>
          </cell>
          <cell r="E4923" t="str">
            <v>MSSB-IA</v>
          </cell>
          <cell r="F4923" t="str">
            <v>016</v>
          </cell>
          <cell r="G4923" t="str">
            <v>JUNKED</v>
          </cell>
        </row>
        <row r="4924">
          <cell r="A4924">
            <v>582</v>
          </cell>
          <cell r="B4924">
            <v>2</v>
          </cell>
          <cell r="C4924" t="str">
            <v>MSSB-IA-019</v>
          </cell>
          <cell r="D4924">
            <v>582</v>
          </cell>
          <cell r="E4924" t="str">
            <v>MSSB-IA</v>
          </cell>
          <cell r="F4924" t="str">
            <v>019</v>
          </cell>
          <cell r="G4924" t="str">
            <v>JUNKED</v>
          </cell>
        </row>
        <row r="4925">
          <cell r="A4925">
            <v>693</v>
          </cell>
          <cell r="B4925">
            <v>2</v>
          </cell>
          <cell r="C4925" t="str">
            <v>MSSB-IA-024</v>
          </cell>
          <cell r="D4925">
            <v>693</v>
          </cell>
          <cell r="E4925" t="str">
            <v>MSSB-IA</v>
          </cell>
          <cell r="F4925" t="str">
            <v>024</v>
          </cell>
          <cell r="G4925" t="str">
            <v>JUNKED</v>
          </cell>
        </row>
        <row r="4926">
          <cell r="A4926">
            <v>713</v>
          </cell>
          <cell r="B4926">
            <v>2</v>
          </cell>
          <cell r="C4926" t="str">
            <v>MSSB-IA-025</v>
          </cell>
          <cell r="D4926">
            <v>713</v>
          </cell>
          <cell r="E4926" t="str">
            <v>MSSB-IA</v>
          </cell>
          <cell r="F4926" t="str">
            <v>025</v>
          </cell>
          <cell r="G4926" t="str">
            <v>JUNKED</v>
          </cell>
        </row>
        <row r="4927">
          <cell r="A4927">
            <v>724</v>
          </cell>
          <cell r="B4927">
            <v>2</v>
          </cell>
          <cell r="C4927" t="str">
            <v>MSSB-IA-026</v>
          </cell>
          <cell r="D4927">
            <v>724</v>
          </cell>
          <cell r="E4927" t="str">
            <v>MSSB-IA</v>
          </cell>
          <cell r="F4927" t="str">
            <v>026</v>
          </cell>
          <cell r="G4927" t="str">
            <v>JUNKED</v>
          </cell>
        </row>
        <row r="4928">
          <cell r="A4928">
            <v>734</v>
          </cell>
          <cell r="B4928">
            <v>2</v>
          </cell>
          <cell r="C4928" t="str">
            <v>MSSB-IA-027</v>
          </cell>
          <cell r="D4928">
            <v>734</v>
          </cell>
          <cell r="E4928" t="str">
            <v>MSSB-IA</v>
          </cell>
          <cell r="F4928" t="str">
            <v>027</v>
          </cell>
          <cell r="G4928" t="str">
            <v>JUNKED</v>
          </cell>
        </row>
        <row r="4929">
          <cell r="A4929">
            <v>743</v>
          </cell>
          <cell r="B4929">
            <v>2</v>
          </cell>
          <cell r="C4929" t="str">
            <v>MSSB-IA-028</v>
          </cell>
          <cell r="D4929">
            <v>743</v>
          </cell>
          <cell r="E4929" t="str">
            <v>MSSB-IA</v>
          </cell>
          <cell r="F4929" t="str">
            <v>028</v>
          </cell>
          <cell r="G4929" t="str">
            <v>JUNKED</v>
          </cell>
        </row>
        <row r="4930">
          <cell r="A4930">
            <v>769</v>
          </cell>
          <cell r="B4930">
            <v>2</v>
          </cell>
          <cell r="C4930" t="str">
            <v>MSSB-IA-031</v>
          </cell>
          <cell r="D4930">
            <v>769</v>
          </cell>
          <cell r="E4930" t="str">
            <v>MSSB-IA</v>
          </cell>
          <cell r="F4930" t="str">
            <v>031</v>
          </cell>
          <cell r="G4930" t="str">
            <v>JUNKED</v>
          </cell>
        </row>
        <row r="4931">
          <cell r="A4931">
            <v>783</v>
          </cell>
          <cell r="B4931">
            <v>2</v>
          </cell>
          <cell r="C4931" t="str">
            <v>MSSB-IA-032</v>
          </cell>
          <cell r="D4931">
            <v>783</v>
          </cell>
          <cell r="E4931" t="str">
            <v>MSSB-IA</v>
          </cell>
          <cell r="F4931" t="str">
            <v>032</v>
          </cell>
          <cell r="G4931" t="str">
            <v>JUNKED</v>
          </cell>
        </row>
        <row r="4932">
          <cell r="A4932">
            <v>799</v>
          </cell>
          <cell r="B4932">
            <v>2</v>
          </cell>
          <cell r="C4932" t="str">
            <v>MSSB-IA-033</v>
          </cell>
          <cell r="D4932">
            <v>799</v>
          </cell>
          <cell r="E4932" t="str">
            <v>MSSB-IA</v>
          </cell>
          <cell r="F4932" t="str">
            <v>033</v>
          </cell>
          <cell r="G4932" t="str">
            <v>JUNKED</v>
          </cell>
        </row>
        <row r="4933">
          <cell r="A4933">
            <v>816</v>
          </cell>
          <cell r="B4933">
            <v>2</v>
          </cell>
          <cell r="C4933" t="str">
            <v>MSSB-IA-034</v>
          </cell>
          <cell r="D4933">
            <v>816</v>
          </cell>
          <cell r="E4933" t="str">
            <v>MSSB-IA</v>
          </cell>
          <cell r="F4933" t="str">
            <v>034</v>
          </cell>
          <cell r="G4933" t="str">
            <v>RITE</v>
          </cell>
        </row>
        <row r="4934">
          <cell r="A4934">
            <v>825</v>
          </cell>
          <cell r="B4934">
            <v>2</v>
          </cell>
          <cell r="C4934" t="str">
            <v>MSSB-IA-035</v>
          </cell>
          <cell r="D4934">
            <v>825</v>
          </cell>
          <cell r="E4934" t="str">
            <v>MSSB-IA</v>
          </cell>
          <cell r="F4934" t="str">
            <v>035</v>
          </cell>
          <cell r="G4934" t="str">
            <v>RITE</v>
          </cell>
        </row>
        <row r="4935">
          <cell r="A4935">
            <v>834</v>
          </cell>
          <cell r="B4935">
            <v>2</v>
          </cell>
          <cell r="C4935" t="str">
            <v>MSSB-IA-036</v>
          </cell>
          <cell r="D4935">
            <v>834</v>
          </cell>
          <cell r="E4935" t="str">
            <v>MSSB-IA</v>
          </cell>
          <cell r="F4935" t="str">
            <v>036</v>
          </cell>
          <cell r="G4935" t="str">
            <v>JUNKED</v>
          </cell>
        </row>
        <row r="4936">
          <cell r="A4936">
            <v>841</v>
          </cell>
          <cell r="B4936">
            <v>2</v>
          </cell>
          <cell r="C4936" t="str">
            <v>MSSB-IA-037</v>
          </cell>
          <cell r="D4936">
            <v>841</v>
          </cell>
          <cell r="E4936" t="str">
            <v>MSSB-IA</v>
          </cell>
          <cell r="F4936" t="str">
            <v>037</v>
          </cell>
          <cell r="G4936" t="str">
            <v>JUNKED</v>
          </cell>
        </row>
        <row r="4937">
          <cell r="A4937">
            <v>853</v>
          </cell>
          <cell r="B4937">
            <v>2</v>
          </cell>
          <cell r="C4937" t="str">
            <v>MSSB-IA-038</v>
          </cell>
          <cell r="D4937">
            <v>853</v>
          </cell>
          <cell r="E4937" t="str">
            <v>MSSB-IA</v>
          </cell>
          <cell r="F4937" t="str">
            <v>038</v>
          </cell>
          <cell r="G4937" t="str">
            <v>JUNKED</v>
          </cell>
        </row>
        <row r="4938">
          <cell r="A4938">
            <v>863</v>
          </cell>
          <cell r="B4938">
            <v>2</v>
          </cell>
          <cell r="C4938" t="str">
            <v>MSSB-IA-039</v>
          </cell>
          <cell r="D4938">
            <v>863</v>
          </cell>
          <cell r="E4938" t="str">
            <v>MSSB-IA</v>
          </cell>
          <cell r="F4938" t="str">
            <v>039</v>
          </cell>
          <cell r="G4938" t="str">
            <v>JUNKED</v>
          </cell>
        </row>
        <row r="4939">
          <cell r="A4939">
            <v>874</v>
          </cell>
          <cell r="B4939">
            <v>2</v>
          </cell>
          <cell r="C4939" t="str">
            <v>MSSB-IA-040</v>
          </cell>
          <cell r="D4939">
            <v>874</v>
          </cell>
          <cell r="E4939" t="str">
            <v>MSSB-IA</v>
          </cell>
          <cell r="F4939" t="str">
            <v>040</v>
          </cell>
          <cell r="G4939" t="str">
            <v>JUNKED</v>
          </cell>
        </row>
        <row r="4940">
          <cell r="A4940">
            <v>881</v>
          </cell>
          <cell r="B4940">
            <v>2</v>
          </cell>
          <cell r="C4940" t="str">
            <v>MSSB-IA-041</v>
          </cell>
          <cell r="D4940">
            <v>881</v>
          </cell>
          <cell r="E4940" t="str">
            <v>MSSB-IA</v>
          </cell>
          <cell r="F4940" t="str">
            <v>041</v>
          </cell>
          <cell r="G4940" t="str">
            <v>JUNKED</v>
          </cell>
        </row>
        <row r="4941">
          <cell r="A4941">
            <v>956</v>
          </cell>
          <cell r="B4941">
            <v>2</v>
          </cell>
          <cell r="C4941" t="str">
            <v>MSSB-IA-049</v>
          </cell>
          <cell r="D4941">
            <v>956</v>
          </cell>
          <cell r="E4941" t="str">
            <v>MSSB-IA</v>
          </cell>
          <cell r="F4941" t="str">
            <v>049</v>
          </cell>
          <cell r="G4941" t="str">
            <v>JUNKED</v>
          </cell>
        </row>
        <row r="4942">
          <cell r="A4942">
            <v>963</v>
          </cell>
          <cell r="B4942">
            <v>2</v>
          </cell>
          <cell r="C4942" t="str">
            <v>MSSB-IA-051</v>
          </cell>
          <cell r="D4942">
            <v>963</v>
          </cell>
          <cell r="E4942" t="str">
            <v>MSSB-IA</v>
          </cell>
          <cell r="F4942" t="str">
            <v>051</v>
          </cell>
          <cell r="G4942" t="str">
            <v>JUNKED</v>
          </cell>
        </row>
        <row r="4943">
          <cell r="A4943">
            <v>972</v>
          </cell>
          <cell r="B4943">
            <v>2</v>
          </cell>
          <cell r="C4943" t="str">
            <v>MSSB-IA-052</v>
          </cell>
          <cell r="D4943">
            <v>972</v>
          </cell>
          <cell r="E4943" t="str">
            <v>MSSB-IA</v>
          </cell>
          <cell r="F4943" t="str">
            <v>052</v>
          </cell>
          <cell r="G4943" t="str">
            <v>JUNKED</v>
          </cell>
        </row>
        <row r="4944">
          <cell r="A4944">
            <v>978</v>
          </cell>
          <cell r="B4944">
            <v>2</v>
          </cell>
          <cell r="C4944" t="str">
            <v>MSSB-IA-054</v>
          </cell>
          <cell r="D4944">
            <v>978</v>
          </cell>
          <cell r="E4944" t="str">
            <v>MSSB-IA</v>
          </cell>
          <cell r="F4944" t="str">
            <v>054</v>
          </cell>
          <cell r="G4944" t="str">
            <v>JUNKED</v>
          </cell>
        </row>
        <row r="4945">
          <cell r="A4945">
            <v>3812</v>
          </cell>
          <cell r="B4945">
            <v>2</v>
          </cell>
          <cell r="C4945" t="str">
            <v>MSSB-IA-EP1</v>
          </cell>
          <cell r="D4945">
            <v>3812</v>
          </cell>
          <cell r="E4945" t="str">
            <v>MSSB-IA</v>
          </cell>
          <cell r="F4945" t="str">
            <v>EP1</v>
          </cell>
          <cell r="G4945" t="str">
            <v>JUNKED</v>
          </cell>
        </row>
        <row r="4946">
          <cell r="A4946">
            <v>464</v>
          </cell>
          <cell r="B4946">
            <v>2</v>
          </cell>
          <cell r="C4946" t="str">
            <v>MSSB-IB-013</v>
          </cell>
          <cell r="D4946">
            <v>464</v>
          </cell>
          <cell r="E4946" t="str">
            <v>MSSB-IB</v>
          </cell>
          <cell r="F4946" t="str">
            <v>013</v>
          </cell>
          <cell r="G4946" t="str">
            <v>RITE</v>
          </cell>
        </row>
        <row r="4947">
          <cell r="A4947">
            <v>491</v>
          </cell>
          <cell r="B4947">
            <v>2</v>
          </cell>
          <cell r="C4947" t="str">
            <v>MSSB-IB-014</v>
          </cell>
          <cell r="D4947">
            <v>491</v>
          </cell>
          <cell r="E4947" t="str">
            <v>MSSB-IB</v>
          </cell>
          <cell r="F4947" t="str">
            <v>014</v>
          </cell>
          <cell r="G4947" t="str">
            <v>RITE</v>
          </cell>
        </row>
        <row r="4948">
          <cell r="A4948">
            <v>714</v>
          </cell>
          <cell r="B4948">
            <v>2</v>
          </cell>
          <cell r="C4948" t="str">
            <v>MSSB-IB-025</v>
          </cell>
          <cell r="D4948">
            <v>714</v>
          </cell>
          <cell r="E4948" t="str">
            <v>MSSB-IB</v>
          </cell>
          <cell r="F4948" t="str">
            <v>025</v>
          </cell>
          <cell r="G4948" t="str">
            <v>On Location</v>
          </cell>
        </row>
        <row r="4949">
          <cell r="A4949">
            <v>1555</v>
          </cell>
          <cell r="B4949">
            <v>2</v>
          </cell>
          <cell r="C4949" t="str">
            <v>MSSB-IB-224</v>
          </cell>
          <cell r="D4949">
            <v>1555</v>
          </cell>
          <cell r="E4949" t="str">
            <v>MSSB-IB</v>
          </cell>
          <cell r="F4949" t="str">
            <v>224</v>
          </cell>
          <cell r="G4949" t="str">
            <v>Lost in Hole</v>
          </cell>
        </row>
        <row r="4950">
          <cell r="A4950">
            <v>1560</v>
          </cell>
          <cell r="B4950">
            <v>2</v>
          </cell>
          <cell r="C4950" t="str">
            <v>MSSB-IB-225</v>
          </cell>
          <cell r="D4950">
            <v>1560</v>
          </cell>
          <cell r="E4950" t="str">
            <v>MSSB-IB</v>
          </cell>
          <cell r="F4950" t="str">
            <v>225</v>
          </cell>
          <cell r="G4950" t="str">
            <v>On Location</v>
          </cell>
        </row>
        <row r="4951">
          <cell r="A4951">
            <v>1198</v>
          </cell>
          <cell r="B4951">
            <v>2</v>
          </cell>
          <cell r="C4951" t="str">
            <v>MSSB-IC-103</v>
          </cell>
          <cell r="D4951">
            <v>1198</v>
          </cell>
          <cell r="E4951" t="str">
            <v>MSSB-IC</v>
          </cell>
          <cell r="F4951" t="str">
            <v>103</v>
          </cell>
          <cell r="G4951" t="str">
            <v>JUNKED</v>
          </cell>
        </row>
        <row r="4952">
          <cell r="A4952">
            <v>1231</v>
          </cell>
          <cell r="B4952">
            <v>2</v>
          </cell>
          <cell r="C4952" t="str">
            <v>MSSB-IC-111</v>
          </cell>
          <cell r="D4952">
            <v>1231</v>
          </cell>
          <cell r="E4952" t="str">
            <v>MSSB-IC</v>
          </cell>
          <cell r="F4952" t="str">
            <v>111</v>
          </cell>
          <cell r="G4952" t="str">
            <v>JUNKED</v>
          </cell>
        </row>
        <row r="4953">
          <cell r="A4953">
            <v>1669</v>
          </cell>
          <cell r="B4953">
            <v>2</v>
          </cell>
          <cell r="C4953" t="str">
            <v>MSSB-IC-271</v>
          </cell>
          <cell r="D4953">
            <v>1669</v>
          </cell>
          <cell r="E4953" t="str">
            <v>MSSB-IC</v>
          </cell>
          <cell r="F4953" t="str">
            <v>271</v>
          </cell>
          <cell r="G4953" t="str">
            <v>JUNKED</v>
          </cell>
        </row>
        <row r="4954">
          <cell r="A4954">
            <v>1672</v>
          </cell>
          <cell r="B4954">
            <v>2</v>
          </cell>
          <cell r="C4954" t="str">
            <v>MSSB-IC-272</v>
          </cell>
          <cell r="D4954">
            <v>1672</v>
          </cell>
          <cell r="E4954" t="str">
            <v>MSSB-IC</v>
          </cell>
          <cell r="F4954" t="str">
            <v>272</v>
          </cell>
          <cell r="G4954" t="str">
            <v>JUNKED</v>
          </cell>
        </row>
        <row r="4955">
          <cell r="A4955">
            <v>1697</v>
          </cell>
          <cell r="B4955">
            <v>2</v>
          </cell>
          <cell r="C4955" t="str">
            <v>MSSB-IC-292</v>
          </cell>
          <cell r="D4955">
            <v>1697</v>
          </cell>
          <cell r="E4955" t="str">
            <v>MSSB-IC</v>
          </cell>
          <cell r="F4955" t="str">
            <v>292</v>
          </cell>
          <cell r="G4955" t="str">
            <v>JUNKED</v>
          </cell>
        </row>
        <row r="4956">
          <cell r="A4956">
            <v>1701</v>
          </cell>
          <cell r="B4956">
            <v>2</v>
          </cell>
          <cell r="C4956" t="str">
            <v>MSSB-IC-293</v>
          </cell>
          <cell r="D4956">
            <v>1701</v>
          </cell>
          <cell r="E4956" t="str">
            <v>MSSB-IC</v>
          </cell>
          <cell r="F4956" t="str">
            <v>293</v>
          </cell>
          <cell r="G4956" t="str">
            <v>JUNKED</v>
          </cell>
        </row>
        <row r="4957">
          <cell r="A4957">
            <v>1788</v>
          </cell>
          <cell r="B4957">
            <v>2</v>
          </cell>
          <cell r="C4957" t="str">
            <v>MSSB-IC-311</v>
          </cell>
          <cell r="D4957">
            <v>1788</v>
          </cell>
          <cell r="E4957" t="str">
            <v>MSSB-IC</v>
          </cell>
          <cell r="F4957" t="str">
            <v>311</v>
          </cell>
          <cell r="G4957" t="str">
            <v>JUNKED</v>
          </cell>
        </row>
        <row r="4958">
          <cell r="A4958">
            <v>1796</v>
          </cell>
          <cell r="B4958">
            <v>2</v>
          </cell>
          <cell r="C4958" t="str">
            <v>MSSB-IC-312</v>
          </cell>
          <cell r="D4958">
            <v>1796</v>
          </cell>
          <cell r="E4958" t="str">
            <v>MSSB-IC</v>
          </cell>
          <cell r="F4958" t="str">
            <v>312</v>
          </cell>
          <cell r="G4958" t="str">
            <v>On Location</v>
          </cell>
        </row>
        <row r="4959">
          <cell r="A4959">
            <v>1925</v>
          </cell>
          <cell r="B4959">
            <v>2</v>
          </cell>
          <cell r="C4959" t="str">
            <v>MSSB-IC-406</v>
          </cell>
          <cell r="D4959">
            <v>1925</v>
          </cell>
          <cell r="E4959" t="str">
            <v>MSSB-IC</v>
          </cell>
          <cell r="F4959" t="str">
            <v>406</v>
          </cell>
          <cell r="G4959" t="str">
            <v>RITE</v>
          </cell>
        </row>
        <row r="4960">
          <cell r="A4960">
            <v>2083</v>
          </cell>
          <cell r="B4960">
            <v>2</v>
          </cell>
          <cell r="C4960" t="str">
            <v>MSSB-IC-493</v>
          </cell>
          <cell r="D4960">
            <v>2083</v>
          </cell>
          <cell r="E4960" t="str">
            <v>MSSB-IC</v>
          </cell>
          <cell r="F4960" t="str">
            <v>493</v>
          </cell>
          <cell r="G4960" t="str">
            <v>Lost in Hole</v>
          </cell>
        </row>
        <row r="4961">
          <cell r="A4961">
            <v>2177</v>
          </cell>
          <cell r="B4961">
            <v>2</v>
          </cell>
          <cell r="C4961" t="str">
            <v>MSSB-IC-5275</v>
          </cell>
          <cell r="D4961">
            <v>2177</v>
          </cell>
          <cell r="E4961" t="str">
            <v>MSSB-IC</v>
          </cell>
          <cell r="F4961" t="str">
            <v>5275</v>
          </cell>
          <cell r="G4961" t="str">
            <v>RITE</v>
          </cell>
        </row>
        <row r="4962">
          <cell r="A4962">
            <v>2210</v>
          </cell>
          <cell r="B4962">
            <v>2</v>
          </cell>
          <cell r="C4962" t="str">
            <v>MSSB-IC-542</v>
          </cell>
          <cell r="D4962">
            <v>2210</v>
          </cell>
          <cell r="E4962" t="str">
            <v>MSSB-IC</v>
          </cell>
          <cell r="F4962" t="str">
            <v>542</v>
          </cell>
          <cell r="G4962" t="str">
            <v>JUNKED</v>
          </cell>
        </row>
        <row r="4963">
          <cell r="A4963">
            <v>4100</v>
          </cell>
          <cell r="B4963">
            <v>2</v>
          </cell>
          <cell r="C4963" t="str">
            <v>MSSB-IC-543</v>
          </cell>
          <cell r="D4963">
            <v>4100</v>
          </cell>
          <cell r="E4963" t="str">
            <v>MSSB-IC</v>
          </cell>
          <cell r="F4963" t="str">
            <v>543</v>
          </cell>
          <cell r="G4963" t="str">
            <v>RITE</v>
          </cell>
        </row>
        <row r="4964">
          <cell r="A4964">
            <v>2225</v>
          </cell>
          <cell r="B4964">
            <v>2</v>
          </cell>
          <cell r="C4964" t="str">
            <v>MSSB-IC-548</v>
          </cell>
          <cell r="D4964">
            <v>2225</v>
          </cell>
          <cell r="E4964" t="str">
            <v>MSSB-IC</v>
          </cell>
          <cell r="F4964" t="str">
            <v>548</v>
          </cell>
          <cell r="G4964" t="str">
            <v>JUNKED</v>
          </cell>
        </row>
        <row r="4965">
          <cell r="A4965">
            <v>2360</v>
          </cell>
          <cell r="B4965">
            <v>2</v>
          </cell>
          <cell r="C4965" t="str">
            <v>MSSB-IC-610</v>
          </cell>
          <cell r="D4965">
            <v>2360</v>
          </cell>
          <cell r="E4965" t="str">
            <v>MSSB-IC</v>
          </cell>
          <cell r="F4965" t="str">
            <v>610</v>
          </cell>
          <cell r="G4965" t="str">
            <v>RITE</v>
          </cell>
        </row>
        <row r="4966">
          <cell r="A4966">
            <v>2592</v>
          </cell>
          <cell r="B4966">
            <v>2</v>
          </cell>
          <cell r="C4966" t="str">
            <v>MSSB-IC-712</v>
          </cell>
          <cell r="D4966">
            <v>2592</v>
          </cell>
          <cell r="E4966" t="str">
            <v>MSSB-IC</v>
          </cell>
          <cell r="F4966" t="str">
            <v>712</v>
          </cell>
          <cell r="G4966" t="str">
            <v>JUNKED</v>
          </cell>
        </row>
        <row r="4967">
          <cell r="A4967">
            <v>2598</v>
          </cell>
          <cell r="B4967">
            <v>2</v>
          </cell>
          <cell r="C4967" t="str">
            <v>MSSB-IC-713</v>
          </cell>
          <cell r="D4967">
            <v>2598</v>
          </cell>
          <cell r="E4967" t="str">
            <v>MSSB-IC</v>
          </cell>
          <cell r="F4967" t="str">
            <v>713</v>
          </cell>
          <cell r="G4967" t="str">
            <v>JUNKED</v>
          </cell>
        </row>
        <row r="4968">
          <cell r="A4968">
            <v>2638</v>
          </cell>
          <cell r="B4968">
            <v>2</v>
          </cell>
          <cell r="C4968" t="str">
            <v>MSSB-IC-724</v>
          </cell>
          <cell r="D4968">
            <v>2638</v>
          </cell>
          <cell r="E4968" t="str">
            <v>MSSB-IC</v>
          </cell>
          <cell r="F4968" t="str">
            <v>724</v>
          </cell>
          <cell r="G4968" t="str">
            <v>JUNKED</v>
          </cell>
        </row>
        <row r="4969">
          <cell r="A4969">
            <v>2883</v>
          </cell>
          <cell r="B4969">
            <v>2</v>
          </cell>
          <cell r="C4969" t="str">
            <v>MSSB-IC-851</v>
          </cell>
          <cell r="D4969">
            <v>2883</v>
          </cell>
          <cell r="E4969" t="str">
            <v>MSSB-IC</v>
          </cell>
          <cell r="F4969" t="str">
            <v>851</v>
          </cell>
          <cell r="G4969" t="str">
            <v>JUNKED</v>
          </cell>
        </row>
        <row r="4970">
          <cell r="A4970">
            <v>2885</v>
          </cell>
          <cell r="B4970">
            <v>2</v>
          </cell>
          <cell r="C4970" t="str">
            <v>MSSB-IC-854</v>
          </cell>
          <cell r="D4970">
            <v>2885</v>
          </cell>
          <cell r="E4970" t="str">
            <v>MSSB-IC</v>
          </cell>
          <cell r="F4970" t="str">
            <v>854</v>
          </cell>
          <cell r="G4970" t="str">
            <v>JUNKED</v>
          </cell>
        </row>
        <row r="4971">
          <cell r="A4971">
            <v>2886</v>
          </cell>
          <cell r="B4971">
            <v>2</v>
          </cell>
          <cell r="C4971" t="str">
            <v>MSSB-IC-8543</v>
          </cell>
          <cell r="D4971">
            <v>2886</v>
          </cell>
          <cell r="E4971" t="str">
            <v>MSSB-IC</v>
          </cell>
          <cell r="F4971" t="str">
            <v>8543</v>
          </cell>
          <cell r="G4971" t="str">
            <v>On Location</v>
          </cell>
        </row>
        <row r="4972">
          <cell r="A4972">
            <v>2887</v>
          </cell>
          <cell r="B4972">
            <v>2</v>
          </cell>
          <cell r="C4972" t="str">
            <v>MSSB-IC-855</v>
          </cell>
          <cell r="D4972">
            <v>2887</v>
          </cell>
          <cell r="E4972" t="str">
            <v>MSSB-IC</v>
          </cell>
          <cell r="F4972" t="str">
            <v>855</v>
          </cell>
          <cell r="G4972" t="str">
            <v>JUNKED</v>
          </cell>
        </row>
        <row r="4973">
          <cell r="A4973">
            <v>2973</v>
          </cell>
          <cell r="B4973">
            <v>2</v>
          </cell>
          <cell r="C4973" t="str">
            <v>MSSB-IC-922</v>
          </cell>
          <cell r="D4973">
            <v>2973</v>
          </cell>
          <cell r="E4973" t="str">
            <v>MSSB-IC</v>
          </cell>
          <cell r="F4973" t="str">
            <v>922</v>
          </cell>
          <cell r="G4973" t="str">
            <v>JUNKED</v>
          </cell>
        </row>
        <row r="4974">
          <cell r="A4974">
            <v>2974</v>
          </cell>
          <cell r="B4974">
            <v>2</v>
          </cell>
          <cell r="C4974" t="str">
            <v>MSSB-IC-923</v>
          </cell>
          <cell r="D4974">
            <v>2974</v>
          </cell>
          <cell r="E4974" t="str">
            <v>MSSB-IC</v>
          </cell>
          <cell r="F4974" t="str">
            <v>923</v>
          </cell>
          <cell r="G4974" t="str">
            <v>JUNKED</v>
          </cell>
        </row>
        <row r="4975">
          <cell r="A4975">
            <v>2975</v>
          </cell>
          <cell r="B4975">
            <v>2</v>
          </cell>
          <cell r="C4975" t="str">
            <v>MSSB-IC-924</v>
          </cell>
          <cell r="D4975">
            <v>2975</v>
          </cell>
          <cell r="E4975" t="str">
            <v>MSSB-IC</v>
          </cell>
          <cell r="F4975" t="str">
            <v>924</v>
          </cell>
          <cell r="G4975" t="str">
            <v>JUNKED</v>
          </cell>
        </row>
        <row r="4976">
          <cell r="A4976">
            <v>2976</v>
          </cell>
          <cell r="B4976">
            <v>2</v>
          </cell>
          <cell r="C4976" t="str">
            <v>MSSB-IC-925</v>
          </cell>
          <cell r="D4976">
            <v>2976</v>
          </cell>
          <cell r="E4976" t="str">
            <v>MSSB-IC</v>
          </cell>
          <cell r="F4976" t="str">
            <v>925</v>
          </cell>
          <cell r="G4976" t="str">
            <v>RITE</v>
          </cell>
        </row>
        <row r="4977">
          <cell r="A4977">
            <v>2977</v>
          </cell>
          <cell r="B4977">
            <v>2</v>
          </cell>
          <cell r="C4977" t="str">
            <v>MSSB-IC-928</v>
          </cell>
          <cell r="D4977">
            <v>2977</v>
          </cell>
          <cell r="E4977" t="str">
            <v>MSSB-IC</v>
          </cell>
          <cell r="F4977" t="str">
            <v>928</v>
          </cell>
          <cell r="G4977" t="str">
            <v>JUNKED</v>
          </cell>
        </row>
        <row r="4978">
          <cell r="A4978">
            <v>2980</v>
          </cell>
          <cell r="B4978">
            <v>2</v>
          </cell>
          <cell r="C4978" t="str">
            <v>MSSB-IC-929</v>
          </cell>
          <cell r="D4978">
            <v>2980</v>
          </cell>
          <cell r="E4978" t="str">
            <v>MSSB-IC</v>
          </cell>
          <cell r="F4978" t="str">
            <v>929</v>
          </cell>
          <cell r="G4978" t="str">
            <v>JUNKED</v>
          </cell>
        </row>
        <row r="4979">
          <cell r="A4979">
            <v>162</v>
          </cell>
          <cell r="B4979">
            <v>2</v>
          </cell>
          <cell r="C4979" t="str">
            <v>MSSB-JA-003</v>
          </cell>
          <cell r="D4979">
            <v>162</v>
          </cell>
          <cell r="E4979" t="str">
            <v>MSSB-JA</v>
          </cell>
          <cell r="F4979" t="str">
            <v>003</v>
          </cell>
          <cell r="G4979" t="str">
            <v>JUNKED</v>
          </cell>
        </row>
        <row r="4980">
          <cell r="A4980">
            <v>200</v>
          </cell>
          <cell r="B4980">
            <v>2</v>
          </cell>
          <cell r="C4980" t="str">
            <v>MSSB-JA-004</v>
          </cell>
          <cell r="D4980">
            <v>200</v>
          </cell>
          <cell r="E4980" t="str">
            <v>MSSB-JA</v>
          </cell>
          <cell r="F4980" t="str">
            <v>004</v>
          </cell>
          <cell r="G4980" t="str">
            <v>JUNKED</v>
          </cell>
        </row>
        <row r="4981">
          <cell r="A4981">
            <v>297</v>
          </cell>
          <cell r="B4981">
            <v>2</v>
          </cell>
          <cell r="C4981" t="str">
            <v>MSSB-JA-007</v>
          </cell>
          <cell r="D4981">
            <v>297</v>
          </cell>
          <cell r="E4981" t="str">
            <v>MSSB-JA</v>
          </cell>
          <cell r="F4981" t="str">
            <v>007</v>
          </cell>
          <cell r="G4981" t="str">
            <v>JUNKED</v>
          </cell>
        </row>
        <row r="4982">
          <cell r="A4982">
            <v>348</v>
          </cell>
          <cell r="B4982">
            <v>2</v>
          </cell>
          <cell r="C4982" t="str">
            <v>MSSB-JA-009</v>
          </cell>
          <cell r="D4982">
            <v>348</v>
          </cell>
          <cell r="E4982" t="str">
            <v>MSSB-JA</v>
          </cell>
          <cell r="F4982" t="str">
            <v>009</v>
          </cell>
          <cell r="G4982" t="str">
            <v>JUNKED</v>
          </cell>
        </row>
        <row r="4983">
          <cell r="A4983">
            <v>465</v>
          </cell>
          <cell r="B4983">
            <v>2</v>
          </cell>
          <cell r="C4983" t="str">
            <v>MSSB-JA-013</v>
          </cell>
          <cell r="D4983">
            <v>465</v>
          </cell>
          <cell r="E4983" t="str">
            <v>MSSB-JA</v>
          </cell>
          <cell r="F4983" t="str">
            <v>013</v>
          </cell>
          <cell r="G4983" t="str">
            <v>JUNKED</v>
          </cell>
        </row>
        <row r="4984">
          <cell r="A4984">
            <v>551</v>
          </cell>
          <cell r="B4984">
            <v>2</v>
          </cell>
          <cell r="C4984" t="str">
            <v>MSSB-JA-017</v>
          </cell>
          <cell r="D4984">
            <v>551</v>
          </cell>
          <cell r="E4984" t="str">
            <v>MSSB-JA</v>
          </cell>
          <cell r="F4984" t="str">
            <v>017</v>
          </cell>
          <cell r="G4984" t="str">
            <v>JUNKED</v>
          </cell>
        </row>
        <row r="4985">
          <cell r="A4985">
            <v>569</v>
          </cell>
          <cell r="B4985">
            <v>2</v>
          </cell>
          <cell r="C4985" t="str">
            <v>MSSB-JA-018</v>
          </cell>
          <cell r="D4985">
            <v>569</v>
          </cell>
          <cell r="E4985" t="str">
            <v>MSSB-JA</v>
          </cell>
          <cell r="F4985" t="str">
            <v>018</v>
          </cell>
          <cell r="G4985" t="str">
            <v>JUNKED</v>
          </cell>
        </row>
        <row r="4986">
          <cell r="A4986">
            <v>583</v>
          </cell>
          <cell r="B4986">
            <v>2</v>
          </cell>
          <cell r="C4986" t="str">
            <v>MSSB-JA-019</v>
          </cell>
          <cell r="D4986">
            <v>583</v>
          </cell>
          <cell r="E4986" t="str">
            <v>MSSB-JA</v>
          </cell>
          <cell r="F4986" t="str">
            <v>019</v>
          </cell>
          <cell r="G4986" t="str">
            <v>JUNKED</v>
          </cell>
        </row>
        <row r="4987">
          <cell r="A4987">
            <v>609</v>
          </cell>
          <cell r="B4987">
            <v>2</v>
          </cell>
          <cell r="C4987" t="str">
            <v>MSSB-JA-020</v>
          </cell>
          <cell r="D4987">
            <v>609</v>
          </cell>
          <cell r="E4987" t="str">
            <v>MSSB-JA</v>
          </cell>
          <cell r="F4987" t="str">
            <v>020</v>
          </cell>
          <cell r="G4987" t="str">
            <v>JUNKED</v>
          </cell>
        </row>
        <row r="4988">
          <cell r="A4988">
            <v>626</v>
          </cell>
          <cell r="B4988">
            <v>2</v>
          </cell>
          <cell r="C4988" t="str">
            <v>MSSB-JA-021</v>
          </cell>
          <cell r="D4988">
            <v>626</v>
          </cell>
          <cell r="E4988" t="str">
            <v>MSSB-JA</v>
          </cell>
          <cell r="F4988" t="str">
            <v>021</v>
          </cell>
          <cell r="G4988" t="str">
            <v>JUNKED</v>
          </cell>
        </row>
        <row r="4989">
          <cell r="A4989">
            <v>651</v>
          </cell>
          <cell r="B4989">
            <v>2</v>
          </cell>
          <cell r="C4989" t="str">
            <v>MSSB-JA-022</v>
          </cell>
          <cell r="D4989">
            <v>651</v>
          </cell>
          <cell r="E4989" t="str">
            <v>MSSB-JA</v>
          </cell>
          <cell r="F4989" t="str">
            <v>022</v>
          </cell>
          <cell r="G4989" t="str">
            <v>JUNKED</v>
          </cell>
        </row>
        <row r="4990">
          <cell r="A4990">
            <v>3813</v>
          </cell>
          <cell r="B4990">
            <v>2</v>
          </cell>
          <cell r="C4990" t="str">
            <v>MSSB-JA-EP1</v>
          </cell>
          <cell r="D4990">
            <v>3813</v>
          </cell>
          <cell r="E4990" t="str">
            <v>MSSB-JA</v>
          </cell>
          <cell r="F4990" t="str">
            <v>EP1</v>
          </cell>
          <cell r="G4990" t="str">
            <v>JUNKED</v>
          </cell>
        </row>
        <row r="4991">
          <cell r="A4991">
            <v>3817</v>
          </cell>
          <cell r="B4991">
            <v>2</v>
          </cell>
          <cell r="C4991" t="str">
            <v>MSSB-JA-EP2</v>
          </cell>
          <cell r="D4991">
            <v>3817</v>
          </cell>
          <cell r="E4991" t="str">
            <v>MSSB-JA</v>
          </cell>
          <cell r="F4991" t="str">
            <v>EP2</v>
          </cell>
          <cell r="G4991" t="str">
            <v>JUNKED</v>
          </cell>
        </row>
        <row r="4992">
          <cell r="A4992">
            <v>3982</v>
          </cell>
          <cell r="B4992">
            <v>2</v>
          </cell>
          <cell r="C4992" t="str">
            <v>MSSB-JB-013</v>
          </cell>
          <cell r="D4992">
            <v>3982</v>
          </cell>
          <cell r="E4992" t="str">
            <v>MSSB-JB</v>
          </cell>
          <cell r="F4992" t="str">
            <v>013</v>
          </cell>
          <cell r="G4992" t="str">
            <v>JUNKED</v>
          </cell>
        </row>
        <row r="4993">
          <cell r="A4993">
            <v>3983</v>
          </cell>
          <cell r="B4993">
            <v>2</v>
          </cell>
          <cell r="C4993" t="str">
            <v>MSSB-JB-014</v>
          </cell>
          <cell r="D4993">
            <v>3983</v>
          </cell>
          <cell r="E4993" t="str">
            <v>MSSB-JB</v>
          </cell>
          <cell r="F4993" t="str">
            <v>014</v>
          </cell>
          <cell r="G4993" t="str">
            <v>RITE</v>
          </cell>
        </row>
        <row r="4994">
          <cell r="A4994">
            <v>4261</v>
          </cell>
          <cell r="B4994">
            <v>2</v>
          </cell>
          <cell r="C4994" t="str">
            <v>MSSB-JB-464</v>
          </cell>
          <cell r="D4994">
            <v>4261</v>
          </cell>
          <cell r="E4994" t="str">
            <v>MSSB-JB</v>
          </cell>
          <cell r="F4994" t="str">
            <v>464</v>
          </cell>
          <cell r="G4994" t="str">
            <v>JUNKED</v>
          </cell>
        </row>
        <row r="4995">
          <cell r="A4995">
            <v>3985</v>
          </cell>
          <cell r="B4995">
            <v>2</v>
          </cell>
          <cell r="C4995" t="str">
            <v>MSSB-JB-981</v>
          </cell>
          <cell r="D4995">
            <v>3985</v>
          </cell>
          <cell r="E4995" t="str">
            <v>MSSB-JB</v>
          </cell>
          <cell r="F4995" t="str">
            <v>981</v>
          </cell>
          <cell r="G4995" t="str">
            <v>RITE</v>
          </cell>
        </row>
        <row r="4996">
          <cell r="A4996">
            <v>570</v>
          </cell>
          <cell r="B4996">
            <v>2</v>
          </cell>
          <cell r="C4996" t="str">
            <v>MSSB-JC-018</v>
          </cell>
          <cell r="D4996">
            <v>570</v>
          </cell>
          <cell r="E4996" t="str">
            <v>MSSB-JC</v>
          </cell>
          <cell r="F4996" t="str">
            <v>018</v>
          </cell>
          <cell r="G4996" t="str">
            <v>JUNKED</v>
          </cell>
        </row>
        <row r="4997">
          <cell r="A4997">
            <v>1249</v>
          </cell>
          <cell r="B4997">
            <v>2</v>
          </cell>
          <cell r="C4997" t="str">
            <v>MSSB-JC-114</v>
          </cell>
          <cell r="D4997">
            <v>1249</v>
          </cell>
          <cell r="E4997" t="str">
            <v>MSSB-JC</v>
          </cell>
          <cell r="F4997" t="str">
            <v>114</v>
          </cell>
          <cell r="G4997" t="str">
            <v>JUNKED</v>
          </cell>
        </row>
        <row r="4998">
          <cell r="A4998">
            <v>1802</v>
          </cell>
          <cell r="B4998">
            <v>2</v>
          </cell>
          <cell r="C4998" t="str">
            <v>MSSB-JC-314</v>
          </cell>
          <cell r="D4998">
            <v>1802</v>
          </cell>
          <cell r="E4998" t="str">
            <v>MSSB-JC</v>
          </cell>
          <cell r="F4998" t="str">
            <v>314</v>
          </cell>
          <cell r="G4998" t="str">
            <v>JUNKED</v>
          </cell>
        </row>
        <row r="4999">
          <cell r="A4999">
            <v>1873</v>
          </cell>
          <cell r="B4999">
            <v>2</v>
          </cell>
          <cell r="C4999" t="str">
            <v>MSSB-JC-3917</v>
          </cell>
          <cell r="D4999">
            <v>1873</v>
          </cell>
          <cell r="E4999" t="str">
            <v>MSSB-JC</v>
          </cell>
          <cell r="F4999" t="str">
            <v>3917</v>
          </cell>
          <cell r="G4999" t="str">
            <v>Lost in Hole</v>
          </cell>
        </row>
        <row r="5000">
          <cell r="A5000">
            <v>2428</v>
          </cell>
          <cell r="B5000">
            <v>2</v>
          </cell>
          <cell r="C5000" t="str">
            <v>MSSB-JC-635</v>
          </cell>
          <cell r="D5000">
            <v>2428</v>
          </cell>
          <cell r="E5000" t="str">
            <v>MSSB-JC</v>
          </cell>
          <cell r="F5000" t="str">
            <v>635</v>
          </cell>
          <cell r="G5000" t="str">
            <v>JUNKED</v>
          </cell>
        </row>
        <row r="5001">
          <cell r="A5001">
            <v>2431</v>
          </cell>
          <cell r="B5001">
            <v>2</v>
          </cell>
          <cell r="C5001" t="str">
            <v>MSSB-JC-636</v>
          </cell>
          <cell r="D5001">
            <v>2431</v>
          </cell>
          <cell r="E5001" t="str">
            <v>MSSB-JC</v>
          </cell>
          <cell r="F5001" t="str">
            <v>636</v>
          </cell>
          <cell r="G5001" t="str">
            <v>JUNKED</v>
          </cell>
        </row>
        <row r="5002">
          <cell r="A5002">
            <v>4416</v>
          </cell>
          <cell r="B5002">
            <v>2</v>
          </cell>
          <cell r="C5002" t="str">
            <v>MSSB-JC-84773</v>
          </cell>
          <cell r="D5002">
            <v>4416</v>
          </cell>
          <cell r="E5002" t="str">
            <v>MSSB-JC</v>
          </cell>
          <cell r="F5002" t="str">
            <v>84773</v>
          </cell>
          <cell r="G5002" t="str">
            <v>RITE</v>
          </cell>
        </row>
        <row r="5003">
          <cell r="A5003">
            <v>3691</v>
          </cell>
          <cell r="B5003">
            <v>2</v>
          </cell>
          <cell r="C5003" t="str">
            <v>MSSB-JC-985</v>
          </cell>
          <cell r="D5003">
            <v>3691</v>
          </cell>
          <cell r="E5003" t="str">
            <v>MSSB-JC</v>
          </cell>
          <cell r="F5003" t="str">
            <v>985</v>
          </cell>
          <cell r="G5003" t="str">
            <v>JUNKED</v>
          </cell>
        </row>
        <row r="5004">
          <cell r="A5004">
            <v>3693</v>
          </cell>
          <cell r="B5004">
            <v>2</v>
          </cell>
          <cell r="C5004" t="str">
            <v>MSSB-JC-986</v>
          </cell>
          <cell r="D5004">
            <v>3693</v>
          </cell>
          <cell r="E5004" t="str">
            <v>MSSB-JC</v>
          </cell>
          <cell r="F5004" t="str">
            <v>986</v>
          </cell>
          <cell r="G5004" t="str">
            <v>RITE</v>
          </cell>
        </row>
        <row r="5005">
          <cell r="A5005">
            <v>3694</v>
          </cell>
          <cell r="B5005">
            <v>2</v>
          </cell>
          <cell r="C5005" t="str">
            <v>MSSB-JC-987</v>
          </cell>
          <cell r="D5005">
            <v>3694</v>
          </cell>
          <cell r="E5005" t="str">
            <v>MSSB-JC</v>
          </cell>
          <cell r="F5005" t="str">
            <v>987</v>
          </cell>
          <cell r="G5005" t="str">
            <v>JUNKED</v>
          </cell>
        </row>
        <row r="5006">
          <cell r="A5006">
            <v>3850</v>
          </cell>
          <cell r="B5006">
            <v>2</v>
          </cell>
          <cell r="C5006" t="str">
            <v>MSSB-JC-L01</v>
          </cell>
          <cell r="D5006">
            <v>3850</v>
          </cell>
          <cell r="E5006" t="str">
            <v>MSSB-JC</v>
          </cell>
          <cell r="F5006" t="str">
            <v>L01</v>
          </cell>
          <cell r="G5006" t="str">
            <v>JUNKED</v>
          </cell>
        </row>
        <row r="5007">
          <cell r="A5007">
            <v>3868</v>
          </cell>
          <cell r="B5007">
            <v>2</v>
          </cell>
          <cell r="C5007" t="str">
            <v>MSSB-JC-L02</v>
          </cell>
          <cell r="D5007">
            <v>3868</v>
          </cell>
          <cell r="E5007" t="str">
            <v>MSSB-JC</v>
          </cell>
          <cell r="F5007" t="str">
            <v>L02</v>
          </cell>
          <cell r="G5007" t="str">
            <v>RITE</v>
          </cell>
        </row>
        <row r="5008">
          <cell r="A5008">
            <v>3934</v>
          </cell>
          <cell r="B5008">
            <v>2</v>
          </cell>
          <cell r="C5008" t="str">
            <v>MSSB-JC-L15</v>
          </cell>
          <cell r="D5008">
            <v>3934</v>
          </cell>
          <cell r="E5008" t="str">
            <v>MSSB-JC</v>
          </cell>
          <cell r="F5008" t="str">
            <v>L15</v>
          </cell>
          <cell r="G5008" t="str">
            <v>RITE</v>
          </cell>
        </row>
        <row r="5009">
          <cell r="A5009">
            <v>3974</v>
          </cell>
          <cell r="B5009">
            <v>2</v>
          </cell>
          <cell r="C5009" t="str">
            <v>MSSB-LT-001</v>
          </cell>
          <cell r="D5009">
            <v>3974</v>
          </cell>
          <cell r="E5009" t="str">
            <v>MSSB-LT</v>
          </cell>
          <cell r="F5009" t="str">
            <v>001</v>
          </cell>
          <cell r="G5009" t="str">
            <v>JUNKED</v>
          </cell>
        </row>
        <row r="5010">
          <cell r="A5010">
            <v>55</v>
          </cell>
          <cell r="B5010">
            <v>2</v>
          </cell>
          <cell r="C5010" t="str">
            <v>MSSB-SS-001</v>
          </cell>
          <cell r="D5010">
            <v>55</v>
          </cell>
          <cell r="E5010" t="str">
            <v>MSSB-SS</v>
          </cell>
          <cell r="F5010" t="str">
            <v>001</v>
          </cell>
          <cell r="G5010" t="str">
            <v>RITE</v>
          </cell>
        </row>
        <row r="5011">
          <cell r="A5011">
            <v>201</v>
          </cell>
          <cell r="B5011">
            <v>2</v>
          </cell>
          <cell r="C5011" t="str">
            <v>MSSB-SS-004</v>
          </cell>
          <cell r="D5011">
            <v>201</v>
          </cell>
          <cell r="E5011" t="str">
            <v>MSSB-SS</v>
          </cell>
          <cell r="F5011" t="str">
            <v>004</v>
          </cell>
          <cell r="G5011" t="str">
            <v>RITE</v>
          </cell>
        </row>
        <row r="5012">
          <cell r="A5012">
            <v>238</v>
          </cell>
          <cell r="B5012">
            <v>2</v>
          </cell>
          <cell r="C5012" t="str">
            <v>MSSB-SS-005</v>
          </cell>
          <cell r="D5012">
            <v>238</v>
          </cell>
          <cell r="E5012" t="str">
            <v>MSSB-SS</v>
          </cell>
          <cell r="F5012" t="str">
            <v>005</v>
          </cell>
          <cell r="G5012" t="str">
            <v>JUNKED</v>
          </cell>
        </row>
        <row r="5013">
          <cell r="A5013">
            <v>270</v>
          </cell>
          <cell r="B5013">
            <v>2</v>
          </cell>
          <cell r="C5013" t="str">
            <v>MSSB-SS-006</v>
          </cell>
          <cell r="D5013">
            <v>270</v>
          </cell>
          <cell r="E5013" t="str">
            <v>MSSB-SS</v>
          </cell>
          <cell r="F5013" t="str">
            <v>006</v>
          </cell>
          <cell r="G5013" t="str">
            <v>JUNKED</v>
          </cell>
        </row>
        <row r="5014">
          <cell r="A5014">
            <v>298</v>
          </cell>
          <cell r="B5014">
            <v>2</v>
          </cell>
          <cell r="C5014" t="str">
            <v>MSSB-SS-007</v>
          </cell>
          <cell r="D5014">
            <v>298</v>
          </cell>
          <cell r="E5014" t="str">
            <v>MSSB-SS</v>
          </cell>
          <cell r="F5014" t="str">
            <v>007</v>
          </cell>
          <cell r="G5014" t="str">
            <v>JUNKED</v>
          </cell>
        </row>
        <row r="5015">
          <cell r="A5015">
            <v>5164</v>
          </cell>
          <cell r="B5015">
            <v>2</v>
          </cell>
          <cell r="C5015" t="str">
            <v>MSSB-SS-008</v>
          </cell>
          <cell r="D5015">
            <v>5164</v>
          </cell>
          <cell r="E5015" t="str">
            <v>MSSB-SS</v>
          </cell>
          <cell r="F5015" t="str">
            <v>008</v>
          </cell>
          <cell r="G5015" t="str">
            <v>RITE</v>
          </cell>
          <cell r="N5015" t="str">
            <v>LFT-62603,62604</v>
          </cell>
        </row>
        <row r="5016">
          <cell r="A5016">
            <v>5165</v>
          </cell>
          <cell r="B5016">
            <v>2</v>
          </cell>
          <cell r="C5016" t="str">
            <v>MSSB-SS-009</v>
          </cell>
          <cell r="D5016">
            <v>5165</v>
          </cell>
          <cell r="E5016" t="str">
            <v>MSSB-SS</v>
          </cell>
          <cell r="F5016" t="str">
            <v>009</v>
          </cell>
          <cell r="G5016" t="str">
            <v>RITE</v>
          </cell>
          <cell r="N5016" t="str">
            <v>LFT-62603,62604</v>
          </cell>
        </row>
        <row r="5017">
          <cell r="A5017">
            <v>1561</v>
          </cell>
          <cell r="B5017">
            <v>2</v>
          </cell>
          <cell r="C5017" t="str">
            <v>MSSB-TB-225</v>
          </cell>
          <cell r="D5017">
            <v>1561</v>
          </cell>
          <cell r="E5017" t="str">
            <v>MSSB-TB</v>
          </cell>
          <cell r="F5017" t="str">
            <v>225</v>
          </cell>
          <cell r="G5017" t="str">
            <v>JUNKED</v>
          </cell>
        </row>
        <row r="5018">
          <cell r="A5018">
            <v>56</v>
          </cell>
          <cell r="B5018">
            <v>2</v>
          </cell>
          <cell r="C5018" t="str">
            <v>MSSC-BB-001</v>
          </cell>
          <cell r="D5018">
            <v>56</v>
          </cell>
          <cell r="E5018" t="str">
            <v>MSSC-BB</v>
          </cell>
          <cell r="F5018" t="str">
            <v>001</v>
          </cell>
          <cell r="G5018" t="str">
            <v>JUNKED</v>
          </cell>
        </row>
        <row r="5019">
          <cell r="A5019">
            <v>57</v>
          </cell>
          <cell r="B5019">
            <v>2</v>
          </cell>
          <cell r="C5019" t="str">
            <v>MSS-DA-001</v>
          </cell>
          <cell r="D5019">
            <v>57</v>
          </cell>
          <cell r="E5019" t="str">
            <v>MSS-DA</v>
          </cell>
          <cell r="F5019" t="str">
            <v>001</v>
          </cell>
          <cell r="G5019" t="str">
            <v>RITE</v>
          </cell>
        </row>
        <row r="5020">
          <cell r="A5020">
            <v>113</v>
          </cell>
          <cell r="B5020">
            <v>2</v>
          </cell>
          <cell r="C5020" t="str">
            <v>MSS-DA-002</v>
          </cell>
          <cell r="D5020">
            <v>113</v>
          </cell>
          <cell r="E5020" t="str">
            <v>MSS-DA</v>
          </cell>
          <cell r="F5020" t="str">
            <v>002</v>
          </cell>
          <cell r="G5020" t="str">
            <v>RITE</v>
          </cell>
        </row>
        <row r="5021">
          <cell r="A5021">
            <v>403</v>
          </cell>
          <cell r="B5021">
            <v>2</v>
          </cell>
          <cell r="C5021" t="str">
            <v>MSSD-AA-011</v>
          </cell>
          <cell r="D5021">
            <v>403</v>
          </cell>
          <cell r="E5021" t="str">
            <v>MSSD-AA</v>
          </cell>
          <cell r="F5021" t="str">
            <v>011</v>
          </cell>
          <cell r="G5021" t="str">
            <v>JUNKED</v>
          </cell>
        </row>
        <row r="5022">
          <cell r="A5022">
            <v>433</v>
          </cell>
          <cell r="B5022">
            <v>2</v>
          </cell>
          <cell r="C5022" t="str">
            <v>MSSD-AA-012</v>
          </cell>
          <cell r="D5022">
            <v>433</v>
          </cell>
          <cell r="E5022" t="str">
            <v>MSSD-AA</v>
          </cell>
          <cell r="F5022" t="str">
            <v>012</v>
          </cell>
          <cell r="G5022" t="str">
            <v>JUNKED</v>
          </cell>
        </row>
        <row r="5023">
          <cell r="A5023">
            <v>1549</v>
          </cell>
          <cell r="B5023">
            <v>2</v>
          </cell>
          <cell r="C5023" t="str">
            <v>MSSD-AA-223</v>
          </cell>
          <cell r="D5023">
            <v>1549</v>
          </cell>
          <cell r="E5023" t="str">
            <v>MSSD-AA</v>
          </cell>
          <cell r="F5023" t="str">
            <v>223</v>
          </cell>
          <cell r="G5023" t="str">
            <v>JUNKED</v>
          </cell>
        </row>
        <row r="5024">
          <cell r="A5024">
            <v>1556</v>
          </cell>
          <cell r="B5024">
            <v>2</v>
          </cell>
          <cell r="C5024" t="str">
            <v>MSSD-AA-224</v>
          </cell>
          <cell r="D5024">
            <v>1556</v>
          </cell>
          <cell r="E5024" t="str">
            <v>MSSD-AA</v>
          </cell>
          <cell r="F5024" t="str">
            <v>224</v>
          </cell>
          <cell r="G5024" t="str">
            <v>JUNKED</v>
          </cell>
        </row>
        <row r="5025">
          <cell r="A5025">
            <v>1562</v>
          </cell>
          <cell r="B5025">
            <v>2</v>
          </cell>
          <cell r="C5025" t="str">
            <v>MSSD-AA-225</v>
          </cell>
          <cell r="D5025">
            <v>1562</v>
          </cell>
          <cell r="E5025" t="str">
            <v>MSSD-AA</v>
          </cell>
          <cell r="F5025" t="str">
            <v>225</v>
          </cell>
          <cell r="G5025" t="str">
            <v>JUNKED</v>
          </cell>
        </row>
        <row r="5026">
          <cell r="A5026">
            <v>349</v>
          </cell>
          <cell r="B5026">
            <v>2</v>
          </cell>
          <cell r="C5026" t="str">
            <v>MSSD-AB-009</v>
          </cell>
          <cell r="D5026">
            <v>349</v>
          </cell>
          <cell r="E5026" t="str">
            <v>MSSD-AB</v>
          </cell>
          <cell r="F5026" t="str">
            <v>009</v>
          </cell>
          <cell r="G5026" t="str">
            <v>On Location</v>
          </cell>
        </row>
        <row r="5027">
          <cell r="A5027">
            <v>434</v>
          </cell>
          <cell r="B5027">
            <v>2</v>
          </cell>
          <cell r="C5027" t="str">
            <v>MSSD-AB-012</v>
          </cell>
          <cell r="D5027">
            <v>434</v>
          </cell>
          <cell r="E5027" t="str">
            <v>MSSD-AB</v>
          </cell>
          <cell r="F5027" t="str">
            <v>012</v>
          </cell>
          <cell r="G5027" t="str">
            <v>RITE</v>
          </cell>
        </row>
        <row r="5028">
          <cell r="A5028">
            <v>515</v>
          </cell>
          <cell r="B5028">
            <v>2</v>
          </cell>
          <cell r="C5028" t="str">
            <v>MSSD-AB-015</v>
          </cell>
          <cell r="D5028">
            <v>515</v>
          </cell>
          <cell r="E5028" t="str">
            <v>MSSD-AB</v>
          </cell>
          <cell r="F5028" t="str">
            <v>015</v>
          </cell>
          <cell r="G5028" t="str">
            <v>RITE</v>
          </cell>
        </row>
        <row r="5029">
          <cell r="A5029">
            <v>5166</v>
          </cell>
          <cell r="B5029">
            <v>2</v>
          </cell>
          <cell r="C5029" t="str">
            <v>MSSD-AB-7759014</v>
          </cell>
          <cell r="D5029">
            <v>5166</v>
          </cell>
          <cell r="E5029" t="str">
            <v>MSSD-AB</v>
          </cell>
          <cell r="F5029" t="str">
            <v>7759014</v>
          </cell>
          <cell r="G5029" t="str">
            <v>TFER OUT</v>
          </cell>
        </row>
        <row r="5030">
          <cell r="A5030">
            <v>2260</v>
          </cell>
          <cell r="B5030">
            <v>2</v>
          </cell>
          <cell r="C5030" t="str">
            <v>MSSD-AC-572</v>
          </cell>
          <cell r="D5030">
            <v>2260</v>
          </cell>
          <cell r="E5030" t="str">
            <v>MSSD-AC</v>
          </cell>
          <cell r="F5030" t="str">
            <v>572</v>
          </cell>
          <cell r="G5030" t="str">
            <v>On Location</v>
          </cell>
        </row>
        <row r="5031">
          <cell r="A5031">
            <v>2263</v>
          </cell>
          <cell r="B5031">
            <v>2</v>
          </cell>
          <cell r="C5031" t="str">
            <v>MSSD-AC-577</v>
          </cell>
          <cell r="D5031">
            <v>2263</v>
          </cell>
          <cell r="E5031" t="str">
            <v>MSSD-AC</v>
          </cell>
          <cell r="F5031" t="str">
            <v>577</v>
          </cell>
          <cell r="G5031" t="str">
            <v>RITE</v>
          </cell>
        </row>
        <row r="5032">
          <cell r="A5032">
            <v>2265</v>
          </cell>
          <cell r="B5032">
            <v>2</v>
          </cell>
          <cell r="C5032" t="str">
            <v>MSSD-AC-578</v>
          </cell>
          <cell r="D5032">
            <v>2265</v>
          </cell>
          <cell r="E5032" t="str">
            <v>MSSD-AC</v>
          </cell>
          <cell r="F5032" t="str">
            <v>578</v>
          </cell>
          <cell r="G5032" t="str">
            <v>On Location</v>
          </cell>
        </row>
        <row r="5033">
          <cell r="A5033">
            <v>3851</v>
          </cell>
          <cell r="B5033">
            <v>2</v>
          </cell>
          <cell r="C5033" t="str">
            <v>MSSD-AC-L01</v>
          </cell>
          <cell r="D5033">
            <v>3851</v>
          </cell>
          <cell r="E5033" t="str">
            <v>MSSD-AC</v>
          </cell>
          <cell r="F5033" t="str">
            <v>L01</v>
          </cell>
          <cell r="G5033" t="str">
            <v>On Location</v>
          </cell>
        </row>
        <row r="5034">
          <cell r="A5034">
            <v>534</v>
          </cell>
          <cell r="B5034">
            <v>2</v>
          </cell>
          <cell r="C5034" t="str">
            <v>MSSD-CA-016</v>
          </cell>
          <cell r="D5034">
            <v>534</v>
          </cell>
          <cell r="E5034" t="str">
            <v>MSSD-CA</v>
          </cell>
          <cell r="F5034" t="str">
            <v>016</v>
          </cell>
          <cell r="G5034" t="str">
            <v>RITE</v>
          </cell>
        </row>
        <row r="5035">
          <cell r="A5035">
            <v>1306</v>
          </cell>
          <cell r="B5035">
            <v>2</v>
          </cell>
          <cell r="C5035" t="str">
            <v>MSSD-CA-133</v>
          </cell>
          <cell r="D5035">
            <v>1306</v>
          </cell>
          <cell r="E5035" t="str">
            <v>MSSD-CA</v>
          </cell>
          <cell r="F5035" t="str">
            <v>133</v>
          </cell>
          <cell r="G5035" t="str">
            <v>JUNKED</v>
          </cell>
        </row>
        <row r="5036">
          <cell r="A5036">
            <v>1309</v>
          </cell>
          <cell r="B5036">
            <v>2</v>
          </cell>
          <cell r="C5036" t="str">
            <v>MSSD-CA-134</v>
          </cell>
          <cell r="D5036">
            <v>1309</v>
          </cell>
          <cell r="E5036" t="str">
            <v>MSSD-CA</v>
          </cell>
          <cell r="F5036" t="str">
            <v>134</v>
          </cell>
          <cell r="G5036" t="str">
            <v>JUNKED</v>
          </cell>
        </row>
        <row r="5037">
          <cell r="A5037">
            <v>1313</v>
          </cell>
          <cell r="B5037">
            <v>2</v>
          </cell>
          <cell r="C5037" t="str">
            <v>MSSD-CA-135</v>
          </cell>
          <cell r="D5037">
            <v>1313</v>
          </cell>
          <cell r="E5037" t="str">
            <v>MSSD-CA</v>
          </cell>
          <cell r="F5037" t="str">
            <v>135</v>
          </cell>
          <cell r="G5037" t="str">
            <v>JUNKED</v>
          </cell>
        </row>
        <row r="5038">
          <cell r="A5038">
            <v>1620</v>
          </cell>
          <cell r="B5038">
            <v>2</v>
          </cell>
          <cell r="C5038" t="str">
            <v>MSSD-CA-242</v>
          </cell>
          <cell r="D5038">
            <v>1620</v>
          </cell>
          <cell r="E5038" t="str">
            <v>MSSD-CA</v>
          </cell>
          <cell r="F5038" t="str">
            <v>242</v>
          </cell>
          <cell r="G5038" t="str">
            <v>JUNKED</v>
          </cell>
        </row>
        <row r="5039">
          <cell r="A5039">
            <v>1621</v>
          </cell>
          <cell r="B5039">
            <v>2</v>
          </cell>
          <cell r="C5039" t="str">
            <v>MSSD-CA-243</v>
          </cell>
          <cell r="D5039">
            <v>1621</v>
          </cell>
          <cell r="E5039" t="str">
            <v>MSSD-CA</v>
          </cell>
          <cell r="F5039" t="str">
            <v>243</v>
          </cell>
          <cell r="G5039" t="str">
            <v>JUNKED</v>
          </cell>
        </row>
        <row r="5040">
          <cell r="A5040">
            <v>1698</v>
          </cell>
          <cell r="B5040">
            <v>2</v>
          </cell>
          <cell r="C5040" t="str">
            <v>MSSD-CA-292</v>
          </cell>
          <cell r="D5040">
            <v>1698</v>
          </cell>
          <cell r="E5040" t="str">
            <v>MSSD-CA</v>
          </cell>
          <cell r="F5040" t="str">
            <v>292</v>
          </cell>
          <cell r="G5040" t="str">
            <v>JUNKED</v>
          </cell>
        </row>
        <row r="5041">
          <cell r="A5041">
            <v>3852</v>
          </cell>
          <cell r="B5041">
            <v>2</v>
          </cell>
          <cell r="C5041" t="str">
            <v>MSSD-CA-L01</v>
          </cell>
          <cell r="D5041">
            <v>3852</v>
          </cell>
          <cell r="E5041" t="str">
            <v>MSSD-CA</v>
          </cell>
          <cell r="F5041" t="str">
            <v>L01</v>
          </cell>
          <cell r="G5041" t="str">
            <v>JUNKED</v>
          </cell>
        </row>
        <row r="5042">
          <cell r="A5042">
            <v>3869</v>
          </cell>
          <cell r="B5042">
            <v>2</v>
          </cell>
          <cell r="C5042" t="str">
            <v>MSSD-CA-L02</v>
          </cell>
          <cell r="D5042">
            <v>3869</v>
          </cell>
          <cell r="E5042" t="str">
            <v>MSSD-CA</v>
          </cell>
          <cell r="F5042" t="str">
            <v>L02</v>
          </cell>
          <cell r="G5042" t="str">
            <v>JUNKED</v>
          </cell>
        </row>
        <row r="5043">
          <cell r="A5043">
            <v>58</v>
          </cell>
          <cell r="B5043">
            <v>2</v>
          </cell>
          <cell r="C5043" t="str">
            <v>MSSD-CB-001</v>
          </cell>
          <cell r="D5043">
            <v>58</v>
          </cell>
          <cell r="E5043" t="str">
            <v>MSSD-CB</v>
          </cell>
          <cell r="F5043" t="str">
            <v>001</v>
          </cell>
          <cell r="G5043" t="str">
            <v>JUNKED</v>
          </cell>
        </row>
        <row r="5044">
          <cell r="A5044">
            <v>163</v>
          </cell>
          <cell r="B5044">
            <v>2</v>
          </cell>
          <cell r="C5044" t="str">
            <v>MSSD-CB-003</v>
          </cell>
          <cell r="D5044">
            <v>163</v>
          </cell>
          <cell r="E5044" t="str">
            <v>MSSD-CB</v>
          </cell>
          <cell r="F5044" t="str">
            <v>003</v>
          </cell>
          <cell r="G5044" t="str">
            <v>RITE</v>
          </cell>
        </row>
        <row r="5045">
          <cell r="A5045">
            <v>587</v>
          </cell>
          <cell r="B5045">
            <v>2</v>
          </cell>
          <cell r="C5045" t="str">
            <v>MSSD-CB-01I</v>
          </cell>
          <cell r="D5045">
            <v>587</v>
          </cell>
          <cell r="E5045" t="str">
            <v>MSSD-CB</v>
          </cell>
          <cell r="F5045" t="str">
            <v>01I</v>
          </cell>
          <cell r="G5045" t="str">
            <v>RITE</v>
          </cell>
        </row>
        <row r="5046">
          <cell r="A5046">
            <v>882</v>
          </cell>
          <cell r="B5046">
            <v>2</v>
          </cell>
          <cell r="C5046" t="str">
            <v>MSSD-CB-041</v>
          </cell>
          <cell r="D5046">
            <v>882</v>
          </cell>
          <cell r="E5046" t="str">
            <v>MSSD-CB</v>
          </cell>
          <cell r="F5046" t="str">
            <v>041</v>
          </cell>
          <cell r="G5046" t="str">
            <v>RITE</v>
          </cell>
        </row>
        <row r="5047">
          <cell r="A5047">
            <v>897</v>
          </cell>
          <cell r="B5047">
            <v>2</v>
          </cell>
          <cell r="C5047" t="str">
            <v>MSSD-CB-042</v>
          </cell>
          <cell r="D5047">
            <v>897</v>
          </cell>
          <cell r="E5047" t="str">
            <v>MSSD-CB</v>
          </cell>
          <cell r="F5047" t="str">
            <v>042</v>
          </cell>
          <cell r="G5047" t="str">
            <v>RITE</v>
          </cell>
        </row>
        <row r="5048">
          <cell r="A5048">
            <v>919</v>
          </cell>
          <cell r="B5048">
            <v>2</v>
          </cell>
          <cell r="C5048" t="str">
            <v>MSSD-CB-044</v>
          </cell>
          <cell r="D5048">
            <v>919</v>
          </cell>
          <cell r="E5048" t="str">
            <v>MSSD-CB</v>
          </cell>
          <cell r="F5048" t="str">
            <v>044</v>
          </cell>
          <cell r="G5048" t="str">
            <v>On Location</v>
          </cell>
        </row>
        <row r="5049">
          <cell r="A5049">
            <v>1965</v>
          </cell>
          <cell r="B5049">
            <v>2</v>
          </cell>
          <cell r="C5049" t="str">
            <v>MSSD-CB-421</v>
          </cell>
          <cell r="D5049">
            <v>1965</v>
          </cell>
          <cell r="E5049" t="str">
            <v>MSSD-CB</v>
          </cell>
          <cell r="F5049" t="str">
            <v>421</v>
          </cell>
          <cell r="G5049" t="str">
            <v>JUNKED</v>
          </cell>
        </row>
        <row r="5050">
          <cell r="A5050">
            <v>2955</v>
          </cell>
          <cell r="B5050">
            <v>2</v>
          </cell>
          <cell r="C5050" t="str">
            <v>MSSD-CB-908</v>
          </cell>
          <cell r="D5050">
            <v>2955</v>
          </cell>
          <cell r="E5050" t="str">
            <v>MSSD-CB</v>
          </cell>
          <cell r="F5050" t="str">
            <v>908</v>
          </cell>
          <cell r="G5050" t="str">
            <v>RITE</v>
          </cell>
        </row>
        <row r="5051">
          <cell r="A5051">
            <v>1159</v>
          </cell>
          <cell r="B5051">
            <v>2</v>
          </cell>
          <cell r="C5051" t="str">
            <v>MSSD-CC-1001</v>
          </cell>
          <cell r="D5051">
            <v>1159</v>
          </cell>
          <cell r="E5051" t="str">
            <v>MSSD-CC</v>
          </cell>
          <cell r="F5051" t="str">
            <v>1001</v>
          </cell>
          <cell r="G5051" t="str">
            <v>RITE</v>
          </cell>
        </row>
        <row r="5052">
          <cell r="A5052">
            <v>1164</v>
          </cell>
          <cell r="B5052">
            <v>2</v>
          </cell>
          <cell r="C5052" t="str">
            <v>MSSD-CC-1002</v>
          </cell>
          <cell r="D5052">
            <v>1164</v>
          </cell>
          <cell r="E5052" t="str">
            <v>MSSD-CC</v>
          </cell>
          <cell r="F5052" t="str">
            <v>1002</v>
          </cell>
          <cell r="G5052" t="str">
            <v>RITE</v>
          </cell>
        </row>
        <row r="5053">
          <cell r="A5053">
            <v>1169</v>
          </cell>
          <cell r="B5053">
            <v>2</v>
          </cell>
          <cell r="C5053" t="str">
            <v>MSSD-CC-1003</v>
          </cell>
          <cell r="D5053">
            <v>1169</v>
          </cell>
          <cell r="E5053" t="str">
            <v>MSSD-CC</v>
          </cell>
          <cell r="F5053" t="str">
            <v>1003</v>
          </cell>
          <cell r="G5053" t="str">
            <v>JUNKED</v>
          </cell>
        </row>
        <row r="5054">
          <cell r="A5054">
            <v>1177</v>
          </cell>
          <cell r="B5054">
            <v>2</v>
          </cell>
          <cell r="C5054" t="str">
            <v>MSSD-CC-1005</v>
          </cell>
          <cell r="D5054">
            <v>1177</v>
          </cell>
          <cell r="E5054" t="str">
            <v>MSSD-CC</v>
          </cell>
          <cell r="F5054" t="str">
            <v>1005</v>
          </cell>
          <cell r="G5054" t="str">
            <v>RITE</v>
          </cell>
        </row>
        <row r="5055">
          <cell r="A5055">
            <v>5327</v>
          </cell>
          <cell r="B5055">
            <v>2</v>
          </cell>
          <cell r="C5055" t="str">
            <v>MSSD-CC-1006</v>
          </cell>
          <cell r="D5055">
            <v>5327</v>
          </cell>
          <cell r="E5055" t="str">
            <v>MSSD-CC</v>
          </cell>
          <cell r="F5055" t="str">
            <v>1006</v>
          </cell>
          <cell r="G5055" t="str">
            <v>RITE</v>
          </cell>
          <cell r="N5055" t="str">
            <v>LFT-68886/68888</v>
          </cell>
          <cell r="O5055" t="str">
            <v>1</v>
          </cell>
        </row>
        <row r="5056">
          <cell r="A5056">
            <v>5328</v>
          </cell>
          <cell r="B5056">
            <v>2</v>
          </cell>
          <cell r="C5056" t="str">
            <v>MSSD-CC-1007</v>
          </cell>
          <cell r="D5056">
            <v>5328</v>
          </cell>
          <cell r="E5056" t="str">
            <v>MSSD-CC</v>
          </cell>
          <cell r="F5056" t="str">
            <v>1007</v>
          </cell>
          <cell r="G5056" t="str">
            <v>On Location</v>
          </cell>
          <cell r="N5056" t="str">
            <v>LFT-68886/68888</v>
          </cell>
          <cell r="O5056" t="str">
            <v>2</v>
          </cell>
        </row>
        <row r="5057">
          <cell r="A5057">
            <v>5329</v>
          </cell>
          <cell r="B5057">
            <v>2</v>
          </cell>
          <cell r="C5057" t="str">
            <v>MSSD-CC-1008</v>
          </cell>
          <cell r="D5057">
            <v>5329</v>
          </cell>
          <cell r="E5057" t="str">
            <v>MSSD-CC</v>
          </cell>
          <cell r="F5057" t="str">
            <v>1008</v>
          </cell>
          <cell r="G5057" t="str">
            <v>On Location</v>
          </cell>
          <cell r="N5057" t="str">
            <v>LFT-68887/68888</v>
          </cell>
          <cell r="O5057" t="str">
            <v>3</v>
          </cell>
        </row>
        <row r="5058">
          <cell r="A5058">
            <v>5330</v>
          </cell>
          <cell r="B5058">
            <v>2</v>
          </cell>
          <cell r="C5058" t="str">
            <v>MSSD-CC-1009</v>
          </cell>
          <cell r="D5058">
            <v>5330</v>
          </cell>
          <cell r="E5058" t="str">
            <v>MSSD-CC</v>
          </cell>
          <cell r="F5058" t="str">
            <v>1009</v>
          </cell>
          <cell r="G5058" t="str">
            <v>On Location</v>
          </cell>
          <cell r="N5058" t="str">
            <v>LFT-68887/68888</v>
          </cell>
          <cell r="O5058" t="str">
            <v>4</v>
          </cell>
        </row>
        <row r="5059">
          <cell r="A5059">
            <v>6268</v>
          </cell>
          <cell r="B5059">
            <v>2</v>
          </cell>
          <cell r="C5059" t="str">
            <v>MSSD-CC-1010</v>
          </cell>
          <cell r="D5059">
            <v>6268</v>
          </cell>
          <cell r="E5059" t="str">
            <v>MSSD-CC</v>
          </cell>
          <cell r="F5059" t="str">
            <v>1010</v>
          </cell>
          <cell r="G5059" t="str">
            <v>RITE</v>
          </cell>
          <cell r="N5059" t="str">
            <v>LFT-76136</v>
          </cell>
          <cell r="O5059" t="str">
            <v>1</v>
          </cell>
        </row>
        <row r="5060">
          <cell r="A5060">
            <v>6270</v>
          </cell>
          <cell r="B5060">
            <v>2</v>
          </cell>
          <cell r="C5060" t="str">
            <v>MSSD-CC-1011</v>
          </cell>
          <cell r="D5060">
            <v>6270</v>
          </cell>
          <cell r="E5060" t="str">
            <v>MSSD-CC</v>
          </cell>
          <cell r="F5060" t="str">
            <v>1011</v>
          </cell>
          <cell r="G5060" t="str">
            <v>On Location</v>
          </cell>
          <cell r="N5060" t="str">
            <v>LFT-76136</v>
          </cell>
          <cell r="O5060" t="str">
            <v>2</v>
          </cell>
        </row>
        <row r="5061">
          <cell r="A5061">
            <v>6271</v>
          </cell>
          <cell r="B5061">
            <v>2</v>
          </cell>
          <cell r="C5061" t="str">
            <v>MSSD-CC-1012</v>
          </cell>
          <cell r="D5061">
            <v>6271</v>
          </cell>
          <cell r="E5061" t="str">
            <v>MSSD-CC</v>
          </cell>
          <cell r="F5061" t="str">
            <v>1012</v>
          </cell>
          <cell r="G5061" t="str">
            <v>RITE</v>
          </cell>
          <cell r="N5061" t="str">
            <v>LFT-76136</v>
          </cell>
          <cell r="O5061" t="str">
            <v>3</v>
          </cell>
        </row>
        <row r="5062">
          <cell r="A5062">
            <v>6272</v>
          </cell>
          <cell r="B5062">
            <v>2</v>
          </cell>
          <cell r="C5062" t="str">
            <v>MSSD-CC-1013</v>
          </cell>
          <cell r="D5062">
            <v>6272</v>
          </cell>
          <cell r="E5062" t="str">
            <v>MSSD-CC</v>
          </cell>
          <cell r="F5062" t="str">
            <v>1013</v>
          </cell>
          <cell r="G5062" t="str">
            <v>RITE</v>
          </cell>
          <cell r="N5062" t="str">
            <v>LFT-76136</v>
          </cell>
          <cell r="O5062" t="str">
            <v>4</v>
          </cell>
        </row>
        <row r="5063">
          <cell r="A5063">
            <v>2288</v>
          </cell>
          <cell r="B5063">
            <v>2</v>
          </cell>
          <cell r="C5063" t="str">
            <v>MSSD-CC-593</v>
          </cell>
          <cell r="D5063">
            <v>2288</v>
          </cell>
          <cell r="E5063" t="str">
            <v>MSSD-CC</v>
          </cell>
          <cell r="F5063" t="str">
            <v>593</v>
          </cell>
          <cell r="G5063" t="str">
            <v>RITE</v>
          </cell>
        </row>
        <row r="5064">
          <cell r="A5064">
            <v>2404</v>
          </cell>
          <cell r="B5064">
            <v>2</v>
          </cell>
          <cell r="C5064" t="str">
            <v>MSSD-CC-627</v>
          </cell>
          <cell r="D5064">
            <v>2404</v>
          </cell>
          <cell r="E5064" t="str">
            <v>MSSD-CC</v>
          </cell>
          <cell r="F5064" t="str">
            <v>627</v>
          </cell>
          <cell r="G5064" t="str">
            <v>JUNKED</v>
          </cell>
        </row>
        <row r="5065">
          <cell r="A5065">
            <v>2410</v>
          </cell>
          <cell r="B5065">
            <v>2</v>
          </cell>
          <cell r="C5065" t="str">
            <v>MSSD-CC-628</v>
          </cell>
          <cell r="D5065">
            <v>2410</v>
          </cell>
          <cell r="E5065" t="str">
            <v>MSSD-CC</v>
          </cell>
          <cell r="F5065" t="str">
            <v>628</v>
          </cell>
          <cell r="G5065" t="str">
            <v>JUNKED</v>
          </cell>
        </row>
        <row r="5066">
          <cell r="A5066">
            <v>2416</v>
          </cell>
          <cell r="B5066">
            <v>2</v>
          </cell>
          <cell r="C5066" t="str">
            <v>MSSD-CC-629</v>
          </cell>
          <cell r="D5066">
            <v>2416</v>
          </cell>
          <cell r="E5066" t="str">
            <v>MSSD-CC</v>
          </cell>
          <cell r="F5066" t="str">
            <v>629</v>
          </cell>
          <cell r="G5066" t="str">
            <v>JUNKED</v>
          </cell>
        </row>
        <row r="5067">
          <cell r="A5067">
            <v>3798</v>
          </cell>
          <cell r="B5067">
            <v>2</v>
          </cell>
          <cell r="C5067" t="str">
            <v>MSSD-CC-996</v>
          </cell>
          <cell r="D5067">
            <v>3798</v>
          </cell>
          <cell r="E5067" t="str">
            <v>MSSD-CC</v>
          </cell>
          <cell r="F5067" t="str">
            <v>996</v>
          </cell>
          <cell r="G5067" t="str">
            <v>RITE</v>
          </cell>
        </row>
        <row r="5068">
          <cell r="A5068">
            <v>3799</v>
          </cell>
          <cell r="B5068">
            <v>2</v>
          </cell>
          <cell r="C5068" t="str">
            <v>MSSD-CC-997</v>
          </cell>
          <cell r="D5068">
            <v>3799</v>
          </cell>
          <cell r="E5068" t="str">
            <v>MSSD-CC</v>
          </cell>
          <cell r="F5068" t="str">
            <v>997</v>
          </cell>
          <cell r="G5068" t="str">
            <v>JUNKED</v>
          </cell>
        </row>
        <row r="5069">
          <cell r="A5069">
            <v>3800</v>
          </cell>
          <cell r="B5069">
            <v>2</v>
          </cell>
          <cell r="C5069" t="str">
            <v>MSSD-CC-998</v>
          </cell>
          <cell r="D5069">
            <v>3800</v>
          </cell>
          <cell r="E5069" t="str">
            <v>MSSD-CC</v>
          </cell>
          <cell r="F5069" t="str">
            <v>998</v>
          </cell>
          <cell r="G5069" t="str">
            <v>RITE</v>
          </cell>
        </row>
        <row r="5070">
          <cell r="A5070">
            <v>59</v>
          </cell>
          <cell r="B5070">
            <v>2</v>
          </cell>
          <cell r="C5070" t="str">
            <v>MSSD-CD-001</v>
          </cell>
          <cell r="D5070">
            <v>59</v>
          </cell>
          <cell r="E5070" t="str">
            <v>MSSD-CD</v>
          </cell>
          <cell r="F5070" t="str">
            <v>001</v>
          </cell>
          <cell r="G5070" t="str">
            <v>On Location</v>
          </cell>
        </row>
        <row r="5071">
          <cell r="A5071">
            <v>114</v>
          </cell>
          <cell r="B5071">
            <v>2</v>
          </cell>
          <cell r="C5071" t="str">
            <v>MSSD-CD-002</v>
          </cell>
          <cell r="D5071">
            <v>114</v>
          </cell>
          <cell r="E5071" t="str">
            <v>MSSD-CD</v>
          </cell>
          <cell r="F5071" t="str">
            <v>002</v>
          </cell>
          <cell r="G5071" t="str">
            <v>RITE</v>
          </cell>
        </row>
        <row r="5072">
          <cell r="A5072">
            <v>164</v>
          </cell>
          <cell r="B5072">
            <v>2</v>
          </cell>
          <cell r="C5072" t="str">
            <v>MSSD-CD-003</v>
          </cell>
          <cell r="D5072">
            <v>164</v>
          </cell>
          <cell r="E5072" t="str">
            <v>MSSD-CD</v>
          </cell>
          <cell r="F5072" t="str">
            <v>003</v>
          </cell>
          <cell r="G5072" t="str">
            <v>RITE</v>
          </cell>
        </row>
        <row r="5073">
          <cell r="A5073">
            <v>4443</v>
          </cell>
          <cell r="B5073">
            <v>2</v>
          </cell>
          <cell r="C5073" t="str">
            <v>MSSD-DA-001</v>
          </cell>
          <cell r="D5073">
            <v>4443</v>
          </cell>
          <cell r="E5073" t="str">
            <v>MSSD-DA</v>
          </cell>
          <cell r="F5073" t="str">
            <v>001</v>
          </cell>
          <cell r="G5073" t="str">
            <v>RITE</v>
          </cell>
          <cell r="N5073" t="str">
            <v>LFT-64670</v>
          </cell>
          <cell r="O5073" t="str">
            <v>1</v>
          </cell>
        </row>
        <row r="5074">
          <cell r="A5074">
            <v>4444</v>
          </cell>
          <cell r="B5074">
            <v>2</v>
          </cell>
          <cell r="C5074" t="str">
            <v>MSSD-DA-002</v>
          </cell>
          <cell r="D5074">
            <v>4444</v>
          </cell>
          <cell r="E5074" t="str">
            <v>MSSD-DA</v>
          </cell>
          <cell r="F5074" t="str">
            <v>002</v>
          </cell>
          <cell r="G5074" t="str">
            <v>RITE</v>
          </cell>
          <cell r="N5074" t="str">
            <v>LFT-64670</v>
          </cell>
          <cell r="O5074" t="str">
            <v>2</v>
          </cell>
        </row>
        <row r="5075">
          <cell r="A5075">
            <v>5948</v>
          </cell>
          <cell r="B5075">
            <v>2</v>
          </cell>
          <cell r="C5075" t="str">
            <v>MSSD-DA-003</v>
          </cell>
          <cell r="D5075">
            <v>5948</v>
          </cell>
          <cell r="E5075" t="str">
            <v>MSSD-DA</v>
          </cell>
          <cell r="F5075" t="str">
            <v>003</v>
          </cell>
          <cell r="G5075" t="str">
            <v>RITE</v>
          </cell>
          <cell r="N5075" t="str">
            <v>LFT-65000</v>
          </cell>
          <cell r="O5075" t="str">
            <v>1</v>
          </cell>
        </row>
        <row r="5076">
          <cell r="A5076">
            <v>5949</v>
          </cell>
          <cell r="B5076">
            <v>2</v>
          </cell>
          <cell r="C5076" t="str">
            <v>MSSD-DA-004</v>
          </cell>
          <cell r="D5076">
            <v>5949</v>
          </cell>
          <cell r="E5076" t="str">
            <v>MSSD-DA</v>
          </cell>
          <cell r="F5076" t="str">
            <v>004</v>
          </cell>
          <cell r="G5076" t="str">
            <v>On Location</v>
          </cell>
          <cell r="N5076" t="str">
            <v>LFT-65000</v>
          </cell>
          <cell r="O5076" t="str">
            <v>2</v>
          </cell>
        </row>
        <row r="5077">
          <cell r="A5077">
            <v>6247</v>
          </cell>
          <cell r="B5077">
            <v>2</v>
          </cell>
          <cell r="C5077" t="str">
            <v>MSSD-DA-005</v>
          </cell>
          <cell r="D5077">
            <v>6247</v>
          </cell>
          <cell r="E5077" t="str">
            <v>MSSD-DA</v>
          </cell>
          <cell r="F5077" t="str">
            <v>005</v>
          </cell>
          <cell r="G5077" t="str">
            <v>RITE</v>
          </cell>
          <cell r="N5077" t="str">
            <v>LFT-76132</v>
          </cell>
          <cell r="O5077" t="str">
            <v>1</v>
          </cell>
        </row>
        <row r="5078">
          <cell r="A5078">
            <v>6248</v>
          </cell>
          <cell r="B5078">
            <v>2</v>
          </cell>
          <cell r="C5078" t="str">
            <v>MSSD-DA-006</v>
          </cell>
          <cell r="D5078">
            <v>6248</v>
          </cell>
          <cell r="E5078" t="str">
            <v>MSSD-DA</v>
          </cell>
          <cell r="F5078" t="str">
            <v>006</v>
          </cell>
          <cell r="G5078" t="str">
            <v>On Location</v>
          </cell>
          <cell r="N5078" t="str">
            <v>LFT-76132</v>
          </cell>
          <cell r="O5078" t="str">
            <v>2</v>
          </cell>
        </row>
        <row r="5079">
          <cell r="A5079">
            <v>6249</v>
          </cell>
          <cell r="B5079">
            <v>2</v>
          </cell>
          <cell r="C5079" t="str">
            <v>MSSD-DA-007</v>
          </cell>
          <cell r="D5079">
            <v>6249</v>
          </cell>
          <cell r="E5079" t="str">
            <v>MSSD-DA</v>
          </cell>
          <cell r="F5079" t="str">
            <v>007</v>
          </cell>
          <cell r="G5079" t="str">
            <v>On Location</v>
          </cell>
          <cell r="N5079" t="str">
            <v>LFT-76132</v>
          </cell>
          <cell r="O5079" t="str">
            <v>3</v>
          </cell>
        </row>
        <row r="5080">
          <cell r="A5080">
            <v>6250</v>
          </cell>
          <cell r="B5080">
            <v>2</v>
          </cell>
          <cell r="C5080" t="str">
            <v>MSSD-DA-008</v>
          </cell>
          <cell r="D5080">
            <v>6250</v>
          </cell>
          <cell r="E5080" t="str">
            <v>MSSD-DA</v>
          </cell>
          <cell r="F5080" t="str">
            <v>008</v>
          </cell>
          <cell r="G5080" t="str">
            <v>RITE</v>
          </cell>
          <cell r="N5080" t="str">
            <v>LFT-76132</v>
          </cell>
          <cell r="O5080" t="str">
            <v>4</v>
          </cell>
        </row>
        <row r="5081">
          <cell r="A5081">
            <v>6323</v>
          </cell>
          <cell r="B5081">
            <v>2</v>
          </cell>
          <cell r="C5081" t="str">
            <v>MSSD-DA-009</v>
          </cell>
          <cell r="D5081">
            <v>6323</v>
          </cell>
          <cell r="E5081" t="str">
            <v>MSSD-DA</v>
          </cell>
          <cell r="F5081" t="str">
            <v>009</v>
          </cell>
          <cell r="G5081" t="str">
            <v>RITE</v>
          </cell>
          <cell r="N5081" t="str">
            <v>LFT76146</v>
          </cell>
          <cell r="O5081" t="str">
            <v>1</v>
          </cell>
        </row>
        <row r="5082">
          <cell r="A5082">
            <v>6324</v>
          </cell>
          <cell r="B5082">
            <v>2</v>
          </cell>
          <cell r="C5082" t="str">
            <v>MSSD-DA-010</v>
          </cell>
          <cell r="D5082">
            <v>6324</v>
          </cell>
          <cell r="E5082" t="str">
            <v>MSSD-DA</v>
          </cell>
          <cell r="F5082" t="str">
            <v>010</v>
          </cell>
          <cell r="G5082" t="str">
            <v>RITE</v>
          </cell>
          <cell r="N5082" t="str">
            <v>LFT-76146</v>
          </cell>
          <cell r="O5082" t="str">
            <v>2</v>
          </cell>
        </row>
        <row r="5083">
          <cell r="A5083">
            <v>6387</v>
          </cell>
          <cell r="B5083">
            <v>2</v>
          </cell>
          <cell r="C5083" t="str">
            <v>MSSD-DA-011</v>
          </cell>
          <cell r="D5083">
            <v>6387</v>
          </cell>
          <cell r="E5083" t="str">
            <v>MSSD-DA</v>
          </cell>
          <cell r="F5083" t="str">
            <v>011</v>
          </cell>
          <cell r="G5083" t="str">
            <v>RITE</v>
          </cell>
          <cell r="N5083" t="str">
            <v>LFT-76232</v>
          </cell>
          <cell r="O5083" t="str">
            <v>1</v>
          </cell>
        </row>
        <row r="5084">
          <cell r="A5084">
            <v>6388</v>
          </cell>
          <cell r="B5084">
            <v>2</v>
          </cell>
          <cell r="C5084" t="str">
            <v>MSSD-DA-012</v>
          </cell>
          <cell r="D5084">
            <v>6388</v>
          </cell>
          <cell r="E5084" t="str">
            <v>MSSD-DA</v>
          </cell>
          <cell r="F5084" t="str">
            <v>012</v>
          </cell>
          <cell r="G5084" t="str">
            <v>RITE</v>
          </cell>
          <cell r="N5084" t="str">
            <v>LFT-76232</v>
          </cell>
          <cell r="O5084" t="str">
            <v>2</v>
          </cell>
        </row>
        <row r="5085">
          <cell r="A5085">
            <v>6568</v>
          </cell>
          <cell r="B5085">
            <v>2</v>
          </cell>
          <cell r="C5085" t="str">
            <v>MSSD-DA-013</v>
          </cell>
          <cell r="D5085">
            <v>6568</v>
          </cell>
          <cell r="E5085" t="str">
            <v>MSSD-DA</v>
          </cell>
          <cell r="F5085" t="str">
            <v>013</v>
          </cell>
          <cell r="G5085" t="str">
            <v>RITE</v>
          </cell>
          <cell r="N5085" t="str">
            <v>LFT</v>
          </cell>
        </row>
        <row r="5086">
          <cell r="A5086">
            <v>6589</v>
          </cell>
          <cell r="B5086">
            <v>2</v>
          </cell>
          <cell r="C5086" t="str">
            <v>MSSD-DA-014</v>
          </cell>
          <cell r="D5086">
            <v>6589</v>
          </cell>
          <cell r="E5086" t="str">
            <v>MSSD-DA</v>
          </cell>
          <cell r="F5086" t="str">
            <v>014</v>
          </cell>
          <cell r="G5086" t="str">
            <v>RITE</v>
          </cell>
        </row>
        <row r="5087">
          <cell r="A5087">
            <v>1033</v>
          </cell>
          <cell r="B5087">
            <v>2</v>
          </cell>
          <cell r="C5087" t="str">
            <v>MSSD-EA-067</v>
          </cell>
          <cell r="D5087">
            <v>1033</v>
          </cell>
          <cell r="E5087" t="str">
            <v>MSSD-EA</v>
          </cell>
          <cell r="F5087" t="str">
            <v>067</v>
          </cell>
          <cell r="G5087" t="str">
            <v>JUNKED</v>
          </cell>
        </row>
        <row r="5088">
          <cell r="A5088">
            <v>1290</v>
          </cell>
          <cell r="B5088">
            <v>2</v>
          </cell>
          <cell r="C5088" t="str">
            <v>MSSD-EA-128</v>
          </cell>
          <cell r="D5088">
            <v>1290</v>
          </cell>
          <cell r="E5088" t="str">
            <v>MSSD-EA</v>
          </cell>
          <cell r="F5088" t="str">
            <v>128</v>
          </cell>
          <cell r="G5088" t="str">
            <v>RITE</v>
          </cell>
        </row>
        <row r="5089">
          <cell r="A5089">
            <v>1291</v>
          </cell>
          <cell r="B5089">
            <v>2</v>
          </cell>
          <cell r="C5089" t="str">
            <v>MSSD-EA-129</v>
          </cell>
          <cell r="D5089">
            <v>1291</v>
          </cell>
          <cell r="E5089" t="str">
            <v>MSSD-EA</v>
          </cell>
          <cell r="F5089" t="str">
            <v>129</v>
          </cell>
          <cell r="G5089" t="str">
            <v>JUNKED</v>
          </cell>
        </row>
        <row r="5090">
          <cell r="A5090">
            <v>1294</v>
          </cell>
          <cell r="B5090">
            <v>2</v>
          </cell>
          <cell r="C5090" t="str">
            <v>MSSD-EA-130</v>
          </cell>
          <cell r="D5090">
            <v>1294</v>
          </cell>
          <cell r="E5090" t="str">
            <v>MSSD-EA</v>
          </cell>
          <cell r="F5090" t="str">
            <v>130</v>
          </cell>
          <cell r="G5090" t="str">
            <v>JUNKED</v>
          </cell>
        </row>
        <row r="5091">
          <cell r="A5091">
            <v>1297</v>
          </cell>
          <cell r="B5091">
            <v>2</v>
          </cell>
          <cell r="C5091" t="str">
            <v>MSSD-EA-131</v>
          </cell>
          <cell r="D5091">
            <v>1297</v>
          </cell>
          <cell r="E5091" t="str">
            <v>MSSD-EA</v>
          </cell>
          <cell r="F5091" t="str">
            <v>131</v>
          </cell>
          <cell r="G5091" t="str">
            <v>JUNKED</v>
          </cell>
        </row>
        <row r="5092">
          <cell r="A5092">
            <v>1702</v>
          </cell>
          <cell r="B5092">
            <v>2</v>
          </cell>
          <cell r="C5092" t="str">
            <v>MSSD-EA-293</v>
          </cell>
          <cell r="D5092">
            <v>1702</v>
          </cell>
          <cell r="E5092" t="str">
            <v>MSSD-EA</v>
          </cell>
          <cell r="F5092" t="str">
            <v>293</v>
          </cell>
          <cell r="G5092" t="str">
            <v>JUNKED</v>
          </cell>
        </row>
        <row r="5093">
          <cell r="A5093">
            <v>1707</v>
          </cell>
          <cell r="B5093">
            <v>2</v>
          </cell>
          <cell r="C5093" t="str">
            <v>MSSD-EA-294</v>
          </cell>
          <cell r="D5093">
            <v>1707</v>
          </cell>
          <cell r="E5093" t="str">
            <v>MSSD-EA</v>
          </cell>
          <cell r="F5093" t="str">
            <v>294</v>
          </cell>
          <cell r="G5093" t="str">
            <v>JUNKED</v>
          </cell>
        </row>
        <row r="5094">
          <cell r="A5094">
            <v>404</v>
          </cell>
          <cell r="B5094">
            <v>2</v>
          </cell>
          <cell r="C5094" t="str">
            <v>MSSD-EB-011</v>
          </cell>
          <cell r="D5094">
            <v>404</v>
          </cell>
          <cell r="E5094" t="str">
            <v>MSSD-EB</v>
          </cell>
          <cell r="F5094" t="str">
            <v>011</v>
          </cell>
          <cell r="G5094" t="str">
            <v>JUNKED</v>
          </cell>
        </row>
        <row r="5095">
          <cell r="A5095">
            <v>928</v>
          </cell>
          <cell r="B5095">
            <v>2</v>
          </cell>
          <cell r="C5095" t="str">
            <v>MSSD-EB-045</v>
          </cell>
          <cell r="D5095">
            <v>928</v>
          </cell>
          <cell r="E5095" t="str">
            <v>MSSD-EB</v>
          </cell>
          <cell r="F5095" t="str">
            <v>045</v>
          </cell>
          <cell r="G5095" t="str">
            <v>RITE</v>
          </cell>
        </row>
        <row r="5096">
          <cell r="A5096">
            <v>938</v>
          </cell>
          <cell r="B5096">
            <v>2</v>
          </cell>
          <cell r="C5096" t="str">
            <v>MSSD-EB-047</v>
          </cell>
          <cell r="D5096">
            <v>938</v>
          </cell>
          <cell r="E5096" t="str">
            <v>MSSD-EB</v>
          </cell>
          <cell r="F5096" t="str">
            <v>047</v>
          </cell>
          <cell r="G5096" t="str">
            <v>On Location</v>
          </cell>
        </row>
        <row r="5097">
          <cell r="A5097">
            <v>2947</v>
          </cell>
          <cell r="B5097">
            <v>2</v>
          </cell>
          <cell r="C5097" t="str">
            <v>MSSD-EB-902</v>
          </cell>
          <cell r="D5097">
            <v>2947</v>
          </cell>
          <cell r="E5097" t="str">
            <v>MSSD-EB</v>
          </cell>
          <cell r="F5097" t="str">
            <v>902</v>
          </cell>
          <cell r="G5097" t="str">
            <v>On Location</v>
          </cell>
        </row>
        <row r="5098">
          <cell r="A5098">
            <v>2285</v>
          </cell>
          <cell r="B5098">
            <v>2</v>
          </cell>
          <cell r="C5098" t="str">
            <v>MSSD-EC-591</v>
          </cell>
          <cell r="D5098">
            <v>2285</v>
          </cell>
          <cell r="E5098" t="str">
            <v>MSSD-EC</v>
          </cell>
          <cell r="F5098" t="str">
            <v>591</v>
          </cell>
          <cell r="G5098" t="str">
            <v>RITE</v>
          </cell>
        </row>
        <row r="5099">
          <cell r="A5099">
            <v>2383</v>
          </cell>
          <cell r="B5099">
            <v>2</v>
          </cell>
          <cell r="C5099" t="str">
            <v>MSSD-EC-621</v>
          </cell>
          <cell r="D5099">
            <v>2383</v>
          </cell>
          <cell r="E5099" t="str">
            <v>MSSD-EC</v>
          </cell>
          <cell r="F5099" t="str">
            <v>621</v>
          </cell>
          <cell r="G5099" t="str">
            <v>On Location</v>
          </cell>
        </row>
        <row r="5100">
          <cell r="A5100">
            <v>2389</v>
          </cell>
          <cell r="B5100">
            <v>2</v>
          </cell>
          <cell r="C5100" t="str">
            <v>MSSD-EC-622</v>
          </cell>
          <cell r="D5100">
            <v>2389</v>
          </cell>
          <cell r="E5100" t="str">
            <v>MSSD-EC</v>
          </cell>
          <cell r="F5100" t="str">
            <v>622</v>
          </cell>
          <cell r="G5100" t="str">
            <v>RITE</v>
          </cell>
        </row>
        <row r="5101">
          <cell r="A5101">
            <v>2391</v>
          </cell>
          <cell r="B5101">
            <v>2</v>
          </cell>
          <cell r="C5101" t="str">
            <v>MSSD-EC-623</v>
          </cell>
          <cell r="D5101">
            <v>2391</v>
          </cell>
          <cell r="E5101" t="str">
            <v>MSSD-EC</v>
          </cell>
          <cell r="F5101" t="str">
            <v>623</v>
          </cell>
          <cell r="G5101" t="str">
            <v>JUNKED</v>
          </cell>
        </row>
        <row r="5102">
          <cell r="A5102">
            <v>2398</v>
          </cell>
          <cell r="B5102">
            <v>2</v>
          </cell>
          <cell r="C5102" t="str">
            <v>MSSD-EC-625</v>
          </cell>
          <cell r="D5102">
            <v>2398</v>
          </cell>
          <cell r="E5102" t="str">
            <v>MSSD-EC</v>
          </cell>
          <cell r="F5102" t="str">
            <v>625</v>
          </cell>
          <cell r="G5102" t="str">
            <v>RITE</v>
          </cell>
        </row>
        <row r="5103">
          <cell r="A5103">
            <v>2402</v>
          </cell>
          <cell r="B5103">
            <v>2</v>
          </cell>
          <cell r="C5103" t="str">
            <v>MSSD-EC-626</v>
          </cell>
          <cell r="D5103">
            <v>2402</v>
          </cell>
          <cell r="E5103" t="str">
            <v>MSSD-EC</v>
          </cell>
          <cell r="F5103" t="str">
            <v>626</v>
          </cell>
          <cell r="G5103" t="str">
            <v>RITE</v>
          </cell>
        </row>
        <row r="5104">
          <cell r="A5104">
            <v>2439</v>
          </cell>
          <cell r="B5104">
            <v>2</v>
          </cell>
          <cell r="C5104" t="str">
            <v>MSSD-EC-642</v>
          </cell>
          <cell r="D5104">
            <v>2439</v>
          </cell>
          <cell r="E5104" t="str">
            <v>MSSD-EC</v>
          </cell>
          <cell r="F5104" t="str">
            <v>642</v>
          </cell>
          <cell r="G5104" t="str">
            <v>JUNKED</v>
          </cell>
        </row>
        <row r="5105">
          <cell r="A5105">
            <v>2444</v>
          </cell>
          <cell r="B5105">
            <v>2</v>
          </cell>
          <cell r="C5105" t="str">
            <v>MSSD-EC-643</v>
          </cell>
          <cell r="D5105">
            <v>2444</v>
          </cell>
          <cell r="E5105" t="str">
            <v>MSSD-EC</v>
          </cell>
          <cell r="F5105" t="str">
            <v>643</v>
          </cell>
          <cell r="G5105" t="str">
            <v>RITE</v>
          </cell>
        </row>
        <row r="5106">
          <cell r="A5106">
            <v>3789</v>
          </cell>
          <cell r="B5106">
            <v>2</v>
          </cell>
          <cell r="C5106" t="str">
            <v>MSSD-EC-991</v>
          </cell>
          <cell r="D5106">
            <v>3789</v>
          </cell>
          <cell r="E5106" t="str">
            <v>MSSD-EC</v>
          </cell>
          <cell r="F5106" t="str">
            <v>991</v>
          </cell>
          <cell r="G5106" t="str">
            <v>RITE</v>
          </cell>
        </row>
        <row r="5107">
          <cell r="A5107">
            <v>3793</v>
          </cell>
          <cell r="B5107">
            <v>2</v>
          </cell>
          <cell r="C5107" t="str">
            <v>MSSD-EC-992</v>
          </cell>
          <cell r="D5107">
            <v>3793</v>
          </cell>
          <cell r="E5107" t="str">
            <v>MSSD-EC</v>
          </cell>
          <cell r="F5107" t="str">
            <v>992</v>
          </cell>
          <cell r="G5107" t="str">
            <v>On Location</v>
          </cell>
        </row>
        <row r="5108">
          <cell r="A5108">
            <v>3794</v>
          </cell>
          <cell r="B5108">
            <v>2</v>
          </cell>
          <cell r="C5108" t="str">
            <v>MSSD-EC-993</v>
          </cell>
          <cell r="D5108">
            <v>3794</v>
          </cell>
          <cell r="E5108" t="str">
            <v>MSSD-EC</v>
          </cell>
          <cell r="F5108" t="str">
            <v>993</v>
          </cell>
          <cell r="G5108" t="str">
            <v>RITE</v>
          </cell>
        </row>
        <row r="5109">
          <cell r="A5109">
            <v>3796</v>
          </cell>
          <cell r="B5109">
            <v>2</v>
          </cell>
          <cell r="C5109" t="str">
            <v>MSSD-EC-994</v>
          </cell>
          <cell r="D5109">
            <v>3796</v>
          </cell>
          <cell r="E5109" t="str">
            <v>MSSD-EC</v>
          </cell>
          <cell r="F5109" t="str">
            <v>994</v>
          </cell>
          <cell r="G5109" t="str">
            <v>RITE</v>
          </cell>
        </row>
        <row r="5110">
          <cell r="A5110">
            <v>1160</v>
          </cell>
          <cell r="B5110">
            <v>2</v>
          </cell>
          <cell r="C5110" t="str">
            <v>MSSD-FC-1001</v>
          </cell>
          <cell r="D5110">
            <v>1160</v>
          </cell>
          <cell r="E5110" t="str">
            <v>MSSD-FC</v>
          </cell>
          <cell r="F5110" t="str">
            <v>1001</v>
          </cell>
          <cell r="G5110" t="str">
            <v>RITE</v>
          </cell>
        </row>
        <row r="5111">
          <cell r="A5111">
            <v>1165</v>
          </cell>
          <cell r="B5111">
            <v>2</v>
          </cell>
          <cell r="C5111" t="str">
            <v>MSSD-FC-1002</v>
          </cell>
          <cell r="D5111">
            <v>1165</v>
          </cell>
          <cell r="E5111" t="str">
            <v>MSSD-FC</v>
          </cell>
          <cell r="F5111" t="str">
            <v>1002</v>
          </cell>
          <cell r="G5111" t="str">
            <v>RITE</v>
          </cell>
        </row>
        <row r="5112">
          <cell r="A5112">
            <v>1170</v>
          </cell>
          <cell r="B5112">
            <v>2</v>
          </cell>
          <cell r="C5112" t="str">
            <v>MSSD-FC-1003</v>
          </cell>
          <cell r="D5112">
            <v>1170</v>
          </cell>
          <cell r="E5112" t="str">
            <v>MSSD-FC</v>
          </cell>
          <cell r="F5112" t="str">
            <v>1003</v>
          </cell>
          <cell r="G5112" t="str">
            <v>RITE</v>
          </cell>
        </row>
        <row r="5113">
          <cell r="A5113">
            <v>1174</v>
          </cell>
          <cell r="B5113">
            <v>2</v>
          </cell>
          <cell r="C5113" t="str">
            <v>MSSD-FC-1004</v>
          </cell>
          <cell r="D5113">
            <v>1174</v>
          </cell>
          <cell r="E5113" t="str">
            <v>MSSD-FC</v>
          </cell>
          <cell r="F5113" t="str">
            <v>1004</v>
          </cell>
          <cell r="G5113" t="str">
            <v>RITE</v>
          </cell>
        </row>
        <row r="5114">
          <cell r="A5114">
            <v>6285</v>
          </cell>
          <cell r="B5114">
            <v>2</v>
          </cell>
          <cell r="C5114" t="str">
            <v>MSSD-GA-001</v>
          </cell>
          <cell r="D5114">
            <v>6285</v>
          </cell>
          <cell r="E5114" t="str">
            <v>MSSD-GA</v>
          </cell>
          <cell r="F5114" t="str">
            <v>001</v>
          </cell>
          <cell r="G5114" t="str">
            <v>RITE</v>
          </cell>
          <cell r="N5114" t="str">
            <v>LFT-76143</v>
          </cell>
          <cell r="O5114" t="str">
            <v>1</v>
          </cell>
        </row>
        <row r="5115">
          <cell r="A5115">
            <v>6286</v>
          </cell>
          <cell r="B5115">
            <v>2</v>
          </cell>
          <cell r="C5115" t="str">
            <v>MSSD-GA-002</v>
          </cell>
          <cell r="D5115">
            <v>6286</v>
          </cell>
          <cell r="E5115" t="str">
            <v>MSSD-GA</v>
          </cell>
          <cell r="F5115" t="str">
            <v>002</v>
          </cell>
          <cell r="G5115" t="str">
            <v>RONG</v>
          </cell>
          <cell r="N5115" t="str">
            <v>LFT-76143</v>
          </cell>
          <cell r="O5115" t="str">
            <v>2</v>
          </cell>
        </row>
        <row r="5116">
          <cell r="A5116">
            <v>6332</v>
          </cell>
          <cell r="B5116">
            <v>2</v>
          </cell>
          <cell r="C5116" t="str">
            <v>MSSD-HA-N881</v>
          </cell>
          <cell r="D5116">
            <v>6332</v>
          </cell>
          <cell r="E5116" t="str">
            <v>MSSD-HA</v>
          </cell>
          <cell r="F5116" t="str">
            <v>N881</v>
          </cell>
          <cell r="G5116" t="str">
            <v>RITE</v>
          </cell>
        </row>
        <row r="5117">
          <cell r="A5117">
            <v>6331</v>
          </cell>
          <cell r="B5117">
            <v>2</v>
          </cell>
          <cell r="C5117" t="str">
            <v>MSSD-HA-N885</v>
          </cell>
          <cell r="D5117">
            <v>6331</v>
          </cell>
          <cell r="E5117" t="str">
            <v>MSSD-HA</v>
          </cell>
          <cell r="F5117" t="str">
            <v>N885</v>
          </cell>
          <cell r="G5117" t="str">
            <v>RITE</v>
          </cell>
        </row>
        <row r="5118">
          <cell r="A5118">
            <v>6335</v>
          </cell>
          <cell r="B5118">
            <v>2</v>
          </cell>
          <cell r="C5118" t="str">
            <v>MSSD-HA-U309</v>
          </cell>
          <cell r="D5118">
            <v>6335</v>
          </cell>
          <cell r="E5118" t="str">
            <v>MSSD-HA</v>
          </cell>
          <cell r="F5118" t="str">
            <v>U309</v>
          </cell>
          <cell r="G5118" t="str">
            <v>RITE</v>
          </cell>
        </row>
        <row r="5119">
          <cell r="A5119">
            <v>6333</v>
          </cell>
          <cell r="B5119">
            <v>2</v>
          </cell>
          <cell r="C5119" t="str">
            <v>MSSD-IA-N379</v>
          </cell>
          <cell r="D5119">
            <v>6333</v>
          </cell>
          <cell r="E5119" t="str">
            <v>MSSD-IA</v>
          </cell>
          <cell r="F5119" t="str">
            <v>N379</v>
          </cell>
          <cell r="G5119" t="str">
            <v>RITE</v>
          </cell>
        </row>
        <row r="5120">
          <cell r="A5120">
            <v>6330</v>
          </cell>
          <cell r="B5120">
            <v>2</v>
          </cell>
          <cell r="C5120" t="str">
            <v>MSSD-IA-N867</v>
          </cell>
          <cell r="D5120">
            <v>6330</v>
          </cell>
          <cell r="E5120" t="str">
            <v>MSSD-IA</v>
          </cell>
          <cell r="F5120" t="str">
            <v>N867</v>
          </cell>
          <cell r="G5120" t="str">
            <v>RITE</v>
          </cell>
        </row>
        <row r="5121">
          <cell r="A5121">
            <v>6334</v>
          </cell>
          <cell r="B5121">
            <v>2</v>
          </cell>
          <cell r="C5121" t="str">
            <v>MSSD-IA-U312</v>
          </cell>
          <cell r="D5121">
            <v>6334</v>
          </cell>
          <cell r="E5121" t="str">
            <v>MSSD-IA</v>
          </cell>
          <cell r="F5121" t="str">
            <v>U312</v>
          </cell>
          <cell r="G5121" t="str">
            <v>RITE</v>
          </cell>
        </row>
        <row r="5122">
          <cell r="A5122">
            <v>60</v>
          </cell>
          <cell r="B5122">
            <v>2</v>
          </cell>
          <cell r="C5122" t="str">
            <v>MSS-GA-001</v>
          </cell>
          <cell r="D5122">
            <v>60</v>
          </cell>
          <cell r="E5122" t="str">
            <v>MSS-GA</v>
          </cell>
          <cell r="F5122" t="str">
            <v>001</v>
          </cell>
          <cell r="G5122" t="str">
            <v>JUNKED</v>
          </cell>
        </row>
        <row r="5123">
          <cell r="A5123">
            <v>115</v>
          </cell>
          <cell r="B5123">
            <v>2</v>
          </cell>
          <cell r="C5123" t="str">
            <v>MSS-GA-002</v>
          </cell>
          <cell r="D5123">
            <v>115</v>
          </cell>
          <cell r="E5123" t="str">
            <v>MSS-GA</v>
          </cell>
          <cell r="F5123" t="str">
            <v>002</v>
          </cell>
          <cell r="G5123" t="str">
            <v>RITE</v>
          </cell>
        </row>
        <row r="5124">
          <cell r="A5124">
            <v>165</v>
          </cell>
          <cell r="B5124">
            <v>2</v>
          </cell>
          <cell r="C5124" t="str">
            <v>MSS-GA-003</v>
          </cell>
          <cell r="D5124">
            <v>165</v>
          </cell>
          <cell r="E5124" t="str">
            <v>MSS-GA</v>
          </cell>
          <cell r="F5124" t="str">
            <v>003</v>
          </cell>
          <cell r="G5124" t="str">
            <v>RITE</v>
          </cell>
        </row>
        <row r="5125">
          <cell r="A5125">
            <v>239</v>
          </cell>
          <cell r="B5125">
            <v>2</v>
          </cell>
          <cell r="C5125" t="str">
            <v>MSS-GA-005</v>
          </cell>
          <cell r="D5125">
            <v>239</v>
          </cell>
          <cell r="E5125" t="str">
            <v>MSS-GA</v>
          </cell>
          <cell r="F5125" t="str">
            <v>005</v>
          </cell>
          <cell r="G5125" t="str">
            <v>JUNKED</v>
          </cell>
        </row>
        <row r="5126">
          <cell r="A5126">
            <v>271</v>
          </cell>
          <cell r="B5126">
            <v>2</v>
          </cell>
          <cell r="C5126" t="str">
            <v>MSS-GA-006</v>
          </cell>
          <cell r="D5126">
            <v>271</v>
          </cell>
          <cell r="E5126" t="str">
            <v>MSS-GA</v>
          </cell>
          <cell r="F5126" t="str">
            <v>006</v>
          </cell>
          <cell r="G5126" t="str">
            <v>RITE</v>
          </cell>
        </row>
        <row r="5127">
          <cell r="A5127">
            <v>299</v>
          </cell>
          <cell r="B5127">
            <v>2</v>
          </cell>
          <cell r="C5127" t="str">
            <v>MSS-GA-007</v>
          </cell>
          <cell r="D5127">
            <v>299</v>
          </cell>
          <cell r="E5127" t="str">
            <v>MSS-GA</v>
          </cell>
          <cell r="F5127" t="str">
            <v>007</v>
          </cell>
          <cell r="G5127" t="str">
            <v>RITE</v>
          </cell>
        </row>
        <row r="5128">
          <cell r="A5128">
            <v>854</v>
          </cell>
          <cell r="B5128">
            <v>2</v>
          </cell>
          <cell r="C5128" t="str">
            <v>MSS-GC-038</v>
          </cell>
          <cell r="D5128">
            <v>854</v>
          </cell>
          <cell r="E5128" t="str">
            <v>MSS-GC</v>
          </cell>
          <cell r="F5128" t="str">
            <v>038</v>
          </cell>
          <cell r="G5128" t="str">
            <v>JUNKED</v>
          </cell>
        </row>
        <row r="5129">
          <cell r="A5129">
            <v>61</v>
          </cell>
          <cell r="B5129">
            <v>2</v>
          </cell>
          <cell r="C5129" t="str">
            <v>MST-BA-001</v>
          </cell>
          <cell r="D5129">
            <v>61</v>
          </cell>
          <cell r="E5129" t="str">
            <v>MST-BA</v>
          </cell>
          <cell r="F5129" t="str">
            <v>001</v>
          </cell>
          <cell r="G5129" t="str">
            <v>On Location</v>
          </cell>
        </row>
        <row r="5130">
          <cell r="A5130">
            <v>202</v>
          </cell>
          <cell r="B5130">
            <v>2</v>
          </cell>
          <cell r="C5130" t="str">
            <v>MST-BA-004</v>
          </cell>
          <cell r="D5130">
            <v>202</v>
          </cell>
          <cell r="E5130" t="str">
            <v>MST-BA</v>
          </cell>
          <cell r="F5130" t="str">
            <v>004</v>
          </cell>
          <cell r="G5130" t="str">
            <v>JUNKED</v>
          </cell>
        </row>
        <row r="5131">
          <cell r="A5131">
            <v>272</v>
          </cell>
          <cell r="B5131">
            <v>2</v>
          </cell>
          <cell r="C5131" t="str">
            <v>MST-BA-006</v>
          </cell>
          <cell r="D5131">
            <v>272</v>
          </cell>
          <cell r="E5131" t="str">
            <v>MST-BA</v>
          </cell>
          <cell r="F5131" t="str">
            <v>006</v>
          </cell>
          <cell r="G5131" t="str">
            <v>RITE</v>
          </cell>
        </row>
        <row r="5132">
          <cell r="A5132">
            <v>324</v>
          </cell>
          <cell r="B5132">
            <v>2</v>
          </cell>
          <cell r="C5132" t="str">
            <v>MST-BA-008</v>
          </cell>
          <cell r="D5132">
            <v>324</v>
          </cell>
          <cell r="E5132" t="str">
            <v>MST-BA</v>
          </cell>
          <cell r="F5132" t="str">
            <v>008</v>
          </cell>
          <cell r="G5132" t="str">
            <v>RITE</v>
          </cell>
        </row>
        <row r="5133">
          <cell r="A5133">
            <v>350</v>
          </cell>
          <cell r="B5133">
            <v>2</v>
          </cell>
          <cell r="C5133" t="str">
            <v>MST-BA-009</v>
          </cell>
          <cell r="D5133">
            <v>350</v>
          </cell>
          <cell r="E5133" t="str">
            <v>MST-BA</v>
          </cell>
          <cell r="F5133" t="str">
            <v>009</v>
          </cell>
          <cell r="G5133" t="str">
            <v>Lost in Hole</v>
          </cell>
        </row>
        <row r="5134">
          <cell r="A5134">
            <v>466</v>
          </cell>
          <cell r="B5134">
            <v>2</v>
          </cell>
          <cell r="C5134" t="str">
            <v>MST-BA-013</v>
          </cell>
          <cell r="D5134">
            <v>466</v>
          </cell>
          <cell r="E5134" t="str">
            <v>MST-BA</v>
          </cell>
          <cell r="F5134" t="str">
            <v>013</v>
          </cell>
          <cell r="G5134" t="str">
            <v>JUNKED</v>
          </cell>
        </row>
        <row r="5135">
          <cell r="A5135">
            <v>516</v>
          </cell>
          <cell r="B5135">
            <v>2</v>
          </cell>
          <cell r="C5135" t="str">
            <v>MST-BA-015</v>
          </cell>
          <cell r="D5135">
            <v>516</v>
          </cell>
          <cell r="E5135" t="str">
            <v>MST-BA</v>
          </cell>
          <cell r="F5135" t="str">
            <v>015</v>
          </cell>
          <cell r="G5135" t="str">
            <v>JUNKED</v>
          </cell>
        </row>
        <row r="5136">
          <cell r="A5136">
            <v>552</v>
          </cell>
          <cell r="B5136">
            <v>2</v>
          </cell>
          <cell r="C5136" t="str">
            <v>MST-BA-017</v>
          </cell>
          <cell r="D5136">
            <v>552</v>
          </cell>
          <cell r="E5136" t="str">
            <v>MST-BA</v>
          </cell>
          <cell r="F5136" t="str">
            <v>017</v>
          </cell>
          <cell r="G5136" t="str">
            <v>JUNKED</v>
          </cell>
        </row>
        <row r="5137">
          <cell r="A5137">
            <v>571</v>
          </cell>
          <cell r="B5137">
            <v>2</v>
          </cell>
          <cell r="C5137" t="str">
            <v>MST-BA-018</v>
          </cell>
          <cell r="D5137">
            <v>571</v>
          </cell>
          <cell r="E5137" t="str">
            <v>MST-BA</v>
          </cell>
          <cell r="F5137" t="str">
            <v>018</v>
          </cell>
          <cell r="G5137" t="str">
            <v>JUNKED</v>
          </cell>
        </row>
        <row r="5138">
          <cell r="A5138">
            <v>627</v>
          </cell>
          <cell r="B5138">
            <v>2</v>
          </cell>
          <cell r="C5138" t="str">
            <v>MST-BA-021</v>
          </cell>
          <cell r="D5138">
            <v>627</v>
          </cell>
          <cell r="E5138" t="str">
            <v>MST-BA</v>
          </cell>
          <cell r="F5138" t="str">
            <v>021</v>
          </cell>
          <cell r="G5138" t="str">
            <v>JUNKED</v>
          </cell>
        </row>
        <row r="5139">
          <cell r="A5139">
            <v>652</v>
          </cell>
          <cell r="B5139">
            <v>2</v>
          </cell>
          <cell r="C5139" t="str">
            <v>MST-BA-022</v>
          </cell>
          <cell r="D5139">
            <v>652</v>
          </cell>
          <cell r="E5139" t="str">
            <v>MST-BA</v>
          </cell>
          <cell r="F5139" t="str">
            <v>022</v>
          </cell>
          <cell r="G5139" t="str">
            <v>Lost in Hole</v>
          </cell>
        </row>
        <row r="5140">
          <cell r="A5140">
            <v>675</v>
          </cell>
          <cell r="B5140">
            <v>2</v>
          </cell>
          <cell r="C5140" t="str">
            <v>MST-BA-023</v>
          </cell>
          <cell r="D5140">
            <v>675</v>
          </cell>
          <cell r="E5140" t="str">
            <v>MST-BA</v>
          </cell>
          <cell r="F5140" t="str">
            <v>023</v>
          </cell>
          <cell r="G5140" t="str">
            <v>RITE</v>
          </cell>
        </row>
        <row r="5141">
          <cell r="A5141">
            <v>694</v>
          </cell>
          <cell r="B5141">
            <v>2</v>
          </cell>
          <cell r="C5141" t="str">
            <v>MST-BA-024</v>
          </cell>
          <cell r="D5141">
            <v>694</v>
          </cell>
          <cell r="E5141" t="str">
            <v>MST-BA</v>
          </cell>
          <cell r="F5141" t="str">
            <v>024</v>
          </cell>
          <cell r="G5141" t="str">
            <v>JUNKED</v>
          </cell>
        </row>
        <row r="5142">
          <cell r="A5142">
            <v>715</v>
          </cell>
          <cell r="B5142">
            <v>2</v>
          </cell>
          <cell r="C5142" t="str">
            <v>MST-BA-025</v>
          </cell>
          <cell r="D5142">
            <v>715</v>
          </cell>
          <cell r="E5142" t="str">
            <v>MST-BA</v>
          </cell>
          <cell r="F5142" t="str">
            <v>025</v>
          </cell>
          <cell r="G5142" t="str">
            <v>RITE</v>
          </cell>
        </row>
        <row r="5143">
          <cell r="A5143">
            <v>725</v>
          </cell>
          <cell r="B5143">
            <v>2</v>
          </cell>
          <cell r="C5143" t="str">
            <v>MST-BA-026</v>
          </cell>
          <cell r="D5143">
            <v>725</v>
          </cell>
          <cell r="E5143" t="str">
            <v>MST-BA</v>
          </cell>
          <cell r="F5143" t="str">
            <v>026</v>
          </cell>
          <cell r="G5143" t="str">
            <v>JUNKED</v>
          </cell>
        </row>
        <row r="5144">
          <cell r="A5144">
            <v>744</v>
          </cell>
          <cell r="B5144">
            <v>2</v>
          </cell>
          <cell r="C5144" t="str">
            <v>MST-BA-028</v>
          </cell>
          <cell r="D5144">
            <v>744</v>
          </cell>
          <cell r="E5144" t="str">
            <v>MST-BA</v>
          </cell>
          <cell r="F5144" t="str">
            <v>028</v>
          </cell>
          <cell r="G5144" t="str">
            <v>RITE</v>
          </cell>
        </row>
        <row r="5145">
          <cell r="A5145">
            <v>754</v>
          </cell>
          <cell r="B5145">
            <v>2</v>
          </cell>
          <cell r="C5145" t="str">
            <v>MST-BA-029</v>
          </cell>
          <cell r="D5145">
            <v>754</v>
          </cell>
          <cell r="E5145" t="str">
            <v>MST-BA</v>
          </cell>
          <cell r="F5145" t="str">
            <v>029</v>
          </cell>
          <cell r="G5145" t="str">
            <v>RITE</v>
          </cell>
        </row>
        <row r="5146">
          <cell r="A5146">
            <v>761</v>
          </cell>
          <cell r="B5146">
            <v>2</v>
          </cell>
          <cell r="C5146" t="str">
            <v>MST-BA-030</v>
          </cell>
          <cell r="D5146">
            <v>761</v>
          </cell>
          <cell r="E5146" t="str">
            <v>MST-BA</v>
          </cell>
          <cell r="F5146" t="str">
            <v>030</v>
          </cell>
          <cell r="G5146" t="str">
            <v>On Location</v>
          </cell>
        </row>
        <row r="5147">
          <cell r="A5147">
            <v>770</v>
          </cell>
          <cell r="B5147">
            <v>2</v>
          </cell>
          <cell r="C5147" t="str">
            <v>MST-BA-031</v>
          </cell>
          <cell r="D5147">
            <v>770</v>
          </cell>
          <cell r="E5147" t="str">
            <v>MST-BA</v>
          </cell>
          <cell r="F5147" t="str">
            <v>031</v>
          </cell>
          <cell r="G5147" t="str">
            <v>JUNKED</v>
          </cell>
        </row>
        <row r="5148">
          <cell r="A5148">
            <v>116</v>
          </cell>
          <cell r="B5148">
            <v>2</v>
          </cell>
          <cell r="C5148" t="str">
            <v>MST-CA-002</v>
          </cell>
          <cell r="D5148">
            <v>116</v>
          </cell>
          <cell r="E5148" t="str">
            <v>MST-CA</v>
          </cell>
          <cell r="F5148" t="str">
            <v>002</v>
          </cell>
          <cell r="G5148" t="str">
            <v>JUNKED</v>
          </cell>
        </row>
        <row r="5149">
          <cell r="A5149">
            <v>117</v>
          </cell>
          <cell r="B5149">
            <v>2</v>
          </cell>
          <cell r="C5149" t="str">
            <v>MST-EA-002</v>
          </cell>
          <cell r="D5149">
            <v>117</v>
          </cell>
          <cell r="E5149" t="str">
            <v>MST-EA</v>
          </cell>
          <cell r="F5149" t="str">
            <v>002</v>
          </cell>
          <cell r="G5149" t="str">
            <v>JUNKED</v>
          </cell>
        </row>
        <row r="5150">
          <cell r="A5150">
            <v>166</v>
          </cell>
          <cell r="B5150">
            <v>2</v>
          </cell>
          <cell r="C5150" t="str">
            <v>MST-EA-003</v>
          </cell>
          <cell r="D5150">
            <v>166</v>
          </cell>
          <cell r="E5150" t="str">
            <v>MST-EA</v>
          </cell>
          <cell r="F5150" t="str">
            <v>003</v>
          </cell>
          <cell r="G5150" t="str">
            <v>On Location</v>
          </cell>
        </row>
        <row r="5151">
          <cell r="A5151">
            <v>203</v>
          </cell>
          <cell r="B5151">
            <v>2</v>
          </cell>
          <cell r="C5151" t="str">
            <v>MST-EA-004</v>
          </cell>
          <cell r="D5151">
            <v>203</v>
          </cell>
          <cell r="E5151" t="str">
            <v>MST-EA</v>
          </cell>
          <cell r="F5151" t="str">
            <v>004</v>
          </cell>
          <cell r="G5151" t="str">
            <v>JUNKED</v>
          </cell>
        </row>
        <row r="5152">
          <cell r="A5152">
            <v>240</v>
          </cell>
          <cell r="B5152">
            <v>2</v>
          </cell>
          <cell r="C5152" t="str">
            <v>MST-EA-005</v>
          </cell>
          <cell r="D5152">
            <v>240</v>
          </cell>
          <cell r="E5152" t="str">
            <v>MST-EA</v>
          </cell>
          <cell r="F5152" t="str">
            <v>005</v>
          </cell>
          <cell r="G5152" t="str">
            <v>RITE</v>
          </cell>
        </row>
        <row r="5153">
          <cell r="A5153">
            <v>273</v>
          </cell>
          <cell r="B5153">
            <v>2</v>
          </cell>
          <cell r="C5153" t="str">
            <v>MST-EA-006</v>
          </cell>
          <cell r="D5153">
            <v>273</v>
          </cell>
          <cell r="E5153" t="str">
            <v>MST-EA</v>
          </cell>
          <cell r="F5153" t="str">
            <v>006</v>
          </cell>
          <cell r="G5153" t="str">
            <v>RITE</v>
          </cell>
        </row>
        <row r="5154">
          <cell r="A5154">
            <v>300</v>
          </cell>
          <cell r="B5154">
            <v>2</v>
          </cell>
          <cell r="C5154" t="str">
            <v>MST-EA-007</v>
          </cell>
          <cell r="D5154">
            <v>300</v>
          </cell>
          <cell r="E5154" t="str">
            <v>MST-EA</v>
          </cell>
          <cell r="F5154" t="str">
            <v>007</v>
          </cell>
          <cell r="G5154" t="str">
            <v>RITE</v>
          </cell>
        </row>
        <row r="5155">
          <cell r="A5155">
            <v>325</v>
          </cell>
          <cell r="B5155">
            <v>2</v>
          </cell>
          <cell r="C5155" t="str">
            <v>MST-EA-008</v>
          </cell>
          <cell r="D5155">
            <v>325</v>
          </cell>
          <cell r="E5155" t="str">
            <v>MST-EA</v>
          </cell>
          <cell r="F5155" t="str">
            <v>008</v>
          </cell>
          <cell r="G5155" t="str">
            <v>JUNKED</v>
          </cell>
        </row>
        <row r="5156">
          <cell r="A5156">
            <v>5858</v>
          </cell>
          <cell r="B5156">
            <v>2</v>
          </cell>
          <cell r="C5156" t="str">
            <v>MST-GA-008</v>
          </cell>
          <cell r="D5156">
            <v>5858</v>
          </cell>
          <cell r="E5156" t="str">
            <v>MST-GA</v>
          </cell>
          <cell r="F5156" t="str">
            <v>008</v>
          </cell>
          <cell r="G5156" t="str">
            <v>RITE</v>
          </cell>
          <cell r="N5156" t="str">
            <v>LFT-64906</v>
          </cell>
          <cell r="O5156" t="str">
            <v>1</v>
          </cell>
        </row>
        <row r="5157">
          <cell r="A5157">
            <v>5859</v>
          </cell>
          <cell r="B5157">
            <v>2</v>
          </cell>
          <cell r="C5157" t="str">
            <v>MST-GA-009</v>
          </cell>
          <cell r="D5157">
            <v>5859</v>
          </cell>
          <cell r="E5157" t="str">
            <v>MST-GA</v>
          </cell>
          <cell r="F5157" t="str">
            <v>009</v>
          </cell>
          <cell r="G5157" t="str">
            <v>RITE</v>
          </cell>
          <cell r="N5157" t="str">
            <v>LFT-64906</v>
          </cell>
          <cell r="O5157" t="str">
            <v>2</v>
          </cell>
        </row>
        <row r="5158">
          <cell r="A5158">
            <v>5875</v>
          </cell>
          <cell r="B5158">
            <v>2</v>
          </cell>
          <cell r="C5158" t="str">
            <v>MST-GA-010</v>
          </cell>
          <cell r="D5158">
            <v>5875</v>
          </cell>
          <cell r="E5158" t="str">
            <v>MST-GA</v>
          </cell>
          <cell r="F5158" t="str">
            <v>010</v>
          </cell>
          <cell r="G5158" t="str">
            <v>RITE</v>
          </cell>
          <cell r="N5158" t="str">
            <v>LFT-64923</v>
          </cell>
          <cell r="O5158" t="str">
            <v>1</v>
          </cell>
        </row>
        <row r="5159">
          <cell r="A5159">
            <v>5876</v>
          </cell>
          <cell r="B5159">
            <v>2</v>
          </cell>
          <cell r="C5159" t="str">
            <v>MST-GA-011</v>
          </cell>
          <cell r="D5159">
            <v>5876</v>
          </cell>
          <cell r="E5159" t="str">
            <v>MST-GA</v>
          </cell>
          <cell r="F5159" t="str">
            <v>011</v>
          </cell>
          <cell r="G5159" t="str">
            <v>RITE</v>
          </cell>
          <cell r="N5159" t="str">
            <v>LFT-64923</v>
          </cell>
          <cell r="O5159" t="str">
            <v>2</v>
          </cell>
        </row>
        <row r="5160">
          <cell r="A5160">
            <v>939</v>
          </cell>
          <cell r="B5160">
            <v>2</v>
          </cell>
          <cell r="C5160" t="str">
            <v>MTA-BA-047</v>
          </cell>
          <cell r="D5160">
            <v>939</v>
          </cell>
          <cell r="E5160" t="str">
            <v>MTA-BA</v>
          </cell>
          <cell r="F5160" t="str">
            <v>047</v>
          </cell>
          <cell r="G5160" t="str">
            <v>On Location</v>
          </cell>
          <cell r="H5160" t="str">
            <v>1000006616</v>
          </cell>
        </row>
        <row r="5161">
          <cell r="A5161">
            <v>957</v>
          </cell>
          <cell r="B5161">
            <v>2</v>
          </cell>
          <cell r="C5161" t="str">
            <v>MTA-BA-049</v>
          </cell>
          <cell r="D5161">
            <v>957</v>
          </cell>
          <cell r="E5161" t="str">
            <v>MTA-BA</v>
          </cell>
          <cell r="F5161" t="str">
            <v>049</v>
          </cell>
          <cell r="G5161" t="str">
            <v>JUNKED</v>
          </cell>
          <cell r="H5161" t="str">
            <v>1000006618</v>
          </cell>
        </row>
        <row r="5162">
          <cell r="A5162">
            <v>1034</v>
          </cell>
          <cell r="B5162">
            <v>2</v>
          </cell>
          <cell r="C5162" t="str">
            <v>MTA-BA-067</v>
          </cell>
          <cell r="D5162">
            <v>1034</v>
          </cell>
          <cell r="E5162" t="str">
            <v>MTA-BA</v>
          </cell>
          <cell r="F5162" t="str">
            <v>067</v>
          </cell>
          <cell r="G5162" t="str">
            <v>RITE</v>
          </cell>
          <cell r="H5162" t="str">
            <v>1000006622</v>
          </cell>
        </row>
        <row r="5163">
          <cell r="A5163">
            <v>1104</v>
          </cell>
          <cell r="B5163">
            <v>2</v>
          </cell>
          <cell r="C5163" t="str">
            <v>MTA-BA-084</v>
          </cell>
          <cell r="D5163">
            <v>1104</v>
          </cell>
          <cell r="E5163" t="str">
            <v>MTA-BA</v>
          </cell>
          <cell r="F5163" t="str">
            <v>084</v>
          </cell>
          <cell r="G5163" t="str">
            <v>On Location</v>
          </cell>
          <cell r="H5163" t="str">
            <v>1000006626</v>
          </cell>
        </row>
        <row r="5164">
          <cell r="A5164">
            <v>1143</v>
          </cell>
          <cell r="B5164">
            <v>2</v>
          </cell>
          <cell r="C5164" t="str">
            <v>MTA-BA-095</v>
          </cell>
          <cell r="D5164">
            <v>1143</v>
          </cell>
          <cell r="E5164" t="str">
            <v>MTA-BA</v>
          </cell>
          <cell r="F5164" t="str">
            <v>095</v>
          </cell>
          <cell r="G5164" t="str">
            <v>RITE</v>
          </cell>
          <cell r="H5164" t="str">
            <v>1000006630</v>
          </cell>
        </row>
        <row r="5165">
          <cell r="A5165">
            <v>6996</v>
          </cell>
          <cell r="B5165">
            <v>2</v>
          </cell>
          <cell r="C5165" t="str">
            <v>MTA-BA-1001</v>
          </cell>
          <cell r="D5165">
            <v>6996</v>
          </cell>
          <cell r="E5165" t="str">
            <v>MTA-BB</v>
          </cell>
          <cell r="F5165" t="str">
            <v>1001</v>
          </cell>
          <cell r="G5165" t="str">
            <v>On Location</v>
          </cell>
          <cell r="I5165">
            <v>1000019050</v>
          </cell>
          <cell r="N5165" t="str">
            <v>4501120557</v>
          </cell>
          <cell r="O5165" t="str">
            <v>31</v>
          </cell>
        </row>
        <row r="5166">
          <cell r="A5166">
            <v>1261</v>
          </cell>
          <cell r="B5166">
            <v>2</v>
          </cell>
          <cell r="C5166" t="str">
            <v>MTA-BA-117</v>
          </cell>
          <cell r="D5166">
            <v>1261</v>
          </cell>
          <cell r="E5166" t="str">
            <v>MTA-BA</v>
          </cell>
          <cell r="F5166" t="str">
            <v>117</v>
          </cell>
          <cell r="G5166" t="str">
            <v>RITE</v>
          </cell>
          <cell r="H5166" t="str">
            <v>1000006632</v>
          </cell>
        </row>
        <row r="5167">
          <cell r="A5167">
            <v>1272</v>
          </cell>
          <cell r="B5167">
            <v>2</v>
          </cell>
          <cell r="C5167" t="str">
            <v>MTA-BA-121</v>
          </cell>
          <cell r="D5167">
            <v>1272</v>
          </cell>
          <cell r="E5167" t="str">
            <v>MTA-BA</v>
          </cell>
          <cell r="F5167" t="str">
            <v>121</v>
          </cell>
          <cell r="G5167" t="str">
            <v>Lost in Hole</v>
          </cell>
          <cell r="H5167" t="str">
            <v>1000006633</v>
          </cell>
        </row>
        <row r="5168">
          <cell r="A5168">
            <v>1277</v>
          </cell>
          <cell r="B5168">
            <v>2</v>
          </cell>
          <cell r="C5168" t="str">
            <v>MTA-BA-122</v>
          </cell>
          <cell r="D5168">
            <v>1277</v>
          </cell>
          <cell r="E5168" t="str">
            <v>MTA-BA</v>
          </cell>
          <cell r="F5168" t="str">
            <v>122</v>
          </cell>
          <cell r="G5168" t="str">
            <v>On Location</v>
          </cell>
          <cell r="H5168" t="str">
            <v>1000006634</v>
          </cell>
        </row>
        <row r="5169">
          <cell r="A5169">
            <v>1292</v>
          </cell>
          <cell r="B5169">
            <v>2</v>
          </cell>
          <cell r="C5169" t="str">
            <v>MTA-BA-129</v>
          </cell>
          <cell r="D5169">
            <v>1292</v>
          </cell>
          <cell r="E5169" t="str">
            <v>MTA-BA</v>
          </cell>
          <cell r="F5169" t="str">
            <v>129</v>
          </cell>
          <cell r="G5169" t="str">
            <v>Lost in Hole</v>
          </cell>
          <cell r="H5169" t="str">
            <v>1000015541</v>
          </cell>
        </row>
        <row r="5170">
          <cell r="A5170">
            <v>1347</v>
          </cell>
          <cell r="B5170">
            <v>2</v>
          </cell>
          <cell r="C5170" t="str">
            <v>MTA-BA-146</v>
          </cell>
          <cell r="D5170">
            <v>1347</v>
          </cell>
          <cell r="E5170" t="str">
            <v>MTA-BA</v>
          </cell>
          <cell r="F5170" t="str">
            <v>146</v>
          </cell>
          <cell r="G5170" t="str">
            <v>RITE</v>
          </cell>
          <cell r="H5170" t="str">
            <v>1000006641</v>
          </cell>
        </row>
        <row r="5171">
          <cell r="A5171">
            <v>1367</v>
          </cell>
          <cell r="B5171">
            <v>2</v>
          </cell>
          <cell r="C5171" t="str">
            <v>MTA-BA-154</v>
          </cell>
          <cell r="D5171">
            <v>1367</v>
          </cell>
          <cell r="E5171" t="str">
            <v>MTA-BA</v>
          </cell>
          <cell r="F5171" t="str">
            <v>154</v>
          </cell>
          <cell r="G5171" t="str">
            <v>On Location</v>
          </cell>
          <cell r="H5171" t="str">
            <v>1000006644</v>
          </cell>
        </row>
        <row r="5172">
          <cell r="A5172">
            <v>1422</v>
          </cell>
          <cell r="B5172">
            <v>2</v>
          </cell>
          <cell r="C5172" t="str">
            <v>MTA-BA-178</v>
          </cell>
          <cell r="D5172">
            <v>1422</v>
          </cell>
          <cell r="E5172" t="str">
            <v>MTA-BA</v>
          </cell>
          <cell r="F5172" t="str">
            <v>178</v>
          </cell>
          <cell r="G5172" t="str">
            <v>Lost in Hole</v>
          </cell>
          <cell r="H5172" t="str">
            <v>1000006649</v>
          </cell>
        </row>
        <row r="5173">
          <cell r="A5173">
            <v>1460</v>
          </cell>
          <cell r="B5173">
            <v>2</v>
          </cell>
          <cell r="C5173" t="str">
            <v>MTA-BA-195</v>
          </cell>
          <cell r="D5173">
            <v>1460</v>
          </cell>
          <cell r="E5173" t="str">
            <v>MTA-BA</v>
          </cell>
          <cell r="F5173" t="str">
            <v>195</v>
          </cell>
          <cell r="G5173" t="str">
            <v>RITE</v>
          </cell>
          <cell r="I5173" t="e">
            <v>#N/A</v>
          </cell>
        </row>
        <row r="5174">
          <cell r="A5174">
            <v>1473</v>
          </cell>
          <cell r="B5174">
            <v>2</v>
          </cell>
          <cell r="C5174" t="str">
            <v>MTA-BA-199</v>
          </cell>
          <cell r="D5174">
            <v>1473</v>
          </cell>
          <cell r="E5174" t="str">
            <v>MTA-BA</v>
          </cell>
          <cell r="F5174" t="str">
            <v>199</v>
          </cell>
          <cell r="G5174" t="str">
            <v>On Location</v>
          </cell>
          <cell r="H5174" t="str">
            <v>1000006655</v>
          </cell>
        </row>
        <row r="5175">
          <cell r="A5175">
            <v>1478</v>
          </cell>
          <cell r="B5175">
            <v>2</v>
          </cell>
          <cell r="C5175" t="str">
            <v>MTA-BA-200</v>
          </cell>
          <cell r="D5175">
            <v>1478</v>
          </cell>
          <cell r="E5175" t="str">
            <v>MTA-BA</v>
          </cell>
          <cell r="F5175" t="str">
            <v>200</v>
          </cell>
          <cell r="G5175" t="str">
            <v>Lost in Hole</v>
          </cell>
          <cell r="H5175" t="str">
            <v>1000006656</v>
          </cell>
        </row>
        <row r="5176">
          <cell r="A5176">
            <v>1504</v>
          </cell>
          <cell r="B5176">
            <v>2</v>
          </cell>
          <cell r="C5176" t="str">
            <v>MTA-BA-210</v>
          </cell>
          <cell r="D5176">
            <v>1504</v>
          </cell>
          <cell r="E5176" t="str">
            <v>MTA-BA</v>
          </cell>
          <cell r="F5176" t="str">
            <v>210</v>
          </cell>
          <cell r="G5176" t="str">
            <v>Lost in Hole</v>
          </cell>
          <cell r="H5176" t="str">
            <v>1000016704</v>
          </cell>
        </row>
        <row r="5177">
          <cell r="A5177">
            <v>1520</v>
          </cell>
          <cell r="B5177">
            <v>2</v>
          </cell>
          <cell r="C5177" t="str">
            <v>MTA-BA-214</v>
          </cell>
          <cell r="D5177">
            <v>1520</v>
          </cell>
          <cell r="E5177" t="str">
            <v>MTA-BA</v>
          </cell>
          <cell r="F5177" t="str">
            <v>214</v>
          </cell>
          <cell r="G5177" t="str">
            <v>Lost in Hole</v>
          </cell>
          <cell r="I5177" t="e">
            <v>#N/A</v>
          </cell>
        </row>
        <row r="5178">
          <cell r="A5178">
            <v>1525</v>
          </cell>
          <cell r="B5178">
            <v>2</v>
          </cell>
          <cell r="C5178" t="str">
            <v>MTA-BA-216</v>
          </cell>
          <cell r="D5178">
            <v>1525</v>
          </cell>
          <cell r="E5178" t="str">
            <v>MTA-BA</v>
          </cell>
          <cell r="F5178" t="str">
            <v>216</v>
          </cell>
          <cell r="G5178" t="str">
            <v>Lost in Hole</v>
          </cell>
          <cell r="H5178" t="str">
            <v>1000006659</v>
          </cell>
        </row>
        <row r="5179">
          <cell r="A5179">
            <v>1544</v>
          </cell>
          <cell r="B5179">
            <v>2</v>
          </cell>
          <cell r="C5179" t="str">
            <v>MTA-BA-222</v>
          </cell>
          <cell r="D5179">
            <v>1544</v>
          </cell>
          <cell r="E5179" t="str">
            <v>MTA-BA</v>
          </cell>
          <cell r="F5179" t="str">
            <v>222</v>
          </cell>
          <cell r="G5179" t="str">
            <v>RITE</v>
          </cell>
          <cell r="H5179" t="str">
            <v>1000006660</v>
          </cell>
        </row>
        <row r="5180">
          <cell r="A5180">
            <v>1590</v>
          </cell>
          <cell r="B5180">
            <v>2</v>
          </cell>
          <cell r="C5180" t="str">
            <v>MTA-BA-233</v>
          </cell>
          <cell r="D5180">
            <v>1590</v>
          </cell>
          <cell r="E5180" t="str">
            <v>MTA-BA</v>
          </cell>
          <cell r="F5180" t="str">
            <v>233</v>
          </cell>
          <cell r="G5180" t="str">
            <v>On Location</v>
          </cell>
          <cell r="H5180" t="str">
            <v>1000006663</v>
          </cell>
        </row>
        <row r="5181">
          <cell r="A5181">
            <v>1629</v>
          </cell>
          <cell r="B5181">
            <v>2</v>
          </cell>
          <cell r="C5181" t="str">
            <v>MTA-BA-246</v>
          </cell>
          <cell r="D5181">
            <v>1629</v>
          </cell>
          <cell r="E5181" t="str">
            <v>MTA-BA</v>
          </cell>
          <cell r="F5181" t="str">
            <v>246</v>
          </cell>
          <cell r="G5181" t="str">
            <v>Lost in Hole</v>
          </cell>
          <cell r="H5181" t="str">
            <v>1000006665</v>
          </cell>
        </row>
        <row r="5182">
          <cell r="A5182">
            <v>1637</v>
          </cell>
          <cell r="B5182">
            <v>2</v>
          </cell>
          <cell r="C5182" t="str">
            <v>MTA-BA-251</v>
          </cell>
          <cell r="D5182">
            <v>1637</v>
          </cell>
          <cell r="E5182" t="str">
            <v>MTA-BA</v>
          </cell>
          <cell r="F5182" t="str">
            <v>251</v>
          </cell>
          <cell r="G5182" t="str">
            <v>On Location</v>
          </cell>
          <cell r="H5182" t="str">
            <v>1000006667</v>
          </cell>
        </row>
        <row r="5183">
          <cell r="A5183">
            <v>1656</v>
          </cell>
          <cell r="B5183">
            <v>2</v>
          </cell>
          <cell r="C5183" t="str">
            <v>MTA-BA-261</v>
          </cell>
          <cell r="D5183">
            <v>1656</v>
          </cell>
          <cell r="E5183" t="str">
            <v>MTA-BA</v>
          </cell>
          <cell r="F5183" t="str">
            <v>261</v>
          </cell>
          <cell r="G5183" t="str">
            <v>On Location</v>
          </cell>
          <cell r="H5183" t="str">
            <v>1000006668</v>
          </cell>
        </row>
        <row r="5184">
          <cell r="A5184">
            <v>1657</v>
          </cell>
          <cell r="B5184">
            <v>2</v>
          </cell>
          <cell r="C5184" t="str">
            <v>MTA-BA-262</v>
          </cell>
          <cell r="D5184">
            <v>1657</v>
          </cell>
          <cell r="E5184" t="str">
            <v>MTA-BA</v>
          </cell>
          <cell r="F5184" t="str">
            <v>262</v>
          </cell>
          <cell r="G5184" t="str">
            <v>Lost in Hole</v>
          </cell>
          <cell r="I5184" t="e">
            <v>#N/A</v>
          </cell>
        </row>
        <row r="5185">
          <cell r="A5185">
            <v>1665</v>
          </cell>
          <cell r="B5185">
            <v>2</v>
          </cell>
          <cell r="C5185" t="str">
            <v>MTA-BA-268</v>
          </cell>
          <cell r="D5185">
            <v>1665</v>
          </cell>
          <cell r="E5185" t="str">
            <v>MTA-BA</v>
          </cell>
          <cell r="F5185" t="str">
            <v>268</v>
          </cell>
          <cell r="G5185" t="str">
            <v>RITE</v>
          </cell>
          <cell r="H5185" t="str">
            <v>1000016424</v>
          </cell>
        </row>
        <row r="5186">
          <cell r="A5186">
            <v>1675</v>
          </cell>
          <cell r="B5186">
            <v>2</v>
          </cell>
          <cell r="C5186" t="str">
            <v>MTA-BA-274</v>
          </cell>
          <cell r="D5186">
            <v>1675</v>
          </cell>
          <cell r="E5186" t="str">
            <v>MTA-BA</v>
          </cell>
          <cell r="F5186" t="str">
            <v>274</v>
          </cell>
          <cell r="G5186" t="str">
            <v>Lost in Hole</v>
          </cell>
          <cell r="H5186" t="str">
            <v>1000015542</v>
          </cell>
        </row>
        <row r="5187">
          <cell r="A5187">
            <v>1703</v>
          </cell>
          <cell r="B5187">
            <v>2</v>
          </cell>
          <cell r="C5187" t="str">
            <v>MTA-BA-293</v>
          </cell>
          <cell r="D5187">
            <v>1703</v>
          </cell>
          <cell r="E5187" t="str">
            <v>MTA-BA</v>
          </cell>
          <cell r="F5187" t="str">
            <v>293</v>
          </cell>
          <cell r="G5187" t="str">
            <v>Lost in Hole</v>
          </cell>
          <cell r="I5187" t="e">
            <v>#N/A</v>
          </cell>
        </row>
        <row r="5188">
          <cell r="A5188">
            <v>1715</v>
          </cell>
          <cell r="B5188">
            <v>2</v>
          </cell>
          <cell r="C5188" t="str">
            <v>MTA-BA-300</v>
          </cell>
          <cell r="D5188">
            <v>1715</v>
          </cell>
          <cell r="E5188" t="str">
            <v>MTA-BA</v>
          </cell>
          <cell r="F5188" t="str">
            <v>300</v>
          </cell>
          <cell r="G5188" t="str">
            <v>RITE</v>
          </cell>
          <cell r="H5188" t="str">
            <v>1000006698</v>
          </cell>
        </row>
        <row r="5189">
          <cell r="A5189">
            <v>1815</v>
          </cell>
          <cell r="B5189">
            <v>2</v>
          </cell>
          <cell r="C5189" t="str">
            <v>MTA-BA-326</v>
          </cell>
          <cell r="D5189">
            <v>1815</v>
          </cell>
          <cell r="E5189" t="str">
            <v>MTA-BA</v>
          </cell>
          <cell r="F5189" t="str">
            <v>326</v>
          </cell>
          <cell r="G5189" t="str">
            <v>Lost in Hole</v>
          </cell>
          <cell r="H5189" t="str">
            <v>1000006673</v>
          </cell>
        </row>
        <row r="5190">
          <cell r="A5190">
            <v>1833</v>
          </cell>
          <cell r="B5190">
            <v>2</v>
          </cell>
          <cell r="C5190" t="str">
            <v>MTA-BA-347</v>
          </cell>
          <cell r="D5190">
            <v>1833</v>
          </cell>
          <cell r="E5190" t="str">
            <v>MTA-BA</v>
          </cell>
          <cell r="F5190" t="str">
            <v>347</v>
          </cell>
          <cell r="G5190" t="str">
            <v>Lost in Hole</v>
          </cell>
          <cell r="I5190" t="e">
            <v>#N/A</v>
          </cell>
        </row>
        <row r="5191">
          <cell r="A5191">
            <v>1881</v>
          </cell>
          <cell r="B5191">
            <v>2</v>
          </cell>
          <cell r="C5191" t="str">
            <v>MTA-BA-397</v>
          </cell>
          <cell r="D5191">
            <v>1881</v>
          </cell>
          <cell r="E5191" t="str">
            <v>MTA-BA</v>
          </cell>
          <cell r="F5191" t="str">
            <v>397</v>
          </cell>
          <cell r="G5191" t="str">
            <v>On Location</v>
          </cell>
          <cell r="H5191" t="str">
            <v>1000006679</v>
          </cell>
        </row>
        <row r="5192">
          <cell r="A5192">
            <v>1894</v>
          </cell>
          <cell r="B5192">
            <v>2</v>
          </cell>
          <cell r="C5192" t="str">
            <v>MTA-BA-401</v>
          </cell>
          <cell r="D5192">
            <v>1894</v>
          </cell>
          <cell r="E5192" t="str">
            <v>MTA-BA</v>
          </cell>
          <cell r="F5192" t="str">
            <v>401</v>
          </cell>
          <cell r="G5192" t="str">
            <v>Lost in Hole</v>
          </cell>
          <cell r="H5192" t="str">
            <v>1000006681</v>
          </cell>
        </row>
        <row r="5193">
          <cell r="A5193">
            <v>1920</v>
          </cell>
          <cell r="B5193">
            <v>2</v>
          </cell>
          <cell r="C5193" t="str">
            <v>MTA-BA-405</v>
          </cell>
          <cell r="D5193">
            <v>1920</v>
          </cell>
          <cell r="E5193" t="str">
            <v>MTA-BA</v>
          </cell>
          <cell r="F5193" t="str">
            <v>405</v>
          </cell>
          <cell r="G5193" t="str">
            <v>On Location</v>
          </cell>
          <cell r="H5193" t="str">
            <v>1000006685</v>
          </cell>
        </row>
        <row r="5194">
          <cell r="A5194">
            <v>1934</v>
          </cell>
          <cell r="B5194">
            <v>2</v>
          </cell>
          <cell r="C5194" t="str">
            <v>MTA-BA-408</v>
          </cell>
          <cell r="D5194">
            <v>1934</v>
          </cell>
          <cell r="E5194" t="str">
            <v>MTA-BB</v>
          </cell>
          <cell r="F5194" t="str">
            <v>408</v>
          </cell>
          <cell r="G5194" t="str">
            <v>RITE</v>
          </cell>
          <cell r="H5194" t="str">
            <v>1000006686</v>
          </cell>
        </row>
        <row r="5195">
          <cell r="A5195">
            <v>1939</v>
          </cell>
          <cell r="B5195">
            <v>2</v>
          </cell>
          <cell r="C5195" t="str">
            <v>MTA-BA-409</v>
          </cell>
          <cell r="D5195">
            <v>1939</v>
          </cell>
          <cell r="E5195" t="str">
            <v>MTA-BB</v>
          </cell>
          <cell r="F5195" t="str">
            <v>409</v>
          </cell>
          <cell r="G5195" t="str">
            <v>RITE</v>
          </cell>
          <cell r="H5195" t="str">
            <v>1000006687</v>
          </cell>
        </row>
        <row r="5196">
          <cell r="A5196">
            <v>1954</v>
          </cell>
          <cell r="B5196">
            <v>2</v>
          </cell>
          <cell r="C5196" t="str">
            <v>MTA-BA-414</v>
          </cell>
          <cell r="D5196">
            <v>1954</v>
          </cell>
          <cell r="E5196" t="str">
            <v>MTA-BA</v>
          </cell>
          <cell r="F5196" t="str">
            <v>414</v>
          </cell>
          <cell r="G5196" t="str">
            <v>RITE</v>
          </cell>
          <cell r="H5196" t="str">
            <v>1000017740</v>
          </cell>
        </row>
        <row r="5197">
          <cell r="A5197">
            <v>1975</v>
          </cell>
          <cell r="B5197">
            <v>2</v>
          </cell>
          <cell r="C5197" t="str">
            <v>MTA-BA-424</v>
          </cell>
          <cell r="D5197">
            <v>1975</v>
          </cell>
          <cell r="E5197" t="str">
            <v>MTA-BA</v>
          </cell>
          <cell r="F5197" t="str">
            <v>424</v>
          </cell>
          <cell r="G5197" t="str">
            <v>On Location</v>
          </cell>
          <cell r="H5197" t="str">
            <v>1000006688</v>
          </cell>
        </row>
        <row r="5198">
          <cell r="A5198">
            <v>1978</v>
          </cell>
          <cell r="B5198">
            <v>2</v>
          </cell>
          <cell r="C5198" t="str">
            <v>MTA-BA-425</v>
          </cell>
          <cell r="D5198">
            <v>1978</v>
          </cell>
          <cell r="E5198" t="str">
            <v>MTA-BA</v>
          </cell>
          <cell r="F5198" t="str">
            <v>425</v>
          </cell>
          <cell r="G5198" t="str">
            <v>RITE</v>
          </cell>
          <cell r="H5198" t="str">
            <v>1000006689</v>
          </cell>
        </row>
        <row r="5199">
          <cell r="A5199">
            <v>1983</v>
          </cell>
          <cell r="B5199">
            <v>2</v>
          </cell>
          <cell r="C5199" t="str">
            <v>MTA-BA-427</v>
          </cell>
          <cell r="D5199">
            <v>1983</v>
          </cell>
          <cell r="E5199" t="str">
            <v>MTA-BA</v>
          </cell>
          <cell r="F5199" t="str">
            <v>427</v>
          </cell>
          <cell r="G5199" t="str">
            <v>On Location</v>
          </cell>
          <cell r="H5199" t="str">
            <v>1000006691</v>
          </cell>
        </row>
        <row r="5200">
          <cell r="A5200">
            <v>2065</v>
          </cell>
          <cell r="B5200">
            <v>2</v>
          </cell>
          <cell r="C5200" t="str">
            <v>MTA-BA-480</v>
          </cell>
          <cell r="D5200">
            <v>2065</v>
          </cell>
          <cell r="E5200" t="str">
            <v>MTA-BA</v>
          </cell>
          <cell r="F5200" t="str">
            <v>480</v>
          </cell>
          <cell r="G5200" t="str">
            <v>On Location</v>
          </cell>
          <cell r="I5200" t="e">
            <v>#N/A</v>
          </cell>
        </row>
        <row r="5201">
          <cell r="A5201">
            <v>2068</v>
          </cell>
          <cell r="B5201">
            <v>2</v>
          </cell>
          <cell r="C5201" t="str">
            <v>MTA-BA-483</v>
          </cell>
          <cell r="D5201">
            <v>2068</v>
          </cell>
          <cell r="E5201" t="str">
            <v>MTA-BA</v>
          </cell>
          <cell r="F5201" t="str">
            <v>483</v>
          </cell>
          <cell r="G5201" t="str">
            <v>RITE</v>
          </cell>
          <cell r="I5201" t="e">
            <v>#N/A</v>
          </cell>
        </row>
        <row r="5202">
          <cell r="A5202">
            <v>2071</v>
          </cell>
          <cell r="B5202">
            <v>2</v>
          </cell>
          <cell r="C5202" t="str">
            <v>MTA-BA-484</v>
          </cell>
          <cell r="D5202">
            <v>2071</v>
          </cell>
          <cell r="E5202" t="str">
            <v>MTA-BA</v>
          </cell>
          <cell r="F5202" t="str">
            <v>484</v>
          </cell>
          <cell r="G5202" t="str">
            <v>On Location</v>
          </cell>
          <cell r="H5202" t="str">
            <v>1000012673</v>
          </cell>
          <cell r="N5202" t="str">
            <v>4500008184</v>
          </cell>
          <cell r="O5202" t="str">
            <v>6</v>
          </cell>
        </row>
        <row r="5203">
          <cell r="A5203">
            <v>2084</v>
          </cell>
          <cell r="B5203">
            <v>2</v>
          </cell>
          <cell r="C5203" t="str">
            <v>MTA-BA-493</v>
          </cell>
          <cell r="D5203">
            <v>2084</v>
          </cell>
          <cell r="E5203" t="str">
            <v>MTA-BA</v>
          </cell>
          <cell r="F5203" t="str">
            <v>493</v>
          </cell>
          <cell r="G5203" t="str">
            <v>On Location</v>
          </cell>
          <cell r="H5203" t="str">
            <v>1000012903</v>
          </cell>
          <cell r="N5203" t="str">
            <v>4500025534</v>
          </cell>
          <cell r="O5203" t="str">
            <v>2</v>
          </cell>
        </row>
        <row r="5204">
          <cell r="A5204">
            <v>2158</v>
          </cell>
          <cell r="B5204">
            <v>2</v>
          </cell>
          <cell r="C5204" t="str">
            <v>MTA-BA-515</v>
          </cell>
          <cell r="D5204">
            <v>2158</v>
          </cell>
          <cell r="E5204" t="str">
            <v>MTA-BA</v>
          </cell>
          <cell r="F5204" t="str">
            <v>515</v>
          </cell>
          <cell r="G5204" t="str">
            <v>Lost in Hole</v>
          </cell>
          <cell r="H5204" t="str">
            <v>1000013265</v>
          </cell>
        </row>
        <row r="5205">
          <cell r="A5205">
            <v>2167</v>
          </cell>
          <cell r="B5205">
            <v>2</v>
          </cell>
          <cell r="C5205" t="str">
            <v>MTA-BA-520</v>
          </cell>
          <cell r="D5205">
            <v>2167</v>
          </cell>
          <cell r="E5205" t="str">
            <v>MTA-BA</v>
          </cell>
          <cell r="F5205" t="str">
            <v>520</v>
          </cell>
          <cell r="G5205" t="str">
            <v>On Location</v>
          </cell>
          <cell r="H5205" t="str">
            <v>1000018617</v>
          </cell>
        </row>
        <row r="5206">
          <cell r="A5206">
            <v>2174</v>
          </cell>
          <cell r="B5206">
            <v>2</v>
          </cell>
          <cell r="C5206" t="str">
            <v>MTA-BA-526</v>
          </cell>
          <cell r="D5206">
            <v>2174</v>
          </cell>
          <cell r="E5206" t="str">
            <v>MTA-BA</v>
          </cell>
          <cell r="F5206" t="str">
            <v>526</v>
          </cell>
          <cell r="G5206" t="str">
            <v>RITE</v>
          </cell>
          <cell r="H5206" t="str">
            <v>1000013577</v>
          </cell>
          <cell r="N5206" t="str">
            <v>4500135567</v>
          </cell>
          <cell r="O5206" t="str">
            <v>5</v>
          </cell>
        </row>
        <row r="5207">
          <cell r="A5207">
            <v>2185</v>
          </cell>
          <cell r="B5207">
            <v>2</v>
          </cell>
          <cell r="C5207" t="str">
            <v>MTA-BA-529</v>
          </cell>
          <cell r="D5207">
            <v>2185</v>
          </cell>
          <cell r="E5207" t="str">
            <v>MTA-BA</v>
          </cell>
          <cell r="F5207" t="str">
            <v>529</v>
          </cell>
          <cell r="G5207" t="str">
            <v>Lost in Hole</v>
          </cell>
          <cell r="H5207" t="str">
            <v>1000013718</v>
          </cell>
          <cell r="N5207" t="str">
            <v>4500150810</v>
          </cell>
          <cell r="O5207" t="str">
            <v>4</v>
          </cell>
        </row>
        <row r="5208">
          <cell r="A5208">
            <v>2190</v>
          </cell>
          <cell r="B5208">
            <v>2</v>
          </cell>
          <cell r="C5208" t="str">
            <v>MTA-BA-530</v>
          </cell>
          <cell r="D5208">
            <v>2190</v>
          </cell>
          <cell r="E5208" t="str">
            <v>MTA-BA</v>
          </cell>
          <cell r="F5208" t="str">
            <v>530</v>
          </cell>
          <cell r="G5208" t="str">
            <v>RITE</v>
          </cell>
          <cell r="H5208" t="str">
            <v>1000013711</v>
          </cell>
          <cell r="N5208" t="str">
            <v>4500150743</v>
          </cell>
          <cell r="O5208" t="str">
            <v>7</v>
          </cell>
        </row>
        <row r="5209">
          <cell r="A5209">
            <v>2217</v>
          </cell>
          <cell r="B5209">
            <v>2</v>
          </cell>
          <cell r="C5209" t="str">
            <v>MTA-BA-545</v>
          </cell>
          <cell r="D5209">
            <v>2217</v>
          </cell>
          <cell r="E5209" t="str">
            <v>MTA-BA</v>
          </cell>
          <cell r="F5209" t="str">
            <v>545</v>
          </cell>
          <cell r="G5209" t="str">
            <v>RITE</v>
          </cell>
          <cell r="H5209" t="str">
            <v>1000014369</v>
          </cell>
          <cell r="N5209" t="str">
            <v>4500211345</v>
          </cell>
          <cell r="O5209" t="str">
            <v>8</v>
          </cell>
        </row>
        <row r="5210">
          <cell r="A5210">
            <v>2226</v>
          </cell>
          <cell r="B5210">
            <v>2</v>
          </cell>
          <cell r="C5210" t="str">
            <v>MTA-BA-548</v>
          </cell>
          <cell r="D5210">
            <v>2226</v>
          </cell>
          <cell r="E5210" t="str">
            <v>MTA-BA</v>
          </cell>
          <cell r="F5210" t="str">
            <v>548</v>
          </cell>
          <cell r="G5210" t="str">
            <v>On Location</v>
          </cell>
          <cell r="H5210" t="str">
            <v>1000014370</v>
          </cell>
          <cell r="N5210" t="str">
            <v>4500211345</v>
          </cell>
          <cell r="O5210" t="str">
            <v>9</v>
          </cell>
        </row>
        <row r="5211">
          <cell r="A5211">
            <v>2228</v>
          </cell>
          <cell r="B5211">
            <v>2</v>
          </cell>
          <cell r="C5211" t="str">
            <v>MTA-BA-549</v>
          </cell>
          <cell r="D5211">
            <v>2228</v>
          </cell>
          <cell r="E5211" t="str">
            <v>MTA-BA</v>
          </cell>
          <cell r="F5211" t="str">
            <v>549</v>
          </cell>
          <cell r="G5211" t="str">
            <v>On Location</v>
          </cell>
          <cell r="H5211" t="str">
            <v>1000014373</v>
          </cell>
          <cell r="N5211" t="str">
            <v>4500211591</v>
          </cell>
          <cell r="O5211" t="str">
            <v>7</v>
          </cell>
        </row>
        <row r="5212">
          <cell r="A5212">
            <v>2242</v>
          </cell>
          <cell r="B5212">
            <v>2</v>
          </cell>
          <cell r="C5212" t="str">
            <v>MTA-BA-560</v>
          </cell>
          <cell r="D5212">
            <v>2242</v>
          </cell>
          <cell r="E5212" t="str">
            <v>MTA-BA</v>
          </cell>
          <cell r="F5212" t="str">
            <v>560</v>
          </cell>
          <cell r="G5212" t="str">
            <v>RITE</v>
          </cell>
          <cell r="H5212" t="str">
            <v>1000014572</v>
          </cell>
          <cell r="N5212" t="str">
            <v>4500211685</v>
          </cell>
          <cell r="O5212" t="str">
            <v>14</v>
          </cell>
        </row>
        <row r="5213">
          <cell r="A5213">
            <v>2243</v>
          </cell>
          <cell r="B5213">
            <v>2</v>
          </cell>
          <cell r="C5213" t="str">
            <v>MTA-BA-561</v>
          </cell>
          <cell r="D5213">
            <v>2243</v>
          </cell>
          <cell r="E5213" t="str">
            <v>MTA-BA</v>
          </cell>
          <cell r="F5213" t="str">
            <v>561</v>
          </cell>
          <cell r="G5213" t="str">
            <v>Lost in Hole</v>
          </cell>
          <cell r="H5213" t="str">
            <v>1000014573</v>
          </cell>
          <cell r="N5213" t="str">
            <v>4500211685</v>
          </cell>
          <cell r="O5213" t="str">
            <v>15</v>
          </cell>
        </row>
        <row r="5214">
          <cell r="A5214">
            <v>2247</v>
          </cell>
          <cell r="B5214">
            <v>2</v>
          </cell>
          <cell r="C5214" t="str">
            <v>MTA-BA-563</v>
          </cell>
          <cell r="D5214">
            <v>2247</v>
          </cell>
          <cell r="E5214" t="str">
            <v>MTA-BA</v>
          </cell>
          <cell r="F5214" t="str">
            <v>563</v>
          </cell>
          <cell r="G5214" t="str">
            <v>RITE</v>
          </cell>
          <cell r="H5214" t="str">
            <v>1000014574</v>
          </cell>
          <cell r="N5214" t="str">
            <v>4500211685</v>
          </cell>
          <cell r="O5214" t="str">
            <v>16</v>
          </cell>
        </row>
        <row r="5215">
          <cell r="A5215">
            <v>2251</v>
          </cell>
          <cell r="B5215">
            <v>2</v>
          </cell>
          <cell r="C5215" t="str">
            <v>MTA-BA-564</v>
          </cell>
          <cell r="D5215">
            <v>2251</v>
          </cell>
          <cell r="E5215" t="str">
            <v>MTA-BA</v>
          </cell>
          <cell r="F5215" t="str">
            <v>564</v>
          </cell>
          <cell r="G5215" t="str">
            <v>Lost in Hole</v>
          </cell>
          <cell r="H5215" t="str">
            <v>1000014594</v>
          </cell>
        </row>
        <row r="5216">
          <cell r="A5216">
            <v>2261</v>
          </cell>
          <cell r="B5216">
            <v>2</v>
          </cell>
          <cell r="C5216" t="str">
            <v>MTA-BA-574</v>
          </cell>
          <cell r="D5216">
            <v>2261</v>
          </cell>
          <cell r="E5216" t="str">
            <v>MTA-BA</v>
          </cell>
          <cell r="F5216" t="str">
            <v>574</v>
          </cell>
          <cell r="G5216" t="str">
            <v>On Location</v>
          </cell>
          <cell r="H5216" t="str">
            <v>1000016200</v>
          </cell>
          <cell r="N5216" t="str">
            <v>4500211345</v>
          </cell>
          <cell r="O5216" t="str">
            <v>21</v>
          </cell>
        </row>
        <row r="5217">
          <cell r="A5217">
            <v>2262</v>
          </cell>
          <cell r="B5217">
            <v>2</v>
          </cell>
          <cell r="C5217" t="str">
            <v>MTA-BA-575</v>
          </cell>
          <cell r="D5217">
            <v>2262</v>
          </cell>
          <cell r="E5217" t="str">
            <v>MTA-BA</v>
          </cell>
          <cell r="F5217" t="str">
            <v>575</v>
          </cell>
          <cell r="G5217" t="str">
            <v>Lost in Hole</v>
          </cell>
          <cell r="I5217" t="e">
            <v>#N/A</v>
          </cell>
        </row>
        <row r="5218">
          <cell r="A5218">
            <v>2269</v>
          </cell>
          <cell r="B5218">
            <v>2</v>
          </cell>
          <cell r="C5218" t="str">
            <v>MTA-BA-582</v>
          </cell>
          <cell r="D5218">
            <v>2269</v>
          </cell>
          <cell r="E5218" t="str">
            <v>MTA-BA</v>
          </cell>
          <cell r="F5218" t="str">
            <v>582</v>
          </cell>
          <cell r="G5218" t="str">
            <v>Lost in Hole</v>
          </cell>
          <cell r="H5218" t="str">
            <v>1000014783</v>
          </cell>
          <cell r="N5218" t="str">
            <v>4500322492</v>
          </cell>
          <cell r="O5218" t="str">
            <v>4</v>
          </cell>
        </row>
        <row r="5219">
          <cell r="A5219">
            <v>2271</v>
          </cell>
          <cell r="B5219">
            <v>2</v>
          </cell>
          <cell r="C5219" t="str">
            <v>MTA-BA-583</v>
          </cell>
          <cell r="D5219">
            <v>2271</v>
          </cell>
          <cell r="E5219" t="str">
            <v>MTA-BA</v>
          </cell>
          <cell r="F5219" t="str">
            <v>583</v>
          </cell>
          <cell r="G5219" t="str">
            <v>Lost in Hole</v>
          </cell>
          <cell r="H5219" t="str">
            <v>1000014784</v>
          </cell>
          <cell r="N5219" t="str">
            <v>4500322492</v>
          </cell>
          <cell r="O5219" t="str">
            <v>5</v>
          </cell>
        </row>
        <row r="5220">
          <cell r="A5220">
            <v>2283</v>
          </cell>
          <cell r="B5220">
            <v>2</v>
          </cell>
          <cell r="C5220" t="str">
            <v>MTA-BA-590</v>
          </cell>
          <cell r="D5220">
            <v>2283</v>
          </cell>
          <cell r="E5220" t="str">
            <v>MTA-BA</v>
          </cell>
          <cell r="F5220" t="str">
            <v>590</v>
          </cell>
          <cell r="G5220" t="str">
            <v>RITE</v>
          </cell>
          <cell r="H5220" t="str">
            <v>1000014822</v>
          </cell>
          <cell r="N5220" t="str">
            <v>4500350271</v>
          </cell>
          <cell r="O5220" t="str">
            <v>5</v>
          </cell>
        </row>
        <row r="5221">
          <cell r="A5221">
            <v>2312</v>
          </cell>
          <cell r="B5221">
            <v>2</v>
          </cell>
          <cell r="C5221" t="str">
            <v>MTA-BA-601</v>
          </cell>
          <cell r="D5221">
            <v>2312</v>
          </cell>
          <cell r="E5221" t="str">
            <v>MTA-BA</v>
          </cell>
          <cell r="F5221" t="str">
            <v>601</v>
          </cell>
          <cell r="G5221" t="str">
            <v>Lost in Hole</v>
          </cell>
          <cell r="I5221" t="e">
            <v>#N/A</v>
          </cell>
        </row>
        <row r="5222">
          <cell r="A5222">
            <v>2332</v>
          </cell>
          <cell r="B5222">
            <v>2</v>
          </cell>
          <cell r="C5222" t="str">
            <v>MTA-BA-605</v>
          </cell>
          <cell r="D5222">
            <v>2332</v>
          </cell>
          <cell r="E5222" t="str">
            <v>MTA-BA</v>
          </cell>
          <cell r="F5222" t="str">
            <v>605</v>
          </cell>
          <cell r="G5222" t="str">
            <v>On Location</v>
          </cell>
          <cell r="H5222" t="str">
            <v>1000017741</v>
          </cell>
        </row>
        <row r="5223">
          <cell r="A5223">
            <v>2341</v>
          </cell>
          <cell r="B5223">
            <v>2</v>
          </cell>
          <cell r="C5223" t="str">
            <v>MTA-BA-607</v>
          </cell>
          <cell r="D5223">
            <v>2341</v>
          </cell>
          <cell r="E5223" t="str">
            <v>MTA-BA</v>
          </cell>
          <cell r="F5223" t="str">
            <v>607</v>
          </cell>
          <cell r="G5223" t="str">
            <v>On Location</v>
          </cell>
          <cell r="H5223" t="str">
            <v>1000014905</v>
          </cell>
          <cell r="N5223" t="str">
            <v>4500322423</v>
          </cell>
          <cell r="O5223" t="str">
            <v>4</v>
          </cell>
        </row>
        <row r="5224">
          <cell r="A5224">
            <v>2420</v>
          </cell>
          <cell r="B5224">
            <v>2</v>
          </cell>
          <cell r="C5224" t="str">
            <v>MTA-BA-631</v>
          </cell>
          <cell r="D5224">
            <v>2420</v>
          </cell>
          <cell r="E5224" t="str">
            <v>MTA-BA</v>
          </cell>
          <cell r="F5224" t="str">
            <v>631</v>
          </cell>
          <cell r="G5224" t="str">
            <v>Lost in Hole</v>
          </cell>
          <cell r="H5224" t="str">
            <v>1000015292</v>
          </cell>
          <cell r="N5224" t="str">
            <v>4500444213</v>
          </cell>
          <cell r="O5224" t="str">
            <v>12</v>
          </cell>
        </row>
        <row r="5225">
          <cell r="A5225">
            <v>2421</v>
          </cell>
          <cell r="B5225">
            <v>2</v>
          </cell>
          <cell r="C5225" t="str">
            <v>MTA-BA-632</v>
          </cell>
          <cell r="D5225">
            <v>2421</v>
          </cell>
          <cell r="E5225" t="str">
            <v>MTA-BA</v>
          </cell>
          <cell r="F5225" t="str">
            <v>632</v>
          </cell>
          <cell r="G5225" t="str">
            <v>On Location</v>
          </cell>
          <cell r="H5225" t="str">
            <v>1000015288</v>
          </cell>
          <cell r="N5225" t="str">
            <v>4500444213</v>
          </cell>
          <cell r="O5225" t="str">
            <v>4</v>
          </cell>
        </row>
        <row r="5226">
          <cell r="A5226">
            <v>2440</v>
          </cell>
          <cell r="B5226">
            <v>2</v>
          </cell>
          <cell r="C5226" t="str">
            <v>MTA-BA-642</v>
          </cell>
          <cell r="D5226">
            <v>2440</v>
          </cell>
          <cell r="E5226" t="str">
            <v>MTA-BA</v>
          </cell>
          <cell r="F5226" t="str">
            <v>642</v>
          </cell>
          <cell r="G5226" t="str">
            <v>RITE</v>
          </cell>
          <cell r="H5226" t="str">
            <v>1000017742</v>
          </cell>
        </row>
        <row r="5227">
          <cell r="A5227">
            <v>2447</v>
          </cell>
          <cell r="B5227">
            <v>2</v>
          </cell>
          <cell r="C5227" t="str">
            <v>MTA-BA-644</v>
          </cell>
          <cell r="D5227">
            <v>2447</v>
          </cell>
          <cell r="E5227" t="str">
            <v>MTA-BA</v>
          </cell>
          <cell r="F5227" t="str">
            <v>644</v>
          </cell>
          <cell r="G5227" t="str">
            <v>RITE</v>
          </cell>
          <cell r="H5227" t="str">
            <v>1000015416</v>
          </cell>
          <cell r="N5227" t="str">
            <v>4500364507</v>
          </cell>
          <cell r="O5227" t="str">
            <v>3</v>
          </cell>
        </row>
        <row r="5228">
          <cell r="A5228">
            <v>2450</v>
          </cell>
          <cell r="B5228">
            <v>2</v>
          </cell>
          <cell r="C5228" t="str">
            <v>MTA-BA-645</v>
          </cell>
          <cell r="D5228">
            <v>2450</v>
          </cell>
          <cell r="E5228" t="str">
            <v>MTA-BA</v>
          </cell>
          <cell r="F5228" t="str">
            <v>645</v>
          </cell>
          <cell r="G5228" t="str">
            <v>Lost in Hole</v>
          </cell>
          <cell r="H5228" t="str">
            <v>1000015437</v>
          </cell>
          <cell r="N5228" t="str">
            <v>4500474652</v>
          </cell>
          <cell r="O5228" t="str">
            <v>4</v>
          </cell>
        </row>
        <row r="5229">
          <cell r="A5229">
            <v>2457</v>
          </cell>
          <cell r="B5229">
            <v>2</v>
          </cell>
          <cell r="C5229" t="str">
            <v>MTA-BA-647</v>
          </cell>
          <cell r="D5229">
            <v>2457</v>
          </cell>
          <cell r="E5229" t="str">
            <v>MTA-BA</v>
          </cell>
          <cell r="F5229" t="str">
            <v>647</v>
          </cell>
          <cell r="G5229" t="str">
            <v>On Location</v>
          </cell>
          <cell r="H5229" t="str">
            <v>1000015434</v>
          </cell>
          <cell r="N5229" t="str">
            <v>4500474126</v>
          </cell>
          <cell r="O5229" t="str">
            <v>8</v>
          </cell>
        </row>
        <row r="5230">
          <cell r="A5230">
            <v>2475</v>
          </cell>
          <cell r="B5230">
            <v>2</v>
          </cell>
          <cell r="C5230" t="str">
            <v>MTA-BA-656</v>
          </cell>
          <cell r="D5230">
            <v>2475</v>
          </cell>
          <cell r="E5230" t="str">
            <v>MTA-BA</v>
          </cell>
          <cell r="F5230" t="str">
            <v>656</v>
          </cell>
          <cell r="G5230" t="str">
            <v>RITE</v>
          </cell>
          <cell r="H5230" t="str">
            <v>1000017743</v>
          </cell>
        </row>
        <row r="5231">
          <cell r="A5231">
            <v>2502</v>
          </cell>
          <cell r="B5231">
            <v>2</v>
          </cell>
          <cell r="C5231" t="str">
            <v>MTA-BA-672</v>
          </cell>
          <cell r="D5231">
            <v>2502</v>
          </cell>
          <cell r="E5231" t="str">
            <v>MTA-BB</v>
          </cell>
          <cell r="F5231" t="str">
            <v>672</v>
          </cell>
          <cell r="G5231" t="str">
            <v>On Location</v>
          </cell>
          <cell r="H5231" t="str">
            <v>1000016101</v>
          </cell>
          <cell r="N5231" t="str">
            <v>4500593205</v>
          </cell>
          <cell r="O5231" t="str">
            <v>3</v>
          </cell>
        </row>
        <row r="5232">
          <cell r="A5232">
            <v>2508</v>
          </cell>
          <cell r="B5232">
            <v>2</v>
          </cell>
          <cell r="C5232" t="str">
            <v>MTA-BA-674</v>
          </cell>
          <cell r="D5232">
            <v>2508</v>
          </cell>
          <cell r="E5232" t="str">
            <v>MTA-BB</v>
          </cell>
          <cell r="F5232" t="str">
            <v>674</v>
          </cell>
          <cell r="G5232" t="str">
            <v>Lost in Hole</v>
          </cell>
          <cell r="I5232" t="e">
            <v>#N/A</v>
          </cell>
        </row>
        <row r="5233">
          <cell r="A5233">
            <v>2533</v>
          </cell>
          <cell r="B5233">
            <v>2</v>
          </cell>
          <cell r="C5233" t="str">
            <v>MTA-BA-695</v>
          </cell>
          <cell r="D5233">
            <v>2533</v>
          </cell>
          <cell r="E5233" t="str">
            <v>MTA-BB</v>
          </cell>
          <cell r="F5233" t="str">
            <v>695</v>
          </cell>
          <cell r="G5233" t="str">
            <v>Lost in Hole</v>
          </cell>
          <cell r="H5233" t="str">
            <v>1000017726</v>
          </cell>
        </row>
        <row r="5234">
          <cell r="A5234">
            <v>2545</v>
          </cell>
          <cell r="B5234">
            <v>2</v>
          </cell>
          <cell r="C5234" t="str">
            <v>MTA-BA-703</v>
          </cell>
          <cell r="D5234">
            <v>2545</v>
          </cell>
          <cell r="E5234" t="str">
            <v>MTA-BB</v>
          </cell>
          <cell r="F5234" t="str">
            <v>703</v>
          </cell>
          <cell r="G5234" t="str">
            <v>On Location</v>
          </cell>
          <cell r="H5234" t="str">
            <v>1000016331</v>
          </cell>
          <cell r="N5234" t="str">
            <v>4500659783</v>
          </cell>
          <cell r="O5234" t="str">
            <v>2</v>
          </cell>
        </row>
        <row r="5235">
          <cell r="A5235">
            <v>2562</v>
          </cell>
          <cell r="B5235">
            <v>2</v>
          </cell>
          <cell r="C5235" t="str">
            <v>MTA-BA-708</v>
          </cell>
          <cell r="D5235">
            <v>2562</v>
          </cell>
          <cell r="E5235" t="str">
            <v>MTA-BB</v>
          </cell>
          <cell r="F5235" t="str">
            <v>708</v>
          </cell>
          <cell r="G5235" t="str">
            <v>Lost in Hole</v>
          </cell>
          <cell r="H5235" t="str">
            <v>1000016431</v>
          </cell>
          <cell r="N5235" t="str">
            <v>4500676108</v>
          </cell>
          <cell r="O5235" t="str">
            <v>1</v>
          </cell>
        </row>
        <row r="5236">
          <cell r="A5236">
            <v>2616</v>
          </cell>
          <cell r="B5236">
            <v>2</v>
          </cell>
          <cell r="C5236" t="str">
            <v>MTA-BA-714</v>
          </cell>
          <cell r="D5236">
            <v>2616</v>
          </cell>
          <cell r="E5236" t="str">
            <v>MTA-BB</v>
          </cell>
          <cell r="F5236" t="str">
            <v>714</v>
          </cell>
          <cell r="G5236" t="str">
            <v>On Location</v>
          </cell>
          <cell r="H5236" t="str">
            <v>1000016513</v>
          </cell>
          <cell r="N5236" t="str">
            <v>4500676088</v>
          </cell>
          <cell r="O5236" t="str">
            <v>1</v>
          </cell>
        </row>
        <row r="5237">
          <cell r="A5237">
            <v>2621</v>
          </cell>
          <cell r="B5237">
            <v>2</v>
          </cell>
          <cell r="C5237" t="str">
            <v>MTA-BA-715</v>
          </cell>
          <cell r="D5237">
            <v>2621</v>
          </cell>
          <cell r="E5237" t="str">
            <v>MTA-BB</v>
          </cell>
          <cell r="F5237" t="str">
            <v>715</v>
          </cell>
          <cell r="G5237" t="str">
            <v>RITE</v>
          </cell>
          <cell r="H5237" t="str">
            <v>1000016523</v>
          </cell>
          <cell r="N5237" t="str">
            <v>4500676088</v>
          </cell>
          <cell r="O5237" t="str">
            <v>3</v>
          </cell>
        </row>
        <row r="5238">
          <cell r="A5238">
            <v>2625</v>
          </cell>
          <cell r="B5238">
            <v>2</v>
          </cell>
          <cell r="C5238" t="str">
            <v>MTA-BA-716</v>
          </cell>
          <cell r="D5238">
            <v>2625</v>
          </cell>
          <cell r="E5238" t="str">
            <v>MTA-BB</v>
          </cell>
          <cell r="F5238" t="str">
            <v>716</v>
          </cell>
          <cell r="G5238" t="str">
            <v>RITE</v>
          </cell>
          <cell r="H5238" t="str">
            <v>1000016522</v>
          </cell>
          <cell r="N5238" t="str">
            <v>4500676088</v>
          </cell>
          <cell r="O5238" t="str">
            <v>2</v>
          </cell>
        </row>
        <row r="5239">
          <cell r="A5239">
            <v>2635</v>
          </cell>
          <cell r="B5239">
            <v>2</v>
          </cell>
          <cell r="C5239" t="str">
            <v>MTA-BA-723</v>
          </cell>
          <cell r="D5239">
            <v>2635</v>
          </cell>
          <cell r="E5239" t="str">
            <v>MTA-BB</v>
          </cell>
          <cell r="F5239" t="str">
            <v>723</v>
          </cell>
          <cell r="G5239" t="str">
            <v>RITE</v>
          </cell>
          <cell r="H5239" t="str">
            <v>1000018616</v>
          </cell>
        </row>
        <row r="5240">
          <cell r="A5240">
            <v>2639</v>
          </cell>
          <cell r="B5240">
            <v>2</v>
          </cell>
          <cell r="C5240" t="str">
            <v>MTA-BA-724</v>
          </cell>
          <cell r="D5240">
            <v>2639</v>
          </cell>
          <cell r="E5240" t="str">
            <v>MTA-BB</v>
          </cell>
          <cell r="F5240" t="str">
            <v>724</v>
          </cell>
          <cell r="G5240" t="str">
            <v>On Location</v>
          </cell>
          <cell r="H5240" t="str">
            <v>1000016698</v>
          </cell>
          <cell r="N5240" t="str">
            <v>4500711533</v>
          </cell>
          <cell r="O5240" t="str">
            <v>1</v>
          </cell>
        </row>
        <row r="5241">
          <cell r="A5241">
            <v>2642</v>
          </cell>
          <cell r="B5241">
            <v>2</v>
          </cell>
          <cell r="C5241" t="str">
            <v>MTA-BA-725</v>
          </cell>
          <cell r="D5241">
            <v>2642</v>
          </cell>
          <cell r="E5241" t="str">
            <v>MTA-BB</v>
          </cell>
          <cell r="F5241" t="str">
            <v>725</v>
          </cell>
          <cell r="G5241" t="str">
            <v>On Location</v>
          </cell>
          <cell r="H5241" t="str">
            <v>1000016700</v>
          </cell>
          <cell r="N5241" t="str">
            <v>4500711533</v>
          </cell>
          <cell r="O5241" t="str">
            <v>8</v>
          </cell>
        </row>
        <row r="5242">
          <cell r="A5242">
            <v>2653</v>
          </cell>
          <cell r="B5242">
            <v>2</v>
          </cell>
          <cell r="C5242" t="str">
            <v>MTA-BA-738</v>
          </cell>
          <cell r="D5242">
            <v>2653</v>
          </cell>
          <cell r="E5242" t="str">
            <v>MTA-BB</v>
          </cell>
          <cell r="F5242" t="str">
            <v>738</v>
          </cell>
          <cell r="G5242" t="str">
            <v>Lost in Hole</v>
          </cell>
          <cell r="I5242" t="e">
            <v>#N/A</v>
          </cell>
        </row>
        <row r="5243">
          <cell r="A5243">
            <v>2662</v>
          </cell>
          <cell r="B5243">
            <v>2</v>
          </cell>
          <cell r="C5243" t="str">
            <v>MTA-BA-741</v>
          </cell>
          <cell r="D5243">
            <v>2662</v>
          </cell>
          <cell r="E5243" t="str">
            <v>MTA-BB</v>
          </cell>
          <cell r="F5243" t="str">
            <v>741</v>
          </cell>
          <cell r="G5243" t="str">
            <v>On Location</v>
          </cell>
          <cell r="H5243" t="str">
            <v>1000016977</v>
          </cell>
          <cell r="N5243" t="str">
            <v>4500803070</v>
          </cell>
          <cell r="O5243" t="str">
            <v>3</v>
          </cell>
        </row>
        <row r="5244">
          <cell r="A5244">
            <v>2665</v>
          </cell>
          <cell r="B5244">
            <v>2</v>
          </cell>
          <cell r="C5244" t="str">
            <v>MTA-BA-742</v>
          </cell>
          <cell r="D5244">
            <v>2665</v>
          </cell>
          <cell r="E5244" t="str">
            <v>MTA-BB</v>
          </cell>
          <cell r="F5244" t="str">
            <v>742</v>
          </cell>
          <cell r="G5244" t="str">
            <v>On Location</v>
          </cell>
          <cell r="H5244" t="str">
            <v>1000016983</v>
          </cell>
          <cell r="N5244" t="str">
            <v>4500803075</v>
          </cell>
          <cell r="O5244" t="str">
            <v>3</v>
          </cell>
        </row>
        <row r="5245">
          <cell r="A5245">
            <v>2675</v>
          </cell>
          <cell r="B5245">
            <v>2</v>
          </cell>
          <cell r="C5245" t="str">
            <v>MTA-BA-753</v>
          </cell>
          <cell r="D5245">
            <v>2675</v>
          </cell>
          <cell r="E5245" t="str">
            <v>MTA-BB</v>
          </cell>
          <cell r="F5245" t="str">
            <v>753</v>
          </cell>
          <cell r="G5245" t="str">
            <v>RITE</v>
          </cell>
          <cell r="H5245" t="str">
            <v>1000017095</v>
          </cell>
          <cell r="N5245" t="str">
            <v>4500827626</v>
          </cell>
          <cell r="O5245" t="str">
            <v>4</v>
          </cell>
        </row>
        <row r="5246">
          <cell r="A5246">
            <v>2676</v>
          </cell>
          <cell r="B5246">
            <v>2</v>
          </cell>
          <cell r="C5246" t="str">
            <v>MTA-BA-754</v>
          </cell>
          <cell r="D5246">
            <v>2676</v>
          </cell>
          <cell r="E5246" t="str">
            <v>MTA-BB</v>
          </cell>
          <cell r="F5246" t="str">
            <v>754</v>
          </cell>
          <cell r="G5246" t="str">
            <v>On Location</v>
          </cell>
          <cell r="H5246" t="str">
            <v>1000017107</v>
          </cell>
          <cell r="N5246" t="str">
            <v>4500827626</v>
          </cell>
          <cell r="O5246" t="str">
            <v>3</v>
          </cell>
        </row>
        <row r="5247">
          <cell r="A5247">
            <v>2688</v>
          </cell>
          <cell r="B5247">
            <v>2</v>
          </cell>
          <cell r="C5247" t="str">
            <v>MTA-BA-762</v>
          </cell>
          <cell r="D5247">
            <v>2688</v>
          </cell>
          <cell r="E5247" t="str">
            <v>MTA-BB</v>
          </cell>
          <cell r="F5247" t="str">
            <v>762</v>
          </cell>
          <cell r="G5247" t="str">
            <v>RITE</v>
          </cell>
          <cell r="H5247" t="str">
            <v>1000018344</v>
          </cell>
        </row>
        <row r="5248">
          <cell r="A5248">
            <v>2691</v>
          </cell>
          <cell r="B5248">
            <v>2</v>
          </cell>
          <cell r="C5248" t="str">
            <v>MTA-BA-763</v>
          </cell>
          <cell r="D5248">
            <v>2691</v>
          </cell>
          <cell r="E5248" t="str">
            <v>MTA-BB</v>
          </cell>
          <cell r="F5248" t="str">
            <v>763</v>
          </cell>
          <cell r="G5248" t="str">
            <v>On Location</v>
          </cell>
          <cell r="H5248" t="str">
            <v>1000018345</v>
          </cell>
        </row>
        <row r="5249">
          <cell r="A5249">
            <v>2692</v>
          </cell>
          <cell r="B5249">
            <v>2</v>
          </cell>
          <cell r="C5249" t="str">
            <v>MTA-BA-764</v>
          </cell>
          <cell r="D5249">
            <v>2692</v>
          </cell>
          <cell r="E5249" t="str">
            <v>MTA-BB</v>
          </cell>
          <cell r="F5249" t="str">
            <v>764</v>
          </cell>
          <cell r="G5249" t="str">
            <v>RITE</v>
          </cell>
          <cell r="H5249" t="str">
            <v>1000018346</v>
          </cell>
        </row>
        <row r="5250">
          <cell r="A5250">
            <v>2698</v>
          </cell>
          <cell r="B5250">
            <v>2</v>
          </cell>
          <cell r="C5250" t="str">
            <v>MTA-BA-770</v>
          </cell>
          <cell r="D5250">
            <v>2698</v>
          </cell>
          <cell r="E5250" t="str">
            <v>MTA-BB</v>
          </cell>
          <cell r="F5250" t="str">
            <v>770</v>
          </cell>
          <cell r="G5250" t="str">
            <v>RITE</v>
          </cell>
          <cell r="H5250" t="str">
            <v>1000017206</v>
          </cell>
          <cell r="N5250" t="str">
            <v>4500882823</v>
          </cell>
          <cell r="O5250" t="str">
            <v>3</v>
          </cell>
        </row>
        <row r="5251">
          <cell r="A5251">
            <v>2703</v>
          </cell>
          <cell r="B5251">
            <v>2</v>
          </cell>
          <cell r="C5251" t="str">
            <v>MTA-BA-773</v>
          </cell>
          <cell r="D5251">
            <v>2703</v>
          </cell>
          <cell r="E5251" t="str">
            <v>MTA-BB</v>
          </cell>
          <cell r="F5251" t="str">
            <v>773</v>
          </cell>
          <cell r="G5251" t="str">
            <v>On Location</v>
          </cell>
          <cell r="H5251" t="str">
            <v>1000017203</v>
          </cell>
          <cell r="N5251" t="str">
            <v>4500882818</v>
          </cell>
          <cell r="O5251" t="str">
            <v>3</v>
          </cell>
        </row>
        <row r="5252">
          <cell r="A5252">
            <v>2710</v>
          </cell>
          <cell r="B5252">
            <v>2</v>
          </cell>
          <cell r="C5252" t="str">
            <v>MTA-BA-777</v>
          </cell>
          <cell r="D5252">
            <v>2710</v>
          </cell>
          <cell r="E5252" t="str">
            <v>MTA-BB</v>
          </cell>
          <cell r="F5252" t="str">
            <v>777</v>
          </cell>
          <cell r="G5252" t="str">
            <v>Lost in Hole</v>
          </cell>
          <cell r="H5252" t="str">
            <v>1000017226</v>
          </cell>
        </row>
        <row r="5253">
          <cell r="A5253">
            <v>2713</v>
          </cell>
          <cell r="B5253">
            <v>2</v>
          </cell>
          <cell r="C5253" t="str">
            <v>MTA-BA-778</v>
          </cell>
          <cell r="D5253">
            <v>2713</v>
          </cell>
          <cell r="E5253" t="str">
            <v>MTA-BB</v>
          </cell>
          <cell r="F5253" t="str">
            <v>778</v>
          </cell>
          <cell r="G5253" t="str">
            <v>On Location</v>
          </cell>
          <cell r="H5253" t="str">
            <v>1000017256</v>
          </cell>
          <cell r="N5253" t="str">
            <v>4500888240</v>
          </cell>
          <cell r="O5253" t="str">
            <v>7</v>
          </cell>
        </row>
        <row r="5254">
          <cell r="A5254">
            <v>2717</v>
          </cell>
          <cell r="B5254">
            <v>2</v>
          </cell>
          <cell r="C5254" t="str">
            <v>MTA-BA-779</v>
          </cell>
          <cell r="D5254">
            <v>2717</v>
          </cell>
          <cell r="E5254" t="str">
            <v>MTA-BB</v>
          </cell>
          <cell r="F5254" t="str">
            <v>779</v>
          </cell>
          <cell r="G5254" t="str">
            <v>RITE</v>
          </cell>
          <cell r="H5254" t="str">
            <v>1000017257</v>
          </cell>
          <cell r="N5254" t="str">
            <v>4500888240</v>
          </cell>
          <cell r="O5254" t="str">
            <v>8</v>
          </cell>
        </row>
        <row r="5255">
          <cell r="A5255">
            <v>2720</v>
          </cell>
          <cell r="B5255">
            <v>2</v>
          </cell>
          <cell r="C5255" t="str">
            <v>MTA-BA-780</v>
          </cell>
          <cell r="D5255">
            <v>2720</v>
          </cell>
          <cell r="E5255" t="str">
            <v>MTA-BB</v>
          </cell>
          <cell r="F5255" t="str">
            <v>780</v>
          </cell>
          <cell r="G5255" t="str">
            <v>Lost in Hole</v>
          </cell>
          <cell r="H5255" t="str">
            <v>1000017258</v>
          </cell>
        </row>
        <row r="5256">
          <cell r="A5256">
            <v>2723</v>
          </cell>
          <cell r="B5256">
            <v>2</v>
          </cell>
          <cell r="C5256" t="str">
            <v>MTA-BA-781</v>
          </cell>
          <cell r="D5256">
            <v>2723</v>
          </cell>
          <cell r="E5256" t="str">
            <v>MTA-BB</v>
          </cell>
          <cell r="F5256" t="str">
            <v>781</v>
          </cell>
          <cell r="G5256" t="str">
            <v>Lost in Hole</v>
          </cell>
          <cell r="H5256" t="str">
            <v>1000017261</v>
          </cell>
          <cell r="N5256" t="str">
            <v>4500888268</v>
          </cell>
          <cell r="O5256" t="str">
            <v>3</v>
          </cell>
        </row>
        <row r="5257">
          <cell r="A5257">
            <v>2729</v>
          </cell>
          <cell r="B5257">
            <v>2</v>
          </cell>
          <cell r="C5257" t="str">
            <v>MTA-BA-783</v>
          </cell>
          <cell r="D5257">
            <v>2729</v>
          </cell>
          <cell r="E5257" t="str">
            <v>MTA-BB</v>
          </cell>
          <cell r="F5257" t="str">
            <v>783</v>
          </cell>
          <cell r="G5257" t="str">
            <v>Lost in Hole</v>
          </cell>
          <cell r="H5257" t="str">
            <v>1000017329</v>
          </cell>
        </row>
        <row r="5258">
          <cell r="A5258">
            <v>2730</v>
          </cell>
          <cell r="B5258">
            <v>2</v>
          </cell>
          <cell r="C5258" t="str">
            <v>MTA-BA-784</v>
          </cell>
          <cell r="D5258">
            <v>2730</v>
          </cell>
          <cell r="E5258" t="str">
            <v>MTA-BB</v>
          </cell>
          <cell r="F5258" t="str">
            <v>784</v>
          </cell>
          <cell r="G5258" t="str">
            <v>On Location</v>
          </cell>
          <cell r="H5258" t="str">
            <v>1000017358</v>
          </cell>
          <cell r="N5258" t="str">
            <v>4500928826</v>
          </cell>
          <cell r="O5258" t="str">
            <v>6</v>
          </cell>
        </row>
        <row r="5259">
          <cell r="A5259">
            <v>2726</v>
          </cell>
          <cell r="B5259">
            <v>2</v>
          </cell>
          <cell r="C5259" t="str">
            <v>MTA-BA-788</v>
          </cell>
          <cell r="D5259">
            <v>2726</v>
          </cell>
          <cell r="E5259" t="str">
            <v>MTA-BB</v>
          </cell>
          <cell r="F5259" t="str">
            <v>782</v>
          </cell>
          <cell r="G5259" t="str">
            <v>RITE</v>
          </cell>
          <cell r="H5259" t="str">
            <v>1000017312</v>
          </cell>
          <cell r="N5259" t="str">
            <v>4500928346</v>
          </cell>
          <cell r="O5259" t="str">
            <v>6</v>
          </cell>
        </row>
        <row r="5260">
          <cell r="A5260">
            <v>4093</v>
          </cell>
          <cell r="B5260">
            <v>2</v>
          </cell>
          <cell r="C5260" t="str">
            <v>MTA-BA-788</v>
          </cell>
          <cell r="D5260">
            <v>4093</v>
          </cell>
          <cell r="E5260" t="str">
            <v>MTA-BB</v>
          </cell>
          <cell r="F5260" t="str">
            <v>788</v>
          </cell>
          <cell r="G5260" t="str">
            <v>On Location</v>
          </cell>
          <cell r="H5260" t="str">
            <v>1000017312</v>
          </cell>
          <cell r="N5260" t="str">
            <v>4500928346</v>
          </cell>
          <cell r="O5260" t="str">
            <v>6</v>
          </cell>
        </row>
        <row r="5261">
          <cell r="A5261">
            <v>4094</v>
          </cell>
          <cell r="B5261">
            <v>2</v>
          </cell>
          <cell r="C5261" t="str">
            <v>MTA-BA-789</v>
          </cell>
          <cell r="D5261">
            <v>4094</v>
          </cell>
          <cell r="E5261" t="str">
            <v>MTA-BB</v>
          </cell>
          <cell r="F5261" t="str">
            <v>789</v>
          </cell>
          <cell r="G5261" t="str">
            <v>Lost in Hole</v>
          </cell>
          <cell r="H5261" t="str">
            <v>1000017978</v>
          </cell>
        </row>
        <row r="5262">
          <cell r="A5262">
            <v>4103</v>
          </cell>
          <cell r="B5262">
            <v>2</v>
          </cell>
          <cell r="C5262" t="str">
            <v>MTA-BA-790</v>
          </cell>
          <cell r="D5262">
            <v>4103</v>
          </cell>
          <cell r="E5262" t="str">
            <v>MTA-BB</v>
          </cell>
          <cell r="F5262" t="str">
            <v>790</v>
          </cell>
          <cell r="G5262" t="str">
            <v>On Location</v>
          </cell>
          <cell r="H5262" t="str">
            <v>1000017979</v>
          </cell>
        </row>
        <row r="5263">
          <cell r="A5263">
            <v>4627</v>
          </cell>
          <cell r="B5263">
            <v>2</v>
          </cell>
          <cell r="C5263" t="str">
            <v>MTA-BA-813</v>
          </cell>
          <cell r="D5263">
            <v>4627</v>
          </cell>
          <cell r="E5263" t="str">
            <v>MTA-BB</v>
          </cell>
          <cell r="F5263" t="str">
            <v>813</v>
          </cell>
          <cell r="G5263" t="str">
            <v>Lost in Hole</v>
          </cell>
          <cell r="H5263" t="str">
            <v>1000017540</v>
          </cell>
        </row>
        <row r="5264">
          <cell r="A5264">
            <v>4770</v>
          </cell>
          <cell r="B5264">
            <v>2</v>
          </cell>
          <cell r="C5264" t="str">
            <v>MTA-BA-827</v>
          </cell>
          <cell r="D5264">
            <v>4770</v>
          </cell>
          <cell r="E5264" t="str">
            <v>MTA-BB</v>
          </cell>
          <cell r="F5264" t="str">
            <v>827</v>
          </cell>
          <cell r="G5264" t="str">
            <v>On Location</v>
          </cell>
          <cell r="H5264" t="str">
            <v>1000017669</v>
          </cell>
          <cell r="N5264" t="str">
            <v>4500992385</v>
          </cell>
          <cell r="O5264" t="str">
            <v>5</v>
          </cell>
        </row>
        <row r="5265">
          <cell r="A5265">
            <v>4805</v>
          </cell>
          <cell r="B5265">
            <v>2</v>
          </cell>
          <cell r="C5265" t="str">
            <v>MTA-BA-828</v>
          </cell>
          <cell r="D5265">
            <v>4805</v>
          </cell>
          <cell r="E5265" t="str">
            <v>MTA-BB</v>
          </cell>
          <cell r="F5265" t="str">
            <v>828</v>
          </cell>
          <cell r="G5265" t="str">
            <v>Lost in Hole</v>
          </cell>
          <cell r="H5265" t="str">
            <v>1000017680</v>
          </cell>
          <cell r="N5265" t="str">
            <v>4500992415</v>
          </cell>
          <cell r="O5265" t="str">
            <v>2</v>
          </cell>
        </row>
        <row r="5266">
          <cell r="A5266">
            <v>4920</v>
          </cell>
          <cell r="B5266">
            <v>2</v>
          </cell>
          <cell r="C5266" t="str">
            <v>MTA-BA-833</v>
          </cell>
          <cell r="D5266">
            <v>4920</v>
          </cell>
          <cell r="E5266" t="str">
            <v>MTA-BB</v>
          </cell>
          <cell r="F5266" t="str">
            <v>833</v>
          </cell>
          <cell r="G5266" t="str">
            <v>On Location</v>
          </cell>
          <cell r="H5266" t="str">
            <v>1000017699</v>
          </cell>
          <cell r="N5266" t="str">
            <v>4500992410</v>
          </cell>
          <cell r="O5266" t="str">
            <v>4</v>
          </cell>
        </row>
        <row r="5267">
          <cell r="A5267">
            <v>5024</v>
          </cell>
          <cell r="B5267">
            <v>2</v>
          </cell>
          <cell r="C5267" t="str">
            <v>MTA-BA-834</v>
          </cell>
          <cell r="D5267">
            <v>5024</v>
          </cell>
          <cell r="E5267" t="str">
            <v>MTA-BB</v>
          </cell>
          <cell r="F5267" t="str">
            <v>834</v>
          </cell>
          <cell r="G5267" t="str">
            <v>RITE</v>
          </cell>
          <cell r="H5267" t="str">
            <v>1000017776</v>
          </cell>
          <cell r="N5267" t="str">
            <v>4501006383</v>
          </cell>
          <cell r="O5267" t="str">
            <v>3</v>
          </cell>
        </row>
        <row r="5268">
          <cell r="A5268">
            <v>5172</v>
          </cell>
          <cell r="B5268">
            <v>2</v>
          </cell>
          <cell r="C5268" t="str">
            <v>MTA-BA-851</v>
          </cell>
          <cell r="D5268">
            <v>5172</v>
          </cell>
          <cell r="E5268" t="str">
            <v>MTA-BB</v>
          </cell>
          <cell r="F5268" t="str">
            <v>851</v>
          </cell>
          <cell r="G5268" t="str">
            <v>On Location</v>
          </cell>
          <cell r="H5268" t="str">
            <v>1000017840</v>
          </cell>
        </row>
        <row r="5269">
          <cell r="A5269">
            <v>5173</v>
          </cell>
          <cell r="B5269">
            <v>2</v>
          </cell>
          <cell r="C5269" t="str">
            <v>MTA-BA-852</v>
          </cell>
          <cell r="D5269">
            <v>5173</v>
          </cell>
          <cell r="E5269" t="str">
            <v>MTA-BB</v>
          </cell>
          <cell r="F5269" t="str">
            <v>852</v>
          </cell>
          <cell r="G5269" t="str">
            <v>Lost in Hole</v>
          </cell>
          <cell r="H5269" t="str">
            <v>1000017841</v>
          </cell>
        </row>
        <row r="5270">
          <cell r="A5270">
            <v>5295</v>
          </cell>
          <cell r="B5270">
            <v>2</v>
          </cell>
          <cell r="C5270" t="str">
            <v>MTA-BA-854</v>
          </cell>
          <cell r="D5270">
            <v>5295</v>
          </cell>
          <cell r="E5270" t="str">
            <v>MTA-BB</v>
          </cell>
          <cell r="F5270" t="str">
            <v>854</v>
          </cell>
          <cell r="G5270" t="str">
            <v>Lost in Hole</v>
          </cell>
          <cell r="H5270" t="str">
            <v>1000017907</v>
          </cell>
        </row>
        <row r="5271">
          <cell r="A5271">
            <v>5293</v>
          </cell>
          <cell r="B5271">
            <v>2</v>
          </cell>
          <cell r="C5271" t="str">
            <v>MTA-BA-855</v>
          </cell>
          <cell r="D5271">
            <v>5293</v>
          </cell>
          <cell r="E5271" t="str">
            <v>MTA-BB</v>
          </cell>
          <cell r="F5271" t="str">
            <v>855</v>
          </cell>
          <cell r="G5271" t="str">
            <v>RITE</v>
          </cell>
          <cell r="H5271" t="str">
            <v>1000017908</v>
          </cell>
        </row>
        <row r="5272">
          <cell r="A5272">
            <v>5334</v>
          </cell>
          <cell r="B5272">
            <v>2</v>
          </cell>
          <cell r="C5272" t="str">
            <v>MTA-BA-856</v>
          </cell>
          <cell r="D5272">
            <v>5334</v>
          </cell>
          <cell r="E5272" t="str">
            <v>MTA-BB</v>
          </cell>
          <cell r="F5272" t="str">
            <v>856</v>
          </cell>
          <cell r="G5272" t="str">
            <v>RITE</v>
          </cell>
          <cell r="I5272" t="e">
            <v>#N/A</v>
          </cell>
          <cell r="N5272" t="str">
            <v>4501037741</v>
          </cell>
          <cell r="O5272" t="str">
            <v>18</v>
          </cell>
        </row>
        <row r="5273">
          <cell r="A5273">
            <v>5294</v>
          </cell>
          <cell r="B5273">
            <v>2</v>
          </cell>
          <cell r="C5273" t="str">
            <v>MTA-BA-857</v>
          </cell>
          <cell r="D5273">
            <v>5294</v>
          </cell>
          <cell r="E5273" t="str">
            <v>MTA-BB</v>
          </cell>
          <cell r="F5273" t="str">
            <v>857</v>
          </cell>
          <cell r="G5273" t="str">
            <v>Lost in Hole</v>
          </cell>
          <cell r="H5273" t="str">
            <v>1000017909</v>
          </cell>
        </row>
        <row r="5274">
          <cell r="A5274">
            <v>5292</v>
          </cell>
          <cell r="B5274">
            <v>2</v>
          </cell>
          <cell r="C5274" t="str">
            <v>MTA-BA-858</v>
          </cell>
          <cell r="D5274">
            <v>5292</v>
          </cell>
          <cell r="E5274" t="str">
            <v>MTA-BB</v>
          </cell>
          <cell r="F5274" t="str">
            <v>858</v>
          </cell>
          <cell r="G5274" t="str">
            <v>Lost in Hole</v>
          </cell>
          <cell r="I5274" t="e">
            <v>#N/A</v>
          </cell>
        </row>
        <row r="5275">
          <cell r="A5275">
            <v>5433</v>
          </cell>
          <cell r="B5275">
            <v>2</v>
          </cell>
          <cell r="C5275" t="str">
            <v>MTA-BA-872</v>
          </cell>
          <cell r="D5275">
            <v>5433</v>
          </cell>
          <cell r="E5275" t="str">
            <v>MTA-BB</v>
          </cell>
          <cell r="F5275" t="str">
            <v>872</v>
          </cell>
          <cell r="G5275" t="str">
            <v>On Location</v>
          </cell>
          <cell r="H5275" t="str">
            <v>1000018000</v>
          </cell>
        </row>
        <row r="5276">
          <cell r="A5276">
            <v>5613</v>
          </cell>
          <cell r="B5276">
            <v>2</v>
          </cell>
          <cell r="C5276" t="str">
            <v>MTA-BA-879</v>
          </cell>
          <cell r="D5276">
            <v>5613</v>
          </cell>
          <cell r="E5276" t="str">
            <v>MTA-BB</v>
          </cell>
          <cell r="F5276" t="str">
            <v>879</v>
          </cell>
          <cell r="G5276" t="str">
            <v>On Location</v>
          </cell>
          <cell r="H5276" t="str">
            <v>1000018083</v>
          </cell>
          <cell r="N5276" t="str">
            <v>4501061123</v>
          </cell>
          <cell r="O5276" t="str">
            <v>9</v>
          </cell>
        </row>
        <row r="5277">
          <cell r="A5277">
            <v>5614</v>
          </cell>
          <cell r="B5277">
            <v>2</v>
          </cell>
          <cell r="C5277" t="str">
            <v>MTA-BA-882</v>
          </cell>
          <cell r="D5277">
            <v>5614</v>
          </cell>
          <cell r="E5277" t="str">
            <v>MTA-BB</v>
          </cell>
          <cell r="F5277" t="str">
            <v>882</v>
          </cell>
          <cell r="G5277" t="str">
            <v>RITE</v>
          </cell>
          <cell r="H5277" t="str">
            <v>1000018084</v>
          </cell>
          <cell r="N5277" t="str">
            <v>4501061123</v>
          </cell>
          <cell r="O5277" t="str">
            <v>10</v>
          </cell>
        </row>
        <row r="5278">
          <cell r="A5278">
            <v>5668</v>
          </cell>
          <cell r="B5278">
            <v>2</v>
          </cell>
          <cell r="C5278" t="str">
            <v>MTA-BA-892</v>
          </cell>
          <cell r="D5278">
            <v>5668</v>
          </cell>
          <cell r="E5278" t="str">
            <v>MTA-BB</v>
          </cell>
          <cell r="F5278" t="str">
            <v>892</v>
          </cell>
          <cell r="G5278" t="str">
            <v>On Location</v>
          </cell>
          <cell r="H5278" t="str">
            <v>1000018179</v>
          </cell>
          <cell r="N5278" t="str">
            <v>4501061123</v>
          </cell>
          <cell r="O5278" t="str">
            <v>15</v>
          </cell>
        </row>
        <row r="5279">
          <cell r="A5279">
            <v>5915</v>
          </cell>
          <cell r="B5279">
            <v>2</v>
          </cell>
          <cell r="C5279" t="str">
            <v>MTA-BA-893</v>
          </cell>
          <cell r="D5279">
            <v>5915</v>
          </cell>
          <cell r="E5279" t="str">
            <v>MTA-BA</v>
          </cell>
          <cell r="F5279" t="str">
            <v>893</v>
          </cell>
          <cell r="G5279" t="str">
            <v>JUNKED</v>
          </cell>
          <cell r="H5279" t="str">
            <v>1000018295</v>
          </cell>
          <cell r="N5279" t="str">
            <v>4501093543</v>
          </cell>
          <cell r="O5279" t="str">
            <v>6</v>
          </cell>
        </row>
        <row r="5280">
          <cell r="A5280">
            <v>5669</v>
          </cell>
          <cell r="B5280">
            <v>2</v>
          </cell>
          <cell r="C5280" t="str">
            <v>MTA-BA-893</v>
          </cell>
          <cell r="D5280">
            <v>5669</v>
          </cell>
          <cell r="E5280" t="str">
            <v>MTA-BB</v>
          </cell>
          <cell r="F5280" t="str">
            <v>893</v>
          </cell>
          <cell r="G5280" t="str">
            <v>On Location</v>
          </cell>
          <cell r="H5280" t="str">
            <v>1000018180</v>
          </cell>
          <cell r="N5280" t="str">
            <v>4501061123</v>
          </cell>
          <cell r="O5280" t="str">
            <v>16</v>
          </cell>
        </row>
        <row r="5281">
          <cell r="A5281">
            <v>5916</v>
          </cell>
          <cell r="B5281">
            <v>2</v>
          </cell>
          <cell r="C5281" t="str">
            <v>MTA-BA-900</v>
          </cell>
          <cell r="D5281">
            <v>5916</v>
          </cell>
          <cell r="E5281" t="str">
            <v>MTA-BB</v>
          </cell>
          <cell r="F5281" t="str">
            <v>900</v>
          </cell>
          <cell r="G5281" t="str">
            <v>RITE</v>
          </cell>
          <cell r="H5281" t="str">
            <v>1000018296</v>
          </cell>
          <cell r="N5281" t="str">
            <v>4501093543</v>
          </cell>
          <cell r="O5281" t="str">
            <v>7</v>
          </cell>
        </row>
        <row r="5282">
          <cell r="A5282">
            <v>5917</v>
          </cell>
          <cell r="B5282">
            <v>2</v>
          </cell>
          <cell r="C5282" t="str">
            <v>MTA-BA-901</v>
          </cell>
          <cell r="D5282">
            <v>5917</v>
          </cell>
          <cell r="E5282" t="str">
            <v>MTA-BB</v>
          </cell>
          <cell r="F5282" t="str">
            <v>901</v>
          </cell>
          <cell r="G5282" t="str">
            <v>Lost in Hole</v>
          </cell>
          <cell r="H5282" t="str">
            <v>1000018297</v>
          </cell>
          <cell r="N5282" t="str">
            <v>4501093543</v>
          </cell>
          <cell r="O5282" t="str">
            <v>8</v>
          </cell>
        </row>
        <row r="5283">
          <cell r="A5283">
            <v>5918</v>
          </cell>
          <cell r="B5283">
            <v>2</v>
          </cell>
          <cell r="C5283" t="str">
            <v>MTA-BA-902</v>
          </cell>
          <cell r="D5283">
            <v>5918</v>
          </cell>
          <cell r="E5283" t="str">
            <v>MTA-BB</v>
          </cell>
          <cell r="F5283" t="str">
            <v>902</v>
          </cell>
          <cell r="G5283" t="str">
            <v>On Location</v>
          </cell>
          <cell r="H5283" t="str">
            <v>1000018298</v>
          </cell>
          <cell r="N5283" t="str">
            <v>4501093543</v>
          </cell>
          <cell r="O5283" t="str">
            <v>9</v>
          </cell>
        </row>
        <row r="5284">
          <cell r="A5284">
            <v>5972</v>
          </cell>
          <cell r="B5284">
            <v>2</v>
          </cell>
          <cell r="C5284" t="str">
            <v>MTA-BA-906</v>
          </cell>
          <cell r="D5284">
            <v>5972</v>
          </cell>
          <cell r="E5284" t="str">
            <v>MTA-BB</v>
          </cell>
          <cell r="F5284" t="str">
            <v>906</v>
          </cell>
          <cell r="G5284" t="str">
            <v>On Location</v>
          </cell>
          <cell r="H5284" t="str">
            <v>1000018386</v>
          </cell>
          <cell r="N5284" t="str">
            <v>4501093678</v>
          </cell>
          <cell r="O5284" t="str">
            <v>3</v>
          </cell>
        </row>
        <row r="5285">
          <cell r="A5285">
            <v>5969</v>
          </cell>
          <cell r="B5285">
            <v>2</v>
          </cell>
          <cell r="C5285" t="str">
            <v>MTA-BA-907</v>
          </cell>
          <cell r="D5285">
            <v>5969</v>
          </cell>
          <cell r="E5285" t="str">
            <v>MTA-BB</v>
          </cell>
          <cell r="F5285" t="str">
            <v>907</v>
          </cell>
          <cell r="G5285" t="str">
            <v>RITE</v>
          </cell>
          <cell r="H5285" t="str">
            <v>1000018416</v>
          </cell>
          <cell r="O5285" t="str">
            <v>20</v>
          </cell>
        </row>
        <row r="5286">
          <cell r="A5286">
            <v>6022</v>
          </cell>
          <cell r="B5286">
            <v>2</v>
          </cell>
          <cell r="C5286" t="str">
            <v>MTA-BA-914</v>
          </cell>
          <cell r="D5286">
            <v>6022</v>
          </cell>
          <cell r="E5286" t="str">
            <v>MTA-BB</v>
          </cell>
          <cell r="F5286" t="str">
            <v>914</v>
          </cell>
          <cell r="G5286" t="str">
            <v>RITE</v>
          </cell>
          <cell r="H5286" t="str">
            <v>1000018458</v>
          </cell>
        </row>
        <row r="5287">
          <cell r="A5287">
            <v>6120</v>
          </cell>
          <cell r="B5287">
            <v>2</v>
          </cell>
          <cell r="C5287" t="str">
            <v>MTA-BA-926</v>
          </cell>
          <cell r="D5287">
            <v>6120</v>
          </cell>
          <cell r="E5287" t="str">
            <v>MTA-BB</v>
          </cell>
          <cell r="F5287" t="str">
            <v>926</v>
          </cell>
          <cell r="G5287" t="str">
            <v>On Location</v>
          </cell>
          <cell r="H5287" t="str">
            <v>1000018573</v>
          </cell>
          <cell r="N5287" t="str">
            <v>4501120555</v>
          </cell>
          <cell r="O5287" t="str">
            <v>6</v>
          </cell>
        </row>
        <row r="5288">
          <cell r="A5288">
            <v>6119</v>
          </cell>
          <cell r="B5288">
            <v>2</v>
          </cell>
          <cell r="C5288" t="str">
            <v>MTA-BA-927</v>
          </cell>
          <cell r="D5288">
            <v>6119</v>
          </cell>
          <cell r="E5288" t="str">
            <v>MTA-BB</v>
          </cell>
          <cell r="F5288" t="str">
            <v>927</v>
          </cell>
          <cell r="G5288" t="str">
            <v>On Location</v>
          </cell>
          <cell r="H5288" t="str">
            <v>1000018574</v>
          </cell>
          <cell r="N5288" t="str">
            <v>4501120555</v>
          </cell>
          <cell r="O5288" t="str">
            <v>7</v>
          </cell>
        </row>
        <row r="5289">
          <cell r="A5289">
            <v>6700</v>
          </cell>
          <cell r="B5289">
            <v>2</v>
          </cell>
          <cell r="C5289" t="str">
            <v>MTA-BA-928</v>
          </cell>
          <cell r="D5289">
            <v>6700</v>
          </cell>
          <cell r="E5289" t="str">
            <v>MTA-BB</v>
          </cell>
          <cell r="F5289" t="str">
            <v>928</v>
          </cell>
          <cell r="G5289" t="str">
            <v>RITE</v>
          </cell>
          <cell r="H5289" t="str">
            <v>1000018557</v>
          </cell>
        </row>
        <row r="5290">
          <cell r="A5290">
            <v>6094</v>
          </cell>
          <cell r="B5290">
            <v>2</v>
          </cell>
          <cell r="C5290" t="str">
            <v>MTA-BA-930</v>
          </cell>
          <cell r="D5290">
            <v>6094</v>
          </cell>
          <cell r="E5290" t="str">
            <v>MTA-BB</v>
          </cell>
          <cell r="F5290" t="str">
            <v>930</v>
          </cell>
          <cell r="G5290" t="str">
            <v>On Location</v>
          </cell>
          <cell r="H5290" t="str">
            <v>1000018566</v>
          </cell>
          <cell r="N5290" t="str">
            <v>4501120537</v>
          </cell>
          <cell r="O5290" t="str">
            <v>2</v>
          </cell>
        </row>
        <row r="5291">
          <cell r="A5291">
            <v>6701</v>
          </cell>
          <cell r="B5291">
            <v>2</v>
          </cell>
          <cell r="C5291" t="str">
            <v>MTA-BA-931</v>
          </cell>
          <cell r="D5291">
            <v>6701</v>
          </cell>
          <cell r="E5291" t="str">
            <v>MTA-BB</v>
          </cell>
          <cell r="F5291" t="str">
            <v>931</v>
          </cell>
          <cell r="G5291" t="str">
            <v>RITE</v>
          </cell>
          <cell r="H5291" t="str">
            <v>1000018555</v>
          </cell>
        </row>
        <row r="5292">
          <cell r="A5292">
            <v>6100</v>
          </cell>
          <cell r="B5292">
            <v>2</v>
          </cell>
          <cell r="C5292" t="str">
            <v>MTA-BA-932</v>
          </cell>
          <cell r="D5292">
            <v>6100</v>
          </cell>
          <cell r="E5292" t="str">
            <v>MTA-BB</v>
          </cell>
          <cell r="F5292" t="str">
            <v>932</v>
          </cell>
          <cell r="G5292" t="str">
            <v>On Location</v>
          </cell>
          <cell r="H5292" t="str">
            <v>1000018591</v>
          </cell>
          <cell r="N5292" t="str">
            <v>BOC-C00-006</v>
          </cell>
          <cell r="O5292" t="str">
            <v>8</v>
          </cell>
        </row>
        <row r="5293">
          <cell r="A5293">
            <v>6093</v>
          </cell>
          <cell r="B5293">
            <v>2</v>
          </cell>
          <cell r="C5293" t="str">
            <v>MTA-BA-933</v>
          </cell>
          <cell r="D5293">
            <v>6093</v>
          </cell>
          <cell r="E5293" t="str">
            <v>MTA-BB</v>
          </cell>
          <cell r="F5293" t="str">
            <v>933</v>
          </cell>
          <cell r="G5293" t="str">
            <v>On Location</v>
          </cell>
          <cell r="H5293" t="str">
            <v>1000018579</v>
          </cell>
          <cell r="N5293" t="str">
            <v>4501126104</v>
          </cell>
          <cell r="O5293" t="str">
            <v>3</v>
          </cell>
        </row>
        <row r="5294">
          <cell r="A5294">
            <v>6508</v>
          </cell>
          <cell r="B5294">
            <v>2</v>
          </cell>
          <cell r="C5294" t="str">
            <v>MTA-BA-954</v>
          </cell>
          <cell r="D5294">
            <v>6508</v>
          </cell>
          <cell r="E5294" t="str">
            <v>MTA-BB</v>
          </cell>
          <cell r="F5294" t="str">
            <v>954</v>
          </cell>
          <cell r="G5294" t="str">
            <v>RITE</v>
          </cell>
          <cell r="I5294" t="e">
            <v>#N/A</v>
          </cell>
          <cell r="N5294" t="str">
            <v>4501120555</v>
          </cell>
          <cell r="O5294" t="str">
            <v>26</v>
          </cell>
        </row>
        <row r="5295">
          <cell r="A5295">
            <v>6581</v>
          </cell>
          <cell r="B5295">
            <v>2</v>
          </cell>
          <cell r="C5295" t="str">
            <v>MTA-BA-958</v>
          </cell>
          <cell r="D5295">
            <v>6581</v>
          </cell>
          <cell r="E5295" t="str">
            <v>MTA-BB</v>
          </cell>
          <cell r="F5295" t="str">
            <v>958</v>
          </cell>
          <cell r="G5295" t="str">
            <v>On Location</v>
          </cell>
          <cell r="I5295" t="e">
            <v>#N/A</v>
          </cell>
          <cell r="N5295" t="str">
            <v>4501120555</v>
          </cell>
          <cell r="O5295" t="str">
            <v>19</v>
          </cell>
        </row>
        <row r="5296">
          <cell r="A5296">
            <v>6582</v>
          </cell>
          <cell r="B5296">
            <v>2</v>
          </cell>
          <cell r="C5296" t="str">
            <v>MTA-BA-959</v>
          </cell>
          <cell r="D5296">
            <v>6582</v>
          </cell>
          <cell r="E5296" t="str">
            <v>MTA-BB</v>
          </cell>
          <cell r="F5296" t="str">
            <v>959</v>
          </cell>
          <cell r="G5296" t="str">
            <v>RITE</v>
          </cell>
          <cell r="H5296" t="str">
            <v>1000018908</v>
          </cell>
          <cell r="N5296" t="str">
            <v>4501120555</v>
          </cell>
          <cell r="O5296" t="str">
            <v>20</v>
          </cell>
        </row>
        <row r="5297">
          <cell r="A5297">
            <v>6583</v>
          </cell>
          <cell r="B5297">
            <v>2</v>
          </cell>
          <cell r="C5297" t="str">
            <v>MTA-BA-960</v>
          </cell>
          <cell r="D5297">
            <v>6583</v>
          </cell>
          <cell r="E5297" t="str">
            <v>MTA-BB</v>
          </cell>
          <cell r="F5297" t="str">
            <v>960</v>
          </cell>
          <cell r="G5297" t="str">
            <v>RITE</v>
          </cell>
          <cell r="H5297" t="str">
            <v>1000018909</v>
          </cell>
          <cell r="N5297" t="str">
            <v>4501120555</v>
          </cell>
          <cell r="O5297" t="str">
            <v>21</v>
          </cell>
        </row>
        <row r="5298">
          <cell r="A5298">
            <v>6617</v>
          </cell>
          <cell r="B5298">
            <v>2</v>
          </cell>
          <cell r="C5298" t="str">
            <v>MTA-BA-964</v>
          </cell>
          <cell r="D5298">
            <v>6617</v>
          </cell>
          <cell r="E5298" t="str">
            <v>MTA-BB</v>
          </cell>
          <cell r="F5298" t="str">
            <v>964</v>
          </cell>
          <cell r="G5298" t="str">
            <v>RITE</v>
          </cell>
          <cell r="I5298">
            <v>1000018931</v>
          </cell>
          <cell r="N5298" t="str">
            <v>4501120404</v>
          </cell>
          <cell r="O5298" t="str">
            <v>2</v>
          </cell>
        </row>
        <row r="5299">
          <cell r="A5299">
            <v>6594</v>
          </cell>
          <cell r="B5299">
            <v>2</v>
          </cell>
          <cell r="C5299" t="str">
            <v>MTA-BA-965</v>
          </cell>
          <cell r="D5299">
            <v>6594</v>
          </cell>
          <cell r="E5299" t="str">
            <v>MTA-BB</v>
          </cell>
          <cell r="F5299" t="str">
            <v>965</v>
          </cell>
          <cell r="G5299" t="str">
            <v>On Location</v>
          </cell>
          <cell r="I5299" t="e">
            <v>#N/A</v>
          </cell>
          <cell r="N5299" t="str">
            <v>4501120555</v>
          </cell>
          <cell r="O5299" t="str">
            <v>23</v>
          </cell>
        </row>
        <row r="5300">
          <cell r="A5300">
            <v>6593</v>
          </cell>
          <cell r="B5300">
            <v>2</v>
          </cell>
          <cell r="C5300" t="str">
            <v>MTA-BA-966</v>
          </cell>
          <cell r="D5300">
            <v>6593</v>
          </cell>
          <cell r="E5300" t="str">
            <v>MTA-BB</v>
          </cell>
          <cell r="F5300" t="str">
            <v>966</v>
          </cell>
          <cell r="G5300" t="str">
            <v>On Location</v>
          </cell>
          <cell r="I5300" t="e">
            <v>#N/A</v>
          </cell>
          <cell r="N5300" t="str">
            <v>4501120555</v>
          </cell>
          <cell r="O5300" t="str">
            <v>22</v>
          </cell>
        </row>
        <row r="5301">
          <cell r="A5301">
            <v>6734</v>
          </cell>
          <cell r="B5301">
            <v>2</v>
          </cell>
          <cell r="C5301" t="str">
            <v>MTA-BA-977</v>
          </cell>
          <cell r="D5301">
            <v>6734</v>
          </cell>
          <cell r="E5301" t="str">
            <v>MTA-BB</v>
          </cell>
          <cell r="F5301" t="str">
            <v>977</v>
          </cell>
          <cell r="G5301" t="str">
            <v>RITE</v>
          </cell>
          <cell r="H5301" t="str">
            <v>1000018974</v>
          </cell>
          <cell r="N5301" t="str">
            <v>4501120557</v>
          </cell>
          <cell r="O5301" t="str">
            <v>13</v>
          </cell>
        </row>
        <row r="5302">
          <cell r="A5302">
            <v>6999</v>
          </cell>
          <cell r="B5302">
            <v>2</v>
          </cell>
          <cell r="C5302" t="str">
            <v>MTA-BA-994</v>
          </cell>
          <cell r="D5302">
            <v>6999</v>
          </cell>
          <cell r="E5302" t="str">
            <v>MTA-BB</v>
          </cell>
          <cell r="F5302" t="str">
            <v>994</v>
          </cell>
          <cell r="G5302" t="str">
            <v>RITE</v>
          </cell>
          <cell r="I5302">
            <v>1000019052</v>
          </cell>
          <cell r="N5302" t="str">
            <v>4501120557</v>
          </cell>
          <cell r="O5302" t="str">
            <v>42</v>
          </cell>
        </row>
        <row r="5303">
          <cell r="A5303">
            <v>7001</v>
          </cell>
          <cell r="B5303">
            <v>2</v>
          </cell>
          <cell r="C5303" t="str">
            <v>MTA-BA-995</v>
          </cell>
          <cell r="D5303">
            <v>7001</v>
          </cell>
          <cell r="E5303" t="str">
            <v>MTA-BB</v>
          </cell>
          <cell r="F5303" t="str">
            <v>995</v>
          </cell>
          <cell r="G5303" t="str">
            <v>On Location</v>
          </cell>
          <cell r="I5303" t="e">
            <v>#N/A</v>
          </cell>
          <cell r="N5303" t="str">
            <v>4501120557</v>
          </cell>
          <cell r="O5303" t="str">
            <v>52</v>
          </cell>
        </row>
        <row r="5304">
          <cell r="A5304">
            <v>7004</v>
          </cell>
          <cell r="B5304">
            <v>2</v>
          </cell>
          <cell r="C5304" t="str">
            <v>MTA-BA-998</v>
          </cell>
          <cell r="D5304">
            <v>7004</v>
          </cell>
          <cell r="E5304" t="str">
            <v>MTA-BB</v>
          </cell>
          <cell r="F5304" t="str">
            <v>998</v>
          </cell>
          <cell r="G5304" t="str">
            <v>RITE</v>
          </cell>
          <cell r="I5304" t="e">
            <v>#N/A</v>
          </cell>
          <cell r="N5304" t="str">
            <v>4501120557</v>
          </cell>
          <cell r="O5304" t="str">
            <v>27</v>
          </cell>
        </row>
        <row r="5305">
          <cell r="A5305">
            <v>7007</v>
          </cell>
          <cell r="B5305">
            <v>2</v>
          </cell>
          <cell r="C5305" t="str">
            <v>MTA-BA-999</v>
          </cell>
          <cell r="D5305">
            <v>7007</v>
          </cell>
          <cell r="E5305" t="str">
            <v>MTA-BB</v>
          </cell>
          <cell r="F5305" t="str">
            <v>999</v>
          </cell>
          <cell r="G5305" t="str">
            <v>RITE</v>
          </cell>
          <cell r="I5305" t="e">
            <v>#N/A</v>
          </cell>
          <cell r="N5305" t="str">
            <v>4501120557</v>
          </cell>
          <cell r="O5305" t="str">
            <v>62</v>
          </cell>
        </row>
        <row r="5306">
          <cell r="A5306">
            <v>6068</v>
          </cell>
          <cell r="B5306">
            <v>2</v>
          </cell>
          <cell r="C5306" t="str">
            <v>MVC-AA-101</v>
          </cell>
          <cell r="D5306">
            <v>6068</v>
          </cell>
          <cell r="E5306" t="str">
            <v>MVC-AA</v>
          </cell>
          <cell r="F5306" t="str">
            <v>101</v>
          </cell>
          <cell r="G5306" t="str">
            <v>RITE</v>
          </cell>
          <cell r="H5306" t="str">
            <v>1000018521</v>
          </cell>
          <cell r="N5306" t="str">
            <v>4501120537</v>
          </cell>
          <cell r="O5306" t="str">
            <v>6</v>
          </cell>
        </row>
        <row r="5307">
          <cell r="A5307">
            <v>6069</v>
          </cell>
          <cell r="B5307">
            <v>2</v>
          </cell>
          <cell r="C5307" t="str">
            <v>MVC-AA-102</v>
          </cell>
          <cell r="D5307">
            <v>6069</v>
          </cell>
          <cell r="E5307" t="str">
            <v>MVC-AA</v>
          </cell>
          <cell r="F5307" t="str">
            <v>102</v>
          </cell>
          <cell r="G5307" t="str">
            <v>RITE</v>
          </cell>
          <cell r="H5307" t="str">
            <v>1000018522</v>
          </cell>
          <cell r="N5307" t="str">
            <v>4501120537</v>
          </cell>
          <cell r="O5307" t="str">
            <v>7</v>
          </cell>
        </row>
        <row r="5308">
          <cell r="A5308">
            <v>6097</v>
          </cell>
          <cell r="B5308">
            <v>2</v>
          </cell>
          <cell r="C5308" t="str">
            <v>MVC-AA-103</v>
          </cell>
          <cell r="D5308">
            <v>6097</v>
          </cell>
          <cell r="E5308" t="str">
            <v>MVC-AA</v>
          </cell>
          <cell r="F5308" t="str">
            <v>103</v>
          </cell>
          <cell r="G5308" t="str">
            <v>RITE</v>
          </cell>
          <cell r="I5308" t="e">
            <v>#N/A</v>
          </cell>
          <cell r="N5308" t="str">
            <v>4501120537</v>
          </cell>
          <cell r="O5308" t="str">
            <v>9</v>
          </cell>
        </row>
        <row r="5309">
          <cell r="A5309">
            <v>6918</v>
          </cell>
          <cell r="B5309">
            <v>2</v>
          </cell>
          <cell r="C5309" t="str">
            <v>MVC-AA-112</v>
          </cell>
          <cell r="D5309">
            <v>6918</v>
          </cell>
          <cell r="E5309" t="str">
            <v>MVC-AA</v>
          </cell>
          <cell r="F5309" t="str">
            <v>112</v>
          </cell>
          <cell r="G5309" t="str">
            <v>RITE</v>
          </cell>
          <cell r="I5309">
            <v>1000019035</v>
          </cell>
          <cell r="N5309" t="str">
            <v>4501120557</v>
          </cell>
          <cell r="O5309" t="str">
            <v>7</v>
          </cell>
        </row>
        <row r="5310">
          <cell r="A5310">
            <v>6919</v>
          </cell>
          <cell r="B5310">
            <v>2</v>
          </cell>
          <cell r="C5310" t="str">
            <v>MVC-AA-113</v>
          </cell>
          <cell r="D5310">
            <v>6919</v>
          </cell>
          <cell r="E5310" t="str">
            <v>MVC-AA</v>
          </cell>
          <cell r="F5310" t="str">
            <v>113</v>
          </cell>
          <cell r="G5310" t="str">
            <v>On Location</v>
          </cell>
          <cell r="I5310">
            <v>1000019036</v>
          </cell>
          <cell r="N5310" t="str">
            <v>4501120557</v>
          </cell>
          <cell r="O5310" t="str">
            <v>8</v>
          </cell>
        </row>
        <row r="5311">
          <cell r="A5311">
            <v>435</v>
          </cell>
          <cell r="B5311">
            <v>2</v>
          </cell>
          <cell r="C5311" t="str">
            <v>MVC-AA-12</v>
          </cell>
          <cell r="D5311">
            <v>435</v>
          </cell>
          <cell r="E5311" t="str">
            <v>MVC-AA</v>
          </cell>
          <cell r="F5311" t="str">
            <v>012</v>
          </cell>
          <cell r="G5311" t="str">
            <v>RITE</v>
          </cell>
          <cell r="H5311" t="str">
            <v>1000006839</v>
          </cell>
        </row>
        <row r="5312">
          <cell r="A5312">
            <v>7103</v>
          </cell>
          <cell r="B5312">
            <v>2</v>
          </cell>
          <cell r="C5312" t="str">
            <v>MVC-AA-126</v>
          </cell>
          <cell r="D5312">
            <v>7103</v>
          </cell>
          <cell r="E5312" t="str">
            <v>MVC-AA</v>
          </cell>
          <cell r="F5312" t="str">
            <v>126</v>
          </cell>
          <cell r="G5312" t="str">
            <v>RITE</v>
          </cell>
          <cell r="I5312" t="e">
            <v>#N/A</v>
          </cell>
          <cell r="N5312" t="str">
            <v>4501120557</v>
          </cell>
          <cell r="O5312" t="str">
            <v>19</v>
          </cell>
        </row>
        <row r="5313">
          <cell r="A5313">
            <v>1314</v>
          </cell>
          <cell r="B5313">
            <v>2</v>
          </cell>
          <cell r="C5313" t="str">
            <v>MVC-AA-136</v>
          </cell>
          <cell r="D5313">
            <v>1314</v>
          </cell>
          <cell r="E5313" t="str">
            <v>MVC-AA</v>
          </cell>
          <cell r="F5313" t="str">
            <v>136</v>
          </cell>
          <cell r="G5313" t="str">
            <v>RITE</v>
          </cell>
          <cell r="I5313" t="e">
            <v>#N/A</v>
          </cell>
        </row>
        <row r="5314">
          <cell r="A5314">
            <v>800</v>
          </cell>
          <cell r="B5314">
            <v>2</v>
          </cell>
          <cell r="C5314" t="str">
            <v>MVC-AA-33</v>
          </cell>
          <cell r="D5314">
            <v>800</v>
          </cell>
          <cell r="E5314" t="str">
            <v>MVC-AA</v>
          </cell>
          <cell r="F5314" t="str">
            <v>033</v>
          </cell>
          <cell r="G5314" t="str">
            <v>RITE</v>
          </cell>
          <cell r="H5314" t="str">
            <v>1000015543</v>
          </cell>
        </row>
        <row r="5315">
          <cell r="A5315">
            <v>4567</v>
          </cell>
          <cell r="B5315">
            <v>2</v>
          </cell>
          <cell r="C5315" t="str">
            <v>MVC-AA-38</v>
          </cell>
          <cell r="D5315">
            <v>4567</v>
          </cell>
          <cell r="E5315" t="str">
            <v>MVC-AA</v>
          </cell>
          <cell r="F5315" t="str">
            <v>038</v>
          </cell>
          <cell r="G5315" t="str">
            <v>RITE</v>
          </cell>
          <cell r="H5315" t="str">
            <v>1000014171</v>
          </cell>
        </row>
        <row r="5316">
          <cell r="A5316">
            <v>875</v>
          </cell>
          <cell r="B5316">
            <v>2</v>
          </cell>
          <cell r="C5316" t="str">
            <v>MVC-AA-40</v>
          </cell>
          <cell r="D5316">
            <v>875</v>
          </cell>
          <cell r="E5316" t="str">
            <v>MVC-AA</v>
          </cell>
          <cell r="F5316" t="str">
            <v>040</v>
          </cell>
          <cell r="G5316" t="str">
            <v>On Location</v>
          </cell>
          <cell r="H5316" t="str">
            <v>1000015098</v>
          </cell>
          <cell r="N5316" t="str">
            <v>4500442499</v>
          </cell>
          <cell r="O5316" t="str">
            <v>5</v>
          </cell>
        </row>
        <row r="5317">
          <cell r="A5317">
            <v>883</v>
          </cell>
          <cell r="B5317">
            <v>2</v>
          </cell>
          <cell r="C5317" t="str">
            <v>MVC-AA-41</v>
          </cell>
          <cell r="D5317">
            <v>883</v>
          </cell>
          <cell r="E5317" t="str">
            <v>MVC-AA</v>
          </cell>
          <cell r="F5317" t="str">
            <v>041</v>
          </cell>
          <cell r="G5317" t="str">
            <v>Lost in Hole</v>
          </cell>
          <cell r="H5317" t="str">
            <v>1000015095</v>
          </cell>
          <cell r="N5317" t="str">
            <v>4500442462</v>
          </cell>
          <cell r="O5317" t="str">
            <v>1</v>
          </cell>
        </row>
        <row r="5318">
          <cell r="A5318">
            <v>898</v>
          </cell>
          <cell r="B5318">
            <v>2</v>
          </cell>
          <cell r="C5318" t="str">
            <v>MVC-AA-42</v>
          </cell>
          <cell r="D5318">
            <v>898</v>
          </cell>
          <cell r="E5318" t="str">
            <v>MVC-AA</v>
          </cell>
          <cell r="F5318" t="str">
            <v>042</v>
          </cell>
          <cell r="G5318" t="str">
            <v>RITE</v>
          </cell>
          <cell r="I5318" t="e">
            <v>#N/A</v>
          </cell>
        </row>
        <row r="5319">
          <cell r="A5319">
            <v>912</v>
          </cell>
          <cell r="B5319">
            <v>2</v>
          </cell>
          <cell r="C5319" t="str">
            <v>MVC-AA-43</v>
          </cell>
          <cell r="D5319">
            <v>912</v>
          </cell>
          <cell r="E5319" t="str">
            <v>MVC-AA</v>
          </cell>
          <cell r="F5319" t="str">
            <v>043</v>
          </cell>
          <cell r="G5319" t="str">
            <v>On Location</v>
          </cell>
          <cell r="H5319" t="str">
            <v>1000015314</v>
          </cell>
          <cell r="N5319" t="str">
            <v>4500471227</v>
          </cell>
          <cell r="O5319" t="str">
            <v>1</v>
          </cell>
        </row>
        <row r="5320">
          <cell r="A5320">
            <v>920</v>
          </cell>
          <cell r="B5320">
            <v>2</v>
          </cell>
          <cell r="C5320" t="str">
            <v>MVC-AA-44</v>
          </cell>
          <cell r="D5320">
            <v>920</v>
          </cell>
          <cell r="E5320" t="str">
            <v>MVC-AA</v>
          </cell>
          <cell r="F5320" t="str">
            <v>044</v>
          </cell>
          <cell r="G5320" t="str">
            <v>On Location</v>
          </cell>
          <cell r="H5320" t="str">
            <v>1000015817</v>
          </cell>
          <cell r="N5320" t="str">
            <v>4500517790</v>
          </cell>
          <cell r="O5320" t="str">
            <v>1</v>
          </cell>
        </row>
        <row r="5321">
          <cell r="A5321">
            <v>929</v>
          </cell>
          <cell r="B5321">
            <v>2</v>
          </cell>
          <cell r="C5321" t="str">
            <v>MVC-AA-45</v>
          </cell>
          <cell r="D5321">
            <v>929</v>
          </cell>
          <cell r="E5321" t="str">
            <v>MVC-AA</v>
          </cell>
          <cell r="F5321" t="str">
            <v>045</v>
          </cell>
          <cell r="G5321" t="str">
            <v>Lost in Hole</v>
          </cell>
          <cell r="H5321" t="str">
            <v>1000015818</v>
          </cell>
          <cell r="N5321" t="str">
            <v>4500517790</v>
          </cell>
          <cell r="O5321" t="str">
            <v>2</v>
          </cell>
        </row>
        <row r="5322">
          <cell r="A5322">
            <v>947</v>
          </cell>
          <cell r="B5322">
            <v>2</v>
          </cell>
          <cell r="C5322" t="str">
            <v>MVC-AA-48</v>
          </cell>
          <cell r="D5322">
            <v>947</v>
          </cell>
          <cell r="E5322" t="str">
            <v>MVC-AA</v>
          </cell>
          <cell r="F5322" t="str">
            <v>048</v>
          </cell>
          <cell r="G5322" t="str">
            <v>RITE</v>
          </cell>
          <cell r="I5322" t="e">
            <v>#N/A</v>
          </cell>
        </row>
        <row r="5323">
          <cell r="A5323">
            <v>964</v>
          </cell>
          <cell r="B5323">
            <v>2</v>
          </cell>
          <cell r="C5323" t="str">
            <v>MVC-AA-51</v>
          </cell>
          <cell r="D5323">
            <v>964</v>
          </cell>
          <cell r="E5323" t="str">
            <v>MVC-AA</v>
          </cell>
          <cell r="F5323" t="str">
            <v>051</v>
          </cell>
          <cell r="G5323" t="str">
            <v>RITE</v>
          </cell>
          <cell r="H5323" t="str">
            <v>1000016294</v>
          </cell>
        </row>
        <row r="5324">
          <cell r="A5324">
            <v>1039</v>
          </cell>
          <cell r="B5324">
            <v>2</v>
          </cell>
          <cell r="C5324" t="str">
            <v>MVC-AA-68</v>
          </cell>
          <cell r="D5324">
            <v>1039</v>
          </cell>
          <cell r="E5324" t="str">
            <v>MVC-AA</v>
          </cell>
          <cell r="F5324" t="str">
            <v>068</v>
          </cell>
          <cell r="G5324" t="str">
            <v>RITE</v>
          </cell>
          <cell r="H5324" t="str">
            <v>1000017315</v>
          </cell>
        </row>
        <row r="5325">
          <cell r="A5325">
            <v>4095</v>
          </cell>
          <cell r="B5325">
            <v>2</v>
          </cell>
          <cell r="C5325" t="str">
            <v>MVC-AA-70</v>
          </cell>
          <cell r="D5325">
            <v>4095</v>
          </cell>
          <cell r="E5325" t="str">
            <v>MVC-AA</v>
          </cell>
          <cell r="F5325" t="str">
            <v>070</v>
          </cell>
          <cell r="G5325" t="str">
            <v>On Location</v>
          </cell>
          <cell r="H5325" t="str">
            <v>1000017325</v>
          </cell>
          <cell r="N5325" t="str">
            <v>4500928346</v>
          </cell>
          <cell r="O5325" t="str">
            <v>8</v>
          </cell>
        </row>
        <row r="5326">
          <cell r="A5326">
            <v>4115</v>
          </cell>
          <cell r="B5326">
            <v>2</v>
          </cell>
          <cell r="C5326" t="str">
            <v>MVC-AA-71</v>
          </cell>
          <cell r="D5326">
            <v>4115</v>
          </cell>
          <cell r="E5326" t="str">
            <v>MVC-AA</v>
          </cell>
          <cell r="F5326" t="str">
            <v>071</v>
          </cell>
          <cell r="G5326" t="str">
            <v>RITE</v>
          </cell>
          <cell r="H5326" t="str">
            <v>1000017973</v>
          </cell>
        </row>
        <row r="5327">
          <cell r="A5327">
            <v>4114</v>
          </cell>
          <cell r="B5327">
            <v>2</v>
          </cell>
          <cell r="C5327" t="str">
            <v>MVC-AA-72</v>
          </cell>
          <cell r="D5327">
            <v>4114</v>
          </cell>
          <cell r="E5327" t="str">
            <v>MVC-AA</v>
          </cell>
          <cell r="F5327" t="str">
            <v>072</v>
          </cell>
          <cell r="G5327" t="str">
            <v>RITE</v>
          </cell>
          <cell r="H5327" t="str">
            <v>1000017976</v>
          </cell>
        </row>
        <row r="5328">
          <cell r="A5328">
            <v>4549</v>
          </cell>
          <cell r="B5328">
            <v>2</v>
          </cell>
          <cell r="C5328" t="str">
            <v>MVC-AA-75</v>
          </cell>
          <cell r="D5328">
            <v>4549</v>
          </cell>
          <cell r="E5328" t="str">
            <v>MVC-AA</v>
          </cell>
          <cell r="F5328" t="str">
            <v>075</v>
          </cell>
          <cell r="G5328" t="str">
            <v>On Location</v>
          </cell>
          <cell r="H5328" t="str">
            <v>1000017515</v>
          </cell>
          <cell r="N5328" t="str">
            <v>4500974618</v>
          </cell>
          <cell r="O5328" t="str">
            <v>1</v>
          </cell>
        </row>
        <row r="5329">
          <cell r="A5329">
            <v>4551</v>
          </cell>
          <cell r="B5329">
            <v>2</v>
          </cell>
          <cell r="C5329" t="str">
            <v>MVC-AA-76</v>
          </cell>
          <cell r="D5329">
            <v>4551</v>
          </cell>
          <cell r="E5329" t="str">
            <v>MVC-AA</v>
          </cell>
          <cell r="F5329" t="str">
            <v>076</v>
          </cell>
          <cell r="G5329" t="str">
            <v>RITE</v>
          </cell>
          <cell r="H5329" t="str">
            <v>1000017517</v>
          </cell>
          <cell r="N5329" t="str">
            <v>4500974618</v>
          </cell>
          <cell r="O5329" t="str">
            <v>4</v>
          </cell>
        </row>
        <row r="5330">
          <cell r="A5330">
            <v>4624</v>
          </cell>
          <cell r="B5330">
            <v>2</v>
          </cell>
          <cell r="C5330" t="str">
            <v>MVC-AA-77</v>
          </cell>
          <cell r="D5330">
            <v>4624</v>
          </cell>
          <cell r="E5330" t="str">
            <v>MVC-AA</v>
          </cell>
          <cell r="F5330" t="str">
            <v>077</v>
          </cell>
          <cell r="G5330" t="str">
            <v>RITE</v>
          </cell>
          <cell r="H5330" t="str">
            <v>1000017554</v>
          </cell>
          <cell r="N5330" t="str">
            <v>4500974618</v>
          </cell>
          <cell r="O5330" t="str">
            <v>5</v>
          </cell>
        </row>
        <row r="5331">
          <cell r="A5331">
            <v>4625</v>
          </cell>
          <cell r="B5331">
            <v>2</v>
          </cell>
          <cell r="C5331" t="str">
            <v>MVC-AA-78</v>
          </cell>
          <cell r="D5331">
            <v>4625</v>
          </cell>
          <cell r="E5331" t="str">
            <v>MVC-AA</v>
          </cell>
          <cell r="F5331" t="str">
            <v>078</v>
          </cell>
          <cell r="G5331" t="str">
            <v>On Location</v>
          </cell>
          <cell r="H5331" t="str">
            <v>1000017555</v>
          </cell>
          <cell r="N5331" t="str">
            <v>4500974618</v>
          </cell>
          <cell r="O5331" t="str">
            <v>6</v>
          </cell>
        </row>
        <row r="5332">
          <cell r="A5332">
            <v>5174</v>
          </cell>
          <cell r="B5332">
            <v>2</v>
          </cell>
          <cell r="C5332" t="str">
            <v>MVC-AA-79</v>
          </cell>
          <cell r="D5332">
            <v>5174</v>
          </cell>
          <cell r="E5332" t="str">
            <v>MVC-AA</v>
          </cell>
          <cell r="F5332" t="str">
            <v>079</v>
          </cell>
          <cell r="G5332" t="str">
            <v>RITE</v>
          </cell>
          <cell r="H5332" t="str">
            <v>1000017829</v>
          </cell>
        </row>
        <row r="5333">
          <cell r="A5333">
            <v>5537</v>
          </cell>
          <cell r="B5333">
            <v>2</v>
          </cell>
          <cell r="C5333" t="str">
            <v>MVC-AA-84</v>
          </cell>
          <cell r="D5333">
            <v>5537</v>
          </cell>
          <cell r="E5333" t="str">
            <v>MVC-AA</v>
          </cell>
          <cell r="F5333" t="str">
            <v>084</v>
          </cell>
          <cell r="G5333" t="str">
            <v>RITE</v>
          </cell>
          <cell r="H5333" t="str">
            <v>1000018012</v>
          </cell>
          <cell r="N5333" t="str">
            <v>4501057138</v>
          </cell>
          <cell r="O5333" t="str">
            <v>2</v>
          </cell>
        </row>
        <row r="5334">
          <cell r="A5334">
            <v>5539</v>
          </cell>
          <cell r="B5334">
            <v>2</v>
          </cell>
          <cell r="C5334" t="str">
            <v>MVC-AA-85</v>
          </cell>
          <cell r="D5334">
            <v>5539</v>
          </cell>
          <cell r="E5334" t="str">
            <v>MVC-AA</v>
          </cell>
          <cell r="F5334" t="str">
            <v>085</v>
          </cell>
          <cell r="G5334" t="str">
            <v>RITE</v>
          </cell>
          <cell r="H5334" t="str">
            <v>1000018013</v>
          </cell>
          <cell r="N5334" t="str">
            <v>4501057138</v>
          </cell>
          <cell r="O5334" t="str">
            <v>3</v>
          </cell>
        </row>
        <row r="5335">
          <cell r="A5335">
            <v>5538</v>
          </cell>
          <cell r="B5335">
            <v>2</v>
          </cell>
          <cell r="C5335" t="str">
            <v>MVC-AA-86</v>
          </cell>
          <cell r="D5335">
            <v>5538</v>
          </cell>
          <cell r="E5335" t="str">
            <v>MVC-AA</v>
          </cell>
          <cell r="F5335" t="str">
            <v>086</v>
          </cell>
          <cell r="G5335" t="str">
            <v>On Location</v>
          </cell>
          <cell r="H5335" t="str">
            <v>1000018014</v>
          </cell>
          <cell r="N5335" t="str">
            <v>4501057138</v>
          </cell>
          <cell r="O5335" t="str">
            <v>4</v>
          </cell>
        </row>
        <row r="5336">
          <cell r="A5336">
            <v>5605</v>
          </cell>
          <cell r="B5336">
            <v>2</v>
          </cell>
          <cell r="C5336" t="str">
            <v>MVC-AA-89</v>
          </cell>
          <cell r="D5336">
            <v>5605</v>
          </cell>
          <cell r="E5336" t="str">
            <v>MVC-AA</v>
          </cell>
          <cell r="F5336" t="str">
            <v>089</v>
          </cell>
          <cell r="G5336" t="str">
            <v>On Location</v>
          </cell>
          <cell r="H5336" t="str">
            <v>1000018073</v>
          </cell>
          <cell r="N5336" t="str">
            <v>4501057138</v>
          </cell>
          <cell r="O5336" t="str">
            <v>1</v>
          </cell>
        </row>
        <row r="5337">
          <cell r="A5337">
            <v>5608</v>
          </cell>
          <cell r="B5337">
            <v>2</v>
          </cell>
          <cell r="C5337" t="str">
            <v>MVC-AA-90</v>
          </cell>
          <cell r="D5337">
            <v>5608</v>
          </cell>
          <cell r="E5337" t="str">
            <v>MVC-AA</v>
          </cell>
          <cell r="F5337" t="str">
            <v>090</v>
          </cell>
          <cell r="G5337" t="str">
            <v>RITE</v>
          </cell>
          <cell r="H5337" t="str">
            <v>1000018077</v>
          </cell>
          <cell r="N5337" t="str">
            <v>4501057138</v>
          </cell>
          <cell r="O5337" t="str">
            <v>5</v>
          </cell>
        </row>
        <row r="5338">
          <cell r="A5338">
            <v>5609</v>
          </cell>
          <cell r="B5338">
            <v>2</v>
          </cell>
          <cell r="C5338" t="str">
            <v>MVC-AA-91</v>
          </cell>
          <cell r="D5338">
            <v>5609</v>
          </cell>
          <cell r="E5338" t="str">
            <v>MVC-AA</v>
          </cell>
          <cell r="F5338" t="str">
            <v>091</v>
          </cell>
          <cell r="G5338" t="str">
            <v>On Location</v>
          </cell>
          <cell r="H5338" t="str">
            <v>1000018078</v>
          </cell>
          <cell r="N5338" t="str">
            <v>4501057138</v>
          </cell>
          <cell r="O5338" t="str">
            <v>6</v>
          </cell>
        </row>
        <row r="5339">
          <cell r="A5339">
            <v>5670</v>
          </cell>
          <cell r="B5339">
            <v>2</v>
          </cell>
          <cell r="C5339" t="str">
            <v>MVC-AA-92</v>
          </cell>
          <cell r="D5339">
            <v>5670</v>
          </cell>
          <cell r="E5339" t="str">
            <v>MVC-AA</v>
          </cell>
          <cell r="F5339" t="str">
            <v>092</v>
          </cell>
          <cell r="G5339" t="str">
            <v>On Location</v>
          </cell>
          <cell r="H5339" t="str">
            <v>1000018172</v>
          </cell>
          <cell r="N5339" t="str">
            <v>4501057138</v>
          </cell>
          <cell r="O5339" t="str">
            <v>7</v>
          </cell>
        </row>
        <row r="5340">
          <cell r="A5340">
            <v>5671</v>
          </cell>
          <cell r="B5340">
            <v>2</v>
          </cell>
          <cell r="C5340" t="str">
            <v>MVC-AA-93</v>
          </cell>
          <cell r="D5340">
            <v>5671</v>
          </cell>
          <cell r="E5340" t="str">
            <v>MVC-AA</v>
          </cell>
          <cell r="F5340" t="str">
            <v>093</v>
          </cell>
          <cell r="G5340" t="str">
            <v>RITE</v>
          </cell>
          <cell r="H5340" t="str">
            <v>1000018173</v>
          </cell>
          <cell r="N5340" t="str">
            <v>4501057138</v>
          </cell>
          <cell r="O5340" t="str">
            <v>8</v>
          </cell>
        </row>
        <row r="5341">
          <cell r="A5341">
            <v>5672</v>
          </cell>
          <cell r="B5341">
            <v>2</v>
          </cell>
          <cell r="C5341" t="str">
            <v>MVC-AA-94</v>
          </cell>
          <cell r="D5341">
            <v>5672</v>
          </cell>
          <cell r="E5341" t="str">
            <v>MVC-AA</v>
          </cell>
          <cell r="F5341" t="str">
            <v>094</v>
          </cell>
          <cell r="G5341" t="str">
            <v>On Location</v>
          </cell>
          <cell r="H5341" t="str">
            <v>1000018174</v>
          </cell>
          <cell r="N5341" t="str">
            <v>4501057138</v>
          </cell>
          <cell r="O5341" t="str">
            <v>9</v>
          </cell>
        </row>
        <row r="5342">
          <cell r="A5342">
            <v>6070</v>
          </cell>
          <cell r="B5342">
            <v>2</v>
          </cell>
          <cell r="C5342" t="str">
            <v>MVC-AA-99</v>
          </cell>
          <cell r="D5342">
            <v>6070</v>
          </cell>
          <cell r="E5342" t="str">
            <v>MVC-AA</v>
          </cell>
          <cell r="F5342" t="str">
            <v>099</v>
          </cell>
          <cell r="G5342" t="str">
            <v>On Location</v>
          </cell>
          <cell r="H5342" t="str">
            <v>1000018523</v>
          </cell>
          <cell r="N5342" t="str">
            <v>4501120537</v>
          </cell>
          <cell r="O5342" t="str">
            <v>9</v>
          </cell>
        </row>
        <row r="5343">
          <cell r="A5343">
            <v>62</v>
          </cell>
          <cell r="B5343">
            <v>2</v>
          </cell>
          <cell r="C5343" t="str">
            <v>MWA-AA-001</v>
          </cell>
          <cell r="D5343">
            <v>62</v>
          </cell>
          <cell r="E5343" t="str">
            <v>MWA-AA</v>
          </cell>
          <cell r="F5343" t="str">
            <v>001</v>
          </cell>
          <cell r="G5343" t="str">
            <v>DFP</v>
          </cell>
          <cell r="I5343" t="e">
            <v>#N/A</v>
          </cell>
        </row>
        <row r="5344">
          <cell r="A5344">
            <v>118</v>
          </cell>
          <cell r="B5344">
            <v>2</v>
          </cell>
          <cell r="C5344" t="str">
            <v>MWA-AA-002</v>
          </cell>
          <cell r="D5344">
            <v>118</v>
          </cell>
          <cell r="E5344" t="str">
            <v>MWA-AA</v>
          </cell>
          <cell r="F5344" t="str">
            <v>002</v>
          </cell>
          <cell r="G5344" t="str">
            <v>RITE</v>
          </cell>
          <cell r="H5344" t="str">
            <v>1000006896</v>
          </cell>
        </row>
        <row r="5345">
          <cell r="A5345">
            <v>535</v>
          </cell>
          <cell r="B5345">
            <v>2</v>
          </cell>
          <cell r="C5345" t="str">
            <v>MWA-AA-016</v>
          </cell>
          <cell r="D5345">
            <v>535</v>
          </cell>
          <cell r="E5345" t="str">
            <v>MWA-AA</v>
          </cell>
          <cell r="F5345" t="str">
            <v>016</v>
          </cell>
          <cell r="G5345" t="str">
            <v>On Location</v>
          </cell>
          <cell r="H5345" t="str">
            <v>1000014403</v>
          </cell>
        </row>
        <row r="5346">
          <cell r="A5346">
            <v>628</v>
          </cell>
          <cell r="B5346">
            <v>2</v>
          </cell>
          <cell r="C5346" t="str">
            <v>MWA-AA-021</v>
          </cell>
          <cell r="D5346">
            <v>628</v>
          </cell>
          <cell r="E5346" t="str">
            <v>MWA-AA</v>
          </cell>
          <cell r="F5346" t="str">
            <v>021</v>
          </cell>
          <cell r="G5346" t="str">
            <v>RITE</v>
          </cell>
          <cell r="H5346" t="str">
            <v>1000006847</v>
          </cell>
        </row>
        <row r="5347">
          <cell r="A5347">
            <v>695</v>
          </cell>
          <cell r="B5347">
            <v>2</v>
          </cell>
          <cell r="C5347" t="str">
            <v>MWA-AA-024</v>
          </cell>
          <cell r="D5347">
            <v>695</v>
          </cell>
          <cell r="E5347" t="str">
            <v>MWA-AA</v>
          </cell>
          <cell r="F5347" t="str">
            <v>024</v>
          </cell>
          <cell r="G5347" t="str">
            <v>Lost in Hole</v>
          </cell>
          <cell r="H5347" t="str">
            <v>1000006842</v>
          </cell>
        </row>
        <row r="5348">
          <cell r="A5348">
            <v>726</v>
          </cell>
          <cell r="B5348">
            <v>2</v>
          </cell>
          <cell r="C5348" t="str">
            <v>MWA-AA-026</v>
          </cell>
          <cell r="D5348">
            <v>726</v>
          </cell>
          <cell r="E5348" t="str">
            <v>MWA-AA</v>
          </cell>
          <cell r="F5348" t="str">
            <v>026</v>
          </cell>
          <cell r="G5348" t="str">
            <v>TFER OUT</v>
          </cell>
          <cell r="H5348" t="str">
            <v>1000006848</v>
          </cell>
        </row>
        <row r="5349">
          <cell r="A5349">
            <v>745</v>
          </cell>
          <cell r="B5349">
            <v>2</v>
          </cell>
          <cell r="C5349" t="str">
            <v>MWA-AA-028</v>
          </cell>
          <cell r="D5349">
            <v>745</v>
          </cell>
          <cell r="E5349" t="str">
            <v>MWA-AA</v>
          </cell>
          <cell r="F5349" t="str">
            <v>028</v>
          </cell>
          <cell r="G5349" t="str">
            <v>On Location</v>
          </cell>
          <cell r="H5349" t="str">
            <v>1000006900</v>
          </cell>
        </row>
        <row r="5350">
          <cell r="A5350">
            <v>762</v>
          </cell>
          <cell r="B5350">
            <v>2</v>
          </cell>
          <cell r="C5350" t="str">
            <v>MWA-AA-030</v>
          </cell>
          <cell r="D5350">
            <v>762</v>
          </cell>
          <cell r="E5350" t="str">
            <v>MWA-AA</v>
          </cell>
          <cell r="F5350" t="str">
            <v>030</v>
          </cell>
          <cell r="G5350" t="str">
            <v>On Location</v>
          </cell>
          <cell r="H5350" t="str">
            <v>1000006902</v>
          </cell>
        </row>
        <row r="5351">
          <cell r="A5351">
            <v>864</v>
          </cell>
          <cell r="B5351">
            <v>2</v>
          </cell>
          <cell r="C5351" t="str">
            <v>MWA-AA-039</v>
          </cell>
          <cell r="D5351">
            <v>864</v>
          </cell>
          <cell r="E5351" t="str">
            <v>MWA-AA</v>
          </cell>
          <cell r="F5351" t="str">
            <v>039</v>
          </cell>
          <cell r="G5351" t="str">
            <v>RITE</v>
          </cell>
          <cell r="H5351" t="str">
            <v>1000006849</v>
          </cell>
        </row>
        <row r="5352">
          <cell r="A5352">
            <v>876</v>
          </cell>
          <cell r="B5352">
            <v>2</v>
          </cell>
          <cell r="C5352" t="str">
            <v>MWA-AA-040</v>
          </cell>
          <cell r="D5352">
            <v>876</v>
          </cell>
          <cell r="E5352" t="str">
            <v>MWA-AA</v>
          </cell>
          <cell r="F5352" t="str">
            <v>040</v>
          </cell>
          <cell r="G5352" t="str">
            <v>RITE</v>
          </cell>
          <cell r="H5352" t="str">
            <v>1000006850</v>
          </cell>
        </row>
        <row r="5353">
          <cell r="A5353">
            <v>884</v>
          </cell>
          <cell r="B5353">
            <v>2</v>
          </cell>
          <cell r="C5353" t="str">
            <v>MWA-AA-041</v>
          </cell>
          <cell r="D5353">
            <v>884</v>
          </cell>
          <cell r="E5353" t="str">
            <v>MWA-AA</v>
          </cell>
          <cell r="F5353" t="str">
            <v>041</v>
          </cell>
          <cell r="G5353" t="str">
            <v>On Location</v>
          </cell>
          <cell r="H5353" t="str">
            <v>1000006907</v>
          </cell>
        </row>
        <row r="5354">
          <cell r="A5354">
            <v>899</v>
          </cell>
          <cell r="B5354">
            <v>2</v>
          </cell>
          <cell r="C5354" t="str">
            <v>MWA-AA-042</v>
          </cell>
          <cell r="D5354">
            <v>899</v>
          </cell>
          <cell r="E5354" t="str">
            <v>MWA-AA</v>
          </cell>
          <cell r="F5354" t="str">
            <v>042</v>
          </cell>
          <cell r="G5354" t="str">
            <v>DFP</v>
          </cell>
          <cell r="I5354" t="e">
            <v>#N/A</v>
          </cell>
        </row>
        <row r="5355">
          <cell r="A5355">
            <v>913</v>
          </cell>
          <cell r="B5355">
            <v>2</v>
          </cell>
          <cell r="C5355" t="str">
            <v>MWA-AA-043</v>
          </cell>
          <cell r="D5355">
            <v>913</v>
          </cell>
          <cell r="E5355" t="str">
            <v>MWA-AA</v>
          </cell>
          <cell r="F5355" t="str">
            <v>043</v>
          </cell>
          <cell r="G5355" t="str">
            <v>On Location</v>
          </cell>
          <cell r="H5355" t="str">
            <v>1000006908</v>
          </cell>
        </row>
        <row r="5356">
          <cell r="A5356">
            <v>921</v>
          </cell>
          <cell r="B5356">
            <v>2</v>
          </cell>
          <cell r="C5356" t="str">
            <v>MWA-AA-044</v>
          </cell>
          <cell r="D5356">
            <v>921</v>
          </cell>
          <cell r="E5356" t="str">
            <v>MWA-AA</v>
          </cell>
          <cell r="F5356" t="str">
            <v>044</v>
          </cell>
          <cell r="G5356" t="str">
            <v>On Location</v>
          </cell>
          <cell r="H5356" t="str">
            <v>1000006909</v>
          </cell>
        </row>
        <row r="5357">
          <cell r="A5357">
            <v>930</v>
          </cell>
          <cell r="B5357">
            <v>2</v>
          </cell>
          <cell r="C5357" t="str">
            <v>MWA-AA-045</v>
          </cell>
          <cell r="D5357">
            <v>930</v>
          </cell>
          <cell r="E5357" t="str">
            <v>MWA-AA</v>
          </cell>
          <cell r="F5357" t="str">
            <v>045</v>
          </cell>
          <cell r="G5357" t="str">
            <v>RITE</v>
          </cell>
          <cell r="H5357" t="str">
            <v>1000006851</v>
          </cell>
        </row>
        <row r="5358">
          <cell r="A5358">
            <v>935</v>
          </cell>
          <cell r="B5358">
            <v>2</v>
          </cell>
          <cell r="C5358" t="str">
            <v>MWA-AA-046</v>
          </cell>
          <cell r="D5358">
            <v>935</v>
          </cell>
          <cell r="E5358" t="str">
            <v>MWA-AA</v>
          </cell>
          <cell r="F5358" t="str">
            <v>046</v>
          </cell>
          <cell r="G5358" t="str">
            <v>RITE</v>
          </cell>
          <cell r="H5358" t="str">
            <v>1000006852</v>
          </cell>
        </row>
        <row r="5359">
          <cell r="A5359">
            <v>948</v>
          </cell>
          <cell r="B5359">
            <v>2</v>
          </cell>
          <cell r="C5359" t="str">
            <v>MWA-AA-048</v>
          </cell>
          <cell r="D5359">
            <v>948</v>
          </cell>
          <cell r="E5359" t="str">
            <v>MWA-AA</v>
          </cell>
          <cell r="F5359" t="str">
            <v>048</v>
          </cell>
          <cell r="G5359" t="str">
            <v>DFP</v>
          </cell>
          <cell r="H5359" t="str">
            <v>1000006927</v>
          </cell>
        </row>
        <row r="5360">
          <cell r="A5360">
            <v>958</v>
          </cell>
          <cell r="B5360">
            <v>2</v>
          </cell>
          <cell r="C5360" t="str">
            <v>MWA-AA-049</v>
          </cell>
          <cell r="D5360">
            <v>958</v>
          </cell>
          <cell r="E5360" t="str">
            <v>MWA-AA</v>
          </cell>
          <cell r="F5360" t="str">
            <v>049</v>
          </cell>
          <cell r="G5360" t="str">
            <v>RITE</v>
          </cell>
          <cell r="H5360" t="str">
            <v>1000006910</v>
          </cell>
        </row>
        <row r="5361">
          <cell r="A5361">
            <v>961</v>
          </cell>
          <cell r="B5361">
            <v>2</v>
          </cell>
          <cell r="C5361" t="str">
            <v>MWA-AA-050</v>
          </cell>
          <cell r="D5361">
            <v>961</v>
          </cell>
          <cell r="E5361" t="str">
            <v>MWA-AA</v>
          </cell>
          <cell r="F5361" t="str">
            <v>050</v>
          </cell>
          <cell r="G5361" t="str">
            <v>RITE</v>
          </cell>
          <cell r="H5361" t="str">
            <v>1000006911</v>
          </cell>
        </row>
        <row r="5362">
          <cell r="A5362">
            <v>991</v>
          </cell>
          <cell r="B5362">
            <v>2</v>
          </cell>
          <cell r="C5362" t="str">
            <v>MWA-AA-058</v>
          </cell>
          <cell r="D5362">
            <v>991</v>
          </cell>
          <cell r="E5362" t="str">
            <v>MWA-AA</v>
          </cell>
          <cell r="F5362" t="str">
            <v>058</v>
          </cell>
          <cell r="G5362" t="str">
            <v>DFP</v>
          </cell>
          <cell r="H5362" t="str">
            <v>1000006912</v>
          </cell>
        </row>
        <row r="5363">
          <cell r="A5363">
            <v>998</v>
          </cell>
          <cell r="B5363">
            <v>2</v>
          </cell>
          <cell r="C5363" t="str">
            <v>MWA-AA-059</v>
          </cell>
          <cell r="D5363">
            <v>998</v>
          </cell>
          <cell r="E5363" t="str">
            <v>MWA-AA</v>
          </cell>
          <cell r="F5363" t="str">
            <v>059</v>
          </cell>
          <cell r="G5363" t="str">
            <v>On Location</v>
          </cell>
          <cell r="H5363" t="str">
            <v>1000006855</v>
          </cell>
        </row>
        <row r="5364">
          <cell r="A5364">
            <v>1015</v>
          </cell>
          <cell r="B5364">
            <v>2</v>
          </cell>
          <cell r="C5364" t="str">
            <v>MWA-AA-062</v>
          </cell>
          <cell r="D5364">
            <v>1015</v>
          </cell>
          <cell r="E5364" t="str">
            <v>MWA-AA</v>
          </cell>
          <cell r="F5364" t="str">
            <v>062</v>
          </cell>
          <cell r="G5364" t="str">
            <v>On Location</v>
          </cell>
          <cell r="H5364" t="str">
            <v>1000006858</v>
          </cell>
        </row>
        <row r="5365">
          <cell r="A5365">
            <v>1020</v>
          </cell>
          <cell r="B5365">
            <v>2</v>
          </cell>
          <cell r="C5365" t="str">
            <v>MWA-AA-064</v>
          </cell>
          <cell r="D5365">
            <v>1020</v>
          </cell>
          <cell r="E5365" t="str">
            <v>MWA-AA</v>
          </cell>
          <cell r="F5365" t="str">
            <v>064</v>
          </cell>
          <cell r="G5365" t="str">
            <v>On Location</v>
          </cell>
          <cell r="I5365" t="e">
            <v>#N/A</v>
          </cell>
        </row>
        <row r="5366">
          <cell r="A5366">
            <v>1075</v>
          </cell>
          <cell r="B5366">
            <v>2</v>
          </cell>
          <cell r="C5366" t="str">
            <v>MWA-AA-076</v>
          </cell>
          <cell r="D5366">
            <v>1075</v>
          </cell>
          <cell r="E5366" t="str">
            <v>MWA-AA</v>
          </cell>
          <cell r="F5366" t="str">
            <v>076</v>
          </cell>
          <cell r="G5366" t="str">
            <v>DFP</v>
          </cell>
          <cell r="H5366" t="str">
            <v>1000006861</v>
          </cell>
        </row>
        <row r="5367">
          <cell r="A5367">
            <v>1137</v>
          </cell>
          <cell r="B5367">
            <v>2</v>
          </cell>
          <cell r="C5367" t="str">
            <v>MWA-AA-093</v>
          </cell>
          <cell r="D5367">
            <v>1137</v>
          </cell>
          <cell r="E5367" t="str">
            <v>MWA-AA</v>
          </cell>
          <cell r="F5367" t="str">
            <v>093</v>
          </cell>
          <cell r="G5367" t="str">
            <v>DFP</v>
          </cell>
          <cell r="H5367" t="str">
            <v>1000006913</v>
          </cell>
        </row>
        <row r="5368">
          <cell r="A5368">
            <v>1139</v>
          </cell>
          <cell r="B5368">
            <v>2</v>
          </cell>
          <cell r="C5368" t="str">
            <v>MWA-AA-094</v>
          </cell>
          <cell r="D5368">
            <v>1139</v>
          </cell>
          <cell r="E5368" t="str">
            <v>MWA-AA</v>
          </cell>
          <cell r="F5368" t="str">
            <v>094</v>
          </cell>
          <cell r="G5368" t="str">
            <v>On Location</v>
          </cell>
          <cell r="H5368" t="str">
            <v>1000006862</v>
          </cell>
        </row>
        <row r="5369">
          <cell r="A5369">
            <v>1218</v>
          </cell>
          <cell r="B5369">
            <v>2</v>
          </cell>
          <cell r="C5369" t="str">
            <v>MWA-AA-109</v>
          </cell>
          <cell r="D5369">
            <v>1218</v>
          </cell>
          <cell r="E5369" t="str">
            <v>MWA-AA</v>
          </cell>
          <cell r="F5369" t="str">
            <v>109</v>
          </cell>
          <cell r="G5369" t="str">
            <v>DFP</v>
          </cell>
          <cell r="H5369" t="str">
            <v>1000006863</v>
          </cell>
        </row>
        <row r="5370">
          <cell r="A5370">
            <v>1284</v>
          </cell>
          <cell r="B5370">
            <v>2</v>
          </cell>
          <cell r="C5370" t="str">
            <v>MWA-AA-124</v>
          </cell>
          <cell r="D5370">
            <v>1284</v>
          </cell>
          <cell r="E5370" t="str">
            <v>MWA-AA</v>
          </cell>
          <cell r="F5370" t="str">
            <v>124</v>
          </cell>
          <cell r="G5370" t="str">
            <v>RITE</v>
          </cell>
          <cell r="H5370" t="str">
            <v>1000006864</v>
          </cell>
        </row>
        <row r="5371">
          <cell r="A5371">
            <v>1289</v>
          </cell>
          <cell r="B5371">
            <v>2</v>
          </cell>
          <cell r="C5371" t="str">
            <v>MWA-AA-127</v>
          </cell>
          <cell r="D5371">
            <v>1289</v>
          </cell>
          <cell r="E5371" t="str">
            <v>MWA-AA</v>
          </cell>
          <cell r="F5371" t="str">
            <v>127</v>
          </cell>
          <cell r="G5371" t="str">
            <v>Lost in Hole</v>
          </cell>
          <cell r="H5371" t="str">
            <v>1000006914</v>
          </cell>
        </row>
        <row r="5372">
          <cell r="A5372">
            <v>1307</v>
          </cell>
          <cell r="B5372">
            <v>2</v>
          </cell>
          <cell r="C5372" t="str">
            <v>MWA-AA-133</v>
          </cell>
          <cell r="D5372">
            <v>1307</v>
          </cell>
          <cell r="E5372" t="str">
            <v>MWA-AA</v>
          </cell>
          <cell r="F5372" t="str">
            <v>133</v>
          </cell>
          <cell r="G5372" t="str">
            <v>RITE</v>
          </cell>
          <cell r="H5372" t="str">
            <v>1000006866</v>
          </cell>
        </row>
        <row r="5373">
          <cell r="A5373">
            <v>1315</v>
          </cell>
          <cell r="B5373">
            <v>2</v>
          </cell>
          <cell r="C5373" t="str">
            <v>MWA-AA-136</v>
          </cell>
          <cell r="D5373">
            <v>1315</v>
          </cell>
          <cell r="E5373" t="str">
            <v>MWA-AA</v>
          </cell>
          <cell r="F5373" t="str">
            <v>136</v>
          </cell>
          <cell r="G5373" t="str">
            <v>RITE</v>
          </cell>
          <cell r="H5373" t="str">
            <v>1000006867</v>
          </cell>
        </row>
        <row r="5374">
          <cell r="A5374">
            <v>1318</v>
          </cell>
          <cell r="B5374">
            <v>2</v>
          </cell>
          <cell r="C5374" t="str">
            <v>MWA-AA-137</v>
          </cell>
          <cell r="D5374">
            <v>1318</v>
          </cell>
          <cell r="E5374" t="str">
            <v>MWA-AA</v>
          </cell>
          <cell r="F5374" t="str">
            <v>137</v>
          </cell>
          <cell r="G5374" t="str">
            <v>DFP</v>
          </cell>
          <cell r="I5374" t="e">
            <v>#N/A</v>
          </cell>
        </row>
        <row r="5375">
          <cell r="A5375">
            <v>1320</v>
          </cell>
          <cell r="B5375">
            <v>2</v>
          </cell>
          <cell r="C5375" t="str">
            <v>MWA-AA-139</v>
          </cell>
          <cell r="D5375">
            <v>1320</v>
          </cell>
          <cell r="E5375" t="str">
            <v>MWA-AA</v>
          </cell>
          <cell r="F5375" t="str">
            <v>139</v>
          </cell>
          <cell r="G5375" t="str">
            <v>DFP</v>
          </cell>
          <cell r="H5375" t="str">
            <v>1000006869</v>
          </cell>
        </row>
        <row r="5376">
          <cell r="A5376">
            <v>1330</v>
          </cell>
          <cell r="B5376">
            <v>2</v>
          </cell>
          <cell r="C5376" t="str">
            <v>MWA-AA-142</v>
          </cell>
          <cell r="D5376">
            <v>1330</v>
          </cell>
          <cell r="E5376" t="str">
            <v>MWA-AA</v>
          </cell>
          <cell r="F5376" t="str">
            <v>142</v>
          </cell>
          <cell r="G5376" t="str">
            <v>On Location</v>
          </cell>
          <cell r="H5376" t="str">
            <v>1000006871</v>
          </cell>
        </row>
        <row r="5377">
          <cell r="A5377">
            <v>1336</v>
          </cell>
          <cell r="B5377">
            <v>2</v>
          </cell>
          <cell r="C5377" t="str">
            <v>MWA-AA-143</v>
          </cell>
          <cell r="D5377">
            <v>1336</v>
          </cell>
          <cell r="E5377" t="str">
            <v>MWA-AA</v>
          </cell>
          <cell r="F5377" t="str">
            <v>143</v>
          </cell>
          <cell r="G5377" t="str">
            <v>RITE</v>
          </cell>
          <cell r="H5377" t="str">
            <v>1000006872</v>
          </cell>
        </row>
        <row r="5378">
          <cell r="A5378">
            <v>1341</v>
          </cell>
          <cell r="B5378">
            <v>2</v>
          </cell>
          <cell r="C5378" t="str">
            <v>MWA-AA-144</v>
          </cell>
          <cell r="D5378">
            <v>1341</v>
          </cell>
          <cell r="E5378" t="str">
            <v>MWA-AA</v>
          </cell>
          <cell r="F5378" t="str">
            <v>144</v>
          </cell>
          <cell r="G5378" t="str">
            <v>RITE</v>
          </cell>
          <cell r="H5378" t="str">
            <v>1000006873</v>
          </cell>
        </row>
        <row r="5379">
          <cell r="A5379">
            <v>1344</v>
          </cell>
          <cell r="B5379">
            <v>2</v>
          </cell>
          <cell r="C5379" t="str">
            <v>MWA-AA-145</v>
          </cell>
          <cell r="D5379">
            <v>1344</v>
          </cell>
          <cell r="E5379" t="str">
            <v>MWA-AA</v>
          </cell>
          <cell r="F5379" t="str">
            <v>145</v>
          </cell>
          <cell r="G5379" t="str">
            <v>RITE</v>
          </cell>
          <cell r="H5379" t="str">
            <v>1000006874</v>
          </cell>
        </row>
        <row r="5380">
          <cell r="A5380">
            <v>1355</v>
          </cell>
          <cell r="B5380">
            <v>2</v>
          </cell>
          <cell r="C5380" t="str">
            <v>MWA-AA-149</v>
          </cell>
          <cell r="D5380">
            <v>1355</v>
          </cell>
          <cell r="E5380" t="str">
            <v>MWA-AA</v>
          </cell>
          <cell r="F5380" t="str">
            <v>149</v>
          </cell>
          <cell r="G5380" t="str">
            <v>Lost in Hole</v>
          </cell>
          <cell r="H5380" t="str">
            <v>1000006916</v>
          </cell>
        </row>
        <row r="5381">
          <cell r="A5381">
            <v>1373</v>
          </cell>
          <cell r="B5381">
            <v>2</v>
          </cell>
          <cell r="C5381" t="str">
            <v>MWA-AA-156</v>
          </cell>
          <cell r="D5381">
            <v>1373</v>
          </cell>
          <cell r="E5381" t="str">
            <v>MWA-AA</v>
          </cell>
          <cell r="F5381" t="str">
            <v>156</v>
          </cell>
          <cell r="G5381" t="str">
            <v>Lost in Hole</v>
          </cell>
          <cell r="H5381" t="str">
            <v>1000006876</v>
          </cell>
        </row>
        <row r="5382">
          <cell r="A5382">
            <v>1378</v>
          </cell>
          <cell r="B5382">
            <v>2</v>
          </cell>
          <cell r="C5382" t="str">
            <v>MWA-AA-158</v>
          </cell>
          <cell r="D5382">
            <v>1378</v>
          </cell>
          <cell r="E5382" t="str">
            <v>MWA-AA</v>
          </cell>
          <cell r="F5382" t="str">
            <v>158</v>
          </cell>
          <cell r="G5382" t="str">
            <v>RITE</v>
          </cell>
          <cell r="H5382" t="str">
            <v>1000006917</v>
          </cell>
        </row>
        <row r="5383">
          <cell r="A5383">
            <v>6548</v>
          </cell>
          <cell r="B5383">
            <v>2</v>
          </cell>
          <cell r="C5383" t="str">
            <v>MWA-AA-161</v>
          </cell>
          <cell r="D5383">
            <v>6548</v>
          </cell>
          <cell r="E5383" t="str">
            <v>MWA-AA</v>
          </cell>
          <cell r="F5383" t="str">
            <v>161</v>
          </cell>
          <cell r="G5383" t="str">
            <v>RITE</v>
          </cell>
          <cell r="I5383" t="e">
            <v>#N/A</v>
          </cell>
        </row>
        <row r="5384">
          <cell r="A5384">
            <v>1414</v>
          </cell>
          <cell r="B5384">
            <v>2</v>
          </cell>
          <cell r="C5384" t="str">
            <v>MWA-AA-176</v>
          </cell>
          <cell r="D5384">
            <v>1414</v>
          </cell>
          <cell r="E5384" t="str">
            <v>MWA-AA</v>
          </cell>
          <cell r="F5384" t="str">
            <v>176</v>
          </cell>
          <cell r="G5384" t="str">
            <v>DFP</v>
          </cell>
          <cell r="I5384" t="e">
            <v>#N/A</v>
          </cell>
        </row>
        <row r="5385">
          <cell r="A5385">
            <v>1436</v>
          </cell>
          <cell r="B5385">
            <v>2</v>
          </cell>
          <cell r="C5385" t="str">
            <v>MWA-AA-183</v>
          </cell>
          <cell r="D5385">
            <v>1436</v>
          </cell>
          <cell r="E5385" t="str">
            <v>MWA-AA</v>
          </cell>
          <cell r="F5385" t="str">
            <v>183</v>
          </cell>
          <cell r="G5385" t="str">
            <v>DFP</v>
          </cell>
          <cell r="I5385" t="e">
            <v>#N/A</v>
          </cell>
        </row>
        <row r="5386">
          <cell r="A5386">
            <v>5425</v>
          </cell>
          <cell r="B5386">
            <v>2</v>
          </cell>
          <cell r="C5386" t="str">
            <v>MWA-AA-192</v>
          </cell>
          <cell r="D5386">
            <v>5425</v>
          </cell>
          <cell r="E5386" t="str">
            <v>MWA-AA</v>
          </cell>
          <cell r="F5386" t="str">
            <v>192</v>
          </cell>
          <cell r="G5386" t="str">
            <v>RITE</v>
          </cell>
          <cell r="H5386" t="str">
            <v>1000018720</v>
          </cell>
        </row>
        <row r="5387">
          <cell r="A5387">
            <v>1482</v>
          </cell>
          <cell r="B5387">
            <v>2</v>
          </cell>
          <cell r="C5387" t="str">
            <v>MWA-AA-202</v>
          </cell>
          <cell r="D5387">
            <v>1482</v>
          </cell>
          <cell r="E5387" t="str">
            <v>MWA-AA</v>
          </cell>
          <cell r="F5387" t="str">
            <v>202</v>
          </cell>
          <cell r="G5387" t="str">
            <v>RITE</v>
          </cell>
          <cell r="H5387" t="str">
            <v>1000006898</v>
          </cell>
        </row>
        <row r="5388">
          <cell r="A5388">
            <v>1507</v>
          </cell>
          <cell r="B5388">
            <v>2</v>
          </cell>
          <cell r="C5388" t="str">
            <v>MWA-AA-211</v>
          </cell>
          <cell r="D5388">
            <v>1507</v>
          </cell>
          <cell r="E5388" t="str">
            <v>MWA-AA</v>
          </cell>
          <cell r="F5388" t="str">
            <v>211</v>
          </cell>
          <cell r="G5388" t="str">
            <v>DFP</v>
          </cell>
          <cell r="H5388" t="str">
            <v>1000006925</v>
          </cell>
        </row>
        <row r="5389">
          <cell r="A5389">
            <v>1511</v>
          </cell>
          <cell r="B5389">
            <v>2</v>
          </cell>
          <cell r="C5389" t="str">
            <v>MWA-AA-212</v>
          </cell>
          <cell r="D5389">
            <v>1511</v>
          </cell>
          <cell r="E5389" t="str">
            <v>MWA-AA</v>
          </cell>
          <cell r="F5389" t="str">
            <v>212</v>
          </cell>
          <cell r="G5389" t="str">
            <v>RITE</v>
          </cell>
          <cell r="H5389" t="str">
            <v>1000006926</v>
          </cell>
        </row>
        <row r="5390">
          <cell r="A5390">
            <v>1563</v>
          </cell>
          <cell r="B5390">
            <v>2</v>
          </cell>
          <cell r="C5390" t="str">
            <v>MWA-AA-225</v>
          </cell>
          <cell r="D5390">
            <v>1563</v>
          </cell>
          <cell r="E5390" t="str">
            <v>MWA-AA</v>
          </cell>
          <cell r="F5390" t="str">
            <v>225</v>
          </cell>
          <cell r="G5390" t="str">
            <v>DFP</v>
          </cell>
          <cell r="I5390" t="e">
            <v>#N/A</v>
          </cell>
        </row>
        <row r="5391">
          <cell r="A5391">
            <v>1626</v>
          </cell>
          <cell r="B5391">
            <v>2</v>
          </cell>
          <cell r="C5391" t="str">
            <v>MWA-AA-244</v>
          </cell>
          <cell r="D5391">
            <v>1626</v>
          </cell>
          <cell r="E5391" t="str">
            <v>MWA-AA</v>
          </cell>
          <cell r="F5391" t="str">
            <v>244</v>
          </cell>
          <cell r="G5391" t="str">
            <v>DFP</v>
          </cell>
          <cell r="I5391" t="e">
            <v>#N/A</v>
          </cell>
        </row>
        <row r="5392">
          <cell r="A5392">
            <v>1633</v>
          </cell>
          <cell r="B5392">
            <v>2</v>
          </cell>
          <cell r="C5392" t="str">
            <v>MWA-AA-248</v>
          </cell>
          <cell r="D5392">
            <v>1633</v>
          </cell>
          <cell r="E5392" t="str">
            <v>MWA-AA</v>
          </cell>
          <cell r="F5392" t="str">
            <v>248</v>
          </cell>
          <cell r="G5392" t="str">
            <v>DFP</v>
          </cell>
          <cell r="H5392" t="str">
            <v>1000006885</v>
          </cell>
        </row>
        <row r="5393">
          <cell r="A5393">
            <v>1643</v>
          </cell>
          <cell r="B5393">
            <v>2</v>
          </cell>
          <cell r="C5393" t="str">
            <v>MWA-AA-253</v>
          </cell>
          <cell r="D5393">
            <v>1643</v>
          </cell>
          <cell r="E5393" t="str">
            <v>MWA-AA</v>
          </cell>
          <cell r="F5393" t="str">
            <v>253</v>
          </cell>
          <cell r="G5393" t="str">
            <v>DFP</v>
          </cell>
          <cell r="I5393" t="e">
            <v>#N/A</v>
          </cell>
        </row>
        <row r="5394">
          <cell r="A5394">
            <v>1653</v>
          </cell>
          <cell r="B5394">
            <v>2</v>
          </cell>
          <cell r="C5394" t="str">
            <v>MWA-AA-260</v>
          </cell>
          <cell r="D5394">
            <v>1653</v>
          </cell>
          <cell r="E5394" t="str">
            <v>MWA-AA</v>
          </cell>
          <cell r="F5394" t="str">
            <v>260</v>
          </cell>
          <cell r="G5394" t="str">
            <v>RITE</v>
          </cell>
          <cell r="H5394" t="str">
            <v>1000006922</v>
          </cell>
        </row>
        <row r="5395">
          <cell r="A5395">
            <v>1658</v>
          </cell>
          <cell r="B5395">
            <v>2</v>
          </cell>
          <cell r="C5395" t="str">
            <v>MWA-AA-262</v>
          </cell>
          <cell r="D5395">
            <v>1658</v>
          </cell>
          <cell r="E5395" t="str">
            <v>MWA-AA</v>
          </cell>
          <cell r="F5395" t="str">
            <v>262</v>
          </cell>
          <cell r="G5395" t="str">
            <v>On Location</v>
          </cell>
          <cell r="H5395" t="str">
            <v>1000006888</v>
          </cell>
        </row>
        <row r="5396">
          <cell r="A5396">
            <v>1660</v>
          </cell>
          <cell r="B5396">
            <v>2</v>
          </cell>
          <cell r="C5396" t="str">
            <v>MWA-AA-263</v>
          </cell>
          <cell r="D5396">
            <v>1660</v>
          </cell>
          <cell r="E5396" t="str">
            <v>MWA-AA</v>
          </cell>
          <cell r="F5396" t="str">
            <v>263</v>
          </cell>
          <cell r="G5396" t="str">
            <v>RITE</v>
          </cell>
          <cell r="H5396" t="str">
            <v>1000006889</v>
          </cell>
        </row>
        <row r="5397">
          <cell r="A5397">
            <v>1677</v>
          </cell>
          <cell r="B5397">
            <v>2</v>
          </cell>
          <cell r="C5397" t="str">
            <v>MWA-AA-276</v>
          </cell>
          <cell r="D5397">
            <v>1677</v>
          </cell>
          <cell r="E5397" t="str">
            <v>MWA-AA</v>
          </cell>
          <cell r="F5397" t="str">
            <v>276</v>
          </cell>
          <cell r="G5397" t="str">
            <v>DFP</v>
          </cell>
          <cell r="I5397" t="e">
            <v>#N/A</v>
          </cell>
        </row>
        <row r="5398">
          <cell r="A5398">
            <v>1679</v>
          </cell>
          <cell r="B5398">
            <v>2</v>
          </cell>
          <cell r="C5398" t="str">
            <v>MWA-AA-279</v>
          </cell>
          <cell r="D5398">
            <v>1679</v>
          </cell>
          <cell r="E5398" t="str">
            <v>MWA-AA</v>
          </cell>
          <cell r="F5398" t="str">
            <v>279</v>
          </cell>
          <cell r="G5398" t="str">
            <v>RITE</v>
          </cell>
          <cell r="I5398" t="e">
            <v>#N/A</v>
          </cell>
        </row>
        <row r="5399">
          <cell r="A5399">
            <v>4098</v>
          </cell>
          <cell r="B5399">
            <v>2</v>
          </cell>
          <cell r="C5399" t="str">
            <v>MWA-AA-287</v>
          </cell>
          <cell r="D5399">
            <v>4098</v>
          </cell>
          <cell r="E5399" t="str">
            <v>MWA-AA</v>
          </cell>
          <cell r="F5399" t="str">
            <v>287</v>
          </cell>
          <cell r="G5399" t="str">
            <v>On Location</v>
          </cell>
          <cell r="H5399" t="str">
            <v>1000018324</v>
          </cell>
        </row>
        <row r="5400">
          <cell r="A5400">
            <v>1699</v>
          </cell>
          <cell r="B5400">
            <v>2</v>
          </cell>
          <cell r="C5400" t="str">
            <v>MWA-AA-292</v>
          </cell>
          <cell r="D5400">
            <v>1699</v>
          </cell>
          <cell r="E5400" t="str">
            <v>MWA-AA</v>
          </cell>
          <cell r="F5400" t="str">
            <v>292</v>
          </cell>
          <cell r="G5400" t="str">
            <v>DFP</v>
          </cell>
          <cell r="I5400">
            <v>1000018712</v>
          </cell>
        </row>
        <row r="5401">
          <cell r="A5401">
            <v>1704</v>
          </cell>
          <cell r="B5401">
            <v>2</v>
          </cell>
          <cell r="C5401" t="str">
            <v>MWA-AA-293</v>
          </cell>
          <cell r="D5401">
            <v>1704</v>
          </cell>
          <cell r="E5401" t="str">
            <v>MWA-AA</v>
          </cell>
          <cell r="F5401" t="str">
            <v>293</v>
          </cell>
          <cell r="G5401" t="str">
            <v>On Location</v>
          </cell>
          <cell r="H5401" t="str">
            <v>1000006892</v>
          </cell>
        </row>
        <row r="5402">
          <cell r="A5402">
            <v>1708</v>
          </cell>
          <cell r="B5402">
            <v>2</v>
          </cell>
          <cell r="C5402" t="str">
            <v>MWA-AA-294</v>
          </cell>
          <cell r="D5402">
            <v>1708</v>
          </cell>
          <cell r="E5402" t="str">
            <v>MWA-AA</v>
          </cell>
          <cell r="F5402" t="str">
            <v>294</v>
          </cell>
          <cell r="G5402" t="str">
            <v>Lost in Hole</v>
          </cell>
          <cell r="H5402" t="str">
            <v>1000006893</v>
          </cell>
        </row>
        <row r="5403">
          <cell r="A5403">
            <v>1710</v>
          </cell>
          <cell r="B5403">
            <v>2</v>
          </cell>
          <cell r="C5403" t="str">
            <v>MWA-AA-296</v>
          </cell>
          <cell r="D5403">
            <v>1710</v>
          </cell>
          <cell r="E5403" t="str">
            <v>MWA-AA</v>
          </cell>
          <cell r="F5403" t="str">
            <v>296</v>
          </cell>
          <cell r="G5403" t="str">
            <v>RITE</v>
          </cell>
          <cell r="H5403" t="str">
            <v>1000006894</v>
          </cell>
        </row>
        <row r="5404">
          <cell r="A5404">
            <v>1739</v>
          </cell>
          <cell r="B5404">
            <v>2</v>
          </cell>
          <cell r="C5404" t="str">
            <v>MWA-AA-304</v>
          </cell>
          <cell r="D5404">
            <v>1739</v>
          </cell>
          <cell r="E5404" t="str">
            <v>MWA-AA</v>
          </cell>
          <cell r="F5404" t="str">
            <v>304</v>
          </cell>
          <cell r="G5404" t="str">
            <v>On Location</v>
          </cell>
          <cell r="H5404" t="str">
            <v>1000006923</v>
          </cell>
        </row>
        <row r="5405">
          <cell r="A5405">
            <v>1748</v>
          </cell>
          <cell r="B5405">
            <v>2</v>
          </cell>
          <cell r="C5405" t="str">
            <v>MWA-AA-305</v>
          </cell>
          <cell r="D5405">
            <v>1748</v>
          </cell>
          <cell r="E5405" t="str">
            <v>MWA-AA</v>
          </cell>
          <cell r="F5405" t="str">
            <v>305</v>
          </cell>
          <cell r="G5405" t="str">
            <v>DFP</v>
          </cell>
          <cell r="I5405" t="e">
            <v>#N/A</v>
          </cell>
        </row>
        <row r="5406">
          <cell r="A5406">
            <v>1782</v>
          </cell>
          <cell r="B5406">
            <v>2</v>
          </cell>
          <cell r="C5406" t="str">
            <v>MWA-AA-310</v>
          </cell>
          <cell r="D5406">
            <v>1782</v>
          </cell>
          <cell r="E5406" t="str">
            <v>MWA-AA</v>
          </cell>
          <cell r="F5406" t="str">
            <v>310</v>
          </cell>
          <cell r="G5406" t="str">
            <v>RITE</v>
          </cell>
          <cell r="H5406" t="str">
            <v>1000012118</v>
          </cell>
        </row>
        <row r="5407">
          <cell r="A5407">
            <v>1789</v>
          </cell>
          <cell r="B5407">
            <v>2</v>
          </cell>
          <cell r="C5407" t="str">
            <v>MWA-AA-311</v>
          </cell>
          <cell r="D5407">
            <v>1789</v>
          </cell>
          <cell r="E5407" t="str">
            <v>MWA-AA</v>
          </cell>
          <cell r="F5407" t="str">
            <v>311</v>
          </cell>
          <cell r="G5407" t="str">
            <v>DFP</v>
          </cell>
          <cell r="H5407" t="str">
            <v>1000012119</v>
          </cell>
        </row>
        <row r="5408">
          <cell r="A5408">
            <v>1797</v>
          </cell>
          <cell r="B5408">
            <v>2</v>
          </cell>
          <cell r="C5408" t="str">
            <v>MWA-AA-312</v>
          </cell>
          <cell r="D5408">
            <v>1797</v>
          </cell>
          <cell r="E5408" t="str">
            <v>MWA-AA</v>
          </cell>
          <cell r="F5408" t="str">
            <v>312</v>
          </cell>
          <cell r="G5408" t="str">
            <v>RITE</v>
          </cell>
          <cell r="H5408" t="str">
            <v>1000012120</v>
          </cell>
        </row>
        <row r="5409">
          <cell r="A5409">
            <v>1804</v>
          </cell>
          <cell r="B5409">
            <v>2</v>
          </cell>
          <cell r="C5409" t="str">
            <v>MWA-AA-316</v>
          </cell>
          <cell r="D5409">
            <v>1804</v>
          </cell>
          <cell r="E5409" t="str">
            <v>MWA-AA</v>
          </cell>
          <cell r="F5409" t="str">
            <v>316</v>
          </cell>
          <cell r="G5409" t="str">
            <v>DFP</v>
          </cell>
          <cell r="I5409" t="e">
            <v>#N/A</v>
          </cell>
        </row>
        <row r="5410">
          <cell r="A5410">
            <v>1824</v>
          </cell>
          <cell r="B5410">
            <v>2</v>
          </cell>
          <cell r="C5410" t="str">
            <v>MWA-AA-332</v>
          </cell>
          <cell r="D5410">
            <v>1824</v>
          </cell>
          <cell r="E5410" t="str">
            <v>MWA-AA</v>
          </cell>
          <cell r="F5410" t="str">
            <v>332</v>
          </cell>
          <cell r="G5410" t="str">
            <v>On Location</v>
          </cell>
          <cell r="H5410" t="str">
            <v>1000012282</v>
          </cell>
          <cell r="N5410" t="str">
            <v>4500002457</v>
          </cell>
          <cell r="O5410" t="str">
            <v>1</v>
          </cell>
        </row>
        <row r="5411">
          <cell r="A5411">
            <v>1827</v>
          </cell>
          <cell r="B5411">
            <v>2</v>
          </cell>
          <cell r="C5411" t="str">
            <v>MWA-AA-336</v>
          </cell>
          <cell r="D5411">
            <v>1827</v>
          </cell>
          <cell r="E5411" t="str">
            <v>MWA-AA</v>
          </cell>
          <cell r="F5411" t="str">
            <v>336</v>
          </cell>
          <cell r="G5411" t="str">
            <v>On Location</v>
          </cell>
          <cell r="H5411" t="str">
            <v>1000016354</v>
          </cell>
          <cell r="N5411" t="str">
            <v>4500005244</v>
          </cell>
          <cell r="O5411" t="str">
            <v>7</v>
          </cell>
        </row>
        <row r="5412">
          <cell r="A5412">
            <v>4096</v>
          </cell>
          <cell r="B5412">
            <v>2</v>
          </cell>
          <cell r="C5412" t="str">
            <v>MWA-AA-337</v>
          </cell>
          <cell r="D5412">
            <v>4096</v>
          </cell>
          <cell r="E5412" t="str">
            <v>MWA-AA</v>
          </cell>
          <cell r="F5412" t="str">
            <v>337</v>
          </cell>
          <cell r="G5412" t="str">
            <v>Lost in Hole</v>
          </cell>
          <cell r="H5412" t="str">
            <v>1000000922</v>
          </cell>
        </row>
        <row r="5413">
          <cell r="A5413">
            <v>1846</v>
          </cell>
          <cell r="B5413">
            <v>2</v>
          </cell>
          <cell r="C5413" t="str">
            <v>MWA-AA-362</v>
          </cell>
          <cell r="D5413">
            <v>1846</v>
          </cell>
          <cell r="E5413" t="str">
            <v>MWA-AA</v>
          </cell>
          <cell r="F5413" t="str">
            <v>362</v>
          </cell>
          <cell r="G5413" t="str">
            <v>RITE</v>
          </cell>
          <cell r="H5413" t="str">
            <v>1000012994</v>
          </cell>
          <cell r="N5413" t="str">
            <v>4500008184</v>
          </cell>
          <cell r="O5413" t="str">
            <v>7</v>
          </cell>
        </row>
        <row r="5414">
          <cell r="A5414">
            <v>1850</v>
          </cell>
          <cell r="B5414">
            <v>2</v>
          </cell>
          <cell r="C5414" t="str">
            <v>MWA-AA-367</v>
          </cell>
          <cell r="D5414">
            <v>1850</v>
          </cell>
          <cell r="E5414" t="str">
            <v>MWA-AA</v>
          </cell>
          <cell r="F5414" t="str">
            <v>367</v>
          </cell>
          <cell r="G5414" t="str">
            <v>RITE</v>
          </cell>
          <cell r="H5414" t="str">
            <v>1000012902</v>
          </cell>
          <cell r="N5414" t="str">
            <v>4500025534</v>
          </cell>
          <cell r="O5414" t="str">
            <v>1</v>
          </cell>
        </row>
        <row r="5415">
          <cell r="A5415">
            <v>1854</v>
          </cell>
          <cell r="B5415">
            <v>2</v>
          </cell>
          <cell r="C5415" t="str">
            <v>MWA-AA-373</v>
          </cell>
          <cell r="D5415">
            <v>1854</v>
          </cell>
          <cell r="E5415" t="str">
            <v>MWA-AA</v>
          </cell>
          <cell r="F5415" t="str">
            <v>373</v>
          </cell>
          <cell r="G5415" t="str">
            <v>RITE</v>
          </cell>
          <cell r="I5415" t="e">
            <v>#N/A</v>
          </cell>
        </row>
        <row r="5416">
          <cell r="A5416">
            <v>1862</v>
          </cell>
          <cell r="B5416">
            <v>2</v>
          </cell>
          <cell r="C5416" t="str">
            <v>MWA-AA-381</v>
          </cell>
          <cell r="D5416">
            <v>1862</v>
          </cell>
          <cell r="E5416" t="str">
            <v>MWA-AA</v>
          </cell>
          <cell r="F5416" t="str">
            <v>381</v>
          </cell>
          <cell r="G5416" t="str">
            <v>RITE</v>
          </cell>
          <cell r="H5416" t="str">
            <v>1000013181</v>
          </cell>
          <cell r="N5416" t="str">
            <v>4500050735</v>
          </cell>
          <cell r="O5416" t="str">
            <v>1</v>
          </cell>
        </row>
        <row r="5417">
          <cell r="A5417">
            <v>1867</v>
          </cell>
          <cell r="B5417">
            <v>2</v>
          </cell>
          <cell r="C5417" t="str">
            <v>MWA-AA-386</v>
          </cell>
          <cell r="D5417">
            <v>1867</v>
          </cell>
          <cell r="E5417" t="str">
            <v>MWA-AA</v>
          </cell>
          <cell r="F5417" t="str">
            <v>386</v>
          </cell>
          <cell r="G5417" t="str">
            <v>DFP</v>
          </cell>
          <cell r="H5417" t="str">
            <v>1000012989</v>
          </cell>
          <cell r="N5417" t="str">
            <v>4500025678</v>
          </cell>
          <cell r="O5417" t="str">
            <v>1</v>
          </cell>
        </row>
        <row r="5418">
          <cell r="A5418">
            <v>1906</v>
          </cell>
          <cell r="B5418">
            <v>2</v>
          </cell>
          <cell r="C5418" t="str">
            <v>MWA-AA-403</v>
          </cell>
          <cell r="D5418">
            <v>1906</v>
          </cell>
          <cell r="E5418" t="str">
            <v>MWA-AA</v>
          </cell>
          <cell r="F5418" t="str">
            <v>403</v>
          </cell>
          <cell r="G5418" t="str">
            <v>On Location</v>
          </cell>
          <cell r="H5418" t="str">
            <v>1000013568</v>
          </cell>
          <cell r="N5418" t="str">
            <v>4500135531</v>
          </cell>
          <cell r="O5418" t="str">
            <v>1</v>
          </cell>
        </row>
        <row r="5419">
          <cell r="A5419">
            <v>1926</v>
          </cell>
          <cell r="B5419">
            <v>2</v>
          </cell>
          <cell r="C5419" t="str">
            <v>MWA-AA-406</v>
          </cell>
          <cell r="D5419">
            <v>1926</v>
          </cell>
          <cell r="E5419" t="str">
            <v>MWA-AA</v>
          </cell>
          <cell r="F5419" t="str">
            <v>406</v>
          </cell>
          <cell r="G5419" t="str">
            <v>RITE</v>
          </cell>
          <cell r="H5419" t="str">
            <v>1000013499</v>
          </cell>
          <cell r="N5419" t="str">
            <v>4500107133</v>
          </cell>
          <cell r="O5419" t="str">
            <v>1</v>
          </cell>
        </row>
        <row r="5420">
          <cell r="A5420">
            <v>1940</v>
          </cell>
          <cell r="B5420">
            <v>2</v>
          </cell>
          <cell r="C5420" t="str">
            <v>MWA-AA-409</v>
          </cell>
          <cell r="D5420">
            <v>1940</v>
          </cell>
          <cell r="E5420" t="str">
            <v>MWA-AA</v>
          </cell>
          <cell r="F5420" t="str">
            <v>409</v>
          </cell>
          <cell r="G5420" t="str">
            <v>On Location</v>
          </cell>
          <cell r="H5420" t="str">
            <v>1000013721</v>
          </cell>
          <cell r="N5420" t="str">
            <v>4500150810</v>
          </cell>
          <cell r="O5420" t="str">
            <v>7</v>
          </cell>
        </row>
        <row r="5421">
          <cell r="A5421">
            <v>1947</v>
          </cell>
          <cell r="B5421">
            <v>2</v>
          </cell>
          <cell r="C5421" t="str">
            <v>MWA-AA-411</v>
          </cell>
          <cell r="D5421">
            <v>1947</v>
          </cell>
          <cell r="E5421" t="str">
            <v>MWA-AA</v>
          </cell>
          <cell r="F5421" t="str">
            <v>411</v>
          </cell>
          <cell r="G5421" t="str">
            <v>RITE</v>
          </cell>
          <cell r="H5421" t="str">
            <v>1000013712</v>
          </cell>
          <cell r="N5421" t="str">
            <v>4500150743</v>
          </cell>
          <cell r="O5421" t="str">
            <v>9</v>
          </cell>
        </row>
        <row r="5422">
          <cell r="A5422">
            <v>1950</v>
          </cell>
          <cell r="B5422">
            <v>2</v>
          </cell>
          <cell r="C5422" t="str">
            <v>MWA-AA-413</v>
          </cell>
          <cell r="D5422">
            <v>1950</v>
          </cell>
          <cell r="E5422" t="str">
            <v>MWA-AA</v>
          </cell>
          <cell r="F5422" t="str">
            <v>413</v>
          </cell>
          <cell r="G5422" t="str">
            <v>Lost in Hole</v>
          </cell>
          <cell r="H5422" t="str">
            <v>1000014063</v>
          </cell>
          <cell r="N5422" t="str">
            <v>4500150794</v>
          </cell>
          <cell r="O5422" t="str">
            <v>12</v>
          </cell>
        </row>
        <row r="5423">
          <cell r="A5423">
            <v>1958</v>
          </cell>
          <cell r="B5423">
            <v>2</v>
          </cell>
          <cell r="C5423" t="str">
            <v>MWA-AA-416</v>
          </cell>
          <cell r="D5423">
            <v>1958</v>
          </cell>
          <cell r="E5423" t="str">
            <v>MWA-AA</v>
          </cell>
          <cell r="F5423" t="str">
            <v>416</v>
          </cell>
          <cell r="G5423" t="str">
            <v>Lost in Hole</v>
          </cell>
          <cell r="H5423" t="str">
            <v>1000013616</v>
          </cell>
          <cell r="N5423" t="str">
            <v>4500135581</v>
          </cell>
          <cell r="O5423" t="str">
            <v>2</v>
          </cell>
        </row>
        <row r="5424">
          <cell r="A5424">
            <v>1959</v>
          </cell>
          <cell r="B5424">
            <v>2</v>
          </cell>
          <cell r="C5424" t="str">
            <v>MWA-AA-418</v>
          </cell>
          <cell r="D5424">
            <v>1959</v>
          </cell>
          <cell r="E5424" t="str">
            <v>MWA-AA</v>
          </cell>
          <cell r="F5424" t="str">
            <v>418</v>
          </cell>
          <cell r="G5424" t="str">
            <v>RITE</v>
          </cell>
          <cell r="H5424" t="str">
            <v>1000013884</v>
          </cell>
          <cell r="N5424" t="str">
            <v>4500135581</v>
          </cell>
          <cell r="O5424" t="str">
            <v>3</v>
          </cell>
        </row>
        <row r="5425">
          <cell r="A5425">
            <v>1961</v>
          </cell>
          <cell r="B5425">
            <v>2</v>
          </cell>
          <cell r="C5425" t="str">
            <v>MWA-AA-419</v>
          </cell>
          <cell r="D5425">
            <v>1961</v>
          </cell>
          <cell r="E5425" t="str">
            <v>MWA-AA</v>
          </cell>
          <cell r="F5425" t="str">
            <v>419</v>
          </cell>
          <cell r="G5425" t="str">
            <v>On Location</v>
          </cell>
          <cell r="H5425" t="str">
            <v>1000013601</v>
          </cell>
          <cell r="N5425" t="str">
            <v>4500140068</v>
          </cell>
          <cell r="O5425" t="str">
            <v>1</v>
          </cell>
        </row>
        <row r="5426">
          <cell r="A5426">
            <v>1963</v>
          </cell>
          <cell r="B5426">
            <v>2</v>
          </cell>
          <cell r="C5426" t="str">
            <v>MWA-AA-420</v>
          </cell>
          <cell r="D5426">
            <v>1963</v>
          </cell>
          <cell r="E5426" t="str">
            <v>MWA-AA</v>
          </cell>
          <cell r="F5426" t="str">
            <v>420</v>
          </cell>
          <cell r="G5426" t="str">
            <v>RITE</v>
          </cell>
          <cell r="H5426" t="str">
            <v>1000014172</v>
          </cell>
          <cell r="N5426" t="str">
            <v>4500154360</v>
          </cell>
          <cell r="O5426" t="str">
            <v>13</v>
          </cell>
        </row>
        <row r="5427">
          <cell r="A5427">
            <v>1966</v>
          </cell>
          <cell r="B5427">
            <v>2</v>
          </cell>
          <cell r="C5427" t="str">
            <v>MWA-AA-421</v>
          </cell>
          <cell r="D5427">
            <v>1966</v>
          </cell>
          <cell r="E5427" t="str">
            <v>MWA-AA</v>
          </cell>
          <cell r="F5427" t="str">
            <v>421</v>
          </cell>
          <cell r="G5427" t="str">
            <v>RITE</v>
          </cell>
          <cell r="H5427" t="str">
            <v>1000014211</v>
          </cell>
        </row>
        <row r="5428">
          <cell r="A5428">
            <v>1972</v>
          </cell>
          <cell r="B5428">
            <v>2</v>
          </cell>
          <cell r="C5428" t="str">
            <v>MWA-AA-423</v>
          </cell>
          <cell r="D5428">
            <v>1972</v>
          </cell>
          <cell r="E5428" t="str">
            <v>MWA-AA</v>
          </cell>
          <cell r="F5428" t="str">
            <v>423</v>
          </cell>
          <cell r="G5428" t="str">
            <v>On Location</v>
          </cell>
          <cell r="H5428" t="str">
            <v>1000014355</v>
          </cell>
          <cell r="N5428" t="str">
            <v>4500154360</v>
          </cell>
          <cell r="O5428" t="str">
            <v>14</v>
          </cell>
        </row>
        <row r="5429">
          <cell r="A5429">
            <v>1976</v>
          </cell>
          <cell r="B5429">
            <v>2</v>
          </cell>
          <cell r="C5429" t="str">
            <v>MWA-AA-424</v>
          </cell>
          <cell r="D5429">
            <v>1976</v>
          </cell>
          <cell r="E5429" t="str">
            <v>MWA-AA</v>
          </cell>
          <cell r="F5429" t="str">
            <v>424</v>
          </cell>
          <cell r="G5429" t="str">
            <v>DFP</v>
          </cell>
          <cell r="H5429" t="str">
            <v>1000018713</v>
          </cell>
        </row>
        <row r="5430">
          <cell r="A5430">
            <v>1981</v>
          </cell>
          <cell r="B5430">
            <v>2</v>
          </cell>
          <cell r="C5430" t="str">
            <v>MWA-AA-426</v>
          </cell>
          <cell r="D5430">
            <v>1981</v>
          </cell>
          <cell r="E5430" t="str">
            <v>MWA-AA</v>
          </cell>
          <cell r="F5430" t="str">
            <v>426</v>
          </cell>
          <cell r="G5430" t="str">
            <v>DFP</v>
          </cell>
          <cell r="H5430" t="str">
            <v>1000013997</v>
          </cell>
        </row>
        <row r="5431">
          <cell r="A5431">
            <v>1985</v>
          </cell>
          <cell r="B5431">
            <v>2</v>
          </cell>
          <cell r="C5431" t="str">
            <v>MWA-AA-428</v>
          </cell>
          <cell r="D5431">
            <v>1985</v>
          </cell>
          <cell r="E5431" t="str">
            <v>MWA-AA</v>
          </cell>
          <cell r="F5431" t="str">
            <v>428</v>
          </cell>
          <cell r="G5431" t="str">
            <v>On Location</v>
          </cell>
          <cell r="H5431" t="str">
            <v>1000013999</v>
          </cell>
          <cell r="N5431" t="str">
            <v>4500185626</v>
          </cell>
          <cell r="O5431" t="str">
            <v>3</v>
          </cell>
        </row>
        <row r="5432">
          <cell r="A5432">
            <v>1987</v>
          </cell>
          <cell r="B5432">
            <v>2</v>
          </cell>
          <cell r="C5432" t="str">
            <v>MWA-AA-429</v>
          </cell>
          <cell r="D5432">
            <v>1987</v>
          </cell>
          <cell r="E5432" t="str">
            <v>MWA-AA</v>
          </cell>
          <cell r="F5432" t="str">
            <v>429</v>
          </cell>
          <cell r="G5432" t="str">
            <v>Lost in Hole</v>
          </cell>
          <cell r="H5432" t="str">
            <v>1000014008</v>
          </cell>
          <cell r="N5432" t="str">
            <v>4500185583</v>
          </cell>
          <cell r="O5432" t="str">
            <v>1</v>
          </cell>
        </row>
        <row r="5433">
          <cell r="A5433">
            <v>1989</v>
          </cell>
          <cell r="B5433">
            <v>2</v>
          </cell>
          <cell r="C5433" t="str">
            <v>MWA-AA-432</v>
          </cell>
          <cell r="D5433">
            <v>1989</v>
          </cell>
          <cell r="E5433" t="str">
            <v>MWA-AA</v>
          </cell>
          <cell r="F5433" t="str">
            <v>432</v>
          </cell>
          <cell r="G5433" t="str">
            <v>Lost in Hole</v>
          </cell>
          <cell r="H5433" t="str">
            <v>1000014242</v>
          </cell>
        </row>
        <row r="5434">
          <cell r="A5434">
            <v>1991</v>
          </cell>
          <cell r="B5434">
            <v>2</v>
          </cell>
          <cell r="C5434" t="str">
            <v>MWA-AA-436</v>
          </cell>
          <cell r="D5434">
            <v>1991</v>
          </cell>
          <cell r="E5434" t="str">
            <v>MWA-AA</v>
          </cell>
          <cell r="F5434" t="str">
            <v>436</v>
          </cell>
          <cell r="G5434" t="str">
            <v>On Location</v>
          </cell>
          <cell r="H5434" t="str">
            <v>1000014733</v>
          </cell>
          <cell r="N5434" t="str">
            <v>4500211345</v>
          </cell>
          <cell r="O5434" t="str">
            <v>2</v>
          </cell>
        </row>
        <row r="5435">
          <cell r="A5435">
            <v>1998</v>
          </cell>
          <cell r="B5435">
            <v>2</v>
          </cell>
          <cell r="C5435" t="str">
            <v>MWA-AA-440</v>
          </cell>
          <cell r="D5435">
            <v>1998</v>
          </cell>
          <cell r="E5435" t="str">
            <v>MWA-AA</v>
          </cell>
          <cell r="F5435" t="str">
            <v>440</v>
          </cell>
          <cell r="G5435" t="str">
            <v>RITE</v>
          </cell>
          <cell r="H5435" t="str">
            <v>1000014374</v>
          </cell>
          <cell r="N5435" t="str">
            <v>4500211685</v>
          </cell>
          <cell r="O5435" t="str">
            <v>4</v>
          </cell>
        </row>
        <row r="5436">
          <cell r="A5436">
            <v>2001</v>
          </cell>
          <cell r="B5436">
            <v>2</v>
          </cell>
          <cell r="C5436" t="str">
            <v>MWA-AA-441</v>
          </cell>
          <cell r="D5436">
            <v>2001</v>
          </cell>
          <cell r="E5436" t="str">
            <v>MWA-AA</v>
          </cell>
          <cell r="F5436" t="str">
            <v>441</v>
          </cell>
          <cell r="G5436" t="str">
            <v>DFP</v>
          </cell>
          <cell r="H5436" t="str">
            <v>1000014375</v>
          </cell>
        </row>
        <row r="5437">
          <cell r="A5437">
            <v>2007</v>
          </cell>
          <cell r="B5437">
            <v>2</v>
          </cell>
          <cell r="C5437" t="str">
            <v>MWA-AA-443</v>
          </cell>
          <cell r="D5437">
            <v>2007</v>
          </cell>
          <cell r="E5437" t="str">
            <v>MWA-AA</v>
          </cell>
          <cell r="F5437" t="str">
            <v>443</v>
          </cell>
          <cell r="G5437" t="str">
            <v>Lost in Hole</v>
          </cell>
          <cell r="I5437" t="e">
            <v>#N/A</v>
          </cell>
        </row>
        <row r="5438">
          <cell r="A5438">
            <v>2014</v>
          </cell>
          <cell r="B5438">
            <v>2</v>
          </cell>
          <cell r="C5438" t="str">
            <v>MWA-AA-446</v>
          </cell>
          <cell r="D5438">
            <v>2014</v>
          </cell>
          <cell r="E5438" t="str">
            <v>MWA-AA</v>
          </cell>
          <cell r="F5438" t="str">
            <v>446</v>
          </cell>
          <cell r="G5438" t="str">
            <v>On Location</v>
          </cell>
          <cell r="H5438" t="str">
            <v>1000014507</v>
          </cell>
          <cell r="N5438" t="str">
            <v>4500278716</v>
          </cell>
          <cell r="O5438" t="str">
            <v>1</v>
          </cell>
        </row>
        <row r="5439">
          <cell r="A5439">
            <v>2021</v>
          </cell>
          <cell r="B5439">
            <v>2</v>
          </cell>
          <cell r="C5439" t="str">
            <v>MWA-AA-449</v>
          </cell>
          <cell r="D5439">
            <v>2021</v>
          </cell>
          <cell r="E5439" t="str">
            <v>MWA-AA</v>
          </cell>
          <cell r="F5439" t="str">
            <v>449</v>
          </cell>
          <cell r="G5439" t="str">
            <v>Lost in Hole</v>
          </cell>
          <cell r="H5439" t="str">
            <v>1000014734</v>
          </cell>
        </row>
        <row r="5440">
          <cell r="A5440">
            <v>2057</v>
          </cell>
          <cell r="B5440">
            <v>2</v>
          </cell>
          <cell r="C5440" t="str">
            <v>MWA-AA-471</v>
          </cell>
          <cell r="D5440">
            <v>2057</v>
          </cell>
          <cell r="E5440" t="str">
            <v>MWA-AA</v>
          </cell>
          <cell r="F5440" t="str">
            <v>471</v>
          </cell>
          <cell r="G5440" t="str">
            <v>RITE</v>
          </cell>
          <cell r="H5440" t="str">
            <v>1000014791</v>
          </cell>
          <cell r="N5440" t="str">
            <v>4500350271</v>
          </cell>
          <cell r="O5440" t="str">
            <v>19</v>
          </cell>
        </row>
        <row r="5441">
          <cell r="A5441">
            <v>2067</v>
          </cell>
          <cell r="B5441">
            <v>2</v>
          </cell>
          <cell r="C5441" t="str">
            <v>MWA-AA-481</v>
          </cell>
          <cell r="D5441">
            <v>2067</v>
          </cell>
          <cell r="E5441" t="str">
            <v>MWA-AA</v>
          </cell>
          <cell r="F5441" t="str">
            <v>481</v>
          </cell>
          <cell r="G5441" t="str">
            <v>Lost in Hole</v>
          </cell>
          <cell r="H5441" t="str">
            <v>1000015146</v>
          </cell>
          <cell r="N5441" t="str">
            <v>4500442462</v>
          </cell>
          <cell r="O5441" t="str">
            <v>2</v>
          </cell>
        </row>
        <row r="5442">
          <cell r="A5442">
            <v>2080</v>
          </cell>
          <cell r="B5442">
            <v>2</v>
          </cell>
          <cell r="C5442" t="str">
            <v>MWA-AA-491</v>
          </cell>
          <cell r="D5442">
            <v>2080</v>
          </cell>
          <cell r="E5442" t="str">
            <v>MWA-AA</v>
          </cell>
          <cell r="F5442" t="str">
            <v>491</v>
          </cell>
          <cell r="G5442" t="str">
            <v>RITE</v>
          </cell>
          <cell r="H5442" t="str">
            <v>1000015050</v>
          </cell>
          <cell r="N5442" t="str">
            <v>4500350258</v>
          </cell>
          <cell r="O5442" t="str">
            <v>1</v>
          </cell>
        </row>
        <row r="5443">
          <cell r="A5443">
            <v>2122</v>
          </cell>
          <cell r="B5443">
            <v>2</v>
          </cell>
          <cell r="C5443" t="str">
            <v>MWA-AA-504</v>
          </cell>
          <cell r="D5443">
            <v>2122</v>
          </cell>
          <cell r="E5443" t="str">
            <v>MWA-AA</v>
          </cell>
          <cell r="F5443" t="str">
            <v>504</v>
          </cell>
          <cell r="G5443" t="str">
            <v>Lost in Hole</v>
          </cell>
          <cell r="H5443" t="str">
            <v>1000015358</v>
          </cell>
        </row>
        <row r="5444">
          <cell r="A5444">
            <v>2127</v>
          </cell>
          <cell r="B5444">
            <v>2</v>
          </cell>
          <cell r="C5444" t="str">
            <v>MWA-AA-505</v>
          </cell>
          <cell r="D5444">
            <v>2127</v>
          </cell>
          <cell r="E5444" t="str">
            <v>MWA-AA</v>
          </cell>
          <cell r="F5444" t="str">
            <v>505</v>
          </cell>
          <cell r="G5444" t="str">
            <v>TFER OUT</v>
          </cell>
          <cell r="H5444" t="str">
            <v>1000015359</v>
          </cell>
          <cell r="N5444" t="str">
            <v>4500477249</v>
          </cell>
          <cell r="O5444" t="str">
            <v>13</v>
          </cell>
        </row>
        <row r="5445">
          <cell r="A5445">
            <v>2147</v>
          </cell>
          <cell r="B5445">
            <v>2</v>
          </cell>
          <cell r="C5445" t="str">
            <v>MWA-AA-511</v>
          </cell>
          <cell r="D5445">
            <v>2147</v>
          </cell>
          <cell r="E5445" t="str">
            <v>MWA-AA</v>
          </cell>
          <cell r="F5445" t="str">
            <v>511</v>
          </cell>
          <cell r="G5445" t="str">
            <v>DFP</v>
          </cell>
          <cell r="H5445" t="str">
            <v>1000015443</v>
          </cell>
          <cell r="N5445" t="str">
            <v>4500495831</v>
          </cell>
          <cell r="O5445" t="str">
            <v>1</v>
          </cell>
        </row>
        <row r="5446">
          <cell r="A5446">
            <v>2176</v>
          </cell>
          <cell r="B5446">
            <v>2</v>
          </cell>
          <cell r="C5446" t="str">
            <v>MWA-AA-527</v>
          </cell>
          <cell r="D5446">
            <v>2176</v>
          </cell>
          <cell r="E5446" t="str">
            <v>MWA-AA</v>
          </cell>
          <cell r="F5446" t="str">
            <v>527</v>
          </cell>
          <cell r="G5446" t="str">
            <v>On Location</v>
          </cell>
          <cell r="H5446" t="str">
            <v>1000016062</v>
          </cell>
          <cell r="N5446" t="str">
            <v>4500586642</v>
          </cell>
          <cell r="O5446" t="str">
            <v>2</v>
          </cell>
        </row>
        <row r="5447">
          <cell r="A5447">
            <v>2194</v>
          </cell>
          <cell r="B5447">
            <v>2</v>
          </cell>
          <cell r="C5447" t="str">
            <v>MWA-AA-531</v>
          </cell>
          <cell r="D5447">
            <v>2194</v>
          </cell>
          <cell r="E5447" t="str">
            <v>MWA-AA</v>
          </cell>
          <cell r="F5447" t="str">
            <v>531</v>
          </cell>
          <cell r="G5447" t="str">
            <v>Lost in Hole</v>
          </cell>
          <cell r="H5447" t="str">
            <v>1000016064</v>
          </cell>
          <cell r="N5447" t="str">
            <v>4500586642</v>
          </cell>
          <cell r="O5447" t="str">
            <v>4</v>
          </cell>
        </row>
        <row r="5448">
          <cell r="A5448">
            <v>4033</v>
          </cell>
          <cell r="B5448">
            <v>2</v>
          </cell>
          <cell r="C5448" t="str">
            <v>MWA-AA-537</v>
          </cell>
          <cell r="D5448">
            <v>4033</v>
          </cell>
          <cell r="E5448" t="str">
            <v>MWA-AA</v>
          </cell>
          <cell r="F5448" t="str">
            <v>537</v>
          </cell>
          <cell r="G5448" t="str">
            <v>RITE</v>
          </cell>
          <cell r="H5448" t="str">
            <v>1000017727</v>
          </cell>
        </row>
        <row r="5449">
          <cell r="A5449">
            <v>2218</v>
          </cell>
          <cell r="B5449">
            <v>2</v>
          </cell>
          <cell r="C5449" t="str">
            <v>MWA-AA-545</v>
          </cell>
          <cell r="D5449">
            <v>2218</v>
          </cell>
          <cell r="E5449" t="str">
            <v>MWA-AA</v>
          </cell>
          <cell r="F5449" t="str">
            <v>545</v>
          </cell>
          <cell r="G5449" t="str">
            <v>Lost in Hole</v>
          </cell>
          <cell r="H5449" t="str">
            <v>1000016288</v>
          </cell>
          <cell r="N5449" t="str">
            <v>4500656978</v>
          </cell>
          <cell r="O5449" t="str">
            <v>1</v>
          </cell>
        </row>
        <row r="5450">
          <cell r="A5450">
            <v>4097</v>
          </cell>
          <cell r="B5450">
            <v>2</v>
          </cell>
          <cell r="C5450" t="str">
            <v>MWA-AA-558</v>
          </cell>
          <cell r="D5450">
            <v>4097</v>
          </cell>
          <cell r="E5450" t="str">
            <v>MWA-AA</v>
          </cell>
          <cell r="F5450" t="str">
            <v>558</v>
          </cell>
          <cell r="G5450" t="str">
            <v>RITE</v>
          </cell>
          <cell r="H5450" t="str">
            <v>1000017744</v>
          </cell>
        </row>
        <row r="5451">
          <cell r="A5451">
            <v>2325</v>
          </cell>
          <cell r="B5451">
            <v>2</v>
          </cell>
          <cell r="C5451" t="str">
            <v>MWA-AA-604</v>
          </cell>
          <cell r="D5451">
            <v>2325</v>
          </cell>
          <cell r="E5451" t="str">
            <v>MWA-AA</v>
          </cell>
          <cell r="F5451" t="str">
            <v>604</v>
          </cell>
          <cell r="G5451" t="str">
            <v>DFP</v>
          </cell>
          <cell r="I5451" t="e">
            <v>#N/A</v>
          </cell>
        </row>
        <row r="5452">
          <cell r="A5452">
            <v>2333</v>
          </cell>
          <cell r="B5452">
            <v>2</v>
          </cell>
          <cell r="C5452" t="str">
            <v>MWA-AA-605</v>
          </cell>
          <cell r="D5452">
            <v>2333</v>
          </cell>
          <cell r="E5452" t="str">
            <v>MWA-AA</v>
          </cell>
          <cell r="F5452" t="str">
            <v>605</v>
          </cell>
          <cell r="G5452" t="str">
            <v>RITE</v>
          </cell>
          <cell r="H5452" t="str">
            <v>1000018627</v>
          </cell>
        </row>
        <row r="5453">
          <cell r="A5453">
            <v>2371</v>
          </cell>
          <cell r="B5453">
            <v>2</v>
          </cell>
          <cell r="C5453" t="str">
            <v>MWA-AA-615</v>
          </cell>
          <cell r="D5453">
            <v>2371</v>
          </cell>
          <cell r="E5453" t="str">
            <v>MWA-AA</v>
          </cell>
          <cell r="F5453" t="str">
            <v>615</v>
          </cell>
          <cell r="G5453" t="str">
            <v>On Location</v>
          </cell>
          <cell r="H5453" t="str">
            <v>1000016972</v>
          </cell>
          <cell r="N5453" t="str">
            <v>4500803047</v>
          </cell>
          <cell r="O5453" t="str">
            <v>1</v>
          </cell>
        </row>
        <row r="5454">
          <cell r="A5454">
            <v>2372</v>
          </cell>
          <cell r="B5454">
            <v>2</v>
          </cell>
          <cell r="C5454" t="str">
            <v>MWA-AA-616</v>
          </cell>
          <cell r="D5454">
            <v>2372</v>
          </cell>
          <cell r="E5454" t="str">
            <v>MWA-AA</v>
          </cell>
          <cell r="F5454" t="str">
            <v>616</v>
          </cell>
          <cell r="G5454" t="str">
            <v>RITE</v>
          </cell>
          <cell r="H5454" t="str">
            <v>1000016973</v>
          </cell>
          <cell r="N5454" t="str">
            <v>4500803047</v>
          </cell>
          <cell r="O5454" t="str">
            <v>2</v>
          </cell>
        </row>
        <row r="5455">
          <cell r="A5455">
            <v>2377</v>
          </cell>
          <cell r="B5455">
            <v>2</v>
          </cell>
          <cell r="C5455" t="str">
            <v>MWA-AA-619</v>
          </cell>
          <cell r="D5455">
            <v>2377</v>
          </cell>
          <cell r="E5455" t="str">
            <v>MWA-AA</v>
          </cell>
          <cell r="F5455" t="str">
            <v>619</v>
          </cell>
          <cell r="G5455" t="str">
            <v>On Location</v>
          </cell>
          <cell r="H5455" t="str">
            <v>1000017181</v>
          </cell>
          <cell r="N5455" t="str">
            <v>4500869449</v>
          </cell>
          <cell r="O5455" t="str">
            <v>4</v>
          </cell>
        </row>
        <row r="5456">
          <cell r="A5456">
            <v>2381</v>
          </cell>
          <cell r="B5456">
            <v>2</v>
          </cell>
          <cell r="C5456" t="str">
            <v>MWA-AA-620</v>
          </cell>
          <cell r="D5456">
            <v>2381</v>
          </cell>
          <cell r="E5456" t="str">
            <v>MWA-AA</v>
          </cell>
          <cell r="F5456" t="str">
            <v>620</v>
          </cell>
          <cell r="G5456" t="str">
            <v>RITE</v>
          </cell>
          <cell r="H5456" t="str">
            <v>1000017857</v>
          </cell>
        </row>
        <row r="5457">
          <cell r="A5457">
            <v>2429</v>
          </cell>
          <cell r="B5457">
            <v>2</v>
          </cell>
          <cell r="C5457" t="str">
            <v>MWA-AA-635</v>
          </cell>
          <cell r="D5457">
            <v>2429</v>
          </cell>
          <cell r="E5457" t="str">
            <v>MWA-AA</v>
          </cell>
          <cell r="F5457" t="str">
            <v>635</v>
          </cell>
          <cell r="G5457" t="str">
            <v>Lost in Hole</v>
          </cell>
          <cell r="H5457" t="str">
            <v>1000017280</v>
          </cell>
        </row>
        <row r="5458">
          <cell r="A5458">
            <v>2435</v>
          </cell>
          <cell r="B5458">
            <v>2</v>
          </cell>
          <cell r="C5458" t="str">
            <v>MWA-AA-640</v>
          </cell>
          <cell r="D5458">
            <v>2435</v>
          </cell>
          <cell r="E5458" t="str">
            <v>MWA-AA</v>
          </cell>
          <cell r="F5458" t="str">
            <v>640</v>
          </cell>
          <cell r="G5458" t="str">
            <v>Lost in Hole</v>
          </cell>
          <cell r="H5458" t="str">
            <v>1000017281</v>
          </cell>
          <cell r="N5458" t="str">
            <v>4500910094</v>
          </cell>
          <cell r="O5458" t="str">
            <v>2</v>
          </cell>
        </row>
        <row r="5459">
          <cell r="A5459">
            <v>2438</v>
          </cell>
          <cell r="B5459">
            <v>2</v>
          </cell>
          <cell r="C5459" t="str">
            <v>MWA-AA-641</v>
          </cell>
          <cell r="D5459">
            <v>2438</v>
          </cell>
          <cell r="E5459" t="str">
            <v>MWA-AA</v>
          </cell>
          <cell r="F5459" t="str">
            <v>641</v>
          </cell>
          <cell r="G5459" t="str">
            <v>RITE</v>
          </cell>
          <cell r="H5459" t="str">
            <v>1000017282</v>
          </cell>
          <cell r="N5459" t="str">
            <v>4500910097</v>
          </cell>
          <cell r="O5459" t="str">
            <v>1</v>
          </cell>
        </row>
        <row r="5460">
          <cell r="A5460">
            <v>4498</v>
          </cell>
          <cell r="B5460">
            <v>2</v>
          </cell>
          <cell r="C5460" t="str">
            <v>MWA-AA-643</v>
          </cell>
          <cell r="D5460">
            <v>4498</v>
          </cell>
          <cell r="E5460" t="str">
            <v>MWA-AA</v>
          </cell>
          <cell r="F5460" t="str">
            <v>643</v>
          </cell>
          <cell r="G5460" t="str">
            <v>RITE</v>
          </cell>
          <cell r="I5460" t="e">
            <v>#N/A</v>
          </cell>
        </row>
        <row r="5461">
          <cell r="A5461">
            <v>2448</v>
          </cell>
          <cell r="B5461">
            <v>2</v>
          </cell>
          <cell r="C5461" t="str">
            <v>MWA-AA-644</v>
          </cell>
          <cell r="D5461">
            <v>2448</v>
          </cell>
          <cell r="E5461" t="str">
            <v>MWA-AA</v>
          </cell>
          <cell r="F5461" t="str">
            <v>644</v>
          </cell>
          <cell r="G5461" t="str">
            <v>Lost in Hole</v>
          </cell>
          <cell r="H5461" t="str">
            <v>1000017279</v>
          </cell>
          <cell r="N5461" t="str">
            <v>4500910092</v>
          </cell>
          <cell r="O5461" t="str">
            <v>1</v>
          </cell>
        </row>
        <row r="5462">
          <cell r="A5462">
            <v>5389</v>
          </cell>
          <cell r="B5462">
            <v>2</v>
          </cell>
          <cell r="C5462" t="str">
            <v>MWA-AA-646</v>
          </cell>
          <cell r="D5462">
            <v>5389</v>
          </cell>
          <cell r="E5462" t="str">
            <v>MWA-AA</v>
          </cell>
          <cell r="F5462" t="str">
            <v>646</v>
          </cell>
          <cell r="G5462" t="str">
            <v>RITE</v>
          </cell>
          <cell r="H5462" t="str">
            <v>1000017347</v>
          </cell>
          <cell r="N5462" t="str">
            <v>4500929231</v>
          </cell>
          <cell r="O5462" t="str">
            <v>5</v>
          </cell>
        </row>
        <row r="5463">
          <cell r="A5463">
            <v>2458</v>
          </cell>
          <cell r="B5463">
            <v>2</v>
          </cell>
          <cell r="C5463" t="str">
            <v>MWA-AA-647</v>
          </cell>
          <cell r="D5463">
            <v>2458</v>
          </cell>
          <cell r="E5463" t="str">
            <v>MWA-AA</v>
          </cell>
          <cell r="F5463" t="str">
            <v>647</v>
          </cell>
          <cell r="G5463" t="str">
            <v>RITE</v>
          </cell>
          <cell r="H5463" t="str">
            <v>1000017277</v>
          </cell>
          <cell r="N5463" t="str">
            <v>4500910090</v>
          </cell>
          <cell r="O5463" t="str">
            <v>1</v>
          </cell>
        </row>
        <row r="5464">
          <cell r="A5464">
            <v>2463</v>
          </cell>
          <cell r="B5464">
            <v>2</v>
          </cell>
          <cell r="C5464" t="str">
            <v>MWA-AA-648</v>
          </cell>
          <cell r="D5464">
            <v>2463</v>
          </cell>
          <cell r="E5464" t="str">
            <v>MWA-AA</v>
          </cell>
          <cell r="F5464" t="str">
            <v>648</v>
          </cell>
          <cell r="G5464" t="str">
            <v>RITE</v>
          </cell>
          <cell r="H5464" t="str">
            <v>1000017278</v>
          </cell>
          <cell r="N5464" t="str">
            <v>4500910090</v>
          </cell>
          <cell r="O5464" t="str">
            <v>2</v>
          </cell>
        </row>
        <row r="5465">
          <cell r="A5465">
            <v>5390</v>
          </cell>
          <cell r="B5465">
            <v>2</v>
          </cell>
          <cell r="C5465" t="str">
            <v>MWA-AA-649</v>
          </cell>
          <cell r="D5465">
            <v>5390</v>
          </cell>
          <cell r="E5465" t="str">
            <v>MWA-AA</v>
          </cell>
          <cell r="F5465" t="str">
            <v>649</v>
          </cell>
          <cell r="G5465" t="str">
            <v>RITE</v>
          </cell>
          <cell r="H5465" t="str">
            <v>1000017348</v>
          </cell>
          <cell r="N5465" t="str">
            <v>4500929231</v>
          </cell>
          <cell r="O5465" t="str">
            <v>6</v>
          </cell>
        </row>
        <row r="5466">
          <cell r="A5466">
            <v>5391</v>
          </cell>
          <cell r="B5466">
            <v>2</v>
          </cell>
          <cell r="C5466" t="str">
            <v>MWA-AA-650</v>
          </cell>
          <cell r="D5466">
            <v>5391</v>
          </cell>
          <cell r="E5466" t="str">
            <v>MWA-AA</v>
          </cell>
          <cell r="F5466" t="str">
            <v>650</v>
          </cell>
          <cell r="G5466" t="str">
            <v>On Location</v>
          </cell>
          <cell r="H5466" t="str">
            <v>1000017349</v>
          </cell>
          <cell r="N5466" t="str">
            <v>4500929231</v>
          </cell>
          <cell r="O5466" t="str">
            <v>7</v>
          </cell>
        </row>
        <row r="5467">
          <cell r="A5467">
            <v>5392</v>
          </cell>
          <cell r="B5467">
            <v>2</v>
          </cell>
          <cell r="C5467" t="str">
            <v>MWA-AA-655</v>
          </cell>
          <cell r="D5467">
            <v>5392</v>
          </cell>
          <cell r="E5467" t="str">
            <v>MWA-AA</v>
          </cell>
          <cell r="F5467" t="str">
            <v>655</v>
          </cell>
          <cell r="G5467" t="str">
            <v>RITE</v>
          </cell>
          <cell r="H5467" t="str">
            <v>1000017350</v>
          </cell>
          <cell r="N5467" t="str">
            <v>4500929231</v>
          </cell>
          <cell r="O5467" t="str">
            <v>8</v>
          </cell>
        </row>
        <row r="5468">
          <cell r="A5468">
            <v>4120</v>
          </cell>
          <cell r="B5468">
            <v>2</v>
          </cell>
          <cell r="C5468" t="str">
            <v>MWA-AA-663</v>
          </cell>
          <cell r="D5468">
            <v>4120</v>
          </cell>
          <cell r="E5468" t="str">
            <v>MWA-AA</v>
          </cell>
          <cell r="F5468" t="str">
            <v>663</v>
          </cell>
          <cell r="G5468" t="str">
            <v>RITE</v>
          </cell>
          <cell r="I5468" t="e">
            <v>#N/A</v>
          </cell>
        </row>
        <row r="5469">
          <cell r="A5469">
            <v>4121</v>
          </cell>
          <cell r="B5469">
            <v>2</v>
          </cell>
          <cell r="C5469" t="str">
            <v>MWA-AA-664</v>
          </cell>
          <cell r="D5469">
            <v>4121</v>
          </cell>
          <cell r="E5469" t="str">
            <v>MWA-AA</v>
          </cell>
          <cell r="F5469" t="str">
            <v>664</v>
          </cell>
          <cell r="G5469" t="str">
            <v>RITE</v>
          </cell>
          <cell r="I5469" t="e">
            <v>#N/A</v>
          </cell>
        </row>
        <row r="5470">
          <cell r="A5470">
            <v>5066</v>
          </cell>
          <cell r="B5470">
            <v>2</v>
          </cell>
          <cell r="C5470" t="str">
            <v>MWA-AA-694</v>
          </cell>
          <cell r="D5470">
            <v>5066</v>
          </cell>
          <cell r="E5470" t="str">
            <v>MWA-AA</v>
          </cell>
          <cell r="F5470" t="str">
            <v>694</v>
          </cell>
          <cell r="G5470" t="str">
            <v>On Location</v>
          </cell>
          <cell r="H5470" t="str">
            <v>1000017763</v>
          </cell>
          <cell r="N5470" t="str">
            <v>4501009773</v>
          </cell>
          <cell r="O5470" t="str">
            <v>1</v>
          </cell>
        </row>
        <row r="5471">
          <cell r="A5471">
            <v>5067</v>
          </cell>
          <cell r="B5471">
            <v>2</v>
          </cell>
          <cell r="C5471" t="str">
            <v>MWA-AA-697</v>
          </cell>
          <cell r="D5471">
            <v>5067</v>
          </cell>
          <cell r="E5471" t="str">
            <v>MWA-AA</v>
          </cell>
          <cell r="F5471" t="str">
            <v>697</v>
          </cell>
          <cell r="G5471" t="str">
            <v>RITE</v>
          </cell>
          <cell r="H5471" t="str">
            <v>1000017764</v>
          </cell>
          <cell r="N5471" t="str">
            <v>4501009773</v>
          </cell>
          <cell r="O5471" t="str">
            <v>2</v>
          </cell>
        </row>
        <row r="5472">
          <cell r="A5472">
            <v>5068</v>
          </cell>
          <cell r="B5472">
            <v>2</v>
          </cell>
          <cell r="C5472" t="str">
            <v>MWA-AA-698</v>
          </cell>
          <cell r="D5472">
            <v>5068</v>
          </cell>
          <cell r="E5472" t="str">
            <v>MWA-AA</v>
          </cell>
          <cell r="F5472" t="str">
            <v>698</v>
          </cell>
          <cell r="G5472" t="str">
            <v>RITE</v>
          </cell>
          <cell r="H5472" t="str">
            <v>1000017765</v>
          </cell>
          <cell r="N5472" t="str">
            <v>4501009773</v>
          </cell>
          <cell r="O5472" t="str">
            <v>3</v>
          </cell>
        </row>
        <row r="5473">
          <cell r="A5473">
            <v>5131</v>
          </cell>
          <cell r="B5473">
            <v>2</v>
          </cell>
          <cell r="C5473" t="str">
            <v>MWA-AA-703</v>
          </cell>
          <cell r="D5473">
            <v>5131</v>
          </cell>
          <cell r="E5473" t="str">
            <v>MWA-AA</v>
          </cell>
          <cell r="F5473" t="str">
            <v>703</v>
          </cell>
          <cell r="G5473" t="str">
            <v>RITE</v>
          </cell>
          <cell r="H5473" t="str">
            <v>1000017789</v>
          </cell>
          <cell r="N5473" t="str">
            <v>4501017850</v>
          </cell>
          <cell r="O5473" t="str">
            <v>1</v>
          </cell>
        </row>
        <row r="5474">
          <cell r="A5474">
            <v>5132</v>
          </cell>
          <cell r="B5474">
            <v>2</v>
          </cell>
          <cell r="C5474" t="str">
            <v>MWA-AA-705</v>
          </cell>
          <cell r="D5474">
            <v>5132</v>
          </cell>
          <cell r="E5474" t="str">
            <v>MWA-AA</v>
          </cell>
          <cell r="F5474" t="str">
            <v>705</v>
          </cell>
          <cell r="G5474" t="str">
            <v>RITE</v>
          </cell>
          <cell r="H5474" t="str">
            <v>1000017790</v>
          </cell>
          <cell r="N5474" t="str">
            <v>4501017850</v>
          </cell>
          <cell r="O5474" t="str">
            <v>2</v>
          </cell>
        </row>
        <row r="5475">
          <cell r="A5475">
            <v>6806</v>
          </cell>
          <cell r="B5475">
            <v>2</v>
          </cell>
          <cell r="C5475" t="str">
            <v>MWA-AA-740</v>
          </cell>
          <cell r="D5475">
            <v>6806</v>
          </cell>
          <cell r="E5475" t="str">
            <v>MWA-AA</v>
          </cell>
          <cell r="F5475" t="str">
            <v>740</v>
          </cell>
          <cell r="G5475" t="str">
            <v>RITE</v>
          </cell>
          <cell r="I5475">
            <v>1000018191</v>
          </cell>
        </row>
        <row r="5476">
          <cell r="A5476">
            <v>6084</v>
          </cell>
          <cell r="B5476">
            <v>2</v>
          </cell>
          <cell r="C5476" t="str">
            <v>MWA-AA-792</v>
          </cell>
          <cell r="D5476">
            <v>6084</v>
          </cell>
          <cell r="E5476" t="str">
            <v>MWA-AA</v>
          </cell>
          <cell r="F5476" t="str">
            <v>792</v>
          </cell>
          <cell r="G5476" t="str">
            <v>On Location</v>
          </cell>
          <cell r="I5476">
            <v>1000018535</v>
          </cell>
          <cell r="N5476" t="str">
            <v>4501120546</v>
          </cell>
          <cell r="O5476" t="str">
            <v>3</v>
          </cell>
        </row>
        <row r="5477">
          <cell r="A5477">
            <v>6085</v>
          </cell>
          <cell r="B5477">
            <v>2</v>
          </cell>
          <cell r="C5477" t="str">
            <v>MWA-AA-793</v>
          </cell>
          <cell r="D5477">
            <v>6085</v>
          </cell>
          <cell r="E5477" t="str">
            <v>MWA-AA</v>
          </cell>
          <cell r="F5477" t="str">
            <v>793</v>
          </cell>
          <cell r="G5477" t="str">
            <v>RITE</v>
          </cell>
          <cell r="I5477">
            <v>1000018536</v>
          </cell>
          <cell r="N5477" t="str">
            <v>4501120546</v>
          </cell>
          <cell r="O5477" t="str">
            <v>4</v>
          </cell>
        </row>
        <row r="5478">
          <cell r="A5478">
            <v>629</v>
          </cell>
          <cell r="B5478">
            <v>2</v>
          </cell>
          <cell r="C5478" t="str">
            <v>MWA-BA-021</v>
          </cell>
          <cell r="D5478">
            <v>629</v>
          </cell>
          <cell r="E5478" t="str">
            <v>MWA-BA</v>
          </cell>
          <cell r="F5478" t="str">
            <v>021</v>
          </cell>
          <cell r="G5478" t="str">
            <v>JUNKED</v>
          </cell>
          <cell r="H5478" t="str">
            <v>1000006847</v>
          </cell>
        </row>
        <row r="5479">
          <cell r="A5479">
            <v>4045</v>
          </cell>
          <cell r="B5479">
            <v>2</v>
          </cell>
          <cell r="C5479" t="str">
            <v>MWA-DA-001</v>
          </cell>
          <cell r="D5479">
            <v>4045</v>
          </cell>
          <cell r="E5479" t="str">
            <v>MWA-DA</v>
          </cell>
          <cell r="F5479" t="str">
            <v>001</v>
          </cell>
          <cell r="G5479" t="str">
            <v>Lost in Hole</v>
          </cell>
        </row>
        <row r="5480">
          <cell r="A5480">
            <v>4046</v>
          </cell>
          <cell r="B5480">
            <v>2</v>
          </cell>
          <cell r="C5480" t="str">
            <v>MWA-DA-002</v>
          </cell>
          <cell r="D5480">
            <v>4046</v>
          </cell>
          <cell r="E5480" t="str">
            <v>MWA-DA</v>
          </cell>
          <cell r="F5480" t="str">
            <v>002</v>
          </cell>
          <cell r="G5480" t="str">
            <v>Lost in Hole</v>
          </cell>
        </row>
        <row r="5481">
          <cell r="A5481">
            <v>4047</v>
          </cell>
          <cell r="B5481">
            <v>2</v>
          </cell>
          <cell r="C5481" t="str">
            <v>MWA-DA-003</v>
          </cell>
          <cell r="D5481">
            <v>4047</v>
          </cell>
          <cell r="E5481" t="str">
            <v>MWA-DA</v>
          </cell>
          <cell r="F5481" t="str">
            <v>003</v>
          </cell>
          <cell r="G5481" t="str">
            <v>RITE</v>
          </cell>
        </row>
        <row r="5482">
          <cell r="A5482">
            <v>4048</v>
          </cell>
          <cell r="B5482">
            <v>2</v>
          </cell>
          <cell r="C5482" t="str">
            <v>MWA-DA-004</v>
          </cell>
          <cell r="D5482">
            <v>4048</v>
          </cell>
          <cell r="E5482" t="str">
            <v>MWA-DA</v>
          </cell>
          <cell r="F5482" t="str">
            <v>004</v>
          </cell>
          <cell r="G5482" t="str">
            <v>RITE</v>
          </cell>
        </row>
        <row r="5483">
          <cell r="A5483">
            <v>4219</v>
          </cell>
          <cell r="B5483">
            <v>2</v>
          </cell>
          <cell r="C5483" t="str">
            <v>MWA-DA-005</v>
          </cell>
          <cell r="D5483">
            <v>4219</v>
          </cell>
          <cell r="E5483" t="str">
            <v>MWA-DA</v>
          </cell>
          <cell r="F5483" t="str">
            <v>005</v>
          </cell>
          <cell r="G5483" t="str">
            <v>On Location</v>
          </cell>
        </row>
        <row r="5484">
          <cell r="A5484">
            <v>4220</v>
          </cell>
          <cell r="B5484">
            <v>2</v>
          </cell>
          <cell r="C5484" t="str">
            <v>MWA-DA-006</v>
          </cell>
          <cell r="D5484">
            <v>4220</v>
          </cell>
          <cell r="E5484" t="str">
            <v>MWA-DA</v>
          </cell>
          <cell r="F5484" t="str">
            <v>006</v>
          </cell>
          <cell r="G5484" t="str">
            <v>On Location</v>
          </cell>
        </row>
        <row r="5485">
          <cell r="A5485">
            <v>4629</v>
          </cell>
          <cell r="B5485">
            <v>2</v>
          </cell>
          <cell r="C5485" t="str">
            <v>MWA-DA-007</v>
          </cell>
          <cell r="D5485">
            <v>4629</v>
          </cell>
          <cell r="E5485" t="str">
            <v>MWA-DA</v>
          </cell>
          <cell r="F5485" t="str">
            <v>007</v>
          </cell>
          <cell r="G5485" t="str">
            <v>RITE</v>
          </cell>
          <cell r="N5485" t="str">
            <v>LFT-64736</v>
          </cell>
        </row>
        <row r="5486">
          <cell r="A5486">
            <v>4630</v>
          </cell>
          <cell r="B5486">
            <v>2</v>
          </cell>
          <cell r="C5486" t="str">
            <v>MWA-DA-008</v>
          </cell>
          <cell r="D5486">
            <v>4630</v>
          </cell>
          <cell r="E5486" t="str">
            <v>MWA-DA</v>
          </cell>
          <cell r="F5486" t="str">
            <v>008</v>
          </cell>
          <cell r="G5486" t="str">
            <v>TFER OUT</v>
          </cell>
          <cell r="N5486" t="str">
            <v>LFT-64736</v>
          </cell>
        </row>
        <row r="5487">
          <cell r="A5487">
            <v>4631</v>
          </cell>
          <cell r="B5487">
            <v>2</v>
          </cell>
          <cell r="C5487" t="str">
            <v>MWA-DA-009</v>
          </cell>
          <cell r="D5487">
            <v>4631</v>
          </cell>
          <cell r="E5487" t="str">
            <v>MWA-DA</v>
          </cell>
          <cell r="F5487" t="str">
            <v>009</v>
          </cell>
          <cell r="G5487" t="str">
            <v>Lost in Hole</v>
          </cell>
          <cell r="N5487" t="str">
            <v>LFT-64737</v>
          </cell>
        </row>
        <row r="5488">
          <cell r="A5488">
            <v>4632</v>
          </cell>
          <cell r="B5488">
            <v>2</v>
          </cell>
          <cell r="C5488" t="str">
            <v>MWA-DA-010</v>
          </cell>
          <cell r="D5488">
            <v>4632</v>
          </cell>
          <cell r="E5488" t="str">
            <v>MWA-DA</v>
          </cell>
          <cell r="F5488" t="str">
            <v>010</v>
          </cell>
          <cell r="G5488" t="str">
            <v>RITE</v>
          </cell>
          <cell r="N5488" t="str">
            <v>LFT-64737</v>
          </cell>
        </row>
        <row r="5489">
          <cell r="A5489">
            <v>4994</v>
          </cell>
          <cell r="B5489">
            <v>2</v>
          </cell>
          <cell r="C5489" t="str">
            <v>MWA-DA-011</v>
          </cell>
          <cell r="D5489">
            <v>4994</v>
          </cell>
          <cell r="E5489" t="str">
            <v>MWA-DA</v>
          </cell>
          <cell r="F5489" t="str">
            <v>011</v>
          </cell>
          <cell r="G5489" t="str">
            <v>RITE</v>
          </cell>
          <cell r="N5489" t="str">
            <v>LFT-63713</v>
          </cell>
        </row>
        <row r="5490">
          <cell r="A5490">
            <v>4995</v>
          </cell>
          <cell r="B5490">
            <v>2</v>
          </cell>
          <cell r="C5490" t="str">
            <v>MWA-DA-012</v>
          </cell>
          <cell r="D5490">
            <v>4995</v>
          </cell>
          <cell r="E5490" t="str">
            <v>MWA-DA</v>
          </cell>
          <cell r="F5490" t="str">
            <v>012</v>
          </cell>
          <cell r="G5490" t="str">
            <v>RITE</v>
          </cell>
          <cell r="N5490" t="str">
            <v>LFT-63713</v>
          </cell>
        </row>
        <row r="5491">
          <cell r="A5491">
            <v>4996</v>
          </cell>
          <cell r="B5491">
            <v>2</v>
          </cell>
          <cell r="C5491" t="str">
            <v>MWA-DA-013</v>
          </cell>
          <cell r="D5491">
            <v>4996</v>
          </cell>
          <cell r="E5491" t="str">
            <v>MWA-DA</v>
          </cell>
          <cell r="F5491" t="str">
            <v>013</v>
          </cell>
          <cell r="G5491" t="str">
            <v>On Location</v>
          </cell>
          <cell r="N5491" t="str">
            <v>LFT-63714</v>
          </cell>
        </row>
        <row r="5492">
          <cell r="A5492">
            <v>4997</v>
          </cell>
          <cell r="B5492">
            <v>2</v>
          </cell>
          <cell r="C5492" t="str">
            <v>MWA-DA-014</v>
          </cell>
          <cell r="D5492">
            <v>4997</v>
          </cell>
          <cell r="E5492" t="str">
            <v>MWA-DA</v>
          </cell>
          <cell r="F5492" t="str">
            <v>014</v>
          </cell>
          <cell r="G5492" t="str">
            <v>Lost in Hole</v>
          </cell>
          <cell r="N5492" t="str">
            <v>LFT-63714</v>
          </cell>
        </row>
        <row r="5493">
          <cell r="A5493">
            <v>5133</v>
          </cell>
          <cell r="B5493">
            <v>2</v>
          </cell>
          <cell r="C5493" t="str">
            <v>MWA-DA-015</v>
          </cell>
          <cell r="D5493">
            <v>5133</v>
          </cell>
          <cell r="E5493" t="str">
            <v>MWA-DA</v>
          </cell>
          <cell r="F5493" t="str">
            <v>015</v>
          </cell>
          <cell r="G5493" t="str">
            <v>RITE</v>
          </cell>
          <cell r="N5493" t="str">
            <v>LFT-62389</v>
          </cell>
          <cell r="O5493" t="str">
            <v>1</v>
          </cell>
        </row>
        <row r="5494">
          <cell r="A5494">
            <v>5134</v>
          </cell>
          <cell r="B5494">
            <v>2</v>
          </cell>
          <cell r="C5494" t="str">
            <v>MWA-DA-016</v>
          </cell>
          <cell r="D5494">
            <v>5134</v>
          </cell>
          <cell r="E5494" t="str">
            <v>MWA-DA</v>
          </cell>
          <cell r="F5494" t="str">
            <v>016</v>
          </cell>
          <cell r="G5494" t="str">
            <v>On Location</v>
          </cell>
          <cell r="N5494" t="str">
            <v>LFT-62389</v>
          </cell>
          <cell r="O5494" t="str">
            <v>2</v>
          </cell>
        </row>
        <row r="5495">
          <cell r="A5495">
            <v>5135</v>
          </cell>
          <cell r="B5495">
            <v>2</v>
          </cell>
          <cell r="C5495" t="str">
            <v>MWA-DA-017</v>
          </cell>
          <cell r="D5495">
            <v>5135</v>
          </cell>
          <cell r="E5495" t="str">
            <v>MWA-DA</v>
          </cell>
          <cell r="F5495" t="str">
            <v>017</v>
          </cell>
          <cell r="G5495" t="str">
            <v>RITE</v>
          </cell>
          <cell r="N5495" t="str">
            <v>LFT-62389</v>
          </cell>
          <cell r="O5495" t="str">
            <v>3</v>
          </cell>
        </row>
        <row r="5496">
          <cell r="A5496">
            <v>5476</v>
          </cell>
          <cell r="B5496">
            <v>2</v>
          </cell>
          <cell r="C5496" t="str">
            <v>MWA-DA-018</v>
          </cell>
          <cell r="D5496">
            <v>5476</v>
          </cell>
          <cell r="E5496" t="str">
            <v>MWA-DA</v>
          </cell>
          <cell r="F5496" t="str">
            <v>018</v>
          </cell>
          <cell r="G5496" t="str">
            <v>RITE</v>
          </cell>
        </row>
        <row r="5497">
          <cell r="A5497">
            <v>5477</v>
          </cell>
          <cell r="B5497">
            <v>2</v>
          </cell>
          <cell r="C5497" t="str">
            <v>MWA-DA-019</v>
          </cell>
          <cell r="D5497">
            <v>5477</v>
          </cell>
          <cell r="E5497" t="str">
            <v>MWA-DA</v>
          </cell>
          <cell r="F5497" t="str">
            <v>019</v>
          </cell>
          <cell r="G5497" t="str">
            <v>RITE</v>
          </cell>
        </row>
        <row r="5498">
          <cell r="A5498">
            <v>5478</v>
          </cell>
          <cell r="B5498">
            <v>2</v>
          </cell>
          <cell r="C5498" t="str">
            <v>MWA-DA-020</v>
          </cell>
          <cell r="D5498">
            <v>5478</v>
          </cell>
          <cell r="E5498" t="str">
            <v>MWA-DA</v>
          </cell>
          <cell r="F5498" t="str">
            <v>020</v>
          </cell>
          <cell r="G5498" t="str">
            <v>Lost in Hole</v>
          </cell>
        </row>
        <row r="5499">
          <cell r="A5499">
            <v>5479</v>
          </cell>
          <cell r="B5499">
            <v>2</v>
          </cell>
          <cell r="C5499" t="str">
            <v>MWA-DA-021</v>
          </cell>
          <cell r="D5499">
            <v>5479</v>
          </cell>
          <cell r="E5499" t="str">
            <v>MWA-DA</v>
          </cell>
          <cell r="F5499" t="str">
            <v>021</v>
          </cell>
          <cell r="G5499" t="str">
            <v>RITE</v>
          </cell>
        </row>
        <row r="5500">
          <cell r="A5500">
            <v>5569</v>
          </cell>
          <cell r="B5500">
            <v>2</v>
          </cell>
          <cell r="C5500" t="str">
            <v>MWA-DA-022</v>
          </cell>
          <cell r="D5500">
            <v>5569</v>
          </cell>
          <cell r="E5500" t="str">
            <v>MWA-DA</v>
          </cell>
          <cell r="F5500" t="str">
            <v>022</v>
          </cell>
          <cell r="G5500" t="str">
            <v>On Location</v>
          </cell>
        </row>
        <row r="5501">
          <cell r="A5501">
            <v>5570</v>
          </cell>
          <cell r="B5501">
            <v>2</v>
          </cell>
          <cell r="C5501" t="str">
            <v>MWA-DA-023</v>
          </cell>
          <cell r="D5501">
            <v>5570</v>
          </cell>
          <cell r="E5501" t="str">
            <v>MWA-DA</v>
          </cell>
          <cell r="F5501" t="str">
            <v>023</v>
          </cell>
          <cell r="G5501" t="str">
            <v>RITE</v>
          </cell>
        </row>
        <row r="5502">
          <cell r="A5502">
            <v>5571</v>
          </cell>
          <cell r="B5502">
            <v>2</v>
          </cell>
          <cell r="C5502" t="str">
            <v>MWA-DA-024</v>
          </cell>
          <cell r="D5502">
            <v>5571</v>
          </cell>
          <cell r="E5502" t="str">
            <v>MWA-DA</v>
          </cell>
          <cell r="F5502" t="str">
            <v>024</v>
          </cell>
          <cell r="G5502" t="str">
            <v>RITE</v>
          </cell>
        </row>
        <row r="5503">
          <cell r="A5503">
            <v>5572</v>
          </cell>
          <cell r="B5503">
            <v>2</v>
          </cell>
          <cell r="C5503" t="str">
            <v>MWA-DA-025</v>
          </cell>
          <cell r="D5503">
            <v>5572</v>
          </cell>
          <cell r="E5503" t="str">
            <v>MWA-DA</v>
          </cell>
          <cell r="F5503" t="str">
            <v>025</v>
          </cell>
          <cell r="G5503" t="str">
            <v>RITE</v>
          </cell>
        </row>
        <row r="5504">
          <cell r="A5504">
            <v>5573</v>
          </cell>
          <cell r="B5504">
            <v>2</v>
          </cell>
          <cell r="C5504" t="str">
            <v>MWA-DA-026</v>
          </cell>
          <cell r="D5504">
            <v>5573</v>
          </cell>
          <cell r="E5504" t="str">
            <v>MWA-DA</v>
          </cell>
          <cell r="F5504" t="str">
            <v>026</v>
          </cell>
          <cell r="G5504" t="str">
            <v>On Location</v>
          </cell>
        </row>
        <row r="5505">
          <cell r="A5505">
            <v>6370</v>
          </cell>
          <cell r="B5505">
            <v>2</v>
          </cell>
          <cell r="C5505" t="str">
            <v>MWA-DA-027</v>
          </cell>
          <cell r="D5505">
            <v>6370</v>
          </cell>
          <cell r="E5505" t="str">
            <v>MWA-DA</v>
          </cell>
          <cell r="F5505" t="str">
            <v>027</v>
          </cell>
          <cell r="G5505" t="str">
            <v>RITE</v>
          </cell>
        </row>
        <row r="5506">
          <cell r="A5506">
            <v>6371</v>
          </cell>
          <cell r="B5506">
            <v>2</v>
          </cell>
          <cell r="C5506" t="str">
            <v>MWA-DA-028</v>
          </cell>
          <cell r="D5506">
            <v>6371</v>
          </cell>
          <cell r="E5506" t="str">
            <v>MWA-DA</v>
          </cell>
          <cell r="F5506" t="str">
            <v>028</v>
          </cell>
          <cell r="G5506" t="str">
            <v>RITE</v>
          </cell>
        </row>
        <row r="5507">
          <cell r="A5507">
            <v>6372</v>
          </cell>
          <cell r="B5507">
            <v>2</v>
          </cell>
          <cell r="C5507" t="str">
            <v>MWA-DA-029</v>
          </cell>
          <cell r="D5507">
            <v>6372</v>
          </cell>
          <cell r="E5507" t="str">
            <v>MWA-DA</v>
          </cell>
          <cell r="F5507" t="str">
            <v>029</v>
          </cell>
          <cell r="G5507" t="str">
            <v>On Location</v>
          </cell>
        </row>
        <row r="5508">
          <cell r="A5508">
            <v>6373</v>
          </cell>
          <cell r="B5508">
            <v>2</v>
          </cell>
          <cell r="C5508" t="str">
            <v>MWA-DA-030</v>
          </cell>
          <cell r="D5508">
            <v>6373</v>
          </cell>
          <cell r="E5508" t="str">
            <v>MWA-DA</v>
          </cell>
          <cell r="F5508" t="str">
            <v>030</v>
          </cell>
          <cell r="G5508" t="str">
            <v>RITE</v>
          </cell>
        </row>
        <row r="5509">
          <cell r="A5509">
            <v>6374</v>
          </cell>
          <cell r="B5509">
            <v>2</v>
          </cell>
          <cell r="C5509" t="str">
            <v>MWA-DA-031</v>
          </cell>
          <cell r="D5509">
            <v>6374</v>
          </cell>
          <cell r="E5509" t="str">
            <v>MWA-DA</v>
          </cell>
          <cell r="F5509" t="str">
            <v>031</v>
          </cell>
          <cell r="G5509" t="str">
            <v>RITE</v>
          </cell>
        </row>
        <row r="5510">
          <cell r="A5510">
            <v>4365</v>
          </cell>
          <cell r="B5510">
            <v>2</v>
          </cell>
          <cell r="C5510" t="str">
            <v>MXLD-BA-002</v>
          </cell>
          <cell r="D5510">
            <v>4365</v>
          </cell>
          <cell r="E5510" t="str">
            <v>MXLD-BA</v>
          </cell>
          <cell r="F5510" t="str">
            <v>002</v>
          </cell>
          <cell r="G5510" t="str">
            <v>RITE</v>
          </cell>
          <cell r="I5510" t="e">
            <v>#N/A</v>
          </cell>
        </row>
        <row r="5511">
          <cell r="A5511">
            <v>4392</v>
          </cell>
          <cell r="B5511">
            <v>2</v>
          </cell>
          <cell r="C5511" t="str">
            <v>MXLD-BA-004</v>
          </cell>
          <cell r="D5511">
            <v>4392</v>
          </cell>
          <cell r="E5511" t="str">
            <v>MXLD-BA</v>
          </cell>
          <cell r="F5511" t="str">
            <v>004</v>
          </cell>
          <cell r="G5511" t="str">
            <v>RITE</v>
          </cell>
          <cell r="I5511" t="e">
            <v>#N/A</v>
          </cell>
        </row>
        <row r="5512">
          <cell r="A5512">
            <v>4362</v>
          </cell>
          <cell r="B5512">
            <v>2</v>
          </cell>
          <cell r="C5512" t="str">
            <v>MXLD-BA-006</v>
          </cell>
          <cell r="D5512">
            <v>4362</v>
          </cell>
          <cell r="E5512" t="str">
            <v>MXLD-BA</v>
          </cell>
          <cell r="F5512" t="str">
            <v>006</v>
          </cell>
          <cell r="G5512" t="str">
            <v>RITE</v>
          </cell>
          <cell r="I5512" t="e">
            <v>#N/A</v>
          </cell>
        </row>
        <row r="5513">
          <cell r="A5513">
            <v>5116</v>
          </cell>
          <cell r="B5513">
            <v>2</v>
          </cell>
          <cell r="C5513" t="str">
            <v>MXLD-BA-007</v>
          </cell>
          <cell r="D5513">
            <v>5116</v>
          </cell>
          <cell r="E5513" t="str">
            <v>MXLD-BA</v>
          </cell>
          <cell r="F5513" t="str">
            <v>007</v>
          </cell>
          <cell r="G5513" t="str">
            <v>Lost in Hole</v>
          </cell>
          <cell r="I5513" t="e">
            <v>#N/A</v>
          </cell>
        </row>
        <row r="5514">
          <cell r="A5514">
            <v>4355</v>
          </cell>
          <cell r="B5514">
            <v>2</v>
          </cell>
          <cell r="C5514" t="str">
            <v>MXLD-BA-008</v>
          </cell>
          <cell r="D5514">
            <v>4355</v>
          </cell>
          <cell r="E5514" t="str">
            <v>MXLD-BA</v>
          </cell>
          <cell r="F5514" t="str">
            <v>008</v>
          </cell>
          <cell r="G5514" t="str">
            <v>RITE</v>
          </cell>
          <cell r="I5514" t="e">
            <v>#N/A</v>
          </cell>
        </row>
        <row r="5515">
          <cell r="A5515">
            <v>5141</v>
          </cell>
          <cell r="B5515">
            <v>2</v>
          </cell>
          <cell r="C5515" t="str">
            <v>MXLD-BA-009</v>
          </cell>
          <cell r="D5515">
            <v>5141</v>
          </cell>
          <cell r="E5515" t="str">
            <v>MXLD-BA</v>
          </cell>
          <cell r="F5515" t="str">
            <v>009</v>
          </cell>
          <cell r="G5515" t="str">
            <v>On Location</v>
          </cell>
          <cell r="I5515" t="e">
            <v>#N/A</v>
          </cell>
        </row>
        <row r="5516">
          <cell r="A5516">
            <v>4556</v>
          </cell>
          <cell r="B5516">
            <v>2</v>
          </cell>
          <cell r="C5516" t="str">
            <v>MXLD-BA-018</v>
          </cell>
          <cell r="D5516">
            <v>4556</v>
          </cell>
          <cell r="E5516" t="str">
            <v>MXLD-BA</v>
          </cell>
          <cell r="F5516" t="str">
            <v>018</v>
          </cell>
          <cell r="G5516" t="str">
            <v>RITE</v>
          </cell>
          <cell r="I5516" t="e">
            <v>#N/A</v>
          </cell>
        </row>
        <row r="5517">
          <cell r="A5517">
            <v>6336</v>
          </cell>
          <cell r="B5517">
            <v>2</v>
          </cell>
          <cell r="C5517" t="str">
            <v>MXLD-BA-024</v>
          </cell>
          <cell r="D5517">
            <v>6336</v>
          </cell>
          <cell r="E5517" t="str">
            <v>MXLD-BA</v>
          </cell>
          <cell r="F5517" t="str">
            <v>024</v>
          </cell>
          <cell r="G5517" t="str">
            <v>On Location</v>
          </cell>
          <cell r="I5517" t="e">
            <v>#N/A</v>
          </cell>
        </row>
        <row r="5518">
          <cell r="A5518">
            <v>4514</v>
          </cell>
          <cell r="B5518">
            <v>2</v>
          </cell>
          <cell r="C5518" t="str">
            <v>MXLD-BA-027</v>
          </cell>
          <cell r="D5518">
            <v>4514</v>
          </cell>
          <cell r="E5518" t="str">
            <v>MXLD-BA</v>
          </cell>
          <cell r="F5518" t="str">
            <v>027</v>
          </cell>
          <cell r="G5518" t="str">
            <v>RITE</v>
          </cell>
          <cell r="H5518" t="str">
            <v>1000006940</v>
          </cell>
        </row>
        <row r="5519">
          <cell r="A5519">
            <v>4690</v>
          </cell>
          <cell r="B5519">
            <v>2</v>
          </cell>
          <cell r="C5519" t="str">
            <v>MXLD-BA-042</v>
          </cell>
          <cell r="D5519">
            <v>4690</v>
          </cell>
          <cell r="E5519" t="str">
            <v>MXLD-BA</v>
          </cell>
          <cell r="F5519" t="str">
            <v>042</v>
          </cell>
          <cell r="G5519" t="str">
            <v>RITE</v>
          </cell>
          <cell r="H5519" t="str">
            <v>1000006952</v>
          </cell>
        </row>
        <row r="5520">
          <cell r="A5520">
            <v>5140</v>
          </cell>
          <cell r="B5520">
            <v>2</v>
          </cell>
          <cell r="C5520" t="str">
            <v>MXLD-BA-056</v>
          </cell>
          <cell r="D5520">
            <v>5140</v>
          </cell>
          <cell r="E5520" t="str">
            <v>MXLD-BA</v>
          </cell>
          <cell r="F5520" t="str">
            <v>056</v>
          </cell>
          <cell r="G5520" t="str">
            <v>RITE</v>
          </cell>
          <cell r="I5520" t="e">
            <v>#N/A</v>
          </cell>
        </row>
        <row r="5521">
          <cell r="A5521">
            <v>4555</v>
          </cell>
          <cell r="B5521">
            <v>2</v>
          </cell>
          <cell r="C5521" t="str">
            <v>MXLD-BA-059</v>
          </cell>
          <cell r="D5521">
            <v>4555</v>
          </cell>
          <cell r="E5521" t="str">
            <v>MXLD-BA</v>
          </cell>
          <cell r="F5521" t="str">
            <v>059</v>
          </cell>
          <cell r="G5521" t="str">
            <v>On Location</v>
          </cell>
          <cell r="H5521" t="str">
            <v>1000006963</v>
          </cell>
        </row>
        <row r="5522">
          <cell r="A5522">
            <v>4573</v>
          </cell>
          <cell r="B5522">
            <v>2</v>
          </cell>
          <cell r="C5522" t="str">
            <v>MXLD-BA-065</v>
          </cell>
          <cell r="D5522">
            <v>4573</v>
          </cell>
          <cell r="E5522" t="str">
            <v>MXLD-BA</v>
          </cell>
          <cell r="F5522" t="str">
            <v>065</v>
          </cell>
          <cell r="G5522" t="str">
            <v>RITE</v>
          </cell>
          <cell r="H5522" t="str">
            <v>1000006969</v>
          </cell>
        </row>
        <row r="5523">
          <cell r="A5523">
            <v>4432</v>
          </cell>
          <cell r="B5523">
            <v>2</v>
          </cell>
          <cell r="C5523" t="str">
            <v>MXLD-BA-067</v>
          </cell>
          <cell r="D5523">
            <v>4432</v>
          </cell>
          <cell r="E5523" t="str">
            <v>MXLD-BA</v>
          </cell>
          <cell r="F5523" t="str">
            <v>067</v>
          </cell>
          <cell r="G5523" t="str">
            <v>RITE</v>
          </cell>
          <cell r="H5523" t="str">
            <v>1000006971</v>
          </cell>
        </row>
        <row r="5524">
          <cell r="A5524">
            <v>7072</v>
          </cell>
          <cell r="B5524">
            <v>2</v>
          </cell>
          <cell r="C5524" t="str">
            <v>MXLD-BA-093</v>
          </cell>
          <cell r="D5524">
            <v>7072</v>
          </cell>
          <cell r="E5524" t="str">
            <v>MXLD-BA</v>
          </cell>
          <cell r="F5524" t="str">
            <v>093</v>
          </cell>
          <cell r="G5524" t="str">
            <v>RITE</v>
          </cell>
          <cell r="I5524" t="e">
            <v>#N/A</v>
          </cell>
        </row>
        <row r="5525">
          <cell r="A5525">
            <v>5063</v>
          </cell>
          <cell r="B5525">
            <v>2</v>
          </cell>
          <cell r="C5525" t="str">
            <v>MXLD-BA-104</v>
          </cell>
          <cell r="D5525">
            <v>5063</v>
          </cell>
          <cell r="E5525" t="str">
            <v>MXLD-BA</v>
          </cell>
          <cell r="F5525" t="str">
            <v>104</v>
          </cell>
          <cell r="G5525" t="str">
            <v>RITE</v>
          </cell>
          <cell r="I5525" t="e">
            <v>#N/A</v>
          </cell>
        </row>
        <row r="5526">
          <cell r="A5526">
            <v>6277</v>
          </cell>
          <cell r="B5526">
            <v>2</v>
          </cell>
          <cell r="C5526" t="str">
            <v>MXLD-BA-136</v>
          </cell>
          <cell r="D5526">
            <v>6277</v>
          </cell>
          <cell r="E5526" t="str">
            <v>MXLD-BA</v>
          </cell>
          <cell r="F5526" t="str">
            <v>136</v>
          </cell>
          <cell r="G5526" t="str">
            <v>RITE</v>
          </cell>
          <cell r="I5526" t="e">
            <v>#N/A</v>
          </cell>
        </row>
        <row r="5527">
          <cell r="A5527">
            <v>4497</v>
          </cell>
          <cell r="B5527">
            <v>2</v>
          </cell>
          <cell r="C5527" t="str">
            <v>MXLD-BA-141</v>
          </cell>
          <cell r="D5527">
            <v>4497</v>
          </cell>
          <cell r="E5527" t="str">
            <v>MXLD-BA</v>
          </cell>
          <cell r="F5527" t="str">
            <v>141</v>
          </cell>
          <cell r="G5527" t="str">
            <v>RITE</v>
          </cell>
          <cell r="H5527" t="str">
            <v>1000006999</v>
          </cell>
        </row>
        <row r="5528">
          <cell r="A5528">
            <v>6876</v>
          </cell>
          <cell r="B5528">
            <v>2</v>
          </cell>
          <cell r="C5528" t="str">
            <v>MXLD-BA-183</v>
          </cell>
          <cell r="D5528">
            <v>6876</v>
          </cell>
          <cell r="E5528" t="str">
            <v>MXLD-BA</v>
          </cell>
          <cell r="F5528" t="str">
            <v>183</v>
          </cell>
          <cell r="G5528" t="str">
            <v>RITE</v>
          </cell>
          <cell r="I5528" t="e">
            <v>#N/A</v>
          </cell>
        </row>
        <row r="5529">
          <cell r="A5529">
            <v>4359</v>
          </cell>
          <cell r="B5529">
            <v>2</v>
          </cell>
          <cell r="C5529" t="str">
            <v>MXLD-BA-235</v>
          </cell>
          <cell r="D5529">
            <v>4359</v>
          </cell>
          <cell r="E5529" t="str">
            <v>MXLD-BA</v>
          </cell>
          <cell r="F5529" t="str">
            <v>235</v>
          </cell>
          <cell r="G5529" t="str">
            <v>RITE</v>
          </cell>
          <cell r="H5529" t="str">
            <v>1000016411</v>
          </cell>
        </row>
        <row r="5530">
          <cell r="A5530">
            <v>5081</v>
          </cell>
          <cell r="B5530">
            <v>2</v>
          </cell>
          <cell r="C5530" t="str">
            <v>MXLD-BA-236</v>
          </cell>
          <cell r="D5530">
            <v>5081</v>
          </cell>
          <cell r="E5530" t="str">
            <v>MXLD-BA</v>
          </cell>
          <cell r="F5530" t="str">
            <v>236</v>
          </cell>
          <cell r="G5530" t="str">
            <v>RITE</v>
          </cell>
          <cell r="H5530" t="str">
            <v>1000014462</v>
          </cell>
          <cell r="N5530" t="str">
            <v>4500211355</v>
          </cell>
          <cell r="O5530" t="str">
            <v>9</v>
          </cell>
        </row>
        <row r="5531">
          <cell r="A5531">
            <v>4403</v>
          </cell>
          <cell r="B5531">
            <v>2</v>
          </cell>
          <cell r="C5531" t="str">
            <v>MXLD-BA-246</v>
          </cell>
          <cell r="D5531">
            <v>4403</v>
          </cell>
          <cell r="E5531" t="str">
            <v>MXLD-BA</v>
          </cell>
          <cell r="F5531" t="str">
            <v>246</v>
          </cell>
          <cell r="G5531" t="str">
            <v>RITE</v>
          </cell>
          <cell r="H5531" t="str">
            <v>1000014888</v>
          </cell>
          <cell r="N5531" t="str">
            <v>4500322448</v>
          </cell>
          <cell r="O5531" t="str">
            <v>8</v>
          </cell>
        </row>
        <row r="5532">
          <cell r="A5532">
            <v>4326</v>
          </cell>
          <cell r="B5532">
            <v>2</v>
          </cell>
          <cell r="C5532" t="str">
            <v>MXLD-BA-249</v>
          </cell>
          <cell r="D5532">
            <v>4326</v>
          </cell>
          <cell r="E5532" t="str">
            <v>MXLD-BA</v>
          </cell>
          <cell r="F5532" t="str">
            <v>249</v>
          </cell>
          <cell r="G5532" t="str">
            <v>RITE</v>
          </cell>
          <cell r="H5532" t="str">
            <v>1000014910</v>
          </cell>
          <cell r="N5532" t="str">
            <v>4500322423</v>
          </cell>
          <cell r="O5532" t="str">
            <v>12</v>
          </cell>
        </row>
        <row r="5533">
          <cell r="A5533">
            <v>4730</v>
          </cell>
          <cell r="B5533">
            <v>2</v>
          </cell>
          <cell r="C5533" t="str">
            <v>MXLD-BA-253</v>
          </cell>
          <cell r="D5533">
            <v>4730</v>
          </cell>
          <cell r="E5533" t="str">
            <v>MXLD-BA</v>
          </cell>
          <cell r="F5533" t="str">
            <v>253</v>
          </cell>
          <cell r="G5533" t="str">
            <v>RITE</v>
          </cell>
          <cell r="H5533" t="str">
            <v>1000015238</v>
          </cell>
          <cell r="N5533" t="str">
            <v>4500444213</v>
          </cell>
          <cell r="O5533" t="str">
            <v>13</v>
          </cell>
        </row>
        <row r="5534">
          <cell r="A5534">
            <v>6590</v>
          </cell>
          <cell r="B5534">
            <v>2</v>
          </cell>
          <cell r="C5534" t="str">
            <v>MXLD-BA-254</v>
          </cell>
          <cell r="D5534">
            <v>6590</v>
          </cell>
          <cell r="E5534" t="str">
            <v>MXLD-BA</v>
          </cell>
          <cell r="F5534" t="str">
            <v>254</v>
          </cell>
          <cell r="G5534" t="str">
            <v>Lost in Hole</v>
          </cell>
          <cell r="H5534" t="str">
            <v>1000015239</v>
          </cell>
        </row>
        <row r="5535">
          <cell r="A5535">
            <v>4661</v>
          </cell>
          <cell r="B5535">
            <v>2</v>
          </cell>
          <cell r="C5535" t="str">
            <v>MXLD-BA-270</v>
          </cell>
          <cell r="D5535">
            <v>4661</v>
          </cell>
          <cell r="E5535" t="str">
            <v>MXLD-BA</v>
          </cell>
          <cell r="F5535" t="str">
            <v>270</v>
          </cell>
          <cell r="G5535" t="str">
            <v>RITE</v>
          </cell>
          <cell r="H5535" t="str">
            <v>1000016687</v>
          </cell>
          <cell r="N5535" t="str">
            <v>4500711533</v>
          </cell>
          <cell r="O5535" t="str">
            <v>10</v>
          </cell>
        </row>
        <row r="5536">
          <cell r="A5536">
            <v>1684</v>
          </cell>
          <cell r="B5536">
            <v>2</v>
          </cell>
          <cell r="C5536" t="str">
            <v>MXLD-BA-283</v>
          </cell>
          <cell r="D5536">
            <v>1684</v>
          </cell>
          <cell r="E5536" t="str">
            <v>MXLD-BA</v>
          </cell>
          <cell r="F5536" t="str">
            <v>283</v>
          </cell>
          <cell r="G5536" t="str">
            <v>RITE</v>
          </cell>
          <cell r="H5536" t="str">
            <v>1000017010</v>
          </cell>
          <cell r="N5536" t="str">
            <v>4500807288</v>
          </cell>
          <cell r="O5536" t="str">
            <v>3</v>
          </cell>
        </row>
        <row r="5537">
          <cell r="A5537">
            <v>6289</v>
          </cell>
          <cell r="B5537">
            <v>2</v>
          </cell>
          <cell r="C5537" t="str">
            <v>MXLD-BA-303</v>
          </cell>
          <cell r="D5537">
            <v>6289</v>
          </cell>
          <cell r="E5537" t="str">
            <v>MXLD-BA</v>
          </cell>
          <cell r="F5537" t="str">
            <v>303</v>
          </cell>
          <cell r="G5537" t="str">
            <v>RITE</v>
          </cell>
          <cell r="H5537" t="str">
            <v>1000018532</v>
          </cell>
          <cell r="N5537" t="str">
            <v>45001120542</v>
          </cell>
          <cell r="O5537" t="str">
            <v>6</v>
          </cell>
        </row>
        <row r="5538">
          <cell r="A5538">
            <v>6290</v>
          </cell>
          <cell r="B5538">
            <v>2</v>
          </cell>
          <cell r="C5538" t="str">
            <v>MXLD-BA-304</v>
          </cell>
          <cell r="D5538">
            <v>6290</v>
          </cell>
          <cell r="E5538" t="str">
            <v>MXLD-BA</v>
          </cell>
          <cell r="F5538" t="str">
            <v>304</v>
          </cell>
          <cell r="G5538" t="str">
            <v>RITE</v>
          </cell>
          <cell r="H5538" t="str">
            <v>1000018533</v>
          </cell>
          <cell r="N5538" t="str">
            <v>4001120542</v>
          </cell>
          <cell r="O5538" t="str">
            <v>7</v>
          </cell>
        </row>
        <row r="5539">
          <cell r="A5539">
            <v>6291</v>
          </cell>
          <cell r="B5539">
            <v>2</v>
          </cell>
          <cell r="C5539" t="str">
            <v>MXLD-BA-305</v>
          </cell>
          <cell r="D5539">
            <v>6291</v>
          </cell>
          <cell r="E5539" t="str">
            <v>MXLD-BA</v>
          </cell>
          <cell r="F5539" t="str">
            <v>305</v>
          </cell>
          <cell r="G5539" t="str">
            <v>RITE</v>
          </cell>
          <cell r="H5539" t="str">
            <v>1000018534</v>
          </cell>
          <cell r="N5539" t="str">
            <v>45001120542</v>
          </cell>
          <cell r="O5539" t="str">
            <v>8</v>
          </cell>
        </row>
        <row r="5540">
          <cell r="A5540">
            <v>6195</v>
          </cell>
          <cell r="B5540">
            <v>2</v>
          </cell>
          <cell r="C5540" t="str">
            <v>MXLD-BA-306</v>
          </cell>
          <cell r="D5540">
            <v>6195</v>
          </cell>
          <cell r="E5540" t="str">
            <v>MXLD-BA</v>
          </cell>
          <cell r="F5540" t="str">
            <v>306</v>
          </cell>
          <cell r="G5540" t="str">
            <v>On Location</v>
          </cell>
          <cell r="I5540" t="e">
            <v>#N/A</v>
          </cell>
          <cell r="N5540" t="str">
            <v>4501120542</v>
          </cell>
          <cell r="O5540" t="str">
            <v>9</v>
          </cell>
        </row>
        <row r="5541">
          <cell r="A5541">
            <v>5342</v>
          </cell>
          <cell r="B5541">
            <v>2</v>
          </cell>
          <cell r="C5541" t="str">
            <v>MXLD-BA-324</v>
          </cell>
          <cell r="D5541">
            <v>5342</v>
          </cell>
          <cell r="E5541" t="str">
            <v>MXLD-BA</v>
          </cell>
          <cell r="F5541" t="str">
            <v>324</v>
          </cell>
          <cell r="G5541" t="str">
            <v>RITE</v>
          </cell>
          <cell r="I5541" t="e">
            <v>#N/A</v>
          </cell>
        </row>
        <row r="5542">
          <cell r="A5542">
            <v>6278</v>
          </cell>
          <cell r="B5542">
            <v>2</v>
          </cell>
          <cell r="C5542" t="str">
            <v>MXLD-BA-347</v>
          </cell>
          <cell r="D5542">
            <v>6278</v>
          </cell>
          <cell r="E5542" t="str">
            <v>MXLD-BA</v>
          </cell>
          <cell r="F5542" t="str">
            <v>347</v>
          </cell>
          <cell r="G5542" t="str">
            <v>RITE</v>
          </cell>
          <cell r="I5542" t="e">
            <v>#N/A</v>
          </cell>
        </row>
        <row r="5543">
          <cell r="A5543">
            <v>4695</v>
          </cell>
          <cell r="B5543">
            <v>2</v>
          </cell>
          <cell r="C5543" t="str">
            <v>MXLD-BA-358</v>
          </cell>
          <cell r="D5543">
            <v>4695</v>
          </cell>
          <cell r="E5543" t="str">
            <v>MXLD-BA</v>
          </cell>
          <cell r="F5543" t="str">
            <v>358</v>
          </cell>
          <cell r="G5543" t="str">
            <v>RITE</v>
          </cell>
          <cell r="I5543" t="e">
            <v>#N/A</v>
          </cell>
        </row>
        <row r="5544">
          <cell r="A5544">
            <v>4894</v>
          </cell>
          <cell r="B5544">
            <v>2</v>
          </cell>
          <cell r="C5544" t="str">
            <v>MXLD-BA-424</v>
          </cell>
          <cell r="D5544">
            <v>4894</v>
          </cell>
          <cell r="E5544" t="str">
            <v>MXLD-BA</v>
          </cell>
          <cell r="F5544" t="str">
            <v>424</v>
          </cell>
          <cell r="G5544" t="str">
            <v>Lost in Hole</v>
          </cell>
          <cell r="I5544" t="e">
            <v>#N/A</v>
          </cell>
        </row>
        <row r="5545">
          <cell r="A5545">
            <v>6591</v>
          </cell>
          <cell r="B5545">
            <v>2</v>
          </cell>
          <cell r="C5545" t="str">
            <v>MXLD-BA-L12</v>
          </cell>
          <cell r="D5545">
            <v>6591</v>
          </cell>
          <cell r="E5545" t="str">
            <v>MXLD-BA</v>
          </cell>
          <cell r="F5545" t="str">
            <v>L12</v>
          </cell>
          <cell r="G5545" t="str">
            <v>On Location</v>
          </cell>
          <cell r="I5545" t="e">
            <v>#N/A</v>
          </cell>
        </row>
        <row r="5546">
          <cell r="A5546">
            <v>6912</v>
          </cell>
          <cell r="B5546">
            <v>2</v>
          </cell>
          <cell r="C5546" t="str">
            <v>MXLD-BA-L13</v>
          </cell>
          <cell r="D5546">
            <v>6912</v>
          </cell>
          <cell r="E5546" t="str">
            <v>MXLD-BA</v>
          </cell>
          <cell r="F5546" t="str">
            <v>L13</v>
          </cell>
          <cell r="G5546" t="str">
            <v>On Location</v>
          </cell>
          <cell r="I5546" t="e">
            <v>#N/A</v>
          </cell>
        </row>
        <row r="5547">
          <cell r="A5547">
            <v>6868</v>
          </cell>
          <cell r="B5547">
            <v>2</v>
          </cell>
          <cell r="C5547" t="str">
            <v>MXLD-BA-L14</v>
          </cell>
          <cell r="D5547">
            <v>6868</v>
          </cell>
          <cell r="E5547" t="str">
            <v>MXLD-BA</v>
          </cell>
          <cell r="F5547" t="str">
            <v>L14</v>
          </cell>
          <cell r="G5547" t="str">
            <v>On Location</v>
          </cell>
          <cell r="I5547" t="e">
            <v>#N/A</v>
          </cell>
        </row>
        <row r="5548">
          <cell r="A5548">
            <v>6913</v>
          </cell>
          <cell r="B5548">
            <v>2</v>
          </cell>
          <cell r="C5548" t="str">
            <v>MXLD-BA-L15</v>
          </cell>
          <cell r="D5548">
            <v>6913</v>
          </cell>
          <cell r="E5548" t="str">
            <v>MXLD-BA</v>
          </cell>
          <cell r="F5548" t="str">
            <v>L15</v>
          </cell>
          <cell r="G5548" t="str">
            <v>On Location</v>
          </cell>
          <cell r="I5548" t="e">
            <v>#N/A</v>
          </cell>
        </row>
        <row r="5549">
          <cell r="A5549">
            <v>6914</v>
          </cell>
          <cell r="B5549">
            <v>2</v>
          </cell>
          <cell r="C5549" t="str">
            <v>MXLD-BA-L16</v>
          </cell>
          <cell r="D5549">
            <v>6914</v>
          </cell>
          <cell r="E5549" t="str">
            <v>MXLD-BA</v>
          </cell>
          <cell r="F5549" t="str">
            <v>L16</v>
          </cell>
          <cell r="G5549" t="str">
            <v>RITE</v>
          </cell>
          <cell r="I5549" t="e">
            <v>#N/A</v>
          </cell>
        </row>
        <row r="5550">
          <cell r="A5550">
            <v>119</v>
          </cell>
          <cell r="B5550">
            <v>2</v>
          </cell>
          <cell r="C5550" t="str">
            <v>NBS-CB-02</v>
          </cell>
          <cell r="D5550">
            <v>119</v>
          </cell>
          <cell r="E5550" t="str">
            <v>NBS-AA</v>
          </cell>
          <cell r="F5550" t="str">
            <v>002</v>
          </cell>
          <cell r="G5550" t="str">
            <v>RITE</v>
          </cell>
          <cell r="H5550" t="str">
            <v>1000007016</v>
          </cell>
        </row>
        <row r="5551">
          <cell r="A5551">
            <v>405</v>
          </cell>
          <cell r="B5551">
            <v>2</v>
          </cell>
          <cell r="C5551" t="str">
            <v>NBS-CB-11</v>
          </cell>
          <cell r="D5551">
            <v>405</v>
          </cell>
          <cell r="E5551" t="str">
            <v>NBS-AA</v>
          </cell>
          <cell r="F5551" t="str">
            <v>011</v>
          </cell>
          <cell r="G5551" t="str">
            <v>RITE</v>
          </cell>
          <cell r="I5551" t="e">
            <v>#N/A</v>
          </cell>
        </row>
        <row r="5552">
          <cell r="A5552">
            <v>536</v>
          </cell>
          <cell r="B5552">
            <v>2</v>
          </cell>
          <cell r="C5552" t="str">
            <v>NBS-CB-16</v>
          </cell>
          <cell r="D5552">
            <v>536</v>
          </cell>
          <cell r="E5552" t="str">
            <v>NBS-AA</v>
          </cell>
          <cell r="F5552" t="str">
            <v>016</v>
          </cell>
          <cell r="G5552" t="str">
            <v>RITE</v>
          </cell>
          <cell r="H5552" t="str">
            <v>1000007022</v>
          </cell>
        </row>
        <row r="5553">
          <cell r="A5553">
            <v>727</v>
          </cell>
          <cell r="B5553">
            <v>2</v>
          </cell>
          <cell r="C5553" t="str">
            <v>NBS-CB-26</v>
          </cell>
          <cell r="D5553">
            <v>727</v>
          </cell>
          <cell r="E5553" t="str">
            <v>NBS-AA</v>
          </cell>
          <cell r="F5553" t="str">
            <v>026</v>
          </cell>
          <cell r="G5553" t="str">
            <v>RITE</v>
          </cell>
          <cell r="H5553" t="str">
            <v>1000007020</v>
          </cell>
        </row>
        <row r="5554">
          <cell r="A5554">
            <v>784</v>
          </cell>
          <cell r="B5554">
            <v>2</v>
          </cell>
          <cell r="C5554" t="str">
            <v>NBS-CB-32</v>
          </cell>
          <cell r="D5554">
            <v>784</v>
          </cell>
          <cell r="E5554" t="str">
            <v>NBS-AA</v>
          </cell>
          <cell r="F5554" t="str">
            <v>032</v>
          </cell>
          <cell r="G5554" t="str">
            <v>RITE</v>
          </cell>
          <cell r="H5554" t="str">
            <v>1000007021</v>
          </cell>
        </row>
        <row r="5555">
          <cell r="A5555">
            <v>865</v>
          </cell>
          <cell r="B5555">
            <v>2</v>
          </cell>
          <cell r="C5555" t="str">
            <v>NBS-CB-39</v>
          </cell>
          <cell r="D5555">
            <v>865</v>
          </cell>
          <cell r="E5555" t="str">
            <v>NBS-AA</v>
          </cell>
          <cell r="F5555" t="str">
            <v>039</v>
          </cell>
          <cell r="G5555" t="str">
            <v>RITE</v>
          </cell>
          <cell r="I5555" t="e">
            <v>#N/A</v>
          </cell>
        </row>
        <row r="5556">
          <cell r="A5556">
            <v>4799</v>
          </cell>
          <cell r="B5556">
            <v>2</v>
          </cell>
          <cell r="C5556" t="str">
            <v>NBS-CB-65</v>
          </cell>
          <cell r="D5556">
            <v>4799</v>
          </cell>
          <cell r="E5556" t="str">
            <v>NBS-CAA</v>
          </cell>
          <cell r="F5556" t="str">
            <v>065</v>
          </cell>
          <cell r="G5556" t="str">
            <v>RITE</v>
          </cell>
          <cell r="H5556" t="str">
            <v>1000018330</v>
          </cell>
        </row>
        <row r="5557">
          <cell r="A5557">
            <v>6490</v>
          </cell>
          <cell r="B5557">
            <v>2</v>
          </cell>
          <cell r="C5557" t="str">
            <v>NBS-CB-68</v>
          </cell>
          <cell r="D5557">
            <v>6490</v>
          </cell>
          <cell r="E5557" t="str">
            <v>NBS-AA</v>
          </cell>
          <cell r="F5557" t="str">
            <v>068</v>
          </cell>
          <cell r="G5557" t="str">
            <v>RITE</v>
          </cell>
          <cell r="I5557" t="e">
            <v>#N/A</v>
          </cell>
        </row>
        <row r="5558">
          <cell r="A5558">
            <v>1040</v>
          </cell>
          <cell r="B5558">
            <v>2</v>
          </cell>
          <cell r="C5558" t="str">
            <v>NBS-CB-68</v>
          </cell>
          <cell r="D5558">
            <v>1040</v>
          </cell>
          <cell r="E5558" t="str">
            <v>NBS-CAA</v>
          </cell>
          <cell r="F5558" t="str">
            <v>068</v>
          </cell>
          <cell r="G5558" t="str">
            <v>RITE</v>
          </cell>
          <cell r="H5558" t="str">
            <v>1000017383</v>
          </cell>
          <cell r="N5558" t="str">
            <v>4500928345</v>
          </cell>
          <cell r="O5558" t="str">
            <v>1</v>
          </cell>
        </row>
        <row r="5559">
          <cell r="A5559">
            <v>5277</v>
          </cell>
          <cell r="B5559">
            <v>2</v>
          </cell>
          <cell r="C5559" t="str">
            <v>NBS-CB-69</v>
          </cell>
          <cell r="D5559">
            <v>5277</v>
          </cell>
          <cell r="E5559" t="str">
            <v>NBS-CAA</v>
          </cell>
          <cell r="F5559" t="str">
            <v>069</v>
          </cell>
          <cell r="G5559" t="str">
            <v>RITE</v>
          </cell>
          <cell r="H5559" t="str">
            <v>1000017855</v>
          </cell>
        </row>
        <row r="5560">
          <cell r="A5560">
            <v>2847</v>
          </cell>
          <cell r="B5560">
            <v>2</v>
          </cell>
          <cell r="C5560" t="str">
            <v>NDDC-BA-826</v>
          </cell>
          <cell r="D5560">
            <v>2847</v>
          </cell>
          <cell r="E5560" t="str">
            <v>NDDC-BA</v>
          </cell>
          <cell r="F5560" t="str">
            <v>826</v>
          </cell>
          <cell r="G5560" t="str">
            <v>JUNKED</v>
          </cell>
        </row>
        <row r="5561">
          <cell r="A5561">
            <v>3730</v>
          </cell>
          <cell r="B5561">
            <v>2</v>
          </cell>
          <cell r="C5561" t="str">
            <v>NDDC-CA-99-01</v>
          </cell>
          <cell r="D5561">
            <v>3730</v>
          </cell>
          <cell r="E5561" t="str">
            <v>NDDC-BA</v>
          </cell>
          <cell r="F5561" t="str">
            <v>9901</v>
          </cell>
          <cell r="G5561" t="str">
            <v>RITE</v>
          </cell>
          <cell r="H5561" t="str">
            <v>1000016923</v>
          </cell>
        </row>
        <row r="5562">
          <cell r="A5562">
            <v>2840</v>
          </cell>
          <cell r="B5562">
            <v>2</v>
          </cell>
          <cell r="C5562" t="str">
            <v>NDPC-BA-820</v>
          </cell>
          <cell r="D5562">
            <v>2840</v>
          </cell>
          <cell r="E5562" t="str">
            <v>NDPC-BA</v>
          </cell>
          <cell r="F5562" t="str">
            <v>820</v>
          </cell>
          <cell r="G5562" t="str">
            <v>RITE</v>
          </cell>
        </row>
        <row r="5563">
          <cell r="A5563">
            <v>2845</v>
          </cell>
          <cell r="B5563">
            <v>2</v>
          </cell>
          <cell r="C5563" t="str">
            <v>NDPC-BA-823</v>
          </cell>
          <cell r="D5563">
            <v>2845</v>
          </cell>
          <cell r="E5563" t="str">
            <v>NDPC-BA</v>
          </cell>
          <cell r="F5563" t="str">
            <v>823</v>
          </cell>
          <cell r="G5563" t="str">
            <v>RITE</v>
          </cell>
        </row>
        <row r="5564">
          <cell r="A5564">
            <v>2848</v>
          </cell>
          <cell r="B5564">
            <v>2</v>
          </cell>
          <cell r="C5564" t="str">
            <v>NDPC-BA-826</v>
          </cell>
          <cell r="D5564">
            <v>2848</v>
          </cell>
          <cell r="E5564" t="str">
            <v>NDPC-BA</v>
          </cell>
          <cell r="F5564" t="str">
            <v>826</v>
          </cell>
          <cell r="G5564" t="str">
            <v>RITE</v>
          </cell>
        </row>
        <row r="5565">
          <cell r="A5565">
            <v>2871</v>
          </cell>
          <cell r="B5565">
            <v>2</v>
          </cell>
          <cell r="C5565" t="str">
            <v>NDPC-BA-841</v>
          </cell>
          <cell r="D5565">
            <v>2871</v>
          </cell>
          <cell r="E5565" t="str">
            <v>NDPC-BA</v>
          </cell>
          <cell r="F5565" t="str">
            <v>841</v>
          </cell>
          <cell r="G5565" t="str">
            <v>On Location</v>
          </cell>
        </row>
        <row r="5566">
          <cell r="A5566">
            <v>2877</v>
          </cell>
          <cell r="B5566">
            <v>2</v>
          </cell>
          <cell r="C5566" t="str">
            <v>NDPC-BA-842</v>
          </cell>
          <cell r="D5566">
            <v>2877</v>
          </cell>
          <cell r="E5566" t="str">
            <v>NDPC-BA</v>
          </cell>
          <cell r="F5566" t="str">
            <v>842</v>
          </cell>
          <cell r="G5566" t="str">
            <v>On Location</v>
          </cell>
        </row>
        <row r="5567">
          <cell r="A5567">
            <v>2748</v>
          </cell>
          <cell r="B5567">
            <v>2</v>
          </cell>
          <cell r="C5567" t="str">
            <v>NDPH-BA-801</v>
          </cell>
          <cell r="D5567">
            <v>2748</v>
          </cell>
          <cell r="E5567" t="str">
            <v>NDPH-BA</v>
          </cell>
          <cell r="F5567" t="str">
            <v>801</v>
          </cell>
          <cell r="G5567" t="str">
            <v>RITE</v>
          </cell>
        </row>
        <row r="5568">
          <cell r="A5568">
            <v>2760</v>
          </cell>
          <cell r="B5568">
            <v>2</v>
          </cell>
          <cell r="C5568" t="str">
            <v>NDPH-BA-802</v>
          </cell>
          <cell r="D5568">
            <v>2760</v>
          </cell>
          <cell r="E5568" t="str">
            <v>NDPH-BA</v>
          </cell>
          <cell r="F5568" t="str">
            <v>802</v>
          </cell>
          <cell r="G5568" t="str">
            <v>RITE</v>
          </cell>
        </row>
        <row r="5569">
          <cell r="A5569">
            <v>2792</v>
          </cell>
          <cell r="B5569">
            <v>2</v>
          </cell>
          <cell r="C5569" t="str">
            <v>NDPH-BA-810</v>
          </cell>
          <cell r="D5569">
            <v>2792</v>
          </cell>
          <cell r="E5569" t="str">
            <v>NDPH-BA</v>
          </cell>
          <cell r="F5569" t="str">
            <v>810</v>
          </cell>
          <cell r="G5569" t="str">
            <v>RITE</v>
          </cell>
        </row>
        <row r="5570">
          <cell r="A5570">
            <v>2841</v>
          </cell>
          <cell r="B5570">
            <v>2</v>
          </cell>
          <cell r="C5570" t="str">
            <v>NDPH-BA-820</v>
          </cell>
          <cell r="D5570">
            <v>2841</v>
          </cell>
          <cell r="E5570" t="str">
            <v>NDPH-BA</v>
          </cell>
          <cell r="F5570" t="str">
            <v>820</v>
          </cell>
          <cell r="G5570" t="str">
            <v>RITE</v>
          </cell>
        </row>
        <row r="5571">
          <cell r="A5571">
            <v>1379</v>
          </cell>
          <cell r="B5571">
            <v>2</v>
          </cell>
          <cell r="C5571" t="str">
            <v>NDPS-BA-158</v>
          </cell>
          <cell r="D5571">
            <v>1379</v>
          </cell>
          <cell r="E5571" t="str">
            <v>NDPS-BA</v>
          </cell>
          <cell r="F5571" t="str">
            <v>158</v>
          </cell>
          <cell r="G5571" t="str">
            <v>RITE</v>
          </cell>
        </row>
        <row r="5572">
          <cell r="A5572">
            <v>2326</v>
          </cell>
          <cell r="B5572">
            <v>2</v>
          </cell>
          <cell r="C5572" t="str">
            <v>NDPS-BA-604</v>
          </cell>
          <cell r="D5572">
            <v>2326</v>
          </cell>
          <cell r="E5572" t="str">
            <v>NDPS-BA</v>
          </cell>
          <cell r="F5572" t="str">
            <v>604</v>
          </cell>
          <cell r="G5572" t="str">
            <v>RITE</v>
          </cell>
        </row>
        <row r="5573">
          <cell r="A5573">
            <v>2334</v>
          </cell>
          <cell r="B5573">
            <v>2</v>
          </cell>
          <cell r="C5573" t="str">
            <v>NDPS-BA-605</v>
          </cell>
          <cell r="D5573">
            <v>2334</v>
          </cell>
          <cell r="E5573" t="str">
            <v>NDPS-BA</v>
          </cell>
          <cell r="F5573" t="str">
            <v>605</v>
          </cell>
          <cell r="G5573" t="str">
            <v>On Location</v>
          </cell>
        </row>
        <row r="5574">
          <cell r="A5574">
            <v>2534</v>
          </cell>
          <cell r="B5574">
            <v>2</v>
          </cell>
          <cell r="C5574" t="str">
            <v>NDPS-BA-695</v>
          </cell>
          <cell r="D5574">
            <v>2534</v>
          </cell>
          <cell r="E5574" t="str">
            <v>NDPS-BA</v>
          </cell>
          <cell r="F5574" t="str">
            <v>695</v>
          </cell>
          <cell r="G5574" t="str">
            <v>RITE</v>
          </cell>
        </row>
        <row r="5575">
          <cell r="A5575">
            <v>2673</v>
          </cell>
          <cell r="B5575">
            <v>2</v>
          </cell>
          <cell r="C5575" t="str">
            <v>NDPS-BA-752</v>
          </cell>
          <cell r="D5575">
            <v>2673</v>
          </cell>
          <cell r="E5575" t="str">
            <v>NDPS-BA</v>
          </cell>
          <cell r="F5575" t="str">
            <v>752</v>
          </cell>
          <cell r="G5575" t="str">
            <v>On Location</v>
          </cell>
        </row>
        <row r="5576">
          <cell r="A5576">
            <v>2839</v>
          </cell>
          <cell r="B5576">
            <v>2</v>
          </cell>
          <cell r="C5576" t="str">
            <v>NDS8-AB-820</v>
          </cell>
          <cell r="D5576">
            <v>2839</v>
          </cell>
          <cell r="E5576" t="str">
            <v>NDDC-BA</v>
          </cell>
          <cell r="F5576" t="str">
            <v>820</v>
          </cell>
          <cell r="G5576" t="str">
            <v>RITE</v>
          </cell>
          <cell r="H5576" t="str">
            <v>1000007123</v>
          </cell>
        </row>
        <row r="5577">
          <cell r="A5577">
            <v>2866</v>
          </cell>
          <cell r="B5577">
            <v>2</v>
          </cell>
          <cell r="C5577" t="str">
            <v>NDS8-AB-839</v>
          </cell>
          <cell r="D5577">
            <v>2866</v>
          </cell>
          <cell r="E5577" t="str">
            <v>NDDC-BA</v>
          </cell>
          <cell r="F5577" t="str">
            <v>839</v>
          </cell>
          <cell r="G5577" t="str">
            <v>RITE</v>
          </cell>
          <cell r="H5577" t="str">
            <v>1000018613</v>
          </cell>
        </row>
        <row r="5578">
          <cell r="A5578">
            <v>2867</v>
          </cell>
          <cell r="B5578">
            <v>2</v>
          </cell>
          <cell r="C5578" t="str">
            <v>NDS8-AB-839</v>
          </cell>
          <cell r="D5578">
            <v>2867</v>
          </cell>
          <cell r="E5578" t="str">
            <v>NDSE-BA</v>
          </cell>
          <cell r="F5578" t="str">
            <v>839</v>
          </cell>
          <cell r="G5578" t="str">
            <v>RITE</v>
          </cell>
          <cell r="H5578" t="str">
            <v>1000018613</v>
          </cell>
        </row>
        <row r="5579">
          <cell r="A5579">
            <v>2870</v>
          </cell>
          <cell r="B5579">
            <v>2</v>
          </cell>
          <cell r="C5579" t="str">
            <v>NDS8-AB-841</v>
          </cell>
          <cell r="D5579">
            <v>2870</v>
          </cell>
          <cell r="E5579" t="str">
            <v>NDDC-BA</v>
          </cell>
          <cell r="F5579" t="str">
            <v>841</v>
          </cell>
          <cell r="G5579" t="str">
            <v>On Location</v>
          </cell>
          <cell r="H5579" t="str">
            <v>1000017182</v>
          </cell>
          <cell r="N5579" t="str">
            <v>4500869449</v>
          </cell>
          <cell r="O5579" t="str">
            <v>5</v>
          </cell>
        </row>
        <row r="5580">
          <cell r="A5580">
            <v>2872</v>
          </cell>
          <cell r="B5580">
            <v>2</v>
          </cell>
          <cell r="C5580" t="str">
            <v>NDS8-AB-841</v>
          </cell>
          <cell r="D5580">
            <v>2872</v>
          </cell>
          <cell r="E5580" t="str">
            <v>NDSE-BA</v>
          </cell>
          <cell r="F5580" t="str">
            <v>841</v>
          </cell>
          <cell r="G5580" t="str">
            <v>On Location</v>
          </cell>
          <cell r="H5580" t="str">
            <v>1000017182</v>
          </cell>
          <cell r="N5580" t="str">
            <v>4500869449</v>
          </cell>
          <cell r="O5580" t="str">
            <v>5</v>
          </cell>
        </row>
        <row r="5581">
          <cell r="A5581">
            <v>2876</v>
          </cell>
          <cell r="B5581">
            <v>2</v>
          </cell>
          <cell r="C5581" t="str">
            <v>NDS8-AB-842</v>
          </cell>
          <cell r="D5581">
            <v>2876</v>
          </cell>
          <cell r="E5581" t="str">
            <v>NDDC-BA</v>
          </cell>
          <cell r="F5581" t="str">
            <v>842</v>
          </cell>
          <cell r="G5581" t="str">
            <v>On Location</v>
          </cell>
          <cell r="H5581" t="str">
            <v>1000017183</v>
          </cell>
          <cell r="N5581" t="str">
            <v>4500873980</v>
          </cell>
          <cell r="O5581" t="str">
            <v>1</v>
          </cell>
        </row>
        <row r="5582">
          <cell r="A5582">
            <v>2878</v>
          </cell>
          <cell r="B5582">
            <v>2</v>
          </cell>
          <cell r="C5582" t="str">
            <v>NDS8-AB-842</v>
          </cell>
          <cell r="D5582">
            <v>2878</v>
          </cell>
          <cell r="E5582" t="str">
            <v>NDSE-BA</v>
          </cell>
          <cell r="F5582" t="str">
            <v>842</v>
          </cell>
          <cell r="G5582" t="str">
            <v>On Location</v>
          </cell>
          <cell r="H5582" t="str">
            <v>1000017183</v>
          </cell>
          <cell r="N5582" t="str">
            <v>4500873980</v>
          </cell>
          <cell r="O5582" t="str">
            <v>1</v>
          </cell>
        </row>
        <row r="5583">
          <cell r="A5583">
            <v>2846</v>
          </cell>
          <cell r="B5583">
            <v>2</v>
          </cell>
          <cell r="C5583" t="str">
            <v>NDSE-BA-823</v>
          </cell>
          <cell r="D5583">
            <v>2846</v>
          </cell>
          <cell r="E5583" t="str">
            <v>NDSE-BA</v>
          </cell>
          <cell r="F5583" t="str">
            <v>823</v>
          </cell>
          <cell r="G5583" t="str">
            <v>RITE</v>
          </cell>
          <cell r="I5583" t="e">
            <v>#N/A</v>
          </cell>
        </row>
        <row r="5584">
          <cell r="A5584">
            <v>2849</v>
          </cell>
          <cell r="B5584">
            <v>2</v>
          </cell>
          <cell r="C5584" t="str">
            <v>NDSE-EA-826</v>
          </cell>
          <cell r="D5584">
            <v>2849</v>
          </cell>
          <cell r="E5584" t="str">
            <v>NDSE-BA</v>
          </cell>
          <cell r="F5584" t="str">
            <v>826</v>
          </cell>
          <cell r="G5584" t="str">
            <v>RITE</v>
          </cell>
          <cell r="H5584" t="str">
            <v>1000017128</v>
          </cell>
        </row>
        <row r="5585">
          <cell r="A5585">
            <v>936</v>
          </cell>
          <cell r="B5585">
            <v>2</v>
          </cell>
          <cell r="C5585" t="str">
            <v>NDSS-BA-046</v>
          </cell>
          <cell r="D5585">
            <v>936</v>
          </cell>
          <cell r="E5585" t="str">
            <v>NDSS-BA</v>
          </cell>
          <cell r="F5585" t="str">
            <v>046</v>
          </cell>
          <cell r="G5585" t="str">
            <v>RITE</v>
          </cell>
        </row>
        <row r="5586">
          <cell r="A5586">
            <v>940</v>
          </cell>
          <cell r="B5586">
            <v>2</v>
          </cell>
          <cell r="C5586" t="str">
            <v>NDSS-BA-047</v>
          </cell>
          <cell r="D5586">
            <v>940</v>
          </cell>
          <cell r="E5586" t="str">
            <v>NDSS-BA</v>
          </cell>
          <cell r="F5586" t="str">
            <v>047</v>
          </cell>
          <cell r="G5586" t="str">
            <v>RITE</v>
          </cell>
        </row>
        <row r="5587">
          <cell r="A5587">
            <v>949</v>
          </cell>
          <cell r="B5587">
            <v>2</v>
          </cell>
          <cell r="C5587" t="str">
            <v>NDSS-BA-048</v>
          </cell>
          <cell r="D5587">
            <v>949</v>
          </cell>
          <cell r="E5587" t="str">
            <v>NDSS-BA</v>
          </cell>
          <cell r="F5587" t="str">
            <v>048</v>
          </cell>
          <cell r="G5587" t="str">
            <v>RITE</v>
          </cell>
        </row>
        <row r="5588">
          <cell r="A5588">
            <v>959</v>
          </cell>
          <cell r="B5588">
            <v>2</v>
          </cell>
          <cell r="C5588" t="str">
            <v>NDSS-BA-049</v>
          </cell>
          <cell r="D5588">
            <v>959</v>
          </cell>
          <cell r="E5588" t="str">
            <v>NDSS-BA</v>
          </cell>
          <cell r="F5588" t="str">
            <v>049</v>
          </cell>
          <cell r="G5588" t="str">
            <v>RITE</v>
          </cell>
        </row>
        <row r="5589">
          <cell r="A5589">
            <v>1050</v>
          </cell>
          <cell r="B5589">
            <v>2</v>
          </cell>
          <cell r="C5589" t="str">
            <v>NDSS-BA-070</v>
          </cell>
          <cell r="D5589">
            <v>1050</v>
          </cell>
          <cell r="E5589" t="str">
            <v>NDSS-BA</v>
          </cell>
          <cell r="F5589" t="str">
            <v>070</v>
          </cell>
          <cell r="G5589" t="str">
            <v>RITE</v>
          </cell>
        </row>
        <row r="5590">
          <cell r="A5590">
            <v>1138</v>
          </cell>
          <cell r="B5590">
            <v>2</v>
          </cell>
          <cell r="C5590" t="str">
            <v>NDSS-BA-093</v>
          </cell>
          <cell r="D5590">
            <v>1138</v>
          </cell>
          <cell r="E5590" t="str">
            <v>NDSS-BA</v>
          </cell>
          <cell r="F5590" t="str">
            <v>093</v>
          </cell>
          <cell r="G5590" t="str">
            <v>RITE</v>
          </cell>
        </row>
        <row r="5591">
          <cell r="A5591">
            <v>1392</v>
          </cell>
          <cell r="B5591">
            <v>2</v>
          </cell>
          <cell r="C5591" t="str">
            <v>NDSS-CA-168</v>
          </cell>
          <cell r="D5591">
            <v>1392</v>
          </cell>
          <cell r="E5591" t="str">
            <v>NDSS-CA</v>
          </cell>
          <cell r="F5591" t="str">
            <v>168</v>
          </cell>
          <cell r="G5591" t="str">
            <v>RITE</v>
          </cell>
        </row>
        <row r="5592">
          <cell r="A5592">
            <v>307</v>
          </cell>
          <cell r="B5592">
            <v>2</v>
          </cell>
          <cell r="C5592" t="str">
            <v>NSR-M-0070</v>
          </cell>
          <cell r="D5592">
            <v>307</v>
          </cell>
          <cell r="E5592" t="str">
            <v>NSR-M</v>
          </cell>
          <cell r="F5592" t="str">
            <v>0070</v>
          </cell>
          <cell r="G5592" t="str">
            <v>JUNKED</v>
          </cell>
        </row>
        <row r="5593">
          <cell r="A5593">
            <v>173</v>
          </cell>
          <cell r="B5593">
            <v>2</v>
          </cell>
          <cell r="C5593" t="str">
            <v>NSR-M-A0030</v>
          </cell>
          <cell r="D5593">
            <v>173</v>
          </cell>
          <cell r="E5593" t="str">
            <v>NSR-M</v>
          </cell>
          <cell r="F5593" t="str">
            <v>A0030</v>
          </cell>
          <cell r="G5593" t="str">
            <v>On Location</v>
          </cell>
        </row>
        <row r="5594">
          <cell r="A5594">
            <v>174</v>
          </cell>
          <cell r="B5594">
            <v>2</v>
          </cell>
          <cell r="C5594" t="str">
            <v>NSR-M-A0033</v>
          </cell>
          <cell r="D5594">
            <v>174</v>
          </cell>
          <cell r="E5594" t="str">
            <v>NSR-M</v>
          </cell>
          <cell r="F5594" t="str">
            <v>A0033</v>
          </cell>
          <cell r="G5594" t="str">
            <v>On Location</v>
          </cell>
        </row>
        <row r="5595">
          <cell r="A5595">
            <v>826</v>
          </cell>
          <cell r="B5595">
            <v>2</v>
          </cell>
          <cell r="C5595" t="str">
            <v>NSR-M-A0035</v>
          </cell>
          <cell r="D5595">
            <v>826</v>
          </cell>
          <cell r="E5595" t="str">
            <v>NSR-M</v>
          </cell>
          <cell r="F5595" t="str">
            <v>A0035</v>
          </cell>
          <cell r="G5595" t="str">
            <v>RITE</v>
          </cell>
        </row>
        <row r="5596">
          <cell r="A5596">
            <v>877</v>
          </cell>
          <cell r="B5596">
            <v>2</v>
          </cell>
          <cell r="C5596" t="str">
            <v>NSR-M-A0040</v>
          </cell>
          <cell r="D5596">
            <v>877</v>
          </cell>
          <cell r="E5596" t="str">
            <v>NSR-M</v>
          </cell>
          <cell r="F5596" t="str">
            <v>A0040</v>
          </cell>
          <cell r="G5596" t="str">
            <v>On Location</v>
          </cell>
        </row>
        <row r="5597">
          <cell r="A5597">
            <v>301</v>
          </cell>
          <cell r="B5597">
            <v>2</v>
          </cell>
          <cell r="C5597" t="str">
            <v>NSR-M-A0070</v>
          </cell>
          <cell r="D5597">
            <v>301</v>
          </cell>
          <cell r="E5597" t="str">
            <v>NSR-M</v>
          </cell>
          <cell r="F5597" t="str">
            <v>A0070</v>
          </cell>
          <cell r="G5597" t="str">
            <v>RITE</v>
          </cell>
        </row>
        <row r="5598">
          <cell r="A5598">
            <v>1116</v>
          </cell>
          <cell r="B5598">
            <v>2</v>
          </cell>
          <cell r="C5598" t="str">
            <v>NSR-M-A0086</v>
          </cell>
          <cell r="D5598">
            <v>1116</v>
          </cell>
          <cell r="E5598" t="str">
            <v>NSR-M</v>
          </cell>
          <cell r="F5598" t="str">
            <v>A0086</v>
          </cell>
          <cell r="G5598" t="str">
            <v>On Location</v>
          </cell>
        </row>
        <row r="5599">
          <cell r="A5599">
            <v>1126</v>
          </cell>
          <cell r="B5599">
            <v>2</v>
          </cell>
          <cell r="C5599" t="str">
            <v>NSR-M-A0088</v>
          </cell>
          <cell r="D5599">
            <v>1126</v>
          </cell>
          <cell r="E5599" t="str">
            <v>NSR-M</v>
          </cell>
          <cell r="F5599" t="str">
            <v>A0088</v>
          </cell>
          <cell r="G5599" t="str">
            <v>RITE</v>
          </cell>
        </row>
        <row r="5600">
          <cell r="A5600">
            <v>1128</v>
          </cell>
          <cell r="B5600">
            <v>2</v>
          </cell>
          <cell r="C5600" t="str">
            <v>NSR-M-A0089</v>
          </cell>
          <cell r="D5600">
            <v>1128</v>
          </cell>
          <cell r="E5600" t="str">
            <v>NSR-M</v>
          </cell>
          <cell r="F5600" t="str">
            <v>A0089</v>
          </cell>
          <cell r="G5600" t="str">
            <v>Lost in Hole</v>
          </cell>
        </row>
        <row r="5601">
          <cell r="A5601">
            <v>6328</v>
          </cell>
          <cell r="B5601">
            <v>2</v>
          </cell>
          <cell r="C5601" t="str">
            <v>NSR-M-A0123</v>
          </cell>
          <cell r="D5601">
            <v>6328</v>
          </cell>
          <cell r="E5601" t="str">
            <v>NSR-M</v>
          </cell>
          <cell r="F5601" t="str">
            <v>A0123</v>
          </cell>
          <cell r="G5601" t="str">
            <v>TFER OUT</v>
          </cell>
        </row>
        <row r="5602">
          <cell r="A5602">
            <v>441</v>
          </cell>
          <cell r="B5602">
            <v>2</v>
          </cell>
          <cell r="C5602" t="str">
            <v>NSR-M-A0128</v>
          </cell>
          <cell r="D5602">
            <v>441</v>
          </cell>
          <cell r="E5602" t="str">
            <v>NSR-M</v>
          </cell>
          <cell r="F5602" t="str">
            <v>A0128</v>
          </cell>
          <cell r="G5602" t="str">
            <v>RITE</v>
          </cell>
        </row>
        <row r="5603">
          <cell r="A5603">
            <v>1293</v>
          </cell>
          <cell r="B5603">
            <v>2</v>
          </cell>
          <cell r="C5603" t="str">
            <v>NSR-M-A0129</v>
          </cell>
          <cell r="D5603">
            <v>1293</v>
          </cell>
          <cell r="E5603" t="str">
            <v>NSR-M</v>
          </cell>
          <cell r="F5603" t="str">
            <v>A0129</v>
          </cell>
          <cell r="G5603" t="str">
            <v>On Location</v>
          </cell>
        </row>
        <row r="5604">
          <cell r="A5604">
            <v>474</v>
          </cell>
          <cell r="B5604">
            <v>2</v>
          </cell>
          <cell r="C5604" t="str">
            <v>NSR-M-A0139</v>
          </cell>
          <cell r="D5604">
            <v>474</v>
          </cell>
          <cell r="E5604" t="str">
            <v>NSR-M</v>
          </cell>
          <cell r="F5604" t="str">
            <v>A0139</v>
          </cell>
          <cell r="G5604" t="str">
            <v>On Location</v>
          </cell>
        </row>
        <row r="5605">
          <cell r="A5605">
            <v>495</v>
          </cell>
          <cell r="B5605">
            <v>2</v>
          </cell>
          <cell r="C5605" t="str">
            <v>NSR-M-A0145</v>
          </cell>
          <cell r="D5605">
            <v>495</v>
          </cell>
          <cell r="E5605" t="str">
            <v>NSR-M</v>
          </cell>
          <cell r="F5605" t="str">
            <v>A0145</v>
          </cell>
          <cell r="G5605" t="str">
            <v>On Location</v>
          </cell>
        </row>
        <row r="5606">
          <cell r="A5606">
            <v>4479</v>
          </cell>
          <cell r="B5606">
            <v>2</v>
          </cell>
          <cell r="C5606" t="str">
            <v>NSR-M-A0146</v>
          </cell>
          <cell r="D5606">
            <v>4479</v>
          </cell>
          <cell r="E5606" t="str">
            <v>NSR-M</v>
          </cell>
          <cell r="F5606" t="str">
            <v>A0146</v>
          </cell>
          <cell r="G5606" t="str">
            <v>On Location</v>
          </cell>
        </row>
        <row r="5607">
          <cell r="A5607">
            <v>4520</v>
          </cell>
          <cell r="B5607">
            <v>2</v>
          </cell>
          <cell r="C5607" t="str">
            <v>NSR-M-A0150</v>
          </cell>
          <cell r="D5607">
            <v>4520</v>
          </cell>
          <cell r="E5607" t="str">
            <v>NSR-M</v>
          </cell>
          <cell r="F5607" t="str">
            <v>A0150</v>
          </cell>
          <cell r="G5607" t="str">
            <v>RITE</v>
          </cell>
        </row>
        <row r="5608">
          <cell r="A5608">
            <v>3801</v>
          </cell>
          <cell r="B5608">
            <v>2</v>
          </cell>
          <cell r="C5608" t="str">
            <v>NSR-T-C2B</v>
          </cell>
          <cell r="D5608">
            <v>3801</v>
          </cell>
          <cell r="E5608" t="str">
            <v>NSR-T</v>
          </cell>
          <cell r="F5608" t="str">
            <v>C2B</v>
          </cell>
          <cell r="G5608" t="str">
            <v>On Location</v>
          </cell>
        </row>
        <row r="5609">
          <cell r="A5609">
            <v>3802</v>
          </cell>
          <cell r="B5609">
            <v>2</v>
          </cell>
          <cell r="C5609" t="str">
            <v>NSR-T-C2N</v>
          </cell>
          <cell r="D5609">
            <v>3802</v>
          </cell>
          <cell r="E5609" t="str">
            <v>NSR-T</v>
          </cell>
          <cell r="F5609" t="str">
            <v>C2N</v>
          </cell>
          <cell r="G5609" t="str">
            <v>On Location</v>
          </cell>
        </row>
        <row r="5610">
          <cell r="A5610">
            <v>1988</v>
          </cell>
          <cell r="B5610">
            <v>2</v>
          </cell>
          <cell r="C5610" t="str">
            <v>NSR-T-C-430</v>
          </cell>
          <cell r="D5610">
            <v>1988</v>
          </cell>
          <cell r="E5610" t="str">
            <v>NSR-T</v>
          </cell>
          <cell r="F5610" t="str">
            <v>C-430</v>
          </cell>
          <cell r="G5610" t="str">
            <v>RONG</v>
          </cell>
        </row>
        <row r="5611">
          <cell r="A5611">
            <v>4480</v>
          </cell>
          <cell r="B5611">
            <v>2</v>
          </cell>
          <cell r="C5611" t="str">
            <v>NSR-U-N0309</v>
          </cell>
          <cell r="D5611">
            <v>4480</v>
          </cell>
          <cell r="E5611" t="str">
            <v>NSR-U</v>
          </cell>
          <cell r="F5611" t="str">
            <v>N0309</v>
          </cell>
          <cell r="G5611" t="str">
            <v>RITE</v>
          </cell>
        </row>
        <row r="5612">
          <cell r="A5612">
            <v>803</v>
          </cell>
          <cell r="B5612">
            <v>2</v>
          </cell>
          <cell r="C5612" t="str">
            <v>NSR-U-N0338</v>
          </cell>
          <cell r="D5612">
            <v>803</v>
          </cell>
          <cell r="E5612" t="str">
            <v>NSR-U</v>
          </cell>
          <cell r="F5612" t="str">
            <v>N0338</v>
          </cell>
          <cell r="G5612" t="str">
            <v>RITE</v>
          </cell>
        </row>
        <row r="5613">
          <cell r="A5613">
            <v>804</v>
          </cell>
          <cell r="B5613">
            <v>2</v>
          </cell>
          <cell r="C5613" t="str">
            <v>NSR-U-N0339</v>
          </cell>
          <cell r="D5613">
            <v>804</v>
          </cell>
          <cell r="E5613" t="str">
            <v>NSR-U</v>
          </cell>
          <cell r="F5613" t="str">
            <v>N0339</v>
          </cell>
          <cell r="G5613" t="str">
            <v>On Location</v>
          </cell>
        </row>
        <row r="5614">
          <cell r="A5614">
            <v>819</v>
          </cell>
          <cell r="B5614">
            <v>2</v>
          </cell>
          <cell r="C5614" t="str">
            <v>NSR-UN-0343</v>
          </cell>
          <cell r="D5614">
            <v>819</v>
          </cell>
          <cell r="E5614" t="str">
            <v>NSR-UN</v>
          </cell>
          <cell r="F5614" t="str">
            <v>0343</v>
          </cell>
          <cell r="G5614" t="str">
            <v>TFER OUT</v>
          </cell>
        </row>
        <row r="5615">
          <cell r="A5615">
            <v>1527</v>
          </cell>
          <cell r="B5615">
            <v>2</v>
          </cell>
          <cell r="C5615" t="str">
            <v>NSR-U-N217</v>
          </cell>
          <cell r="D5615">
            <v>1527</v>
          </cell>
          <cell r="E5615" t="str">
            <v>NSR-U</v>
          </cell>
          <cell r="F5615" t="str">
            <v>N217</v>
          </cell>
          <cell r="G5615" t="str">
            <v>On Location</v>
          </cell>
        </row>
        <row r="5616">
          <cell r="A5616">
            <v>1771</v>
          </cell>
          <cell r="B5616">
            <v>2</v>
          </cell>
          <cell r="C5616" t="str">
            <v>NSR-U-N308</v>
          </cell>
          <cell r="D5616">
            <v>1771</v>
          </cell>
          <cell r="E5616" t="str">
            <v>NSR-U</v>
          </cell>
          <cell r="F5616" t="str">
            <v>N308</v>
          </cell>
          <cell r="G5616" t="str">
            <v>RITE</v>
          </cell>
        </row>
        <row r="5617">
          <cell r="A5617">
            <v>1805</v>
          </cell>
          <cell r="B5617">
            <v>2</v>
          </cell>
          <cell r="C5617" t="str">
            <v>NSR-U-N316</v>
          </cell>
          <cell r="D5617">
            <v>1805</v>
          </cell>
          <cell r="E5617" t="str">
            <v>NSR-U</v>
          </cell>
          <cell r="F5617" t="str">
            <v>N316</v>
          </cell>
          <cell r="G5617" t="str">
            <v>TFER OUT</v>
          </cell>
        </row>
        <row r="5618">
          <cell r="A5618">
            <v>1812</v>
          </cell>
          <cell r="B5618">
            <v>2</v>
          </cell>
          <cell r="C5618" t="str">
            <v>NSR-U-N323</v>
          </cell>
          <cell r="D5618">
            <v>1812</v>
          </cell>
          <cell r="E5618" t="str">
            <v>NSR-U</v>
          </cell>
          <cell r="F5618" t="str">
            <v>N323</v>
          </cell>
          <cell r="G5618" t="str">
            <v>On Location</v>
          </cell>
        </row>
        <row r="5619">
          <cell r="A5619">
            <v>818</v>
          </cell>
          <cell r="B5619">
            <v>2</v>
          </cell>
          <cell r="C5619" t="str">
            <v>NSR-U-N342</v>
          </cell>
          <cell r="D5619">
            <v>818</v>
          </cell>
          <cell r="E5619" t="str">
            <v>NSR-U</v>
          </cell>
          <cell r="F5619" t="str">
            <v>N342</v>
          </cell>
          <cell r="G5619" t="str">
            <v>RITE</v>
          </cell>
        </row>
        <row r="5620">
          <cell r="A5620">
            <v>5549</v>
          </cell>
          <cell r="B5620">
            <v>2</v>
          </cell>
          <cell r="C5620" t="str">
            <v>OCD-AA-0022</v>
          </cell>
          <cell r="D5620">
            <v>5549</v>
          </cell>
          <cell r="E5620" t="str">
            <v>OCD-AA</v>
          </cell>
          <cell r="F5620" t="str">
            <v>0022</v>
          </cell>
          <cell r="G5620" t="str">
            <v>RITE</v>
          </cell>
        </row>
        <row r="5621">
          <cell r="A5621">
            <v>5553</v>
          </cell>
          <cell r="B5621">
            <v>2</v>
          </cell>
          <cell r="C5621" t="str">
            <v>OCD-AA-0113</v>
          </cell>
          <cell r="D5621">
            <v>5553</v>
          </cell>
          <cell r="E5621" t="str">
            <v>OCD-AA</v>
          </cell>
          <cell r="F5621" t="str">
            <v>0113</v>
          </cell>
          <cell r="G5621" t="str">
            <v>On Location</v>
          </cell>
        </row>
        <row r="5622">
          <cell r="A5622">
            <v>6416</v>
          </cell>
          <cell r="B5622">
            <v>2</v>
          </cell>
          <cell r="C5622" t="str">
            <v>OCD-AA-2481</v>
          </cell>
          <cell r="D5622">
            <v>6416</v>
          </cell>
          <cell r="E5622" t="str">
            <v>OCD-AA</v>
          </cell>
          <cell r="F5622" t="str">
            <v>2481</v>
          </cell>
          <cell r="G5622" t="str">
            <v>RITE</v>
          </cell>
        </row>
        <row r="5623">
          <cell r="A5623">
            <v>6414</v>
          </cell>
          <cell r="B5623">
            <v>2</v>
          </cell>
          <cell r="C5623" t="str">
            <v>OCD-AA-2482</v>
          </cell>
          <cell r="D5623">
            <v>6414</v>
          </cell>
          <cell r="E5623" t="str">
            <v>OCD-AA</v>
          </cell>
          <cell r="F5623" t="str">
            <v>2482</v>
          </cell>
          <cell r="G5623" t="str">
            <v>RITE</v>
          </cell>
        </row>
        <row r="5624">
          <cell r="A5624">
            <v>6412</v>
          </cell>
          <cell r="B5624">
            <v>2</v>
          </cell>
          <cell r="C5624" t="str">
            <v>OCD-AA-2484</v>
          </cell>
          <cell r="D5624">
            <v>6412</v>
          </cell>
          <cell r="E5624" t="str">
            <v>OCD-AA</v>
          </cell>
          <cell r="F5624" t="str">
            <v>2484</v>
          </cell>
          <cell r="G5624" t="str">
            <v>RITE</v>
          </cell>
        </row>
        <row r="5625">
          <cell r="A5625">
            <v>6413</v>
          </cell>
          <cell r="B5625">
            <v>2</v>
          </cell>
          <cell r="C5625" t="str">
            <v>OCD-AA-2487</v>
          </cell>
          <cell r="D5625">
            <v>6413</v>
          </cell>
          <cell r="E5625" t="str">
            <v>OCD-AA</v>
          </cell>
          <cell r="F5625" t="str">
            <v>2487</v>
          </cell>
          <cell r="G5625" t="str">
            <v>On Location</v>
          </cell>
        </row>
        <row r="5626">
          <cell r="A5626">
            <v>6411</v>
          </cell>
          <cell r="B5626">
            <v>2</v>
          </cell>
          <cell r="C5626" t="str">
            <v>OCD-AA-2488</v>
          </cell>
          <cell r="D5626">
            <v>6411</v>
          </cell>
          <cell r="E5626" t="str">
            <v>OCD-AA</v>
          </cell>
          <cell r="F5626" t="str">
            <v>2488</v>
          </cell>
          <cell r="G5626" t="str">
            <v>RITE</v>
          </cell>
        </row>
        <row r="5627">
          <cell r="A5627">
            <v>6415</v>
          </cell>
          <cell r="B5627">
            <v>2</v>
          </cell>
          <cell r="C5627" t="str">
            <v>OCD-AA-2490</v>
          </cell>
          <cell r="D5627">
            <v>6415</v>
          </cell>
          <cell r="E5627" t="str">
            <v>OCD-AA</v>
          </cell>
          <cell r="F5627" t="str">
            <v>2490</v>
          </cell>
          <cell r="G5627" t="str">
            <v>RITE</v>
          </cell>
        </row>
        <row r="5628">
          <cell r="A5628">
            <v>5551</v>
          </cell>
          <cell r="B5628">
            <v>2</v>
          </cell>
          <cell r="C5628" t="str">
            <v>OCD-AA-5345</v>
          </cell>
          <cell r="D5628">
            <v>5551</v>
          </cell>
          <cell r="E5628" t="str">
            <v>OCD-AA</v>
          </cell>
          <cell r="F5628" t="str">
            <v>5345</v>
          </cell>
          <cell r="G5628" t="str">
            <v>On Location</v>
          </cell>
        </row>
        <row r="5629">
          <cell r="A5629">
            <v>5554</v>
          </cell>
          <cell r="B5629">
            <v>2</v>
          </cell>
          <cell r="C5629" t="str">
            <v>OCD-AA-5953</v>
          </cell>
          <cell r="D5629">
            <v>5554</v>
          </cell>
          <cell r="E5629" t="str">
            <v>OCD-AA</v>
          </cell>
          <cell r="F5629" t="str">
            <v>5953</v>
          </cell>
          <cell r="G5629" t="str">
            <v>RITE</v>
          </cell>
          <cell r="N5629" t="str">
            <v>LFT-62633</v>
          </cell>
        </row>
        <row r="5630">
          <cell r="A5630">
            <v>5552</v>
          </cell>
          <cell r="B5630">
            <v>2</v>
          </cell>
          <cell r="C5630" t="str">
            <v>OCD-AA-6046</v>
          </cell>
          <cell r="D5630">
            <v>5552</v>
          </cell>
          <cell r="E5630" t="str">
            <v>OCD-AA</v>
          </cell>
          <cell r="F5630" t="str">
            <v>6046</v>
          </cell>
          <cell r="G5630" t="str">
            <v>RITE</v>
          </cell>
        </row>
        <row r="5631">
          <cell r="A5631">
            <v>5603</v>
          </cell>
          <cell r="B5631">
            <v>2</v>
          </cell>
          <cell r="C5631" t="str">
            <v>OCD-AA-6763</v>
          </cell>
          <cell r="D5631">
            <v>5603</v>
          </cell>
          <cell r="E5631" t="str">
            <v>OCD-AA</v>
          </cell>
          <cell r="F5631" t="str">
            <v>6763</v>
          </cell>
          <cell r="G5631" t="str">
            <v>RITE</v>
          </cell>
          <cell r="N5631" t="str">
            <v>LFT-62633</v>
          </cell>
        </row>
        <row r="5632">
          <cell r="A5632">
            <v>2585</v>
          </cell>
          <cell r="B5632">
            <v>2</v>
          </cell>
          <cell r="C5632" t="str">
            <v>OLU-BG-711</v>
          </cell>
          <cell r="D5632">
            <v>2585</v>
          </cell>
          <cell r="E5632" t="str">
            <v>OLU-BG</v>
          </cell>
          <cell r="F5632" t="str">
            <v>711</v>
          </cell>
          <cell r="G5632" t="str">
            <v>JUNKED</v>
          </cell>
        </row>
        <row r="5633">
          <cell r="A5633">
            <v>4644</v>
          </cell>
          <cell r="B5633">
            <v>2</v>
          </cell>
          <cell r="C5633" t="str">
            <v>olu-bhi-H&amp;P 91</v>
          </cell>
          <cell r="D5633">
            <v>4644</v>
          </cell>
          <cell r="E5633" t="str">
            <v>olu-bhi</v>
          </cell>
          <cell r="F5633" t="str">
            <v>H&amp;P 91</v>
          </cell>
          <cell r="G5633" t="str">
            <v>RONG</v>
          </cell>
        </row>
        <row r="5634">
          <cell r="A5634">
            <v>5052</v>
          </cell>
          <cell r="B5634">
            <v>2</v>
          </cell>
          <cell r="C5634" t="str">
            <v>OLU-CONTINENTAL-014</v>
          </cell>
          <cell r="D5634">
            <v>5052</v>
          </cell>
          <cell r="E5634" t="str">
            <v>OLU-CONTINENTAL</v>
          </cell>
          <cell r="F5634" t="str">
            <v>014</v>
          </cell>
          <cell r="G5634" t="str">
            <v>JUNKED</v>
          </cell>
        </row>
        <row r="5635">
          <cell r="A5635">
            <v>4678</v>
          </cell>
          <cell r="B5635">
            <v>2</v>
          </cell>
          <cell r="C5635" t="str">
            <v>olu-epoch-Hondo</v>
          </cell>
          <cell r="D5635">
            <v>4678</v>
          </cell>
          <cell r="E5635" t="str">
            <v>olu-epoch</v>
          </cell>
          <cell r="F5635" t="str">
            <v>Hondo</v>
          </cell>
          <cell r="G5635" t="str">
            <v>RITE</v>
          </cell>
        </row>
        <row r="5636">
          <cell r="A5636">
            <v>63</v>
          </cell>
          <cell r="B5636">
            <v>2</v>
          </cell>
          <cell r="C5636" t="str">
            <v>OLU-ER-001</v>
          </cell>
          <cell r="D5636">
            <v>63</v>
          </cell>
          <cell r="E5636" t="str">
            <v>OLU-ER</v>
          </cell>
          <cell r="F5636" t="str">
            <v>001</v>
          </cell>
          <cell r="G5636" t="str">
            <v>On Location</v>
          </cell>
        </row>
        <row r="5637">
          <cell r="A5637">
            <v>5325</v>
          </cell>
          <cell r="B5637">
            <v>2</v>
          </cell>
          <cell r="C5637" t="str">
            <v>olu-geoservices-CONOCO</v>
          </cell>
          <cell r="D5637">
            <v>5325</v>
          </cell>
          <cell r="E5637" t="str">
            <v>olu-geoservices</v>
          </cell>
          <cell r="F5637" t="str">
            <v>CONOCO</v>
          </cell>
          <cell r="G5637" t="str">
            <v>On Location</v>
          </cell>
        </row>
        <row r="5638">
          <cell r="A5638">
            <v>4667</v>
          </cell>
          <cell r="B5638">
            <v>2</v>
          </cell>
          <cell r="C5638" t="str">
            <v>olu-geoservices-Millenium</v>
          </cell>
          <cell r="D5638">
            <v>4667</v>
          </cell>
          <cell r="E5638" t="str">
            <v>olu-geoservices</v>
          </cell>
          <cell r="F5638" t="str">
            <v>Millenium</v>
          </cell>
          <cell r="G5638" t="str">
            <v>JUNKED</v>
          </cell>
        </row>
        <row r="5639">
          <cell r="A5639">
            <v>4164</v>
          </cell>
          <cell r="B5639">
            <v>2</v>
          </cell>
          <cell r="C5639" t="str">
            <v>OLU-GM-101</v>
          </cell>
          <cell r="D5639">
            <v>4164</v>
          </cell>
          <cell r="E5639" t="str">
            <v>OLU-GM</v>
          </cell>
          <cell r="F5639" t="str">
            <v>101</v>
          </cell>
          <cell r="G5639" t="str">
            <v>JUNKED</v>
          </cell>
        </row>
        <row r="5640">
          <cell r="A5640">
            <v>6055</v>
          </cell>
          <cell r="B5640">
            <v>2</v>
          </cell>
          <cell r="C5640" t="str">
            <v>OLU-HA-102</v>
          </cell>
          <cell r="D5640">
            <v>6055</v>
          </cell>
          <cell r="E5640" t="str">
            <v>OLU-HA</v>
          </cell>
          <cell r="F5640" t="str">
            <v>102</v>
          </cell>
          <cell r="G5640" t="str">
            <v>On Location</v>
          </cell>
        </row>
        <row r="5641">
          <cell r="A5641">
            <v>1199</v>
          </cell>
          <cell r="B5641">
            <v>2</v>
          </cell>
          <cell r="C5641" t="str">
            <v>OLU-HA-103</v>
          </cell>
          <cell r="D5641">
            <v>1199</v>
          </cell>
          <cell r="E5641" t="str">
            <v>OLU-HA</v>
          </cell>
          <cell r="F5641" t="str">
            <v>103</v>
          </cell>
          <cell r="G5641" t="str">
            <v>JUNKED</v>
          </cell>
        </row>
        <row r="5642">
          <cell r="A5642">
            <v>4229</v>
          </cell>
          <cell r="B5642">
            <v>2</v>
          </cell>
          <cell r="C5642" t="str">
            <v>OLU-HC-1</v>
          </cell>
          <cell r="D5642">
            <v>4229</v>
          </cell>
          <cell r="E5642" t="str">
            <v>OLU-KA</v>
          </cell>
          <cell r="F5642" t="str">
            <v>9850</v>
          </cell>
          <cell r="G5642" t="str">
            <v>RITE</v>
          </cell>
          <cell r="H5642" t="str">
            <v>1000016397</v>
          </cell>
        </row>
        <row r="5643">
          <cell r="A5643">
            <v>2959</v>
          </cell>
          <cell r="B5643">
            <v>2</v>
          </cell>
          <cell r="C5643" t="str">
            <v>OLU-JA-9101</v>
          </cell>
          <cell r="D5643">
            <v>2959</v>
          </cell>
          <cell r="E5643" t="str">
            <v>OLU-JA</v>
          </cell>
          <cell r="F5643" t="str">
            <v>9101</v>
          </cell>
          <cell r="G5643" t="str">
            <v>On Location</v>
          </cell>
          <cell r="H5643" t="str">
            <v>1000007347</v>
          </cell>
        </row>
        <row r="5644">
          <cell r="A5644">
            <v>2994</v>
          </cell>
          <cell r="B5644">
            <v>2</v>
          </cell>
          <cell r="C5644" t="str">
            <v>OLU-JA-931</v>
          </cell>
          <cell r="D5644">
            <v>2994</v>
          </cell>
          <cell r="E5644" t="str">
            <v>OLU-JA</v>
          </cell>
          <cell r="F5644" t="str">
            <v>931</v>
          </cell>
          <cell r="G5644" t="str">
            <v>On Location</v>
          </cell>
          <cell r="H5644" t="str">
            <v>1000007361</v>
          </cell>
        </row>
        <row r="5645">
          <cell r="A5645">
            <v>3000</v>
          </cell>
          <cell r="B5645">
            <v>2</v>
          </cell>
          <cell r="C5645" t="str">
            <v>OLU-JA-932</v>
          </cell>
          <cell r="D5645">
            <v>3000</v>
          </cell>
          <cell r="E5645" t="str">
            <v>OLU-JA</v>
          </cell>
          <cell r="F5645" t="str">
            <v>932</v>
          </cell>
          <cell r="G5645" t="str">
            <v>On Location</v>
          </cell>
          <cell r="H5645" t="str">
            <v>1000017426</v>
          </cell>
          <cell r="N5645" t="str">
            <v>4500961851</v>
          </cell>
          <cell r="O5645" t="str">
            <v>1</v>
          </cell>
        </row>
        <row r="5646">
          <cell r="A5646">
            <v>3005</v>
          </cell>
          <cell r="B5646">
            <v>2</v>
          </cell>
          <cell r="C5646" t="str">
            <v>OLU-JA-933</v>
          </cell>
          <cell r="D5646">
            <v>3005</v>
          </cell>
          <cell r="E5646" t="str">
            <v>OLU-JA</v>
          </cell>
          <cell r="F5646" t="str">
            <v>933</v>
          </cell>
          <cell r="G5646" t="str">
            <v>On Location</v>
          </cell>
          <cell r="H5646" t="str">
            <v>1000007363</v>
          </cell>
        </row>
        <row r="5647">
          <cell r="A5647">
            <v>3062</v>
          </cell>
          <cell r="B5647">
            <v>2</v>
          </cell>
          <cell r="C5647" t="str">
            <v>OLU-JA-934</v>
          </cell>
          <cell r="D5647">
            <v>3062</v>
          </cell>
          <cell r="E5647" t="str">
            <v>OLU-JA</v>
          </cell>
          <cell r="F5647" t="str">
            <v>934</v>
          </cell>
          <cell r="G5647" t="str">
            <v>On Location</v>
          </cell>
          <cell r="H5647" t="str">
            <v>1000017427</v>
          </cell>
          <cell r="N5647" t="str">
            <v>4500959084</v>
          </cell>
          <cell r="O5647" t="str">
            <v>1</v>
          </cell>
        </row>
        <row r="5648">
          <cell r="A5648">
            <v>3009</v>
          </cell>
          <cell r="B5648">
            <v>2</v>
          </cell>
          <cell r="C5648" t="str">
            <v>OLU-JA-935</v>
          </cell>
          <cell r="D5648">
            <v>3009</v>
          </cell>
          <cell r="E5648" t="str">
            <v>OLU-JA</v>
          </cell>
          <cell r="F5648" t="str">
            <v>935</v>
          </cell>
          <cell r="G5648" t="str">
            <v>RITE</v>
          </cell>
          <cell r="H5648" t="str">
            <v>1000007365</v>
          </cell>
        </row>
        <row r="5649">
          <cell r="A5649">
            <v>3010</v>
          </cell>
          <cell r="B5649">
            <v>2</v>
          </cell>
          <cell r="C5649" t="str">
            <v>OLU-JA-936</v>
          </cell>
          <cell r="D5649">
            <v>3010</v>
          </cell>
          <cell r="E5649" t="str">
            <v>OLU-JA</v>
          </cell>
          <cell r="F5649" t="str">
            <v>936</v>
          </cell>
          <cell r="G5649" t="str">
            <v>On Location</v>
          </cell>
          <cell r="H5649" t="str">
            <v>1000007366</v>
          </cell>
        </row>
        <row r="5650">
          <cell r="A5650">
            <v>3017</v>
          </cell>
          <cell r="B5650">
            <v>2</v>
          </cell>
          <cell r="C5650" t="str">
            <v>OLU-JA-941</v>
          </cell>
          <cell r="D5650">
            <v>3017</v>
          </cell>
          <cell r="E5650" t="str">
            <v>OLU-JA</v>
          </cell>
          <cell r="F5650" t="str">
            <v>941</v>
          </cell>
          <cell r="G5650" t="str">
            <v>On Location</v>
          </cell>
          <cell r="H5650" t="str">
            <v>1000007367</v>
          </cell>
        </row>
        <row r="5651">
          <cell r="A5651">
            <v>3029</v>
          </cell>
          <cell r="B5651">
            <v>2</v>
          </cell>
          <cell r="C5651" t="str">
            <v>OLU-JA-9501</v>
          </cell>
          <cell r="D5651">
            <v>3029</v>
          </cell>
          <cell r="E5651" t="str">
            <v>OLU-JA</v>
          </cell>
          <cell r="F5651" t="str">
            <v>9501</v>
          </cell>
          <cell r="G5651" t="str">
            <v>On Location</v>
          </cell>
          <cell r="H5651" t="str">
            <v>1000007368</v>
          </cell>
        </row>
        <row r="5652">
          <cell r="A5652">
            <v>3031</v>
          </cell>
          <cell r="B5652">
            <v>2</v>
          </cell>
          <cell r="C5652" t="str">
            <v>OLU-JA-9503</v>
          </cell>
          <cell r="D5652">
            <v>3031</v>
          </cell>
          <cell r="E5652" t="str">
            <v>OLU-JA</v>
          </cell>
          <cell r="F5652" t="str">
            <v>9503</v>
          </cell>
          <cell r="G5652" t="str">
            <v>On Location</v>
          </cell>
          <cell r="H5652" t="str">
            <v>1000007369</v>
          </cell>
        </row>
        <row r="5653">
          <cell r="A5653">
            <v>3034</v>
          </cell>
          <cell r="B5653">
            <v>2</v>
          </cell>
          <cell r="C5653" t="str">
            <v>OLU-JA-9504</v>
          </cell>
          <cell r="D5653">
            <v>3034</v>
          </cell>
          <cell r="E5653" t="str">
            <v>OLU-JA</v>
          </cell>
          <cell r="F5653" t="str">
            <v>9504</v>
          </cell>
          <cell r="G5653" t="str">
            <v>RITE</v>
          </cell>
          <cell r="H5653" t="str">
            <v>1000007370</v>
          </cell>
        </row>
        <row r="5654">
          <cell r="A5654">
            <v>3036</v>
          </cell>
          <cell r="B5654">
            <v>2</v>
          </cell>
          <cell r="C5654" t="str">
            <v>OLU-JA-9505</v>
          </cell>
          <cell r="D5654">
            <v>3036</v>
          </cell>
          <cell r="E5654" t="str">
            <v>OLU-JA</v>
          </cell>
          <cell r="F5654" t="str">
            <v>9505</v>
          </cell>
          <cell r="G5654" t="str">
            <v>On Location</v>
          </cell>
          <cell r="I5654" t="e">
            <v>#N/A</v>
          </cell>
        </row>
        <row r="5655">
          <cell r="A5655">
            <v>3090</v>
          </cell>
          <cell r="B5655">
            <v>2</v>
          </cell>
          <cell r="C5655" t="str">
            <v>OLU-JA-9601</v>
          </cell>
          <cell r="D5655">
            <v>3090</v>
          </cell>
          <cell r="E5655" t="str">
            <v>OLU-JA</v>
          </cell>
          <cell r="F5655" t="str">
            <v>9601</v>
          </cell>
          <cell r="G5655" t="str">
            <v>On Location</v>
          </cell>
          <cell r="H5655" t="str">
            <v>1000007371</v>
          </cell>
          <cell r="N5655" t="str">
            <v>4500010841</v>
          </cell>
          <cell r="O5655" t="str">
            <v>1</v>
          </cell>
        </row>
        <row r="5656">
          <cell r="A5656">
            <v>3098</v>
          </cell>
          <cell r="B5656">
            <v>2</v>
          </cell>
          <cell r="C5656" t="str">
            <v>OLU-JA-9602</v>
          </cell>
          <cell r="D5656">
            <v>3098</v>
          </cell>
          <cell r="E5656" t="str">
            <v>OLU-JA</v>
          </cell>
          <cell r="F5656" t="str">
            <v>9602</v>
          </cell>
          <cell r="G5656" t="str">
            <v>RITE</v>
          </cell>
          <cell r="H5656" t="str">
            <v>1000007372</v>
          </cell>
          <cell r="N5656" t="str">
            <v>4500010841</v>
          </cell>
          <cell r="O5656" t="str">
            <v>2</v>
          </cell>
        </row>
        <row r="5657">
          <cell r="A5657">
            <v>3109</v>
          </cell>
          <cell r="B5657">
            <v>2</v>
          </cell>
          <cell r="C5657" t="str">
            <v>OLU-JA-9605</v>
          </cell>
          <cell r="D5657">
            <v>3109</v>
          </cell>
          <cell r="E5657" t="str">
            <v>OLU-JA</v>
          </cell>
          <cell r="F5657" t="str">
            <v>9605</v>
          </cell>
          <cell r="G5657" t="str">
            <v>On Location</v>
          </cell>
          <cell r="H5657" t="str">
            <v>1000018721</v>
          </cell>
        </row>
        <row r="5658">
          <cell r="A5658">
            <v>3132</v>
          </cell>
          <cell r="B5658">
            <v>2</v>
          </cell>
          <cell r="C5658" t="str">
            <v>OLU-JA-9609</v>
          </cell>
          <cell r="D5658">
            <v>3132</v>
          </cell>
          <cell r="E5658" t="str">
            <v>OLU-JA</v>
          </cell>
          <cell r="F5658" t="str">
            <v>9609</v>
          </cell>
          <cell r="G5658" t="str">
            <v>On Location</v>
          </cell>
          <cell r="H5658" t="str">
            <v>1000007360</v>
          </cell>
        </row>
        <row r="5659">
          <cell r="A5659">
            <v>3144</v>
          </cell>
          <cell r="B5659">
            <v>2</v>
          </cell>
          <cell r="C5659" t="str">
            <v>OLU-JA-9610</v>
          </cell>
          <cell r="D5659">
            <v>3144</v>
          </cell>
          <cell r="E5659" t="str">
            <v>OLU-JA</v>
          </cell>
          <cell r="F5659" t="str">
            <v>9610</v>
          </cell>
          <cell r="G5659" t="str">
            <v>RITE</v>
          </cell>
          <cell r="I5659" t="e">
            <v>#N/A</v>
          </cell>
        </row>
        <row r="5660">
          <cell r="A5660">
            <v>3151</v>
          </cell>
          <cell r="B5660">
            <v>2</v>
          </cell>
          <cell r="C5660" t="str">
            <v>OLU-JA-9611</v>
          </cell>
          <cell r="D5660">
            <v>3151</v>
          </cell>
          <cell r="E5660" t="str">
            <v>OLU-JA</v>
          </cell>
          <cell r="F5660" t="str">
            <v>9611</v>
          </cell>
          <cell r="G5660" t="str">
            <v>RONG</v>
          </cell>
          <cell r="H5660" t="str">
            <v>1000016536</v>
          </cell>
        </row>
        <row r="5661">
          <cell r="A5661">
            <v>3253</v>
          </cell>
          <cell r="B5661">
            <v>2</v>
          </cell>
          <cell r="C5661" t="str">
            <v>OLU-JA-9701</v>
          </cell>
          <cell r="D5661">
            <v>3253</v>
          </cell>
          <cell r="E5661" t="str">
            <v>OLU-JA</v>
          </cell>
          <cell r="F5661" t="str">
            <v>9701</v>
          </cell>
          <cell r="G5661" t="str">
            <v>RONG</v>
          </cell>
          <cell r="H5661" t="str">
            <v>1000017889</v>
          </cell>
        </row>
        <row r="5662">
          <cell r="A5662">
            <v>3692</v>
          </cell>
          <cell r="B5662">
            <v>2</v>
          </cell>
          <cell r="C5662" t="str">
            <v>OLU-JA-9850</v>
          </cell>
          <cell r="D5662">
            <v>3692</v>
          </cell>
          <cell r="E5662" t="str">
            <v>OLU-JA</v>
          </cell>
          <cell r="F5662" t="str">
            <v>9850</v>
          </cell>
          <cell r="G5662" t="str">
            <v>JUNKED</v>
          </cell>
          <cell r="I5662" t="e">
            <v>#N/A</v>
          </cell>
        </row>
        <row r="5663">
          <cell r="A5663">
            <v>2749</v>
          </cell>
          <cell r="B5663">
            <v>2</v>
          </cell>
          <cell r="C5663" t="str">
            <v>OLU-JD-801</v>
          </cell>
          <cell r="D5663">
            <v>2749</v>
          </cell>
          <cell r="E5663" t="str">
            <v>OLU-JE</v>
          </cell>
          <cell r="F5663" t="str">
            <v>801</v>
          </cell>
          <cell r="G5663" t="str">
            <v>In Process</v>
          </cell>
          <cell r="H5663" t="str">
            <v>1000005659</v>
          </cell>
        </row>
        <row r="5664">
          <cell r="A5664">
            <v>2761</v>
          </cell>
          <cell r="B5664">
            <v>2</v>
          </cell>
          <cell r="C5664" t="str">
            <v>OLU-JD-802</v>
          </cell>
          <cell r="D5664">
            <v>2761</v>
          </cell>
          <cell r="E5664" t="str">
            <v>OLU-JD</v>
          </cell>
          <cell r="F5664" t="str">
            <v>802</v>
          </cell>
          <cell r="G5664" t="str">
            <v>RONG</v>
          </cell>
          <cell r="H5664" t="str">
            <v>1000005660</v>
          </cell>
        </row>
        <row r="5665">
          <cell r="A5665">
            <v>2763</v>
          </cell>
          <cell r="B5665">
            <v>2</v>
          </cell>
          <cell r="C5665" t="str">
            <v>OLU-JD-803</v>
          </cell>
          <cell r="D5665">
            <v>2763</v>
          </cell>
          <cell r="E5665" t="str">
            <v>OLU-JD</v>
          </cell>
          <cell r="F5665" t="str">
            <v>803</v>
          </cell>
          <cell r="G5665" t="str">
            <v>On Location</v>
          </cell>
          <cell r="H5665" t="str">
            <v>1000005661</v>
          </cell>
        </row>
        <row r="5666">
          <cell r="A5666">
            <v>2772</v>
          </cell>
          <cell r="B5666">
            <v>2</v>
          </cell>
          <cell r="C5666" t="str">
            <v>OLU-JD-804</v>
          </cell>
          <cell r="D5666">
            <v>2772</v>
          </cell>
          <cell r="E5666" t="str">
            <v>OLU-JD</v>
          </cell>
          <cell r="F5666" t="str">
            <v>804</v>
          </cell>
          <cell r="G5666" t="str">
            <v>On Location</v>
          </cell>
          <cell r="H5666" t="str">
            <v>1000005662</v>
          </cell>
        </row>
        <row r="5667">
          <cell r="A5667">
            <v>3279</v>
          </cell>
          <cell r="B5667">
            <v>2</v>
          </cell>
          <cell r="C5667" t="str">
            <v>OLU-KA-9702</v>
          </cell>
          <cell r="D5667">
            <v>3279</v>
          </cell>
          <cell r="E5667" t="str">
            <v>OLU-KA</v>
          </cell>
          <cell r="F5667" t="str">
            <v>9702</v>
          </cell>
          <cell r="G5667" t="str">
            <v>RITE</v>
          </cell>
          <cell r="H5667" t="str">
            <v>1000012278</v>
          </cell>
          <cell r="N5667" t="str">
            <v>4500002244</v>
          </cell>
          <cell r="O5667" t="str">
            <v>1</v>
          </cell>
        </row>
        <row r="5668">
          <cell r="A5668">
            <v>3295</v>
          </cell>
          <cell r="B5668">
            <v>2</v>
          </cell>
          <cell r="C5668" t="str">
            <v>OLU-KA-9703</v>
          </cell>
          <cell r="D5668">
            <v>3295</v>
          </cell>
          <cell r="E5668" t="str">
            <v>OLU-KA</v>
          </cell>
          <cell r="F5668" t="str">
            <v>9703</v>
          </cell>
          <cell r="G5668" t="str">
            <v>RITE</v>
          </cell>
          <cell r="H5668" t="str">
            <v>1000012563</v>
          </cell>
          <cell r="N5668" t="str">
            <v>4500002480</v>
          </cell>
          <cell r="O5668" t="str">
            <v>1</v>
          </cell>
        </row>
        <row r="5669">
          <cell r="A5669">
            <v>3312</v>
          </cell>
          <cell r="B5669">
            <v>2</v>
          </cell>
          <cell r="C5669" t="str">
            <v>OLU-KA-9704</v>
          </cell>
          <cell r="D5669">
            <v>3312</v>
          </cell>
          <cell r="E5669" t="str">
            <v>OLU-KA</v>
          </cell>
          <cell r="F5669" t="str">
            <v>9704</v>
          </cell>
          <cell r="G5669" t="str">
            <v>On Location</v>
          </cell>
          <cell r="H5669" t="str">
            <v>1000016185</v>
          </cell>
          <cell r="N5669" t="str">
            <v>4500002473</v>
          </cell>
          <cell r="O5669" t="str">
            <v>4</v>
          </cell>
        </row>
        <row r="5670">
          <cell r="A5670">
            <v>3322</v>
          </cell>
          <cell r="B5670">
            <v>2</v>
          </cell>
          <cell r="C5670" t="str">
            <v>OLU-KA-9705</v>
          </cell>
          <cell r="D5670">
            <v>3322</v>
          </cell>
          <cell r="E5670" t="str">
            <v>OLU-KA</v>
          </cell>
          <cell r="F5670" t="str">
            <v>9705</v>
          </cell>
          <cell r="G5670" t="str">
            <v>On Location</v>
          </cell>
          <cell r="H5670" t="str">
            <v>1000012596</v>
          </cell>
          <cell r="N5670" t="str">
            <v>4500004295</v>
          </cell>
          <cell r="O5670" t="str">
            <v>1</v>
          </cell>
        </row>
        <row r="5671">
          <cell r="A5671">
            <v>3341</v>
          </cell>
          <cell r="B5671">
            <v>2</v>
          </cell>
          <cell r="C5671" t="str">
            <v>OLU-KA-9707</v>
          </cell>
          <cell r="D5671">
            <v>3341</v>
          </cell>
          <cell r="E5671" t="str">
            <v>OLU-KA</v>
          </cell>
          <cell r="F5671" t="str">
            <v>9707</v>
          </cell>
          <cell r="G5671" t="str">
            <v>On Location</v>
          </cell>
          <cell r="H5671" t="str">
            <v>1000015583</v>
          </cell>
        </row>
        <row r="5672">
          <cell r="A5672">
            <v>3369</v>
          </cell>
          <cell r="B5672">
            <v>2</v>
          </cell>
          <cell r="C5672" t="str">
            <v>OLU-KA-9709</v>
          </cell>
          <cell r="D5672">
            <v>3369</v>
          </cell>
          <cell r="E5672" t="str">
            <v>OLU-KA</v>
          </cell>
          <cell r="F5672" t="str">
            <v>9709</v>
          </cell>
          <cell r="G5672" t="str">
            <v>On Location</v>
          </cell>
          <cell r="H5672" t="str">
            <v>1000015163</v>
          </cell>
          <cell r="N5672" t="str">
            <v>4500052240</v>
          </cell>
          <cell r="O5672" t="str">
            <v>4</v>
          </cell>
        </row>
        <row r="5673">
          <cell r="A5673">
            <v>3379</v>
          </cell>
          <cell r="B5673">
            <v>2</v>
          </cell>
          <cell r="C5673" t="str">
            <v>OLU-KA-9710</v>
          </cell>
          <cell r="D5673">
            <v>3379</v>
          </cell>
          <cell r="E5673" t="str">
            <v>OLU-KA</v>
          </cell>
          <cell r="F5673" t="str">
            <v>9710</v>
          </cell>
          <cell r="G5673" t="str">
            <v>On Location</v>
          </cell>
          <cell r="H5673" t="str">
            <v>1000014725</v>
          </cell>
          <cell r="N5673" t="str">
            <v>4500052228</v>
          </cell>
          <cell r="O5673" t="str">
            <v>1</v>
          </cell>
        </row>
        <row r="5674">
          <cell r="A5674">
            <v>3384</v>
          </cell>
          <cell r="B5674">
            <v>2</v>
          </cell>
          <cell r="C5674" t="str">
            <v>OLU-KA-9711</v>
          </cell>
          <cell r="D5674">
            <v>3384</v>
          </cell>
          <cell r="E5674" t="str">
            <v>OLU-KA</v>
          </cell>
          <cell r="F5674" t="str">
            <v>9711</v>
          </cell>
          <cell r="G5674" t="str">
            <v>On Location</v>
          </cell>
          <cell r="H5674" t="str">
            <v>1000015169</v>
          </cell>
        </row>
        <row r="5675">
          <cell r="A5675">
            <v>3392</v>
          </cell>
          <cell r="B5675">
            <v>2</v>
          </cell>
          <cell r="C5675" t="str">
            <v>OLU-KA-9712</v>
          </cell>
          <cell r="D5675">
            <v>3392</v>
          </cell>
          <cell r="E5675" t="str">
            <v>OLU-KA</v>
          </cell>
          <cell r="F5675" t="str">
            <v>9712</v>
          </cell>
          <cell r="G5675" t="str">
            <v>On Location</v>
          </cell>
          <cell r="H5675" t="str">
            <v>1000015730</v>
          </cell>
          <cell r="N5675" t="str">
            <v>4500517671</v>
          </cell>
          <cell r="O5675" t="str">
            <v>4</v>
          </cell>
        </row>
        <row r="5676">
          <cell r="A5676">
            <v>3395</v>
          </cell>
          <cell r="B5676">
            <v>2</v>
          </cell>
          <cell r="C5676" t="str">
            <v>OLU-KA-9713</v>
          </cell>
          <cell r="D5676">
            <v>3395</v>
          </cell>
          <cell r="E5676" t="str">
            <v>OLU-KA</v>
          </cell>
          <cell r="F5676" t="str">
            <v>9713</v>
          </cell>
          <cell r="G5676" t="str">
            <v>RITE</v>
          </cell>
          <cell r="H5676" t="str">
            <v>1000015731</v>
          </cell>
          <cell r="N5676" t="str">
            <v>4500517671</v>
          </cell>
          <cell r="O5676" t="str">
            <v>5</v>
          </cell>
        </row>
        <row r="5677">
          <cell r="A5677">
            <v>3444</v>
          </cell>
          <cell r="B5677">
            <v>2</v>
          </cell>
          <cell r="C5677" t="str">
            <v>OLU-KA-9801</v>
          </cell>
          <cell r="D5677">
            <v>3444</v>
          </cell>
          <cell r="E5677" t="str">
            <v>OLU-KA</v>
          </cell>
          <cell r="F5677" t="str">
            <v>9801</v>
          </cell>
          <cell r="G5677" t="str">
            <v>On Location</v>
          </cell>
          <cell r="H5677" t="str">
            <v>1000015864</v>
          </cell>
        </row>
        <row r="5678">
          <cell r="A5678">
            <v>3462</v>
          </cell>
          <cell r="B5678">
            <v>2</v>
          </cell>
          <cell r="C5678" t="str">
            <v>OLU-KA-9802</v>
          </cell>
          <cell r="D5678">
            <v>3462</v>
          </cell>
          <cell r="E5678" t="str">
            <v>OLU-KA</v>
          </cell>
          <cell r="F5678" t="str">
            <v>9802</v>
          </cell>
          <cell r="G5678" t="str">
            <v>On Location</v>
          </cell>
          <cell r="H5678" t="str">
            <v>1000015865</v>
          </cell>
        </row>
        <row r="5679">
          <cell r="A5679">
            <v>3492</v>
          </cell>
          <cell r="B5679">
            <v>2</v>
          </cell>
          <cell r="C5679" t="str">
            <v>OLU-KA-9803</v>
          </cell>
          <cell r="D5679">
            <v>3492</v>
          </cell>
          <cell r="E5679" t="str">
            <v>OLU-KA</v>
          </cell>
          <cell r="F5679" t="str">
            <v>9803</v>
          </cell>
          <cell r="G5679" t="str">
            <v>On Location</v>
          </cell>
          <cell r="H5679" t="str">
            <v>1000015866</v>
          </cell>
        </row>
        <row r="5680">
          <cell r="A5680">
            <v>3512</v>
          </cell>
          <cell r="B5680">
            <v>2</v>
          </cell>
          <cell r="C5680" t="str">
            <v>OLU-KA-9804</v>
          </cell>
          <cell r="D5680">
            <v>3512</v>
          </cell>
          <cell r="E5680" t="str">
            <v>OLU-KA</v>
          </cell>
          <cell r="F5680" t="str">
            <v>9804</v>
          </cell>
          <cell r="G5680" t="str">
            <v>On Location</v>
          </cell>
          <cell r="H5680" t="str">
            <v>1000016256</v>
          </cell>
        </row>
        <row r="5681">
          <cell r="A5681">
            <v>3531</v>
          </cell>
          <cell r="B5681">
            <v>2</v>
          </cell>
          <cell r="C5681" t="str">
            <v>OLU-KA-9805</v>
          </cell>
          <cell r="D5681">
            <v>3531</v>
          </cell>
          <cell r="E5681" t="str">
            <v>OLU-KA</v>
          </cell>
          <cell r="F5681" t="str">
            <v>9805</v>
          </cell>
          <cell r="G5681" t="str">
            <v>On Location</v>
          </cell>
          <cell r="H5681" t="str">
            <v>1000015867</v>
          </cell>
        </row>
        <row r="5682">
          <cell r="A5682">
            <v>3541</v>
          </cell>
          <cell r="B5682">
            <v>2</v>
          </cell>
          <cell r="C5682" t="str">
            <v>OLU-KA-9806</v>
          </cell>
          <cell r="D5682">
            <v>3541</v>
          </cell>
          <cell r="E5682" t="str">
            <v>OLU-KA</v>
          </cell>
          <cell r="F5682" t="str">
            <v>9806</v>
          </cell>
          <cell r="G5682" t="str">
            <v>RITE</v>
          </cell>
          <cell r="H5682" t="str">
            <v>1000015868</v>
          </cell>
        </row>
        <row r="5683">
          <cell r="A5683">
            <v>3557</v>
          </cell>
          <cell r="B5683">
            <v>2</v>
          </cell>
          <cell r="C5683" t="str">
            <v>OLU-KA-9807</v>
          </cell>
          <cell r="D5683">
            <v>3557</v>
          </cell>
          <cell r="E5683" t="str">
            <v>OLU-KA</v>
          </cell>
          <cell r="F5683" t="str">
            <v>9807</v>
          </cell>
          <cell r="G5683" t="str">
            <v>On Location</v>
          </cell>
          <cell r="H5683" t="str">
            <v>1000016257</v>
          </cell>
        </row>
        <row r="5684">
          <cell r="A5684">
            <v>3569</v>
          </cell>
          <cell r="B5684">
            <v>2</v>
          </cell>
          <cell r="C5684" t="str">
            <v>OLU-KA-9808</v>
          </cell>
          <cell r="D5684">
            <v>3569</v>
          </cell>
          <cell r="E5684" t="str">
            <v>OLU-KA</v>
          </cell>
          <cell r="F5684" t="str">
            <v>9808</v>
          </cell>
          <cell r="G5684" t="str">
            <v>On Location</v>
          </cell>
          <cell r="H5684" t="str">
            <v>1000016258</v>
          </cell>
        </row>
        <row r="5685">
          <cell r="A5685">
            <v>4526</v>
          </cell>
          <cell r="B5685">
            <v>2</v>
          </cell>
          <cell r="C5685" t="str">
            <v>OLU-KA-9904</v>
          </cell>
          <cell r="D5685">
            <v>4526</v>
          </cell>
          <cell r="E5685" t="str">
            <v>OLU-KA</v>
          </cell>
          <cell r="F5685" t="str">
            <v>9904</v>
          </cell>
          <cell r="G5685" t="str">
            <v>On Location</v>
          </cell>
          <cell r="H5685" t="str">
            <v>1000017299</v>
          </cell>
          <cell r="N5685" t="str">
            <v>4500910118</v>
          </cell>
          <cell r="O5685" t="str">
            <v>1</v>
          </cell>
        </row>
        <row r="5686">
          <cell r="A5686">
            <v>4680</v>
          </cell>
          <cell r="B5686">
            <v>2</v>
          </cell>
          <cell r="C5686" t="str">
            <v>OLU-KA-9905</v>
          </cell>
          <cell r="D5686">
            <v>4680</v>
          </cell>
          <cell r="E5686" t="str">
            <v>OLU-KA</v>
          </cell>
          <cell r="F5686" t="str">
            <v>9905</v>
          </cell>
          <cell r="G5686" t="str">
            <v>RITE</v>
          </cell>
          <cell r="H5686" t="str">
            <v>1000017343</v>
          </cell>
          <cell r="N5686" t="str">
            <v>4500929228</v>
          </cell>
          <cell r="O5686" t="str">
            <v>1</v>
          </cell>
        </row>
        <row r="5687">
          <cell r="A5687">
            <v>4681</v>
          </cell>
          <cell r="B5687">
            <v>2</v>
          </cell>
          <cell r="C5687" t="str">
            <v>OLU-KA-9906</v>
          </cell>
          <cell r="D5687">
            <v>4681</v>
          </cell>
          <cell r="E5687" t="str">
            <v>OLU-KA</v>
          </cell>
          <cell r="F5687" t="str">
            <v>9906</v>
          </cell>
          <cell r="G5687" t="str">
            <v>On Location</v>
          </cell>
          <cell r="H5687" t="str">
            <v>1000017399</v>
          </cell>
          <cell r="N5687" t="str">
            <v>4500947770</v>
          </cell>
          <cell r="O5687" t="str">
            <v>1</v>
          </cell>
        </row>
        <row r="5688">
          <cell r="A5688">
            <v>4682</v>
          </cell>
          <cell r="B5688">
            <v>2</v>
          </cell>
          <cell r="C5688" t="str">
            <v>OLU-KA-9907</v>
          </cell>
          <cell r="D5688">
            <v>4682</v>
          </cell>
          <cell r="E5688" t="str">
            <v>OLU-KA</v>
          </cell>
          <cell r="F5688" t="str">
            <v>9907</v>
          </cell>
          <cell r="G5688" t="str">
            <v>On Location</v>
          </cell>
          <cell r="H5688" t="str">
            <v>1000017400</v>
          </cell>
          <cell r="N5688" t="str">
            <v>4500947771</v>
          </cell>
          <cell r="O5688" t="str">
            <v>1</v>
          </cell>
        </row>
        <row r="5689">
          <cell r="A5689">
            <v>6887</v>
          </cell>
          <cell r="B5689">
            <v>2</v>
          </cell>
          <cell r="C5689" t="str">
            <v>OLU-KL-0001</v>
          </cell>
          <cell r="D5689">
            <v>6887</v>
          </cell>
          <cell r="E5689" t="str">
            <v>OLU-KL</v>
          </cell>
          <cell r="F5689" t="str">
            <v>0001</v>
          </cell>
          <cell r="G5689" t="str">
            <v>RITE</v>
          </cell>
        </row>
        <row r="5690">
          <cell r="A5690">
            <v>7055</v>
          </cell>
          <cell r="B5690">
            <v>2</v>
          </cell>
          <cell r="C5690" t="str">
            <v>OLU-KL-0002</v>
          </cell>
          <cell r="D5690">
            <v>7055</v>
          </cell>
          <cell r="E5690" t="str">
            <v>OLU-KL</v>
          </cell>
          <cell r="F5690" t="str">
            <v>0002</v>
          </cell>
          <cell r="G5690" t="str">
            <v>RITE</v>
          </cell>
        </row>
        <row r="5691">
          <cell r="A5691">
            <v>5076</v>
          </cell>
          <cell r="B5691">
            <v>2</v>
          </cell>
          <cell r="C5691" t="str">
            <v>OLU-OCSB-732</v>
          </cell>
          <cell r="D5691">
            <v>5076</v>
          </cell>
          <cell r="E5691" t="str">
            <v>OLU-OCSB</v>
          </cell>
          <cell r="F5691" t="str">
            <v>732</v>
          </cell>
          <cell r="G5691" t="str">
            <v>On Location</v>
          </cell>
        </row>
        <row r="5692">
          <cell r="A5692">
            <v>4224</v>
          </cell>
          <cell r="B5692">
            <v>2</v>
          </cell>
          <cell r="C5692" t="str">
            <v>olu-otic-609</v>
          </cell>
          <cell r="D5692">
            <v>4224</v>
          </cell>
          <cell r="E5692" t="str">
            <v>olu-otic</v>
          </cell>
          <cell r="F5692" t="str">
            <v>609</v>
          </cell>
          <cell r="G5692" t="str">
            <v>RITE</v>
          </cell>
        </row>
        <row r="5693">
          <cell r="A5693">
            <v>6538</v>
          </cell>
          <cell r="B5693">
            <v>2</v>
          </cell>
          <cell r="C5693" t="str">
            <v>OLU-PL-006</v>
          </cell>
          <cell r="D5693">
            <v>6538</v>
          </cell>
          <cell r="E5693" t="str">
            <v>OLU-PL</v>
          </cell>
          <cell r="F5693" t="str">
            <v>006</v>
          </cell>
          <cell r="G5693" t="str">
            <v>RITE</v>
          </cell>
        </row>
        <row r="5694">
          <cell r="A5694">
            <v>6090</v>
          </cell>
          <cell r="B5694">
            <v>2</v>
          </cell>
          <cell r="C5694" t="str">
            <v>OLU-PL-020</v>
          </cell>
          <cell r="D5694">
            <v>6090</v>
          </cell>
          <cell r="E5694" t="str">
            <v>OLU-PL</v>
          </cell>
          <cell r="F5694" t="str">
            <v>020</v>
          </cell>
          <cell r="G5694" t="str">
            <v>On Location</v>
          </cell>
        </row>
        <row r="5695">
          <cell r="A5695">
            <v>4163</v>
          </cell>
          <cell r="B5695">
            <v>2</v>
          </cell>
          <cell r="C5695" t="str">
            <v>OLU-PL-071</v>
          </cell>
          <cell r="D5695">
            <v>4163</v>
          </cell>
          <cell r="E5695" t="str">
            <v>OLU-PL</v>
          </cell>
          <cell r="F5695" t="str">
            <v>071</v>
          </cell>
          <cell r="G5695" t="str">
            <v>JUNKED</v>
          </cell>
        </row>
        <row r="5696">
          <cell r="A5696">
            <v>6269</v>
          </cell>
          <cell r="B5696">
            <v>2</v>
          </cell>
          <cell r="C5696" t="str">
            <v>OLU-PL-100</v>
          </cell>
          <cell r="D5696">
            <v>6269</v>
          </cell>
          <cell r="E5696" t="str">
            <v>OLU-PL</v>
          </cell>
          <cell r="F5696" t="str">
            <v>100</v>
          </cell>
          <cell r="G5696" t="str">
            <v>RITE</v>
          </cell>
        </row>
        <row r="5697">
          <cell r="A5697">
            <v>4162</v>
          </cell>
          <cell r="B5697">
            <v>2</v>
          </cell>
          <cell r="C5697" t="str">
            <v>OLU-PL-503</v>
          </cell>
          <cell r="D5697">
            <v>4162</v>
          </cell>
          <cell r="E5697" t="str">
            <v>OLU-PL</v>
          </cell>
          <cell r="F5697" t="str">
            <v>503</v>
          </cell>
          <cell r="G5697" t="str">
            <v>JUNKED</v>
          </cell>
        </row>
        <row r="5698">
          <cell r="A5698">
            <v>6679</v>
          </cell>
          <cell r="B5698">
            <v>2</v>
          </cell>
          <cell r="C5698" t="str">
            <v>olu-rig-CajunExpress</v>
          </cell>
          <cell r="D5698">
            <v>6679</v>
          </cell>
          <cell r="E5698" t="str">
            <v>olu-rig</v>
          </cell>
          <cell r="F5698" t="str">
            <v>CajunExpress</v>
          </cell>
          <cell r="G5698" t="str">
            <v>RITE</v>
          </cell>
        </row>
        <row r="5699">
          <cell r="A5699">
            <v>5566</v>
          </cell>
          <cell r="B5699">
            <v>2</v>
          </cell>
          <cell r="C5699" t="str">
            <v>olu-rig-ISS17</v>
          </cell>
          <cell r="D5699">
            <v>5566</v>
          </cell>
          <cell r="E5699" t="str">
            <v>olu-rig</v>
          </cell>
          <cell r="F5699" t="str">
            <v>ISS17</v>
          </cell>
          <cell r="G5699" t="str">
            <v>RONG</v>
          </cell>
        </row>
        <row r="5700">
          <cell r="A5700">
            <v>5582</v>
          </cell>
          <cell r="B5700">
            <v>2</v>
          </cell>
          <cell r="C5700" t="str">
            <v>olu-rig-O.AMERICA</v>
          </cell>
          <cell r="D5700">
            <v>5582</v>
          </cell>
          <cell r="E5700" t="str">
            <v>olu-rig</v>
          </cell>
          <cell r="F5700" t="str">
            <v>O.AMERICA</v>
          </cell>
          <cell r="G5700" t="str">
            <v>On Location</v>
          </cell>
        </row>
        <row r="5701">
          <cell r="A5701">
            <v>4647</v>
          </cell>
          <cell r="B5701">
            <v>2</v>
          </cell>
          <cell r="C5701" t="str">
            <v>olu-rig-VALIENT</v>
          </cell>
          <cell r="D5701">
            <v>4647</v>
          </cell>
          <cell r="E5701" t="str">
            <v>olu-rig</v>
          </cell>
          <cell r="F5701" t="str">
            <v>VALIENT</v>
          </cell>
          <cell r="G5701" t="str">
            <v>JUNKED</v>
          </cell>
        </row>
        <row r="5702">
          <cell r="A5702">
            <v>5326</v>
          </cell>
          <cell r="B5702">
            <v>2</v>
          </cell>
          <cell r="C5702" t="str">
            <v>olu-sperry-BHP</v>
          </cell>
          <cell r="D5702">
            <v>5326</v>
          </cell>
          <cell r="E5702" t="str">
            <v>olu-sperry</v>
          </cell>
          <cell r="F5702" t="str">
            <v>BHP</v>
          </cell>
          <cell r="G5702" t="str">
            <v>On Location</v>
          </cell>
        </row>
        <row r="5703">
          <cell r="A5703">
            <v>4536</v>
          </cell>
          <cell r="B5703">
            <v>2</v>
          </cell>
          <cell r="C5703" t="str">
            <v>olu-sperry-eex1</v>
          </cell>
          <cell r="D5703">
            <v>4536</v>
          </cell>
          <cell r="E5703" t="str">
            <v>olu-sperry</v>
          </cell>
          <cell r="F5703" t="str">
            <v>eex1</v>
          </cell>
          <cell r="G5703" t="str">
            <v>JUNKED</v>
          </cell>
        </row>
        <row r="5704">
          <cell r="A5704">
            <v>4646</v>
          </cell>
          <cell r="B5704">
            <v>2</v>
          </cell>
          <cell r="C5704" t="str">
            <v>olu-sperry-H&amp;P 100</v>
          </cell>
          <cell r="D5704">
            <v>4646</v>
          </cell>
          <cell r="E5704" t="str">
            <v>olu-sperry</v>
          </cell>
          <cell r="F5704" t="str">
            <v>H&amp;P 100</v>
          </cell>
          <cell r="G5704" t="str">
            <v>On Location</v>
          </cell>
        </row>
        <row r="5705">
          <cell r="A5705">
            <v>5348</v>
          </cell>
          <cell r="B5705">
            <v>2</v>
          </cell>
          <cell r="C5705" t="str">
            <v>OLU-STRATAGRAPH-Ocean Star</v>
          </cell>
          <cell r="D5705">
            <v>5348</v>
          </cell>
          <cell r="E5705" t="str">
            <v>OLU-STRATAGRAPH</v>
          </cell>
          <cell r="F5705" t="str">
            <v>Ocean Star</v>
          </cell>
          <cell r="G5705" t="str">
            <v>On Location</v>
          </cell>
        </row>
        <row r="5706">
          <cell r="A5706">
            <v>6423</v>
          </cell>
          <cell r="B5706">
            <v>2</v>
          </cell>
          <cell r="C5706" t="str">
            <v>PD675-SB3548-60108</v>
          </cell>
          <cell r="D5706">
            <v>6423</v>
          </cell>
          <cell r="E5706" t="str">
            <v>PD675-SB3548</v>
          </cell>
          <cell r="F5706" t="str">
            <v>60108</v>
          </cell>
          <cell r="G5706" t="str">
            <v>RITE</v>
          </cell>
        </row>
        <row r="5707">
          <cell r="A5707">
            <v>6424</v>
          </cell>
          <cell r="B5707">
            <v>2</v>
          </cell>
          <cell r="C5707" t="str">
            <v>PD675-SB3548-60111</v>
          </cell>
          <cell r="D5707">
            <v>6424</v>
          </cell>
          <cell r="E5707" t="str">
            <v>PD675-SB3548</v>
          </cell>
          <cell r="F5707" t="str">
            <v>60111</v>
          </cell>
          <cell r="G5707" t="str">
            <v>RITE</v>
          </cell>
        </row>
        <row r="5708">
          <cell r="A5708">
            <v>6425</v>
          </cell>
          <cell r="B5708">
            <v>2</v>
          </cell>
          <cell r="C5708" t="str">
            <v>PD675-SB3548-60112</v>
          </cell>
          <cell r="D5708">
            <v>6425</v>
          </cell>
          <cell r="E5708" t="str">
            <v>PD675-SB3548</v>
          </cell>
          <cell r="F5708" t="str">
            <v>60112</v>
          </cell>
          <cell r="G5708" t="str">
            <v>RITE</v>
          </cell>
        </row>
        <row r="5709">
          <cell r="A5709">
            <v>6426</v>
          </cell>
          <cell r="B5709">
            <v>2</v>
          </cell>
          <cell r="C5709" t="str">
            <v>PD675-SB631-60063</v>
          </cell>
          <cell r="D5709">
            <v>6426</v>
          </cell>
          <cell r="E5709" t="str">
            <v>PD675-SB631</v>
          </cell>
          <cell r="F5709" t="str">
            <v>60063</v>
          </cell>
          <cell r="G5709" t="str">
            <v>RITE</v>
          </cell>
        </row>
        <row r="5710">
          <cell r="A5710">
            <v>6427</v>
          </cell>
          <cell r="B5710">
            <v>2</v>
          </cell>
          <cell r="C5710" t="str">
            <v>PD675-SB631-60065</v>
          </cell>
          <cell r="D5710">
            <v>6427</v>
          </cell>
          <cell r="E5710" t="str">
            <v>PD675-SB631</v>
          </cell>
          <cell r="F5710" t="str">
            <v>60065</v>
          </cell>
          <cell r="G5710" t="str">
            <v>RITE</v>
          </cell>
        </row>
        <row r="5711">
          <cell r="A5711">
            <v>6450</v>
          </cell>
          <cell r="B5711">
            <v>2</v>
          </cell>
          <cell r="C5711" t="str">
            <v>PD675-SB631-60096</v>
          </cell>
          <cell r="D5711">
            <v>6450</v>
          </cell>
          <cell r="E5711" t="str">
            <v>PD675-SB631</v>
          </cell>
          <cell r="F5711" t="str">
            <v>60096</v>
          </cell>
          <cell r="G5711" t="str">
            <v>RITE</v>
          </cell>
        </row>
        <row r="5712">
          <cell r="A5712">
            <v>6451</v>
          </cell>
          <cell r="B5712">
            <v>2</v>
          </cell>
          <cell r="C5712" t="str">
            <v>PD675-SB631-60118</v>
          </cell>
          <cell r="D5712">
            <v>6451</v>
          </cell>
          <cell r="E5712" t="str">
            <v>PD675-SB631</v>
          </cell>
          <cell r="F5712" t="str">
            <v>60118</v>
          </cell>
          <cell r="G5712" t="str">
            <v>RITE</v>
          </cell>
        </row>
        <row r="5713">
          <cell r="A5713">
            <v>6704</v>
          </cell>
          <cell r="B5713">
            <v>2</v>
          </cell>
          <cell r="C5713" t="str">
            <v>PD675-SB631-60120</v>
          </cell>
          <cell r="D5713">
            <v>6704</v>
          </cell>
          <cell r="E5713" t="str">
            <v>PD675-SB631</v>
          </cell>
          <cell r="F5713" t="str">
            <v>60120</v>
          </cell>
          <cell r="G5713" t="str">
            <v>RITE</v>
          </cell>
        </row>
        <row r="5714">
          <cell r="A5714">
            <v>6429</v>
          </cell>
          <cell r="B5714">
            <v>2</v>
          </cell>
          <cell r="C5714" t="str">
            <v>PD675-SC-60036</v>
          </cell>
          <cell r="D5714">
            <v>6429</v>
          </cell>
          <cell r="E5714" t="str">
            <v>PD675-SC</v>
          </cell>
          <cell r="F5714" t="str">
            <v>60036</v>
          </cell>
          <cell r="G5714" t="str">
            <v>RITE</v>
          </cell>
        </row>
        <row r="5715">
          <cell r="A5715">
            <v>6428</v>
          </cell>
          <cell r="B5715">
            <v>2</v>
          </cell>
          <cell r="C5715" t="str">
            <v>PD675-SC-60046</v>
          </cell>
          <cell r="D5715">
            <v>6428</v>
          </cell>
          <cell r="E5715" t="str">
            <v>PD675-SC</v>
          </cell>
          <cell r="F5715" t="str">
            <v>60046</v>
          </cell>
          <cell r="G5715" t="str">
            <v>RITE</v>
          </cell>
        </row>
        <row r="5716">
          <cell r="A5716">
            <v>6703</v>
          </cell>
          <cell r="B5716">
            <v>2</v>
          </cell>
          <cell r="C5716" t="str">
            <v>PD675-SC-60052</v>
          </cell>
          <cell r="D5716">
            <v>6703</v>
          </cell>
          <cell r="E5716" t="str">
            <v>PD675-SC</v>
          </cell>
          <cell r="F5716" t="str">
            <v>60052</v>
          </cell>
          <cell r="G5716" t="str">
            <v>RITE</v>
          </cell>
        </row>
        <row r="5717">
          <cell r="A5717">
            <v>6433</v>
          </cell>
          <cell r="B5717">
            <v>2</v>
          </cell>
          <cell r="C5717" t="str">
            <v>PD675-SC-60056</v>
          </cell>
          <cell r="D5717">
            <v>6433</v>
          </cell>
          <cell r="E5717" t="str">
            <v>PD675-SC</v>
          </cell>
          <cell r="F5717" t="str">
            <v>60056</v>
          </cell>
          <cell r="G5717" t="str">
            <v>RITE</v>
          </cell>
        </row>
        <row r="5718">
          <cell r="A5718">
            <v>6430</v>
          </cell>
          <cell r="B5718">
            <v>2</v>
          </cell>
          <cell r="C5718" t="str">
            <v>PD675-SE-00049</v>
          </cell>
          <cell r="D5718">
            <v>6430</v>
          </cell>
          <cell r="E5718" t="str">
            <v>PD675-SE</v>
          </cell>
          <cell r="F5718" t="str">
            <v>00049</v>
          </cell>
          <cell r="G5718" t="str">
            <v>RITE</v>
          </cell>
        </row>
        <row r="5719">
          <cell r="A5719">
            <v>6431</v>
          </cell>
          <cell r="B5719">
            <v>2</v>
          </cell>
          <cell r="C5719" t="str">
            <v>PD675-SE-00050</v>
          </cell>
          <cell r="D5719">
            <v>6431</v>
          </cell>
          <cell r="E5719" t="str">
            <v>PD675-SE</v>
          </cell>
          <cell r="F5719" t="str">
            <v>00050</v>
          </cell>
          <cell r="G5719" t="str">
            <v>On Location</v>
          </cell>
        </row>
        <row r="5720">
          <cell r="A5720">
            <v>6432</v>
          </cell>
          <cell r="B5720">
            <v>2</v>
          </cell>
          <cell r="C5720" t="str">
            <v>PD675-SE-00051</v>
          </cell>
          <cell r="D5720">
            <v>6432</v>
          </cell>
          <cell r="E5720" t="str">
            <v>PD675-SE</v>
          </cell>
          <cell r="F5720" t="str">
            <v>00051</v>
          </cell>
          <cell r="G5720" t="str">
            <v>RITE</v>
          </cell>
        </row>
        <row r="5721">
          <cell r="A5721">
            <v>6532</v>
          </cell>
          <cell r="B5721">
            <v>2</v>
          </cell>
          <cell r="C5721" t="str">
            <v>PD675-SE-00056</v>
          </cell>
          <cell r="D5721">
            <v>6532</v>
          </cell>
          <cell r="E5721" t="str">
            <v>PD675-SE</v>
          </cell>
          <cell r="F5721" t="str">
            <v>00056</v>
          </cell>
          <cell r="G5721" t="str">
            <v>RITE</v>
          </cell>
        </row>
        <row r="5722">
          <cell r="A5722">
            <v>6434</v>
          </cell>
          <cell r="B5722">
            <v>2</v>
          </cell>
          <cell r="C5722" t="str">
            <v>PD675-SE-00070</v>
          </cell>
          <cell r="D5722">
            <v>6434</v>
          </cell>
          <cell r="E5722" t="str">
            <v>PD675-SE</v>
          </cell>
          <cell r="F5722" t="str">
            <v>00070</v>
          </cell>
          <cell r="G5722" t="str">
            <v>RITE</v>
          </cell>
        </row>
        <row r="5723">
          <cell r="A5723">
            <v>6435</v>
          </cell>
          <cell r="B5723">
            <v>2</v>
          </cell>
          <cell r="C5723" t="str">
            <v>PD675-SE-00071</v>
          </cell>
          <cell r="D5723">
            <v>6435</v>
          </cell>
          <cell r="E5723" t="str">
            <v>PD675-SE</v>
          </cell>
          <cell r="F5723" t="str">
            <v>00071</v>
          </cell>
          <cell r="G5723" t="str">
            <v>RITE</v>
          </cell>
        </row>
        <row r="5724">
          <cell r="A5724">
            <v>6829</v>
          </cell>
          <cell r="B5724">
            <v>2</v>
          </cell>
          <cell r="C5724" t="str">
            <v>PD900-SB631-9007</v>
          </cell>
          <cell r="D5724">
            <v>6829</v>
          </cell>
          <cell r="E5724" t="str">
            <v>PD900-SB631</v>
          </cell>
          <cell r="F5724" t="str">
            <v>9007</v>
          </cell>
          <cell r="G5724" t="str">
            <v>RITE</v>
          </cell>
        </row>
        <row r="5725">
          <cell r="A5725">
            <v>6827</v>
          </cell>
          <cell r="B5725">
            <v>2</v>
          </cell>
          <cell r="C5725" t="str">
            <v>PD900-SC-90012</v>
          </cell>
          <cell r="D5725">
            <v>6827</v>
          </cell>
          <cell r="E5725" t="str">
            <v>PD900-SC</v>
          </cell>
          <cell r="F5725" t="str">
            <v>90012</v>
          </cell>
          <cell r="G5725" t="str">
            <v>RITE</v>
          </cell>
        </row>
        <row r="5726">
          <cell r="A5726">
            <v>6828</v>
          </cell>
          <cell r="B5726">
            <v>2</v>
          </cell>
          <cell r="C5726" t="str">
            <v>PD900-SE-00077</v>
          </cell>
          <cell r="D5726">
            <v>6828</v>
          </cell>
          <cell r="E5726" t="str">
            <v>PD900-SE</v>
          </cell>
          <cell r="F5726" t="str">
            <v>00077</v>
          </cell>
          <cell r="G5726" t="str">
            <v>RITE</v>
          </cell>
        </row>
        <row r="5727">
          <cell r="A5727">
            <v>274</v>
          </cell>
          <cell r="B5727">
            <v>2</v>
          </cell>
          <cell r="C5727" t="str">
            <v>PSAM-AA-006</v>
          </cell>
          <cell r="D5727">
            <v>274</v>
          </cell>
          <cell r="E5727" t="str">
            <v>PSAM-AA</v>
          </cell>
          <cell r="F5727" t="str">
            <v>006</v>
          </cell>
          <cell r="G5727" t="str">
            <v>RITE</v>
          </cell>
        </row>
        <row r="5728">
          <cell r="A5728">
            <v>302</v>
          </cell>
          <cell r="B5728">
            <v>2</v>
          </cell>
          <cell r="C5728" t="str">
            <v>PSAM-AA-007</v>
          </cell>
          <cell r="D5728">
            <v>302</v>
          </cell>
          <cell r="E5728" t="str">
            <v>PSAM-AA</v>
          </cell>
          <cell r="F5728" t="str">
            <v>007</v>
          </cell>
          <cell r="G5728" t="str">
            <v>RITE</v>
          </cell>
        </row>
        <row r="5729">
          <cell r="A5729">
            <v>351</v>
          </cell>
          <cell r="B5729">
            <v>2</v>
          </cell>
          <cell r="C5729" t="str">
            <v>PSAM-AA-009</v>
          </cell>
          <cell r="D5729">
            <v>351</v>
          </cell>
          <cell r="E5729" t="str">
            <v>PSAM-AA</v>
          </cell>
          <cell r="F5729" t="str">
            <v>009</v>
          </cell>
          <cell r="G5729" t="str">
            <v>RITE</v>
          </cell>
        </row>
        <row r="5730">
          <cell r="A5730">
            <v>377</v>
          </cell>
          <cell r="B5730">
            <v>2</v>
          </cell>
          <cell r="C5730" t="str">
            <v>PSAM-AA-010</v>
          </cell>
          <cell r="D5730">
            <v>377</v>
          </cell>
          <cell r="E5730" t="str">
            <v>PSAM-AA</v>
          </cell>
          <cell r="F5730" t="str">
            <v>010</v>
          </cell>
          <cell r="G5730" t="str">
            <v>RITE</v>
          </cell>
        </row>
        <row r="5731">
          <cell r="A5731">
            <v>406</v>
          </cell>
          <cell r="B5731">
            <v>2</v>
          </cell>
          <cell r="C5731" t="str">
            <v>PSAM-AA-011</v>
          </cell>
          <cell r="D5731">
            <v>406</v>
          </cell>
          <cell r="E5731" t="str">
            <v>PSAM-AA</v>
          </cell>
          <cell r="F5731" t="str">
            <v>011</v>
          </cell>
          <cell r="G5731" t="str">
            <v>RITE</v>
          </cell>
        </row>
        <row r="5732">
          <cell r="A5732">
            <v>467</v>
          </cell>
          <cell r="B5732">
            <v>2</v>
          </cell>
          <cell r="C5732" t="str">
            <v>PSAM-AA-013</v>
          </cell>
          <cell r="D5732">
            <v>467</v>
          </cell>
          <cell r="E5732" t="str">
            <v>PSAM-AA</v>
          </cell>
          <cell r="F5732" t="str">
            <v>013</v>
          </cell>
          <cell r="G5732" t="str">
            <v>RITE</v>
          </cell>
        </row>
        <row r="5733">
          <cell r="A5733">
            <v>728</v>
          </cell>
          <cell r="B5733">
            <v>2</v>
          </cell>
          <cell r="C5733" t="str">
            <v>PSAM-AA-026</v>
          </cell>
          <cell r="D5733">
            <v>728</v>
          </cell>
          <cell r="E5733" t="str">
            <v>PSAM-AA</v>
          </cell>
          <cell r="F5733" t="str">
            <v>026</v>
          </cell>
          <cell r="G5733" t="str">
            <v>RITE</v>
          </cell>
        </row>
        <row r="5734">
          <cell r="A5734">
            <v>735</v>
          </cell>
          <cell r="B5734">
            <v>2</v>
          </cell>
          <cell r="C5734" t="str">
            <v>PSAM-AA-027</v>
          </cell>
          <cell r="D5734">
            <v>735</v>
          </cell>
          <cell r="E5734" t="str">
            <v>PSAM-AA</v>
          </cell>
          <cell r="F5734" t="str">
            <v>027</v>
          </cell>
          <cell r="G5734" t="str">
            <v>RITE</v>
          </cell>
        </row>
        <row r="5735">
          <cell r="A5735">
            <v>755</v>
          </cell>
          <cell r="B5735">
            <v>2</v>
          </cell>
          <cell r="C5735" t="str">
            <v>PSAM-AA-029</v>
          </cell>
          <cell r="D5735">
            <v>755</v>
          </cell>
          <cell r="E5735" t="str">
            <v>PSAM-AA</v>
          </cell>
          <cell r="F5735" t="str">
            <v>029</v>
          </cell>
          <cell r="G5735" t="str">
            <v>RITE</v>
          </cell>
        </row>
        <row r="5736">
          <cell r="A5736">
            <v>842</v>
          </cell>
          <cell r="B5736">
            <v>2</v>
          </cell>
          <cell r="C5736" t="str">
            <v>PSAM-AA-037</v>
          </cell>
          <cell r="D5736">
            <v>842</v>
          </cell>
          <cell r="E5736" t="str">
            <v>PSAM-AA</v>
          </cell>
          <cell r="F5736" t="str">
            <v>037</v>
          </cell>
          <cell r="G5736" t="str">
            <v>RITE</v>
          </cell>
        </row>
        <row r="5737">
          <cell r="A5737">
            <v>855</v>
          </cell>
          <cell r="B5737">
            <v>2</v>
          </cell>
          <cell r="C5737" t="str">
            <v>PSAM-AA-038</v>
          </cell>
          <cell r="D5737">
            <v>855</v>
          </cell>
          <cell r="E5737" t="str">
            <v>PSAM-AA</v>
          </cell>
          <cell r="F5737" t="str">
            <v>038</v>
          </cell>
          <cell r="G5737" t="str">
            <v>RITE</v>
          </cell>
        </row>
        <row r="5738">
          <cell r="A5738">
            <v>1035</v>
          </cell>
          <cell r="B5738">
            <v>2</v>
          </cell>
          <cell r="C5738" t="str">
            <v>PSAM-AA-067</v>
          </cell>
          <cell r="D5738">
            <v>1035</v>
          </cell>
          <cell r="E5738" t="str">
            <v>PSAM-AA</v>
          </cell>
          <cell r="F5738" t="str">
            <v>067</v>
          </cell>
          <cell r="G5738" t="str">
            <v>RITE</v>
          </cell>
        </row>
        <row r="5739">
          <cell r="A5739">
            <v>1088</v>
          </cell>
          <cell r="B5739">
            <v>2</v>
          </cell>
          <cell r="C5739" t="str">
            <v>PSAM-AA-080</v>
          </cell>
          <cell r="D5739">
            <v>1088</v>
          </cell>
          <cell r="E5739" t="str">
            <v>PSAM-AA</v>
          </cell>
          <cell r="F5739" t="str">
            <v>080</v>
          </cell>
          <cell r="G5739" t="str">
            <v>RITE</v>
          </cell>
        </row>
        <row r="5740">
          <cell r="A5740">
            <v>1222</v>
          </cell>
          <cell r="B5740">
            <v>2</v>
          </cell>
          <cell r="C5740" t="str">
            <v>PSAM-AA-110</v>
          </cell>
          <cell r="D5740">
            <v>1222</v>
          </cell>
          <cell r="E5740" t="str">
            <v>PSAM-AA</v>
          </cell>
          <cell r="F5740" t="str">
            <v>110</v>
          </cell>
          <cell r="G5740" t="str">
            <v>On Location</v>
          </cell>
        </row>
        <row r="5741">
          <cell r="A5741">
            <v>1749</v>
          </cell>
          <cell r="B5741">
            <v>2</v>
          </cell>
          <cell r="C5741" t="str">
            <v>PSAM-AA-305</v>
          </cell>
          <cell r="D5741">
            <v>1749</v>
          </cell>
          <cell r="E5741" t="str">
            <v>PSAM-AA</v>
          </cell>
          <cell r="F5741" t="str">
            <v>305</v>
          </cell>
          <cell r="G5741" t="str">
            <v>RITE</v>
          </cell>
        </row>
        <row r="5742">
          <cell r="A5742">
            <v>1756</v>
          </cell>
          <cell r="B5742">
            <v>2</v>
          </cell>
          <cell r="C5742" t="str">
            <v>PSAM-AA-306</v>
          </cell>
          <cell r="D5742">
            <v>1756</v>
          </cell>
          <cell r="E5742" t="str">
            <v>PSAM-AA</v>
          </cell>
          <cell r="F5742" t="str">
            <v>306</v>
          </cell>
          <cell r="G5742" t="str">
            <v>RITE</v>
          </cell>
        </row>
        <row r="5743">
          <cell r="A5743">
            <v>1763</v>
          </cell>
          <cell r="B5743">
            <v>2</v>
          </cell>
          <cell r="C5743" t="str">
            <v>PSAM-AA-307</v>
          </cell>
          <cell r="D5743">
            <v>1763</v>
          </cell>
          <cell r="E5743" t="str">
            <v>PSAM-AA</v>
          </cell>
          <cell r="F5743" t="str">
            <v>307</v>
          </cell>
          <cell r="G5743" t="str">
            <v>RITE</v>
          </cell>
        </row>
        <row r="5744">
          <cell r="A5744">
            <v>1772</v>
          </cell>
          <cell r="B5744">
            <v>2</v>
          </cell>
          <cell r="C5744" t="str">
            <v>PSAM-AA-308</v>
          </cell>
          <cell r="D5744">
            <v>1772</v>
          </cell>
          <cell r="E5744" t="str">
            <v>PSAM-AA</v>
          </cell>
          <cell r="F5744" t="str">
            <v>308</v>
          </cell>
          <cell r="G5744" t="str">
            <v>RITE</v>
          </cell>
        </row>
        <row r="5745">
          <cell r="A5745">
            <v>1776</v>
          </cell>
          <cell r="B5745">
            <v>2</v>
          </cell>
          <cell r="C5745" t="str">
            <v>PSAM-AA-309</v>
          </cell>
          <cell r="D5745">
            <v>1776</v>
          </cell>
          <cell r="E5745" t="str">
            <v>PSAM-AA</v>
          </cell>
          <cell r="F5745" t="str">
            <v>309</v>
          </cell>
          <cell r="G5745" t="str">
            <v>RITE</v>
          </cell>
        </row>
        <row r="5746">
          <cell r="A5746">
            <v>1783</v>
          </cell>
          <cell r="B5746">
            <v>2</v>
          </cell>
          <cell r="C5746" t="str">
            <v>PSAM-AA-310</v>
          </cell>
          <cell r="D5746">
            <v>1783</v>
          </cell>
          <cell r="E5746" t="str">
            <v>PSAM-AA</v>
          </cell>
          <cell r="F5746" t="str">
            <v>310</v>
          </cell>
          <cell r="G5746" t="str">
            <v>RITE</v>
          </cell>
        </row>
        <row r="5747">
          <cell r="A5747">
            <v>1790</v>
          </cell>
          <cell r="B5747">
            <v>2</v>
          </cell>
          <cell r="C5747" t="str">
            <v>PSAM-AA-311</v>
          </cell>
          <cell r="D5747">
            <v>1790</v>
          </cell>
          <cell r="E5747" t="str">
            <v>PSAM-AA</v>
          </cell>
          <cell r="F5747" t="str">
            <v>311</v>
          </cell>
          <cell r="G5747" t="str">
            <v>RITE</v>
          </cell>
        </row>
        <row r="5748">
          <cell r="A5748">
            <v>1895</v>
          </cell>
          <cell r="B5748">
            <v>2</v>
          </cell>
          <cell r="C5748" t="str">
            <v>PSAM-AA-401</v>
          </cell>
          <cell r="D5748">
            <v>1895</v>
          </cell>
          <cell r="E5748" t="str">
            <v>PSAM-AA</v>
          </cell>
          <cell r="F5748" t="str">
            <v>401</v>
          </cell>
          <cell r="G5748" t="str">
            <v>RITE</v>
          </cell>
        </row>
        <row r="5749">
          <cell r="A5749">
            <v>1903</v>
          </cell>
          <cell r="B5749">
            <v>2</v>
          </cell>
          <cell r="C5749" t="str">
            <v>PSAM-AA-402</v>
          </cell>
          <cell r="D5749">
            <v>1903</v>
          </cell>
          <cell r="E5749" t="str">
            <v>PSAM-AA</v>
          </cell>
          <cell r="F5749" t="str">
            <v>402</v>
          </cell>
          <cell r="G5749" t="str">
            <v>RITE</v>
          </cell>
        </row>
        <row r="5750">
          <cell r="A5750">
            <v>1921</v>
          </cell>
          <cell r="B5750">
            <v>2</v>
          </cell>
          <cell r="C5750" t="str">
            <v>PSAM-AA-405</v>
          </cell>
          <cell r="D5750">
            <v>1921</v>
          </cell>
          <cell r="E5750" t="str">
            <v>PSAM-AA</v>
          </cell>
          <cell r="F5750" t="str">
            <v>405</v>
          </cell>
          <cell r="G5750" t="str">
            <v>RITE</v>
          </cell>
        </row>
        <row r="5751">
          <cell r="A5751">
            <v>1927</v>
          </cell>
          <cell r="B5751">
            <v>2</v>
          </cell>
          <cell r="C5751" t="str">
            <v>PSAM-AA-406</v>
          </cell>
          <cell r="D5751">
            <v>1927</v>
          </cell>
          <cell r="E5751" t="str">
            <v>PSAM-AA</v>
          </cell>
          <cell r="F5751" t="str">
            <v>406</v>
          </cell>
          <cell r="G5751" t="str">
            <v>RITE</v>
          </cell>
        </row>
        <row r="5752">
          <cell r="A5752">
            <v>2114</v>
          </cell>
          <cell r="B5752">
            <v>2</v>
          </cell>
          <cell r="C5752" t="str">
            <v>PSAM-AA-503</v>
          </cell>
          <cell r="D5752">
            <v>2114</v>
          </cell>
          <cell r="E5752" t="str">
            <v>PSAM-AA</v>
          </cell>
          <cell r="F5752" t="str">
            <v>503</v>
          </cell>
          <cell r="G5752" t="str">
            <v>RITE</v>
          </cell>
        </row>
        <row r="5753">
          <cell r="A5753">
            <v>2123</v>
          </cell>
          <cell r="B5753">
            <v>2</v>
          </cell>
          <cell r="C5753" t="str">
            <v>PSAM-AA-504</v>
          </cell>
          <cell r="D5753">
            <v>2123</v>
          </cell>
          <cell r="E5753" t="str">
            <v>PSAM-AA</v>
          </cell>
          <cell r="F5753" t="str">
            <v>504</v>
          </cell>
          <cell r="G5753" t="str">
            <v>RITE</v>
          </cell>
        </row>
        <row r="5754">
          <cell r="A5754">
            <v>2128</v>
          </cell>
          <cell r="B5754">
            <v>2</v>
          </cell>
          <cell r="C5754" t="str">
            <v>PSAM-AA-505</v>
          </cell>
          <cell r="D5754">
            <v>2128</v>
          </cell>
          <cell r="E5754" t="str">
            <v>PSAM-AA</v>
          </cell>
          <cell r="F5754" t="str">
            <v>505</v>
          </cell>
          <cell r="G5754" t="str">
            <v>RITE</v>
          </cell>
        </row>
        <row r="5755">
          <cell r="A5755">
            <v>2148</v>
          </cell>
          <cell r="B5755">
            <v>2</v>
          </cell>
          <cell r="C5755" t="str">
            <v>PSAM-AA-511</v>
          </cell>
          <cell r="D5755">
            <v>2148</v>
          </cell>
          <cell r="E5755" t="str">
            <v>PSAM-AA</v>
          </cell>
          <cell r="F5755" t="str">
            <v>511</v>
          </cell>
          <cell r="G5755" t="str">
            <v>RITE</v>
          </cell>
        </row>
        <row r="5756">
          <cell r="A5756">
            <v>2180</v>
          </cell>
          <cell r="B5756">
            <v>2</v>
          </cell>
          <cell r="C5756" t="str">
            <v>PSAM-AA-528</v>
          </cell>
          <cell r="D5756">
            <v>2180</v>
          </cell>
          <cell r="E5756" t="str">
            <v>PSAM-AA</v>
          </cell>
          <cell r="F5756" t="str">
            <v>528</v>
          </cell>
          <cell r="G5756" t="str">
            <v>RITE</v>
          </cell>
        </row>
        <row r="5757">
          <cell r="A5757">
            <v>2186</v>
          </cell>
          <cell r="B5757">
            <v>2</v>
          </cell>
          <cell r="C5757" t="str">
            <v>PSAM-AA-529</v>
          </cell>
          <cell r="D5757">
            <v>2186</v>
          </cell>
          <cell r="E5757" t="str">
            <v>PSAM-AA</v>
          </cell>
          <cell r="F5757" t="str">
            <v>529</v>
          </cell>
          <cell r="G5757" t="str">
            <v>RITE</v>
          </cell>
        </row>
        <row r="5758">
          <cell r="A5758">
            <v>2195</v>
          </cell>
          <cell r="B5758">
            <v>2</v>
          </cell>
          <cell r="C5758" t="str">
            <v>PSAM-AA-531</v>
          </cell>
          <cell r="D5758">
            <v>2195</v>
          </cell>
          <cell r="E5758" t="str">
            <v>PSAM-AA</v>
          </cell>
          <cell r="F5758" t="str">
            <v>531</v>
          </cell>
          <cell r="G5758" t="str">
            <v>RITE</v>
          </cell>
        </row>
        <row r="5759">
          <cell r="A5759">
            <v>2316</v>
          </cell>
          <cell r="B5759">
            <v>2</v>
          </cell>
          <cell r="C5759" t="str">
            <v>PSAM-AA-602</v>
          </cell>
          <cell r="D5759">
            <v>2316</v>
          </cell>
          <cell r="E5759" t="str">
            <v>PSAM-AA</v>
          </cell>
          <cell r="F5759" t="str">
            <v>602</v>
          </cell>
          <cell r="G5759" t="str">
            <v>RITE</v>
          </cell>
        </row>
        <row r="5760">
          <cell r="A5760">
            <v>2327</v>
          </cell>
          <cell r="B5760">
            <v>2</v>
          </cell>
          <cell r="C5760" t="str">
            <v>PSAM-AA-604</v>
          </cell>
          <cell r="D5760">
            <v>2327</v>
          </cell>
          <cell r="E5760" t="str">
            <v>PSAM-AA</v>
          </cell>
          <cell r="F5760" t="str">
            <v>604</v>
          </cell>
          <cell r="G5760" t="str">
            <v>RITE</v>
          </cell>
        </row>
        <row r="5761">
          <cell r="A5761">
            <v>2342</v>
          </cell>
          <cell r="B5761">
            <v>2</v>
          </cell>
          <cell r="C5761" t="str">
            <v>PSAM-AA-607</v>
          </cell>
          <cell r="D5761">
            <v>2342</v>
          </cell>
          <cell r="E5761" t="str">
            <v>PSAM-AA</v>
          </cell>
          <cell r="F5761" t="str">
            <v>607</v>
          </cell>
          <cell r="G5761" t="str">
            <v>RITE</v>
          </cell>
        </row>
        <row r="5762">
          <cell r="A5762">
            <v>2349</v>
          </cell>
          <cell r="B5762">
            <v>2</v>
          </cell>
          <cell r="C5762" t="str">
            <v>PSAM-AA-608</v>
          </cell>
          <cell r="D5762">
            <v>2349</v>
          </cell>
          <cell r="E5762" t="str">
            <v>PSAM-AA</v>
          </cell>
          <cell r="F5762" t="str">
            <v>608</v>
          </cell>
          <cell r="G5762" t="str">
            <v>RITE</v>
          </cell>
        </row>
        <row r="5763">
          <cell r="A5763">
            <v>2411</v>
          </cell>
          <cell r="B5763">
            <v>2</v>
          </cell>
          <cell r="C5763" t="str">
            <v>PSAM-AA-628</v>
          </cell>
          <cell r="D5763">
            <v>2411</v>
          </cell>
          <cell r="E5763" t="str">
            <v>PSAM-AA</v>
          </cell>
          <cell r="F5763" t="str">
            <v>628</v>
          </cell>
          <cell r="G5763" t="str">
            <v>RITE</v>
          </cell>
        </row>
        <row r="5764">
          <cell r="A5764">
            <v>2459</v>
          </cell>
          <cell r="B5764">
            <v>2</v>
          </cell>
          <cell r="C5764" t="str">
            <v>PSAM-AA-647</v>
          </cell>
          <cell r="D5764">
            <v>2459</v>
          </cell>
          <cell r="E5764" t="str">
            <v>PSAM-AA</v>
          </cell>
          <cell r="F5764" t="str">
            <v>647</v>
          </cell>
          <cell r="G5764" t="str">
            <v>RITE</v>
          </cell>
        </row>
        <row r="5765">
          <cell r="A5765">
            <v>2464</v>
          </cell>
          <cell r="B5765">
            <v>2</v>
          </cell>
          <cell r="C5765" t="str">
            <v>PSAM-AA-648</v>
          </cell>
          <cell r="D5765">
            <v>2464</v>
          </cell>
          <cell r="E5765" t="str">
            <v>PSAM-AA</v>
          </cell>
          <cell r="F5765" t="str">
            <v>648</v>
          </cell>
          <cell r="G5765" t="str">
            <v>RITE</v>
          </cell>
        </row>
        <row r="5766">
          <cell r="A5766">
            <v>2466</v>
          </cell>
          <cell r="B5766">
            <v>2</v>
          </cell>
          <cell r="C5766" t="str">
            <v>PSAM-AA-649</v>
          </cell>
          <cell r="D5766">
            <v>2466</v>
          </cell>
          <cell r="E5766" t="str">
            <v>PSAM-AA</v>
          </cell>
          <cell r="F5766" t="str">
            <v>649</v>
          </cell>
          <cell r="G5766" t="str">
            <v>RITE</v>
          </cell>
        </row>
        <row r="5767">
          <cell r="A5767">
            <v>2469</v>
          </cell>
          <cell r="B5767">
            <v>2</v>
          </cell>
          <cell r="C5767" t="str">
            <v>PSAM-AA-650</v>
          </cell>
          <cell r="D5767">
            <v>2469</v>
          </cell>
          <cell r="E5767" t="str">
            <v>PSAM-AA</v>
          </cell>
          <cell r="F5767" t="str">
            <v>650</v>
          </cell>
          <cell r="G5767" t="str">
            <v>RITE</v>
          </cell>
        </row>
        <row r="5768">
          <cell r="A5768">
            <v>2471</v>
          </cell>
          <cell r="B5768">
            <v>2</v>
          </cell>
          <cell r="C5768" t="str">
            <v>PSAM-AA-651</v>
          </cell>
          <cell r="D5768">
            <v>2471</v>
          </cell>
          <cell r="E5768" t="str">
            <v>PSAM-AA</v>
          </cell>
          <cell r="F5768" t="str">
            <v>651</v>
          </cell>
          <cell r="G5768" t="str">
            <v>RITE</v>
          </cell>
        </row>
        <row r="5769">
          <cell r="A5769">
            <v>2490</v>
          </cell>
          <cell r="B5769">
            <v>2</v>
          </cell>
          <cell r="C5769" t="str">
            <v>PSAM-AA-667</v>
          </cell>
          <cell r="D5769">
            <v>2490</v>
          </cell>
          <cell r="E5769" t="str">
            <v>PSAM-AA</v>
          </cell>
          <cell r="F5769" t="str">
            <v>667</v>
          </cell>
          <cell r="G5769" t="str">
            <v>RITE</v>
          </cell>
        </row>
        <row r="5770">
          <cell r="A5770">
            <v>2511</v>
          </cell>
          <cell r="B5770">
            <v>2</v>
          </cell>
          <cell r="C5770" t="str">
            <v>PSAM-AA-676</v>
          </cell>
          <cell r="D5770">
            <v>2511</v>
          </cell>
          <cell r="E5770" t="str">
            <v>PSAM-AA</v>
          </cell>
          <cell r="F5770" t="str">
            <v>676</v>
          </cell>
          <cell r="G5770" t="str">
            <v>RITE</v>
          </cell>
        </row>
        <row r="5771">
          <cell r="A5771">
            <v>3012</v>
          </cell>
          <cell r="B5771">
            <v>2</v>
          </cell>
          <cell r="C5771" t="str">
            <v>PSAM-AA-9401</v>
          </cell>
          <cell r="D5771">
            <v>3012</v>
          </cell>
          <cell r="E5771" t="str">
            <v>PSAM-AA</v>
          </cell>
          <cell r="F5771" t="str">
            <v>9401</v>
          </cell>
          <cell r="G5771" t="str">
            <v>RITE</v>
          </cell>
        </row>
        <row r="5772">
          <cell r="A5772">
            <v>4234</v>
          </cell>
          <cell r="B5772">
            <v>2</v>
          </cell>
          <cell r="C5772" t="str">
            <v>PSAM-AA-9511</v>
          </cell>
          <cell r="D5772">
            <v>4234</v>
          </cell>
          <cell r="E5772" t="str">
            <v>PSAM-AA</v>
          </cell>
          <cell r="F5772" t="str">
            <v>9511</v>
          </cell>
          <cell r="G5772" t="str">
            <v>On Location</v>
          </cell>
        </row>
        <row r="5773">
          <cell r="A5773">
            <v>4654</v>
          </cell>
          <cell r="B5773">
            <v>2</v>
          </cell>
          <cell r="C5773" t="str">
            <v>PSAM-AA-9528</v>
          </cell>
          <cell r="D5773">
            <v>4654</v>
          </cell>
          <cell r="E5773" t="str">
            <v>PSAM-AA</v>
          </cell>
          <cell r="F5773" t="str">
            <v>9528</v>
          </cell>
          <cell r="G5773" t="str">
            <v>RITE</v>
          </cell>
        </row>
        <row r="5774">
          <cell r="A5774">
            <v>4284</v>
          </cell>
          <cell r="B5774">
            <v>2</v>
          </cell>
          <cell r="C5774" t="str">
            <v>PSAM-AA-9529</v>
          </cell>
          <cell r="D5774">
            <v>4284</v>
          </cell>
          <cell r="E5774" t="str">
            <v>PSAM-AA</v>
          </cell>
          <cell r="F5774" t="str">
            <v>9529</v>
          </cell>
          <cell r="G5774" t="str">
            <v>RITE</v>
          </cell>
        </row>
        <row r="5775">
          <cell r="A5775">
            <v>3148</v>
          </cell>
          <cell r="B5775">
            <v>2</v>
          </cell>
          <cell r="C5775" t="str">
            <v>PSAM-AA-96100</v>
          </cell>
          <cell r="D5775">
            <v>3148</v>
          </cell>
          <cell r="E5775" t="str">
            <v>PSAM-AA</v>
          </cell>
          <cell r="F5775" t="str">
            <v>96100</v>
          </cell>
          <cell r="G5775" t="str">
            <v>RITE</v>
          </cell>
        </row>
        <row r="5776">
          <cell r="A5776">
            <v>4178</v>
          </cell>
          <cell r="B5776">
            <v>2</v>
          </cell>
          <cell r="C5776" t="str">
            <v>PSAM-AA-96110</v>
          </cell>
          <cell r="D5776">
            <v>4178</v>
          </cell>
          <cell r="E5776" t="str">
            <v>PSAM-AA</v>
          </cell>
          <cell r="F5776" t="str">
            <v>96110</v>
          </cell>
          <cell r="G5776" t="str">
            <v>On Location</v>
          </cell>
        </row>
        <row r="5777">
          <cell r="A5777">
            <v>3154</v>
          </cell>
          <cell r="B5777">
            <v>2</v>
          </cell>
          <cell r="C5777" t="str">
            <v>PSAM-AA-96114</v>
          </cell>
          <cell r="D5777">
            <v>3154</v>
          </cell>
          <cell r="E5777" t="str">
            <v>PSAM-AA</v>
          </cell>
          <cell r="F5777" t="str">
            <v>96114</v>
          </cell>
          <cell r="G5777" t="str">
            <v>RITE</v>
          </cell>
        </row>
        <row r="5778">
          <cell r="A5778">
            <v>3162</v>
          </cell>
          <cell r="B5778">
            <v>2</v>
          </cell>
          <cell r="C5778" t="str">
            <v>PSAM-AA-9613</v>
          </cell>
          <cell r="D5778">
            <v>3162</v>
          </cell>
          <cell r="E5778" t="str">
            <v>PSAM-AA</v>
          </cell>
          <cell r="F5778" t="str">
            <v>9613</v>
          </cell>
          <cell r="G5778" t="str">
            <v>RITE</v>
          </cell>
        </row>
        <row r="5779">
          <cell r="A5779">
            <v>3169</v>
          </cell>
          <cell r="B5779">
            <v>2</v>
          </cell>
          <cell r="C5779" t="str">
            <v>PSAM-AA-9616</v>
          </cell>
          <cell r="D5779">
            <v>3169</v>
          </cell>
          <cell r="E5779" t="str">
            <v>PSAM-AA</v>
          </cell>
          <cell r="F5779" t="str">
            <v>9616</v>
          </cell>
          <cell r="G5779" t="str">
            <v>RITE</v>
          </cell>
        </row>
        <row r="5780">
          <cell r="A5780">
            <v>4544</v>
          </cell>
          <cell r="B5780">
            <v>2</v>
          </cell>
          <cell r="C5780" t="str">
            <v>PSAM-AA-9656</v>
          </cell>
          <cell r="D5780">
            <v>4544</v>
          </cell>
          <cell r="E5780" t="str">
            <v>PSAM-AA</v>
          </cell>
          <cell r="F5780" t="str">
            <v>9656</v>
          </cell>
          <cell r="G5780" t="str">
            <v>RITE</v>
          </cell>
        </row>
        <row r="5781">
          <cell r="A5781">
            <v>4675</v>
          </cell>
          <cell r="B5781">
            <v>2</v>
          </cell>
          <cell r="C5781" t="str">
            <v>PSAM-AA-9657</v>
          </cell>
          <cell r="D5781">
            <v>4675</v>
          </cell>
          <cell r="E5781" t="str">
            <v>PSAM-AA</v>
          </cell>
          <cell r="F5781" t="str">
            <v>9657</v>
          </cell>
          <cell r="G5781" t="str">
            <v>RITE</v>
          </cell>
        </row>
        <row r="5782">
          <cell r="A5782">
            <v>3289</v>
          </cell>
          <cell r="B5782">
            <v>2</v>
          </cell>
          <cell r="C5782" t="str">
            <v>PSAM-AA-97026</v>
          </cell>
          <cell r="D5782">
            <v>3289</v>
          </cell>
          <cell r="E5782" t="str">
            <v>PSAM-AA</v>
          </cell>
          <cell r="F5782" t="str">
            <v>97026</v>
          </cell>
          <cell r="G5782" t="str">
            <v>RITE</v>
          </cell>
        </row>
        <row r="5783">
          <cell r="A5783">
            <v>4241</v>
          </cell>
          <cell r="B5783">
            <v>2</v>
          </cell>
          <cell r="C5783" t="str">
            <v>PSAM-AA-97038</v>
          </cell>
          <cell r="D5783">
            <v>4241</v>
          </cell>
          <cell r="E5783" t="str">
            <v>PSAM-AA</v>
          </cell>
          <cell r="F5783" t="str">
            <v>97038</v>
          </cell>
          <cell r="G5783" t="str">
            <v>RITE</v>
          </cell>
        </row>
        <row r="5784">
          <cell r="A5784">
            <v>4679</v>
          </cell>
          <cell r="B5784">
            <v>2</v>
          </cell>
          <cell r="C5784" t="str">
            <v>PSAM-AA-97050</v>
          </cell>
          <cell r="D5784">
            <v>4679</v>
          </cell>
          <cell r="E5784" t="str">
            <v>PSAM-AA</v>
          </cell>
          <cell r="F5784" t="str">
            <v>97050</v>
          </cell>
          <cell r="G5784" t="str">
            <v>RITE</v>
          </cell>
        </row>
        <row r="5785">
          <cell r="A5785">
            <v>4012</v>
          </cell>
          <cell r="B5785">
            <v>2</v>
          </cell>
          <cell r="C5785" t="str">
            <v>PSAM-AA-97069</v>
          </cell>
          <cell r="D5785">
            <v>4012</v>
          </cell>
          <cell r="E5785" t="str">
            <v>PSAM-AA</v>
          </cell>
          <cell r="F5785" t="str">
            <v>97069</v>
          </cell>
          <cell r="G5785" t="str">
            <v>On Location</v>
          </cell>
        </row>
        <row r="5786">
          <cell r="A5786">
            <v>4013</v>
          </cell>
          <cell r="B5786">
            <v>2</v>
          </cell>
          <cell r="C5786" t="str">
            <v>PSAM-AA-97082</v>
          </cell>
          <cell r="D5786">
            <v>4013</v>
          </cell>
          <cell r="E5786" t="str">
            <v>PSAM-AA</v>
          </cell>
          <cell r="F5786" t="str">
            <v>97082</v>
          </cell>
          <cell r="G5786" t="str">
            <v>On Location</v>
          </cell>
        </row>
        <row r="5787">
          <cell r="A5787">
            <v>3470</v>
          </cell>
          <cell r="B5787">
            <v>2</v>
          </cell>
          <cell r="C5787" t="str">
            <v>PSAM-AA-98021</v>
          </cell>
          <cell r="D5787">
            <v>3470</v>
          </cell>
          <cell r="E5787" t="str">
            <v>PSAM-AA</v>
          </cell>
          <cell r="F5787" t="str">
            <v>98021</v>
          </cell>
          <cell r="G5787" t="str">
            <v>RITE</v>
          </cell>
        </row>
        <row r="5788">
          <cell r="A5788">
            <v>3486</v>
          </cell>
          <cell r="B5788">
            <v>2</v>
          </cell>
          <cell r="C5788" t="str">
            <v>PSAM-AA-98026</v>
          </cell>
          <cell r="D5788">
            <v>3486</v>
          </cell>
          <cell r="E5788" t="str">
            <v>PSAM-AA</v>
          </cell>
          <cell r="F5788" t="str">
            <v>98026</v>
          </cell>
          <cell r="G5788" t="str">
            <v>RITE</v>
          </cell>
        </row>
        <row r="5789">
          <cell r="A5789">
            <v>3586</v>
          </cell>
          <cell r="B5789">
            <v>2</v>
          </cell>
          <cell r="C5789" t="str">
            <v>PSAM-AA-98091</v>
          </cell>
          <cell r="D5789">
            <v>3586</v>
          </cell>
          <cell r="E5789" t="str">
            <v>PSAM-AA</v>
          </cell>
          <cell r="F5789" t="str">
            <v>98091</v>
          </cell>
          <cell r="G5789" t="str">
            <v>On Location</v>
          </cell>
        </row>
        <row r="5790">
          <cell r="A5790">
            <v>3590</v>
          </cell>
          <cell r="B5790">
            <v>2</v>
          </cell>
          <cell r="C5790" t="str">
            <v>PSAM-AA-98092</v>
          </cell>
          <cell r="D5790">
            <v>3590</v>
          </cell>
          <cell r="E5790" t="str">
            <v>PSAM-AA</v>
          </cell>
          <cell r="F5790" t="str">
            <v>98092</v>
          </cell>
          <cell r="G5790" t="str">
            <v>On Location</v>
          </cell>
        </row>
        <row r="5791">
          <cell r="A5791">
            <v>3958</v>
          </cell>
          <cell r="B5791">
            <v>2</v>
          </cell>
          <cell r="C5791" t="str">
            <v>PSAM-AA-NP1</v>
          </cell>
          <cell r="D5791">
            <v>3958</v>
          </cell>
          <cell r="E5791" t="str">
            <v>PSAM-AA</v>
          </cell>
          <cell r="F5791" t="str">
            <v>NP1</v>
          </cell>
          <cell r="G5791" t="str">
            <v>RITE</v>
          </cell>
        </row>
        <row r="5792">
          <cell r="A5792">
            <v>4581</v>
          </cell>
          <cell r="B5792">
            <v>2</v>
          </cell>
          <cell r="C5792" t="str">
            <v>PSAM-BA-00-003</v>
          </cell>
          <cell r="D5792">
            <v>4581</v>
          </cell>
          <cell r="E5792" t="str">
            <v>PSAM-BA</v>
          </cell>
          <cell r="F5792" t="str">
            <v>00-003</v>
          </cell>
          <cell r="G5792" t="str">
            <v>RITE</v>
          </cell>
          <cell r="I5792" t="e">
            <v>#N/A</v>
          </cell>
        </row>
        <row r="5793">
          <cell r="A5793">
            <v>4586</v>
          </cell>
          <cell r="B5793">
            <v>2</v>
          </cell>
          <cell r="C5793" t="str">
            <v>PSAM-BA-00-004</v>
          </cell>
          <cell r="D5793">
            <v>4586</v>
          </cell>
          <cell r="E5793" t="str">
            <v>PSAM-BA</v>
          </cell>
          <cell r="F5793" t="str">
            <v>00-004</v>
          </cell>
          <cell r="G5793" t="str">
            <v>On Location</v>
          </cell>
          <cell r="I5793" t="e">
            <v>#N/A</v>
          </cell>
        </row>
        <row r="5794">
          <cell r="A5794">
            <v>4871</v>
          </cell>
          <cell r="B5794">
            <v>2</v>
          </cell>
          <cell r="C5794" t="str">
            <v>PSAM-BA-00-016</v>
          </cell>
          <cell r="D5794">
            <v>4871</v>
          </cell>
          <cell r="E5794" t="str">
            <v>PSAM-BA</v>
          </cell>
          <cell r="F5794" t="str">
            <v>00-016</v>
          </cell>
          <cell r="G5794" t="str">
            <v>On Location</v>
          </cell>
          <cell r="I5794" t="e">
            <v>#N/A</v>
          </cell>
          <cell r="N5794" t="str">
            <v>4500992379</v>
          </cell>
          <cell r="O5794" t="str">
            <v>3</v>
          </cell>
        </row>
        <row r="5795">
          <cell r="A5795">
            <v>5238</v>
          </cell>
          <cell r="B5795">
            <v>2</v>
          </cell>
          <cell r="C5795" t="str">
            <v>PSAM-BA-00-022</v>
          </cell>
          <cell r="D5795">
            <v>5238</v>
          </cell>
          <cell r="E5795" t="str">
            <v>PSAM-BA</v>
          </cell>
          <cell r="F5795" t="str">
            <v>00-022</v>
          </cell>
          <cell r="G5795" t="str">
            <v>RITE</v>
          </cell>
          <cell r="I5795" t="e">
            <v>#N/A</v>
          </cell>
          <cell r="N5795" t="str">
            <v>4501006454</v>
          </cell>
          <cell r="O5795" t="str">
            <v>2</v>
          </cell>
        </row>
        <row r="5796">
          <cell r="A5796">
            <v>5235</v>
          </cell>
          <cell r="B5796">
            <v>2</v>
          </cell>
          <cell r="C5796" t="str">
            <v>PSAM-BA-00-023</v>
          </cell>
          <cell r="D5796">
            <v>5235</v>
          </cell>
          <cell r="E5796" t="str">
            <v>PSAM-BA</v>
          </cell>
          <cell r="F5796" t="str">
            <v>00-023</v>
          </cell>
          <cell r="G5796" t="str">
            <v>On Location</v>
          </cell>
          <cell r="I5796" t="e">
            <v>#N/A</v>
          </cell>
          <cell r="N5796" t="str">
            <v>4501006454</v>
          </cell>
          <cell r="O5796" t="str">
            <v>1</v>
          </cell>
        </row>
        <row r="5797">
          <cell r="A5797">
            <v>5460</v>
          </cell>
          <cell r="B5797">
            <v>2</v>
          </cell>
          <cell r="C5797" t="str">
            <v>PSAM-BA-00-031</v>
          </cell>
          <cell r="D5797">
            <v>5460</v>
          </cell>
          <cell r="E5797" t="str">
            <v>PSAM-BA</v>
          </cell>
          <cell r="F5797" t="str">
            <v>00-031</v>
          </cell>
          <cell r="G5797" t="str">
            <v>On Location</v>
          </cell>
          <cell r="I5797" t="e">
            <v>#N/A</v>
          </cell>
          <cell r="N5797" t="str">
            <v>4501042484</v>
          </cell>
          <cell r="O5797" t="str">
            <v>1</v>
          </cell>
        </row>
        <row r="5798">
          <cell r="A5798">
            <v>5461</v>
          </cell>
          <cell r="B5798">
            <v>2</v>
          </cell>
          <cell r="C5798" t="str">
            <v>PSAM-BA-00-032</v>
          </cell>
          <cell r="D5798">
            <v>5461</v>
          </cell>
          <cell r="E5798" t="str">
            <v>PSAM-BA</v>
          </cell>
          <cell r="F5798" t="str">
            <v>00-032</v>
          </cell>
          <cell r="G5798" t="str">
            <v>RITE</v>
          </cell>
          <cell r="I5798" t="e">
            <v>#N/A</v>
          </cell>
          <cell r="N5798" t="str">
            <v>4501042484</v>
          </cell>
          <cell r="O5798" t="str">
            <v>1</v>
          </cell>
        </row>
        <row r="5799">
          <cell r="A5799">
            <v>6003</v>
          </cell>
          <cell r="B5799">
            <v>2</v>
          </cell>
          <cell r="C5799" t="str">
            <v>PSAM-BA-00-052</v>
          </cell>
          <cell r="D5799">
            <v>6003</v>
          </cell>
          <cell r="E5799" t="str">
            <v>PSAM-BA</v>
          </cell>
          <cell r="F5799" t="str">
            <v>00-052</v>
          </cell>
          <cell r="G5799" t="str">
            <v>RITE</v>
          </cell>
          <cell r="I5799" t="e">
            <v>#N/A</v>
          </cell>
          <cell r="N5799" t="str">
            <v>4501093716</v>
          </cell>
          <cell r="O5799" t="str">
            <v>2</v>
          </cell>
        </row>
        <row r="5800">
          <cell r="A5800">
            <v>6170</v>
          </cell>
          <cell r="B5800">
            <v>2</v>
          </cell>
          <cell r="C5800" t="str">
            <v>PSAM-BA-00-068</v>
          </cell>
          <cell r="D5800">
            <v>6170</v>
          </cell>
          <cell r="E5800" t="str">
            <v>PSAM-BA</v>
          </cell>
          <cell r="F5800" t="str">
            <v>00-068</v>
          </cell>
          <cell r="G5800" t="str">
            <v>RITE</v>
          </cell>
          <cell r="H5800" t="str">
            <v>1000018938</v>
          </cell>
          <cell r="N5800" t="str">
            <v>NSAC00005</v>
          </cell>
          <cell r="O5800" t="str">
            <v>7</v>
          </cell>
        </row>
        <row r="5801">
          <cell r="A5801">
            <v>6171</v>
          </cell>
          <cell r="B5801">
            <v>2</v>
          </cell>
          <cell r="C5801" t="str">
            <v>PSAM-BA-00-069</v>
          </cell>
          <cell r="D5801">
            <v>6171</v>
          </cell>
          <cell r="E5801" t="str">
            <v>PSAM-BA</v>
          </cell>
          <cell r="F5801" t="str">
            <v>00-069</v>
          </cell>
          <cell r="G5801" t="str">
            <v>RITE</v>
          </cell>
          <cell r="H5801" t="str">
            <v>1000018939</v>
          </cell>
          <cell r="N5801" t="str">
            <v>NSAC00005</v>
          </cell>
          <cell r="O5801" t="str">
            <v>8</v>
          </cell>
        </row>
        <row r="5802">
          <cell r="A5802">
            <v>6172</v>
          </cell>
          <cell r="B5802">
            <v>2</v>
          </cell>
          <cell r="C5802" t="str">
            <v>PSAM-BA-00-070</v>
          </cell>
          <cell r="D5802">
            <v>6172</v>
          </cell>
          <cell r="E5802" t="str">
            <v>PSAM-BA</v>
          </cell>
          <cell r="F5802" t="str">
            <v>00-070</v>
          </cell>
          <cell r="G5802" t="str">
            <v>RITE</v>
          </cell>
          <cell r="H5802" t="str">
            <v>1000018940</v>
          </cell>
          <cell r="N5802" t="str">
            <v>NSAC00005</v>
          </cell>
          <cell r="O5802" t="str">
            <v>9</v>
          </cell>
        </row>
        <row r="5803">
          <cell r="A5803">
            <v>6222</v>
          </cell>
          <cell r="B5803">
            <v>2</v>
          </cell>
          <cell r="C5803" t="str">
            <v>PSAM-BA-00-074</v>
          </cell>
          <cell r="D5803">
            <v>6222</v>
          </cell>
          <cell r="E5803" t="str">
            <v>PSAM-BA</v>
          </cell>
          <cell r="F5803" t="str">
            <v>00-074</v>
          </cell>
          <cell r="G5803" t="str">
            <v>RITE</v>
          </cell>
          <cell r="I5803" t="e">
            <v>#N/A</v>
          </cell>
        </row>
        <row r="5804">
          <cell r="A5804">
            <v>6677</v>
          </cell>
          <cell r="B5804">
            <v>2</v>
          </cell>
          <cell r="C5804" t="str">
            <v>PSAM-BA-00-089</v>
          </cell>
          <cell r="D5804">
            <v>6677</v>
          </cell>
          <cell r="E5804" t="str">
            <v>PSAM-BA</v>
          </cell>
          <cell r="F5804" t="str">
            <v>00-089</v>
          </cell>
          <cell r="G5804" t="str">
            <v>RITE</v>
          </cell>
          <cell r="I5804" t="e">
            <v>#N/A</v>
          </cell>
        </row>
        <row r="5805">
          <cell r="A5805">
            <v>6678</v>
          </cell>
          <cell r="B5805">
            <v>2</v>
          </cell>
          <cell r="C5805" t="str">
            <v>PSAM-BA-00-091</v>
          </cell>
          <cell r="D5805">
            <v>6678</v>
          </cell>
          <cell r="E5805" t="str">
            <v>PSAM-BA</v>
          </cell>
          <cell r="F5805" t="str">
            <v>00-091</v>
          </cell>
          <cell r="G5805" t="str">
            <v>RITE</v>
          </cell>
          <cell r="I5805" t="e">
            <v>#N/A</v>
          </cell>
        </row>
        <row r="5806">
          <cell r="A5806">
            <v>6773</v>
          </cell>
          <cell r="B5806">
            <v>2</v>
          </cell>
          <cell r="C5806" t="str">
            <v>PSAM-BA-00-104</v>
          </cell>
          <cell r="D5806">
            <v>6773</v>
          </cell>
          <cell r="E5806" t="str">
            <v>PSAM-BA</v>
          </cell>
          <cell r="F5806" t="str">
            <v>00-104</v>
          </cell>
          <cell r="G5806" t="str">
            <v>RITE</v>
          </cell>
          <cell r="I5806" t="e">
            <v>#N/A</v>
          </cell>
          <cell r="N5806" t="str">
            <v>4501149795</v>
          </cell>
          <cell r="O5806" t="str">
            <v>4</v>
          </cell>
        </row>
        <row r="5807">
          <cell r="A5807">
            <v>6777</v>
          </cell>
          <cell r="B5807">
            <v>2</v>
          </cell>
          <cell r="C5807" t="str">
            <v>PSAM-BA-00-105</v>
          </cell>
          <cell r="D5807">
            <v>6777</v>
          </cell>
          <cell r="E5807" t="str">
            <v>PSAM-BA</v>
          </cell>
          <cell r="F5807" t="str">
            <v>00-105</v>
          </cell>
          <cell r="G5807" t="str">
            <v>RITE</v>
          </cell>
          <cell r="I5807" t="e">
            <v>#N/A</v>
          </cell>
          <cell r="N5807" t="str">
            <v>4501149795</v>
          </cell>
          <cell r="O5807" t="str">
            <v>5</v>
          </cell>
        </row>
        <row r="5808">
          <cell r="A5808">
            <v>6972</v>
          </cell>
          <cell r="B5808">
            <v>2</v>
          </cell>
          <cell r="C5808" t="str">
            <v>PSAM-BA-00-117</v>
          </cell>
          <cell r="D5808">
            <v>6972</v>
          </cell>
          <cell r="E5808" t="str">
            <v>PSAM-BA</v>
          </cell>
          <cell r="F5808" t="str">
            <v>00-117</v>
          </cell>
          <cell r="G5808" t="str">
            <v>RITE</v>
          </cell>
          <cell r="I5808" t="e">
            <v>#N/A</v>
          </cell>
          <cell r="N5808" t="str">
            <v>4501140240</v>
          </cell>
          <cell r="O5808" t="str">
            <v>5</v>
          </cell>
        </row>
        <row r="5809">
          <cell r="A5809">
            <v>6985</v>
          </cell>
          <cell r="B5809">
            <v>2</v>
          </cell>
          <cell r="C5809" t="str">
            <v>PSAM-BA-00-118</v>
          </cell>
          <cell r="D5809">
            <v>6985</v>
          </cell>
          <cell r="E5809" t="str">
            <v>PSAM-BA</v>
          </cell>
          <cell r="F5809" t="str">
            <v>00-118</v>
          </cell>
          <cell r="G5809" t="str">
            <v>RITE</v>
          </cell>
          <cell r="I5809" t="e">
            <v>#N/A</v>
          </cell>
          <cell r="N5809" t="str">
            <v>4501140240</v>
          </cell>
          <cell r="O5809" t="str">
            <v>6</v>
          </cell>
        </row>
        <row r="5810">
          <cell r="A5810">
            <v>204</v>
          </cell>
          <cell r="B5810">
            <v>2</v>
          </cell>
          <cell r="C5810" t="str">
            <v>PSAM-BA-004</v>
          </cell>
          <cell r="D5810">
            <v>204</v>
          </cell>
          <cell r="E5810" t="str">
            <v>PSAM-BA</v>
          </cell>
          <cell r="F5810" t="str">
            <v>004</v>
          </cell>
          <cell r="G5810" t="str">
            <v>RITE</v>
          </cell>
        </row>
        <row r="5811">
          <cell r="A5811">
            <v>242</v>
          </cell>
          <cell r="B5811">
            <v>2</v>
          </cell>
          <cell r="C5811" t="str">
            <v>PSAM-BA-005</v>
          </cell>
          <cell r="D5811">
            <v>242</v>
          </cell>
          <cell r="E5811" t="str">
            <v>PSAM-BA</v>
          </cell>
          <cell r="F5811" t="str">
            <v>005</v>
          </cell>
          <cell r="G5811" t="str">
            <v>RITE</v>
          </cell>
        </row>
        <row r="5812">
          <cell r="A5812">
            <v>275</v>
          </cell>
          <cell r="B5812">
            <v>2</v>
          </cell>
          <cell r="C5812" t="str">
            <v>PSAM-BA-006</v>
          </cell>
          <cell r="D5812">
            <v>275</v>
          </cell>
          <cell r="E5812" t="str">
            <v>PSAM-BA</v>
          </cell>
          <cell r="F5812" t="str">
            <v>006</v>
          </cell>
          <cell r="G5812" t="str">
            <v>RITE</v>
          </cell>
        </row>
        <row r="5813">
          <cell r="A5813">
            <v>378</v>
          </cell>
          <cell r="B5813">
            <v>2</v>
          </cell>
          <cell r="C5813" t="str">
            <v>PSAM-BA-010</v>
          </cell>
          <cell r="D5813">
            <v>378</v>
          </cell>
          <cell r="E5813" t="str">
            <v>PSAM-BA</v>
          </cell>
          <cell r="F5813" t="str">
            <v>010</v>
          </cell>
          <cell r="G5813" t="str">
            <v>RITE</v>
          </cell>
        </row>
        <row r="5814">
          <cell r="A5814">
            <v>468</v>
          </cell>
          <cell r="B5814">
            <v>2</v>
          </cell>
          <cell r="C5814" t="str">
            <v>PSAM-BA-013</v>
          </cell>
          <cell r="D5814">
            <v>468</v>
          </cell>
          <cell r="E5814" t="str">
            <v>PSAM-BA</v>
          </cell>
          <cell r="F5814" t="str">
            <v>013</v>
          </cell>
          <cell r="G5814" t="str">
            <v>RITE</v>
          </cell>
        </row>
        <row r="5815">
          <cell r="A5815">
            <v>553</v>
          </cell>
          <cell r="B5815">
            <v>2</v>
          </cell>
          <cell r="C5815" t="str">
            <v>PSAM-BA-017</v>
          </cell>
          <cell r="D5815">
            <v>553</v>
          </cell>
          <cell r="E5815" t="str">
            <v>PSAM-BA</v>
          </cell>
          <cell r="F5815" t="str">
            <v>017</v>
          </cell>
          <cell r="G5815" t="str">
            <v>RITE</v>
          </cell>
        </row>
        <row r="5816">
          <cell r="A5816">
            <v>771</v>
          </cell>
          <cell r="B5816">
            <v>2</v>
          </cell>
          <cell r="C5816" t="str">
            <v>PSAM-BA-031</v>
          </cell>
          <cell r="D5816">
            <v>771</v>
          </cell>
          <cell r="E5816" t="str">
            <v>PSAM-BA</v>
          </cell>
          <cell r="F5816" t="str">
            <v>031</v>
          </cell>
          <cell r="G5816" t="str">
            <v>RITE</v>
          </cell>
        </row>
        <row r="5817">
          <cell r="A5817">
            <v>785</v>
          </cell>
          <cell r="B5817">
            <v>2</v>
          </cell>
          <cell r="C5817" t="str">
            <v>PSAM-BA-032</v>
          </cell>
          <cell r="D5817">
            <v>785</v>
          </cell>
          <cell r="E5817" t="str">
            <v>PSAM-BA</v>
          </cell>
          <cell r="F5817" t="str">
            <v>032</v>
          </cell>
          <cell r="G5817" t="str">
            <v>RITE</v>
          </cell>
        </row>
        <row r="5818">
          <cell r="A5818">
            <v>801</v>
          </cell>
          <cell r="B5818">
            <v>2</v>
          </cell>
          <cell r="C5818" t="str">
            <v>PSAM-BA-033</v>
          </cell>
          <cell r="D5818">
            <v>801</v>
          </cell>
          <cell r="E5818" t="str">
            <v>PSAM-BA</v>
          </cell>
          <cell r="F5818" t="str">
            <v>033</v>
          </cell>
          <cell r="G5818" t="str">
            <v>RITE</v>
          </cell>
        </row>
        <row r="5819">
          <cell r="A5819">
            <v>1096</v>
          </cell>
          <cell r="B5819">
            <v>2</v>
          </cell>
          <cell r="C5819" t="str">
            <v>PSAM-BA-082</v>
          </cell>
          <cell r="D5819">
            <v>1096</v>
          </cell>
          <cell r="E5819" t="str">
            <v>PSAM-BA</v>
          </cell>
          <cell r="F5819" t="str">
            <v>082</v>
          </cell>
          <cell r="G5819" t="str">
            <v>RITE</v>
          </cell>
        </row>
        <row r="5820">
          <cell r="A5820">
            <v>1101</v>
          </cell>
          <cell r="B5820">
            <v>2</v>
          </cell>
          <cell r="C5820" t="str">
            <v>PSAM-BA-083</v>
          </cell>
          <cell r="D5820">
            <v>1101</v>
          </cell>
          <cell r="E5820" t="str">
            <v>PSAM-BA</v>
          </cell>
          <cell r="F5820" t="str">
            <v>083</v>
          </cell>
          <cell r="G5820" t="str">
            <v>RITE</v>
          </cell>
        </row>
        <row r="5821">
          <cell r="A5821">
            <v>1750</v>
          </cell>
          <cell r="B5821">
            <v>2</v>
          </cell>
          <cell r="C5821" t="str">
            <v>PSAM-BA-305</v>
          </cell>
          <cell r="D5821">
            <v>1750</v>
          </cell>
          <cell r="E5821" t="str">
            <v>PSAM-BA</v>
          </cell>
          <cell r="F5821" t="str">
            <v>305</v>
          </cell>
          <cell r="G5821" t="str">
            <v>RITE</v>
          </cell>
        </row>
        <row r="5822">
          <cell r="A5822">
            <v>1777</v>
          </cell>
          <cell r="B5822">
            <v>2</v>
          </cell>
          <cell r="C5822" t="str">
            <v>PSAM-BA-309</v>
          </cell>
          <cell r="D5822">
            <v>1777</v>
          </cell>
          <cell r="E5822" t="str">
            <v>PSAM-BA</v>
          </cell>
          <cell r="F5822" t="str">
            <v>309</v>
          </cell>
          <cell r="G5822" t="str">
            <v>RITE</v>
          </cell>
        </row>
        <row r="5823">
          <cell r="A5823">
            <v>2101</v>
          </cell>
          <cell r="B5823">
            <v>2</v>
          </cell>
          <cell r="C5823" t="str">
            <v>PSAM-BA-501</v>
          </cell>
          <cell r="D5823">
            <v>2101</v>
          </cell>
          <cell r="E5823" t="str">
            <v>PSAM-BA</v>
          </cell>
          <cell r="F5823" t="str">
            <v>501</v>
          </cell>
          <cell r="G5823" t="str">
            <v>RITE</v>
          </cell>
        </row>
        <row r="5824">
          <cell r="A5824">
            <v>2115</v>
          </cell>
          <cell r="B5824">
            <v>2</v>
          </cell>
          <cell r="C5824" t="str">
            <v>PSAM-BA-503</v>
          </cell>
          <cell r="D5824">
            <v>2115</v>
          </cell>
          <cell r="E5824" t="str">
            <v>PSAM-BA</v>
          </cell>
          <cell r="F5824" t="str">
            <v>503</v>
          </cell>
          <cell r="G5824" t="str">
            <v>RITE</v>
          </cell>
        </row>
        <row r="5825">
          <cell r="A5825">
            <v>2131</v>
          </cell>
          <cell r="B5825">
            <v>2</v>
          </cell>
          <cell r="C5825" t="str">
            <v>PSAM-BA-506</v>
          </cell>
          <cell r="D5825">
            <v>2131</v>
          </cell>
          <cell r="E5825" t="str">
            <v>PSAM-BA</v>
          </cell>
          <cell r="F5825" t="str">
            <v>506</v>
          </cell>
          <cell r="G5825" t="str">
            <v>RITE</v>
          </cell>
        </row>
        <row r="5826">
          <cell r="A5826">
            <v>2149</v>
          </cell>
          <cell r="B5826">
            <v>2</v>
          </cell>
          <cell r="C5826" t="str">
            <v>PSAM-BA-511</v>
          </cell>
          <cell r="D5826">
            <v>2149</v>
          </cell>
          <cell r="E5826" t="str">
            <v>PSAM-BA</v>
          </cell>
          <cell r="F5826" t="str">
            <v>511</v>
          </cell>
          <cell r="G5826" t="str">
            <v>RITE</v>
          </cell>
        </row>
        <row r="5827">
          <cell r="A5827">
            <v>2350</v>
          </cell>
          <cell r="B5827">
            <v>2</v>
          </cell>
          <cell r="C5827" t="str">
            <v>PSAM-BA-608</v>
          </cell>
          <cell r="D5827">
            <v>2350</v>
          </cell>
          <cell r="E5827" t="str">
            <v>PSAM-BA</v>
          </cell>
          <cell r="F5827" t="str">
            <v>608</v>
          </cell>
          <cell r="G5827" t="str">
            <v>RITE</v>
          </cell>
        </row>
        <row r="5828">
          <cell r="A5828">
            <v>2352</v>
          </cell>
          <cell r="B5828">
            <v>2</v>
          </cell>
          <cell r="C5828" t="str">
            <v>PSAM-BA-609</v>
          </cell>
          <cell r="D5828">
            <v>2352</v>
          </cell>
          <cell r="E5828" t="str">
            <v>PSAM-BA</v>
          </cell>
          <cell r="F5828" t="str">
            <v>609</v>
          </cell>
          <cell r="G5828" t="str">
            <v>RITE</v>
          </cell>
        </row>
        <row r="5829">
          <cell r="A5829">
            <v>2384</v>
          </cell>
          <cell r="B5829">
            <v>2</v>
          </cell>
          <cell r="C5829" t="str">
            <v>PSAM-BA-621</v>
          </cell>
          <cell r="D5829">
            <v>2384</v>
          </cell>
          <cell r="E5829" t="str">
            <v>PSAM-BA</v>
          </cell>
          <cell r="F5829" t="str">
            <v>621</v>
          </cell>
          <cell r="G5829" t="str">
            <v>RITE</v>
          </cell>
        </row>
        <row r="5830">
          <cell r="A5830">
            <v>2412</v>
          </cell>
          <cell r="B5830">
            <v>2</v>
          </cell>
          <cell r="C5830" t="str">
            <v>PSAM-BA-628</v>
          </cell>
          <cell r="D5830">
            <v>2412</v>
          </cell>
          <cell r="E5830" t="str">
            <v>PSAM-BA</v>
          </cell>
          <cell r="F5830" t="str">
            <v>628</v>
          </cell>
          <cell r="G5830" t="str">
            <v>RITE</v>
          </cell>
        </row>
        <row r="5831">
          <cell r="A5831">
            <v>2436</v>
          </cell>
          <cell r="B5831">
            <v>2</v>
          </cell>
          <cell r="C5831" t="str">
            <v>PSAM-BA-640</v>
          </cell>
          <cell r="D5831">
            <v>2436</v>
          </cell>
          <cell r="E5831" t="str">
            <v>PSAM-BA</v>
          </cell>
          <cell r="F5831" t="str">
            <v>640</v>
          </cell>
          <cell r="G5831" t="str">
            <v>RITE</v>
          </cell>
        </row>
        <row r="5832">
          <cell r="A5832">
            <v>2445</v>
          </cell>
          <cell r="B5832">
            <v>2</v>
          </cell>
          <cell r="C5832" t="str">
            <v>PSAM-BA-643</v>
          </cell>
          <cell r="D5832">
            <v>2445</v>
          </cell>
          <cell r="E5832" t="str">
            <v>PSAM-BA</v>
          </cell>
          <cell r="F5832" t="str">
            <v>643</v>
          </cell>
          <cell r="G5832" t="str">
            <v>RITE</v>
          </cell>
        </row>
        <row r="5833">
          <cell r="A5833">
            <v>4060</v>
          </cell>
          <cell r="B5833">
            <v>2</v>
          </cell>
          <cell r="C5833" t="str">
            <v>PSAM-BA-9643</v>
          </cell>
          <cell r="D5833">
            <v>4060</v>
          </cell>
          <cell r="E5833" t="str">
            <v>PSAM-BA</v>
          </cell>
          <cell r="F5833" t="str">
            <v>9643</v>
          </cell>
          <cell r="G5833" t="str">
            <v>RONG</v>
          </cell>
        </row>
        <row r="5834">
          <cell r="A5834">
            <v>4000</v>
          </cell>
          <cell r="B5834">
            <v>2</v>
          </cell>
          <cell r="C5834" t="str">
            <v>PSAM-BA-9674</v>
          </cell>
          <cell r="D5834">
            <v>4000</v>
          </cell>
          <cell r="E5834" t="str">
            <v>PSAM-BA</v>
          </cell>
          <cell r="F5834" t="str">
            <v>9674</v>
          </cell>
          <cell r="G5834" t="str">
            <v>RITE</v>
          </cell>
        </row>
        <row r="5835">
          <cell r="A5835">
            <v>3241</v>
          </cell>
          <cell r="B5835">
            <v>2</v>
          </cell>
          <cell r="C5835" t="str">
            <v>PSAM-BA-97004</v>
          </cell>
          <cell r="D5835">
            <v>3241</v>
          </cell>
          <cell r="E5835" t="str">
            <v>PSAM-BA</v>
          </cell>
          <cell r="F5835" t="str">
            <v>97004</v>
          </cell>
          <cell r="G5835" t="str">
            <v>On Location</v>
          </cell>
        </row>
        <row r="5836">
          <cell r="A5836">
            <v>4145</v>
          </cell>
          <cell r="B5836">
            <v>2</v>
          </cell>
          <cell r="C5836" t="str">
            <v>PSAM-BA-97005</v>
          </cell>
          <cell r="D5836">
            <v>4145</v>
          </cell>
          <cell r="E5836" t="str">
            <v>PSAM-BA</v>
          </cell>
          <cell r="F5836" t="str">
            <v>97005</v>
          </cell>
          <cell r="G5836" t="str">
            <v>RITE</v>
          </cell>
        </row>
        <row r="5837">
          <cell r="A5837">
            <v>3248</v>
          </cell>
          <cell r="B5837">
            <v>2</v>
          </cell>
          <cell r="C5837" t="str">
            <v>PSAM-BA-97006</v>
          </cell>
          <cell r="D5837">
            <v>3248</v>
          </cell>
          <cell r="E5837" t="str">
            <v>PSAM-BA</v>
          </cell>
          <cell r="F5837" t="str">
            <v>97006</v>
          </cell>
          <cell r="G5837" t="str">
            <v>RITE</v>
          </cell>
        </row>
        <row r="5838">
          <cell r="A5838">
            <v>4179</v>
          </cell>
          <cell r="B5838">
            <v>2</v>
          </cell>
          <cell r="C5838" t="str">
            <v>PSAM-BA-97011</v>
          </cell>
          <cell r="D5838">
            <v>4179</v>
          </cell>
          <cell r="E5838" t="str">
            <v>PSAM-BA</v>
          </cell>
          <cell r="F5838" t="str">
            <v>97011</v>
          </cell>
          <cell r="G5838" t="str">
            <v>On Location</v>
          </cell>
        </row>
        <row r="5839">
          <cell r="A5839">
            <v>4543</v>
          </cell>
          <cell r="B5839">
            <v>2</v>
          </cell>
          <cell r="C5839" t="str">
            <v>PSAM-BA-97017</v>
          </cell>
          <cell r="D5839">
            <v>4543</v>
          </cell>
          <cell r="E5839" t="str">
            <v>PSAM-BA</v>
          </cell>
          <cell r="F5839" t="str">
            <v>97017</v>
          </cell>
          <cell r="G5839" t="str">
            <v>RITE</v>
          </cell>
        </row>
        <row r="5840">
          <cell r="A5840">
            <v>4192</v>
          </cell>
          <cell r="B5840">
            <v>2</v>
          </cell>
          <cell r="C5840" t="str">
            <v>PSAM-BA-97021</v>
          </cell>
          <cell r="D5840">
            <v>4192</v>
          </cell>
          <cell r="E5840" t="str">
            <v>PSAM-BA</v>
          </cell>
          <cell r="F5840" t="str">
            <v>97021</v>
          </cell>
          <cell r="G5840" t="str">
            <v>On Location</v>
          </cell>
        </row>
        <row r="5841">
          <cell r="A5841">
            <v>3287</v>
          </cell>
          <cell r="B5841">
            <v>2</v>
          </cell>
          <cell r="C5841" t="str">
            <v>PSAM-BA-97023</v>
          </cell>
          <cell r="D5841">
            <v>3287</v>
          </cell>
          <cell r="E5841" t="str">
            <v>PSAM-BA</v>
          </cell>
          <cell r="F5841" t="str">
            <v>97023</v>
          </cell>
          <cell r="G5841" t="str">
            <v>RITE</v>
          </cell>
        </row>
        <row r="5842">
          <cell r="A5842">
            <v>4052</v>
          </cell>
          <cell r="B5842">
            <v>2</v>
          </cell>
          <cell r="C5842" t="str">
            <v>PSAM-BA-97029</v>
          </cell>
          <cell r="D5842">
            <v>4052</v>
          </cell>
          <cell r="E5842" t="str">
            <v>PSAM-BA</v>
          </cell>
          <cell r="F5842" t="str">
            <v>97029</v>
          </cell>
          <cell r="G5842" t="str">
            <v>On Location</v>
          </cell>
        </row>
        <row r="5843">
          <cell r="A5843">
            <v>5271</v>
          </cell>
          <cell r="B5843">
            <v>2</v>
          </cell>
          <cell r="C5843" t="str">
            <v>PSAM-BA-97036</v>
          </cell>
          <cell r="D5843">
            <v>5271</v>
          </cell>
          <cell r="E5843" t="str">
            <v>PSAM-BA</v>
          </cell>
          <cell r="F5843" t="str">
            <v>97036</v>
          </cell>
          <cell r="G5843" t="str">
            <v>RITE</v>
          </cell>
        </row>
        <row r="5844">
          <cell r="A5844">
            <v>4242</v>
          </cell>
          <cell r="B5844">
            <v>2</v>
          </cell>
          <cell r="C5844" t="str">
            <v>PSAM-BA-97041</v>
          </cell>
          <cell r="D5844">
            <v>4242</v>
          </cell>
          <cell r="E5844" t="str">
            <v>PSAM-BA</v>
          </cell>
          <cell r="F5844" t="str">
            <v>97041</v>
          </cell>
          <cell r="G5844" t="str">
            <v>RITE</v>
          </cell>
        </row>
        <row r="5845">
          <cell r="A5845">
            <v>3439</v>
          </cell>
          <cell r="B5845">
            <v>2</v>
          </cell>
          <cell r="C5845" t="str">
            <v>PSAM-BA-98006</v>
          </cell>
          <cell r="D5845">
            <v>3439</v>
          </cell>
          <cell r="E5845" t="str">
            <v>PSAM-BA</v>
          </cell>
          <cell r="F5845" t="str">
            <v>98006</v>
          </cell>
          <cell r="G5845" t="str">
            <v>RITE</v>
          </cell>
        </row>
        <row r="5846">
          <cell r="A5846">
            <v>3538</v>
          </cell>
          <cell r="B5846">
            <v>2</v>
          </cell>
          <cell r="C5846" t="str">
            <v>PSAM-BA-98055</v>
          </cell>
          <cell r="D5846">
            <v>3538</v>
          </cell>
          <cell r="E5846" t="str">
            <v>PSAM-BA</v>
          </cell>
          <cell r="F5846" t="str">
            <v>98055</v>
          </cell>
          <cell r="G5846" t="str">
            <v>On Location</v>
          </cell>
        </row>
        <row r="5847">
          <cell r="A5847">
            <v>4146</v>
          </cell>
          <cell r="B5847">
            <v>2</v>
          </cell>
          <cell r="C5847" t="str">
            <v>PSAM-BA-98069</v>
          </cell>
          <cell r="D5847">
            <v>4146</v>
          </cell>
          <cell r="E5847" t="str">
            <v>PSAM-BA</v>
          </cell>
          <cell r="F5847" t="str">
            <v>98069</v>
          </cell>
          <cell r="G5847" t="str">
            <v>RITE</v>
          </cell>
        </row>
        <row r="5848">
          <cell r="A5848">
            <v>3999</v>
          </cell>
          <cell r="B5848">
            <v>2</v>
          </cell>
          <cell r="C5848" t="str">
            <v>PSAM-BA-98073</v>
          </cell>
          <cell r="D5848">
            <v>3999</v>
          </cell>
          <cell r="E5848" t="str">
            <v>PSAM-BA</v>
          </cell>
          <cell r="F5848" t="str">
            <v>98073</v>
          </cell>
          <cell r="G5848" t="str">
            <v>RITE</v>
          </cell>
        </row>
        <row r="5849">
          <cell r="A5849">
            <v>3565</v>
          </cell>
          <cell r="B5849">
            <v>2</v>
          </cell>
          <cell r="C5849" t="str">
            <v>PSAM-BA-98074</v>
          </cell>
          <cell r="D5849">
            <v>3565</v>
          </cell>
          <cell r="E5849" t="str">
            <v>PSAM-BA</v>
          </cell>
          <cell r="F5849" t="str">
            <v>98074</v>
          </cell>
          <cell r="G5849" t="str">
            <v>RITE</v>
          </cell>
        </row>
        <row r="5850">
          <cell r="A5850">
            <v>3574</v>
          </cell>
          <cell r="B5850">
            <v>2</v>
          </cell>
          <cell r="C5850" t="str">
            <v>PSAM-BA-98082</v>
          </cell>
          <cell r="D5850">
            <v>3574</v>
          </cell>
          <cell r="E5850" t="str">
            <v>PSAM-BA</v>
          </cell>
          <cell r="F5850" t="str">
            <v>98082</v>
          </cell>
          <cell r="G5850" t="str">
            <v>RITE</v>
          </cell>
        </row>
        <row r="5851">
          <cell r="A5851">
            <v>3576</v>
          </cell>
          <cell r="B5851">
            <v>2</v>
          </cell>
          <cell r="C5851" t="str">
            <v>PSAM-BA-98083</v>
          </cell>
          <cell r="D5851">
            <v>3576</v>
          </cell>
          <cell r="E5851" t="str">
            <v>PSAM-BA</v>
          </cell>
          <cell r="F5851" t="str">
            <v>98083</v>
          </cell>
          <cell r="G5851" t="str">
            <v>RITE</v>
          </cell>
        </row>
        <row r="5852">
          <cell r="A5852">
            <v>3582</v>
          </cell>
          <cell r="B5852">
            <v>2</v>
          </cell>
          <cell r="C5852" t="str">
            <v>PSAM-BA-98089</v>
          </cell>
          <cell r="D5852">
            <v>3582</v>
          </cell>
          <cell r="E5852" t="str">
            <v>PSAM-BA</v>
          </cell>
          <cell r="F5852" t="str">
            <v>98089</v>
          </cell>
          <cell r="G5852" t="str">
            <v>On Location</v>
          </cell>
        </row>
        <row r="5853">
          <cell r="A5853">
            <v>3584</v>
          </cell>
          <cell r="B5853">
            <v>2</v>
          </cell>
          <cell r="C5853" t="str">
            <v>PSAM-BA-98090</v>
          </cell>
          <cell r="D5853">
            <v>3584</v>
          </cell>
          <cell r="E5853" t="str">
            <v>PSAM-BA</v>
          </cell>
          <cell r="F5853" t="str">
            <v>98090</v>
          </cell>
          <cell r="G5853" t="str">
            <v>On Location</v>
          </cell>
        </row>
        <row r="5854">
          <cell r="A5854">
            <v>3602</v>
          </cell>
          <cell r="B5854">
            <v>2</v>
          </cell>
          <cell r="C5854" t="str">
            <v>PSAM-BA-98096</v>
          </cell>
          <cell r="D5854">
            <v>3602</v>
          </cell>
          <cell r="E5854" t="str">
            <v>PSAM-BA</v>
          </cell>
          <cell r="F5854" t="str">
            <v>98096</v>
          </cell>
          <cell r="G5854" t="str">
            <v>On Location</v>
          </cell>
        </row>
        <row r="5855">
          <cell r="A5855">
            <v>3604</v>
          </cell>
          <cell r="B5855">
            <v>2</v>
          </cell>
          <cell r="C5855" t="str">
            <v>PSAM-BA-98097</v>
          </cell>
          <cell r="D5855">
            <v>3604</v>
          </cell>
          <cell r="E5855" t="str">
            <v>PSAM-BA</v>
          </cell>
          <cell r="F5855" t="str">
            <v>98097</v>
          </cell>
          <cell r="G5855" t="str">
            <v>On Location</v>
          </cell>
        </row>
        <row r="5856">
          <cell r="A5856">
            <v>3609</v>
          </cell>
          <cell r="B5856">
            <v>2</v>
          </cell>
          <cell r="C5856" t="str">
            <v>PSAM-BA-98103</v>
          </cell>
          <cell r="D5856">
            <v>3609</v>
          </cell>
          <cell r="E5856" t="str">
            <v>PSAM-BA</v>
          </cell>
          <cell r="F5856" t="str">
            <v>98103</v>
          </cell>
          <cell r="G5856" t="str">
            <v>On Location</v>
          </cell>
        </row>
        <row r="5857">
          <cell r="A5857">
            <v>3610</v>
          </cell>
          <cell r="B5857">
            <v>2</v>
          </cell>
          <cell r="C5857" t="str">
            <v>PSAM-BA-98104</v>
          </cell>
          <cell r="D5857">
            <v>3610</v>
          </cell>
          <cell r="E5857" t="str">
            <v>PSAM-BA</v>
          </cell>
          <cell r="F5857" t="str">
            <v>98104</v>
          </cell>
          <cell r="G5857" t="str">
            <v>RITE</v>
          </cell>
        </row>
        <row r="5858">
          <cell r="A5858">
            <v>3710</v>
          </cell>
          <cell r="B5858">
            <v>2</v>
          </cell>
          <cell r="C5858" t="str">
            <v>PSAM-BA-99004</v>
          </cell>
          <cell r="D5858">
            <v>3710</v>
          </cell>
          <cell r="E5858" t="str">
            <v>PSAM-BA</v>
          </cell>
          <cell r="F5858" t="str">
            <v>99004</v>
          </cell>
          <cell r="G5858" t="str">
            <v>RITE</v>
          </cell>
        </row>
        <row r="5859">
          <cell r="A5859">
            <v>3714</v>
          </cell>
          <cell r="B5859">
            <v>2</v>
          </cell>
          <cell r="C5859" t="str">
            <v>PSAM-BA-99005</v>
          </cell>
          <cell r="D5859">
            <v>3714</v>
          </cell>
          <cell r="E5859" t="str">
            <v>PSAM-BA</v>
          </cell>
          <cell r="F5859" t="str">
            <v>99005</v>
          </cell>
          <cell r="G5859" t="str">
            <v>RITE</v>
          </cell>
        </row>
        <row r="5860">
          <cell r="A5860">
            <v>3724</v>
          </cell>
          <cell r="B5860">
            <v>2</v>
          </cell>
          <cell r="C5860" t="str">
            <v>PSAM-BA-99008</v>
          </cell>
          <cell r="D5860">
            <v>3724</v>
          </cell>
          <cell r="E5860" t="str">
            <v>PSAM-BA</v>
          </cell>
          <cell r="F5860" t="str">
            <v>99008</v>
          </cell>
          <cell r="G5860" t="str">
            <v>RITE</v>
          </cell>
        </row>
        <row r="5861">
          <cell r="A5861">
            <v>3737</v>
          </cell>
          <cell r="B5861">
            <v>2</v>
          </cell>
          <cell r="C5861" t="str">
            <v>PSAM-BA-99011</v>
          </cell>
          <cell r="D5861">
            <v>3737</v>
          </cell>
          <cell r="E5861" t="str">
            <v>PSAM-BA</v>
          </cell>
          <cell r="F5861" t="str">
            <v>99011</v>
          </cell>
          <cell r="G5861" t="str">
            <v>On Location</v>
          </cell>
        </row>
        <row r="5862">
          <cell r="A5862">
            <v>5146</v>
          </cell>
          <cell r="B5862">
            <v>2</v>
          </cell>
          <cell r="C5862" t="str">
            <v>PSAM-BA-99014</v>
          </cell>
          <cell r="D5862">
            <v>5146</v>
          </cell>
          <cell r="E5862" t="str">
            <v>PSAM-BA</v>
          </cell>
          <cell r="F5862" t="str">
            <v>99014</v>
          </cell>
          <cell r="G5862" t="str">
            <v>On Location</v>
          </cell>
        </row>
        <row r="5863">
          <cell r="A5863">
            <v>4337</v>
          </cell>
          <cell r="B5863">
            <v>2</v>
          </cell>
          <cell r="C5863" t="str">
            <v>PSAM-BA-99017</v>
          </cell>
          <cell r="D5863">
            <v>4337</v>
          </cell>
          <cell r="E5863" t="str">
            <v>PSAM-BA</v>
          </cell>
          <cell r="F5863" t="str">
            <v>99017</v>
          </cell>
          <cell r="G5863" t="str">
            <v>On Location</v>
          </cell>
        </row>
        <row r="5864">
          <cell r="A5864">
            <v>4344</v>
          </cell>
          <cell r="B5864">
            <v>2</v>
          </cell>
          <cell r="C5864" t="str">
            <v>PSAM-BA-enp01</v>
          </cell>
          <cell r="D5864">
            <v>4344</v>
          </cell>
          <cell r="E5864" t="str">
            <v>PSAM-BA</v>
          </cell>
          <cell r="F5864" t="str">
            <v>enp01</v>
          </cell>
          <cell r="G5864" t="str">
            <v>RITE</v>
          </cell>
        </row>
        <row r="5865">
          <cell r="A5865">
            <v>517</v>
          </cell>
          <cell r="B5865">
            <v>2</v>
          </cell>
          <cell r="C5865" t="str">
            <v>RAB6-BA-015</v>
          </cell>
          <cell r="D5865">
            <v>517</v>
          </cell>
          <cell r="E5865" t="str">
            <v>RBDC-AA</v>
          </cell>
          <cell r="F5865" t="str">
            <v>015</v>
          </cell>
          <cell r="G5865" t="str">
            <v>On Location</v>
          </cell>
          <cell r="H5865" t="str">
            <v>1000017748</v>
          </cell>
        </row>
        <row r="5866">
          <cell r="A5866">
            <v>518</v>
          </cell>
          <cell r="B5866">
            <v>2</v>
          </cell>
          <cell r="C5866" t="str">
            <v>RAB6-BA-015</v>
          </cell>
          <cell r="D5866">
            <v>518</v>
          </cell>
          <cell r="E5866" t="str">
            <v>RBEC-AA</v>
          </cell>
          <cell r="F5866" t="str">
            <v>015</v>
          </cell>
          <cell r="G5866" t="str">
            <v>On Location</v>
          </cell>
          <cell r="H5866" t="str">
            <v>1000017748</v>
          </cell>
        </row>
        <row r="5867">
          <cell r="A5867">
            <v>1021</v>
          </cell>
          <cell r="B5867">
            <v>2</v>
          </cell>
          <cell r="C5867" t="str">
            <v>RAB6-BA-064</v>
          </cell>
          <cell r="D5867">
            <v>1021</v>
          </cell>
          <cell r="E5867" t="str">
            <v>RBDC-AA</v>
          </cell>
          <cell r="F5867" t="str">
            <v>064</v>
          </cell>
          <cell r="G5867" t="str">
            <v>TFER OUT</v>
          </cell>
        </row>
        <row r="5868">
          <cell r="A5868">
            <v>1022</v>
          </cell>
          <cell r="B5868">
            <v>2</v>
          </cell>
          <cell r="C5868" t="str">
            <v>RAB6-BA-064</v>
          </cell>
          <cell r="D5868">
            <v>1022</v>
          </cell>
          <cell r="E5868" t="str">
            <v>RBEC-AA</v>
          </cell>
          <cell r="F5868" t="str">
            <v>064</v>
          </cell>
          <cell r="G5868" t="str">
            <v>TFER OUT</v>
          </cell>
        </row>
        <row r="5869">
          <cell r="A5869">
            <v>856</v>
          </cell>
          <cell r="B5869">
            <v>2</v>
          </cell>
          <cell r="C5869" t="str">
            <v>RAB6-BA-38</v>
          </cell>
          <cell r="D5869">
            <v>856</v>
          </cell>
          <cell r="E5869" t="str">
            <v>RBDC-XA</v>
          </cell>
          <cell r="F5869" t="str">
            <v>038</v>
          </cell>
          <cell r="G5869" t="str">
            <v>TFER OUT</v>
          </cell>
          <cell r="H5869" t="str">
            <v>1000015720</v>
          </cell>
        </row>
        <row r="5870">
          <cell r="A5870">
            <v>914</v>
          </cell>
          <cell r="B5870">
            <v>2</v>
          </cell>
          <cell r="C5870" t="str">
            <v>RAB6-BA-43</v>
          </cell>
          <cell r="D5870">
            <v>914</v>
          </cell>
          <cell r="E5870" t="str">
            <v>RBDC-BA</v>
          </cell>
          <cell r="F5870" t="str">
            <v>043</v>
          </cell>
          <cell r="G5870" t="str">
            <v>Lost in Hole</v>
          </cell>
        </row>
        <row r="5871">
          <cell r="A5871">
            <v>915</v>
          </cell>
          <cell r="B5871">
            <v>2</v>
          </cell>
          <cell r="C5871" t="str">
            <v>RAB6-BA-43</v>
          </cell>
          <cell r="D5871">
            <v>915</v>
          </cell>
          <cell r="E5871" t="str">
            <v>RBEC-BA</v>
          </cell>
          <cell r="F5871" t="str">
            <v>043</v>
          </cell>
          <cell r="G5871" t="str">
            <v>Lost in Hole</v>
          </cell>
        </row>
        <row r="5872">
          <cell r="A5872">
            <v>4563</v>
          </cell>
          <cell r="B5872">
            <v>2</v>
          </cell>
          <cell r="C5872" t="str">
            <v>RAB6-CA-102</v>
          </cell>
          <cell r="D5872">
            <v>4563</v>
          </cell>
          <cell r="E5872" t="str">
            <v>RBDC-AA</v>
          </cell>
          <cell r="F5872" t="str">
            <v>102</v>
          </cell>
          <cell r="G5872" t="str">
            <v>RITE</v>
          </cell>
          <cell r="H5872" t="str">
            <v>1000017363</v>
          </cell>
        </row>
        <row r="5873">
          <cell r="A5873">
            <v>1192</v>
          </cell>
          <cell r="B5873">
            <v>2</v>
          </cell>
          <cell r="C5873" t="str">
            <v>RAB6-CA-102</v>
          </cell>
          <cell r="D5873">
            <v>1192</v>
          </cell>
          <cell r="E5873" t="str">
            <v>RBDC-BA</v>
          </cell>
          <cell r="F5873" t="str">
            <v>102</v>
          </cell>
          <cell r="G5873" t="str">
            <v>JUNKED</v>
          </cell>
          <cell r="H5873" t="str">
            <v>1000017363</v>
          </cell>
        </row>
        <row r="5874">
          <cell r="A5874">
            <v>1193</v>
          </cell>
          <cell r="B5874">
            <v>2</v>
          </cell>
          <cell r="C5874" t="str">
            <v>RAB6-CA-102</v>
          </cell>
          <cell r="D5874">
            <v>1193</v>
          </cell>
          <cell r="E5874" t="str">
            <v>RBEC-AA</v>
          </cell>
          <cell r="F5874" t="str">
            <v>102</v>
          </cell>
          <cell r="G5874" t="str">
            <v>RITE</v>
          </cell>
          <cell r="H5874" t="str">
            <v>1000017363</v>
          </cell>
        </row>
        <row r="5875">
          <cell r="A5875">
            <v>1200</v>
          </cell>
          <cell r="B5875">
            <v>2</v>
          </cell>
          <cell r="C5875" t="str">
            <v>RAB6-CA-103</v>
          </cell>
          <cell r="D5875">
            <v>1200</v>
          </cell>
          <cell r="E5875" t="str">
            <v>RBDC-BA</v>
          </cell>
          <cell r="F5875" t="str">
            <v>103</v>
          </cell>
          <cell r="G5875" t="str">
            <v>TFER OUT</v>
          </cell>
        </row>
        <row r="5876">
          <cell r="A5876">
            <v>1201</v>
          </cell>
          <cell r="B5876">
            <v>2</v>
          </cell>
          <cell r="C5876" t="str">
            <v>RAB6-CA-103</v>
          </cell>
          <cell r="D5876">
            <v>1201</v>
          </cell>
          <cell r="E5876" t="str">
            <v>RBEC-AA</v>
          </cell>
          <cell r="F5876" t="str">
            <v>103</v>
          </cell>
          <cell r="G5876" t="str">
            <v>TFER OUT</v>
          </cell>
        </row>
        <row r="5877">
          <cell r="A5877">
            <v>696</v>
          </cell>
          <cell r="B5877">
            <v>2</v>
          </cell>
          <cell r="C5877" t="str">
            <v>RAB8-AA-24</v>
          </cell>
          <cell r="D5877">
            <v>696</v>
          </cell>
          <cell r="E5877" t="str">
            <v>RBDC-CA</v>
          </cell>
          <cell r="F5877" t="str">
            <v>024</v>
          </cell>
          <cell r="G5877" t="str">
            <v>RITE</v>
          </cell>
          <cell r="H5877" t="str">
            <v>1000017289</v>
          </cell>
          <cell r="N5877" t="str">
            <v>4500910116</v>
          </cell>
          <cell r="O5877" t="str">
            <v>1</v>
          </cell>
        </row>
        <row r="5878">
          <cell r="A5878">
            <v>5357</v>
          </cell>
          <cell r="B5878">
            <v>2</v>
          </cell>
          <cell r="C5878" t="str">
            <v>RAB8-AA-24</v>
          </cell>
          <cell r="D5878">
            <v>5357</v>
          </cell>
          <cell r="E5878" t="str">
            <v>RBDP-CA</v>
          </cell>
          <cell r="F5878" t="str">
            <v>024</v>
          </cell>
          <cell r="G5878" t="str">
            <v>RITE</v>
          </cell>
          <cell r="H5878" t="str">
            <v>1000017289</v>
          </cell>
          <cell r="N5878" t="str">
            <v>4500910116</v>
          </cell>
          <cell r="O5878" t="str">
            <v>1</v>
          </cell>
        </row>
        <row r="5879">
          <cell r="A5879">
            <v>697</v>
          </cell>
          <cell r="B5879">
            <v>2</v>
          </cell>
          <cell r="C5879" t="str">
            <v>RAB8-AA-24</v>
          </cell>
          <cell r="D5879">
            <v>697</v>
          </cell>
          <cell r="E5879" t="str">
            <v>RBEC-CA</v>
          </cell>
          <cell r="F5879" t="str">
            <v>024</v>
          </cell>
          <cell r="G5879" t="str">
            <v>RITE</v>
          </cell>
          <cell r="H5879" t="str">
            <v>1000017289</v>
          </cell>
          <cell r="N5879" t="str">
            <v>4500910116</v>
          </cell>
          <cell r="O5879" t="str">
            <v>1</v>
          </cell>
        </row>
        <row r="5880">
          <cell r="A5880">
            <v>352</v>
          </cell>
          <cell r="B5880">
            <v>2</v>
          </cell>
          <cell r="C5880" t="str">
            <v>RAB8-AA-9</v>
          </cell>
          <cell r="D5880">
            <v>352</v>
          </cell>
          <cell r="E5880" t="str">
            <v>RBDC-CA</v>
          </cell>
          <cell r="F5880" t="str">
            <v>009</v>
          </cell>
          <cell r="G5880" t="str">
            <v>RITE</v>
          </cell>
          <cell r="H5880" t="str">
            <v>1000016406</v>
          </cell>
        </row>
        <row r="5881">
          <cell r="A5881">
            <v>5358</v>
          </cell>
          <cell r="B5881">
            <v>2</v>
          </cell>
          <cell r="C5881" t="str">
            <v>RAB8-AA-9</v>
          </cell>
          <cell r="D5881">
            <v>5358</v>
          </cell>
          <cell r="E5881" t="str">
            <v>RBDP-CA</v>
          </cell>
          <cell r="F5881" t="str">
            <v>009</v>
          </cell>
          <cell r="G5881" t="str">
            <v>RITE</v>
          </cell>
          <cell r="H5881" t="str">
            <v>1000016406</v>
          </cell>
        </row>
        <row r="5882">
          <cell r="A5882">
            <v>353</v>
          </cell>
          <cell r="B5882">
            <v>2</v>
          </cell>
          <cell r="C5882" t="str">
            <v>RAB8-AA-9</v>
          </cell>
          <cell r="D5882">
            <v>353</v>
          </cell>
          <cell r="E5882" t="str">
            <v>RBEC-CA</v>
          </cell>
          <cell r="F5882" t="str">
            <v>009</v>
          </cell>
          <cell r="G5882" t="str">
            <v>RITE</v>
          </cell>
          <cell r="H5882" t="str">
            <v>1000016406</v>
          </cell>
        </row>
        <row r="5883">
          <cell r="A5883">
            <v>4503</v>
          </cell>
          <cell r="B5883">
            <v>2</v>
          </cell>
          <cell r="C5883" t="str">
            <v>RCV-CA-02</v>
          </cell>
          <cell r="D5883">
            <v>4503</v>
          </cell>
          <cell r="E5883" t="str">
            <v>RCV-CA</v>
          </cell>
          <cell r="F5883" t="str">
            <v>EP2</v>
          </cell>
          <cell r="G5883" t="str">
            <v>RITE</v>
          </cell>
          <cell r="H5883" t="str">
            <v>1000007549</v>
          </cell>
        </row>
        <row r="5884">
          <cell r="A5884">
            <v>167</v>
          </cell>
          <cell r="B5884">
            <v>2</v>
          </cell>
          <cell r="C5884" t="str">
            <v>RCV-CA-03</v>
          </cell>
          <cell r="D5884">
            <v>167</v>
          </cell>
          <cell r="E5884" t="str">
            <v>RCV-CA</v>
          </cell>
          <cell r="F5884" t="str">
            <v>003</v>
          </cell>
          <cell r="G5884" t="str">
            <v>RITE</v>
          </cell>
          <cell r="H5884" t="str">
            <v>1000007550</v>
          </cell>
        </row>
        <row r="5885">
          <cell r="A5885">
            <v>276</v>
          </cell>
          <cell r="B5885">
            <v>2</v>
          </cell>
          <cell r="C5885" t="str">
            <v>RCV-CA-06</v>
          </cell>
          <cell r="D5885">
            <v>276</v>
          </cell>
          <cell r="E5885" t="str">
            <v>RCV-CA</v>
          </cell>
          <cell r="F5885" t="str">
            <v>006</v>
          </cell>
          <cell r="G5885" t="str">
            <v>RITE</v>
          </cell>
          <cell r="I5885" t="e">
            <v>#N/A</v>
          </cell>
        </row>
        <row r="5886">
          <cell r="A5886">
            <v>537</v>
          </cell>
          <cell r="B5886">
            <v>2</v>
          </cell>
          <cell r="C5886" t="str">
            <v>RCV-CA-16</v>
          </cell>
          <cell r="D5886">
            <v>537</v>
          </cell>
          <cell r="E5886" t="str">
            <v>RCV-CA</v>
          </cell>
          <cell r="F5886" t="str">
            <v>016</v>
          </cell>
          <cell r="G5886" t="str">
            <v>RITE</v>
          </cell>
          <cell r="I5886" t="e">
            <v>#N/A</v>
          </cell>
        </row>
        <row r="5887">
          <cell r="A5887">
            <v>554</v>
          </cell>
          <cell r="B5887">
            <v>2</v>
          </cell>
          <cell r="C5887" t="str">
            <v>RCV-CA-17</v>
          </cell>
          <cell r="D5887">
            <v>554</v>
          </cell>
          <cell r="E5887" t="str">
            <v>RCV-CA</v>
          </cell>
          <cell r="F5887" t="str">
            <v>017</v>
          </cell>
          <cell r="G5887" t="str">
            <v>RITE</v>
          </cell>
          <cell r="H5887" t="str">
            <v>1000007548</v>
          </cell>
        </row>
        <row r="5888">
          <cell r="A5888">
            <v>941</v>
          </cell>
          <cell r="B5888">
            <v>2</v>
          </cell>
          <cell r="C5888" t="str">
            <v>RCV-CA-47</v>
          </cell>
          <cell r="D5888">
            <v>941</v>
          </cell>
          <cell r="E5888" t="str">
            <v>RCV-CA</v>
          </cell>
          <cell r="F5888" t="str">
            <v>047</v>
          </cell>
          <cell r="G5888" t="str">
            <v>RITE</v>
          </cell>
        </row>
        <row r="5889">
          <cell r="A5889">
            <v>4502</v>
          </cell>
          <cell r="B5889">
            <v>2</v>
          </cell>
          <cell r="C5889" t="str">
            <v>RCV-CA-54</v>
          </cell>
          <cell r="D5889">
            <v>4502</v>
          </cell>
          <cell r="E5889" t="str">
            <v>RCV-CA</v>
          </cell>
          <cell r="F5889" t="str">
            <v>054</v>
          </cell>
          <cell r="G5889" t="str">
            <v>RITE</v>
          </cell>
          <cell r="H5889" t="str">
            <v>1000018329</v>
          </cell>
        </row>
        <row r="5890">
          <cell r="A5890">
            <v>992</v>
          </cell>
          <cell r="B5890">
            <v>2</v>
          </cell>
          <cell r="C5890" t="str">
            <v>RCV-CA-58</v>
          </cell>
          <cell r="D5890">
            <v>992</v>
          </cell>
          <cell r="E5890" t="str">
            <v>RCV-CA</v>
          </cell>
          <cell r="F5890" t="str">
            <v>058</v>
          </cell>
          <cell r="G5890" t="str">
            <v>RITE</v>
          </cell>
          <cell r="H5890" t="str">
            <v>1000017321</v>
          </cell>
        </row>
        <row r="5891">
          <cell r="A5891">
            <v>6408</v>
          </cell>
          <cell r="B5891">
            <v>2</v>
          </cell>
          <cell r="C5891" t="str">
            <v>RFU-AA-00404</v>
          </cell>
          <cell r="D5891">
            <v>6408</v>
          </cell>
          <cell r="E5891" t="str">
            <v>RFU-AA</v>
          </cell>
          <cell r="F5891" t="str">
            <v>00404</v>
          </cell>
          <cell r="G5891" t="str">
            <v>RITE</v>
          </cell>
        </row>
        <row r="5892">
          <cell r="A5892">
            <v>6406</v>
          </cell>
          <cell r="B5892">
            <v>2</v>
          </cell>
          <cell r="C5892" t="str">
            <v>RFU-AA-00405</v>
          </cell>
          <cell r="D5892">
            <v>6406</v>
          </cell>
          <cell r="E5892" t="str">
            <v>RFU-AA</v>
          </cell>
          <cell r="F5892" t="str">
            <v>00405</v>
          </cell>
          <cell r="G5892" t="str">
            <v>RITE</v>
          </cell>
        </row>
        <row r="5893">
          <cell r="A5893">
            <v>6405</v>
          </cell>
          <cell r="B5893">
            <v>2</v>
          </cell>
          <cell r="C5893" t="str">
            <v>RFU-AA-00429</v>
          </cell>
          <cell r="D5893">
            <v>6405</v>
          </cell>
          <cell r="E5893" t="str">
            <v>RFU-AA</v>
          </cell>
          <cell r="F5893" t="str">
            <v>00429</v>
          </cell>
          <cell r="G5893" t="str">
            <v>On Location</v>
          </cell>
        </row>
        <row r="5894">
          <cell r="A5894">
            <v>6407</v>
          </cell>
          <cell r="B5894">
            <v>2</v>
          </cell>
          <cell r="C5894" t="str">
            <v>RFU-AA-00430</v>
          </cell>
          <cell r="D5894">
            <v>6407</v>
          </cell>
          <cell r="E5894" t="str">
            <v>RFU-AA</v>
          </cell>
          <cell r="F5894" t="str">
            <v>00430</v>
          </cell>
          <cell r="G5894" t="str">
            <v>RITE</v>
          </cell>
        </row>
        <row r="5895">
          <cell r="A5895">
            <v>6409</v>
          </cell>
          <cell r="B5895">
            <v>2</v>
          </cell>
          <cell r="C5895" t="str">
            <v>RFU-AA-00440</v>
          </cell>
          <cell r="D5895">
            <v>6409</v>
          </cell>
          <cell r="E5895" t="str">
            <v>RFU-AA</v>
          </cell>
          <cell r="F5895" t="str">
            <v>00440</v>
          </cell>
          <cell r="G5895" t="str">
            <v>RITE</v>
          </cell>
        </row>
        <row r="5896">
          <cell r="A5896">
            <v>6410</v>
          </cell>
          <cell r="B5896">
            <v>2</v>
          </cell>
          <cell r="C5896" t="str">
            <v>RFU-AA-00442</v>
          </cell>
          <cell r="D5896">
            <v>6410</v>
          </cell>
          <cell r="E5896" t="str">
            <v>RFU-AA</v>
          </cell>
          <cell r="F5896" t="str">
            <v>00442</v>
          </cell>
          <cell r="G5896" t="str">
            <v>RITE</v>
          </cell>
        </row>
        <row r="5897">
          <cell r="A5897">
            <v>5557</v>
          </cell>
          <cell r="B5897">
            <v>2</v>
          </cell>
          <cell r="C5897" t="str">
            <v>RFU-AA-00511</v>
          </cell>
          <cell r="D5897">
            <v>5557</v>
          </cell>
          <cell r="E5897" t="str">
            <v>RFU-AA</v>
          </cell>
          <cell r="F5897" t="str">
            <v>00511</v>
          </cell>
          <cell r="G5897" t="str">
            <v>On Location</v>
          </cell>
          <cell r="N5897" t="str">
            <v>LFT-62633</v>
          </cell>
        </row>
        <row r="5898">
          <cell r="A5898">
            <v>5550</v>
          </cell>
          <cell r="B5898">
            <v>2</v>
          </cell>
          <cell r="C5898" t="str">
            <v>RFU-AA-00539</v>
          </cell>
          <cell r="D5898">
            <v>5550</v>
          </cell>
          <cell r="E5898" t="str">
            <v>RFU-AA</v>
          </cell>
          <cell r="F5898" t="str">
            <v>00539</v>
          </cell>
          <cell r="G5898" t="str">
            <v>RITE</v>
          </cell>
        </row>
        <row r="5899">
          <cell r="A5899">
            <v>5604</v>
          </cell>
          <cell r="B5899">
            <v>2</v>
          </cell>
          <cell r="C5899" t="str">
            <v>RFU-AA-04790</v>
          </cell>
          <cell r="D5899">
            <v>5604</v>
          </cell>
          <cell r="E5899" t="str">
            <v>RFU-AA</v>
          </cell>
          <cell r="F5899" t="str">
            <v>04790</v>
          </cell>
          <cell r="G5899" t="str">
            <v>RITE</v>
          </cell>
          <cell r="N5899" t="str">
            <v>LFT-62633</v>
          </cell>
        </row>
        <row r="5900">
          <cell r="A5900">
            <v>5555</v>
          </cell>
          <cell r="B5900">
            <v>2</v>
          </cell>
          <cell r="C5900" t="str">
            <v>RFU-AA-04830</v>
          </cell>
          <cell r="D5900">
            <v>5555</v>
          </cell>
          <cell r="E5900" t="str">
            <v>RFU-AA</v>
          </cell>
          <cell r="F5900" t="str">
            <v>04830</v>
          </cell>
          <cell r="G5900" t="str">
            <v>On Location</v>
          </cell>
          <cell r="N5900" t="str">
            <v>LFT-62633</v>
          </cell>
        </row>
        <row r="5901">
          <cell r="A5901">
            <v>5558</v>
          </cell>
          <cell r="B5901">
            <v>2</v>
          </cell>
          <cell r="C5901" t="str">
            <v>RFU-AA-04834</v>
          </cell>
          <cell r="D5901">
            <v>5558</v>
          </cell>
          <cell r="E5901" t="str">
            <v>RFU-AA</v>
          </cell>
          <cell r="F5901" t="str">
            <v>04834</v>
          </cell>
          <cell r="G5901" t="str">
            <v>On Location</v>
          </cell>
          <cell r="N5901" t="str">
            <v>LFT-62633</v>
          </cell>
        </row>
        <row r="5902">
          <cell r="A5902">
            <v>5556</v>
          </cell>
          <cell r="B5902">
            <v>2</v>
          </cell>
          <cell r="C5902" t="str">
            <v>RFU-AA-43030</v>
          </cell>
          <cell r="D5902">
            <v>5556</v>
          </cell>
          <cell r="E5902" t="str">
            <v>RFU-AA</v>
          </cell>
          <cell r="F5902" t="str">
            <v>43030</v>
          </cell>
          <cell r="G5902" t="str">
            <v>RITE</v>
          </cell>
          <cell r="N5902" t="str">
            <v>LFT-62633</v>
          </cell>
        </row>
        <row r="5903">
          <cell r="A5903">
            <v>2868</v>
          </cell>
          <cell r="B5903">
            <v>2</v>
          </cell>
          <cell r="C5903" t="str">
            <v>RGAS-BA-839</v>
          </cell>
          <cell r="D5903">
            <v>2868</v>
          </cell>
          <cell r="E5903" t="str">
            <v>RGAS-BA</v>
          </cell>
          <cell r="F5903" t="str">
            <v>839</v>
          </cell>
          <cell r="G5903" t="str">
            <v>RITE</v>
          </cell>
          <cell r="H5903" t="str">
            <v>1000012867</v>
          </cell>
        </row>
        <row r="5904">
          <cell r="A5904">
            <v>2889</v>
          </cell>
          <cell r="B5904">
            <v>2</v>
          </cell>
          <cell r="C5904" t="str">
            <v>RGAS-BA-856</v>
          </cell>
          <cell r="D5904">
            <v>2889</v>
          </cell>
          <cell r="E5904" t="str">
            <v>RGAS-BA</v>
          </cell>
          <cell r="F5904" t="str">
            <v>856</v>
          </cell>
          <cell r="G5904" t="str">
            <v>RITE</v>
          </cell>
        </row>
        <row r="5905">
          <cell r="A5905">
            <v>2928</v>
          </cell>
          <cell r="B5905">
            <v>2</v>
          </cell>
          <cell r="C5905" t="str">
            <v>RGAS-BA-886</v>
          </cell>
          <cell r="D5905">
            <v>2928</v>
          </cell>
          <cell r="E5905" t="str">
            <v>RGAS-BA</v>
          </cell>
          <cell r="F5905" t="str">
            <v>886</v>
          </cell>
          <cell r="G5905" t="str">
            <v>RITE</v>
          </cell>
        </row>
        <row r="5906">
          <cell r="A5906">
            <v>2953</v>
          </cell>
          <cell r="B5906">
            <v>2</v>
          </cell>
          <cell r="C5906" t="str">
            <v>RGAS-BA-907</v>
          </cell>
          <cell r="D5906">
            <v>2953</v>
          </cell>
          <cell r="E5906" t="str">
            <v>RGAS-BA</v>
          </cell>
          <cell r="F5906" t="str">
            <v>907</v>
          </cell>
          <cell r="G5906" t="str">
            <v>RITE</v>
          </cell>
          <cell r="H5906" t="str">
            <v>1000007729</v>
          </cell>
        </row>
        <row r="5907">
          <cell r="A5907">
            <v>2968</v>
          </cell>
          <cell r="B5907">
            <v>2</v>
          </cell>
          <cell r="C5907" t="str">
            <v>RGAS-BA-917</v>
          </cell>
          <cell r="D5907">
            <v>2968</v>
          </cell>
          <cell r="E5907" t="str">
            <v>RGAS-BA</v>
          </cell>
          <cell r="F5907" t="str">
            <v>917</v>
          </cell>
          <cell r="G5907" t="str">
            <v>RITE</v>
          </cell>
          <cell r="H5907" t="str">
            <v>1000007731</v>
          </cell>
        </row>
        <row r="5908">
          <cell r="A5908">
            <v>2972</v>
          </cell>
          <cell r="B5908">
            <v>2</v>
          </cell>
          <cell r="C5908" t="str">
            <v>RGAS-BA-921</v>
          </cell>
          <cell r="D5908">
            <v>2972</v>
          </cell>
          <cell r="E5908" t="str">
            <v>RGAS-BA</v>
          </cell>
          <cell r="F5908" t="str">
            <v>921</v>
          </cell>
          <cell r="G5908" t="str">
            <v>RITE</v>
          </cell>
          <cell r="H5908" t="str">
            <v>1000007732</v>
          </cell>
        </row>
        <row r="5909">
          <cell r="A5909">
            <v>3051</v>
          </cell>
          <cell r="B5909">
            <v>2</v>
          </cell>
          <cell r="C5909" t="str">
            <v>RGAS-CB-9525</v>
          </cell>
          <cell r="D5909">
            <v>3051</v>
          </cell>
          <cell r="E5909" t="str">
            <v>RGAS-CB</v>
          </cell>
          <cell r="F5909" t="str">
            <v>9525</v>
          </cell>
          <cell r="G5909" t="str">
            <v>On Location</v>
          </cell>
          <cell r="H5909" t="str">
            <v>1000014163</v>
          </cell>
        </row>
        <row r="5910">
          <cell r="A5910">
            <v>3056</v>
          </cell>
          <cell r="B5910">
            <v>2</v>
          </cell>
          <cell r="C5910" t="str">
            <v>RGAS-CB-9527</v>
          </cell>
          <cell r="D5910">
            <v>3056</v>
          </cell>
          <cell r="E5910" t="str">
            <v>RGAS-CB</v>
          </cell>
          <cell r="F5910" t="str">
            <v>9527</v>
          </cell>
          <cell r="G5910" t="str">
            <v>RITE</v>
          </cell>
        </row>
        <row r="5911">
          <cell r="A5911">
            <v>3061</v>
          </cell>
          <cell r="B5911">
            <v>2</v>
          </cell>
          <cell r="C5911" t="str">
            <v>RGAS-CB-9529</v>
          </cell>
          <cell r="D5911">
            <v>3061</v>
          </cell>
          <cell r="E5911" t="str">
            <v>RGAS-CB</v>
          </cell>
          <cell r="F5911" t="str">
            <v>9529</v>
          </cell>
          <cell r="G5911" t="str">
            <v>RITE</v>
          </cell>
        </row>
        <row r="5912">
          <cell r="A5912">
            <v>3065</v>
          </cell>
          <cell r="B5912">
            <v>2</v>
          </cell>
          <cell r="C5912" t="str">
            <v>RGAS-CB-9531</v>
          </cell>
          <cell r="D5912">
            <v>3065</v>
          </cell>
          <cell r="E5912" t="str">
            <v>RGAS-CB</v>
          </cell>
          <cell r="F5912" t="str">
            <v>9531</v>
          </cell>
          <cell r="G5912" t="str">
            <v>TFER OUT</v>
          </cell>
        </row>
        <row r="5913">
          <cell r="A5913">
            <v>3070</v>
          </cell>
          <cell r="B5913">
            <v>2</v>
          </cell>
          <cell r="C5913" t="str">
            <v>RGAS-CB-9541</v>
          </cell>
          <cell r="D5913">
            <v>3070</v>
          </cell>
          <cell r="E5913" t="str">
            <v>RGAS-CB</v>
          </cell>
          <cell r="F5913" t="str">
            <v>9541</v>
          </cell>
          <cell r="G5913" t="str">
            <v>RITE</v>
          </cell>
        </row>
        <row r="5914">
          <cell r="A5914">
            <v>3071</v>
          </cell>
          <cell r="B5914">
            <v>2</v>
          </cell>
          <cell r="C5914" t="str">
            <v>RGAS-CB-9542</v>
          </cell>
          <cell r="D5914">
            <v>3071</v>
          </cell>
          <cell r="E5914" t="str">
            <v>RGAS-CB</v>
          </cell>
          <cell r="F5914" t="str">
            <v>9542</v>
          </cell>
          <cell r="G5914" t="str">
            <v>RITE</v>
          </cell>
          <cell r="H5914" t="str">
            <v>1000012997</v>
          </cell>
          <cell r="N5914" t="str">
            <v>4500012394</v>
          </cell>
          <cell r="O5914" t="str">
            <v>1</v>
          </cell>
        </row>
        <row r="5915">
          <cell r="A5915">
            <v>3080</v>
          </cell>
          <cell r="B5915">
            <v>2</v>
          </cell>
          <cell r="C5915" t="str">
            <v>RGAS-CB-9554</v>
          </cell>
          <cell r="D5915">
            <v>3080</v>
          </cell>
          <cell r="E5915" t="str">
            <v>RGAS-CB</v>
          </cell>
          <cell r="F5915" t="str">
            <v>9554</v>
          </cell>
          <cell r="G5915" t="str">
            <v>TFER OUT</v>
          </cell>
        </row>
        <row r="5916">
          <cell r="A5916">
            <v>5408</v>
          </cell>
          <cell r="B5916">
            <v>2</v>
          </cell>
          <cell r="C5916" t="str">
            <v>RGAS-CB-9563</v>
          </cell>
          <cell r="D5916">
            <v>5408</v>
          </cell>
          <cell r="E5916" t="str">
            <v>RGAS-CB</v>
          </cell>
          <cell r="F5916" t="str">
            <v>9563</v>
          </cell>
          <cell r="G5916" t="str">
            <v>RITE</v>
          </cell>
          <cell r="H5916" t="str">
            <v>1000017985</v>
          </cell>
        </row>
        <row r="5917">
          <cell r="A5917">
            <v>5585</v>
          </cell>
          <cell r="B5917">
            <v>2</v>
          </cell>
          <cell r="C5917" t="str">
            <v>RGAS-CB-9564</v>
          </cell>
          <cell r="D5917">
            <v>5585</v>
          </cell>
          <cell r="E5917" t="str">
            <v>RGAS-CB</v>
          </cell>
          <cell r="F5917" t="str">
            <v>9564</v>
          </cell>
          <cell r="G5917" t="str">
            <v>On Location</v>
          </cell>
          <cell r="N5917" t="str">
            <v>4501062075</v>
          </cell>
          <cell r="O5917" t="str">
            <v>1</v>
          </cell>
        </row>
        <row r="5918">
          <cell r="A5918">
            <v>2890</v>
          </cell>
          <cell r="B5918">
            <v>2</v>
          </cell>
          <cell r="C5918" t="str">
            <v>RGDC-BA-856</v>
          </cell>
          <cell r="D5918">
            <v>2890</v>
          </cell>
          <cell r="E5918" t="str">
            <v>RGDC-BA</v>
          </cell>
          <cell r="F5918" t="str">
            <v>856</v>
          </cell>
          <cell r="G5918" t="str">
            <v>RITE</v>
          </cell>
        </row>
        <row r="5919">
          <cell r="A5919">
            <v>2897</v>
          </cell>
          <cell r="B5919">
            <v>2</v>
          </cell>
          <cell r="C5919" t="str">
            <v>RGDC-BA-863</v>
          </cell>
          <cell r="D5919">
            <v>2897</v>
          </cell>
          <cell r="E5919" t="str">
            <v>RGDC-BA</v>
          </cell>
          <cell r="F5919" t="str">
            <v>863</v>
          </cell>
          <cell r="G5919" t="str">
            <v>RITE</v>
          </cell>
        </row>
        <row r="5920">
          <cell r="A5920">
            <v>2978</v>
          </cell>
          <cell r="B5920">
            <v>2</v>
          </cell>
          <cell r="C5920" t="str">
            <v>RGDC-BA-928</v>
          </cell>
          <cell r="D5920">
            <v>2978</v>
          </cell>
          <cell r="E5920" t="str">
            <v>RGAS-BA</v>
          </cell>
          <cell r="F5920" t="str">
            <v>928</v>
          </cell>
          <cell r="G5920" t="str">
            <v>RITE</v>
          </cell>
          <cell r="H5920" t="str">
            <v>1000014425</v>
          </cell>
        </row>
        <row r="5921">
          <cell r="A5921">
            <v>2979</v>
          </cell>
          <cell r="B5921">
            <v>2</v>
          </cell>
          <cell r="C5921" t="str">
            <v>RGDC-BA-928</v>
          </cell>
          <cell r="D5921">
            <v>2979</v>
          </cell>
          <cell r="E5921" t="str">
            <v>RGDC-BA</v>
          </cell>
          <cell r="F5921" t="str">
            <v>928</v>
          </cell>
          <cell r="G5921" t="str">
            <v>RITE</v>
          </cell>
          <cell r="H5921" t="str">
            <v>1000014425</v>
          </cell>
        </row>
        <row r="5922">
          <cell r="A5922">
            <v>3026</v>
          </cell>
          <cell r="B5922">
            <v>2</v>
          </cell>
          <cell r="C5922" t="str">
            <v>RGDC-BA-949</v>
          </cell>
          <cell r="D5922">
            <v>3026</v>
          </cell>
          <cell r="E5922" t="str">
            <v>RGAS-BA</v>
          </cell>
          <cell r="F5922" t="str">
            <v>949</v>
          </cell>
          <cell r="G5922" t="str">
            <v>RITE</v>
          </cell>
          <cell r="H5922" t="str">
            <v>1000014427</v>
          </cell>
        </row>
        <row r="5923">
          <cell r="A5923">
            <v>3027</v>
          </cell>
          <cell r="B5923">
            <v>2</v>
          </cell>
          <cell r="C5923" t="str">
            <v>RGDC-BA-949</v>
          </cell>
          <cell r="D5923">
            <v>3027</v>
          </cell>
          <cell r="E5923" t="str">
            <v>RGDC-BA</v>
          </cell>
          <cell r="F5923" t="str">
            <v>949</v>
          </cell>
          <cell r="G5923" t="str">
            <v>RITE</v>
          </cell>
          <cell r="H5923" t="str">
            <v>1000014427</v>
          </cell>
        </row>
        <row r="5924">
          <cell r="A5924">
            <v>5171</v>
          </cell>
          <cell r="B5924">
            <v>2</v>
          </cell>
          <cell r="C5924" t="str">
            <v>RGDC-CC-901</v>
          </cell>
          <cell r="D5924">
            <v>5171</v>
          </cell>
          <cell r="E5924" t="str">
            <v>RGDC-CC</v>
          </cell>
          <cell r="F5924" t="str">
            <v>901</v>
          </cell>
          <cell r="G5924" t="str">
            <v>RITE</v>
          </cell>
          <cell r="H5924" t="str">
            <v>1000018306</v>
          </cell>
        </row>
        <row r="5925">
          <cell r="A5925">
            <v>2965</v>
          </cell>
          <cell r="B5925">
            <v>2</v>
          </cell>
          <cell r="C5925" t="str">
            <v>RGDC-CC-914</v>
          </cell>
          <cell r="D5925">
            <v>2965</v>
          </cell>
          <cell r="E5925" t="str">
            <v>RGAS-CB</v>
          </cell>
          <cell r="F5925" t="str">
            <v>914</v>
          </cell>
          <cell r="G5925" t="str">
            <v>RITE</v>
          </cell>
          <cell r="H5925" t="str">
            <v>1000007830</v>
          </cell>
        </row>
        <row r="5926">
          <cell r="A5926">
            <v>2966</v>
          </cell>
          <cell r="B5926">
            <v>2</v>
          </cell>
          <cell r="C5926" t="str">
            <v>RGDC-CC-914</v>
          </cell>
          <cell r="D5926">
            <v>2966</v>
          </cell>
          <cell r="E5926" t="str">
            <v>RGDC-CC</v>
          </cell>
          <cell r="F5926" t="str">
            <v>914</v>
          </cell>
          <cell r="G5926" t="str">
            <v>RITE</v>
          </cell>
          <cell r="H5926" t="str">
            <v>1000007830</v>
          </cell>
        </row>
        <row r="5927">
          <cell r="A5927">
            <v>2969</v>
          </cell>
          <cell r="B5927">
            <v>2</v>
          </cell>
          <cell r="C5927" t="str">
            <v>RGDC-CC-917</v>
          </cell>
          <cell r="D5927">
            <v>2969</v>
          </cell>
          <cell r="E5927" t="str">
            <v>RGAS-CB</v>
          </cell>
          <cell r="F5927" t="str">
            <v>917</v>
          </cell>
          <cell r="G5927" t="str">
            <v>RITE</v>
          </cell>
          <cell r="H5927" t="str">
            <v>1000007831</v>
          </cell>
        </row>
        <row r="5928">
          <cell r="A5928">
            <v>2970</v>
          </cell>
          <cell r="B5928">
            <v>2</v>
          </cell>
          <cell r="C5928" t="str">
            <v>RGDC-CC-917</v>
          </cell>
          <cell r="D5928">
            <v>2970</v>
          </cell>
          <cell r="E5928" t="str">
            <v>RGDC-CC</v>
          </cell>
          <cell r="F5928" t="str">
            <v>917</v>
          </cell>
          <cell r="G5928" t="str">
            <v>TFER OUT</v>
          </cell>
          <cell r="H5928" t="str">
            <v>1000007831</v>
          </cell>
        </row>
        <row r="5929">
          <cell r="A5929">
            <v>3047</v>
          </cell>
          <cell r="B5929">
            <v>2</v>
          </cell>
          <cell r="C5929" t="str">
            <v>RGDC-CC-9523</v>
          </cell>
          <cell r="D5929">
            <v>3047</v>
          </cell>
          <cell r="E5929" t="str">
            <v>RGAS-CB</v>
          </cell>
          <cell r="F5929" t="str">
            <v>9523</v>
          </cell>
          <cell r="G5929" t="str">
            <v>RITE</v>
          </cell>
          <cell r="H5929" t="str">
            <v>1000012874</v>
          </cell>
        </row>
        <row r="5930">
          <cell r="A5930">
            <v>3048</v>
          </cell>
          <cell r="B5930">
            <v>2</v>
          </cell>
          <cell r="C5930" t="str">
            <v>RGDC-CC-9523</v>
          </cell>
          <cell r="D5930">
            <v>3048</v>
          </cell>
          <cell r="E5930" t="str">
            <v>RGDC-CC</v>
          </cell>
          <cell r="F5930" t="str">
            <v>9523</v>
          </cell>
          <cell r="G5930" t="str">
            <v>RITE</v>
          </cell>
          <cell r="H5930" t="str">
            <v>1000012874</v>
          </cell>
        </row>
        <row r="5931">
          <cell r="A5931">
            <v>3052</v>
          </cell>
          <cell r="B5931">
            <v>2</v>
          </cell>
          <cell r="C5931" t="str">
            <v>RGDC-CC-9525</v>
          </cell>
          <cell r="D5931">
            <v>3052</v>
          </cell>
          <cell r="E5931" t="str">
            <v>RGDC-CC</v>
          </cell>
          <cell r="F5931" t="str">
            <v>9525</v>
          </cell>
          <cell r="G5931" t="str">
            <v>RITE</v>
          </cell>
          <cell r="H5931" t="str">
            <v>1000014163</v>
          </cell>
        </row>
        <row r="5932">
          <cell r="A5932">
            <v>3054</v>
          </cell>
          <cell r="B5932">
            <v>2</v>
          </cell>
          <cell r="C5932" t="str">
            <v>RGDC-CC-9526</v>
          </cell>
          <cell r="D5932">
            <v>3054</v>
          </cell>
          <cell r="E5932" t="str">
            <v>RGAS-CB</v>
          </cell>
          <cell r="F5932" t="str">
            <v>9526</v>
          </cell>
          <cell r="G5932" t="str">
            <v>On Location</v>
          </cell>
          <cell r="H5932" t="str">
            <v>1000007832</v>
          </cell>
        </row>
        <row r="5933">
          <cell r="A5933">
            <v>3055</v>
          </cell>
          <cell r="B5933">
            <v>2</v>
          </cell>
          <cell r="C5933" t="str">
            <v>RGDC-CC-9526</v>
          </cell>
          <cell r="D5933">
            <v>3055</v>
          </cell>
          <cell r="E5933" t="str">
            <v>RGDC-CC</v>
          </cell>
          <cell r="F5933" t="str">
            <v>9526</v>
          </cell>
          <cell r="G5933" t="str">
            <v>RITE</v>
          </cell>
          <cell r="H5933" t="str">
            <v>1000007832</v>
          </cell>
        </row>
        <row r="5934">
          <cell r="A5934">
            <v>3057</v>
          </cell>
          <cell r="B5934">
            <v>2</v>
          </cell>
          <cell r="C5934" t="str">
            <v>RGDC-CC-9527</v>
          </cell>
          <cell r="D5934">
            <v>3057</v>
          </cell>
          <cell r="E5934" t="str">
            <v>RGDC-CC</v>
          </cell>
          <cell r="F5934" t="str">
            <v>9527</v>
          </cell>
          <cell r="G5934" t="str">
            <v>TFER OUT</v>
          </cell>
          <cell r="H5934" t="str">
            <v>1000007833</v>
          </cell>
        </row>
        <row r="5935">
          <cell r="A5935">
            <v>3058</v>
          </cell>
          <cell r="B5935">
            <v>2</v>
          </cell>
          <cell r="C5935" t="str">
            <v>RGDC-CC-9528</v>
          </cell>
          <cell r="D5935">
            <v>3058</v>
          </cell>
          <cell r="E5935" t="str">
            <v>RGAS-CB</v>
          </cell>
          <cell r="F5935" t="str">
            <v>9528</v>
          </cell>
          <cell r="G5935" t="str">
            <v>On Location</v>
          </cell>
          <cell r="H5935" t="str">
            <v>1000007834</v>
          </cell>
        </row>
        <row r="5936">
          <cell r="A5936">
            <v>3059</v>
          </cell>
          <cell r="B5936">
            <v>2</v>
          </cell>
          <cell r="C5936" t="str">
            <v>RGDC-CC-9528</v>
          </cell>
          <cell r="D5936">
            <v>3059</v>
          </cell>
          <cell r="E5936" t="str">
            <v>RGDC-CC</v>
          </cell>
          <cell r="F5936" t="str">
            <v>9528</v>
          </cell>
          <cell r="G5936" t="str">
            <v>On Location</v>
          </cell>
          <cell r="H5936" t="str">
            <v>1000007834</v>
          </cell>
        </row>
        <row r="5937">
          <cell r="A5937">
            <v>3063</v>
          </cell>
          <cell r="B5937">
            <v>2</v>
          </cell>
          <cell r="C5937" t="str">
            <v>RGDC-CC-9530</v>
          </cell>
          <cell r="D5937">
            <v>3063</v>
          </cell>
          <cell r="E5937" t="str">
            <v>RGAS-CB</v>
          </cell>
          <cell r="F5937" t="str">
            <v>9530</v>
          </cell>
          <cell r="G5937" t="str">
            <v>RITE</v>
          </cell>
          <cell r="H5937" t="str">
            <v>1000007836</v>
          </cell>
        </row>
        <row r="5938">
          <cell r="A5938">
            <v>3064</v>
          </cell>
          <cell r="B5938">
            <v>2</v>
          </cell>
          <cell r="C5938" t="str">
            <v>RGDC-CC-9530</v>
          </cell>
          <cell r="D5938">
            <v>3064</v>
          </cell>
          <cell r="E5938" t="str">
            <v>RGDC-CC</v>
          </cell>
          <cell r="F5938" t="str">
            <v>9530</v>
          </cell>
          <cell r="G5938" t="str">
            <v>Stub Welding</v>
          </cell>
          <cell r="H5938" t="str">
            <v>1000007836</v>
          </cell>
        </row>
        <row r="5939">
          <cell r="A5939">
            <v>3066</v>
          </cell>
          <cell r="B5939">
            <v>2</v>
          </cell>
          <cell r="C5939" t="str">
            <v>RGDC-CC-9531</v>
          </cell>
          <cell r="D5939">
            <v>3066</v>
          </cell>
          <cell r="E5939" t="str">
            <v>RGDC-CC</v>
          </cell>
          <cell r="F5939" t="str">
            <v>9531</v>
          </cell>
          <cell r="G5939" t="str">
            <v>RITE</v>
          </cell>
          <cell r="H5939" t="str">
            <v>1000007837</v>
          </cell>
        </row>
        <row r="5940">
          <cell r="A5940">
            <v>3072</v>
          </cell>
          <cell r="B5940">
            <v>2</v>
          </cell>
          <cell r="C5940" t="str">
            <v>RGDC-CC-9542</v>
          </cell>
          <cell r="D5940">
            <v>3072</v>
          </cell>
          <cell r="E5940" t="str">
            <v>RGDC-CC</v>
          </cell>
          <cell r="F5940" t="str">
            <v>9542</v>
          </cell>
          <cell r="G5940" t="str">
            <v>TFER OUT</v>
          </cell>
          <cell r="H5940" t="str">
            <v>1000012997</v>
          </cell>
          <cell r="N5940" t="str">
            <v>4500012394</v>
          </cell>
          <cell r="O5940" t="str">
            <v>1</v>
          </cell>
        </row>
        <row r="5941">
          <cell r="A5941">
            <v>3073</v>
          </cell>
          <cell r="B5941">
            <v>2</v>
          </cell>
          <cell r="C5941" t="str">
            <v>RGDC-CC-9545</v>
          </cell>
          <cell r="D5941">
            <v>3073</v>
          </cell>
          <cell r="E5941" t="str">
            <v>RGDC-CC</v>
          </cell>
          <cell r="F5941" t="str">
            <v>9545</v>
          </cell>
          <cell r="G5941" t="str">
            <v>On Location</v>
          </cell>
          <cell r="H5941" t="str">
            <v>1000017439</v>
          </cell>
        </row>
        <row r="5942">
          <cell r="A5942">
            <v>3074</v>
          </cell>
          <cell r="B5942">
            <v>2</v>
          </cell>
          <cell r="C5942" t="str">
            <v>RGDC-CC-9546</v>
          </cell>
          <cell r="D5942">
            <v>3074</v>
          </cell>
          <cell r="E5942" t="str">
            <v>RGAS-CB</v>
          </cell>
          <cell r="F5942" t="str">
            <v>9546</v>
          </cell>
          <cell r="G5942" t="str">
            <v>On Location</v>
          </cell>
          <cell r="H5942" t="str">
            <v>1000012998</v>
          </cell>
          <cell r="N5942" t="str">
            <v>4500025701</v>
          </cell>
          <cell r="O5942" t="str">
            <v>2</v>
          </cell>
        </row>
        <row r="5943">
          <cell r="A5943">
            <v>3075</v>
          </cell>
          <cell r="B5943">
            <v>2</v>
          </cell>
          <cell r="C5943" t="str">
            <v>RGDC-CC-9546</v>
          </cell>
          <cell r="D5943">
            <v>3075</v>
          </cell>
          <cell r="E5943" t="str">
            <v>RGDC-CC</v>
          </cell>
          <cell r="F5943" t="str">
            <v>9546</v>
          </cell>
          <cell r="G5943" t="str">
            <v>On Location</v>
          </cell>
          <cell r="H5943" t="str">
            <v>1000012998</v>
          </cell>
          <cell r="N5943" t="str">
            <v>4500025701</v>
          </cell>
          <cell r="O5943" t="str">
            <v>2</v>
          </cell>
        </row>
        <row r="5944">
          <cell r="A5944">
            <v>3076</v>
          </cell>
          <cell r="B5944">
            <v>2</v>
          </cell>
          <cell r="C5944" t="str">
            <v>RGDC-CC-9549</v>
          </cell>
          <cell r="D5944">
            <v>3076</v>
          </cell>
          <cell r="E5944" t="str">
            <v>RGAS-CB</v>
          </cell>
          <cell r="F5944" t="str">
            <v>9549</v>
          </cell>
          <cell r="G5944" t="str">
            <v>On Location</v>
          </cell>
          <cell r="H5944" t="str">
            <v>1000014357</v>
          </cell>
          <cell r="N5944" t="str">
            <v>4500154400</v>
          </cell>
          <cell r="O5944" t="str">
            <v>3</v>
          </cell>
        </row>
        <row r="5945">
          <cell r="A5945">
            <v>3077</v>
          </cell>
          <cell r="B5945">
            <v>2</v>
          </cell>
          <cell r="C5945" t="str">
            <v>RGDC-CC-9549</v>
          </cell>
          <cell r="D5945">
            <v>3077</v>
          </cell>
          <cell r="E5945" t="str">
            <v>RGDC-CC</v>
          </cell>
          <cell r="F5945" t="str">
            <v>9549</v>
          </cell>
          <cell r="G5945" t="str">
            <v>RITE</v>
          </cell>
          <cell r="H5945" t="str">
            <v>1000014357</v>
          </cell>
          <cell r="N5945" t="str">
            <v>4500154400</v>
          </cell>
          <cell r="O5945" t="str">
            <v>3</v>
          </cell>
        </row>
        <row r="5946">
          <cell r="A5946">
            <v>3078</v>
          </cell>
          <cell r="B5946">
            <v>2</v>
          </cell>
          <cell r="C5946" t="str">
            <v>RGDC-CC-9552</v>
          </cell>
          <cell r="D5946">
            <v>3078</v>
          </cell>
          <cell r="E5946" t="str">
            <v>RGAS-CB</v>
          </cell>
          <cell r="F5946" t="str">
            <v>9552</v>
          </cell>
          <cell r="G5946" t="str">
            <v>RITE</v>
          </cell>
          <cell r="H5946" t="str">
            <v>1000015049</v>
          </cell>
          <cell r="N5946" t="str">
            <v>4500323081</v>
          </cell>
          <cell r="O5946" t="str">
            <v>1</v>
          </cell>
        </row>
        <row r="5947">
          <cell r="A5947">
            <v>3079</v>
          </cell>
          <cell r="B5947">
            <v>2</v>
          </cell>
          <cell r="C5947" t="str">
            <v>RGDC-CC-9552</v>
          </cell>
          <cell r="D5947">
            <v>3079</v>
          </cell>
          <cell r="E5947" t="str">
            <v>RGDC-CC</v>
          </cell>
          <cell r="F5947" t="str">
            <v>9552</v>
          </cell>
          <cell r="G5947" t="str">
            <v>Stub Welding</v>
          </cell>
          <cell r="H5947" t="str">
            <v>1000015049</v>
          </cell>
          <cell r="N5947" t="str">
            <v>4500323081</v>
          </cell>
          <cell r="O5947" t="str">
            <v>1</v>
          </cell>
        </row>
        <row r="5948">
          <cell r="A5948">
            <v>3081</v>
          </cell>
          <cell r="B5948">
            <v>2</v>
          </cell>
          <cell r="C5948" t="str">
            <v>RGDC-CC-9554</v>
          </cell>
          <cell r="D5948">
            <v>3081</v>
          </cell>
          <cell r="E5948" t="str">
            <v>RGDC-CC</v>
          </cell>
          <cell r="F5948" t="str">
            <v>9554</v>
          </cell>
          <cell r="G5948" t="str">
            <v>RITE</v>
          </cell>
          <cell r="H5948" t="str">
            <v>1000016056</v>
          </cell>
          <cell r="N5948" t="str">
            <v>4500586234</v>
          </cell>
          <cell r="O5948" t="str">
            <v>1</v>
          </cell>
        </row>
        <row r="5949">
          <cell r="A5949">
            <v>3082</v>
          </cell>
          <cell r="B5949">
            <v>2</v>
          </cell>
          <cell r="C5949" t="str">
            <v>RGDC-CC-9555</v>
          </cell>
          <cell r="D5949">
            <v>3082</v>
          </cell>
          <cell r="E5949" t="str">
            <v>RGAS-CB</v>
          </cell>
          <cell r="F5949" t="str">
            <v>9555</v>
          </cell>
          <cell r="G5949" t="str">
            <v>RITE</v>
          </cell>
          <cell r="H5949" t="str">
            <v>1000016178</v>
          </cell>
          <cell r="N5949" t="str">
            <v>4500632471</v>
          </cell>
          <cell r="O5949" t="str">
            <v>1</v>
          </cell>
        </row>
        <row r="5950">
          <cell r="A5950">
            <v>3083</v>
          </cell>
          <cell r="B5950">
            <v>2</v>
          </cell>
          <cell r="C5950" t="str">
            <v>RGDC-CC-9555</v>
          </cell>
          <cell r="D5950">
            <v>3083</v>
          </cell>
          <cell r="E5950" t="str">
            <v>RGDC-CC</v>
          </cell>
          <cell r="F5950" t="str">
            <v>9555</v>
          </cell>
          <cell r="G5950" t="str">
            <v>RITE</v>
          </cell>
          <cell r="H5950" t="str">
            <v>1000016178</v>
          </cell>
          <cell r="N5950" t="str">
            <v>4500632471</v>
          </cell>
          <cell r="O5950" t="str">
            <v>1</v>
          </cell>
        </row>
        <row r="5951">
          <cell r="A5951">
            <v>3084</v>
          </cell>
          <cell r="B5951">
            <v>2</v>
          </cell>
          <cell r="C5951" t="str">
            <v>RGDC-CC-9557</v>
          </cell>
          <cell r="D5951">
            <v>3084</v>
          </cell>
          <cell r="E5951" t="str">
            <v>RGAS-CB</v>
          </cell>
          <cell r="F5951" t="str">
            <v>9557</v>
          </cell>
          <cell r="G5951" t="str">
            <v>RITE</v>
          </cell>
          <cell r="H5951" t="str">
            <v>1000016689</v>
          </cell>
          <cell r="N5951" t="str">
            <v>4500711571</v>
          </cell>
          <cell r="O5951" t="str">
            <v>1</v>
          </cell>
        </row>
        <row r="5952">
          <cell r="A5952">
            <v>3085</v>
          </cell>
          <cell r="B5952">
            <v>2</v>
          </cell>
          <cell r="C5952" t="str">
            <v>RGDC-CC-9557</v>
          </cell>
          <cell r="D5952">
            <v>3085</v>
          </cell>
          <cell r="E5952" t="str">
            <v>RGDC-CC</v>
          </cell>
          <cell r="F5952" t="str">
            <v>9557</v>
          </cell>
          <cell r="G5952" t="str">
            <v>On Location</v>
          </cell>
          <cell r="H5952" t="str">
            <v>1000016689</v>
          </cell>
          <cell r="N5952" t="str">
            <v>4500711571</v>
          </cell>
          <cell r="O5952" t="str">
            <v>1</v>
          </cell>
        </row>
        <row r="5953">
          <cell r="A5953">
            <v>5407</v>
          </cell>
          <cell r="B5953">
            <v>2</v>
          </cell>
          <cell r="C5953" t="str">
            <v>RGDC-CC-9563</v>
          </cell>
          <cell r="D5953">
            <v>5407</v>
          </cell>
          <cell r="E5953" t="str">
            <v>RGDC-CC</v>
          </cell>
          <cell r="F5953" t="str">
            <v>9563</v>
          </cell>
          <cell r="G5953" t="str">
            <v>RITE</v>
          </cell>
          <cell r="H5953" t="str">
            <v>1000017985</v>
          </cell>
        </row>
        <row r="5954">
          <cell r="A5954">
            <v>5584</v>
          </cell>
          <cell r="B5954">
            <v>2</v>
          </cell>
          <cell r="C5954" t="str">
            <v>RGDC-CC-9564</v>
          </cell>
          <cell r="D5954">
            <v>5584</v>
          </cell>
          <cell r="E5954" t="str">
            <v>RGDC-CC</v>
          </cell>
          <cell r="F5954" t="str">
            <v>9564</v>
          </cell>
          <cell r="G5954" t="str">
            <v>On Location</v>
          </cell>
          <cell r="H5954" t="str">
            <v>1000018072</v>
          </cell>
          <cell r="N5954" t="str">
            <v>450106275</v>
          </cell>
          <cell r="O5954" t="str">
            <v>1</v>
          </cell>
        </row>
        <row r="5955">
          <cell r="A5955">
            <v>3731</v>
          </cell>
          <cell r="B5955">
            <v>2</v>
          </cell>
          <cell r="C5955" t="str">
            <v>RGDC-CC-9901</v>
          </cell>
          <cell r="D5955">
            <v>3731</v>
          </cell>
          <cell r="E5955" t="str">
            <v>RGDC-CC</v>
          </cell>
          <cell r="F5955" t="str">
            <v>9901</v>
          </cell>
          <cell r="G5955" t="str">
            <v>On Location</v>
          </cell>
          <cell r="H5955" t="str">
            <v>1000016951</v>
          </cell>
          <cell r="N5955" t="str">
            <v>4500787448</v>
          </cell>
          <cell r="O5955" t="str">
            <v>1</v>
          </cell>
        </row>
        <row r="5956">
          <cell r="A5956">
            <v>303</v>
          </cell>
          <cell r="B5956">
            <v>2</v>
          </cell>
          <cell r="C5956" t="str">
            <v>RGLS-BA-007</v>
          </cell>
          <cell r="D5956">
            <v>303</v>
          </cell>
          <cell r="E5956" t="str">
            <v>RGLS-BA</v>
          </cell>
          <cell r="F5956" t="str">
            <v>007</v>
          </cell>
          <cell r="G5956" t="str">
            <v>JUNKED</v>
          </cell>
        </row>
        <row r="5957">
          <cell r="A5957">
            <v>469</v>
          </cell>
          <cell r="B5957">
            <v>2</v>
          </cell>
          <cell r="C5957" t="str">
            <v>RGLS-BA-013</v>
          </cell>
          <cell r="D5957">
            <v>469</v>
          </cell>
          <cell r="E5957" t="str">
            <v>RGLS-BA</v>
          </cell>
          <cell r="F5957" t="str">
            <v>013</v>
          </cell>
          <cell r="G5957" t="str">
            <v>JUNKED</v>
          </cell>
        </row>
        <row r="5958">
          <cell r="A5958">
            <v>584</v>
          </cell>
          <cell r="B5958">
            <v>2</v>
          </cell>
          <cell r="C5958" t="str">
            <v>RGLS-BA-019</v>
          </cell>
          <cell r="D5958">
            <v>584</v>
          </cell>
          <cell r="E5958" t="str">
            <v>RGLS-BA</v>
          </cell>
          <cell r="F5958" t="str">
            <v>019</v>
          </cell>
          <cell r="G5958" t="str">
            <v>JUNKED</v>
          </cell>
        </row>
        <row r="5959">
          <cell r="A5959">
            <v>1153</v>
          </cell>
          <cell r="B5959">
            <v>2</v>
          </cell>
          <cell r="C5959" t="str">
            <v>RGLS-BA-099</v>
          </cell>
          <cell r="D5959">
            <v>1153</v>
          </cell>
          <cell r="E5959" t="str">
            <v>RGLS-BA</v>
          </cell>
          <cell r="F5959" t="str">
            <v>099</v>
          </cell>
          <cell r="G5959" t="str">
            <v>Lost in Hole</v>
          </cell>
        </row>
        <row r="5960">
          <cell r="A5960">
            <v>1431</v>
          </cell>
          <cell r="B5960">
            <v>2</v>
          </cell>
          <cell r="C5960" t="str">
            <v>RGLS-BA-181</v>
          </cell>
          <cell r="D5960">
            <v>1431</v>
          </cell>
          <cell r="E5960" t="str">
            <v>RGLS-BA</v>
          </cell>
          <cell r="F5960" t="str">
            <v>181</v>
          </cell>
          <cell r="G5960" t="str">
            <v>JUNKED</v>
          </cell>
        </row>
        <row r="5961">
          <cell r="A5961">
            <v>2156</v>
          </cell>
          <cell r="B5961">
            <v>2</v>
          </cell>
          <cell r="C5961" t="str">
            <v>RGLS-BA-513</v>
          </cell>
          <cell r="D5961">
            <v>2156</v>
          </cell>
          <cell r="E5961" t="str">
            <v>RGLS-BA</v>
          </cell>
          <cell r="F5961" t="str">
            <v>513</v>
          </cell>
          <cell r="G5961" t="str">
            <v>JUNKED</v>
          </cell>
        </row>
        <row r="5962">
          <cell r="A5962">
            <v>2160</v>
          </cell>
          <cell r="B5962">
            <v>2</v>
          </cell>
          <cell r="C5962" t="str">
            <v>RGLS-BA-516</v>
          </cell>
          <cell r="D5962">
            <v>2160</v>
          </cell>
          <cell r="E5962" t="str">
            <v>RGLS-BA</v>
          </cell>
          <cell r="F5962" t="str">
            <v>516</v>
          </cell>
          <cell r="G5962" t="str">
            <v>JUNKED</v>
          </cell>
        </row>
        <row r="5963">
          <cell r="A5963">
            <v>2454</v>
          </cell>
          <cell r="B5963">
            <v>2</v>
          </cell>
          <cell r="C5963" t="str">
            <v>RGLS-BA-646</v>
          </cell>
          <cell r="D5963">
            <v>2454</v>
          </cell>
          <cell r="E5963" t="str">
            <v>RGLS-BA</v>
          </cell>
          <cell r="F5963" t="str">
            <v>646</v>
          </cell>
          <cell r="G5963" t="str">
            <v>JUNKED</v>
          </cell>
        </row>
        <row r="5964">
          <cell r="A5964">
            <v>2668</v>
          </cell>
          <cell r="B5964">
            <v>2</v>
          </cell>
          <cell r="C5964" t="str">
            <v>RGLS-BA-744</v>
          </cell>
          <cell r="D5964">
            <v>2668</v>
          </cell>
          <cell r="E5964" t="str">
            <v>RGLS-BA</v>
          </cell>
          <cell r="F5964" t="str">
            <v>744</v>
          </cell>
          <cell r="G5964" t="str">
            <v>JUNKED</v>
          </cell>
        </row>
        <row r="5965">
          <cell r="A5965">
            <v>2750</v>
          </cell>
          <cell r="B5965">
            <v>2</v>
          </cell>
          <cell r="C5965" t="str">
            <v>RGLS-BA-801</v>
          </cell>
          <cell r="D5965">
            <v>2750</v>
          </cell>
          <cell r="E5965" t="str">
            <v>RGLS-BA</v>
          </cell>
          <cell r="F5965" t="str">
            <v>801</v>
          </cell>
          <cell r="G5965" t="str">
            <v>JUNKED</v>
          </cell>
        </row>
        <row r="5966">
          <cell r="A5966">
            <v>2854</v>
          </cell>
          <cell r="B5966">
            <v>2</v>
          </cell>
          <cell r="C5966" t="str">
            <v>RGLS-BA-829</v>
          </cell>
          <cell r="D5966">
            <v>2854</v>
          </cell>
          <cell r="E5966" t="str">
            <v>RGLS-BA</v>
          </cell>
          <cell r="F5966" t="str">
            <v>829</v>
          </cell>
          <cell r="G5966" t="str">
            <v>JUNKED</v>
          </cell>
        </row>
        <row r="5967">
          <cell r="A5967">
            <v>2861</v>
          </cell>
          <cell r="B5967">
            <v>2</v>
          </cell>
          <cell r="C5967" t="str">
            <v>RGLS-BA-835</v>
          </cell>
          <cell r="D5967">
            <v>2861</v>
          </cell>
          <cell r="E5967" t="str">
            <v>RGLS-BA</v>
          </cell>
          <cell r="F5967" t="str">
            <v>835</v>
          </cell>
          <cell r="G5967" t="str">
            <v>JUNKED</v>
          </cell>
        </row>
        <row r="5968">
          <cell r="A5968">
            <v>2873</v>
          </cell>
          <cell r="B5968">
            <v>2</v>
          </cell>
          <cell r="C5968" t="str">
            <v>RGLS-BA-841</v>
          </cell>
          <cell r="D5968">
            <v>2873</v>
          </cell>
          <cell r="E5968" t="str">
            <v>RGLS-BA</v>
          </cell>
          <cell r="F5968" t="str">
            <v>841</v>
          </cell>
          <cell r="G5968" t="str">
            <v>JUNKED</v>
          </cell>
        </row>
        <row r="5969">
          <cell r="A5969">
            <v>2879</v>
          </cell>
          <cell r="B5969">
            <v>2</v>
          </cell>
          <cell r="C5969" t="str">
            <v>RGLS-BA-842</v>
          </cell>
          <cell r="D5969">
            <v>2879</v>
          </cell>
          <cell r="E5969" t="str">
            <v>RGLS-BA</v>
          </cell>
          <cell r="F5969" t="str">
            <v>842</v>
          </cell>
          <cell r="G5969" t="str">
            <v>JUNKED</v>
          </cell>
        </row>
        <row r="5970">
          <cell r="A5970">
            <v>2881</v>
          </cell>
          <cell r="B5970">
            <v>2</v>
          </cell>
          <cell r="C5970" t="str">
            <v>RGLS-BA-845</v>
          </cell>
          <cell r="D5970">
            <v>2881</v>
          </cell>
          <cell r="E5970" t="str">
            <v>RGLS-BA</v>
          </cell>
          <cell r="F5970" t="str">
            <v>845</v>
          </cell>
          <cell r="G5970" t="str">
            <v>JUNKED</v>
          </cell>
        </row>
        <row r="5971">
          <cell r="A5971">
            <v>2898</v>
          </cell>
          <cell r="B5971">
            <v>2</v>
          </cell>
          <cell r="C5971" t="str">
            <v>RGLS-BA-863</v>
          </cell>
          <cell r="D5971">
            <v>2898</v>
          </cell>
          <cell r="E5971" t="str">
            <v>RGLS-BA</v>
          </cell>
          <cell r="F5971" t="str">
            <v>863</v>
          </cell>
          <cell r="G5971" t="str">
            <v>JUNKED</v>
          </cell>
        </row>
        <row r="5972">
          <cell r="A5972">
            <v>2910</v>
          </cell>
          <cell r="B5972">
            <v>2</v>
          </cell>
          <cell r="C5972" t="str">
            <v>RGLS-BA-869</v>
          </cell>
          <cell r="D5972">
            <v>2910</v>
          </cell>
          <cell r="E5972" t="str">
            <v>RGLS-BA</v>
          </cell>
          <cell r="F5972" t="str">
            <v>869</v>
          </cell>
          <cell r="G5972" t="str">
            <v>JUNKED</v>
          </cell>
        </row>
        <row r="5973">
          <cell r="A5973">
            <v>2930</v>
          </cell>
          <cell r="B5973">
            <v>2</v>
          </cell>
          <cell r="C5973" t="str">
            <v>RGLS-BA-889</v>
          </cell>
          <cell r="D5973">
            <v>2930</v>
          </cell>
          <cell r="E5973" t="str">
            <v>RGLS-BA</v>
          </cell>
          <cell r="F5973" t="str">
            <v>889</v>
          </cell>
          <cell r="G5973" t="str">
            <v>JUNKED</v>
          </cell>
        </row>
        <row r="5974">
          <cell r="A5974">
            <v>3227</v>
          </cell>
          <cell r="B5974">
            <v>2</v>
          </cell>
          <cell r="C5974" t="str">
            <v>RGLS-BA-969</v>
          </cell>
          <cell r="D5974">
            <v>3227</v>
          </cell>
          <cell r="E5974" t="str">
            <v>RGLS-BA</v>
          </cell>
          <cell r="F5974" t="str">
            <v>969</v>
          </cell>
          <cell r="G5974" t="str">
            <v>JUNKED</v>
          </cell>
        </row>
        <row r="5975">
          <cell r="A5975">
            <v>3421</v>
          </cell>
          <cell r="B5975">
            <v>2</v>
          </cell>
          <cell r="C5975" t="str">
            <v>RGLS-BA-979</v>
          </cell>
          <cell r="D5975">
            <v>3421</v>
          </cell>
          <cell r="E5975" t="str">
            <v>RGLS-BA</v>
          </cell>
          <cell r="F5975" t="str">
            <v>979</v>
          </cell>
          <cell r="G5975" t="str">
            <v>JUNKED</v>
          </cell>
        </row>
        <row r="5976">
          <cell r="A5976">
            <v>3607</v>
          </cell>
          <cell r="B5976">
            <v>2</v>
          </cell>
          <cell r="C5976" t="str">
            <v>RGLS-BA-981</v>
          </cell>
          <cell r="D5976">
            <v>3607</v>
          </cell>
          <cell r="E5976" t="str">
            <v>RGLS-BA</v>
          </cell>
          <cell r="F5976" t="str">
            <v>981</v>
          </cell>
          <cell r="G5976" t="str">
            <v>JUNKED</v>
          </cell>
        </row>
        <row r="5977">
          <cell r="A5977">
            <v>3884</v>
          </cell>
          <cell r="B5977">
            <v>2</v>
          </cell>
          <cell r="C5977" t="str">
            <v>RGLS-BA-L03</v>
          </cell>
          <cell r="D5977">
            <v>3884</v>
          </cell>
          <cell r="E5977" t="str">
            <v>RGLS-BA</v>
          </cell>
          <cell r="F5977" t="str">
            <v>L03</v>
          </cell>
          <cell r="G5977" t="str">
            <v>JUNKED</v>
          </cell>
        </row>
        <row r="5978">
          <cell r="A5978">
            <v>3893</v>
          </cell>
          <cell r="B5978">
            <v>2</v>
          </cell>
          <cell r="C5978" t="str">
            <v>RGLS-BA-L04</v>
          </cell>
          <cell r="D5978">
            <v>3893</v>
          </cell>
          <cell r="E5978" t="str">
            <v>RGLS-BA</v>
          </cell>
          <cell r="F5978" t="str">
            <v>L04</v>
          </cell>
          <cell r="G5978" t="str">
            <v>JUNKED</v>
          </cell>
        </row>
        <row r="5979">
          <cell r="A5979">
            <v>436</v>
          </cell>
          <cell r="B5979">
            <v>2</v>
          </cell>
          <cell r="C5979" t="str">
            <v>RGLS-BB-012</v>
          </cell>
          <cell r="D5979">
            <v>436</v>
          </cell>
          <cell r="E5979" t="str">
            <v>RGLS-BB</v>
          </cell>
          <cell r="F5979" t="str">
            <v>012</v>
          </cell>
          <cell r="G5979" t="str">
            <v>JUNKED</v>
          </cell>
        </row>
        <row r="5980">
          <cell r="A5980">
            <v>1078</v>
          </cell>
          <cell r="B5980">
            <v>2</v>
          </cell>
          <cell r="C5980" t="str">
            <v>RGLS-CA-077</v>
          </cell>
          <cell r="D5980">
            <v>1078</v>
          </cell>
          <cell r="E5980" t="str">
            <v>RGLS-CA</v>
          </cell>
          <cell r="F5980" t="str">
            <v>077</v>
          </cell>
          <cell r="G5980" t="str">
            <v>JUNKED</v>
          </cell>
        </row>
        <row r="5981">
          <cell r="A5981">
            <v>2948</v>
          </cell>
          <cell r="B5981">
            <v>2</v>
          </cell>
          <cell r="C5981" t="str">
            <v>RGLS-CA-903</v>
          </cell>
          <cell r="D5981">
            <v>2948</v>
          </cell>
          <cell r="E5981" t="str">
            <v>RGLS-CA</v>
          </cell>
          <cell r="F5981" t="str">
            <v>903</v>
          </cell>
          <cell r="G5981" t="str">
            <v>JUNKED</v>
          </cell>
        </row>
        <row r="5982">
          <cell r="A5982">
            <v>3028</v>
          </cell>
          <cell r="B5982">
            <v>2</v>
          </cell>
          <cell r="C5982" t="str">
            <v>RGLS-CA-950</v>
          </cell>
          <cell r="D5982">
            <v>3028</v>
          </cell>
          <cell r="E5982" t="str">
            <v>RGLS-CA</v>
          </cell>
          <cell r="F5982" t="str">
            <v>950</v>
          </cell>
          <cell r="G5982" t="str">
            <v>JUNKED</v>
          </cell>
        </row>
        <row r="5983">
          <cell r="A5983">
            <v>2679</v>
          </cell>
          <cell r="B5983">
            <v>2</v>
          </cell>
          <cell r="C5983" t="str">
            <v>RGLS-CB-756</v>
          </cell>
          <cell r="D5983">
            <v>2679</v>
          </cell>
          <cell r="E5983" t="str">
            <v>RGLS-CB</v>
          </cell>
          <cell r="F5983" t="str">
            <v>756</v>
          </cell>
          <cell r="G5983" t="str">
            <v>RITE</v>
          </cell>
        </row>
        <row r="5984">
          <cell r="A5984">
            <v>2680</v>
          </cell>
          <cell r="B5984">
            <v>2</v>
          </cell>
          <cell r="C5984" t="str">
            <v>RGLS-CB-757</v>
          </cell>
          <cell r="D5984">
            <v>2680</v>
          </cell>
          <cell r="E5984" t="str">
            <v>RGLS-CB</v>
          </cell>
          <cell r="F5984" t="str">
            <v>757</v>
          </cell>
          <cell r="G5984" t="str">
            <v>RITE</v>
          </cell>
        </row>
        <row r="5985">
          <cell r="A5985">
            <v>2683</v>
          </cell>
          <cell r="B5985">
            <v>2</v>
          </cell>
          <cell r="C5985" t="str">
            <v>RGLS-CB-758</v>
          </cell>
          <cell r="D5985">
            <v>2683</v>
          </cell>
          <cell r="E5985" t="str">
            <v>RGLS-CB</v>
          </cell>
          <cell r="F5985" t="str">
            <v>758</v>
          </cell>
          <cell r="G5985" t="str">
            <v>RITE</v>
          </cell>
        </row>
        <row r="5986">
          <cell r="A5986">
            <v>2707</v>
          </cell>
          <cell r="B5986">
            <v>2</v>
          </cell>
          <cell r="C5986" t="str">
            <v>RGLS-CB-776</v>
          </cell>
          <cell r="D5986">
            <v>2707</v>
          </cell>
          <cell r="E5986" t="str">
            <v>RGLS-CB</v>
          </cell>
          <cell r="F5986" t="str">
            <v>776</v>
          </cell>
          <cell r="G5986" t="str">
            <v>RITE</v>
          </cell>
        </row>
        <row r="5987">
          <cell r="A5987">
            <v>857</v>
          </cell>
          <cell r="B5987">
            <v>2</v>
          </cell>
          <cell r="C5987" t="str">
            <v>RGLS-XA-038</v>
          </cell>
          <cell r="D5987">
            <v>857</v>
          </cell>
          <cell r="E5987" t="str">
            <v>RGLS-XA</v>
          </cell>
          <cell r="F5987" t="str">
            <v>038</v>
          </cell>
          <cell r="G5987" t="str">
            <v>JUNKED</v>
          </cell>
        </row>
        <row r="5988">
          <cell r="A5988">
            <v>2751</v>
          </cell>
          <cell r="B5988">
            <v>2</v>
          </cell>
          <cell r="C5988" t="str">
            <v>RGPS-BA-801</v>
          </cell>
          <cell r="D5988">
            <v>2751</v>
          </cell>
          <cell r="E5988" t="str">
            <v>RGPS-BA</v>
          </cell>
          <cell r="F5988" t="str">
            <v>801</v>
          </cell>
          <cell r="G5988" t="str">
            <v>RITE</v>
          </cell>
        </row>
        <row r="5989">
          <cell r="A5989">
            <v>2762</v>
          </cell>
          <cell r="B5989">
            <v>2</v>
          </cell>
          <cell r="C5989" t="str">
            <v>RGPS-BA-802</v>
          </cell>
          <cell r="D5989">
            <v>2762</v>
          </cell>
          <cell r="E5989" t="str">
            <v>RGPS-BA</v>
          </cell>
          <cell r="F5989" t="str">
            <v>802</v>
          </cell>
          <cell r="G5989" t="str">
            <v>RITE</v>
          </cell>
        </row>
        <row r="5990">
          <cell r="A5990">
            <v>2764</v>
          </cell>
          <cell r="B5990">
            <v>2</v>
          </cell>
          <cell r="C5990" t="str">
            <v>RGPS-BA-803</v>
          </cell>
          <cell r="D5990">
            <v>2764</v>
          </cell>
          <cell r="E5990" t="str">
            <v>RGPS-BA</v>
          </cell>
          <cell r="F5990" t="str">
            <v>803</v>
          </cell>
          <cell r="G5990" t="str">
            <v>RITE</v>
          </cell>
        </row>
        <row r="5991">
          <cell r="A5991">
            <v>2773</v>
          </cell>
          <cell r="B5991">
            <v>2</v>
          </cell>
          <cell r="C5991" t="str">
            <v>RGPS-BA-804</v>
          </cell>
          <cell r="D5991">
            <v>2773</v>
          </cell>
          <cell r="E5991" t="str">
            <v>RGPS-BA</v>
          </cell>
          <cell r="F5991" t="str">
            <v>804</v>
          </cell>
          <cell r="G5991" t="str">
            <v>RITE</v>
          </cell>
        </row>
        <row r="5992">
          <cell r="A5992">
            <v>2880</v>
          </cell>
          <cell r="B5992">
            <v>2</v>
          </cell>
          <cell r="C5992" t="str">
            <v>RGPS-BA-844</v>
          </cell>
          <cell r="D5992">
            <v>2880</v>
          </cell>
          <cell r="E5992" t="str">
            <v>RGPS-BA</v>
          </cell>
          <cell r="F5992" t="str">
            <v>844</v>
          </cell>
          <cell r="G5992" t="str">
            <v>RITE</v>
          </cell>
        </row>
        <row r="5993">
          <cell r="A5993">
            <v>2882</v>
          </cell>
          <cell r="B5993">
            <v>2</v>
          </cell>
          <cell r="C5993" t="str">
            <v>RGPS-BA-849</v>
          </cell>
          <cell r="D5993">
            <v>2882</v>
          </cell>
          <cell r="E5993" t="str">
            <v>RGPS-BA</v>
          </cell>
          <cell r="F5993" t="str">
            <v>849</v>
          </cell>
          <cell r="G5993" t="str">
            <v>RITE</v>
          </cell>
        </row>
        <row r="5994">
          <cell r="A5994">
            <v>2884</v>
          </cell>
          <cell r="B5994">
            <v>2</v>
          </cell>
          <cell r="C5994" t="str">
            <v>RGPS-BA-852</v>
          </cell>
          <cell r="D5994">
            <v>2884</v>
          </cell>
          <cell r="E5994" t="str">
            <v>RGPS-BA</v>
          </cell>
          <cell r="F5994" t="str">
            <v>852</v>
          </cell>
          <cell r="G5994" t="str">
            <v>RITE</v>
          </cell>
        </row>
        <row r="5995">
          <cell r="A5995">
            <v>2893</v>
          </cell>
          <cell r="B5995">
            <v>2</v>
          </cell>
          <cell r="C5995" t="str">
            <v>RGPS-BA-862</v>
          </cell>
          <cell r="D5995">
            <v>2893</v>
          </cell>
          <cell r="E5995" t="str">
            <v>RGPS-BA</v>
          </cell>
          <cell r="F5995" t="str">
            <v>862</v>
          </cell>
          <cell r="G5995" t="str">
            <v>RITE</v>
          </cell>
        </row>
        <row r="5996">
          <cell r="A5996">
            <v>2912</v>
          </cell>
          <cell r="B5996">
            <v>2</v>
          </cell>
          <cell r="C5996" t="str">
            <v>RGPS-BA-871</v>
          </cell>
          <cell r="D5996">
            <v>2912</v>
          </cell>
          <cell r="E5996" t="str">
            <v>RGPS-BA</v>
          </cell>
          <cell r="F5996" t="str">
            <v>871</v>
          </cell>
          <cell r="G5996" t="str">
            <v>RITE</v>
          </cell>
        </row>
        <row r="5997">
          <cell r="A5997">
            <v>2869</v>
          </cell>
          <cell r="B5997">
            <v>2</v>
          </cell>
          <cell r="C5997" t="str">
            <v>RGSS-BA-839</v>
          </cell>
          <cell r="D5997">
            <v>2869</v>
          </cell>
          <cell r="E5997" t="str">
            <v>RGSS-BA</v>
          </cell>
          <cell r="F5997" t="str">
            <v>839</v>
          </cell>
          <cell r="G5997" t="str">
            <v>JUNKED</v>
          </cell>
        </row>
        <row r="5998">
          <cell r="A5998">
            <v>1147</v>
          </cell>
          <cell r="B5998">
            <v>2</v>
          </cell>
          <cell r="C5998" t="str">
            <v>RGUS-BA-096</v>
          </cell>
          <cell r="D5998">
            <v>1147</v>
          </cell>
          <cell r="E5998" t="str">
            <v>RGUS-BA</v>
          </cell>
          <cell r="F5998" t="str">
            <v>096</v>
          </cell>
          <cell r="G5998" t="str">
            <v>JUNKED</v>
          </cell>
        </row>
        <row r="5999">
          <cell r="A5999">
            <v>1383</v>
          </cell>
          <cell r="B5999">
            <v>2</v>
          </cell>
          <cell r="C5999" t="str">
            <v>RGUS-BA-163</v>
          </cell>
          <cell r="D5999">
            <v>1383</v>
          </cell>
          <cell r="E5999" t="str">
            <v>RGUS-BA</v>
          </cell>
          <cell r="F5999" t="str">
            <v>163</v>
          </cell>
          <cell r="G5999" t="str">
            <v>JUNKED</v>
          </cell>
        </row>
        <row r="6000">
          <cell r="A6000">
            <v>1823</v>
          </cell>
          <cell r="B6000">
            <v>2</v>
          </cell>
          <cell r="C6000" t="str">
            <v>RGUS-BA-331</v>
          </cell>
          <cell r="D6000">
            <v>1823</v>
          </cell>
          <cell r="E6000" t="str">
            <v>RGUS-BA</v>
          </cell>
          <cell r="F6000" t="str">
            <v>331</v>
          </cell>
          <cell r="G6000" t="str">
            <v>JUNKED</v>
          </cell>
        </row>
        <row r="6001">
          <cell r="A6001">
            <v>1825</v>
          </cell>
          <cell r="B6001">
            <v>2</v>
          </cell>
          <cell r="C6001" t="str">
            <v>RGUS-BA-332</v>
          </cell>
          <cell r="D6001">
            <v>1825</v>
          </cell>
          <cell r="E6001" t="str">
            <v>RGUS-BA</v>
          </cell>
          <cell r="F6001" t="str">
            <v>332</v>
          </cell>
          <cell r="G6001" t="str">
            <v>JUNKED</v>
          </cell>
        </row>
        <row r="6002">
          <cell r="A6002">
            <v>1840</v>
          </cell>
          <cell r="B6002">
            <v>2</v>
          </cell>
          <cell r="C6002" t="str">
            <v>RGUS-BA-354</v>
          </cell>
          <cell r="D6002">
            <v>1840</v>
          </cell>
          <cell r="E6002" t="str">
            <v>RGUS-BA</v>
          </cell>
          <cell r="F6002" t="str">
            <v>354</v>
          </cell>
          <cell r="G6002" t="str">
            <v>JUNKED</v>
          </cell>
        </row>
        <row r="6003">
          <cell r="A6003">
            <v>2015</v>
          </cell>
          <cell r="B6003">
            <v>2</v>
          </cell>
          <cell r="C6003" t="str">
            <v>RGUS-BA-446</v>
          </cell>
          <cell r="D6003">
            <v>2015</v>
          </cell>
          <cell r="E6003" t="str">
            <v>RGUS-BA</v>
          </cell>
          <cell r="F6003" t="str">
            <v>446</v>
          </cell>
          <cell r="G6003" t="str">
            <v>JUNKED</v>
          </cell>
        </row>
        <row r="6004">
          <cell r="A6004">
            <v>2032</v>
          </cell>
          <cell r="B6004">
            <v>2</v>
          </cell>
          <cell r="C6004" t="str">
            <v>RGUS-BA-454</v>
          </cell>
          <cell r="D6004">
            <v>2032</v>
          </cell>
          <cell r="E6004" t="str">
            <v>RGUS-BA</v>
          </cell>
          <cell r="F6004" t="str">
            <v>454</v>
          </cell>
          <cell r="G6004" t="str">
            <v>JUNKED</v>
          </cell>
        </row>
        <row r="6005">
          <cell r="A6005">
            <v>2035</v>
          </cell>
          <cell r="B6005">
            <v>2</v>
          </cell>
          <cell r="C6005" t="str">
            <v>RGUS-BA-455</v>
          </cell>
          <cell r="D6005">
            <v>2035</v>
          </cell>
          <cell r="E6005" t="str">
            <v>RGUS-BA</v>
          </cell>
          <cell r="F6005" t="str">
            <v>455</v>
          </cell>
          <cell r="G6005" t="str">
            <v>JUNKED</v>
          </cell>
        </row>
        <row r="6006">
          <cell r="A6006">
            <v>2037</v>
          </cell>
          <cell r="B6006">
            <v>2</v>
          </cell>
          <cell r="C6006" t="str">
            <v>RGUS-BA-456</v>
          </cell>
          <cell r="D6006">
            <v>2037</v>
          </cell>
          <cell r="E6006" t="str">
            <v>RGUS-BA</v>
          </cell>
          <cell r="F6006" t="str">
            <v>456</v>
          </cell>
          <cell r="G6006" t="str">
            <v>JUNKED</v>
          </cell>
        </row>
        <row r="6007">
          <cell r="A6007">
            <v>2171</v>
          </cell>
          <cell r="B6007">
            <v>2</v>
          </cell>
          <cell r="C6007" t="str">
            <v>RGUS-BA-524</v>
          </cell>
          <cell r="D6007">
            <v>2171</v>
          </cell>
          <cell r="E6007" t="str">
            <v>RGUS-BA</v>
          </cell>
          <cell r="F6007" t="str">
            <v>524</v>
          </cell>
          <cell r="G6007" t="str">
            <v>JUNKED</v>
          </cell>
        </row>
        <row r="6008">
          <cell r="A6008">
            <v>2206</v>
          </cell>
          <cell r="B6008">
            <v>2</v>
          </cell>
          <cell r="C6008" t="str">
            <v>RGUS-BA-539</v>
          </cell>
          <cell r="D6008">
            <v>2206</v>
          </cell>
          <cell r="E6008" t="str">
            <v>RGUS-BA</v>
          </cell>
          <cell r="F6008" t="str">
            <v>539</v>
          </cell>
          <cell r="G6008" t="str">
            <v>JUNKED</v>
          </cell>
        </row>
        <row r="6009">
          <cell r="A6009">
            <v>2207</v>
          </cell>
          <cell r="B6009">
            <v>2</v>
          </cell>
          <cell r="C6009" t="str">
            <v>RGUS-BA-540</v>
          </cell>
          <cell r="D6009">
            <v>2207</v>
          </cell>
          <cell r="E6009" t="str">
            <v>RGUS-BA</v>
          </cell>
          <cell r="F6009" t="str">
            <v>540</v>
          </cell>
          <cell r="G6009" t="str">
            <v>JUNKED</v>
          </cell>
        </row>
        <row r="6010">
          <cell r="A6010">
            <v>2278</v>
          </cell>
          <cell r="B6010">
            <v>2</v>
          </cell>
          <cell r="C6010" t="str">
            <v>RGUS-BA-587</v>
          </cell>
          <cell r="D6010">
            <v>2278</v>
          </cell>
          <cell r="E6010" t="str">
            <v>RGUS-BA</v>
          </cell>
          <cell r="F6010" t="str">
            <v>587</v>
          </cell>
          <cell r="G6010" t="str">
            <v>JUNKED</v>
          </cell>
        </row>
        <row r="6011">
          <cell r="A6011">
            <v>2279</v>
          </cell>
          <cell r="B6011">
            <v>2</v>
          </cell>
          <cell r="C6011" t="str">
            <v>RGUS-BA-588</v>
          </cell>
          <cell r="D6011">
            <v>2279</v>
          </cell>
          <cell r="E6011" t="str">
            <v>RGUS-BA</v>
          </cell>
          <cell r="F6011" t="str">
            <v>588</v>
          </cell>
          <cell r="G6011" t="str">
            <v>JUNKED</v>
          </cell>
        </row>
        <row r="6012">
          <cell r="A6012">
            <v>2281</v>
          </cell>
          <cell r="B6012">
            <v>2</v>
          </cell>
          <cell r="C6012" t="str">
            <v>RGUS-BA-589</v>
          </cell>
          <cell r="D6012">
            <v>2281</v>
          </cell>
          <cell r="E6012" t="str">
            <v>RGUS-BA</v>
          </cell>
          <cell r="F6012" t="str">
            <v>589</v>
          </cell>
          <cell r="G6012" t="str">
            <v>JUNKED</v>
          </cell>
        </row>
        <row r="6013">
          <cell r="A6013">
            <v>2318</v>
          </cell>
          <cell r="B6013">
            <v>2</v>
          </cell>
          <cell r="C6013" t="str">
            <v>RGUS-BA-602</v>
          </cell>
          <cell r="D6013">
            <v>2318</v>
          </cell>
          <cell r="E6013" t="str">
            <v>RGUS-BA</v>
          </cell>
          <cell r="F6013" t="str">
            <v>602</v>
          </cell>
          <cell r="G6013" t="str">
            <v>JUNKED</v>
          </cell>
        </row>
        <row r="6014">
          <cell r="A6014">
            <v>2514</v>
          </cell>
          <cell r="B6014">
            <v>2</v>
          </cell>
          <cell r="C6014" t="str">
            <v>RGUS-BA-677</v>
          </cell>
          <cell r="D6014">
            <v>2514</v>
          </cell>
          <cell r="E6014" t="str">
            <v>RGUS-BA</v>
          </cell>
          <cell r="F6014" t="str">
            <v>677</v>
          </cell>
          <cell r="G6014" t="str">
            <v>JUNKED</v>
          </cell>
        </row>
        <row r="6015">
          <cell r="A6015">
            <v>2519</v>
          </cell>
          <cell r="B6015">
            <v>2</v>
          </cell>
          <cell r="C6015" t="str">
            <v>RGUS-BA-681</v>
          </cell>
          <cell r="D6015">
            <v>2519</v>
          </cell>
          <cell r="E6015" t="str">
            <v>RGUS-BA</v>
          </cell>
          <cell r="F6015" t="str">
            <v>681</v>
          </cell>
          <cell r="G6015" t="str">
            <v>JUNKED</v>
          </cell>
        </row>
        <row r="6016">
          <cell r="A6016">
            <v>2670</v>
          </cell>
          <cell r="B6016">
            <v>2</v>
          </cell>
          <cell r="C6016" t="str">
            <v>RGUS-BA-747</v>
          </cell>
          <cell r="D6016">
            <v>2670</v>
          </cell>
          <cell r="E6016" t="str">
            <v>RGUS-BA</v>
          </cell>
          <cell r="F6016" t="str">
            <v>747</v>
          </cell>
          <cell r="G6016" t="str">
            <v>JUNKED</v>
          </cell>
        </row>
        <row r="6017">
          <cell r="A6017">
            <v>2752</v>
          </cell>
          <cell r="B6017">
            <v>2</v>
          </cell>
          <cell r="C6017" t="str">
            <v>RGUS-BA-801</v>
          </cell>
          <cell r="D6017">
            <v>2752</v>
          </cell>
          <cell r="E6017" t="str">
            <v>RGUS-BA</v>
          </cell>
          <cell r="F6017" t="str">
            <v>801</v>
          </cell>
          <cell r="G6017" t="str">
            <v>JUNKED</v>
          </cell>
        </row>
        <row r="6018">
          <cell r="A6018">
            <v>2765</v>
          </cell>
          <cell r="B6018">
            <v>2</v>
          </cell>
          <cell r="C6018" t="str">
            <v>RGUS-BA-803</v>
          </cell>
          <cell r="D6018">
            <v>2765</v>
          </cell>
          <cell r="E6018" t="str">
            <v>RGUS-BA</v>
          </cell>
          <cell r="F6018" t="str">
            <v>803</v>
          </cell>
          <cell r="G6018" t="str">
            <v>JUNKED</v>
          </cell>
        </row>
        <row r="6019">
          <cell r="A6019">
            <v>2774</v>
          </cell>
          <cell r="B6019">
            <v>2</v>
          </cell>
          <cell r="C6019" t="str">
            <v>RGUS-BA-804</v>
          </cell>
          <cell r="D6019">
            <v>2774</v>
          </cell>
          <cell r="E6019" t="str">
            <v>RGUS-BA</v>
          </cell>
          <cell r="F6019" t="str">
            <v>804</v>
          </cell>
          <cell r="G6019" t="str">
            <v>JUNKED</v>
          </cell>
        </row>
        <row r="6020">
          <cell r="A6020">
            <v>2860</v>
          </cell>
          <cell r="B6020">
            <v>2</v>
          </cell>
          <cell r="C6020" t="str">
            <v>RGUS-BA-834</v>
          </cell>
          <cell r="D6020">
            <v>2860</v>
          </cell>
          <cell r="E6020" t="str">
            <v>RGUS-BA</v>
          </cell>
          <cell r="F6020" t="str">
            <v>834</v>
          </cell>
          <cell r="G6020" t="str">
            <v>JUNKED</v>
          </cell>
        </row>
        <row r="6021">
          <cell r="A6021">
            <v>2862</v>
          </cell>
          <cell r="B6021">
            <v>2</v>
          </cell>
          <cell r="C6021" t="str">
            <v>RGUS-BA-835</v>
          </cell>
          <cell r="D6021">
            <v>2862</v>
          </cell>
          <cell r="E6021" t="str">
            <v>RGUS-BA</v>
          </cell>
          <cell r="F6021" t="str">
            <v>835</v>
          </cell>
          <cell r="G6021" t="str">
            <v>JUNKED</v>
          </cell>
        </row>
        <row r="6022">
          <cell r="A6022">
            <v>2863</v>
          </cell>
          <cell r="B6022">
            <v>2</v>
          </cell>
          <cell r="C6022" t="str">
            <v>RGUS-BA-837</v>
          </cell>
          <cell r="D6022">
            <v>2863</v>
          </cell>
          <cell r="E6022" t="str">
            <v>RGUS-BA</v>
          </cell>
          <cell r="F6022" t="str">
            <v>837</v>
          </cell>
          <cell r="G6022" t="str">
            <v>JUNKED</v>
          </cell>
        </row>
        <row r="6023">
          <cell r="A6023">
            <v>2899</v>
          </cell>
          <cell r="B6023">
            <v>2</v>
          </cell>
          <cell r="C6023" t="str">
            <v>RGUS-BA-863</v>
          </cell>
          <cell r="D6023">
            <v>2899</v>
          </cell>
          <cell r="E6023" t="str">
            <v>RGUS-BA</v>
          </cell>
          <cell r="F6023" t="str">
            <v>863</v>
          </cell>
          <cell r="G6023" t="str">
            <v>JUNKED</v>
          </cell>
        </row>
        <row r="6024">
          <cell r="A6024">
            <v>3178</v>
          </cell>
          <cell r="B6024">
            <v>2</v>
          </cell>
          <cell r="C6024" t="str">
            <v>RGUS-BA-962</v>
          </cell>
          <cell r="D6024">
            <v>3178</v>
          </cell>
          <cell r="E6024" t="str">
            <v>RGUS-BA</v>
          </cell>
          <cell r="F6024" t="str">
            <v>962</v>
          </cell>
          <cell r="G6024" t="str">
            <v>JUNKED</v>
          </cell>
        </row>
        <row r="6025">
          <cell r="A6025">
            <v>3422</v>
          </cell>
          <cell r="B6025">
            <v>2</v>
          </cell>
          <cell r="C6025" t="str">
            <v>RGUS-BA-979</v>
          </cell>
          <cell r="D6025">
            <v>3422</v>
          </cell>
          <cell r="E6025" t="str">
            <v>RGUS-BA</v>
          </cell>
          <cell r="F6025" t="str">
            <v>979</v>
          </cell>
          <cell r="G6025" t="str">
            <v>JUNKED</v>
          </cell>
        </row>
        <row r="6026">
          <cell r="A6026">
            <v>1079</v>
          </cell>
          <cell r="B6026">
            <v>2</v>
          </cell>
          <cell r="C6026" t="str">
            <v>RGUS-CA-077</v>
          </cell>
          <cell r="D6026">
            <v>1079</v>
          </cell>
          <cell r="E6026" t="str">
            <v>RGUS-CA</v>
          </cell>
          <cell r="F6026" t="str">
            <v>077</v>
          </cell>
          <cell r="G6026" t="str">
            <v>JUNKED</v>
          </cell>
        </row>
        <row r="6027">
          <cell r="A6027">
            <v>2393</v>
          </cell>
          <cell r="B6027">
            <v>2</v>
          </cell>
          <cell r="C6027" t="str">
            <v>RGUS-CA-624</v>
          </cell>
          <cell r="D6027">
            <v>2393</v>
          </cell>
          <cell r="E6027" t="str">
            <v>RGUS-CA</v>
          </cell>
          <cell r="F6027" t="str">
            <v>624</v>
          </cell>
          <cell r="G6027" t="str">
            <v>JUNKED</v>
          </cell>
        </row>
        <row r="6028">
          <cell r="A6028">
            <v>2483</v>
          </cell>
          <cell r="B6028">
            <v>2</v>
          </cell>
          <cell r="C6028" t="str">
            <v>RGUS-CA-664</v>
          </cell>
          <cell r="D6028">
            <v>2483</v>
          </cell>
          <cell r="E6028" t="str">
            <v>RGUS-CA</v>
          </cell>
          <cell r="F6028" t="str">
            <v>664</v>
          </cell>
          <cell r="G6028" t="str">
            <v>JUNKED</v>
          </cell>
        </row>
        <row r="6029">
          <cell r="A6029">
            <v>2949</v>
          </cell>
          <cell r="B6029">
            <v>2</v>
          </cell>
          <cell r="C6029" t="str">
            <v>RGUS-CA-903</v>
          </cell>
          <cell r="D6029">
            <v>2949</v>
          </cell>
          <cell r="E6029" t="str">
            <v>RGUS-CA</v>
          </cell>
          <cell r="F6029" t="str">
            <v>903</v>
          </cell>
          <cell r="G6029" t="str">
            <v>JUNKED</v>
          </cell>
        </row>
        <row r="6030">
          <cell r="A6030">
            <v>3043</v>
          </cell>
          <cell r="B6030">
            <v>2</v>
          </cell>
          <cell r="C6030" t="str">
            <v>RGUS-CA-951</v>
          </cell>
          <cell r="D6030">
            <v>3043</v>
          </cell>
          <cell r="E6030" t="str">
            <v>RGUS-CA</v>
          </cell>
          <cell r="F6030" t="str">
            <v>951</v>
          </cell>
          <cell r="G6030" t="str">
            <v>RITE</v>
          </cell>
        </row>
        <row r="6031">
          <cell r="A6031">
            <v>4453</v>
          </cell>
          <cell r="B6031">
            <v>2</v>
          </cell>
          <cell r="C6031" t="str">
            <v>RNGS-BA-002</v>
          </cell>
          <cell r="D6031">
            <v>4453</v>
          </cell>
          <cell r="E6031" t="str">
            <v>RNGS-BA</v>
          </cell>
          <cell r="F6031" t="str">
            <v>002</v>
          </cell>
          <cell r="G6031" t="str">
            <v>RITE</v>
          </cell>
        </row>
        <row r="6032">
          <cell r="A6032">
            <v>4454</v>
          </cell>
          <cell r="B6032">
            <v>2</v>
          </cell>
          <cell r="C6032" t="str">
            <v>RNGS-BA-018</v>
          </cell>
          <cell r="D6032">
            <v>4454</v>
          </cell>
          <cell r="E6032" t="str">
            <v>RNGS-BA</v>
          </cell>
          <cell r="F6032" t="str">
            <v>018</v>
          </cell>
          <cell r="G6032" t="str">
            <v>On Location</v>
          </cell>
        </row>
        <row r="6033">
          <cell r="A6033">
            <v>4455</v>
          </cell>
          <cell r="B6033">
            <v>2</v>
          </cell>
          <cell r="C6033" t="str">
            <v>RNGS-BA-028</v>
          </cell>
          <cell r="D6033">
            <v>4455</v>
          </cell>
          <cell r="E6033" t="str">
            <v>RNGS-BA</v>
          </cell>
          <cell r="F6033" t="str">
            <v>028</v>
          </cell>
          <cell r="G6033" t="str">
            <v>On Location</v>
          </cell>
        </row>
        <row r="6034">
          <cell r="A6034">
            <v>4456</v>
          </cell>
          <cell r="B6034">
            <v>2</v>
          </cell>
          <cell r="C6034" t="str">
            <v>RNGS-CA-001</v>
          </cell>
          <cell r="D6034">
            <v>4456</v>
          </cell>
          <cell r="E6034" t="str">
            <v>RNGS-CA</v>
          </cell>
          <cell r="F6034" t="str">
            <v>001</v>
          </cell>
          <cell r="G6034" t="str">
            <v>On Location</v>
          </cell>
        </row>
        <row r="6035">
          <cell r="A6035">
            <v>4457</v>
          </cell>
          <cell r="B6035">
            <v>2</v>
          </cell>
          <cell r="C6035" t="str">
            <v>RNGS-CA-002</v>
          </cell>
          <cell r="D6035">
            <v>4457</v>
          </cell>
          <cell r="E6035" t="str">
            <v>RNGS-CA</v>
          </cell>
          <cell r="F6035" t="str">
            <v>002</v>
          </cell>
          <cell r="G6035" t="str">
            <v>Lost in Hole</v>
          </cell>
        </row>
        <row r="6036">
          <cell r="A6036">
            <v>4458</v>
          </cell>
          <cell r="B6036">
            <v>2</v>
          </cell>
          <cell r="C6036" t="str">
            <v>RNGS-CA-004</v>
          </cell>
          <cell r="D6036">
            <v>4458</v>
          </cell>
          <cell r="E6036" t="str">
            <v>RNGS-CA</v>
          </cell>
          <cell r="F6036" t="str">
            <v>004</v>
          </cell>
          <cell r="G6036" t="str">
            <v>RITE</v>
          </cell>
        </row>
        <row r="6037">
          <cell r="A6037">
            <v>4459</v>
          </cell>
          <cell r="B6037">
            <v>2</v>
          </cell>
          <cell r="C6037" t="str">
            <v>RNGS-CA-005</v>
          </cell>
          <cell r="D6037">
            <v>4459</v>
          </cell>
          <cell r="E6037" t="str">
            <v>RNGS-CA</v>
          </cell>
          <cell r="F6037" t="str">
            <v>005</v>
          </cell>
          <cell r="G6037" t="str">
            <v>RITE</v>
          </cell>
        </row>
        <row r="6038">
          <cell r="A6038">
            <v>4461</v>
          </cell>
          <cell r="B6038">
            <v>2</v>
          </cell>
          <cell r="C6038" t="str">
            <v>RNGS-CA-008</v>
          </cell>
          <cell r="D6038">
            <v>4461</v>
          </cell>
          <cell r="E6038" t="str">
            <v>RNGS-CA</v>
          </cell>
          <cell r="F6038" t="str">
            <v>008</v>
          </cell>
          <cell r="G6038" t="str">
            <v>On Location</v>
          </cell>
        </row>
        <row r="6039">
          <cell r="A6039">
            <v>4462</v>
          </cell>
          <cell r="B6039">
            <v>2</v>
          </cell>
          <cell r="C6039" t="str">
            <v>RNGS-CA-009</v>
          </cell>
          <cell r="D6039">
            <v>4462</v>
          </cell>
          <cell r="E6039" t="str">
            <v>RNGS-CA</v>
          </cell>
          <cell r="F6039" t="str">
            <v>009</v>
          </cell>
          <cell r="G6039" t="str">
            <v>On Location</v>
          </cell>
        </row>
        <row r="6040">
          <cell r="A6040">
            <v>4463</v>
          </cell>
          <cell r="B6040">
            <v>2</v>
          </cell>
          <cell r="C6040" t="str">
            <v>RNGS-CA-011</v>
          </cell>
          <cell r="D6040">
            <v>4463</v>
          </cell>
          <cell r="E6040" t="str">
            <v>RNGS-CA</v>
          </cell>
          <cell r="F6040" t="str">
            <v>011</v>
          </cell>
          <cell r="G6040" t="str">
            <v>On Location</v>
          </cell>
        </row>
        <row r="6041">
          <cell r="A6041">
            <v>4465</v>
          </cell>
          <cell r="B6041">
            <v>2</v>
          </cell>
          <cell r="C6041" t="str">
            <v>RNGS-CB-013</v>
          </cell>
          <cell r="D6041">
            <v>4465</v>
          </cell>
          <cell r="E6041" t="str">
            <v>RNGS-CB</v>
          </cell>
          <cell r="F6041" t="str">
            <v>013</v>
          </cell>
          <cell r="G6041" t="str">
            <v>On Location</v>
          </cell>
        </row>
        <row r="6042">
          <cell r="A6042">
            <v>4467</v>
          </cell>
          <cell r="B6042">
            <v>2</v>
          </cell>
          <cell r="C6042" t="str">
            <v>RNGS-CB-015</v>
          </cell>
          <cell r="D6042">
            <v>4467</v>
          </cell>
          <cell r="E6042" t="str">
            <v>RNGS-CB</v>
          </cell>
          <cell r="F6042" t="str">
            <v>015</v>
          </cell>
          <cell r="G6042" t="str">
            <v>On Location</v>
          </cell>
        </row>
        <row r="6043">
          <cell r="A6043">
            <v>4460</v>
          </cell>
          <cell r="B6043">
            <v>2</v>
          </cell>
          <cell r="C6043" t="str">
            <v>RNGS-CC-007</v>
          </cell>
          <cell r="D6043">
            <v>4460</v>
          </cell>
          <cell r="E6043" t="str">
            <v>RNGS-CC</v>
          </cell>
          <cell r="F6043" t="str">
            <v>007</v>
          </cell>
          <cell r="G6043" t="str">
            <v>RITE</v>
          </cell>
        </row>
        <row r="6044">
          <cell r="A6044">
            <v>4464</v>
          </cell>
          <cell r="B6044">
            <v>2</v>
          </cell>
          <cell r="C6044" t="str">
            <v>RNGS-CC-012</v>
          </cell>
          <cell r="D6044">
            <v>4464</v>
          </cell>
          <cell r="E6044" t="str">
            <v>RNGS-CC</v>
          </cell>
          <cell r="F6044" t="str">
            <v>012</v>
          </cell>
          <cell r="G6044" t="str">
            <v>RITE</v>
          </cell>
        </row>
        <row r="6045">
          <cell r="A6045">
            <v>4466</v>
          </cell>
          <cell r="B6045">
            <v>2</v>
          </cell>
          <cell r="C6045" t="str">
            <v>RNGS-CC-014</v>
          </cell>
          <cell r="D6045">
            <v>4466</v>
          </cell>
          <cell r="E6045" t="str">
            <v>RNGS-CC</v>
          </cell>
          <cell r="F6045" t="str">
            <v>014</v>
          </cell>
          <cell r="G6045" t="str">
            <v>On Location</v>
          </cell>
        </row>
        <row r="6046">
          <cell r="A6046">
            <v>4468</v>
          </cell>
          <cell r="B6046">
            <v>2</v>
          </cell>
          <cell r="C6046" t="str">
            <v>RNGS-CC-016</v>
          </cell>
          <cell r="D6046">
            <v>4468</v>
          </cell>
          <cell r="E6046" t="str">
            <v>RNGS-CC</v>
          </cell>
          <cell r="F6046" t="str">
            <v>016</v>
          </cell>
          <cell r="G6046" t="str">
            <v>RITE</v>
          </cell>
        </row>
        <row r="6047">
          <cell r="A6047">
            <v>4469</v>
          </cell>
          <cell r="B6047">
            <v>2</v>
          </cell>
          <cell r="C6047" t="str">
            <v>RNGS-CC-018</v>
          </cell>
          <cell r="D6047">
            <v>4469</v>
          </cell>
          <cell r="E6047" t="str">
            <v>RNGS-CC</v>
          </cell>
          <cell r="F6047" t="str">
            <v>018</v>
          </cell>
          <cell r="G6047" t="str">
            <v>On Location</v>
          </cell>
        </row>
        <row r="6048">
          <cell r="A6048">
            <v>6327</v>
          </cell>
          <cell r="B6048">
            <v>2</v>
          </cell>
          <cell r="C6048" t="str">
            <v>RNGS-CC-096</v>
          </cell>
          <cell r="D6048">
            <v>6327</v>
          </cell>
          <cell r="E6048" t="str">
            <v>RNGS-CC</v>
          </cell>
          <cell r="F6048" t="str">
            <v>096</v>
          </cell>
          <cell r="G6048" t="str">
            <v>RITE</v>
          </cell>
        </row>
        <row r="6049">
          <cell r="A6049">
            <v>4472</v>
          </cell>
          <cell r="B6049">
            <v>2</v>
          </cell>
          <cell r="C6049" t="str">
            <v>RNGS-DA-109</v>
          </cell>
          <cell r="D6049">
            <v>4472</v>
          </cell>
          <cell r="E6049" t="str">
            <v>RNGS-DA</v>
          </cell>
          <cell r="F6049" t="str">
            <v>109</v>
          </cell>
          <cell r="G6049" t="str">
            <v>On Location</v>
          </cell>
        </row>
        <row r="6050">
          <cell r="A6050">
            <v>4470</v>
          </cell>
          <cell r="B6050">
            <v>2</v>
          </cell>
          <cell r="C6050" t="str">
            <v>RNGS-DB-101</v>
          </cell>
          <cell r="D6050">
            <v>4470</v>
          </cell>
          <cell r="E6050" t="str">
            <v>RNGS-DB</v>
          </cell>
          <cell r="F6050" t="str">
            <v>101</v>
          </cell>
          <cell r="G6050" t="str">
            <v>On Location</v>
          </cell>
        </row>
        <row r="6051">
          <cell r="A6051">
            <v>4471</v>
          </cell>
          <cell r="B6051">
            <v>2</v>
          </cell>
          <cell r="C6051" t="str">
            <v>RNGS-DB-108</v>
          </cell>
          <cell r="D6051">
            <v>4471</v>
          </cell>
          <cell r="E6051" t="str">
            <v>RNGS-DB</v>
          </cell>
          <cell r="F6051" t="str">
            <v>108</v>
          </cell>
          <cell r="G6051" t="str">
            <v>TFER OUT</v>
          </cell>
        </row>
        <row r="6052">
          <cell r="A6052">
            <v>4473</v>
          </cell>
          <cell r="B6052">
            <v>2</v>
          </cell>
          <cell r="C6052" t="str">
            <v>RNGS-DB-111</v>
          </cell>
          <cell r="D6052">
            <v>4473</v>
          </cell>
          <cell r="E6052" t="str">
            <v>RNGS-DB</v>
          </cell>
          <cell r="F6052" t="str">
            <v>111</v>
          </cell>
          <cell r="G6052" t="str">
            <v>RITE</v>
          </cell>
        </row>
        <row r="6053">
          <cell r="A6053">
            <v>4474</v>
          </cell>
          <cell r="B6053">
            <v>2</v>
          </cell>
          <cell r="C6053" t="str">
            <v>RNGS-DB-112</v>
          </cell>
          <cell r="D6053">
            <v>4474</v>
          </cell>
          <cell r="E6053" t="str">
            <v>RNGS-DB</v>
          </cell>
          <cell r="F6053" t="str">
            <v>112</v>
          </cell>
          <cell r="G6053" t="str">
            <v>On Location</v>
          </cell>
        </row>
        <row r="6054">
          <cell r="A6054">
            <v>4475</v>
          </cell>
          <cell r="B6054">
            <v>2</v>
          </cell>
          <cell r="C6054" t="str">
            <v>RNGS-DB-113</v>
          </cell>
          <cell r="D6054">
            <v>4475</v>
          </cell>
          <cell r="E6054" t="str">
            <v>RNGS-DB</v>
          </cell>
          <cell r="F6054" t="str">
            <v>113</v>
          </cell>
          <cell r="G6054" t="str">
            <v>TFER OUT</v>
          </cell>
        </row>
        <row r="6055">
          <cell r="A6055">
            <v>4476</v>
          </cell>
          <cell r="B6055">
            <v>2</v>
          </cell>
          <cell r="C6055" t="str">
            <v>RNGS-DB-114</v>
          </cell>
          <cell r="D6055">
            <v>4476</v>
          </cell>
          <cell r="E6055" t="str">
            <v>RNGS-DB</v>
          </cell>
          <cell r="F6055" t="str">
            <v>114</v>
          </cell>
          <cell r="G6055" t="str">
            <v>RITE</v>
          </cell>
        </row>
        <row r="6056">
          <cell r="A6056">
            <v>64</v>
          </cell>
          <cell r="B6056">
            <v>2</v>
          </cell>
          <cell r="C6056" t="str">
            <v>RST-BA-001</v>
          </cell>
          <cell r="D6056">
            <v>64</v>
          </cell>
          <cell r="E6056" t="str">
            <v>RST-BA</v>
          </cell>
          <cell r="F6056" t="str">
            <v>001</v>
          </cell>
          <cell r="G6056" t="str">
            <v>JUNKED</v>
          </cell>
        </row>
        <row r="6057">
          <cell r="A6057">
            <v>120</v>
          </cell>
          <cell r="B6057">
            <v>2</v>
          </cell>
          <cell r="C6057" t="str">
            <v>RST-BA-002</v>
          </cell>
          <cell r="D6057">
            <v>120</v>
          </cell>
          <cell r="E6057" t="str">
            <v>RST-BA</v>
          </cell>
          <cell r="F6057" t="str">
            <v>002</v>
          </cell>
          <cell r="G6057" t="str">
            <v>JUNKED</v>
          </cell>
        </row>
        <row r="6058">
          <cell r="A6058">
            <v>2931</v>
          </cell>
          <cell r="B6058">
            <v>2</v>
          </cell>
          <cell r="C6058" t="str">
            <v>RST-BA-889</v>
          </cell>
          <cell r="D6058">
            <v>2931</v>
          </cell>
          <cell r="E6058" t="str">
            <v>RST-BA</v>
          </cell>
          <cell r="F6058" t="str">
            <v>889</v>
          </cell>
          <cell r="G6058" t="str">
            <v>JUNKED</v>
          </cell>
        </row>
        <row r="6059">
          <cell r="A6059">
            <v>304</v>
          </cell>
          <cell r="B6059">
            <v>2</v>
          </cell>
          <cell r="C6059" t="str">
            <v>RST-CA-007</v>
          </cell>
          <cell r="D6059">
            <v>304</v>
          </cell>
          <cell r="E6059" t="str">
            <v>RST-CA</v>
          </cell>
          <cell r="F6059" t="str">
            <v>007</v>
          </cell>
          <cell r="G6059" t="str">
            <v>RITE</v>
          </cell>
        </row>
        <row r="6060">
          <cell r="A6060">
            <v>555</v>
          </cell>
          <cell r="B6060">
            <v>2</v>
          </cell>
          <cell r="C6060" t="str">
            <v>RST-CA-017</v>
          </cell>
          <cell r="D6060">
            <v>555</v>
          </cell>
          <cell r="E6060" t="str">
            <v>RST-CA</v>
          </cell>
          <cell r="F6060" t="str">
            <v>017</v>
          </cell>
          <cell r="G6060" t="str">
            <v>RITE</v>
          </cell>
        </row>
        <row r="6061">
          <cell r="A6061">
            <v>4390</v>
          </cell>
          <cell r="B6061">
            <v>2</v>
          </cell>
          <cell r="C6061" t="str">
            <v>RTLF-AC-004</v>
          </cell>
          <cell r="D6061">
            <v>4390</v>
          </cell>
          <cell r="E6061" t="str">
            <v>RTLF-AC</v>
          </cell>
          <cell r="F6061" t="str">
            <v>004</v>
          </cell>
          <cell r="G6061" t="str">
            <v>On Location</v>
          </cell>
        </row>
        <row r="6062">
          <cell r="A6062">
            <v>6670</v>
          </cell>
          <cell r="B6062">
            <v>2</v>
          </cell>
          <cell r="C6062" t="str">
            <v>RTLF-AC-009</v>
          </cell>
          <cell r="D6062">
            <v>6670</v>
          </cell>
          <cell r="E6062" t="str">
            <v>RTLF-AC</v>
          </cell>
          <cell r="F6062" t="str">
            <v>009</v>
          </cell>
          <cell r="G6062" t="str">
            <v>On Location</v>
          </cell>
        </row>
        <row r="6063">
          <cell r="A6063">
            <v>4419</v>
          </cell>
          <cell r="B6063">
            <v>2</v>
          </cell>
          <cell r="C6063" t="str">
            <v>RTLF-AC-010</v>
          </cell>
          <cell r="D6063">
            <v>4419</v>
          </cell>
          <cell r="E6063" t="str">
            <v>RTLF-AC</v>
          </cell>
          <cell r="F6063" t="str">
            <v>010</v>
          </cell>
          <cell r="G6063" t="str">
            <v>On Location</v>
          </cell>
        </row>
        <row r="6064">
          <cell r="A6064">
            <v>6322</v>
          </cell>
          <cell r="B6064">
            <v>2</v>
          </cell>
          <cell r="C6064" t="str">
            <v>RTLF-AC-012</v>
          </cell>
          <cell r="D6064">
            <v>6322</v>
          </cell>
          <cell r="E6064" t="str">
            <v>RTLF-AC</v>
          </cell>
          <cell r="F6064" t="str">
            <v>012</v>
          </cell>
          <cell r="G6064" t="str">
            <v>RITE</v>
          </cell>
        </row>
        <row r="6065">
          <cell r="A6065">
            <v>4510</v>
          </cell>
          <cell r="B6065">
            <v>2</v>
          </cell>
          <cell r="C6065" t="str">
            <v>RTLF-AC-013</v>
          </cell>
          <cell r="D6065">
            <v>4510</v>
          </cell>
          <cell r="E6065" t="str">
            <v>RTLF-AC</v>
          </cell>
          <cell r="F6065" t="str">
            <v>013</v>
          </cell>
          <cell r="G6065" t="str">
            <v>RITE</v>
          </cell>
        </row>
        <row r="6066">
          <cell r="A6066">
            <v>7021</v>
          </cell>
          <cell r="B6066">
            <v>2</v>
          </cell>
          <cell r="C6066" t="str">
            <v>RTLF-AC-014</v>
          </cell>
          <cell r="D6066">
            <v>7021</v>
          </cell>
          <cell r="E6066" t="str">
            <v>RTLF-AC</v>
          </cell>
          <cell r="F6066" t="str">
            <v>014</v>
          </cell>
          <cell r="G6066" t="str">
            <v>RITE</v>
          </cell>
        </row>
        <row r="6067">
          <cell r="A6067">
            <v>6671</v>
          </cell>
          <cell r="B6067">
            <v>2</v>
          </cell>
          <cell r="C6067" t="str">
            <v>RTLF-AC-023</v>
          </cell>
          <cell r="D6067">
            <v>6671</v>
          </cell>
          <cell r="E6067" t="str">
            <v>RTLF-AC</v>
          </cell>
          <cell r="F6067" t="str">
            <v>023</v>
          </cell>
          <cell r="G6067" t="str">
            <v>RITE</v>
          </cell>
        </row>
        <row r="6068">
          <cell r="A6068">
            <v>4448</v>
          </cell>
          <cell r="B6068">
            <v>2</v>
          </cell>
          <cell r="C6068" t="str">
            <v>RTLF-AC-024</v>
          </cell>
          <cell r="D6068">
            <v>4448</v>
          </cell>
          <cell r="E6068" t="str">
            <v>RTLF-AC</v>
          </cell>
          <cell r="F6068" t="str">
            <v>024</v>
          </cell>
          <cell r="G6068" t="str">
            <v>RITE</v>
          </cell>
        </row>
        <row r="6069">
          <cell r="A6069">
            <v>6672</v>
          </cell>
          <cell r="B6069">
            <v>2</v>
          </cell>
          <cell r="C6069" t="str">
            <v>RTLF-AC-2K038</v>
          </cell>
          <cell r="D6069">
            <v>6672</v>
          </cell>
          <cell r="E6069" t="str">
            <v>RTLF-AC</v>
          </cell>
          <cell r="F6069" t="str">
            <v>2K038</v>
          </cell>
          <cell r="G6069" t="str">
            <v>RITE</v>
          </cell>
          <cell r="H6069" t="str">
            <v>1000018157</v>
          </cell>
        </row>
        <row r="6070">
          <cell r="A6070">
            <v>6705</v>
          </cell>
          <cell r="B6070">
            <v>2</v>
          </cell>
          <cell r="C6070" t="str">
            <v>RTLF-AC-2K054</v>
          </cell>
          <cell r="D6070">
            <v>6705</v>
          </cell>
          <cell r="E6070" t="str">
            <v>RTLF-AC</v>
          </cell>
          <cell r="F6070" t="str">
            <v>2K054</v>
          </cell>
          <cell r="G6070" t="str">
            <v>RITE</v>
          </cell>
          <cell r="H6070" t="str">
            <v>1000018828</v>
          </cell>
          <cell r="N6070" t="str">
            <v>4501119257</v>
          </cell>
          <cell r="O6070" t="str">
            <v>3</v>
          </cell>
        </row>
        <row r="6071">
          <cell r="A6071">
            <v>6706</v>
          </cell>
          <cell r="B6071">
            <v>2</v>
          </cell>
          <cell r="C6071" t="str">
            <v>RTLF-AC-2K055</v>
          </cell>
          <cell r="D6071">
            <v>6706</v>
          </cell>
          <cell r="E6071" t="str">
            <v>RTLF-AC</v>
          </cell>
          <cell r="F6071" t="str">
            <v>2K055</v>
          </cell>
          <cell r="G6071" t="str">
            <v>RITE</v>
          </cell>
          <cell r="H6071" t="str">
            <v>1000018829</v>
          </cell>
          <cell r="N6071" t="str">
            <v>4501119257</v>
          </cell>
          <cell r="O6071" t="str">
            <v>5</v>
          </cell>
        </row>
        <row r="6072">
          <cell r="A6072">
            <v>6707</v>
          </cell>
          <cell r="B6072">
            <v>2</v>
          </cell>
          <cell r="C6072" t="str">
            <v>RTLF-AC-2K056</v>
          </cell>
          <cell r="D6072">
            <v>6707</v>
          </cell>
          <cell r="E6072" t="str">
            <v>RTLF-AC</v>
          </cell>
          <cell r="F6072" t="str">
            <v>2K056</v>
          </cell>
          <cell r="G6072" t="str">
            <v>RITE</v>
          </cell>
          <cell r="H6072" t="str">
            <v>1000018830</v>
          </cell>
          <cell r="N6072" t="str">
            <v>4501119257</v>
          </cell>
          <cell r="O6072" t="str">
            <v>6</v>
          </cell>
        </row>
        <row r="6073">
          <cell r="A6073">
            <v>6708</v>
          </cell>
          <cell r="B6073">
            <v>2</v>
          </cell>
          <cell r="C6073" t="str">
            <v>RTLF-AC-2K057</v>
          </cell>
          <cell r="D6073">
            <v>6708</v>
          </cell>
          <cell r="E6073" t="str">
            <v>RTLF-AC</v>
          </cell>
          <cell r="F6073" t="str">
            <v>2K057</v>
          </cell>
          <cell r="G6073" t="str">
            <v>RITE</v>
          </cell>
          <cell r="H6073" t="str">
            <v>1000018831</v>
          </cell>
          <cell r="N6073" t="str">
            <v>4501119257</v>
          </cell>
          <cell r="O6073" t="str">
            <v>7</v>
          </cell>
        </row>
        <row r="6074">
          <cell r="A6074">
            <v>6709</v>
          </cell>
          <cell r="B6074">
            <v>2</v>
          </cell>
          <cell r="C6074" t="str">
            <v>RTLF-AC-2K058</v>
          </cell>
          <cell r="D6074">
            <v>6709</v>
          </cell>
          <cell r="E6074" t="str">
            <v>RTLF-AC</v>
          </cell>
          <cell r="F6074" t="str">
            <v>2K058</v>
          </cell>
          <cell r="G6074" t="str">
            <v>RITE</v>
          </cell>
          <cell r="H6074" t="str">
            <v>1000018832</v>
          </cell>
          <cell r="N6074" t="str">
            <v>4501119257</v>
          </cell>
          <cell r="O6074" t="str">
            <v>8</v>
          </cell>
        </row>
        <row r="6075">
          <cell r="A6075">
            <v>6710</v>
          </cell>
          <cell r="B6075">
            <v>2</v>
          </cell>
          <cell r="C6075" t="str">
            <v>RTLF-AC-2K059</v>
          </cell>
          <cell r="D6075">
            <v>6710</v>
          </cell>
          <cell r="E6075" t="str">
            <v>RTLF-AC</v>
          </cell>
          <cell r="F6075" t="str">
            <v>2K059</v>
          </cell>
          <cell r="G6075" t="str">
            <v>RITE</v>
          </cell>
          <cell r="H6075" t="str">
            <v>1000018833</v>
          </cell>
          <cell r="N6075" t="str">
            <v>4501119257</v>
          </cell>
          <cell r="O6075" t="str">
            <v>9</v>
          </cell>
        </row>
        <row r="6076">
          <cell r="A6076">
            <v>5324</v>
          </cell>
          <cell r="B6076">
            <v>2</v>
          </cell>
          <cell r="C6076" t="str">
            <v>RTLF-AC-97001</v>
          </cell>
          <cell r="D6076">
            <v>5324</v>
          </cell>
          <cell r="E6076" t="str">
            <v>RTLF-AC</v>
          </cell>
          <cell r="F6076" t="str">
            <v>97001</v>
          </cell>
          <cell r="G6076" t="str">
            <v>RITE</v>
          </cell>
        </row>
        <row r="6077">
          <cell r="A6077">
            <v>5991</v>
          </cell>
          <cell r="B6077">
            <v>2</v>
          </cell>
          <cell r="C6077" t="str">
            <v>RTLF-AC-97014</v>
          </cell>
          <cell r="D6077">
            <v>5991</v>
          </cell>
          <cell r="E6077" t="str">
            <v>RTLF-AC</v>
          </cell>
          <cell r="F6077" t="str">
            <v>97014</v>
          </cell>
          <cell r="G6077" t="str">
            <v>On Location</v>
          </cell>
          <cell r="H6077" t="str">
            <v>1000013156</v>
          </cell>
        </row>
        <row r="6078">
          <cell r="A6078">
            <v>5990</v>
          </cell>
          <cell r="B6078">
            <v>2</v>
          </cell>
          <cell r="C6078" t="str">
            <v>RTLF-AC-97017</v>
          </cell>
          <cell r="D6078">
            <v>5990</v>
          </cell>
          <cell r="E6078" t="str">
            <v>RTLF-AC</v>
          </cell>
          <cell r="F6078" t="str">
            <v>97017</v>
          </cell>
          <cell r="G6078" t="str">
            <v>On Location</v>
          </cell>
        </row>
        <row r="6079">
          <cell r="A6079">
            <v>4988</v>
          </cell>
          <cell r="B6079">
            <v>2</v>
          </cell>
          <cell r="C6079" t="str">
            <v>RTLF-AC-97043</v>
          </cell>
          <cell r="D6079">
            <v>4988</v>
          </cell>
          <cell r="E6079" t="str">
            <v>RTLF-AC</v>
          </cell>
          <cell r="F6079" t="str">
            <v>97043</v>
          </cell>
          <cell r="G6079" t="str">
            <v>RITE</v>
          </cell>
        </row>
        <row r="6080">
          <cell r="A6080">
            <v>4400</v>
          </cell>
          <cell r="B6080">
            <v>2</v>
          </cell>
          <cell r="C6080" t="str">
            <v>RTLF-AC-99099</v>
          </cell>
          <cell r="D6080">
            <v>4400</v>
          </cell>
          <cell r="E6080" t="str">
            <v>RTLF-AC</v>
          </cell>
          <cell r="F6080" t="str">
            <v>99099</v>
          </cell>
          <cell r="G6080" t="str">
            <v>RITE</v>
          </cell>
        </row>
        <row r="6081">
          <cell r="A6081">
            <v>4399</v>
          </cell>
          <cell r="B6081">
            <v>2</v>
          </cell>
          <cell r="C6081" t="str">
            <v>RTLF-AC-99101</v>
          </cell>
          <cell r="D6081">
            <v>4399</v>
          </cell>
          <cell r="E6081" t="str">
            <v>RTLF-AC</v>
          </cell>
          <cell r="F6081" t="str">
            <v>99101</v>
          </cell>
          <cell r="G6081" t="str">
            <v>On Location</v>
          </cell>
        </row>
        <row r="6082">
          <cell r="A6082">
            <v>5356</v>
          </cell>
          <cell r="B6082">
            <v>2</v>
          </cell>
          <cell r="C6082" t="str">
            <v>RTLF-AC-99107</v>
          </cell>
          <cell r="D6082">
            <v>5356</v>
          </cell>
          <cell r="E6082" t="str">
            <v>RTLF-AC</v>
          </cell>
          <cell r="F6082" t="str">
            <v>99107</v>
          </cell>
          <cell r="G6082" t="str">
            <v>TFER OUT</v>
          </cell>
          <cell r="H6082" t="str">
            <v>1000016955</v>
          </cell>
          <cell r="N6082" t="str">
            <v>4500795506</v>
          </cell>
          <cell r="O6082" t="str">
            <v>1</v>
          </cell>
        </row>
        <row r="6083">
          <cell r="A6083">
            <v>4989</v>
          </cell>
          <cell r="B6083">
            <v>2</v>
          </cell>
          <cell r="C6083" t="str">
            <v>RTLF-AC-99109</v>
          </cell>
          <cell r="D6083">
            <v>4989</v>
          </cell>
          <cell r="E6083" t="str">
            <v>RTLF-AC</v>
          </cell>
          <cell r="F6083" t="str">
            <v>99109</v>
          </cell>
          <cell r="G6083" t="str">
            <v>On Location</v>
          </cell>
          <cell r="H6083" t="str">
            <v>1000017089</v>
          </cell>
          <cell r="N6083" t="str">
            <v>4500827338</v>
          </cell>
          <cell r="O6083" t="str">
            <v>2</v>
          </cell>
        </row>
        <row r="6084">
          <cell r="A6084">
            <v>4839</v>
          </cell>
          <cell r="B6084">
            <v>2</v>
          </cell>
          <cell r="C6084" t="str">
            <v>RTLF-AC-99111</v>
          </cell>
          <cell r="D6084">
            <v>4839</v>
          </cell>
          <cell r="E6084" t="str">
            <v>RTLF-AC</v>
          </cell>
          <cell r="F6084" t="str">
            <v>99111</v>
          </cell>
          <cell r="G6084" t="str">
            <v>RITE</v>
          </cell>
          <cell r="H6084" t="str">
            <v>1000017069</v>
          </cell>
          <cell r="N6084" t="str">
            <v>4500819603</v>
          </cell>
          <cell r="O6084" t="str">
            <v>2</v>
          </cell>
        </row>
        <row r="6085">
          <cell r="A6085">
            <v>5323</v>
          </cell>
          <cell r="B6085">
            <v>2</v>
          </cell>
          <cell r="C6085" t="str">
            <v>RTLF-AC-99118</v>
          </cell>
          <cell r="D6085">
            <v>5323</v>
          </cell>
          <cell r="E6085" t="str">
            <v>RTLF-AC</v>
          </cell>
          <cell r="F6085" t="str">
            <v>99118</v>
          </cell>
          <cell r="G6085" t="str">
            <v>On Location</v>
          </cell>
        </row>
        <row r="6086">
          <cell r="A6086">
            <v>4398</v>
          </cell>
          <cell r="B6086">
            <v>2</v>
          </cell>
          <cell r="C6086" t="str">
            <v>RTLF-AC-99124</v>
          </cell>
          <cell r="D6086">
            <v>4398</v>
          </cell>
          <cell r="E6086" t="str">
            <v>RTLF-AC</v>
          </cell>
          <cell r="F6086" t="str">
            <v>99124</v>
          </cell>
          <cell r="G6086" t="str">
            <v>RITE</v>
          </cell>
        </row>
        <row r="6087">
          <cell r="A6087">
            <v>4294</v>
          </cell>
          <cell r="B6087">
            <v>2</v>
          </cell>
          <cell r="C6087" t="str">
            <v>RTLF-AC-99131</v>
          </cell>
          <cell r="D6087">
            <v>4294</v>
          </cell>
          <cell r="E6087" t="str">
            <v>RTLF-AC</v>
          </cell>
          <cell r="F6087" t="str">
            <v>99131</v>
          </cell>
          <cell r="G6087" t="str">
            <v>RITE</v>
          </cell>
          <cell r="H6087" t="str">
            <v>1000017416</v>
          </cell>
          <cell r="N6087" t="str">
            <v>4500953227</v>
          </cell>
          <cell r="O6087" t="str">
            <v>1</v>
          </cell>
        </row>
        <row r="6088">
          <cell r="A6088">
            <v>4295</v>
          </cell>
          <cell r="B6088">
            <v>2</v>
          </cell>
          <cell r="C6088" t="str">
            <v>RTLF-AC-99132</v>
          </cell>
          <cell r="D6088">
            <v>4295</v>
          </cell>
          <cell r="E6088" t="str">
            <v>RTLF-AC</v>
          </cell>
          <cell r="F6088" t="str">
            <v>99132</v>
          </cell>
          <cell r="G6088" t="str">
            <v>RITE</v>
          </cell>
          <cell r="H6088" t="str">
            <v>1000017417</v>
          </cell>
          <cell r="N6088" t="str">
            <v>4500953227</v>
          </cell>
          <cell r="O6088" t="str">
            <v>2</v>
          </cell>
        </row>
        <row r="6089">
          <cell r="A6089">
            <v>5128</v>
          </cell>
          <cell r="B6089">
            <v>2</v>
          </cell>
          <cell r="C6089" t="str">
            <v>RTLF-AC-L01</v>
          </cell>
          <cell r="D6089">
            <v>5128</v>
          </cell>
          <cell r="E6089" t="str">
            <v>RTLF-AC</v>
          </cell>
          <cell r="F6089" t="str">
            <v>L01</v>
          </cell>
          <cell r="G6089" t="str">
            <v>RITE</v>
          </cell>
        </row>
        <row r="6090">
          <cell r="A6090">
            <v>5129</v>
          </cell>
          <cell r="B6090">
            <v>2</v>
          </cell>
          <cell r="C6090" t="str">
            <v>RTLF-AC-L02</v>
          </cell>
          <cell r="D6090">
            <v>5129</v>
          </cell>
          <cell r="E6090" t="str">
            <v>RTLF-AC</v>
          </cell>
          <cell r="F6090" t="str">
            <v>L02</v>
          </cell>
          <cell r="G6090" t="str">
            <v>On Location</v>
          </cell>
        </row>
        <row r="6091">
          <cell r="A6091">
            <v>5919</v>
          </cell>
          <cell r="B6091">
            <v>2</v>
          </cell>
          <cell r="C6091" t="str">
            <v>RTLF-AC-L04</v>
          </cell>
          <cell r="D6091">
            <v>5919</v>
          </cell>
          <cell r="E6091" t="str">
            <v>RTLF-AC</v>
          </cell>
          <cell r="F6091" t="str">
            <v>L04</v>
          </cell>
          <cell r="G6091" t="str">
            <v>RITE</v>
          </cell>
        </row>
        <row r="6092">
          <cell r="A6092">
            <v>5920</v>
          </cell>
          <cell r="B6092">
            <v>2</v>
          </cell>
          <cell r="C6092" t="str">
            <v>RTLM-BB-2K013</v>
          </cell>
          <cell r="D6092">
            <v>5920</v>
          </cell>
          <cell r="E6092" t="str">
            <v>RTLM-BB</v>
          </cell>
          <cell r="F6092" t="str">
            <v>2K013</v>
          </cell>
          <cell r="G6092" t="str">
            <v>RITE</v>
          </cell>
          <cell r="H6092" t="str">
            <v>1000018268</v>
          </cell>
        </row>
        <row r="6093">
          <cell r="A6093">
            <v>5873</v>
          </cell>
          <cell r="B6093">
            <v>2</v>
          </cell>
          <cell r="C6093" t="str">
            <v>RTLM-BB-2K017</v>
          </cell>
          <cell r="D6093">
            <v>5873</v>
          </cell>
          <cell r="E6093" t="str">
            <v>RTLM-BB</v>
          </cell>
          <cell r="F6093" t="str">
            <v>2K017</v>
          </cell>
          <cell r="G6093" t="str">
            <v>RITE</v>
          </cell>
          <cell r="H6093" t="str">
            <v>1000018261</v>
          </cell>
          <cell r="N6093" t="str">
            <v>4501041972</v>
          </cell>
          <cell r="O6093" t="str">
            <v>4</v>
          </cell>
        </row>
        <row r="6094">
          <cell r="A6094">
            <v>5874</v>
          </cell>
          <cell r="B6094">
            <v>2</v>
          </cell>
          <cell r="C6094" t="str">
            <v>RTLM-BB-2K020</v>
          </cell>
          <cell r="D6094">
            <v>5874</v>
          </cell>
          <cell r="E6094" t="str">
            <v>RTLM-BB</v>
          </cell>
          <cell r="F6094" t="str">
            <v>2K020</v>
          </cell>
          <cell r="G6094" t="str">
            <v>On Location</v>
          </cell>
          <cell r="H6094" t="str">
            <v>1000018260</v>
          </cell>
          <cell r="N6094" t="str">
            <v>4501041972</v>
          </cell>
          <cell r="O6094" t="str">
            <v>3</v>
          </cell>
        </row>
        <row r="6095">
          <cell r="A6095">
            <v>6606</v>
          </cell>
          <cell r="B6095">
            <v>2</v>
          </cell>
          <cell r="C6095" t="str">
            <v>RTLM-BB-2K035</v>
          </cell>
          <cell r="D6095">
            <v>6606</v>
          </cell>
          <cell r="E6095" t="str">
            <v>RTLM-BB</v>
          </cell>
          <cell r="F6095" t="str">
            <v>2K035</v>
          </cell>
          <cell r="G6095" t="str">
            <v>On Location</v>
          </cell>
        </row>
        <row r="6096">
          <cell r="A6096">
            <v>6607</v>
          </cell>
          <cell r="B6096">
            <v>2</v>
          </cell>
          <cell r="C6096" t="str">
            <v>RTLM-BB-2K036</v>
          </cell>
          <cell r="D6096">
            <v>6607</v>
          </cell>
          <cell r="E6096" t="str">
            <v>RTLM-BB</v>
          </cell>
          <cell r="F6096" t="str">
            <v>2K036</v>
          </cell>
          <cell r="G6096" t="str">
            <v>On Location</v>
          </cell>
        </row>
        <row r="6097">
          <cell r="A6097">
            <v>6608</v>
          </cell>
          <cell r="B6097">
            <v>2</v>
          </cell>
          <cell r="C6097" t="str">
            <v>RTLM-BB-2K037</v>
          </cell>
          <cell r="D6097">
            <v>6608</v>
          </cell>
          <cell r="E6097" t="str">
            <v>RTLM-BB</v>
          </cell>
          <cell r="F6097" t="str">
            <v>2K037</v>
          </cell>
          <cell r="G6097" t="str">
            <v>On Location</v>
          </cell>
        </row>
        <row r="6098">
          <cell r="A6098">
            <v>6609</v>
          </cell>
          <cell r="B6098">
            <v>2</v>
          </cell>
          <cell r="C6098" t="str">
            <v>RTLM-BB-2K038</v>
          </cell>
          <cell r="D6098">
            <v>6609</v>
          </cell>
          <cell r="E6098" t="str">
            <v>RTLM-BB</v>
          </cell>
          <cell r="F6098" t="str">
            <v>2K038</v>
          </cell>
          <cell r="G6098" t="str">
            <v>On Location</v>
          </cell>
        </row>
        <row r="6099">
          <cell r="A6099">
            <v>6610</v>
          </cell>
          <cell r="B6099">
            <v>2</v>
          </cell>
          <cell r="C6099" t="str">
            <v>RTLM-BB-2K039</v>
          </cell>
          <cell r="D6099">
            <v>6610</v>
          </cell>
          <cell r="E6099" t="str">
            <v>RTLM-BB</v>
          </cell>
          <cell r="F6099" t="str">
            <v>2K039</v>
          </cell>
          <cell r="G6099" t="str">
            <v>On Location</v>
          </cell>
        </row>
        <row r="6100">
          <cell r="A6100">
            <v>4421</v>
          </cell>
          <cell r="B6100">
            <v>2</v>
          </cell>
          <cell r="C6100" t="str">
            <v>RTLM-BB-97045</v>
          </cell>
          <cell r="D6100">
            <v>4421</v>
          </cell>
          <cell r="E6100" t="str">
            <v>RTLM-BB</v>
          </cell>
          <cell r="F6100" t="str">
            <v>97045</v>
          </cell>
          <cell r="G6100" t="str">
            <v>RITE</v>
          </cell>
          <cell r="H6100" t="str">
            <v>1000014110</v>
          </cell>
        </row>
        <row r="6101">
          <cell r="A6101">
            <v>4420</v>
          </cell>
          <cell r="B6101">
            <v>2</v>
          </cell>
          <cell r="C6101" t="str">
            <v>RTLM-BB-98002</v>
          </cell>
          <cell r="D6101">
            <v>4420</v>
          </cell>
          <cell r="E6101" t="str">
            <v>RTLM-BB</v>
          </cell>
          <cell r="F6101" t="str">
            <v>98002</v>
          </cell>
          <cell r="G6101" t="str">
            <v>RITE</v>
          </cell>
        </row>
        <row r="6102">
          <cell r="A6102">
            <v>4417</v>
          </cell>
          <cell r="B6102">
            <v>2</v>
          </cell>
          <cell r="C6102" t="str">
            <v>RTLM-BB-98069</v>
          </cell>
          <cell r="D6102">
            <v>4417</v>
          </cell>
          <cell r="E6102" t="str">
            <v>RTLM-BB</v>
          </cell>
          <cell r="F6102" t="str">
            <v>98069</v>
          </cell>
          <cell r="G6102" t="str">
            <v>On Location</v>
          </cell>
          <cell r="H6102" t="str">
            <v>1000015052</v>
          </cell>
        </row>
        <row r="6103">
          <cell r="A6103">
            <v>4992</v>
          </cell>
          <cell r="B6103">
            <v>2</v>
          </cell>
          <cell r="C6103" t="str">
            <v>RTLM-BB-98075</v>
          </cell>
          <cell r="D6103">
            <v>4992</v>
          </cell>
          <cell r="E6103" t="str">
            <v>RTLM-BB</v>
          </cell>
          <cell r="F6103" t="str">
            <v>98075</v>
          </cell>
          <cell r="G6103" t="str">
            <v>RITE</v>
          </cell>
        </row>
        <row r="6104">
          <cell r="A6104">
            <v>6193</v>
          </cell>
          <cell r="B6104">
            <v>2</v>
          </cell>
          <cell r="C6104" t="str">
            <v>RTLM-BB-98077</v>
          </cell>
          <cell r="D6104">
            <v>6193</v>
          </cell>
          <cell r="E6104" t="str">
            <v>RTLM-BB</v>
          </cell>
          <cell r="F6104" t="str">
            <v>98077</v>
          </cell>
          <cell r="G6104" t="str">
            <v>On Location</v>
          </cell>
          <cell r="H6104" t="str">
            <v>1000015237</v>
          </cell>
        </row>
        <row r="6105">
          <cell r="A6105">
            <v>6188</v>
          </cell>
          <cell r="B6105">
            <v>2</v>
          </cell>
          <cell r="C6105" t="str">
            <v>RTLM-BB-98080</v>
          </cell>
          <cell r="D6105">
            <v>6188</v>
          </cell>
          <cell r="E6105" t="str">
            <v>RTLM-BB</v>
          </cell>
          <cell r="F6105" t="str">
            <v>98080</v>
          </cell>
          <cell r="G6105" t="str">
            <v>RITE</v>
          </cell>
          <cell r="H6105" t="str">
            <v>1000015448</v>
          </cell>
        </row>
        <row r="6106">
          <cell r="A6106">
            <v>4331</v>
          </cell>
          <cell r="B6106">
            <v>2</v>
          </cell>
          <cell r="C6106" t="str">
            <v>RTLM-BB-98097</v>
          </cell>
          <cell r="D6106">
            <v>4331</v>
          </cell>
          <cell r="E6106" t="str">
            <v>RTLM-BB</v>
          </cell>
          <cell r="F6106" t="str">
            <v>98097</v>
          </cell>
          <cell r="G6106" t="str">
            <v>RITE</v>
          </cell>
          <cell r="H6106" t="str">
            <v>1000016676</v>
          </cell>
          <cell r="N6106" t="str">
            <v>4500676628</v>
          </cell>
          <cell r="O6106" t="str">
            <v>4</v>
          </cell>
        </row>
        <row r="6107">
          <cell r="A6107">
            <v>4368</v>
          </cell>
          <cell r="B6107">
            <v>2</v>
          </cell>
          <cell r="C6107" t="str">
            <v>RTLM-BB-98098</v>
          </cell>
          <cell r="D6107">
            <v>4368</v>
          </cell>
          <cell r="E6107" t="str">
            <v>RTLM-BB</v>
          </cell>
          <cell r="F6107" t="str">
            <v>98098</v>
          </cell>
          <cell r="G6107" t="str">
            <v>RITE</v>
          </cell>
          <cell r="H6107" t="str">
            <v>1000016677</v>
          </cell>
          <cell r="N6107" t="str">
            <v>4500676628</v>
          </cell>
          <cell r="O6107" t="str">
            <v>5</v>
          </cell>
        </row>
        <row r="6108">
          <cell r="A6108">
            <v>5126</v>
          </cell>
          <cell r="B6108">
            <v>2</v>
          </cell>
          <cell r="C6108" t="str">
            <v>RTLM-BB-98099</v>
          </cell>
          <cell r="D6108">
            <v>5126</v>
          </cell>
          <cell r="E6108" t="str">
            <v>RTLM-BB</v>
          </cell>
          <cell r="F6108" t="str">
            <v>98099</v>
          </cell>
          <cell r="G6108" t="str">
            <v>RITE</v>
          </cell>
          <cell r="H6108" t="str">
            <v>1000016678</v>
          </cell>
          <cell r="N6108" t="str">
            <v>4500676628</v>
          </cell>
          <cell r="O6108" t="str">
            <v>6</v>
          </cell>
        </row>
        <row r="6109">
          <cell r="A6109">
            <v>4512</v>
          </cell>
          <cell r="B6109">
            <v>2</v>
          </cell>
          <cell r="C6109" t="str">
            <v>RTLM-BB-99106</v>
          </cell>
          <cell r="D6109">
            <v>4512</v>
          </cell>
          <cell r="E6109" t="str">
            <v>RTLM-BB</v>
          </cell>
          <cell r="F6109" t="str">
            <v>99106</v>
          </cell>
          <cell r="G6109" t="str">
            <v>Lost in Hole</v>
          </cell>
          <cell r="H6109" t="str">
            <v>1000017308</v>
          </cell>
        </row>
        <row r="6110">
          <cell r="A6110">
            <v>4279</v>
          </cell>
          <cell r="B6110">
            <v>2</v>
          </cell>
          <cell r="C6110" t="str">
            <v>RTLM-BB-99111</v>
          </cell>
          <cell r="D6110">
            <v>4279</v>
          </cell>
          <cell r="E6110" t="str">
            <v>RTLM-BB</v>
          </cell>
          <cell r="F6110" t="str">
            <v>99111</v>
          </cell>
          <cell r="G6110" t="str">
            <v>On Location</v>
          </cell>
          <cell r="H6110" t="str">
            <v>1000017502</v>
          </cell>
          <cell r="N6110" t="str">
            <v>NGCC99184</v>
          </cell>
          <cell r="O6110" t="str">
            <v>1</v>
          </cell>
        </row>
        <row r="6111">
          <cell r="A6111">
            <v>4280</v>
          </cell>
          <cell r="B6111">
            <v>2</v>
          </cell>
          <cell r="C6111" t="str">
            <v>RTLM-BB-99112</v>
          </cell>
          <cell r="D6111">
            <v>4280</v>
          </cell>
          <cell r="E6111" t="str">
            <v>RTLM-BB</v>
          </cell>
          <cell r="F6111" t="str">
            <v>99112</v>
          </cell>
          <cell r="G6111" t="str">
            <v>RITE</v>
          </cell>
          <cell r="H6111" t="str">
            <v>1000017503</v>
          </cell>
          <cell r="N6111" t="str">
            <v>NGCC99184</v>
          </cell>
          <cell r="O6111" t="str">
            <v>2</v>
          </cell>
        </row>
        <row r="6112">
          <cell r="A6112">
            <v>6800</v>
          </cell>
          <cell r="B6112">
            <v>2</v>
          </cell>
          <cell r="C6112" t="str">
            <v>RTLM-BB-L01</v>
          </cell>
          <cell r="D6112">
            <v>6800</v>
          </cell>
          <cell r="E6112" t="str">
            <v>RTLM-BB</v>
          </cell>
          <cell r="F6112" t="str">
            <v>L01</v>
          </cell>
          <cell r="G6112" t="str">
            <v>RITE</v>
          </cell>
        </row>
        <row r="6113">
          <cell r="A6113">
            <v>4511</v>
          </cell>
          <cell r="B6113">
            <v>2</v>
          </cell>
          <cell r="C6113" t="str">
            <v>RTLM-CA-001</v>
          </cell>
          <cell r="D6113">
            <v>4511</v>
          </cell>
          <cell r="E6113" t="str">
            <v>RTLM-CA</v>
          </cell>
          <cell r="F6113" t="str">
            <v>001</v>
          </cell>
          <cell r="G6113" t="str">
            <v>RITE</v>
          </cell>
        </row>
        <row r="6114">
          <cell r="A6114">
            <v>4561</v>
          </cell>
          <cell r="B6114">
            <v>2</v>
          </cell>
          <cell r="C6114" t="str">
            <v>RTLM-CA-2K003</v>
          </cell>
          <cell r="D6114">
            <v>4561</v>
          </cell>
          <cell r="E6114" t="str">
            <v>RTLM-CA</v>
          </cell>
          <cell r="F6114" t="str">
            <v>20003</v>
          </cell>
          <cell r="G6114" t="str">
            <v>RITE</v>
          </cell>
          <cell r="H6114" t="str">
            <v>1000017681</v>
          </cell>
        </row>
        <row r="6115">
          <cell r="A6115">
            <v>5931</v>
          </cell>
          <cell r="B6115">
            <v>2</v>
          </cell>
          <cell r="C6115" t="str">
            <v>RTLM-CA-2K008</v>
          </cell>
          <cell r="D6115">
            <v>5931</v>
          </cell>
          <cell r="E6115" t="str">
            <v>RTLM-CA</v>
          </cell>
          <cell r="F6115" t="str">
            <v>2K008</v>
          </cell>
          <cell r="G6115" t="str">
            <v>RITE</v>
          </cell>
          <cell r="H6115" t="str">
            <v>1000018263</v>
          </cell>
          <cell r="N6115" t="str">
            <v>4501061182</v>
          </cell>
          <cell r="O6115" t="str">
            <v>5</v>
          </cell>
        </row>
        <row r="6116">
          <cell r="A6116">
            <v>5932</v>
          </cell>
          <cell r="B6116">
            <v>2</v>
          </cell>
          <cell r="C6116" t="str">
            <v>RTLM-CA-2K009</v>
          </cell>
          <cell r="D6116">
            <v>5932</v>
          </cell>
          <cell r="E6116" t="str">
            <v>RTLM-CA</v>
          </cell>
          <cell r="F6116" t="str">
            <v>2K009</v>
          </cell>
          <cell r="G6116" t="str">
            <v>RITE</v>
          </cell>
          <cell r="H6116" t="str">
            <v>1000018264</v>
          </cell>
          <cell r="N6116" t="str">
            <v>4501061182</v>
          </cell>
          <cell r="O6116" t="str">
            <v>6</v>
          </cell>
        </row>
        <row r="6117">
          <cell r="A6117">
            <v>5933</v>
          </cell>
          <cell r="B6117">
            <v>2</v>
          </cell>
          <cell r="C6117" t="str">
            <v>RTLM-CA-2K010</v>
          </cell>
          <cell r="D6117">
            <v>5933</v>
          </cell>
          <cell r="E6117" t="str">
            <v>RTLM-CA</v>
          </cell>
          <cell r="F6117" t="str">
            <v>2K010</v>
          </cell>
          <cell r="G6117" t="str">
            <v>RITE</v>
          </cell>
          <cell r="H6117" t="str">
            <v>1000018265</v>
          </cell>
          <cell r="N6117" t="str">
            <v>4501061182</v>
          </cell>
          <cell r="O6117" t="str">
            <v>7</v>
          </cell>
        </row>
        <row r="6118">
          <cell r="A6118">
            <v>5934</v>
          </cell>
          <cell r="B6118">
            <v>2</v>
          </cell>
          <cell r="C6118" t="str">
            <v>RTLM-CA-2K011</v>
          </cell>
          <cell r="D6118">
            <v>5934</v>
          </cell>
          <cell r="E6118" t="str">
            <v>RTLM-CA</v>
          </cell>
          <cell r="F6118" t="str">
            <v>2K011</v>
          </cell>
          <cell r="G6118" t="str">
            <v>RITE</v>
          </cell>
          <cell r="H6118" t="str">
            <v>1000018266</v>
          </cell>
          <cell r="N6118" t="str">
            <v>4501061182</v>
          </cell>
          <cell r="O6118" t="str">
            <v>8</v>
          </cell>
        </row>
        <row r="6119">
          <cell r="A6119">
            <v>6718</v>
          </cell>
          <cell r="B6119">
            <v>2</v>
          </cell>
          <cell r="C6119" t="str">
            <v>RTLM-CA-98100</v>
          </cell>
          <cell r="D6119">
            <v>6718</v>
          </cell>
          <cell r="E6119" t="str">
            <v>RTLM-CA</v>
          </cell>
          <cell r="F6119" t="str">
            <v>98100</v>
          </cell>
          <cell r="G6119" t="str">
            <v>RITE</v>
          </cell>
        </row>
        <row r="6120">
          <cell r="A6120">
            <v>4401</v>
          </cell>
          <cell r="B6120">
            <v>2</v>
          </cell>
          <cell r="C6120" t="str">
            <v>RTLM-CA-99004</v>
          </cell>
          <cell r="D6120">
            <v>4401</v>
          </cell>
          <cell r="E6120" t="str">
            <v>RTLM-CA</v>
          </cell>
          <cell r="F6120" t="str">
            <v>99004</v>
          </cell>
          <cell r="G6120" t="str">
            <v>On Location</v>
          </cell>
          <cell r="H6120" t="str">
            <v>1000018308</v>
          </cell>
        </row>
        <row r="6121">
          <cell r="A6121">
            <v>4534</v>
          </cell>
          <cell r="B6121">
            <v>2</v>
          </cell>
          <cell r="C6121" t="str">
            <v>RTLM-CA-99005</v>
          </cell>
          <cell r="D6121">
            <v>4534</v>
          </cell>
          <cell r="E6121" t="str">
            <v>RTLM-CA</v>
          </cell>
          <cell r="F6121" t="str">
            <v>99005</v>
          </cell>
          <cell r="G6121" t="str">
            <v>RITE</v>
          </cell>
          <cell r="H6121" t="str">
            <v>1000016921</v>
          </cell>
          <cell r="N6121" t="str">
            <v>4500773912</v>
          </cell>
          <cell r="O6121" t="str">
            <v>1</v>
          </cell>
        </row>
        <row r="6122">
          <cell r="A6122">
            <v>5127</v>
          </cell>
          <cell r="B6122">
            <v>2</v>
          </cell>
          <cell r="C6122" t="str">
            <v>RTLM-CA-99006</v>
          </cell>
          <cell r="D6122">
            <v>5127</v>
          </cell>
          <cell r="E6122" t="str">
            <v>RTLM-CA</v>
          </cell>
          <cell r="F6122" t="str">
            <v>99006</v>
          </cell>
          <cell r="G6122" t="str">
            <v>RITE</v>
          </cell>
          <cell r="H6122" t="str">
            <v>1000016922</v>
          </cell>
          <cell r="N6122" t="str">
            <v>4500773912</v>
          </cell>
          <cell r="O6122" t="str">
            <v>2</v>
          </cell>
        </row>
        <row r="6123">
          <cell r="A6123">
            <v>4402</v>
          </cell>
          <cell r="B6123">
            <v>2</v>
          </cell>
          <cell r="C6123" t="str">
            <v>RTLM-CA-99008</v>
          </cell>
          <cell r="D6123">
            <v>4402</v>
          </cell>
          <cell r="E6123" t="str">
            <v>RTLM-CA</v>
          </cell>
          <cell r="F6123" t="str">
            <v>99008</v>
          </cell>
          <cell r="G6123" t="str">
            <v>RITE</v>
          </cell>
          <cell r="H6123" t="str">
            <v>1000018307</v>
          </cell>
        </row>
        <row r="6124">
          <cell r="A6124">
            <v>4516</v>
          </cell>
          <cell r="B6124">
            <v>2</v>
          </cell>
          <cell r="C6124" t="str">
            <v>RTLM-CA-99009</v>
          </cell>
          <cell r="D6124">
            <v>4516</v>
          </cell>
          <cell r="E6124" t="str">
            <v>RTLM-CA</v>
          </cell>
          <cell r="F6124" t="str">
            <v>99009</v>
          </cell>
          <cell r="G6124" t="str">
            <v>RITE</v>
          </cell>
          <cell r="H6124" t="str">
            <v>1000016995</v>
          </cell>
        </row>
        <row r="6125">
          <cell r="A6125">
            <v>5346</v>
          </cell>
          <cell r="B6125">
            <v>2</v>
          </cell>
          <cell r="C6125" t="str">
            <v>RTLM-CA-99018</v>
          </cell>
          <cell r="D6125">
            <v>5346</v>
          </cell>
          <cell r="E6125" t="str">
            <v>RTLM-CA</v>
          </cell>
          <cell r="F6125" t="str">
            <v>99018</v>
          </cell>
          <cell r="G6125" t="str">
            <v>RITE</v>
          </cell>
          <cell r="H6125" t="str">
            <v>1000017305</v>
          </cell>
          <cell r="N6125" t="str">
            <v>4500900154</v>
          </cell>
          <cell r="O6125" t="str">
            <v>13</v>
          </cell>
        </row>
        <row r="6126">
          <cell r="A6126">
            <v>4275</v>
          </cell>
          <cell r="B6126">
            <v>2</v>
          </cell>
          <cell r="C6126" t="str">
            <v>RTLM-CA-99022</v>
          </cell>
          <cell r="D6126">
            <v>4275</v>
          </cell>
          <cell r="E6126" t="str">
            <v>RTLM-CA</v>
          </cell>
          <cell r="F6126" t="str">
            <v>99022</v>
          </cell>
          <cell r="G6126" t="str">
            <v>On Location</v>
          </cell>
          <cell r="H6126" t="str">
            <v>1000017478</v>
          </cell>
          <cell r="N6126" t="str">
            <v>NGCC00013</v>
          </cell>
          <cell r="O6126" t="str">
            <v>2</v>
          </cell>
        </row>
        <row r="6127">
          <cell r="A6127">
            <v>4276</v>
          </cell>
          <cell r="B6127">
            <v>2</v>
          </cell>
          <cell r="C6127" t="str">
            <v>RTLM-CA-99023</v>
          </cell>
          <cell r="D6127">
            <v>4276</v>
          </cell>
          <cell r="E6127" t="str">
            <v>RTLM-CA</v>
          </cell>
          <cell r="F6127" t="str">
            <v>99023</v>
          </cell>
          <cell r="G6127" t="str">
            <v>RITE</v>
          </cell>
          <cell r="H6127" t="str">
            <v>1000017479</v>
          </cell>
          <cell r="N6127" t="str">
            <v>NGCC00013</v>
          </cell>
          <cell r="O6127" t="str">
            <v>3</v>
          </cell>
        </row>
        <row r="6128">
          <cell r="A6128">
            <v>4376</v>
          </cell>
          <cell r="B6128">
            <v>2</v>
          </cell>
          <cell r="C6128" t="str">
            <v>RTLM-CA-99124</v>
          </cell>
          <cell r="D6128">
            <v>4376</v>
          </cell>
          <cell r="E6128" t="str">
            <v>RTLM-CA</v>
          </cell>
          <cell r="F6128" t="str">
            <v>99124</v>
          </cell>
          <cell r="G6128" t="str">
            <v>Lost in Hole</v>
          </cell>
        </row>
        <row r="6129">
          <cell r="A6129">
            <v>4482</v>
          </cell>
          <cell r="B6129">
            <v>2</v>
          </cell>
          <cell r="C6129" t="str">
            <v>RTLM-CA-99131</v>
          </cell>
          <cell r="D6129">
            <v>4482</v>
          </cell>
          <cell r="E6129" t="str">
            <v>RTLM-CA</v>
          </cell>
          <cell r="F6129" t="str">
            <v>99131</v>
          </cell>
          <cell r="G6129" t="str">
            <v>RITE</v>
          </cell>
        </row>
        <row r="6130">
          <cell r="A6130">
            <v>4572</v>
          </cell>
          <cell r="B6130">
            <v>2</v>
          </cell>
          <cell r="C6130" t="str">
            <v>RTLM-CA-99132</v>
          </cell>
          <cell r="D6130">
            <v>4572</v>
          </cell>
          <cell r="E6130" t="str">
            <v>RTLM-CA</v>
          </cell>
          <cell r="F6130" t="str">
            <v>99132</v>
          </cell>
          <cell r="G6130" t="str">
            <v>RITE</v>
          </cell>
        </row>
        <row r="6131">
          <cell r="A6131">
            <v>437</v>
          </cell>
          <cell r="B6131">
            <v>2</v>
          </cell>
          <cell r="C6131" t="str">
            <v>RWOB-AA-012</v>
          </cell>
          <cell r="D6131">
            <v>437</v>
          </cell>
          <cell r="E6131" t="str">
            <v>RWOB-AA</v>
          </cell>
          <cell r="F6131" t="str">
            <v>012</v>
          </cell>
          <cell r="G6131" t="str">
            <v>RITE</v>
          </cell>
        </row>
        <row r="6132">
          <cell r="A6132">
            <v>585</v>
          </cell>
          <cell r="B6132">
            <v>2</v>
          </cell>
          <cell r="C6132" t="str">
            <v>RWOB-AA-019</v>
          </cell>
          <cell r="D6132">
            <v>585</v>
          </cell>
          <cell r="E6132" t="str">
            <v>RWOB-AA</v>
          </cell>
          <cell r="F6132" t="str">
            <v>019</v>
          </cell>
          <cell r="G6132" t="str">
            <v>RITE</v>
          </cell>
        </row>
        <row r="6133">
          <cell r="A6133">
            <v>4169</v>
          </cell>
          <cell r="B6133">
            <v>2</v>
          </cell>
          <cell r="C6133" t="str">
            <v>SAM-BA-9306</v>
          </cell>
          <cell r="D6133">
            <v>4169</v>
          </cell>
          <cell r="E6133" t="str">
            <v>SAM-AA</v>
          </cell>
          <cell r="F6133" t="str">
            <v>9306</v>
          </cell>
          <cell r="G6133" t="str">
            <v>RITE</v>
          </cell>
          <cell r="H6133" t="str">
            <v>1000007983</v>
          </cell>
        </row>
        <row r="6134">
          <cell r="A6134">
            <v>4303</v>
          </cell>
          <cell r="B6134">
            <v>2</v>
          </cell>
          <cell r="C6134" t="str">
            <v>SAM-BA-9307</v>
          </cell>
          <cell r="D6134">
            <v>4303</v>
          </cell>
          <cell r="E6134" t="str">
            <v>SAM-AA</v>
          </cell>
          <cell r="F6134" t="str">
            <v>9307</v>
          </cell>
          <cell r="G6134" t="str">
            <v>On Location</v>
          </cell>
          <cell r="H6134" t="str">
            <v>1000007961</v>
          </cell>
        </row>
        <row r="6135">
          <cell r="A6135">
            <v>4044</v>
          </cell>
          <cell r="B6135">
            <v>2</v>
          </cell>
          <cell r="C6135" t="str">
            <v>SAM-BA-9501</v>
          </cell>
          <cell r="D6135">
            <v>4044</v>
          </cell>
          <cell r="E6135" t="str">
            <v>SAM-BA</v>
          </cell>
          <cell r="F6135" t="str">
            <v>9501</v>
          </cell>
          <cell r="G6135" t="str">
            <v>On Location</v>
          </cell>
          <cell r="H6135" t="str">
            <v>1000007967</v>
          </cell>
        </row>
        <row r="6136">
          <cell r="A6136">
            <v>4670</v>
          </cell>
          <cell r="B6136">
            <v>2</v>
          </cell>
          <cell r="C6136" t="str">
            <v>SAM-BA-9608</v>
          </cell>
          <cell r="D6136">
            <v>4670</v>
          </cell>
          <cell r="E6136" t="str">
            <v>SAM-BA</v>
          </cell>
          <cell r="F6136" t="str">
            <v>9608</v>
          </cell>
          <cell r="G6136" t="str">
            <v>RITE</v>
          </cell>
          <cell r="H6136" t="str">
            <v>1000007979</v>
          </cell>
        </row>
        <row r="6137">
          <cell r="A6137">
            <v>4032</v>
          </cell>
          <cell r="B6137">
            <v>2</v>
          </cell>
          <cell r="C6137" t="str">
            <v>SAM-BA-9628</v>
          </cell>
          <cell r="D6137">
            <v>4032</v>
          </cell>
          <cell r="E6137" t="str">
            <v>SAM-BA</v>
          </cell>
          <cell r="F6137" t="str">
            <v>9628</v>
          </cell>
          <cell r="G6137" t="str">
            <v>On Location</v>
          </cell>
        </row>
        <row r="6138">
          <cell r="A6138">
            <v>6874</v>
          </cell>
          <cell r="B6138">
            <v>2</v>
          </cell>
          <cell r="C6138" t="str">
            <v>SEEC-AA-601</v>
          </cell>
          <cell r="D6138">
            <v>6874</v>
          </cell>
          <cell r="E6138" t="str">
            <v>SEEC-AA</v>
          </cell>
          <cell r="F6138" t="str">
            <v>601</v>
          </cell>
          <cell r="G6138" t="str">
            <v>On Location</v>
          </cell>
        </row>
        <row r="6139">
          <cell r="A6139">
            <v>2319</v>
          </cell>
          <cell r="B6139">
            <v>2</v>
          </cell>
          <cell r="C6139" t="str">
            <v>SEEC-AA-602</v>
          </cell>
          <cell r="D6139">
            <v>2319</v>
          </cell>
          <cell r="E6139" t="str">
            <v>SEEC-AA</v>
          </cell>
          <cell r="F6139" t="str">
            <v>602</v>
          </cell>
          <cell r="G6139" t="str">
            <v>On Location</v>
          </cell>
        </row>
        <row r="6140">
          <cell r="A6140">
            <v>6873</v>
          </cell>
          <cell r="B6140">
            <v>2</v>
          </cell>
          <cell r="C6140" t="str">
            <v>SEIS-AA-601</v>
          </cell>
          <cell r="D6140">
            <v>6873</v>
          </cell>
          <cell r="E6140" t="str">
            <v>SEIS-AA</v>
          </cell>
          <cell r="F6140" t="str">
            <v>601</v>
          </cell>
          <cell r="G6140" t="str">
            <v>On Location</v>
          </cell>
        </row>
        <row r="6141">
          <cell r="A6141">
            <v>2320</v>
          </cell>
          <cell r="B6141">
            <v>2</v>
          </cell>
          <cell r="C6141" t="str">
            <v>SEIS-AA-602</v>
          </cell>
          <cell r="D6141">
            <v>2320</v>
          </cell>
          <cell r="E6141" t="str">
            <v>SEIS-AA</v>
          </cell>
          <cell r="F6141" t="str">
            <v>602</v>
          </cell>
          <cell r="G6141" t="str">
            <v>On Location</v>
          </cell>
        </row>
        <row r="6142">
          <cell r="A6142">
            <v>4956</v>
          </cell>
          <cell r="B6142">
            <v>2</v>
          </cell>
          <cell r="C6142" t="str">
            <v>SLG-CRT-00-1040</v>
          </cell>
          <cell r="D6142">
            <v>4956</v>
          </cell>
          <cell r="E6142" t="str">
            <v>SLG-CRT</v>
          </cell>
          <cell r="F6142" t="str">
            <v>00-1040</v>
          </cell>
          <cell r="G6142" t="str">
            <v>RITE</v>
          </cell>
        </row>
        <row r="6143">
          <cell r="A6143">
            <v>4950</v>
          </cell>
          <cell r="B6143">
            <v>2</v>
          </cell>
          <cell r="C6143" t="str">
            <v>SLG-CRT-00-2155</v>
          </cell>
          <cell r="D6143">
            <v>4950</v>
          </cell>
          <cell r="E6143" t="str">
            <v>SLG-CRT</v>
          </cell>
          <cell r="F6143" t="str">
            <v>00-2155</v>
          </cell>
          <cell r="G6143" t="str">
            <v>RITE</v>
          </cell>
        </row>
        <row r="6144">
          <cell r="A6144">
            <v>4949</v>
          </cell>
          <cell r="B6144">
            <v>2</v>
          </cell>
          <cell r="C6144" t="str">
            <v>SLG-CRT-00-2156</v>
          </cell>
          <cell r="D6144">
            <v>4949</v>
          </cell>
          <cell r="E6144" t="str">
            <v>SLG-CRT</v>
          </cell>
          <cell r="F6144" t="str">
            <v>00-2156</v>
          </cell>
          <cell r="G6144" t="str">
            <v>JUNKED</v>
          </cell>
        </row>
        <row r="6145">
          <cell r="A6145">
            <v>4945</v>
          </cell>
          <cell r="B6145">
            <v>2</v>
          </cell>
          <cell r="C6145" t="str">
            <v>SLG-CRT-00-2386</v>
          </cell>
          <cell r="D6145">
            <v>4945</v>
          </cell>
          <cell r="E6145" t="str">
            <v>SLG-CRT</v>
          </cell>
          <cell r="F6145" t="str">
            <v>00-2386</v>
          </cell>
          <cell r="G6145" t="str">
            <v>RITE</v>
          </cell>
        </row>
        <row r="6146">
          <cell r="A6146">
            <v>5060</v>
          </cell>
          <cell r="B6146">
            <v>2</v>
          </cell>
          <cell r="C6146" t="str">
            <v>SLG-CRT-00-2662</v>
          </cell>
          <cell r="D6146">
            <v>5060</v>
          </cell>
          <cell r="E6146" t="str">
            <v>SLG-CRT</v>
          </cell>
          <cell r="F6146" t="str">
            <v>00-2662</v>
          </cell>
          <cell r="G6146" t="str">
            <v>JUNKED</v>
          </cell>
        </row>
        <row r="6147">
          <cell r="A6147">
            <v>5058</v>
          </cell>
          <cell r="B6147">
            <v>2</v>
          </cell>
          <cell r="C6147" t="str">
            <v>SLG-CRT-00-2663</v>
          </cell>
          <cell r="D6147">
            <v>5058</v>
          </cell>
          <cell r="E6147" t="str">
            <v>SLG-CRT</v>
          </cell>
          <cell r="F6147" t="str">
            <v>00-2663</v>
          </cell>
          <cell r="G6147" t="str">
            <v>JUNKED</v>
          </cell>
        </row>
        <row r="6148">
          <cell r="A6148">
            <v>5190</v>
          </cell>
          <cell r="B6148">
            <v>2</v>
          </cell>
          <cell r="C6148" t="str">
            <v>SLG-CRT-00-3360</v>
          </cell>
          <cell r="D6148">
            <v>5190</v>
          </cell>
          <cell r="E6148" t="str">
            <v>SLG-CRT</v>
          </cell>
          <cell r="F6148" t="str">
            <v>00-3360</v>
          </cell>
          <cell r="G6148" t="str">
            <v>RITE</v>
          </cell>
        </row>
        <row r="6149">
          <cell r="A6149">
            <v>5189</v>
          </cell>
          <cell r="B6149">
            <v>2</v>
          </cell>
          <cell r="C6149" t="str">
            <v>SLG-CRT-00-3362A</v>
          </cell>
          <cell r="D6149">
            <v>5189</v>
          </cell>
          <cell r="E6149" t="str">
            <v>SLG-CRT</v>
          </cell>
          <cell r="F6149" t="str">
            <v>00-3362A</v>
          </cell>
          <cell r="G6149" t="str">
            <v>On Location</v>
          </cell>
        </row>
        <row r="6150">
          <cell r="A6150">
            <v>5621</v>
          </cell>
          <cell r="B6150">
            <v>2</v>
          </cell>
          <cell r="C6150" t="str">
            <v>SLG-CRT-00-4080</v>
          </cell>
          <cell r="D6150">
            <v>5621</v>
          </cell>
          <cell r="E6150" t="str">
            <v>SLG-CRT</v>
          </cell>
          <cell r="F6150" t="str">
            <v>00-4080</v>
          </cell>
          <cell r="G6150" t="str">
            <v>JUNKED</v>
          </cell>
        </row>
        <row r="6151">
          <cell r="A6151">
            <v>5622</v>
          </cell>
          <cell r="B6151">
            <v>2</v>
          </cell>
          <cell r="C6151" t="str">
            <v>SLG-CRT-00-4081</v>
          </cell>
          <cell r="D6151">
            <v>5622</v>
          </cell>
          <cell r="E6151" t="str">
            <v>SLG-CRT</v>
          </cell>
          <cell r="F6151" t="str">
            <v>00-4081</v>
          </cell>
          <cell r="G6151" t="str">
            <v>On Location</v>
          </cell>
        </row>
        <row r="6152">
          <cell r="A6152">
            <v>5623</v>
          </cell>
          <cell r="B6152">
            <v>2</v>
          </cell>
          <cell r="C6152" t="str">
            <v>SLG-CRT-00-4082</v>
          </cell>
          <cell r="D6152">
            <v>5623</v>
          </cell>
          <cell r="E6152" t="str">
            <v>SLG-CRT</v>
          </cell>
          <cell r="F6152" t="str">
            <v>00-4082</v>
          </cell>
          <cell r="G6152" t="str">
            <v>RITE</v>
          </cell>
        </row>
        <row r="6153">
          <cell r="A6153">
            <v>5624</v>
          </cell>
          <cell r="B6153">
            <v>2</v>
          </cell>
          <cell r="C6153" t="str">
            <v>SLG-CRT-00-4083</v>
          </cell>
          <cell r="D6153">
            <v>5624</v>
          </cell>
          <cell r="E6153" t="str">
            <v>SLG-CRT</v>
          </cell>
          <cell r="F6153" t="str">
            <v>00-4083</v>
          </cell>
          <cell r="G6153" t="str">
            <v>JUNKED</v>
          </cell>
        </row>
        <row r="6154">
          <cell r="A6154">
            <v>6202</v>
          </cell>
          <cell r="B6154">
            <v>2</v>
          </cell>
          <cell r="C6154" t="str">
            <v>SLG-CRT-00-6692</v>
          </cell>
          <cell r="D6154">
            <v>6202</v>
          </cell>
          <cell r="E6154" t="str">
            <v>SLG-CRT</v>
          </cell>
          <cell r="F6154" t="str">
            <v>00-6692</v>
          </cell>
          <cell r="G6154" t="str">
            <v>JUNKED</v>
          </cell>
        </row>
        <row r="6155">
          <cell r="A6155">
            <v>6201</v>
          </cell>
          <cell r="B6155">
            <v>2</v>
          </cell>
          <cell r="C6155" t="str">
            <v>SLG-CRT-00-6693</v>
          </cell>
          <cell r="D6155">
            <v>6201</v>
          </cell>
          <cell r="E6155" t="str">
            <v>SLG-CRT</v>
          </cell>
          <cell r="F6155" t="str">
            <v>00-6693</v>
          </cell>
          <cell r="G6155" t="str">
            <v>JUNKED</v>
          </cell>
        </row>
        <row r="6156">
          <cell r="A6156">
            <v>6204</v>
          </cell>
          <cell r="B6156">
            <v>2</v>
          </cell>
          <cell r="C6156" t="str">
            <v>SLG-CRT-00-7559</v>
          </cell>
          <cell r="D6156">
            <v>6204</v>
          </cell>
          <cell r="E6156" t="str">
            <v>SLG-CRT</v>
          </cell>
          <cell r="F6156" t="str">
            <v>00-7559</v>
          </cell>
          <cell r="G6156" t="str">
            <v>RITE</v>
          </cell>
        </row>
        <row r="6157">
          <cell r="A6157">
            <v>6203</v>
          </cell>
          <cell r="B6157">
            <v>2</v>
          </cell>
          <cell r="C6157" t="str">
            <v>SLG-CRT-00-7560</v>
          </cell>
          <cell r="D6157">
            <v>6203</v>
          </cell>
          <cell r="E6157" t="str">
            <v>SLG-CRT</v>
          </cell>
          <cell r="F6157" t="str">
            <v>00-7560</v>
          </cell>
          <cell r="G6157" t="str">
            <v>On Location</v>
          </cell>
        </row>
        <row r="6158">
          <cell r="A6158">
            <v>6368</v>
          </cell>
          <cell r="B6158">
            <v>2</v>
          </cell>
          <cell r="C6158" t="str">
            <v>SLG-CRT-00-7662</v>
          </cell>
          <cell r="D6158">
            <v>6368</v>
          </cell>
          <cell r="E6158" t="str">
            <v>SLG-CRT</v>
          </cell>
          <cell r="F6158" t="str">
            <v>00-7662</v>
          </cell>
          <cell r="G6158" t="str">
            <v>On Location</v>
          </cell>
        </row>
        <row r="6159">
          <cell r="A6159">
            <v>6362</v>
          </cell>
          <cell r="B6159">
            <v>2</v>
          </cell>
          <cell r="C6159" t="str">
            <v>SLG-CRT-00-7663</v>
          </cell>
          <cell r="D6159">
            <v>6362</v>
          </cell>
          <cell r="E6159" t="str">
            <v>SLG-CRT</v>
          </cell>
          <cell r="F6159" t="str">
            <v>00-7663</v>
          </cell>
          <cell r="G6159" t="str">
            <v>RITE</v>
          </cell>
        </row>
        <row r="6160">
          <cell r="A6160">
            <v>6365</v>
          </cell>
          <cell r="B6160">
            <v>2</v>
          </cell>
          <cell r="C6160" t="str">
            <v>SLG-CRT-00-7664</v>
          </cell>
          <cell r="D6160">
            <v>6365</v>
          </cell>
          <cell r="E6160" t="str">
            <v>SLG-CRT</v>
          </cell>
          <cell r="F6160" t="str">
            <v>00-7664</v>
          </cell>
          <cell r="G6160" t="str">
            <v>On Location</v>
          </cell>
        </row>
        <row r="6161">
          <cell r="A6161">
            <v>6364</v>
          </cell>
          <cell r="B6161">
            <v>2</v>
          </cell>
          <cell r="C6161" t="str">
            <v>SLG-CRT-00-7665</v>
          </cell>
          <cell r="D6161">
            <v>6364</v>
          </cell>
          <cell r="E6161" t="str">
            <v>SLG-CRT</v>
          </cell>
          <cell r="F6161" t="str">
            <v>00-7665</v>
          </cell>
          <cell r="G6161" t="str">
            <v>On Location</v>
          </cell>
        </row>
        <row r="6162">
          <cell r="A6162">
            <v>6366</v>
          </cell>
          <cell r="B6162">
            <v>2</v>
          </cell>
          <cell r="C6162" t="str">
            <v>SLG-CRT-00-7666</v>
          </cell>
          <cell r="D6162">
            <v>6366</v>
          </cell>
          <cell r="E6162" t="str">
            <v>SLG-CRT</v>
          </cell>
          <cell r="F6162" t="str">
            <v>00-7666</v>
          </cell>
          <cell r="G6162" t="str">
            <v>On Location</v>
          </cell>
        </row>
        <row r="6163">
          <cell r="A6163">
            <v>6369</v>
          </cell>
          <cell r="B6163">
            <v>2</v>
          </cell>
          <cell r="C6163" t="str">
            <v>SLG-CRT-00-7667</v>
          </cell>
          <cell r="D6163">
            <v>6369</v>
          </cell>
          <cell r="E6163" t="str">
            <v>SLG-CRT</v>
          </cell>
          <cell r="F6163" t="str">
            <v>00-7667</v>
          </cell>
          <cell r="G6163" t="str">
            <v>On Location</v>
          </cell>
        </row>
        <row r="6164">
          <cell r="A6164">
            <v>6367</v>
          </cell>
          <cell r="B6164">
            <v>2</v>
          </cell>
          <cell r="C6164" t="str">
            <v>SLG-CRT-00-7668</v>
          </cell>
          <cell r="D6164">
            <v>6367</v>
          </cell>
          <cell r="E6164" t="str">
            <v>SLG-CRT</v>
          </cell>
          <cell r="F6164" t="str">
            <v>00-7668</v>
          </cell>
          <cell r="G6164" t="str">
            <v>On Location</v>
          </cell>
        </row>
        <row r="6165">
          <cell r="A6165">
            <v>6363</v>
          </cell>
          <cell r="B6165">
            <v>2</v>
          </cell>
          <cell r="C6165" t="str">
            <v>SLG-CRT-00-7669</v>
          </cell>
          <cell r="D6165">
            <v>6363</v>
          </cell>
          <cell r="E6165" t="str">
            <v>SLG-CRT</v>
          </cell>
          <cell r="F6165" t="str">
            <v>00-7669</v>
          </cell>
          <cell r="G6165" t="str">
            <v>RITE</v>
          </cell>
        </row>
        <row r="6166">
          <cell r="A6166">
            <v>6566</v>
          </cell>
          <cell r="B6166">
            <v>2</v>
          </cell>
          <cell r="C6166" t="str">
            <v>SLG-CRT-00-8252</v>
          </cell>
          <cell r="D6166">
            <v>6566</v>
          </cell>
          <cell r="E6166" t="str">
            <v>SLG-CRT</v>
          </cell>
          <cell r="F6166" t="str">
            <v>00-8252</v>
          </cell>
          <cell r="G6166" t="str">
            <v>On Location</v>
          </cell>
        </row>
        <row r="6167">
          <cell r="A6167">
            <v>6567</v>
          </cell>
          <cell r="B6167">
            <v>2</v>
          </cell>
          <cell r="C6167" t="str">
            <v>SLG-CRT-00-8253</v>
          </cell>
          <cell r="D6167">
            <v>6567</v>
          </cell>
          <cell r="E6167" t="str">
            <v>SLG-CRT</v>
          </cell>
          <cell r="F6167" t="str">
            <v>00-8253</v>
          </cell>
          <cell r="G6167" t="str">
            <v>RITE</v>
          </cell>
        </row>
        <row r="6168">
          <cell r="A6168">
            <v>5000</v>
          </cell>
          <cell r="B6168">
            <v>2</v>
          </cell>
          <cell r="C6168" t="str">
            <v>SLG-CRT-40811-1</v>
          </cell>
          <cell r="D6168">
            <v>5000</v>
          </cell>
          <cell r="E6168" t="str">
            <v>SLG-CRT</v>
          </cell>
          <cell r="F6168" t="str">
            <v>40811-1</v>
          </cell>
          <cell r="G6168" t="str">
            <v>RITE</v>
          </cell>
        </row>
        <row r="6169">
          <cell r="A6169">
            <v>5001</v>
          </cell>
          <cell r="B6169">
            <v>2</v>
          </cell>
          <cell r="C6169" t="str">
            <v>SLG-CRT-40811-2</v>
          </cell>
          <cell r="D6169">
            <v>5001</v>
          </cell>
          <cell r="E6169" t="str">
            <v>SLG-CRT</v>
          </cell>
          <cell r="F6169" t="str">
            <v>40811-2</v>
          </cell>
          <cell r="G6169" t="str">
            <v>RITE</v>
          </cell>
        </row>
        <row r="6170">
          <cell r="A6170">
            <v>5002</v>
          </cell>
          <cell r="B6170">
            <v>2</v>
          </cell>
          <cell r="C6170" t="str">
            <v>SLG-CRT-40811-3</v>
          </cell>
          <cell r="D6170">
            <v>5002</v>
          </cell>
          <cell r="E6170" t="str">
            <v>SLG-CRT</v>
          </cell>
          <cell r="F6170" t="str">
            <v>40811-3</v>
          </cell>
          <cell r="G6170" t="str">
            <v>RITE</v>
          </cell>
        </row>
        <row r="6171">
          <cell r="A6171">
            <v>5003</v>
          </cell>
          <cell r="B6171">
            <v>2</v>
          </cell>
          <cell r="C6171" t="str">
            <v>SLG-CRT-40811-4</v>
          </cell>
          <cell r="D6171">
            <v>5003</v>
          </cell>
          <cell r="E6171" t="str">
            <v>SLG-CRT</v>
          </cell>
          <cell r="F6171" t="str">
            <v>40811-4</v>
          </cell>
          <cell r="G6171" t="str">
            <v>RITE</v>
          </cell>
        </row>
        <row r="6172">
          <cell r="A6172">
            <v>5004</v>
          </cell>
          <cell r="B6172">
            <v>2</v>
          </cell>
          <cell r="C6172" t="str">
            <v>SLG-CRT-40811-5</v>
          </cell>
          <cell r="D6172">
            <v>5004</v>
          </cell>
          <cell r="E6172" t="str">
            <v>SLG-CRT</v>
          </cell>
          <cell r="F6172" t="str">
            <v>40811-5</v>
          </cell>
          <cell r="G6172" t="str">
            <v>RITE</v>
          </cell>
        </row>
        <row r="6173">
          <cell r="A6173">
            <v>5005</v>
          </cell>
          <cell r="B6173">
            <v>2</v>
          </cell>
          <cell r="C6173" t="str">
            <v>SLG-CRT-40811-6</v>
          </cell>
          <cell r="D6173">
            <v>5005</v>
          </cell>
          <cell r="E6173" t="str">
            <v>SLG-CRT</v>
          </cell>
          <cell r="F6173" t="str">
            <v>40811-6</v>
          </cell>
          <cell r="G6173" t="str">
            <v>RITE</v>
          </cell>
        </row>
        <row r="6174">
          <cell r="A6174">
            <v>4955</v>
          </cell>
          <cell r="B6174">
            <v>2</v>
          </cell>
          <cell r="C6174" t="str">
            <v>SLG-CRT-40812-A</v>
          </cell>
          <cell r="D6174">
            <v>4955</v>
          </cell>
          <cell r="E6174" t="str">
            <v>SLG-CRT</v>
          </cell>
          <cell r="F6174" t="str">
            <v>40812-A</v>
          </cell>
          <cell r="G6174" t="str">
            <v>RITE</v>
          </cell>
        </row>
        <row r="6175">
          <cell r="A6175">
            <v>4954</v>
          </cell>
          <cell r="B6175">
            <v>2</v>
          </cell>
          <cell r="C6175" t="str">
            <v>SLG-CRT-40812-B</v>
          </cell>
          <cell r="D6175">
            <v>4954</v>
          </cell>
          <cell r="E6175" t="str">
            <v>SLG-CRT</v>
          </cell>
          <cell r="F6175" t="str">
            <v>40812-B</v>
          </cell>
          <cell r="G6175" t="str">
            <v>RITE</v>
          </cell>
        </row>
        <row r="6176">
          <cell r="A6176">
            <v>4953</v>
          </cell>
          <cell r="B6176">
            <v>2</v>
          </cell>
          <cell r="C6176" t="str">
            <v>SLG-CRT-40813-A</v>
          </cell>
          <cell r="D6176">
            <v>4953</v>
          </cell>
          <cell r="E6176" t="str">
            <v>SLG-CRT</v>
          </cell>
          <cell r="F6176" t="str">
            <v>40813-A</v>
          </cell>
          <cell r="G6176" t="str">
            <v>RITE</v>
          </cell>
        </row>
        <row r="6177">
          <cell r="A6177">
            <v>4952</v>
          </cell>
          <cell r="B6177">
            <v>2</v>
          </cell>
          <cell r="C6177" t="str">
            <v>SLG-CRT-40813-B</v>
          </cell>
          <cell r="D6177">
            <v>4952</v>
          </cell>
          <cell r="E6177" t="str">
            <v>SLG-CRT</v>
          </cell>
          <cell r="F6177" t="str">
            <v>40813-B</v>
          </cell>
          <cell r="G6177" t="str">
            <v>RITE</v>
          </cell>
        </row>
        <row r="6178">
          <cell r="A6178">
            <v>5149</v>
          </cell>
          <cell r="B6178">
            <v>2</v>
          </cell>
          <cell r="C6178" t="str">
            <v>SLG-CRT-40826-13</v>
          </cell>
          <cell r="D6178">
            <v>5149</v>
          </cell>
          <cell r="E6178" t="str">
            <v>SLG-CRT</v>
          </cell>
          <cell r="F6178" t="str">
            <v>40826-13</v>
          </cell>
          <cell r="G6178" t="str">
            <v>RITE</v>
          </cell>
          <cell r="N6178" t="str">
            <v>LFT-63791</v>
          </cell>
        </row>
        <row r="6179">
          <cell r="A6179">
            <v>4957</v>
          </cell>
          <cell r="B6179">
            <v>2</v>
          </cell>
          <cell r="C6179" t="str">
            <v>SLG-CRT-40826-17</v>
          </cell>
          <cell r="D6179">
            <v>4957</v>
          </cell>
          <cell r="E6179" t="str">
            <v>SLG-CRT</v>
          </cell>
          <cell r="F6179" t="str">
            <v>40826-17</v>
          </cell>
          <cell r="G6179" t="str">
            <v>RITE</v>
          </cell>
        </row>
        <row r="6180">
          <cell r="A6180">
            <v>4951</v>
          </cell>
          <cell r="B6180">
            <v>2</v>
          </cell>
          <cell r="C6180" t="str">
            <v>SLG-CRT-40841-B</v>
          </cell>
          <cell r="D6180">
            <v>4951</v>
          </cell>
          <cell r="E6180" t="str">
            <v>SLG-CRT</v>
          </cell>
          <cell r="F6180" t="str">
            <v>40841-B</v>
          </cell>
          <cell r="G6180" t="str">
            <v>RITE</v>
          </cell>
        </row>
        <row r="6181">
          <cell r="A6181">
            <v>6762</v>
          </cell>
          <cell r="B6181">
            <v>2</v>
          </cell>
          <cell r="C6181" t="str">
            <v>SLG-CRT-428021</v>
          </cell>
          <cell r="D6181">
            <v>6762</v>
          </cell>
          <cell r="E6181" t="str">
            <v>SLG-CRT</v>
          </cell>
          <cell r="F6181" t="str">
            <v>428021</v>
          </cell>
          <cell r="G6181" t="str">
            <v>On Location</v>
          </cell>
        </row>
        <row r="6182">
          <cell r="A6182">
            <v>6763</v>
          </cell>
          <cell r="B6182">
            <v>2</v>
          </cell>
          <cell r="C6182" t="str">
            <v>SLG-CRT-428022</v>
          </cell>
          <cell r="D6182">
            <v>6763</v>
          </cell>
          <cell r="E6182" t="str">
            <v>SLG-CRT</v>
          </cell>
          <cell r="F6182" t="str">
            <v>428022</v>
          </cell>
          <cell r="G6182" t="str">
            <v>On Location</v>
          </cell>
        </row>
        <row r="6183">
          <cell r="A6183">
            <v>6759</v>
          </cell>
          <cell r="B6183">
            <v>2</v>
          </cell>
          <cell r="C6183" t="str">
            <v>SLG-CRT-428023</v>
          </cell>
          <cell r="D6183">
            <v>6759</v>
          </cell>
          <cell r="E6183" t="str">
            <v>SLG-CRT</v>
          </cell>
          <cell r="F6183" t="str">
            <v>428023</v>
          </cell>
          <cell r="G6183" t="str">
            <v>RITE</v>
          </cell>
        </row>
        <row r="6184">
          <cell r="A6184">
            <v>6758</v>
          </cell>
          <cell r="B6184">
            <v>2</v>
          </cell>
          <cell r="C6184" t="str">
            <v>SLG-CRT-428024</v>
          </cell>
          <cell r="D6184">
            <v>6758</v>
          </cell>
          <cell r="E6184" t="str">
            <v>SLG-CRT</v>
          </cell>
          <cell r="F6184" t="str">
            <v>428024</v>
          </cell>
          <cell r="G6184" t="str">
            <v>RITE</v>
          </cell>
        </row>
        <row r="6185">
          <cell r="A6185">
            <v>6760</v>
          </cell>
          <cell r="B6185">
            <v>2</v>
          </cell>
          <cell r="C6185" t="str">
            <v>SLG-CRT-428025</v>
          </cell>
          <cell r="D6185">
            <v>6760</v>
          </cell>
          <cell r="E6185" t="str">
            <v>SLG-CRT</v>
          </cell>
          <cell r="F6185" t="str">
            <v>428025</v>
          </cell>
          <cell r="G6185" t="str">
            <v>On Location</v>
          </cell>
        </row>
        <row r="6186">
          <cell r="A6186">
            <v>6761</v>
          </cell>
          <cell r="B6186">
            <v>2</v>
          </cell>
          <cell r="C6186" t="str">
            <v>SLG-CRT-428026</v>
          </cell>
          <cell r="D6186">
            <v>6761</v>
          </cell>
          <cell r="E6186" t="str">
            <v>SLG-CRT</v>
          </cell>
          <cell r="F6186" t="str">
            <v>428026</v>
          </cell>
          <cell r="G6186" t="str">
            <v>On Location</v>
          </cell>
        </row>
        <row r="6187">
          <cell r="A6187">
            <v>6764</v>
          </cell>
          <cell r="B6187">
            <v>2</v>
          </cell>
          <cell r="C6187" t="str">
            <v>SLG-CRT-428027</v>
          </cell>
          <cell r="D6187">
            <v>6764</v>
          </cell>
          <cell r="E6187" t="str">
            <v>SLG-CRT</v>
          </cell>
          <cell r="F6187" t="str">
            <v>428027</v>
          </cell>
          <cell r="G6187" t="str">
            <v>On Location</v>
          </cell>
        </row>
        <row r="6188">
          <cell r="A6188">
            <v>6765</v>
          </cell>
          <cell r="B6188">
            <v>2</v>
          </cell>
          <cell r="C6188" t="str">
            <v>SLG-CRT-428028</v>
          </cell>
          <cell r="D6188">
            <v>6765</v>
          </cell>
          <cell r="E6188" t="str">
            <v>SLG-CRT</v>
          </cell>
          <cell r="F6188" t="str">
            <v>428028</v>
          </cell>
          <cell r="G6188" t="str">
            <v>On Location</v>
          </cell>
        </row>
        <row r="6189">
          <cell r="A6189">
            <v>6217</v>
          </cell>
          <cell r="B6189">
            <v>2</v>
          </cell>
          <cell r="C6189" t="str">
            <v>SLG-CRT-705699001001</v>
          </cell>
          <cell r="D6189">
            <v>6217</v>
          </cell>
          <cell r="E6189" t="str">
            <v>SLG-CRT</v>
          </cell>
          <cell r="F6189" t="str">
            <v>705699001001</v>
          </cell>
          <cell r="G6189" t="str">
            <v>RITE</v>
          </cell>
        </row>
        <row r="6190">
          <cell r="A6190">
            <v>6218</v>
          </cell>
          <cell r="B6190">
            <v>2</v>
          </cell>
          <cell r="C6190" t="str">
            <v>SLG-CRT-705699001002</v>
          </cell>
          <cell r="D6190">
            <v>6218</v>
          </cell>
          <cell r="E6190" t="str">
            <v>SLG-CRT</v>
          </cell>
          <cell r="F6190" t="str">
            <v>705699001002</v>
          </cell>
          <cell r="G6190" t="str">
            <v>RITE</v>
          </cell>
        </row>
        <row r="6191">
          <cell r="A6191">
            <v>6600</v>
          </cell>
          <cell r="B6191">
            <v>2</v>
          </cell>
          <cell r="C6191" t="str">
            <v>SLG-CRT-706151</v>
          </cell>
          <cell r="D6191">
            <v>6600</v>
          </cell>
          <cell r="E6191" t="str">
            <v>SLG-CRT</v>
          </cell>
          <cell r="F6191" t="str">
            <v>706151</v>
          </cell>
          <cell r="G6191" t="str">
            <v>On Location</v>
          </cell>
        </row>
        <row r="6192">
          <cell r="A6192">
            <v>6599</v>
          </cell>
          <cell r="B6192">
            <v>2</v>
          </cell>
          <cell r="C6192" t="str">
            <v>SLG-CRT-706273</v>
          </cell>
          <cell r="D6192">
            <v>6599</v>
          </cell>
          <cell r="E6192" t="str">
            <v>SLG-CRT</v>
          </cell>
          <cell r="F6192" t="str">
            <v>706273</v>
          </cell>
          <cell r="G6192" t="str">
            <v>On Location</v>
          </cell>
        </row>
        <row r="6193">
          <cell r="A6193">
            <v>4970</v>
          </cell>
          <cell r="B6193">
            <v>2</v>
          </cell>
          <cell r="C6193" t="str">
            <v>SLG-CRT-B00-1041</v>
          </cell>
          <cell r="D6193">
            <v>4970</v>
          </cell>
          <cell r="E6193" t="str">
            <v>SLG-CRT</v>
          </cell>
          <cell r="F6193" t="str">
            <v>B00-1041</v>
          </cell>
          <cell r="G6193" t="str">
            <v>RITE</v>
          </cell>
        </row>
        <row r="6194">
          <cell r="A6194">
            <v>5276</v>
          </cell>
          <cell r="B6194">
            <v>2</v>
          </cell>
          <cell r="C6194" t="str">
            <v>SLG-CRT-B00-1042</v>
          </cell>
          <cell r="D6194">
            <v>5276</v>
          </cell>
          <cell r="E6194" t="str">
            <v>SLG-CRT</v>
          </cell>
          <cell r="F6194" t="str">
            <v>B00-1042</v>
          </cell>
          <cell r="G6194" t="str">
            <v>RITE</v>
          </cell>
          <cell r="N6194" t="str">
            <v>LFT-63791</v>
          </cell>
        </row>
        <row r="6195">
          <cell r="A6195">
            <v>5097</v>
          </cell>
          <cell r="B6195">
            <v>2</v>
          </cell>
          <cell r="C6195" t="str">
            <v>SLG-CRT-B40827-1</v>
          </cell>
          <cell r="D6195">
            <v>5097</v>
          </cell>
          <cell r="E6195" t="str">
            <v>SLG-CRT</v>
          </cell>
          <cell r="F6195" t="str">
            <v>B40827-1</v>
          </cell>
          <cell r="G6195" t="str">
            <v>On Location</v>
          </cell>
          <cell r="N6195" t="str">
            <v>LFT-63791</v>
          </cell>
        </row>
        <row r="6196">
          <cell r="A6196">
            <v>5602</v>
          </cell>
          <cell r="B6196">
            <v>2</v>
          </cell>
          <cell r="C6196" t="str">
            <v>SLG-CRT-B40827-10</v>
          </cell>
          <cell r="D6196">
            <v>5602</v>
          </cell>
          <cell r="E6196" t="str">
            <v>SLG-CRT</v>
          </cell>
          <cell r="F6196" t="str">
            <v>B40827-10</v>
          </cell>
          <cell r="G6196" t="str">
            <v>On Location</v>
          </cell>
          <cell r="N6196" t="str">
            <v>LFT-67391</v>
          </cell>
        </row>
        <row r="6197">
          <cell r="A6197">
            <v>4968</v>
          </cell>
          <cell r="B6197">
            <v>2</v>
          </cell>
          <cell r="C6197" t="str">
            <v>SLG-CRT-B40827-11</v>
          </cell>
          <cell r="D6197">
            <v>4968</v>
          </cell>
          <cell r="E6197" t="str">
            <v>SLG-CRT</v>
          </cell>
          <cell r="F6197" t="str">
            <v>B40827-11</v>
          </cell>
          <cell r="G6197" t="str">
            <v>On Location</v>
          </cell>
          <cell r="N6197" t="str">
            <v>LFT-63791</v>
          </cell>
        </row>
        <row r="6198">
          <cell r="A6198">
            <v>5273</v>
          </cell>
          <cell r="B6198">
            <v>2</v>
          </cell>
          <cell r="C6198" t="str">
            <v>SLG-CRT-B40827-12</v>
          </cell>
          <cell r="D6198">
            <v>5273</v>
          </cell>
          <cell r="E6198" t="str">
            <v>SLG-CRT</v>
          </cell>
          <cell r="F6198" t="str">
            <v>B40827-12</v>
          </cell>
          <cell r="G6198" t="str">
            <v>On Location</v>
          </cell>
          <cell r="N6198" t="str">
            <v>LFT-63791</v>
          </cell>
        </row>
        <row r="6199">
          <cell r="A6199">
            <v>5055</v>
          </cell>
          <cell r="B6199">
            <v>2</v>
          </cell>
          <cell r="C6199" t="str">
            <v>SLG-CRT-B40827-13</v>
          </cell>
          <cell r="D6199">
            <v>5055</v>
          </cell>
          <cell r="E6199" t="str">
            <v>SLG-CRT</v>
          </cell>
          <cell r="F6199" t="str">
            <v>B40827-13</v>
          </cell>
          <cell r="G6199" t="str">
            <v>On Location</v>
          </cell>
          <cell r="N6199" t="str">
            <v>lft-63791</v>
          </cell>
        </row>
        <row r="6200">
          <cell r="A6200">
            <v>5026</v>
          </cell>
          <cell r="B6200">
            <v>2</v>
          </cell>
          <cell r="C6200" t="str">
            <v>SLG-CRT-B40827-14</v>
          </cell>
          <cell r="D6200">
            <v>5026</v>
          </cell>
          <cell r="E6200" t="str">
            <v>SLG-CRT</v>
          </cell>
          <cell r="F6200" t="str">
            <v>B40827-14</v>
          </cell>
          <cell r="G6200" t="str">
            <v>On Location</v>
          </cell>
          <cell r="N6200" t="str">
            <v>LFT-63791</v>
          </cell>
        </row>
        <row r="6201">
          <cell r="A6201">
            <v>5031</v>
          </cell>
          <cell r="B6201">
            <v>2</v>
          </cell>
          <cell r="C6201" t="str">
            <v>SLG-CRT-B40827-16</v>
          </cell>
          <cell r="D6201">
            <v>5031</v>
          </cell>
          <cell r="E6201" t="str">
            <v>SLG-CRT</v>
          </cell>
          <cell r="F6201" t="str">
            <v>B40827-16</v>
          </cell>
          <cell r="G6201" t="str">
            <v>On Location</v>
          </cell>
          <cell r="N6201" t="str">
            <v>LFT-63791</v>
          </cell>
        </row>
        <row r="6202">
          <cell r="A6202">
            <v>4975</v>
          </cell>
          <cell r="B6202">
            <v>2</v>
          </cell>
          <cell r="C6202" t="str">
            <v>SLG-CRT-B40827-18</v>
          </cell>
          <cell r="D6202">
            <v>4975</v>
          </cell>
          <cell r="E6202" t="str">
            <v>SLG-CRT</v>
          </cell>
          <cell r="F6202" t="str">
            <v>B40827-18</v>
          </cell>
          <cell r="G6202" t="str">
            <v>On Location</v>
          </cell>
          <cell r="N6202" t="str">
            <v>LFT-63791</v>
          </cell>
        </row>
        <row r="6203">
          <cell r="A6203">
            <v>5143</v>
          </cell>
          <cell r="B6203">
            <v>2</v>
          </cell>
          <cell r="C6203" t="str">
            <v>SLG-CRT-B40827-2</v>
          </cell>
          <cell r="D6203">
            <v>5143</v>
          </cell>
          <cell r="E6203" t="str">
            <v>SLG-CRT</v>
          </cell>
          <cell r="F6203" t="str">
            <v>B40827-2</v>
          </cell>
          <cell r="G6203" t="str">
            <v>On Location</v>
          </cell>
          <cell r="N6203" t="str">
            <v>LFT-63791</v>
          </cell>
        </row>
        <row r="6204">
          <cell r="A6204">
            <v>4971</v>
          </cell>
          <cell r="B6204">
            <v>2</v>
          </cell>
          <cell r="C6204" t="str">
            <v>SLG-CRT-B40827-20</v>
          </cell>
          <cell r="D6204">
            <v>4971</v>
          </cell>
          <cell r="E6204" t="str">
            <v>SLG-CRT</v>
          </cell>
          <cell r="F6204" t="str">
            <v>B40827-20</v>
          </cell>
          <cell r="G6204" t="str">
            <v>RITE</v>
          </cell>
          <cell r="N6204" t="str">
            <v>LFT-63791</v>
          </cell>
        </row>
        <row r="6205">
          <cell r="A6205">
            <v>5120</v>
          </cell>
          <cell r="B6205">
            <v>2</v>
          </cell>
          <cell r="C6205" t="str">
            <v>SLG-CRT-B40827-21</v>
          </cell>
          <cell r="D6205">
            <v>5120</v>
          </cell>
          <cell r="E6205" t="str">
            <v>SLG-CRT</v>
          </cell>
          <cell r="F6205" t="str">
            <v>B40827-21</v>
          </cell>
          <cell r="G6205" t="str">
            <v>On Location</v>
          </cell>
          <cell r="N6205" t="str">
            <v>LFT-63791</v>
          </cell>
        </row>
        <row r="6206">
          <cell r="A6206">
            <v>6052</v>
          </cell>
          <cell r="B6206">
            <v>2</v>
          </cell>
          <cell r="C6206" t="str">
            <v>SLG-CRT-B40827-23</v>
          </cell>
          <cell r="D6206">
            <v>6052</v>
          </cell>
          <cell r="E6206" t="str">
            <v>SLG-CRT</v>
          </cell>
          <cell r="F6206" t="str">
            <v>B40827-23</v>
          </cell>
          <cell r="G6206" t="str">
            <v>On Location</v>
          </cell>
          <cell r="N6206" t="str">
            <v>LFT-63791</v>
          </cell>
        </row>
        <row r="6207">
          <cell r="A6207">
            <v>5450</v>
          </cell>
          <cell r="B6207">
            <v>2</v>
          </cell>
          <cell r="C6207" t="str">
            <v>SLG-CRT-B40827-24</v>
          </cell>
          <cell r="D6207">
            <v>5450</v>
          </cell>
          <cell r="E6207" t="str">
            <v>SLG-CRT</v>
          </cell>
          <cell r="F6207" t="str">
            <v>B40827-24</v>
          </cell>
          <cell r="G6207" t="str">
            <v>On Location</v>
          </cell>
        </row>
        <row r="6208">
          <cell r="A6208">
            <v>5445</v>
          </cell>
          <cell r="B6208">
            <v>2</v>
          </cell>
          <cell r="C6208" t="str">
            <v>SLG-CRT-B40827-25</v>
          </cell>
          <cell r="D6208">
            <v>5445</v>
          </cell>
          <cell r="E6208" t="str">
            <v>SLG-CRT</v>
          </cell>
          <cell r="F6208" t="str">
            <v>B40827-25</v>
          </cell>
          <cell r="G6208" t="str">
            <v>On Location</v>
          </cell>
        </row>
        <row r="6209">
          <cell r="A6209">
            <v>4965</v>
          </cell>
          <cell r="B6209">
            <v>2</v>
          </cell>
          <cell r="C6209" t="str">
            <v>SLG-CRT-B40827-3</v>
          </cell>
          <cell r="D6209">
            <v>4965</v>
          </cell>
          <cell r="E6209" t="str">
            <v>SLG-CRT</v>
          </cell>
          <cell r="F6209" t="str">
            <v>B40827-3</v>
          </cell>
          <cell r="G6209" t="str">
            <v>On Location</v>
          </cell>
          <cell r="N6209" t="str">
            <v>LFT-63791</v>
          </cell>
        </row>
        <row r="6210">
          <cell r="A6210">
            <v>4998</v>
          </cell>
          <cell r="B6210">
            <v>2</v>
          </cell>
          <cell r="C6210" t="str">
            <v>SLG-CRT-B40827-4</v>
          </cell>
          <cell r="D6210">
            <v>4998</v>
          </cell>
          <cell r="E6210" t="str">
            <v>SLG-CRT</v>
          </cell>
          <cell r="F6210" t="str">
            <v>B40827-4</v>
          </cell>
          <cell r="G6210" t="str">
            <v>RITE</v>
          </cell>
          <cell r="N6210" t="str">
            <v>LFT-63791</v>
          </cell>
        </row>
        <row r="6211">
          <cell r="A6211">
            <v>4979</v>
          </cell>
          <cell r="B6211">
            <v>2</v>
          </cell>
          <cell r="C6211" t="str">
            <v>SLG-CRT-B40827-5</v>
          </cell>
          <cell r="D6211">
            <v>4979</v>
          </cell>
          <cell r="E6211" t="str">
            <v>SLG-CRT</v>
          </cell>
          <cell r="F6211" t="str">
            <v>B40827-5</v>
          </cell>
          <cell r="G6211" t="str">
            <v>On Location</v>
          </cell>
          <cell r="N6211" t="str">
            <v>LFT-63791</v>
          </cell>
        </row>
        <row r="6212">
          <cell r="A6212">
            <v>4962</v>
          </cell>
          <cell r="B6212">
            <v>2</v>
          </cell>
          <cell r="C6212" t="str">
            <v>SLG-CRT-B40827-6</v>
          </cell>
          <cell r="D6212">
            <v>4962</v>
          </cell>
          <cell r="E6212" t="str">
            <v>SLG-CRT</v>
          </cell>
          <cell r="F6212" t="str">
            <v>B40827-6</v>
          </cell>
          <cell r="G6212" t="str">
            <v>On Location</v>
          </cell>
        </row>
        <row r="6213">
          <cell r="A6213">
            <v>4977</v>
          </cell>
          <cell r="B6213">
            <v>2</v>
          </cell>
          <cell r="C6213" t="str">
            <v>SLG-CRT-B40827-7</v>
          </cell>
          <cell r="D6213">
            <v>4977</v>
          </cell>
          <cell r="E6213" t="str">
            <v>SLG-CRT</v>
          </cell>
          <cell r="F6213" t="str">
            <v>B40827-7</v>
          </cell>
          <cell r="G6213" t="str">
            <v>RITE</v>
          </cell>
          <cell r="N6213" t="str">
            <v>LFT-63791</v>
          </cell>
        </row>
        <row r="6214">
          <cell r="A6214">
            <v>4972</v>
          </cell>
          <cell r="B6214">
            <v>2</v>
          </cell>
          <cell r="C6214" t="str">
            <v>SLG-CRT-B40827-8</v>
          </cell>
          <cell r="D6214">
            <v>4972</v>
          </cell>
          <cell r="E6214" t="str">
            <v>SLG-CRT</v>
          </cell>
          <cell r="F6214" t="str">
            <v>B40827-8</v>
          </cell>
          <cell r="G6214" t="str">
            <v>On Location</v>
          </cell>
          <cell r="N6214" t="str">
            <v>LFT-63791</v>
          </cell>
        </row>
        <row r="6215">
          <cell r="A6215">
            <v>5533</v>
          </cell>
          <cell r="B6215">
            <v>2</v>
          </cell>
          <cell r="C6215" t="str">
            <v>SLG-CRT-B40827-9</v>
          </cell>
          <cell r="D6215">
            <v>5533</v>
          </cell>
          <cell r="E6215" t="str">
            <v>SLG-CRT</v>
          </cell>
          <cell r="F6215" t="str">
            <v>B40827-9</v>
          </cell>
          <cell r="G6215" t="str">
            <v>On Location</v>
          </cell>
          <cell r="N6215" t="str">
            <v>LFT-67391</v>
          </cell>
        </row>
        <row r="6216">
          <cell r="A6216">
            <v>5448</v>
          </cell>
          <cell r="B6216">
            <v>2</v>
          </cell>
          <cell r="C6216" t="str">
            <v>SLG-CRT-B41114-14</v>
          </cell>
          <cell r="D6216">
            <v>5448</v>
          </cell>
          <cell r="E6216" t="str">
            <v>SLG-CRT</v>
          </cell>
          <cell r="F6216" t="str">
            <v>B41114-14</v>
          </cell>
          <cell r="G6216" t="str">
            <v>On Location</v>
          </cell>
          <cell r="N6216" t="str">
            <v>LFT-69371</v>
          </cell>
        </row>
        <row r="6217">
          <cell r="A6217">
            <v>5941</v>
          </cell>
          <cell r="B6217">
            <v>2</v>
          </cell>
          <cell r="C6217" t="str">
            <v>SLG-CRT-B41115-11</v>
          </cell>
          <cell r="D6217">
            <v>5941</v>
          </cell>
          <cell r="E6217" t="str">
            <v>SLG-CRT</v>
          </cell>
          <cell r="F6217" t="str">
            <v>B41115-11</v>
          </cell>
          <cell r="G6217" t="str">
            <v>RONG</v>
          </cell>
        </row>
        <row r="6218">
          <cell r="A6218">
            <v>5360</v>
          </cell>
          <cell r="B6218">
            <v>2</v>
          </cell>
          <cell r="C6218" t="str">
            <v>SLG-CRT-B41115-12</v>
          </cell>
          <cell r="D6218">
            <v>5360</v>
          </cell>
          <cell r="E6218" t="str">
            <v>SLG-CRT</v>
          </cell>
          <cell r="F6218" t="str">
            <v>B41115-12</v>
          </cell>
          <cell r="G6218" t="str">
            <v>On Location</v>
          </cell>
          <cell r="N6218" t="str">
            <v>LFT-60972</v>
          </cell>
        </row>
        <row r="6219">
          <cell r="A6219">
            <v>5535</v>
          </cell>
          <cell r="B6219">
            <v>2</v>
          </cell>
          <cell r="C6219" t="str">
            <v>SLG-CRT-B41115-15</v>
          </cell>
          <cell r="D6219">
            <v>5535</v>
          </cell>
          <cell r="E6219" t="str">
            <v>SLG-CRT</v>
          </cell>
          <cell r="F6219" t="str">
            <v>B41115-15</v>
          </cell>
          <cell r="G6219" t="str">
            <v>On Location</v>
          </cell>
        </row>
        <row r="6220">
          <cell r="A6220">
            <v>5290</v>
          </cell>
          <cell r="B6220">
            <v>2</v>
          </cell>
          <cell r="C6220" t="str">
            <v>SLG-CRT-B41115-9</v>
          </cell>
          <cell r="D6220">
            <v>5290</v>
          </cell>
          <cell r="E6220" t="str">
            <v>SLG-CRT</v>
          </cell>
          <cell r="F6220" t="str">
            <v>B41115-9</v>
          </cell>
          <cell r="G6220" t="str">
            <v>RONG</v>
          </cell>
          <cell r="N6220" t="str">
            <v>LFT-69702</v>
          </cell>
        </row>
        <row r="6221">
          <cell r="A6221">
            <v>6153</v>
          </cell>
          <cell r="B6221">
            <v>2</v>
          </cell>
          <cell r="C6221" t="str">
            <v>SLG-CRT-B41450-6</v>
          </cell>
          <cell r="D6221">
            <v>6153</v>
          </cell>
          <cell r="E6221" t="str">
            <v>SLG-CRT</v>
          </cell>
          <cell r="F6221" t="str">
            <v>B41450-6</v>
          </cell>
          <cell r="G6221" t="str">
            <v>RITE</v>
          </cell>
        </row>
        <row r="6222">
          <cell r="A6222">
            <v>5633</v>
          </cell>
          <cell r="B6222">
            <v>2</v>
          </cell>
          <cell r="C6222" t="str">
            <v>SLG-CRT-B41750-1</v>
          </cell>
          <cell r="D6222">
            <v>5633</v>
          </cell>
          <cell r="E6222" t="str">
            <v>SLG-CRT</v>
          </cell>
          <cell r="F6222" t="str">
            <v>B41750-1</v>
          </cell>
          <cell r="G6222" t="str">
            <v>RITE</v>
          </cell>
          <cell r="N6222" t="str">
            <v>LFT-66702</v>
          </cell>
        </row>
        <row r="6223">
          <cell r="A6223">
            <v>5642</v>
          </cell>
          <cell r="B6223">
            <v>2</v>
          </cell>
          <cell r="C6223" t="str">
            <v>SLG-CRT-B41750-10</v>
          </cell>
          <cell r="D6223">
            <v>5642</v>
          </cell>
          <cell r="E6223" t="str">
            <v>SLG-CRT</v>
          </cell>
          <cell r="F6223" t="str">
            <v>B41750-10</v>
          </cell>
          <cell r="G6223" t="str">
            <v>On Location</v>
          </cell>
          <cell r="N6223" t="str">
            <v>LFT-66702</v>
          </cell>
        </row>
        <row r="6224">
          <cell r="A6224">
            <v>5634</v>
          </cell>
          <cell r="B6224">
            <v>2</v>
          </cell>
          <cell r="C6224" t="str">
            <v>SLG-CRT-B41750-2</v>
          </cell>
          <cell r="D6224">
            <v>5634</v>
          </cell>
          <cell r="E6224" t="str">
            <v>SLG-CRT</v>
          </cell>
          <cell r="F6224" t="str">
            <v>B41750-2</v>
          </cell>
          <cell r="G6224" t="str">
            <v>RITE</v>
          </cell>
          <cell r="N6224" t="str">
            <v>LFT-66702</v>
          </cell>
        </row>
        <row r="6225">
          <cell r="A6225">
            <v>5635</v>
          </cell>
          <cell r="B6225">
            <v>2</v>
          </cell>
          <cell r="C6225" t="str">
            <v>SLG-CRT-B41750-3</v>
          </cell>
          <cell r="D6225">
            <v>5635</v>
          </cell>
          <cell r="E6225" t="str">
            <v>SLG-CRT</v>
          </cell>
          <cell r="F6225" t="str">
            <v>B41750-3</v>
          </cell>
          <cell r="G6225" t="str">
            <v>RITE</v>
          </cell>
          <cell r="N6225" t="str">
            <v>LFT-66702</v>
          </cell>
        </row>
        <row r="6226">
          <cell r="A6226">
            <v>5636</v>
          </cell>
          <cell r="B6226">
            <v>2</v>
          </cell>
          <cell r="C6226" t="str">
            <v>SLG-CRT-B41750-4</v>
          </cell>
          <cell r="D6226">
            <v>5636</v>
          </cell>
          <cell r="E6226" t="str">
            <v>SLG-CRT</v>
          </cell>
          <cell r="F6226" t="str">
            <v>B41750-4</v>
          </cell>
          <cell r="G6226" t="str">
            <v>RITE</v>
          </cell>
          <cell r="N6226" t="str">
            <v>LFT-66702</v>
          </cell>
        </row>
        <row r="6227">
          <cell r="A6227">
            <v>5637</v>
          </cell>
          <cell r="B6227">
            <v>2</v>
          </cell>
          <cell r="C6227" t="str">
            <v>SLG-CRT-B41750-5</v>
          </cell>
          <cell r="D6227">
            <v>5637</v>
          </cell>
          <cell r="E6227" t="str">
            <v>SLG-CRT</v>
          </cell>
          <cell r="F6227" t="str">
            <v>B41750-5</v>
          </cell>
          <cell r="G6227" t="str">
            <v>RITE</v>
          </cell>
          <cell r="N6227" t="str">
            <v>LFT-66702</v>
          </cell>
        </row>
        <row r="6228">
          <cell r="A6228">
            <v>5638</v>
          </cell>
          <cell r="B6228">
            <v>2</v>
          </cell>
          <cell r="C6228" t="str">
            <v>SLG-CRT-B41750-6</v>
          </cell>
          <cell r="D6228">
            <v>5638</v>
          </cell>
          <cell r="E6228" t="str">
            <v>SLG-CRT</v>
          </cell>
          <cell r="F6228" t="str">
            <v>B41750-6</v>
          </cell>
          <cell r="G6228" t="str">
            <v>On Location</v>
          </cell>
          <cell r="N6228" t="str">
            <v>LFT-66702</v>
          </cell>
        </row>
        <row r="6229">
          <cell r="A6229">
            <v>5639</v>
          </cell>
          <cell r="B6229">
            <v>2</v>
          </cell>
          <cell r="C6229" t="str">
            <v>SLG-CRT-B41750-7</v>
          </cell>
          <cell r="D6229">
            <v>5639</v>
          </cell>
          <cell r="E6229" t="str">
            <v>SLG-CRT</v>
          </cell>
          <cell r="F6229" t="str">
            <v>B41750-7</v>
          </cell>
          <cell r="G6229" t="str">
            <v>RITE</v>
          </cell>
          <cell r="N6229" t="str">
            <v>LFT-66702</v>
          </cell>
        </row>
        <row r="6230">
          <cell r="A6230">
            <v>5640</v>
          </cell>
          <cell r="B6230">
            <v>2</v>
          </cell>
          <cell r="C6230" t="str">
            <v>SLG-CRT-B41750-8</v>
          </cell>
          <cell r="D6230">
            <v>5640</v>
          </cell>
          <cell r="E6230" t="str">
            <v>SLG-CRT</v>
          </cell>
          <cell r="F6230" t="str">
            <v>B41750-8</v>
          </cell>
          <cell r="G6230" t="str">
            <v>RITE</v>
          </cell>
          <cell r="N6230" t="str">
            <v>LFT-66702</v>
          </cell>
        </row>
        <row r="6231">
          <cell r="A6231">
            <v>5641</v>
          </cell>
          <cell r="B6231">
            <v>2</v>
          </cell>
          <cell r="C6231" t="str">
            <v>SLG-CRT-B41750-9</v>
          </cell>
          <cell r="D6231">
            <v>5641</v>
          </cell>
          <cell r="E6231" t="str">
            <v>SLG-CRT</v>
          </cell>
          <cell r="F6231" t="str">
            <v>B41750-9</v>
          </cell>
          <cell r="G6231" t="str">
            <v>RITE</v>
          </cell>
          <cell r="N6231" t="str">
            <v>LFT-66702</v>
          </cell>
        </row>
        <row r="6232">
          <cell r="A6232">
            <v>4969</v>
          </cell>
          <cell r="B6232">
            <v>2</v>
          </cell>
          <cell r="C6232" t="str">
            <v>SLG-CRT-U00-1043</v>
          </cell>
          <cell r="D6232">
            <v>4969</v>
          </cell>
          <cell r="E6232" t="str">
            <v>SLG-CRT</v>
          </cell>
          <cell r="F6232" t="str">
            <v>U00-1043</v>
          </cell>
          <cell r="G6232" t="str">
            <v>RITE</v>
          </cell>
        </row>
        <row r="6233">
          <cell r="A6233">
            <v>5098</v>
          </cell>
          <cell r="B6233">
            <v>2</v>
          </cell>
          <cell r="C6233" t="str">
            <v>SLG-CRT-U-00-1044</v>
          </cell>
          <cell r="D6233">
            <v>5098</v>
          </cell>
          <cell r="E6233" t="str">
            <v>SLG-CRT</v>
          </cell>
          <cell r="F6233" t="str">
            <v>U-00-1044</v>
          </cell>
          <cell r="G6233" t="str">
            <v>On Location</v>
          </cell>
        </row>
        <row r="6234">
          <cell r="A6234">
            <v>5027</v>
          </cell>
          <cell r="B6234">
            <v>2</v>
          </cell>
          <cell r="C6234" t="str">
            <v>SLG-CRT-U40826-1</v>
          </cell>
          <cell r="D6234">
            <v>5027</v>
          </cell>
          <cell r="E6234" t="str">
            <v>SLG-CRT</v>
          </cell>
          <cell r="F6234" t="str">
            <v>U40826-1</v>
          </cell>
          <cell r="G6234" t="str">
            <v>On Location</v>
          </cell>
          <cell r="N6234" t="str">
            <v>LFT-63791</v>
          </cell>
        </row>
        <row r="6235">
          <cell r="A6235">
            <v>4963</v>
          </cell>
          <cell r="B6235">
            <v>2</v>
          </cell>
          <cell r="C6235" t="str">
            <v>SLG-CRT-U40826-10</v>
          </cell>
          <cell r="D6235">
            <v>4963</v>
          </cell>
          <cell r="E6235" t="str">
            <v>SLG-CRT</v>
          </cell>
          <cell r="F6235" t="str">
            <v>U40826-10</v>
          </cell>
          <cell r="G6235" t="str">
            <v>On Location</v>
          </cell>
        </row>
        <row r="6236">
          <cell r="A6236">
            <v>4967</v>
          </cell>
          <cell r="B6236">
            <v>2</v>
          </cell>
          <cell r="C6236" t="str">
            <v>SLG-CRT-U40826-11</v>
          </cell>
          <cell r="D6236">
            <v>4967</v>
          </cell>
          <cell r="E6236" t="str">
            <v>SLG-CRT</v>
          </cell>
          <cell r="F6236" t="str">
            <v>U40826-11</v>
          </cell>
          <cell r="G6236" t="str">
            <v>On Location</v>
          </cell>
          <cell r="N6236" t="str">
            <v>LFT-63791</v>
          </cell>
        </row>
        <row r="6237">
          <cell r="A6237">
            <v>4993</v>
          </cell>
          <cell r="B6237">
            <v>2</v>
          </cell>
          <cell r="C6237" t="str">
            <v>SLG-CRT-U40826-12</v>
          </cell>
          <cell r="D6237">
            <v>4993</v>
          </cell>
          <cell r="E6237" t="str">
            <v>SLG-CRT</v>
          </cell>
          <cell r="F6237" t="str">
            <v>U40826-12</v>
          </cell>
          <cell r="G6237" t="str">
            <v>RITE</v>
          </cell>
          <cell r="N6237" t="str">
            <v>LFT-63791</v>
          </cell>
        </row>
        <row r="6238">
          <cell r="A6238">
            <v>5449</v>
          </cell>
          <cell r="B6238">
            <v>2</v>
          </cell>
          <cell r="C6238" t="str">
            <v>SLG-CRT-U40826-13</v>
          </cell>
          <cell r="D6238">
            <v>5449</v>
          </cell>
          <cell r="E6238" t="str">
            <v>SLG-CRT</v>
          </cell>
          <cell r="F6238" t="str">
            <v>U40826-13</v>
          </cell>
          <cell r="G6238" t="str">
            <v>RITE</v>
          </cell>
          <cell r="N6238" t="str">
            <v>LFT-67391</v>
          </cell>
        </row>
        <row r="6239">
          <cell r="A6239">
            <v>5452</v>
          </cell>
          <cell r="B6239">
            <v>2</v>
          </cell>
          <cell r="C6239" t="str">
            <v>SLG-CRT-U40826-14</v>
          </cell>
          <cell r="D6239">
            <v>5452</v>
          </cell>
          <cell r="E6239" t="str">
            <v>SLG-CRT</v>
          </cell>
          <cell r="F6239" t="str">
            <v>U40826-14</v>
          </cell>
          <cell r="G6239" t="str">
            <v>On Location</v>
          </cell>
        </row>
        <row r="6240">
          <cell r="A6240">
            <v>5142</v>
          </cell>
          <cell r="B6240">
            <v>2</v>
          </cell>
          <cell r="C6240" t="str">
            <v>SLG-CRT-U40826-15</v>
          </cell>
          <cell r="D6240">
            <v>5142</v>
          </cell>
          <cell r="E6240" t="str">
            <v>SLG-CRT</v>
          </cell>
          <cell r="F6240" t="str">
            <v>U40826-15</v>
          </cell>
          <cell r="G6240" t="str">
            <v>On Location</v>
          </cell>
          <cell r="N6240" t="str">
            <v>LFT-63791</v>
          </cell>
        </row>
        <row r="6241">
          <cell r="A6241">
            <v>5451</v>
          </cell>
          <cell r="B6241">
            <v>2</v>
          </cell>
          <cell r="C6241" t="str">
            <v>SLG-CRT-U40826-16</v>
          </cell>
          <cell r="D6241">
            <v>5451</v>
          </cell>
          <cell r="E6241" t="str">
            <v>SLG-CRT</v>
          </cell>
          <cell r="F6241" t="str">
            <v>U40826-16</v>
          </cell>
          <cell r="G6241" t="str">
            <v>On Location</v>
          </cell>
        </row>
        <row r="6242">
          <cell r="A6242">
            <v>5446</v>
          </cell>
          <cell r="B6242">
            <v>2</v>
          </cell>
          <cell r="C6242" t="str">
            <v>SLG-CRT-U40826-19</v>
          </cell>
          <cell r="D6242">
            <v>5446</v>
          </cell>
          <cell r="E6242" t="str">
            <v>SLG-CRT</v>
          </cell>
          <cell r="F6242" t="str">
            <v>U40826-19</v>
          </cell>
          <cell r="G6242" t="str">
            <v>On Location</v>
          </cell>
        </row>
        <row r="6243">
          <cell r="A6243">
            <v>5056</v>
          </cell>
          <cell r="B6243">
            <v>2</v>
          </cell>
          <cell r="C6243" t="str">
            <v>SLG-CRT-U40826-2</v>
          </cell>
          <cell r="D6243">
            <v>5056</v>
          </cell>
          <cell r="E6243" t="str">
            <v>SLG-CRT</v>
          </cell>
          <cell r="F6243" t="str">
            <v>U40826-2</v>
          </cell>
          <cell r="G6243" t="str">
            <v>RITE</v>
          </cell>
          <cell r="N6243" t="str">
            <v>LFT-63791</v>
          </cell>
        </row>
        <row r="6244">
          <cell r="A6244">
            <v>5119</v>
          </cell>
          <cell r="B6244">
            <v>2</v>
          </cell>
          <cell r="C6244" t="str">
            <v>SLG-CRT-U40826-20</v>
          </cell>
          <cell r="D6244">
            <v>5119</v>
          </cell>
          <cell r="E6244" t="str">
            <v>SLG-CRT</v>
          </cell>
          <cell r="F6244" t="str">
            <v>U40826-20</v>
          </cell>
          <cell r="G6244" t="str">
            <v>On Location</v>
          </cell>
          <cell r="N6244" t="str">
            <v>LFT-63791</v>
          </cell>
        </row>
        <row r="6245">
          <cell r="A6245">
            <v>5275</v>
          </cell>
          <cell r="B6245">
            <v>2</v>
          </cell>
          <cell r="C6245" t="str">
            <v>SLG-CRT-U40826-22</v>
          </cell>
          <cell r="D6245">
            <v>5275</v>
          </cell>
          <cell r="E6245" t="str">
            <v>SLG-CRT</v>
          </cell>
          <cell r="F6245" t="str">
            <v>U40826-22</v>
          </cell>
          <cell r="G6245" t="str">
            <v>RONG</v>
          </cell>
        </row>
        <row r="6246">
          <cell r="A6246">
            <v>5274</v>
          </cell>
          <cell r="B6246">
            <v>2</v>
          </cell>
          <cell r="C6246" t="str">
            <v>SLG-CRT-U40826-23</v>
          </cell>
          <cell r="D6246">
            <v>5274</v>
          </cell>
          <cell r="E6246" t="str">
            <v>SLG-CRT</v>
          </cell>
          <cell r="F6246" t="str">
            <v>U40826-23</v>
          </cell>
          <cell r="G6246" t="str">
            <v>On Location</v>
          </cell>
        </row>
        <row r="6247">
          <cell r="A6247">
            <v>5532</v>
          </cell>
          <cell r="B6247">
            <v>2</v>
          </cell>
          <cell r="C6247" t="str">
            <v>SLG-CRT-U40826-24</v>
          </cell>
          <cell r="D6247">
            <v>5532</v>
          </cell>
          <cell r="E6247" t="str">
            <v>SLG-CRT</v>
          </cell>
          <cell r="F6247" t="str">
            <v>U40826-24</v>
          </cell>
          <cell r="G6247" t="str">
            <v>On Location</v>
          </cell>
          <cell r="N6247" t="str">
            <v>LFT-67391</v>
          </cell>
        </row>
        <row r="6248">
          <cell r="A6248">
            <v>5289</v>
          </cell>
          <cell r="B6248">
            <v>2</v>
          </cell>
          <cell r="C6248" t="str">
            <v>SLG-CRT-U40826-25</v>
          </cell>
          <cell r="D6248">
            <v>5289</v>
          </cell>
          <cell r="E6248" t="str">
            <v>SLG-CRT</v>
          </cell>
          <cell r="F6248" t="str">
            <v>U40826-25</v>
          </cell>
          <cell r="G6248" t="str">
            <v>RONG</v>
          </cell>
          <cell r="N6248" t="str">
            <v>LFT-63791</v>
          </cell>
        </row>
        <row r="6249">
          <cell r="A6249">
            <v>4976</v>
          </cell>
          <cell r="B6249">
            <v>2</v>
          </cell>
          <cell r="C6249" t="str">
            <v>SLG-CRT-U40826-4</v>
          </cell>
          <cell r="D6249">
            <v>4976</v>
          </cell>
          <cell r="E6249" t="str">
            <v>SLG-CRT</v>
          </cell>
          <cell r="F6249" t="str">
            <v>U40826-4</v>
          </cell>
          <cell r="G6249" t="str">
            <v>RITE</v>
          </cell>
          <cell r="N6249" t="str">
            <v>LFT-63791</v>
          </cell>
        </row>
        <row r="6250">
          <cell r="A6250">
            <v>4974</v>
          </cell>
          <cell r="B6250">
            <v>2</v>
          </cell>
          <cell r="C6250" t="str">
            <v>SLG-CRT-U40826-5</v>
          </cell>
          <cell r="D6250">
            <v>4974</v>
          </cell>
          <cell r="E6250" t="str">
            <v>SLG-CRT</v>
          </cell>
          <cell r="F6250" t="str">
            <v>U40826-5</v>
          </cell>
          <cell r="G6250" t="str">
            <v>On Location</v>
          </cell>
          <cell r="N6250" t="str">
            <v>LFT-63791</v>
          </cell>
        </row>
        <row r="6251">
          <cell r="A6251">
            <v>4973</v>
          </cell>
          <cell r="B6251">
            <v>2</v>
          </cell>
          <cell r="C6251" t="str">
            <v>SLG-CRT-U40826-6</v>
          </cell>
          <cell r="D6251">
            <v>4973</v>
          </cell>
          <cell r="E6251" t="str">
            <v>SLG-CRT</v>
          </cell>
          <cell r="F6251" t="str">
            <v>U40826-6</v>
          </cell>
          <cell r="G6251" t="str">
            <v>On Location</v>
          </cell>
          <cell r="N6251" t="str">
            <v>LFT-63791</v>
          </cell>
        </row>
        <row r="6252">
          <cell r="A6252">
            <v>5601</v>
          </cell>
          <cell r="B6252">
            <v>2</v>
          </cell>
          <cell r="C6252" t="str">
            <v>SLG-CRT-U40826-7</v>
          </cell>
          <cell r="D6252">
            <v>5601</v>
          </cell>
          <cell r="E6252" t="str">
            <v>SLG-CRT</v>
          </cell>
          <cell r="F6252" t="str">
            <v>U40826-7</v>
          </cell>
          <cell r="G6252" t="str">
            <v>On Location</v>
          </cell>
          <cell r="N6252" t="str">
            <v>LFT-67391</v>
          </cell>
        </row>
        <row r="6253">
          <cell r="A6253">
            <v>4978</v>
          </cell>
          <cell r="B6253">
            <v>2</v>
          </cell>
          <cell r="C6253" t="str">
            <v>SLG-CRT-U40826-8</v>
          </cell>
          <cell r="D6253">
            <v>4978</v>
          </cell>
          <cell r="E6253" t="str">
            <v>SLG-CRT</v>
          </cell>
          <cell r="F6253" t="str">
            <v>U40826-8</v>
          </cell>
          <cell r="G6253" t="str">
            <v>On Location</v>
          </cell>
          <cell r="N6253" t="str">
            <v>LFT-63791</v>
          </cell>
        </row>
        <row r="6254">
          <cell r="A6254">
            <v>4966</v>
          </cell>
          <cell r="B6254">
            <v>2</v>
          </cell>
          <cell r="C6254" t="str">
            <v>SLG-CRT-U40826-9</v>
          </cell>
          <cell r="D6254">
            <v>4966</v>
          </cell>
          <cell r="E6254" t="str">
            <v>SLG-CRT</v>
          </cell>
          <cell r="F6254" t="str">
            <v>U40826-9</v>
          </cell>
          <cell r="G6254" t="str">
            <v>On Location</v>
          </cell>
          <cell r="N6254" t="str">
            <v>LFT-63791</v>
          </cell>
        </row>
        <row r="6255">
          <cell r="A6255">
            <v>5627</v>
          </cell>
          <cell r="B6255">
            <v>2</v>
          </cell>
          <cell r="C6255" t="str">
            <v>SLG-CRT-U41114-1</v>
          </cell>
          <cell r="D6255">
            <v>5627</v>
          </cell>
          <cell r="E6255" t="str">
            <v>SLG-CRT</v>
          </cell>
          <cell r="F6255" t="str">
            <v>U41114-1</v>
          </cell>
          <cell r="G6255" t="str">
            <v>RITE</v>
          </cell>
        </row>
        <row r="6256">
          <cell r="A6256">
            <v>6039</v>
          </cell>
          <cell r="B6256">
            <v>2</v>
          </cell>
          <cell r="C6256" t="str">
            <v>SLG-CRT-U41114-11</v>
          </cell>
          <cell r="D6256">
            <v>6039</v>
          </cell>
          <cell r="E6256" t="str">
            <v>SLG-CRT</v>
          </cell>
          <cell r="F6256" t="str">
            <v>U41114-11</v>
          </cell>
          <cell r="G6256" t="str">
            <v>On Location</v>
          </cell>
        </row>
        <row r="6257">
          <cell r="A6257">
            <v>6152</v>
          </cell>
          <cell r="B6257">
            <v>2</v>
          </cell>
          <cell r="C6257" t="str">
            <v>SLG-CRT-U41114-12</v>
          </cell>
          <cell r="D6257">
            <v>6152</v>
          </cell>
          <cell r="E6257" t="str">
            <v>SLG-CRT</v>
          </cell>
          <cell r="F6257" t="str">
            <v>U41114-12</v>
          </cell>
          <cell r="G6257" t="str">
            <v>On Location</v>
          </cell>
        </row>
        <row r="6258">
          <cell r="A6258">
            <v>5359</v>
          </cell>
          <cell r="B6258">
            <v>2</v>
          </cell>
          <cell r="C6258" t="str">
            <v>SLG-CRT-U41114-2</v>
          </cell>
          <cell r="D6258">
            <v>5359</v>
          </cell>
          <cell r="E6258" t="str">
            <v>SLG-CRT</v>
          </cell>
          <cell r="F6258" t="str">
            <v>U41114-2</v>
          </cell>
          <cell r="G6258" t="str">
            <v>On Location</v>
          </cell>
          <cell r="N6258" t="str">
            <v>lft-69702</v>
          </cell>
        </row>
        <row r="6259">
          <cell r="A6259">
            <v>5361</v>
          </cell>
          <cell r="B6259">
            <v>2</v>
          </cell>
          <cell r="C6259" t="str">
            <v>SLG-CRT-U41114-3</v>
          </cell>
          <cell r="D6259">
            <v>5361</v>
          </cell>
          <cell r="E6259" t="str">
            <v>SLG-CRT</v>
          </cell>
          <cell r="F6259" t="str">
            <v>U41114-3</v>
          </cell>
          <cell r="G6259" t="str">
            <v>On Location</v>
          </cell>
          <cell r="N6259" t="str">
            <v>LFT-60702</v>
          </cell>
        </row>
        <row r="6260">
          <cell r="A6260">
            <v>5895</v>
          </cell>
          <cell r="B6260">
            <v>2</v>
          </cell>
          <cell r="C6260" t="str">
            <v>SLG-CRT-U41114-7</v>
          </cell>
          <cell r="D6260">
            <v>5895</v>
          </cell>
          <cell r="E6260" t="str">
            <v>SLG-CRT</v>
          </cell>
          <cell r="F6260" t="str">
            <v>U41114-7</v>
          </cell>
          <cell r="G6260" t="str">
            <v>On Location</v>
          </cell>
        </row>
        <row r="6261">
          <cell r="A6261">
            <v>5536</v>
          </cell>
          <cell r="B6261">
            <v>2</v>
          </cell>
          <cell r="C6261" t="str">
            <v>SLG-CRT-U41114-8</v>
          </cell>
          <cell r="D6261">
            <v>5536</v>
          </cell>
          <cell r="E6261" t="str">
            <v>SLG-CRT</v>
          </cell>
          <cell r="F6261" t="str">
            <v>U41114-8</v>
          </cell>
          <cell r="G6261" t="str">
            <v>On Location</v>
          </cell>
        </row>
        <row r="6262">
          <cell r="A6262">
            <v>5447</v>
          </cell>
          <cell r="B6262">
            <v>2</v>
          </cell>
          <cell r="C6262" t="str">
            <v>SLG-CRT-U41115-7</v>
          </cell>
          <cell r="D6262">
            <v>5447</v>
          </cell>
          <cell r="E6262" t="str">
            <v>SLG-CRT</v>
          </cell>
          <cell r="F6262" t="str">
            <v>U41115-7</v>
          </cell>
          <cell r="G6262" t="str">
            <v>On Location</v>
          </cell>
          <cell r="N6262" t="str">
            <v>LFT-69371</v>
          </cell>
        </row>
        <row r="6263">
          <cell r="A6263">
            <v>2337</v>
          </cell>
          <cell r="B6263">
            <v>2</v>
          </cell>
          <cell r="C6263" t="str">
            <v>SWD6-BA-606</v>
          </cell>
          <cell r="D6263">
            <v>2337</v>
          </cell>
          <cell r="E6263" t="str">
            <v>SD6E-BA</v>
          </cell>
          <cell r="F6263" t="str">
            <v>606</v>
          </cell>
          <cell r="G6263" t="str">
            <v>On Location</v>
          </cell>
          <cell r="H6263" t="str">
            <v>1000015079</v>
          </cell>
          <cell r="N6263" t="str">
            <v>4500350382</v>
          </cell>
          <cell r="O6263" t="str">
            <v>2</v>
          </cell>
        </row>
        <row r="6264">
          <cell r="A6264">
            <v>6833</v>
          </cell>
          <cell r="B6264">
            <v>2</v>
          </cell>
          <cell r="C6264" t="str">
            <v>SWD6-BA-606</v>
          </cell>
          <cell r="D6264">
            <v>6833</v>
          </cell>
          <cell r="E6264" t="str">
            <v>SD6L-BA</v>
          </cell>
          <cell r="F6264" t="str">
            <v>606</v>
          </cell>
          <cell r="G6264" t="str">
            <v>On Location</v>
          </cell>
          <cell r="H6264" t="str">
            <v>1000015079</v>
          </cell>
        </row>
        <row r="6265">
          <cell r="A6265">
            <v>2338</v>
          </cell>
          <cell r="B6265">
            <v>2</v>
          </cell>
          <cell r="C6265" t="str">
            <v>SWD6-BA-606</v>
          </cell>
          <cell r="D6265">
            <v>2338</v>
          </cell>
          <cell r="E6265" t="str">
            <v>SWD6-BA</v>
          </cell>
          <cell r="F6265" t="str">
            <v>606</v>
          </cell>
          <cell r="G6265" t="str">
            <v>On Location</v>
          </cell>
          <cell r="H6265" t="str">
            <v>1000015079</v>
          </cell>
          <cell r="N6265" t="str">
            <v>4500350382</v>
          </cell>
          <cell r="O6265" t="str">
            <v>2</v>
          </cell>
        </row>
        <row r="6266">
          <cell r="A6266">
            <v>2343</v>
          </cell>
          <cell r="B6266">
            <v>2</v>
          </cell>
          <cell r="C6266" t="str">
            <v>SWD6-BA-607</v>
          </cell>
          <cell r="D6266">
            <v>2343</v>
          </cell>
          <cell r="E6266" t="str">
            <v>SD6E-BA</v>
          </cell>
          <cell r="F6266" t="str">
            <v>607</v>
          </cell>
          <cell r="G6266" t="str">
            <v>On Location</v>
          </cell>
          <cell r="H6266" t="str">
            <v>1000017447</v>
          </cell>
        </row>
        <row r="6267">
          <cell r="A6267">
            <v>6834</v>
          </cell>
          <cell r="B6267">
            <v>2</v>
          </cell>
          <cell r="C6267" t="str">
            <v>SWD6-BA-607</v>
          </cell>
          <cell r="D6267">
            <v>6834</v>
          </cell>
          <cell r="E6267" t="str">
            <v>SD6L-BA</v>
          </cell>
          <cell r="F6267" t="str">
            <v>607</v>
          </cell>
          <cell r="G6267" t="str">
            <v>On Location</v>
          </cell>
          <cell r="H6267" t="str">
            <v>1000017447</v>
          </cell>
        </row>
        <row r="6268">
          <cell r="A6268">
            <v>2344</v>
          </cell>
          <cell r="B6268">
            <v>2</v>
          </cell>
          <cell r="C6268" t="str">
            <v>SWD6-BA-607</v>
          </cell>
          <cell r="D6268">
            <v>2344</v>
          </cell>
          <cell r="E6268" t="str">
            <v>SWD6-BA</v>
          </cell>
          <cell r="F6268" t="str">
            <v>607</v>
          </cell>
          <cell r="G6268" t="str">
            <v>On Location</v>
          </cell>
          <cell r="H6268" t="str">
            <v>1000017447</v>
          </cell>
        </row>
        <row r="6269">
          <cell r="A6269">
            <v>2374</v>
          </cell>
          <cell r="B6269">
            <v>2</v>
          </cell>
          <cell r="C6269" t="str">
            <v>SWD6-BA-618</v>
          </cell>
          <cell r="D6269">
            <v>2374</v>
          </cell>
          <cell r="E6269" t="str">
            <v>SD6E-BA</v>
          </cell>
          <cell r="F6269" t="str">
            <v>618</v>
          </cell>
          <cell r="G6269" t="str">
            <v>RITE</v>
          </cell>
          <cell r="H6269" t="str">
            <v>1000016235</v>
          </cell>
          <cell r="N6269" t="str">
            <v>4500642441</v>
          </cell>
          <cell r="O6269" t="str">
            <v>1</v>
          </cell>
        </row>
        <row r="6270">
          <cell r="A6270">
            <v>6835</v>
          </cell>
          <cell r="B6270">
            <v>2</v>
          </cell>
          <cell r="C6270" t="str">
            <v>SWD6-BA-618</v>
          </cell>
          <cell r="D6270">
            <v>6835</v>
          </cell>
          <cell r="E6270" t="str">
            <v>SD6L-BA</v>
          </cell>
          <cell r="F6270" t="str">
            <v>618</v>
          </cell>
          <cell r="G6270" t="str">
            <v>RITE</v>
          </cell>
          <cell r="H6270" t="str">
            <v>1000016235</v>
          </cell>
        </row>
        <row r="6271">
          <cell r="A6271">
            <v>2375</v>
          </cell>
          <cell r="B6271">
            <v>2</v>
          </cell>
          <cell r="C6271" t="str">
            <v>SWD6-BA-618</v>
          </cell>
          <cell r="D6271">
            <v>2375</v>
          </cell>
          <cell r="E6271" t="str">
            <v>SWD6-BA</v>
          </cell>
          <cell r="F6271" t="str">
            <v>618</v>
          </cell>
          <cell r="G6271" t="str">
            <v>RITE</v>
          </cell>
          <cell r="H6271" t="str">
            <v>1000016235</v>
          </cell>
          <cell r="N6271" t="str">
            <v>4500642441</v>
          </cell>
          <cell r="O6271" t="str">
            <v>1</v>
          </cell>
        </row>
        <row r="6272">
          <cell r="A6272">
            <v>2378</v>
          </cell>
          <cell r="B6272">
            <v>2</v>
          </cell>
          <cell r="C6272" t="str">
            <v>SWD6-BA-619</v>
          </cell>
          <cell r="D6272">
            <v>2378</v>
          </cell>
          <cell r="E6272" t="str">
            <v>SD6E-BA</v>
          </cell>
          <cell r="F6272" t="str">
            <v>619</v>
          </cell>
          <cell r="G6272" t="str">
            <v>RITE</v>
          </cell>
          <cell r="H6272" t="str">
            <v>1000016275</v>
          </cell>
          <cell r="N6272" t="str">
            <v>4500632438</v>
          </cell>
          <cell r="O6272" t="str">
            <v>1</v>
          </cell>
        </row>
        <row r="6273">
          <cell r="A6273">
            <v>6836</v>
          </cell>
          <cell r="B6273">
            <v>2</v>
          </cell>
          <cell r="C6273" t="str">
            <v>SWD6-BA-619</v>
          </cell>
          <cell r="D6273">
            <v>6836</v>
          </cell>
          <cell r="E6273" t="str">
            <v>SD6L-BA</v>
          </cell>
          <cell r="F6273" t="str">
            <v>619</v>
          </cell>
          <cell r="G6273" t="str">
            <v>RITE</v>
          </cell>
          <cell r="H6273" t="str">
            <v>1000016275</v>
          </cell>
        </row>
        <row r="6274">
          <cell r="A6274">
            <v>2379</v>
          </cell>
          <cell r="B6274">
            <v>2</v>
          </cell>
          <cell r="C6274" t="str">
            <v>SWD6-BA-619</v>
          </cell>
          <cell r="D6274">
            <v>2379</v>
          </cell>
          <cell r="E6274" t="str">
            <v>SWD6-BA</v>
          </cell>
          <cell r="F6274" t="str">
            <v>619</v>
          </cell>
          <cell r="G6274" t="str">
            <v>RITE</v>
          </cell>
          <cell r="H6274" t="str">
            <v>1000016275</v>
          </cell>
          <cell r="N6274" t="str">
            <v>4500632438</v>
          </cell>
          <cell r="O6274" t="str">
            <v>1</v>
          </cell>
        </row>
        <row r="6275">
          <cell r="A6275">
            <v>2394</v>
          </cell>
          <cell r="B6275">
            <v>2</v>
          </cell>
          <cell r="C6275" t="str">
            <v>SWD6-BA-624</v>
          </cell>
          <cell r="D6275">
            <v>2394</v>
          </cell>
          <cell r="E6275" t="str">
            <v>SD6E-BA</v>
          </cell>
          <cell r="F6275" t="str">
            <v>624</v>
          </cell>
          <cell r="G6275" t="str">
            <v>Lost in Hole</v>
          </cell>
          <cell r="H6275" t="str">
            <v>1000016352</v>
          </cell>
          <cell r="N6275" t="str">
            <v>4500671362</v>
          </cell>
          <cell r="O6275" t="str">
            <v>1</v>
          </cell>
        </row>
        <row r="6276">
          <cell r="A6276">
            <v>2395</v>
          </cell>
          <cell r="B6276">
            <v>2</v>
          </cell>
          <cell r="C6276" t="str">
            <v>SWD6-BA-624</v>
          </cell>
          <cell r="D6276">
            <v>2395</v>
          </cell>
          <cell r="E6276" t="str">
            <v>SWD6-BA</v>
          </cell>
          <cell r="F6276" t="str">
            <v>624</v>
          </cell>
          <cell r="G6276" t="str">
            <v>Lost in Hole</v>
          </cell>
          <cell r="H6276" t="str">
            <v>1000016352</v>
          </cell>
          <cell r="N6276" t="str">
            <v>4500671362</v>
          </cell>
          <cell r="O6276" t="str">
            <v>1</v>
          </cell>
        </row>
        <row r="6277">
          <cell r="A6277">
            <v>2405</v>
          </cell>
          <cell r="B6277">
            <v>2</v>
          </cell>
          <cell r="C6277" t="str">
            <v>SWD6-BA-627</v>
          </cell>
          <cell r="D6277">
            <v>2405</v>
          </cell>
          <cell r="E6277" t="str">
            <v>SD6E-BA</v>
          </cell>
          <cell r="F6277" t="str">
            <v>627</v>
          </cell>
          <cell r="G6277" t="str">
            <v>On Location</v>
          </cell>
          <cell r="H6277" t="str">
            <v>1000016537</v>
          </cell>
          <cell r="N6277" t="str">
            <v>4500683105</v>
          </cell>
          <cell r="O6277" t="str">
            <v>1</v>
          </cell>
        </row>
        <row r="6278">
          <cell r="A6278">
            <v>6837</v>
          </cell>
          <cell r="B6278">
            <v>2</v>
          </cell>
          <cell r="C6278" t="str">
            <v>SWD6-BA-627</v>
          </cell>
          <cell r="D6278">
            <v>6837</v>
          </cell>
          <cell r="E6278" t="str">
            <v>SD6L-BA</v>
          </cell>
          <cell r="F6278" t="str">
            <v>627</v>
          </cell>
          <cell r="G6278" t="str">
            <v>On Location</v>
          </cell>
          <cell r="H6278" t="str">
            <v>1000016537</v>
          </cell>
        </row>
        <row r="6279">
          <cell r="A6279">
            <v>2406</v>
          </cell>
          <cell r="B6279">
            <v>2</v>
          </cell>
          <cell r="C6279" t="str">
            <v>SWD6-BA-627</v>
          </cell>
          <cell r="D6279">
            <v>2406</v>
          </cell>
          <cell r="E6279" t="str">
            <v>SWD6-BA</v>
          </cell>
          <cell r="F6279" t="str">
            <v>627</v>
          </cell>
          <cell r="G6279" t="str">
            <v>On Location</v>
          </cell>
          <cell r="H6279" t="str">
            <v>1000016537</v>
          </cell>
          <cell r="N6279" t="str">
            <v>4500683105</v>
          </cell>
          <cell r="O6279" t="str">
            <v>1</v>
          </cell>
        </row>
        <row r="6280">
          <cell r="A6280">
            <v>2413</v>
          </cell>
          <cell r="B6280">
            <v>2</v>
          </cell>
          <cell r="C6280" t="str">
            <v>SWD6-BA-628</v>
          </cell>
          <cell r="D6280">
            <v>2413</v>
          </cell>
          <cell r="E6280" t="str">
            <v>SD6E-BA</v>
          </cell>
          <cell r="F6280" t="str">
            <v>628</v>
          </cell>
          <cell r="G6280" t="str">
            <v>RONG</v>
          </cell>
          <cell r="H6280" t="str">
            <v>1000016692</v>
          </cell>
          <cell r="N6280" t="str">
            <v>4500711615</v>
          </cell>
          <cell r="O6280" t="str">
            <v>1</v>
          </cell>
        </row>
        <row r="6281">
          <cell r="A6281">
            <v>6838</v>
          </cell>
          <cell r="B6281">
            <v>2</v>
          </cell>
          <cell r="C6281" t="str">
            <v>SWD6-BA-628</v>
          </cell>
          <cell r="D6281">
            <v>6838</v>
          </cell>
          <cell r="E6281" t="str">
            <v>SD6L-BA</v>
          </cell>
          <cell r="F6281" t="str">
            <v>628</v>
          </cell>
          <cell r="G6281" t="str">
            <v>RITE</v>
          </cell>
          <cell r="H6281" t="str">
            <v>1000016692</v>
          </cell>
        </row>
        <row r="6282">
          <cell r="A6282">
            <v>2414</v>
          </cell>
          <cell r="B6282">
            <v>2</v>
          </cell>
          <cell r="C6282" t="str">
            <v>SWD6-BA-628</v>
          </cell>
          <cell r="D6282">
            <v>2414</v>
          </cell>
          <cell r="E6282" t="str">
            <v>SWD6-BA</v>
          </cell>
          <cell r="F6282" t="str">
            <v>628</v>
          </cell>
          <cell r="G6282" t="str">
            <v>RONG</v>
          </cell>
          <cell r="H6282" t="str">
            <v>1000016692</v>
          </cell>
          <cell r="N6282" t="str">
            <v>4500711615</v>
          </cell>
          <cell r="O6282" t="str">
            <v>1</v>
          </cell>
        </row>
        <row r="6283">
          <cell r="A6283">
            <v>2422</v>
          </cell>
          <cell r="B6283">
            <v>2</v>
          </cell>
          <cell r="C6283" t="str">
            <v>SWD6-BA-632</v>
          </cell>
          <cell r="D6283">
            <v>2422</v>
          </cell>
          <cell r="E6283" t="str">
            <v>SD6E-BA</v>
          </cell>
          <cell r="F6283" t="str">
            <v>632</v>
          </cell>
          <cell r="G6283" t="str">
            <v>On Location</v>
          </cell>
          <cell r="H6283" t="str">
            <v>1000017461</v>
          </cell>
        </row>
        <row r="6284">
          <cell r="A6284">
            <v>6839</v>
          </cell>
          <cell r="B6284">
            <v>2</v>
          </cell>
          <cell r="C6284" t="str">
            <v>SWD6-BA-632</v>
          </cell>
          <cell r="D6284">
            <v>6839</v>
          </cell>
          <cell r="E6284" t="str">
            <v>SD6L-BA</v>
          </cell>
          <cell r="F6284" t="str">
            <v>632</v>
          </cell>
          <cell r="G6284" t="str">
            <v>On Location</v>
          </cell>
          <cell r="H6284" t="str">
            <v>1000017461</v>
          </cell>
        </row>
        <row r="6285">
          <cell r="A6285">
            <v>2423</v>
          </cell>
          <cell r="B6285">
            <v>2</v>
          </cell>
          <cell r="C6285" t="str">
            <v>SWD6-BA-632</v>
          </cell>
          <cell r="D6285">
            <v>2423</v>
          </cell>
          <cell r="E6285" t="str">
            <v>SWD6-BA</v>
          </cell>
          <cell r="F6285" t="str">
            <v>632</v>
          </cell>
          <cell r="G6285" t="str">
            <v>On Location</v>
          </cell>
          <cell r="H6285" t="str">
            <v>1000017461</v>
          </cell>
        </row>
        <row r="6286">
          <cell r="A6286">
            <v>2424</v>
          </cell>
          <cell r="B6286">
            <v>2</v>
          </cell>
          <cell r="C6286" t="str">
            <v>SWD6-BA-633</v>
          </cell>
          <cell r="D6286">
            <v>2424</v>
          </cell>
          <cell r="E6286" t="str">
            <v>SD6E-BA</v>
          </cell>
          <cell r="F6286" t="str">
            <v>633</v>
          </cell>
          <cell r="G6286" t="str">
            <v>Lost in Hole</v>
          </cell>
          <cell r="H6286" t="str">
            <v>1000016961</v>
          </cell>
        </row>
        <row r="6287">
          <cell r="A6287">
            <v>2425</v>
          </cell>
          <cell r="B6287">
            <v>2</v>
          </cell>
          <cell r="C6287" t="str">
            <v>SWD6-BA-633</v>
          </cell>
          <cell r="D6287">
            <v>2425</v>
          </cell>
          <cell r="E6287" t="str">
            <v>SWD6-BA</v>
          </cell>
          <cell r="F6287" t="str">
            <v>633</v>
          </cell>
          <cell r="G6287" t="str">
            <v>Lost in Hole</v>
          </cell>
          <cell r="H6287" t="str">
            <v>1000016961</v>
          </cell>
        </row>
        <row r="6288">
          <cell r="A6288">
            <v>4851</v>
          </cell>
          <cell r="B6288">
            <v>2</v>
          </cell>
          <cell r="C6288" t="str">
            <v>SWD6-BA-636</v>
          </cell>
          <cell r="D6288">
            <v>4851</v>
          </cell>
          <cell r="E6288" t="str">
            <v>SD6E-BA</v>
          </cell>
          <cell r="F6288" t="str">
            <v>636</v>
          </cell>
          <cell r="G6288" t="str">
            <v>On Location</v>
          </cell>
          <cell r="H6288" t="str">
            <v>1000017691</v>
          </cell>
          <cell r="N6288" t="str">
            <v>4500992316</v>
          </cell>
          <cell r="O6288" t="str">
            <v>2</v>
          </cell>
        </row>
        <row r="6289">
          <cell r="A6289">
            <v>6526</v>
          </cell>
          <cell r="B6289">
            <v>2</v>
          </cell>
          <cell r="C6289" t="str">
            <v>SWD6-BA-636</v>
          </cell>
          <cell r="D6289">
            <v>6526</v>
          </cell>
          <cell r="E6289" t="str">
            <v>SD6L-BA</v>
          </cell>
          <cell r="F6289" t="str">
            <v>636</v>
          </cell>
          <cell r="G6289" t="str">
            <v>On Location</v>
          </cell>
          <cell r="H6289" t="str">
            <v>1000017691</v>
          </cell>
        </row>
        <row r="6290">
          <cell r="A6290">
            <v>4850</v>
          </cell>
          <cell r="B6290">
            <v>2</v>
          </cell>
          <cell r="C6290" t="str">
            <v>SWD6-BA-636</v>
          </cell>
          <cell r="D6290">
            <v>4850</v>
          </cell>
          <cell r="E6290" t="str">
            <v>SWD6-BA</v>
          </cell>
          <cell r="F6290" t="str">
            <v>636</v>
          </cell>
          <cell r="G6290" t="str">
            <v>On Location</v>
          </cell>
          <cell r="H6290" t="str">
            <v>1000017691</v>
          </cell>
          <cell r="N6290" t="str">
            <v>4500992316</v>
          </cell>
          <cell r="O6290" t="str">
            <v>2</v>
          </cell>
        </row>
        <row r="6291">
          <cell r="A6291">
            <v>4774</v>
          </cell>
          <cell r="B6291">
            <v>2</v>
          </cell>
          <cell r="C6291" t="str">
            <v>SWD6-BA-638</v>
          </cell>
          <cell r="D6291">
            <v>4774</v>
          </cell>
          <cell r="E6291" t="str">
            <v>SD6E-BA</v>
          </cell>
          <cell r="F6291" t="str">
            <v>638</v>
          </cell>
          <cell r="G6291" t="str">
            <v>RITE</v>
          </cell>
          <cell r="H6291" t="str">
            <v>1000017666</v>
          </cell>
          <cell r="N6291" t="str">
            <v>4500992316</v>
          </cell>
          <cell r="O6291" t="str">
            <v>1</v>
          </cell>
        </row>
        <row r="6292">
          <cell r="A6292">
            <v>6527</v>
          </cell>
          <cell r="B6292">
            <v>2</v>
          </cell>
          <cell r="C6292" t="str">
            <v>SWD6-BA-638</v>
          </cell>
          <cell r="D6292">
            <v>6527</v>
          </cell>
          <cell r="E6292" t="str">
            <v>SD6L-BA</v>
          </cell>
          <cell r="F6292" t="str">
            <v>638</v>
          </cell>
          <cell r="G6292" t="str">
            <v>RITE</v>
          </cell>
          <cell r="H6292" t="str">
            <v>1000017666</v>
          </cell>
        </row>
        <row r="6293">
          <cell r="A6293">
            <v>4771</v>
          </cell>
          <cell r="B6293">
            <v>2</v>
          </cell>
          <cell r="C6293" t="str">
            <v>SWD6-BA-638</v>
          </cell>
          <cell r="D6293">
            <v>4771</v>
          </cell>
          <cell r="E6293" t="str">
            <v>SWD6-BA</v>
          </cell>
          <cell r="F6293" t="str">
            <v>638</v>
          </cell>
          <cell r="G6293" t="str">
            <v>RITE</v>
          </cell>
          <cell r="H6293" t="str">
            <v>1000017666</v>
          </cell>
          <cell r="N6293" t="str">
            <v>4500992316</v>
          </cell>
          <cell r="O6293" t="str">
            <v>1</v>
          </cell>
        </row>
        <row r="6294">
          <cell r="A6294">
            <v>5377</v>
          </cell>
          <cell r="B6294">
            <v>2</v>
          </cell>
          <cell r="C6294" t="str">
            <v>SWD6-BA-640</v>
          </cell>
          <cell r="D6294">
            <v>5377</v>
          </cell>
          <cell r="E6294" t="str">
            <v>SD6E-BA</v>
          </cell>
          <cell r="F6294" t="str">
            <v>640</v>
          </cell>
          <cell r="G6294" t="str">
            <v>Lost in Hole</v>
          </cell>
          <cell r="I6294">
            <v>1000018771</v>
          </cell>
          <cell r="N6294" t="str">
            <v>4500992316</v>
          </cell>
          <cell r="O6294" t="str">
            <v>1</v>
          </cell>
        </row>
        <row r="6295">
          <cell r="A6295">
            <v>5376</v>
          </cell>
          <cell r="B6295">
            <v>2</v>
          </cell>
          <cell r="C6295" t="str">
            <v>SWD6-BA-640</v>
          </cell>
          <cell r="D6295">
            <v>5376</v>
          </cell>
          <cell r="E6295" t="str">
            <v>SWD6-BA</v>
          </cell>
          <cell r="F6295" t="str">
            <v>640</v>
          </cell>
          <cell r="G6295" t="str">
            <v>Lost in Hole</v>
          </cell>
          <cell r="I6295">
            <v>1000018771</v>
          </cell>
          <cell r="N6295" t="str">
            <v>4500992316</v>
          </cell>
          <cell r="O6295" t="str">
            <v>1</v>
          </cell>
        </row>
        <row r="6296">
          <cell r="A6296">
            <v>6047</v>
          </cell>
          <cell r="B6296">
            <v>2</v>
          </cell>
          <cell r="C6296" t="str">
            <v>SWD6-BA-641</v>
          </cell>
          <cell r="D6296">
            <v>6047</v>
          </cell>
          <cell r="E6296" t="str">
            <v>SD6E-BA</v>
          </cell>
          <cell r="F6296" t="str">
            <v>641</v>
          </cell>
          <cell r="G6296" t="str">
            <v>RITE</v>
          </cell>
          <cell r="H6296" t="str">
            <v>1000018286</v>
          </cell>
        </row>
        <row r="6297">
          <cell r="A6297">
            <v>6840</v>
          </cell>
          <cell r="B6297">
            <v>2</v>
          </cell>
          <cell r="C6297" t="str">
            <v>SWD6-BA-641</v>
          </cell>
          <cell r="D6297">
            <v>6840</v>
          </cell>
          <cell r="E6297" t="str">
            <v>SD6L-BA</v>
          </cell>
          <cell r="F6297" t="str">
            <v>641</v>
          </cell>
          <cell r="G6297" t="str">
            <v>RITE</v>
          </cell>
          <cell r="H6297" t="str">
            <v>1000018286</v>
          </cell>
        </row>
        <row r="6298">
          <cell r="A6298">
            <v>6046</v>
          </cell>
          <cell r="B6298">
            <v>2</v>
          </cell>
          <cell r="C6298" t="str">
            <v>SWD6-BA-641</v>
          </cell>
          <cell r="D6298">
            <v>6046</v>
          </cell>
          <cell r="E6298" t="str">
            <v>SWD6-BA</v>
          </cell>
          <cell r="F6298" t="str">
            <v>641</v>
          </cell>
          <cell r="G6298" t="str">
            <v>RITE</v>
          </cell>
          <cell r="H6298" t="str">
            <v>1000018286</v>
          </cell>
        </row>
        <row r="6299">
          <cell r="A6299">
            <v>6741</v>
          </cell>
          <cell r="B6299">
            <v>2</v>
          </cell>
          <cell r="C6299" t="str">
            <v>SWD6-BA-646</v>
          </cell>
          <cell r="D6299">
            <v>6741</v>
          </cell>
          <cell r="E6299" t="str">
            <v>SD6E-BA</v>
          </cell>
          <cell r="F6299" t="str">
            <v>646</v>
          </cell>
          <cell r="G6299" t="str">
            <v>RITE</v>
          </cell>
          <cell r="H6299" t="str">
            <v>1000018985</v>
          </cell>
          <cell r="N6299" t="str">
            <v>4501163189</v>
          </cell>
          <cell r="O6299" t="str">
            <v>1</v>
          </cell>
        </row>
        <row r="6300">
          <cell r="A6300">
            <v>6742</v>
          </cell>
          <cell r="B6300">
            <v>2</v>
          </cell>
          <cell r="C6300" t="str">
            <v>SWD6-BA-646</v>
          </cell>
          <cell r="D6300">
            <v>6742</v>
          </cell>
          <cell r="E6300" t="str">
            <v>SD6L-BA</v>
          </cell>
          <cell r="F6300" t="str">
            <v>646</v>
          </cell>
          <cell r="G6300" t="str">
            <v>RITE</v>
          </cell>
          <cell r="H6300" t="str">
            <v>1000018985</v>
          </cell>
          <cell r="N6300" t="str">
            <v>4501163189</v>
          </cell>
          <cell r="O6300" t="str">
            <v>1</v>
          </cell>
        </row>
        <row r="6301">
          <cell r="A6301">
            <v>6740</v>
          </cell>
          <cell r="B6301">
            <v>2</v>
          </cell>
          <cell r="C6301" t="str">
            <v>SWD6-BA-646</v>
          </cell>
          <cell r="D6301">
            <v>6740</v>
          </cell>
          <cell r="E6301" t="str">
            <v>SWD6-BA</v>
          </cell>
          <cell r="F6301" t="str">
            <v>646</v>
          </cell>
          <cell r="G6301" t="str">
            <v>RITE</v>
          </cell>
          <cell r="H6301" t="str">
            <v>1000018985</v>
          </cell>
          <cell r="N6301" t="str">
            <v>4501163189</v>
          </cell>
          <cell r="O6301" t="str">
            <v>1</v>
          </cell>
        </row>
        <row r="6302">
          <cell r="A6302">
            <v>2793</v>
          </cell>
          <cell r="B6302">
            <v>2</v>
          </cell>
          <cell r="C6302" t="str">
            <v>SWD8-BA-810</v>
          </cell>
          <cell r="D6302">
            <v>2793</v>
          </cell>
          <cell r="E6302" t="str">
            <v>SD8E-BA</v>
          </cell>
          <cell r="F6302" t="str">
            <v>810</v>
          </cell>
          <cell r="G6302" t="str">
            <v>RITE</v>
          </cell>
          <cell r="H6302" t="str">
            <v>1000012217</v>
          </cell>
        </row>
        <row r="6303">
          <cell r="A6303">
            <v>6841</v>
          </cell>
          <cell r="B6303">
            <v>2</v>
          </cell>
          <cell r="C6303" t="str">
            <v>SWD8-BA-810</v>
          </cell>
          <cell r="D6303">
            <v>6841</v>
          </cell>
          <cell r="E6303" t="str">
            <v>SD8L-AA</v>
          </cell>
          <cell r="F6303" t="str">
            <v>810</v>
          </cell>
          <cell r="G6303" t="str">
            <v>RITE</v>
          </cell>
          <cell r="H6303" t="str">
            <v>1000012217</v>
          </cell>
        </row>
        <row r="6304">
          <cell r="A6304">
            <v>2794</v>
          </cell>
          <cell r="B6304">
            <v>2</v>
          </cell>
          <cell r="C6304" t="str">
            <v>SWD8-BA-810</v>
          </cell>
          <cell r="D6304">
            <v>2794</v>
          </cell>
          <cell r="E6304" t="str">
            <v>SWD8-BA</v>
          </cell>
          <cell r="F6304" t="str">
            <v>810</v>
          </cell>
          <cell r="G6304" t="str">
            <v>RITE</v>
          </cell>
          <cell r="H6304" t="str">
            <v>1000012217</v>
          </cell>
        </row>
        <row r="6305">
          <cell r="A6305">
            <v>2809</v>
          </cell>
          <cell r="B6305">
            <v>2</v>
          </cell>
          <cell r="C6305" t="str">
            <v>SWD8-BA-813</v>
          </cell>
          <cell r="D6305">
            <v>2809</v>
          </cell>
          <cell r="E6305" t="str">
            <v>SD8E-BA</v>
          </cell>
          <cell r="F6305" t="str">
            <v>813</v>
          </cell>
          <cell r="G6305" t="str">
            <v>RITE</v>
          </cell>
          <cell r="H6305" t="str">
            <v>1000018989</v>
          </cell>
        </row>
        <row r="6306">
          <cell r="A6306">
            <v>6842</v>
          </cell>
          <cell r="B6306">
            <v>2</v>
          </cell>
          <cell r="C6306" t="str">
            <v>SWD8-BA-813</v>
          </cell>
          <cell r="D6306">
            <v>6842</v>
          </cell>
          <cell r="E6306" t="str">
            <v>SD8L-AA</v>
          </cell>
          <cell r="F6306" t="str">
            <v>813</v>
          </cell>
          <cell r="G6306" t="str">
            <v>RITE</v>
          </cell>
          <cell r="H6306" t="str">
            <v>1000018989</v>
          </cell>
        </row>
        <row r="6307">
          <cell r="A6307">
            <v>2810</v>
          </cell>
          <cell r="B6307">
            <v>2</v>
          </cell>
          <cell r="C6307" t="str">
            <v>SWD8-BA-813</v>
          </cell>
          <cell r="D6307">
            <v>2810</v>
          </cell>
          <cell r="E6307" t="str">
            <v>SWD8-BA</v>
          </cell>
          <cell r="F6307" t="str">
            <v>813</v>
          </cell>
          <cell r="G6307" t="str">
            <v>RITE</v>
          </cell>
          <cell r="H6307" t="str">
            <v>1000012428</v>
          </cell>
          <cell r="N6307" t="str">
            <v>4500002472</v>
          </cell>
          <cell r="O6307" t="str">
            <v>1</v>
          </cell>
        </row>
        <row r="6308">
          <cell r="A6308">
            <v>2837</v>
          </cell>
          <cell r="B6308">
            <v>2</v>
          </cell>
          <cell r="C6308" t="str">
            <v>SWD8-BA-818</v>
          </cell>
          <cell r="D6308">
            <v>2837</v>
          </cell>
          <cell r="E6308" t="str">
            <v>SD8E-BA</v>
          </cell>
          <cell r="F6308" t="str">
            <v>818</v>
          </cell>
          <cell r="G6308" t="str">
            <v>On Location</v>
          </cell>
          <cell r="H6308" t="str">
            <v>1000015441</v>
          </cell>
          <cell r="N6308" t="str">
            <v>4500486281</v>
          </cell>
          <cell r="O6308" t="str">
            <v>1</v>
          </cell>
        </row>
        <row r="6309">
          <cell r="A6309">
            <v>6843</v>
          </cell>
          <cell r="B6309">
            <v>2</v>
          </cell>
          <cell r="C6309" t="str">
            <v>SWD8-BA-818</v>
          </cell>
          <cell r="D6309">
            <v>6843</v>
          </cell>
          <cell r="E6309" t="str">
            <v>SD8L-AA</v>
          </cell>
          <cell r="F6309" t="str">
            <v>818</v>
          </cell>
          <cell r="G6309" t="str">
            <v>RITE</v>
          </cell>
          <cell r="H6309" t="str">
            <v>1000015441</v>
          </cell>
        </row>
        <row r="6310">
          <cell r="A6310">
            <v>2838</v>
          </cell>
          <cell r="B6310">
            <v>2</v>
          </cell>
          <cell r="C6310" t="str">
            <v>SWD8-BA-818</v>
          </cell>
          <cell r="D6310">
            <v>2838</v>
          </cell>
          <cell r="E6310" t="str">
            <v>SWD8-BA</v>
          </cell>
          <cell r="F6310" t="str">
            <v>818</v>
          </cell>
          <cell r="G6310" t="str">
            <v>On Location</v>
          </cell>
          <cell r="H6310" t="str">
            <v>1000015441</v>
          </cell>
          <cell r="N6310" t="str">
            <v>4500486281</v>
          </cell>
          <cell r="O6310" t="str">
            <v>1</v>
          </cell>
        </row>
        <row r="6311">
          <cell r="A6311">
            <v>2842</v>
          </cell>
          <cell r="B6311">
            <v>2</v>
          </cell>
          <cell r="C6311" t="str">
            <v>SWD8-BA-820</v>
          </cell>
          <cell r="D6311">
            <v>2842</v>
          </cell>
          <cell r="E6311" t="str">
            <v>SD8E-BA</v>
          </cell>
          <cell r="F6311" t="str">
            <v>820</v>
          </cell>
          <cell r="G6311" t="str">
            <v>On Location</v>
          </cell>
          <cell r="H6311" t="str">
            <v>1000016836</v>
          </cell>
        </row>
        <row r="6312">
          <cell r="A6312">
            <v>6844</v>
          </cell>
          <cell r="B6312">
            <v>2</v>
          </cell>
          <cell r="C6312" t="str">
            <v>SWD8-BA-820</v>
          </cell>
          <cell r="D6312">
            <v>6844</v>
          </cell>
          <cell r="E6312" t="str">
            <v>SD8L-AA</v>
          </cell>
          <cell r="F6312" t="str">
            <v>820</v>
          </cell>
          <cell r="G6312" t="str">
            <v>On Location</v>
          </cell>
          <cell r="H6312" t="str">
            <v>1000016836</v>
          </cell>
        </row>
        <row r="6313">
          <cell r="A6313">
            <v>2843</v>
          </cell>
          <cell r="B6313">
            <v>2</v>
          </cell>
          <cell r="C6313" t="str">
            <v>SWD8-BA-820</v>
          </cell>
          <cell r="D6313">
            <v>2843</v>
          </cell>
          <cell r="E6313" t="str">
            <v>SWD8-BA</v>
          </cell>
          <cell r="F6313" t="str">
            <v>820</v>
          </cell>
          <cell r="G6313" t="str">
            <v>On Location</v>
          </cell>
          <cell r="H6313" t="str">
            <v>1000016836</v>
          </cell>
        </row>
        <row r="6314">
          <cell r="A6314">
            <v>2850</v>
          </cell>
          <cell r="B6314">
            <v>2</v>
          </cell>
          <cell r="C6314" t="str">
            <v>SWD8-BA-826</v>
          </cell>
          <cell r="D6314">
            <v>2850</v>
          </cell>
          <cell r="E6314" t="str">
            <v>SD8E-BA</v>
          </cell>
          <cell r="F6314" t="str">
            <v>826</v>
          </cell>
          <cell r="G6314" t="str">
            <v>On Location</v>
          </cell>
          <cell r="H6314" t="str">
            <v>1000016234</v>
          </cell>
          <cell r="N6314" t="str">
            <v>4500643949</v>
          </cell>
          <cell r="O6314" t="str">
            <v>1</v>
          </cell>
        </row>
        <row r="6315">
          <cell r="A6315">
            <v>6845</v>
          </cell>
          <cell r="B6315">
            <v>2</v>
          </cell>
          <cell r="C6315" t="str">
            <v>SWD8-BA-826</v>
          </cell>
          <cell r="D6315">
            <v>6845</v>
          </cell>
          <cell r="E6315" t="str">
            <v>SD8L-AA</v>
          </cell>
          <cell r="F6315" t="str">
            <v>826</v>
          </cell>
          <cell r="G6315" t="str">
            <v>On Location</v>
          </cell>
          <cell r="H6315" t="str">
            <v>1000016234</v>
          </cell>
        </row>
        <row r="6316">
          <cell r="A6316">
            <v>2851</v>
          </cell>
          <cell r="B6316">
            <v>2</v>
          </cell>
          <cell r="C6316" t="str">
            <v>SWD8-BA-826</v>
          </cell>
          <cell r="D6316">
            <v>2851</v>
          </cell>
          <cell r="E6316" t="str">
            <v>SWD8-BA</v>
          </cell>
          <cell r="F6316" t="str">
            <v>826</v>
          </cell>
          <cell r="G6316" t="str">
            <v>On Location</v>
          </cell>
          <cell r="H6316" t="str">
            <v>1000016234</v>
          </cell>
          <cell r="N6316" t="str">
            <v>4500643949</v>
          </cell>
          <cell r="O6316" t="str">
            <v>1</v>
          </cell>
        </row>
        <row r="6317">
          <cell r="A6317">
            <v>2852</v>
          </cell>
          <cell r="B6317">
            <v>2</v>
          </cell>
          <cell r="C6317" t="str">
            <v>SWD8-BA-827</v>
          </cell>
          <cell r="D6317">
            <v>2852</v>
          </cell>
          <cell r="E6317" t="str">
            <v>SD8E-BA</v>
          </cell>
          <cell r="F6317" t="str">
            <v>827</v>
          </cell>
          <cell r="G6317" t="str">
            <v>RITE</v>
          </cell>
        </row>
        <row r="6318">
          <cell r="A6318">
            <v>6846</v>
          </cell>
          <cell r="B6318">
            <v>2</v>
          </cell>
          <cell r="C6318" t="str">
            <v>SWD8-BA-827</v>
          </cell>
          <cell r="D6318">
            <v>6846</v>
          </cell>
          <cell r="E6318" t="str">
            <v>SD8L-AA</v>
          </cell>
          <cell r="F6318" t="str">
            <v>827</v>
          </cell>
          <cell r="G6318" t="str">
            <v>RITE</v>
          </cell>
        </row>
        <row r="6319">
          <cell r="A6319">
            <v>2853</v>
          </cell>
          <cell r="B6319">
            <v>2</v>
          </cell>
          <cell r="C6319" t="str">
            <v>SWD8-BA-827</v>
          </cell>
          <cell r="D6319">
            <v>2853</v>
          </cell>
          <cell r="E6319" t="str">
            <v>SWD8-BA</v>
          </cell>
          <cell r="F6319" t="str">
            <v>827</v>
          </cell>
          <cell r="G6319" t="str">
            <v>RITE</v>
          </cell>
        </row>
        <row r="6320">
          <cell r="A6320">
            <v>2856</v>
          </cell>
          <cell r="B6320">
            <v>2</v>
          </cell>
          <cell r="C6320" t="str">
            <v>SWD8-BA-830</v>
          </cell>
          <cell r="D6320">
            <v>2856</v>
          </cell>
          <cell r="E6320" t="str">
            <v>SD8E-BA</v>
          </cell>
          <cell r="F6320" t="str">
            <v>830</v>
          </cell>
          <cell r="G6320" t="str">
            <v>Lost in Hole</v>
          </cell>
          <cell r="H6320" t="str">
            <v>1000017184</v>
          </cell>
        </row>
        <row r="6321">
          <cell r="A6321">
            <v>2857</v>
          </cell>
          <cell r="B6321">
            <v>2</v>
          </cell>
          <cell r="C6321" t="str">
            <v>SWD8-BA-830</v>
          </cell>
          <cell r="D6321">
            <v>2857</v>
          </cell>
          <cell r="E6321" t="str">
            <v>SWD8-BA</v>
          </cell>
          <cell r="F6321" t="str">
            <v>830</v>
          </cell>
          <cell r="G6321" t="str">
            <v>Lost in Hole</v>
          </cell>
          <cell r="H6321" t="str">
            <v>1000017184</v>
          </cell>
        </row>
        <row r="6322">
          <cell r="A6322">
            <v>4853</v>
          </cell>
          <cell r="B6322">
            <v>2</v>
          </cell>
          <cell r="C6322" t="str">
            <v>SWD8-BA-834</v>
          </cell>
          <cell r="D6322">
            <v>4853</v>
          </cell>
          <cell r="E6322" t="str">
            <v>SD8E-CA</v>
          </cell>
          <cell r="F6322" t="str">
            <v>834</v>
          </cell>
          <cell r="G6322" t="str">
            <v>RITE</v>
          </cell>
          <cell r="H6322" t="str">
            <v>1000017683</v>
          </cell>
          <cell r="N6322" t="str">
            <v>4500928337</v>
          </cell>
          <cell r="O6322" t="str">
            <v>1</v>
          </cell>
        </row>
        <row r="6323">
          <cell r="A6323">
            <v>6850</v>
          </cell>
          <cell r="B6323">
            <v>2</v>
          </cell>
          <cell r="C6323" t="str">
            <v>SWD8-BA-834</v>
          </cell>
          <cell r="D6323">
            <v>6850</v>
          </cell>
          <cell r="E6323" t="str">
            <v>SD8L-AA</v>
          </cell>
          <cell r="F6323" t="str">
            <v>834</v>
          </cell>
          <cell r="G6323" t="str">
            <v>RITE</v>
          </cell>
          <cell r="H6323" t="str">
            <v>1000017683</v>
          </cell>
        </row>
        <row r="6324">
          <cell r="A6324">
            <v>4852</v>
          </cell>
          <cell r="B6324">
            <v>2</v>
          </cell>
          <cell r="C6324" t="str">
            <v>SWD8-BA-834</v>
          </cell>
          <cell r="D6324">
            <v>4852</v>
          </cell>
          <cell r="E6324" t="str">
            <v>SWD8-CA</v>
          </cell>
          <cell r="F6324" t="str">
            <v>834</v>
          </cell>
          <cell r="G6324" t="str">
            <v>RITE</v>
          </cell>
          <cell r="H6324" t="str">
            <v>1000017683</v>
          </cell>
          <cell r="N6324" t="str">
            <v>4500928337</v>
          </cell>
          <cell r="O6324" t="str">
            <v>1</v>
          </cell>
        </row>
        <row r="6325">
          <cell r="A6325">
            <v>5205</v>
          </cell>
          <cell r="B6325">
            <v>2</v>
          </cell>
          <cell r="C6325" t="str">
            <v>SWD8-BA-835</v>
          </cell>
          <cell r="D6325">
            <v>5205</v>
          </cell>
          <cell r="E6325" t="str">
            <v>SD8E-CA</v>
          </cell>
          <cell r="F6325" t="str">
            <v>835</v>
          </cell>
          <cell r="G6325" t="str">
            <v>RITE</v>
          </cell>
          <cell r="H6325" t="str">
            <v>1000017854</v>
          </cell>
        </row>
        <row r="6326">
          <cell r="A6326">
            <v>6851</v>
          </cell>
          <cell r="B6326">
            <v>2</v>
          </cell>
          <cell r="C6326" t="str">
            <v>SWD8-BA-835</v>
          </cell>
          <cell r="D6326">
            <v>6851</v>
          </cell>
          <cell r="E6326" t="str">
            <v>SD8L-AA</v>
          </cell>
          <cell r="F6326" t="str">
            <v>835</v>
          </cell>
          <cell r="G6326" t="str">
            <v>RITE</v>
          </cell>
          <cell r="H6326" t="str">
            <v>1000017854</v>
          </cell>
        </row>
        <row r="6327">
          <cell r="A6327">
            <v>5204</v>
          </cell>
          <cell r="B6327">
            <v>2</v>
          </cell>
          <cell r="C6327" t="str">
            <v>SWD8-BA-835</v>
          </cell>
          <cell r="D6327">
            <v>5204</v>
          </cell>
          <cell r="E6327" t="str">
            <v>SWD8-CA</v>
          </cell>
          <cell r="F6327" t="str">
            <v>835</v>
          </cell>
          <cell r="G6327" t="str">
            <v>RITE</v>
          </cell>
          <cell r="H6327" t="str">
            <v>1000017854</v>
          </cell>
        </row>
        <row r="6328">
          <cell r="A6328">
            <v>5680</v>
          </cell>
          <cell r="B6328">
            <v>2</v>
          </cell>
          <cell r="C6328" t="str">
            <v>SWD8-BA-837</v>
          </cell>
          <cell r="D6328">
            <v>5680</v>
          </cell>
          <cell r="E6328" t="str">
            <v>SD8E-BA</v>
          </cell>
          <cell r="F6328" t="str">
            <v>837</v>
          </cell>
          <cell r="G6328" t="str">
            <v>RITE</v>
          </cell>
          <cell r="H6328" t="str">
            <v>1000018189</v>
          </cell>
          <cell r="N6328" t="str">
            <v>4501062282</v>
          </cell>
          <cell r="O6328" t="str">
            <v>1</v>
          </cell>
        </row>
        <row r="6329">
          <cell r="A6329">
            <v>6847</v>
          </cell>
          <cell r="B6329">
            <v>2</v>
          </cell>
          <cell r="C6329" t="str">
            <v>SWD8-BA-837</v>
          </cell>
          <cell r="D6329">
            <v>6847</v>
          </cell>
          <cell r="E6329" t="str">
            <v>SD8L-AA</v>
          </cell>
          <cell r="F6329" t="str">
            <v>837</v>
          </cell>
          <cell r="G6329" t="str">
            <v>RITE</v>
          </cell>
          <cell r="H6329" t="str">
            <v>1000018189</v>
          </cell>
        </row>
        <row r="6330">
          <cell r="A6330">
            <v>5679</v>
          </cell>
          <cell r="B6330">
            <v>2</v>
          </cell>
          <cell r="C6330" t="str">
            <v>SWD8-BA-837</v>
          </cell>
          <cell r="D6330">
            <v>5679</v>
          </cell>
          <cell r="E6330" t="str">
            <v>SWD8-BA</v>
          </cell>
          <cell r="F6330" t="str">
            <v>837</v>
          </cell>
          <cell r="G6330" t="str">
            <v>RITE</v>
          </cell>
          <cell r="H6330" t="str">
            <v>1000018189</v>
          </cell>
          <cell r="N6330" t="str">
            <v>4501062282</v>
          </cell>
          <cell r="O6330" t="str">
            <v>1</v>
          </cell>
        </row>
        <row r="6331">
          <cell r="A6331">
            <v>6619</v>
          </cell>
          <cell r="B6331">
            <v>2</v>
          </cell>
          <cell r="C6331" t="str">
            <v>SWD8-BA-838</v>
          </cell>
          <cell r="D6331">
            <v>6619</v>
          </cell>
          <cell r="E6331" t="str">
            <v>SD8E-BA</v>
          </cell>
          <cell r="F6331" t="str">
            <v>838</v>
          </cell>
          <cell r="G6331" t="str">
            <v>On Location</v>
          </cell>
          <cell r="H6331" t="str">
            <v>1000018934</v>
          </cell>
          <cell r="N6331" t="str">
            <v>4501140220</v>
          </cell>
          <cell r="O6331" t="str">
            <v>6</v>
          </cell>
        </row>
        <row r="6332">
          <cell r="A6332">
            <v>6848</v>
          </cell>
          <cell r="B6332">
            <v>2</v>
          </cell>
          <cell r="C6332" t="str">
            <v>SWD8-BA-838</v>
          </cell>
          <cell r="D6332">
            <v>6848</v>
          </cell>
          <cell r="E6332" t="str">
            <v>SD8L-AA</v>
          </cell>
          <cell r="F6332" t="str">
            <v>838</v>
          </cell>
          <cell r="G6332" t="str">
            <v>RITE</v>
          </cell>
          <cell r="H6332" t="str">
            <v>1000018934</v>
          </cell>
        </row>
        <row r="6333">
          <cell r="A6333">
            <v>6618</v>
          </cell>
          <cell r="B6333">
            <v>2</v>
          </cell>
          <cell r="C6333" t="str">
            <v>SWD8-BA-838</v>
          </cell>
          <cell r="D6333">
            <v>6618</v>
          </cell>
          <cell r="E6333" t="str">
            <v>SWD8-BA</v>
          </cell>
          <cell r="F6333" t="str">
            <v>838</v>
          </cell>
          <cell r="G6333" t="str">
            <v>On Location</v>
          </cell>
          <cell r="H6333" t="str">
            <v>1000018934</v>
          </cell>
          <cell r="N6333" t="str">
            <v>4501140220</v>
          </cell>
          <cell r="O6333" t="str">
            <v>6</v>
          </cell>
        </row>
        <row r="6334">
          <cell r="A6334">
            <v>6515</v>
          </cell>
          <cell r="B6334">
            <v>2</v>
          </cell>
          <cell r="C6334" t="str">
            <v>SWD8-BA-839</v>
          </cell>
          <cell r="D6334">
            <v>6515</v>
          </cell>
          <cell r="E6334" t="str">
            <v>SD8E-BA</v>
          </cell>
          <cell r="F6334" t="str">
            <v>839</v>
          </cell>
          <cell r="G6334" t="str">
            <v>RITE</v>
          </cell>
          <cell r="H6334" t="str">
            <v>1000018879</v>
          </cell>
          <cell r="N6334" t="str">
            <v>4501101960</v>
          </cell>
          <cell r="O6334" t="str">
            <v>4</v>
          </cell>
        </row>
        <row r="6335">
          <cell r="A6335">
            <v>6849</v>
          </cell>
          <cell r="B6335">
            <v>2</v>
          </cell>
          <cell r="C6335" t="str">
            <v>SWD8-BA-839</v>
          </cell>
          <cell r="D6335">
            <v>6849</v>
          </cell>
          <cell r="E6335" t="str">
            <v>SD8L-AA</v>
          </cell>
          <cell r="F6335" t="str">
            <v>839</v>
          </cell>
          <cell r="G6335" t="str">
            <v>RITE</v>
          </cell>
          <cell r="H6335" t="str">
            <v>1000018879</v>
          </cell>
        </row>
        <row r="6336">
          <cell r="A6336">
            <v>6514</v>
          </cell>
          <cell r="B6336">
            <v>2</v>
          </cell>
          <cell r="C6336" t="str">
            <v>SWD8-BA-839</v>
          </cell>
          <cell r="D6336">
            <v>6514</v>
          </cell>
          <cell r="E6336" t="str">
            <v>SWD8-BA</v>
          </cell>
          <cell r="F6336" t="str">
            <v>839</v>
          </cell>
          <cell r="G6336" t="str">
            <v>RITE</v>
          </cell>
          <cell r="H6336" t="str">
            <v>1000018879</v>
          </cell>
          <cell r="N6336" t="str">
            <v>4501101960</v>
          </cell>
          <cell r="O6336" t="str">
            <v>4</v>
          </cell>
        </row>
        <row r="6337">
          <cell r="A6337">
            <v>6744</v>
          </cell>
          <cell r="B6337">
            <v>2</v>
          </cell>
          <cell r="C6337" t="str">
            <v>SWD8-BA-841</v>
          </cell>
          <cell r="D6337">
            <v>6744</v>
          </cell>
          <cell r="E6337" t="str">
            <v>SD8E-BA</v>
          </cell>
          <cell r="F6337" t="str">
            <v>841</v>
          </cell>
          <cell r="G6337" t="str">
            <v>RITE</v>
          </cell>
          <cell r="H6337" t="str">
            <v>1000018980</v>
          </cell>
          <cell r="N6337" t="str">
            <v>4501140235</v>
          </cell>
          <cell r="O6337" t="str">
            <v>5</v>
          </cell>
        </row>
        <row r="6338">
          <cell r="A6338">
            <v>6745</v>
          </cell>
          <cell r="B6338">
            <v>2</v>
          </cell>
          <cell r="C6338" t="str">
            <v>SWD8-BA-841</v>
          </cell>
          <cell r="D6338">
            <v>6745</v>
          </cell>
          <cell r="E6338" t="str">
            <v>SD8L-AA</v>
          </cell>
          <cell r="F6338" t="str">
            <v>841</v>
          </cell>
          <cell r="G6338" t="str">
            <v>RITE</v>
          </cell>
          <cell r="H6338" t="str">
            <v>1000018980</v>
          </cell>
          <cell r="N6338" t="str">
            <v>4501140235</v>
          </cell>
          <cell r="O6338" t="str">
            <v>5</v>
          </cell>
        </row>
        <row r="6339">
          <cell r="A6339">
            <v>6743</v>
          </cell>
          <cell r="B6339">
            <v>2</v>
          </cell>
          <cell r="C6339" t="str">
            <v>SWD8-BA-841</v>
          </cell>
          <cell r="D6339">
            <v>6743</v>
          </cell>
          <cell r="E6339" t="str">
            <v>SWD8-BA</v>
          </cell>
          <cell r="F6339" t="str">
            <v>841</v>
          </cell>
          <cell r="G6339" t="str">
            <v>RITE</v>
          </cell>
          <cell r="H6339" t="str">
            <v>1000018980</v>
          </cell>
          <cell r="N6339" t="str">
            <v>4501140235</v>
          </cell>
          <cell r="O6339" t="str">
            <v>5</v>
          </cell>
        </row>
        <row r="6340">
          <cell r="A6340">
            <v>6747</v>
          </cell>
          <cell r="B6340">
            <v>2</v>
          </cell>
          <cell r="C6340" t="str">
            <v>SWD8-BA-842</v>
          </cell>
          <cell r="D6340">
            <v>6747</v>
          </cell>
          <cell r="E6340" t="str">
            <v>SD8E-BA</v>
          </cell>
          <cell r="F6340" t="str">
            <v>842</v>
          </cell>
          <cell r="G6340" t="str">
            <v>RITE</v>
          </cell>
          <cell r="H6340" t="str">
            <v>1000018981</v>
          </cell>
          <cell r="N6340" t="str">
            <v>4501140235</v>
          </cell>
          <cell r="O6340" t="str">
            <v>6</v>
          </cell>
        </row>
        <row r="6341">
          <cell r="A6341">
            <v>6748</v>
          </cell>
          <cell r="B6341">
            <v>2</v>
          </cell>
          <cell r="C6341" t="str">
            <v>SWD8-BA-842</v>
          </cell>
          <cell r="D6341">
            <v>6748</v>
          </cell>
          <cell r="E6341" t="str">
            <v>SD8L-AA</v>
          </cell>
          <cell r="F6341" t="str">
            <v>842</v>
          </cell>
          <cell r="G6341" t="str">
            <v>RITE</v>
          </cell>
          <cell r="H6341" t="str">
            <v>1000018981</v>
          </cell>
          <cell r="N6341" t="str">
            <v>4501140235</v>
          </cell>
          <cell r="O6341" t="str">
            <v>6</v>
          </cell>
        </row>
        <row r="6342">
          <cell r="A6342">
            <v>6746</v>
          </cell>
          <cell r="B6342">
            <v>2</v>
          </cell>
          <cell r="C6342" t="str">
            <v>SWD8-BA-842</v>
          </cell>
          <cell r="D6342">
            <v>6746</v>
          </cell>
          <cell r="E6342" t="str">
            <v>SWD8-BA</v>
          </cell>
          <cell r="F6342" t="str">
            <v>842</v>
          </cell>
          <cell r="G6342" t="str">
            <v>RITE</v>
          </cell>
          <cell r="H6342" t="str">
            <v>1000018981</v>
          </cell>
          <cell r="N6342" t="str">
            <v>4501140235</v>
          </cell>
          <cell r="O6342" t="str">
            <v>6</v>
          </cell>
        </row>
        <row r="6343">
          <cell r="A6343">
            <v>4848</v>
          </cell>
          <cell r="B6343">
            <v>2</v>
          </cell>
          <cell r="C6343" t="str">
            <v>SZM-AA-050</v>
          </cell>
          <cell r="D6343">
            <v>4848</v>
          </cell>
          <cell r="E6343" t="str">
            <v>SZM-AA</v>
          </cell>
          <cell r="F6343" t="str">
            <v>050</v>
          </cell>
          <cell r="G6343" t="str">
            <v>RITE</v>
          </cell>
        </row>
        <row r="6344">
          <cell r="A6344">
            <v>4961</v>
          </cell>
          <cell r="B6344">
            <v>2</v>
          </cell>
          <cell r="C6344" t="str">
            <v>SZM-AA-051</v>
          </cell>
          <cell r="D6344">
            <v>4961</v>
          </cell>
          <cell r="E6344" t="str">
            <v>SZM-AA</v>
          </cell>
          <cell r="F6344" t="str">
            <v>051</v>
          </cell>
          <cell r="G6344" t="str">
            <v>RITE</v>
          </cell>
        </row>
        <row r="6345">
          <cell r="A6345">
            <v>5607</v>
          </cell>
          <cell r="B6345">
            <v>2</v>
          </cell>
          <cell r="C6345" t="str">
            <v>SZM-AA-052</v>
          </cell>
          <cell r="D6345">
            <v>5607</v>
          </cell>
          <cell r="E6345" t="str">
            <v>SZM-AA</v>
          </cell>
          <cell r="F6345" t="str">
            <v>052</v>
          </cell>
          <cell r="G6345" t="str">
            <v>TFER OUT</v>
          </cell>
        </row>
        <row r="6346">
          <cell r="A6346">
            <v>5380</v>
          </cell>
          <cell r="B6346">
            <v>2</v>
          </cell>
          <cell r="C6346" t="str">
            <v>SZM-AA-101</v>
          </cell>
          <cell r="D6346">
            <v>5380</v>
          </cell>
          <cell r="E6346" t="str">
            <v>SZM-AA</v>
          </cell>
          <cell r="F6346" t="str">
            <v>101</v>
          </cell>
          <cell r="G6346" t="str">
            <v>RITE</v>
          </cell>
        </row>
        <row r="6347">
          <cell r="A6347">
            <v>5381</v>
          </cell>
          <cell r="B6347">
            <v>2</v>
          </cell>
          <cell r="C6347" t="str">
            <v>SZM-AA-102</v>
          </cell>
          <cell r="D6347">
            <v>5381</v>
          </cell>
          <cell r="E6347" t="str">
            <v>SZM-AA</v>
          </cell>
          <cell r="F6347" t="str">
            <v>102</v>
          </cell>
          <cell r="G6347" t="str">
            <v>RITE</v>
          </cell>
        </row>
        <row r="6348">
          <cell r="A6348">
            <v>5382</v>
          </cell>
          <cell r="B6348">
            <v>2</v>
          </cell>
          <cell r="C6348" t="str">
            <v>SZM-AA-103</v>
          </cell>
          <cell r="D6348">
            <v>5382</v>
          </cell>
          <cell r="E6348" t="str">
            <v>SZM-AA</v>
          </cell>
          <cell r="F6348" t="str">
            <v>103</v>
          </cell>
          <cell r="G6348" t="str">
            <v>RITE</v>
          </cell>
        </row>
        <row r="6349">
          <cell r="A6349">
            <v>5383</v>
          </cell>
          <cell r="B6349">
            <v>2</v>
          </cell>
          <cell r="C6349" t="str">
            <v>SZM-AA-104</v>
          </cell>
          <cell r="D6349">
            <v>5383</v>
          </cell>
          <cell r="E6349" t="str">
            <v>SZM-AA</v>
          </cell>
          <cell r="F6349" t="str">
            <v>104</v>
          </cell>
          <cell r="G6349" t="str">
            <v>RITE</v>
          </cell>
        </row>
        <row r="6350">
          <cell r="A6350">
            <v>5384</v>
          </cell>
          <cell r="B6350">
            <v>2</v>
          </cell>
          <cell r="C6350" t="str">
            <v>SZM-AA-105</v>
          </cell>
          <cell r="D6350">
            <v>5384</v>
          </cell>
          <cell r="E6350" t="str">
            <v>SZM-AA</v>
          </cell>
          <cell r="F6350" t="str">
            <v>105</v>
          </cell>
          <cell r="G6350" t="str">
            <v>RITE</v>
          </cell>
        </row>
        <row r="6351">
          <cell r="A6351">
            <v>5385</v>
          </cell>
          <cell r="B6351">
            <v>2</v>
          </cell>
          <cell r="C6351" t="str">
            <v>SZM-AA-106</v>
          </cell>
          <cell r="D6351">
            <v>5385</v>
          </cell>
          <cell r="E6351" t="str">
            <v>SZM-AA</v>
          </cell>
          <cell r="F6351" t="str">
            <v>106</v>
          </cell>
          <cell r="G6351" t="str">
            <v>RITE</v>
          </cell>
        </row>
        <row r="6352">
          <cell r="A6352">
            <v>5517</v>
          </cell>
          <cell r="B6352">
            <v>2</v>
          </cell>
          <cell r="C6352" t="str">
            <v>SZM-AA-107</v>
          </cell>
          <cell r="D6352">
            <v>5517</v>
          </cell>
          <cell r="E6352" t="str">
            <v>SZM-AA</v>
          </cell>
          <cell r="F6352" t="str">
            <v>107</v>
          </cell>
          <cell r="G6352" t="str">
            <v>RITE</v>
          </cell>
          <cell r="N6352" t="str">
            <v>LFT-67357</v>
          </cell>
          <cell r="O6352" t="str">
            <v>1</v>
          </cell>
        </row>
        <row r="6353">
          <cell r="A6353">
            <v>5518</v>
          </cell>
          <cell r="B6353">
            <v>2</v>
          </cell>
          <cell r="C6353" t="str">
            <v>SZM-AA-108</v>
          </cell>
          <cell r="D6353">
            <v>5518</v>
          </cell>
          <cell r="E6353" t="str">
            <v>SZM-AA</v>
          </cell>
          <cell r="F6353" t="str">
            <v>108</v>
          </cell>
          <cell r="G6353" t="str">
            <v>RITE</v>
          </cell>
          <cell r="N6353" t="str">
            <v>LFT-67358</v>
          </cell>
          <cell r="O6353" t="str">
            <v>1</v>
          </cell>
        </row>
        <row r="6354">
          <cell r="A6354">
            <v>5519</v>
          </cell>
          <cell r="B6354">
            <v>2</v>
          </cell>
          <cell r="C6354" t="str">
            <v>SZM-AA-109</v>
          </cell>
          <cell r="D6354">
            <v>5519</v>
          </cell>
          <cell r="E6354" t="str">
            <v>SZM-AA</v>
          </cell>
          <cell r="F6354" t="str">
            <v>109</v>
          </cell>
          <cell r="G6354" t="str">
            <v>RITE</v>
          </cell>
          <cell r="N6354" t="str">
            <v>LFT-67359</v>
          </cell>
        </row>
        <row r="6355">
          <cell r="A6355">
            <v>5520</v>
          </cell>
          <cell r="B6355">
            <v>2</v>
          </cell>
          <cell r="C6355" t="str">
            <v>SZM-AA-110</v>
          </cell>
          <cell r="D6355">
            <v>5520</v>
          </cell>
          <cell r="E6355" t="str">
            <v>SZM-AA</v>
          </cell>
          <cell r="F6355" t="str">
            <v>110</v>
          </cell>
          <cell r="G6355" t="str">
            <v>RITE</v>
          </cell>
          <cell r="N6355" t="str">
            <v>LFT-67360</v>
          </cell>
        </row>
        <row r="6356">
          <cell r="A6356">
            <v>5521</v>
          </cell>
          <cell r="B6356">
            <v>2</v>
          </cell>
          <cell r="C6356" t="str">
            <v>SZM-AA-111</v>
          </cell>
          <cell r="D6356">
            <v>5521</v>
          </cell>
          <cell r="E6356" t="str">
            <v>SZM-AA</v>
          </cell>
          <cell r="F6356" t="str">
            <v>111</v>
          </cell>
          <cell r="G6356" t="str">
            <v>RITE</v>
          </cell>
          <cell r="N6356" t="str">
            <v>LFT-67361</v>
          </cell>
          <cell r="O6356" t="str">
            <v>1</v>
          </cell>
        </row>
        <row r="6357">
          <cell r="A6357">
            <v>5522</v>
          </cell>
          <cell r="B6357">
            <v>2</v>
          </cell>
          <cell r="C6357" t="str">
            <v>SZM-AA-112</v>
          </cell>
          <cell r="D6357">
            <v>5522</v>
          </cell>
          <cell r="E6357" t="str">
            <v>SZM-AA</v>
          </cell>
          <cell r="F6357" t="str">
            <v>112</v>
          </cell>
          <cell r="G6357" t="str">
            <v>RITE</v>
          </cell>
          <cell r="N6357" t="str">
            <v>LFT-67362</v>
          </cell>
          <cell r="O6357" t="str">
            <v>1</v>
          </cell>
        </row>
        <row r="6358">
          <cell r="A6358">
            <v>5523</v>
          </cell>
          <cell r="B6358">
            <v>2</v>
          </cell>
          <cell r="C6358" t="str">
            <v>SZM-AA-113</v>
          </cell>
          <cell r="D6358">
            <v>5523</v>
          </cell>
          <cell r="E6358" t="str">
            <v>SZM-AA</v>
          </cell>
          <cell r="F6358" t="str">
            <v>113</v>
          </cell>
          <cell r="G6358" t="str">
            <v>RITE</v>
          </cell>
          <cell r="N6358" t="str">
            <v>LFT-67365</v>
          </cell>
          <cell r="O6358" t="str">
            <v>1</v>
          </cell>
        </row>
        <row r="6359">
          <cell r="A6359">
            <v>5524</v>
          </cell>
          <cell r="B6359">
            <v>2</v>
          </cell>
          <cell r="C6359" t="str">
            <v>SZM-AA-114</v>
          </cell>
          <cell r="D6359">
            <v>5524</v>
          </cell>
          <cell r="E6359" t="str">
            <v>SZM-AA</v>
          </cell>
          <cell r="F6359" t="str">
            <v>114</v>
          </cell>
          <cell r="G6359" t="str">
            <v>RITE</v>
          </cell>
          <cell r="N6359" t="str">
            <v>LFT-67366</v>
          </cell>
          <cell r="O6359" t="str">
            <v>1</v>
          </cell>
        </row>
        <row r="6360">
          <cell r="A6360">
            <v>5897</v>
          </cell>
          <cell r="B6360">
            <v>2</v>
          </cell>
          <cell r="C6360" t="str">
            <v>SZM-AA-115</v>
          </cell>
          <cell r="D6360">
            <v>5897</v>
          </cell>
          <cell r="E6360" t="str">
            <v>SZM-AA</v>
          </cell>
          <cell r="F6360" t="str">
            <v>115</v>
          </cell>
          <cell r="G6360" t="str">
            <v>RITE</v>
          </cell>
          <cell r="N6360" t="str">
            <v>NCG-C00-041</v>
          </cell>
        </row>
        <row r="6361">
          <cell r="A6361">
            <v>5898</v>
          </cell>
          <cell r="B6361">
            <v>2</v>
          </cell>
          <cell r="C6361" t="str">
            <v>SZM-AA-116</v>
          </cell>
          <cell r="D6361">
            <v>5898</v>
          </cell>
          <cell r="E6361" t="str">
            <v>SZM-AA</v>
          </cell>
          <cell r="F6361" t="str">
            <v>116</v>
          </cell>
          <cell r="G6361" t="str">
            <v>RITE</v>
          </cell>
          <cell r="N6361" t="str">
            <v>NGC-C00-041</v>
          </cell>
        </row>
        <row r="6362">
          <cell r="A6362">
            <v>5899</v>
          </cell>
          <cell r="B6362">
            <v>2</v>
          </cell>
          <cell r="C6362" t="str">
            <v>SZM-AA-117</v>
          </cell>
          <cell r="D6362">
            <v>5899</v>
          </cell>
          <cell r="E6362" t="str">
            <v>SZM-AA</v>
          </cell>
          <cell r="F6362" t="str">
            <v>117</v>
          </cell>
          <cell r="G6362" t="str">
            <v>RITE</v>
          </cell>
          <cell r="N6362" t="str">
            <v>NGC-C00-041</v>
          </cell>
        </row>
        <row r="6363">
          <cell r="A6363">
            <v>5900</v>
          </cell>
          <cell r="B6363">
            <v>2</v>
          </cell>
          <cell r="C6363" t="str">
            <v>SZM-AA-118</v>
          </cell>
          <cell r="D6363">
            <v>5900</v>
          </cell>
          <cell r="E6363" t="str">
            <v>SZM-AA</v>
          </cell>
          <cell r="F6363" t="str">
            <v>118</v>
          </cell>
          <cell r="G6363" t="str">
            <v>RITE</v>
          </cell>
          <cell r="N6363" t="str">
            <v>NGC-C00-041</v>
          </cell>
        </row>
        <row r="6364">
          <cell r="A6364">
            <v>5901</v>
          </cell>
          <cell r="B6364">
            <v>2</v>
          </cell>
          <cell r="C6364" t="str">
            <v>SZM-AA-119</v>
          </cell>
          <cell r="D6364">
            <v>5901</v>
          </cell>
          <cell r="E6364" t="str">
            <v>SZM-AA</v>
          </cell>
          <cell r="F6364" t="str">
            <v>119</v>
          </cell>
          <cell r="G6364" t="str">
            <v>RITE</v>
          </cell>
          <cell r="N6364" t="str">
            <v>NGC-C00-041</v>
          </cell>
        </row>
        <row r="6365">
          <cell r="A6365">
            <v>5902</v>
          </cell>
          <cell r="B6365">
            <v>2</v>
          </cell>
          <cell r="C6365" t="str">
            <v>SZM-AA-120</v>
          </cell>
          <cell r="D6365">
            <v>5902</v>
          </cell>
          <cell r="E6365" t="str">
            <v>SZM-AA</v>
          </cell>
          <cell r="F6365" t="str">
            <v>120</v>
          </cell>
          <cell r="G6365" t="str">
            <v>RITE</v>
          </cell>
          <cell r="N6365" t="str">
            <v>NGC-C00-041</v>
          </cell>
        </row>
        <row r="6366">
          <cell r="A6366">
            <v>5903</v>
          </cell>
          <cell r="B6366">
            <v>2</v>
          </cell>
          <cell r="C6366" t="str">
            <v>SZM-AA-121</v>
          </cell>
          <cell r="D6366">
            <v>5903</v>
          </cell>
          <cell r="E6366" t="str">
            <v>SZM-AA</v>
          </cell>
          <cell r="F6366" t="str">
            <v>121</v>
          </cell>
          <cell r="G6366" t="str">
            <v>RITE</v>
          </cell>
          <cell r="N6366" t="str">
            <v>NGC-C00-041</v>
          </cell>
        </row>
        <row r="6367">
          <cell r="A6367">
            <v>6035</v>
          </cell>
          <cell r="B6367">
            <v>2</v>
          </cell>
          <cell r="C6367" t="str">
            <v>SZM-AA-122</v>
          </cell>
          <cell r="D6367">
            <v>6035</v>
          </cell>
          <cell r="E6367" t="str">
            <v>SZM-AA</v>
          </cell>
          <cell r="F6367" t="str">
            <v>122</v>
          </cell>
          <cell r="G6367" t="str">
            <v>RITE</v>
          </cell>
          <cell r="N6367" t="str">
            <v>NGC-C00-087</v>
          </cell>
          <cell r="O6367" t="str">
            <v>5</v>
          </cell>
        </row>
        <row r="6368">
          <cell r="A6368">
            <v>6036</v>
          </cell>
          <cell r="B6368">
            <v>2</v>
          </cell>
          <cell r="C6368" t="str">
            <v>SZM-AA-123</v>
          </cell>
          <cell r="D6368">
            <v>6036</v>
          </cell>
          <cell r="E6368" t="str">
            <v>SZM-AA</v>
          </cell>
          <cell r="F6368" t="str">
            <v>123</v>
          </cell>
          <cell r="G6368" t="str">
            <v>RITE</v>
          </cell>
          <cell r="N6368" t="str">
            <v>NGC-C00-087</v>
          </cell>
          <cell r="O6368" t="str">
            <v>5</v>
          </cell>
        </row>
        <row r="6369">
          <cell r="A6369">
            <v>6037</v>
          </cell>
          <cell r="B6369">
            <v>2</v>
          </cell>
          <cell r="C6369" t="str">
            <v>SZM-AA-124</v>
          </cell>
          <cell r="D6369">
            <v>6037</v>
          </cell>
          <cell r="E6369" t="str">
            <v>SZM-AA</v>
          </cell>
          <cell r="F6369" t="str">
            <v>124</v>
          </cell>
          <cell r="G6369" t="str">
            <v>RITE</v>
          </cell>
          <cell r="N6369" t="str">
            <v>NGC-C00-087</v>
          </cell>
          <cell r="O6369" t="str">
            <v>7</v>
          </cell>
        </row>
        <row r="6370">
          <cell r="A6370">
            <v>6038</v>
          </cell>
          <cell r="B6370">
            <v>2</v>
          </cell>
          <cell r="C6370" t="str">
            <v>SZM-AA-125</v>
          </cell>
          <cell r="D6370">
            <v>6038</v>
          </cell>
          <cell r="E6370" t="str">
            <v>SZM-AA</v>
          </cell>
          <cell r="F6370" t="str">
            <v>125</v>
          </cell>
          <cell r="G6370" t="str">
            <v>RITE</v>
          </cell>
          <cell r="N6370" t="str">
            <v>NGC-C00-087</v>
          </cell>
          <cell r="O6370" t="str">
            <v>8</v>
          </cell>
        </row>
        <row r="6371">
          <cell r="A6371">
            <v>6155</v>
          </cell>
          <cell r="B6371">
            <v>2</v>
          </cell>
          <cell r="C6371" t="str">
            <v>SZM-AA-126</v>
          </cell>
          <cell r="D6371">
            <v>6155</v>
          </cell>
          <cell r="E6371" t="str">
            <v>SZM-AA</v>
          </cell>
          <cell r="F6371" t="str">
            <v>126</v>
          </cell>
          <cell r="G6371" t="str">
            <v>RITE</v>
          </cell>
          <cell r="N6371" t="str">
            <v>LFT-75705/NGC-C00-087</v>
          </cell>
          <cell r="O6371" t="str">
            <v>1</v>
          </cell>
        </row>
        <row r="6372">
          <cell r="A6372">
            <v>6801</v>
          </cell>
          <cell r="B6372">
            <v>2</v>
          </cell>
          <cell r="C6372" t="str">
            <v>SZM-AA-127</v>
          </cell>
          <cell r="D6372">
            <v>6801</v>
          </cell>
          <cell r="E6372" t="str">
            <v>SZM-AA</v>
          </cell>
          <cell r="F6372" t="str">
            <v>127</v>
          </cell>
          <cell r="G6372" t="str">
            <v>RITE</v>
          </cell>
          <cell r="N6372" t="str">
            <v>NGC-C00-087</v>
          </cell>
        </row>
        <row r="6373">
          <cell r="A6373">
            <v>6940</v>
          </cell>
          <cell r="B6373">
            <v>2</v>
          </cell>
          <cell r="C6373" t="str">
            <v>SZM-AA-128</v>
          </cell>
          <cell r="D6373">
            <v>6940</v>
          </cell>
          <cell r="E6373" t="str">
            <v>SZM-AA</v>
          </cell>
          <cell r="F6373" t="str">
            <v>128</v>
          </cell>
          <cell r="G6373" t="str">
            <v>On Location</v>
          </cell>
          <cell r="N6373" t="str">
            <v>NGC-C00-130</v>
          </cell>
          <cell r="O6373" t="str">
            <v>1</v>
          </cell>
        </row>
        <row r="6374">
          <cell r="A6374">
            <v>6941</v>
          </cell>
          <cell r="B6374">
            <v>2</v>
          </cell>
          <cell r="C6374" t="str">
            <v>SZM-AA-129</v>
          </cell>
          <cell r="D6374">
            <v>6941</v>
          </cell>
          <cell r="E6374" t="str">
            <v>SZM-AA</v>
          </cell>
          <cell r="F6374" t="str">
            <v>129</v>
          </cell>
          <cell r="G6374" t="str">
            <v>On Location</v>
          </cell>
          <cell r="N6374" t="str">
            <v>NGC-C00-130</v>
          </cell>
          <cell r="O6374" t="str">
            <v>2</v>
          </cell>
        </row>
        <row r="6375">
          <cell r="A6375">
            <v>6942</v>
          </cell>
          <cell r="B6375">
            <v>2</v>
          </cell>
          <cell r="C6375" t="str">
            <v>SZM-AA-130</v>
          </cell>
          <cell r="D6375">
            <v>6942</v>
          </cell>
          <cell r="E6375" t="str">
            <v>SZM-AA</v>
          </cell>
          <cell r="F6375" t="str">
            <v>130</v>
          </cell>
          <cell r="G6375" t="str">
            <v>On Location</v>
          </cell>
          <cell r="N6375" t="str">
            <v>NGC-C00-130</v>
          </cell>
          <cell r="O6375" t="str">
            <v>3</v>
          </cell>
        </row>
        <row r="6376">
          <cell r="A6376">
            <v>6943</v>
          </cell>
          <cell r="B6376">
            <v>2</v>
          </cell>
          <cell r="C6376" t="str">
            <v>SZM-AA-131</v>
          </cell>
          <cell r="D6376">
            <v>6943</v>
          </cell>
          <cell r="E6376" t="str">
            <v>SZM-AA</v>
          </cell>
          <cell r="F6376" t="str">
            <v>131</v>
          </cell>
          <cell r="G6376" t="str">
            <v>On Location</v>
          </cell>
          <cell r="N6376" t="str">
            <v>NGC-C00-130</v>
          </cell>
          <cell r="O6376" t="str">
            <v>4</v>
          </cell>
        </row>
        <row r="6377">
          <cell r="A6377">
            <v>6944</v>
          </cell>
          <cell r="B6377">
            <v>2</v>
          </cell>
          <cell r="C6377" t="str">
            <v>SZM-AA-140</v>
          </cell>
          <cell r="D6377">
            <v>6944</v>
          </cell>
          <cell r="E6377" t="str">
            <v>SZM-AA</v>
          </cell>
          <cell r="F6377" t="str">
            <v>140</v>
          </cell>
          <cell r="G6377" t="str">
            <v>On Location</v>
          </cell>
          <cell r="N6377" t="str">
            <v>NGC-C00-130</v>
          </cell>
          <cell r="O6377" t="str">
            <v>5</v>
          </cell>
        </row>
        <row r="6378">
          <cell r="A6378">
            <v>6945</v>
          </cell>
          <cell r="B6378">
            <v>2</v>
          </cell>
          <cell r="C6378" t="str">
            <v>SZM-AA-141</v>
          </cell>
          <cell r="D6378">
            <v>6945</v>
          </cell>
          <cell r="E6378" t="str">
            <v>SZM-AA</v>
          </cell>
          <cell r="F6378" t="str">
            <v>141</v>
          </cell>
          <cell r="G6378" t="str">
            <v>On Location</v>
          </cell>
          <cell r="N6378" t="str">
            <v>NGC-C00-130</v>
          </cell>
          <cell r="O6378" t="str">
            <v>6</v>
          </cell>
        </row>
        <row r="6379">
          <cell r="A6379">
            <v>6946</v>
          </cell>
          <cell r="B6379">
            <v>2</v>
          </cell>
          <cell r="C6379" t="str">
            <v>SZM-AA-142</v>
          </cell>
          <cell r="D6379">
            <v>6946</v>
          </cell>
          <cell r="E6379" t="str">
            <v>SZM-AA</v>
          </cell>
          <cell r="F6379" t="str">
            <v>142</v>
          </cell>
          <cell r="G6379" t="str">
            <v>On Location</v>
          </cell>
          <cell r="N6379" t="str">
            <v>NGC-C00-130</v>
          </cell>
          <cell r="O6379" t="str">
            <v>7</v>
          </cell>
        </row>
        <row r="6380">
          <cell r="A6380">
            <v>6947</v>
          </cell>
          <cell r="B6380">
            <v>2</v>
          </cell>
          <cell r="C6380" t="str">
            <v>SZM-AA-143</v>
          </cell>
          <cell r="D6380">
            <v>6947</v>
          </cell>
          <cell r="E6380" t="str">
            <v>SZM-AA</v>
          </cell>
          <cell r="F6380" t="str">
            <v>143</v>
          </cell>
          <cell r="G6380" t="str">
            <v>On Location</v>
          </cell>
          <cell r="N6380" t="str">
            <v>NGC-C00-130</v>
          </cell>
          <cell r="O6380" t="str">
            <v>8</v>
          </cell>
        </row>
        <row r="6381">
          <cell r="A6381">
            <v>6948</v>
          </cell>
          <cell r="B6381">
            <v>2</v>
          </cell>
          <cell r="C6381" t="str">
            <v>SZM-AA-144</v>
          </cell>
          <cell r="D6381">
            <v>6948</v>
          </cell>
          <cell r="E6381" t="str">
            <v>SZM-AA</v>
          </cell>
          <cell r="F6381" t="str">
            <v>144</v>
          </cell>
          <cell r="G6381" t="str">
            <v>On Location</v>
          </cell>
          <cell r="N6381" t="str">
            <v>NGC-C00-130</v>
          </cell>
          <cell r="O6381" t="str">
            <v>9</v>
          </cell>
        </row>
        <row r="6382">
          <cell r="A6382">
            <v>6949</v>
          </cell>
          <cell r="B6382">
            <v>2</v>
          </cell>
          <cell r="C6382" t="str">
            <v>SZM-AA-145</v>
          </cell>
          <cell r="D6382">
            <v>6949</v>
          </cell>
          <cell r="E6382" t="str">
            <v>SZM-AA</v>
          </cell>
          <cell r="F6382" t="str">
            <v>145</v>
          </cell>
          <cell r="G6382" t="str">
            <v>On Location</v>
          </cell>
          <cell r="N6382" t="str">
            <v>NGC-C00-130</v>
          </cell>
          <cell r="O6382" t="str">
            <v>10</v>
          </cell>
        </row>
        <row r="6383">
          <cell r="A6383">
            <v>6950</v>
          </cell>
          <cell r="B6383">
            <v>2</v>
          </cell>
          <cell r="C6383" t="str">
            <v>SZM-AA-146</v>
          </cell>
          <cell r="D6383">
            <v>6950</v>
          </cell>
          <cell r="E6383" t="str">
            <v>SZM-AA</v>
          </cell>
          <cell r="F6383" t="str">
            <v>146</v>
          </cell>
          <cell r="G6383" t="str">
            <v>On Location</v>
          </cell>
          <cell r="N6383" t="str">
            <v>NGC-C00-130</v>
          </cell>
          <cell r="O6383" t="str">
            <v>11</v>
          </cell>
        </row>
        <row r="6384">
          <cell r="A6384">
            <v>6031</v>
          </cell>
          <cell r="B6384">
            <v>2</v>
          </cell>
          <cell r="C6384" t="str">
            <v>SZR-HB-001</v>
          </cell>
          <cell r="D6384">
            <v>6031</v>
          </cell>
          <cell r="E6384" t="str">
            <v>SZR-HB</v>
          </cell>
          <cell r="F6384" t="str">
            <v>001</v>
          </cell>
          <cell r="G6384" t="str">
            <v>On Location</v>
          </cell>
          <cell r="N6384" t="str">
            <v>NGC-C00-087</v>
          </cell>
          <cell r="O6384" t="str">
            <v>1</v>
          </cell>
        </row>
        <row r="6385">
          <cell r="A6385">
            <v>6032</v>
          </cell>
          <cell r="B6385">
            <v>2</v>
          </cell>
          <cell r="C6385" t="str">
            <v>SZR-HB-002</v>
          </cell>
          <cell r="D6385">
            <v>6032</v>
          </cell>
          <cell r="E6385" t="str">
            <v>SZR-HB</v>
          </cell>
          <cell r="F6385" t="str">
            <v>002</v>
          </cell>
          <cell r="G6385" t="str">
            <v>On Location</v>
          </cell>
          <cell r="N6385" t="str">
            <v>NCG-C00-087</v>
          </cell>
          <cell r="O6385" t="str">
            <v>2</v>
          </cell>
        </row>
        <row r="6386">
          <cell r="A6386">
            <v>6033</v>
          </cell>
          <cell r="B6386">
            <v>2</v>
          </cell>
          <cell r="C6386" t="str">
            <v>SZR-HB-003</v>
          </cell>
          <cell r="D6386">
            <v>6033</v>
          </cell>
          <cell r="E6386" t="str">
            <v>SZR-HB</v>
          </cell>
          <cell r="F6386" t="str">
            <v>003</v>
          </cell>
          <cell r="G6386" t="str">
            <v>On Location</v>
          </cell>
          <cell r="N6386" t="str">
            <v>NGC-C00-087</v>
          </cell>
          <cell r="O6386" t="str">
            <v>3</v>
          </cell>
        </row>
        <row r="6387">
          <cell r="A6387">
            <v>6034</v>
          </cell>
          <cell r="B6387">
            <v>2</v>
          </cell>
          <cell r="C6387" t="str">
            <v>SZR-HB-004</v>
          </cell>
          <cell r="D6387">
            <v>6034</v>
          </cell>
          <cell r="E6387" t="str">
            <v>SZR-HB</v>
          </cell>
          <cell r="F6387" t="str">
            <v>004</v>
          </cell>
          <cell r="G6387" t="str">
            <v>RITE</v>
          </cell>
          <cell r="N6387" t="str">
            <v>NGC-C00-087</v>
          </cell>
          <cell r="O6387" t="str">
            <v>4</v>
          </cell>
        </row>
        <row r="6388">
          <cell r="A6388">
            <v>6929</v>
          </cell>
          <cell r="B6388">
            <v>2</v>
          </cell>
          <cell r="C6388" t="str">
            <v>SZR-HB-005</v>
          </cell>
          <cell r="D6388">
            <v>6929</v>
          </cell>
          <cell r="E6388" t="str">
            <v>SZR-HB</v>
          </cell>
          <cell r="F6388" t="str">
            <v>005</v>
          </cell>
          <cell r="G6388" t="str">
            <v>On Location</v>
          </cell>
          <cell r="N6388" t="str">
            <v>NGC-C00-130</v>
          </cell>
          <cell r="O6388" t="str">
            <v>1</v>
          </cell>
        </row>
        <row r="6389">
          <cell r="A6389">
            <v>6930</v>
          </cell>
          <cell r="B6389">
            <v>2</v>
          </cell>
          <cell r="C6389" t="str">
            <v>SZR-HB-006</v>
          </cell>
          <cell r="D6389">
            <v>6930</v>
          </cell>
          <cell r="E6389" t="str">
            <v>SZR-HB</v>
          </cell>
          <cell r="F6389" t="str">
            <v>006</v>
          </cell>
          <cell r="G6389" t="str">
            <v>On Location</v>
          </cell>
          <cell r="N6389" t="str">
            <v>NGC-C00-130</v>
          </cell>
          <cell r="O6389" t="str">
            <v>2</v>
          </cell>
        </row>
        <row r="6390">
          <cell r="A6390">
            <v>6931</v>
          </cell>
          <cell r="B6390">
            <v>2</v>
          </cell>
          <cell r="C6390" t="str">
            <v>SZR-HB-007</v>
          </cell>
          <cell r="D6390">
            <v>6931</v>
          </cell>
          <cell r="E6390" t="str">
            <v>SZR-HB</v>
          </cell>
          <cell r="F6390" t="str">
            <v>007</v>
          </cell>
          <cell r="G6390" t="str">
            <v>On Location</v>
          </cell>
          <cell r="N6390" t="str">
            <v>NGC-C00-130</v>
          </cell>
          <cell r="O6390" t="str">
            <v>3</v>
          </cell>
        </row>
        <row r="6391">
          <cell r="A6391">
            <v>6932</v>
          </cell>
          <cell r="B6391">
            <v>2</v>
          </cell>
          <cell r="C6391" t="str">
            <v>SZR-HB-008</v>
          </cell>
          <cell r="D6391">
            <v>6932</v>
          </cell>
          <cell r="E6391" t="str">
            <v>SZR-HB</v>
          </cell>
          <cell r="F6391" t="str">
            <v>008</v>
          </cell>
          <cell r="G6391" t="str">
            <v>On Location</v>
          </cell>
          <cell r="N6391" t="str">
            <v>NGC-C00-130</v>
          </cell>
          <cell r="O6391" t="str">
            <v>4</v>
          </cell>
        </row>
        <row r="6392">
          <cell r="A6392">
            <v>243</v>
          </cell>
          <cell r="B6392">
            <v>2</v>
          </cell>
          <cell r="C6392" t="str">
            <v>SZR-HH-005</v>
          </cell>
          <cell r="D6392">
            <v>243</v>
          </cell>
          <cell r="E6392" t="str">
            <v>SZR-HH</v>
          </cell>
          <cell r="F6392" t="str">
            <v>005</v>
          </cell>
          <cell r="G6392" t="str">
            <v>RITE</v>
          </cell>
          <cell r="H6392" t="str">
            <v>1000014144</v>
          </cell>
          <cell r="N6392" t="str">
            <v>4500290857</v>
          </cell>
          <cell r="O6392" t="str">
            <v>1</v>
          </cell>
        </row>
        <row r="6393">
          <cell r="A6393">
            <v>277</v>
          </cell>
          <cell r="B6393">
            <v>2</v>
          </cell>
          <cell r="C6393" t="str">
            <v>SZR-HH-006</v>
          </cell>
          <cell r="D6393">
            <v>277</v>
          </cell>
          <cell r="E6393" t="str">
            <v>SZR-HH</v>
          </cell>
          <cell r="F6393" t="str">
            <v>006</v>
          </cell>
          <cell r="G6393" t="str">
            <v>RONG</v>
          </cell>
          <cell r="H6393" t="str">
            <v>1000014145</v>
          </cell>
          <cell r="N6393" t="str">
            <v>4500290852</v>
          </cell>
          <cell r="O6393" t="str">
            <v>1</v>
          </cell>
        </row>
        <row r="6394">
          <cell r="A6394">
            <v>305</v>
          </cell>
          <cell r="B6394">
            <v>2</v>
          </cell>
          <cell r="C6394" t="str">
            <v>SZR-HH-007</v>
          </cell>
          <cell r="D6394">
            <v>305</v>
          </cell>
          <cell r="E6394" t="str">
            <v>SZR-HH</v>
          </cell>
          <cell r="F6394" t="str">
            <v>007</v>
          </cell>
          <cell r="G6394" t="str">
            <v>DFP</v>
          </cell>
          <cell r="H6394" t="str">
            <v>1000014613</v>
          </cell>
        </row>
        <row r="6395">
          <cell r="A6395">
            <v>326</v>
          </cell>
          <cell r="B6395">
            <v>2</v>
          </cell>
          <cell r="C6395" t="str">
            <v>SZR-HH-008</v>
          </cell>
          <cell r="D6395">
            <v>326</v>
          </cell>
          <cell r="E6395" t="str">
            <v>SZR-HH</v>
          </cell>
          <cell r="F6395" t="str">
            <v>008</v>
          </cell>
          <cell r="G6395" t="str">
            <v>RITE</v>
          </cell>
          <cell r="H6395" t="str">
            <v>1000016647</v>
          </cell>
        </row>
        <row r="6396">
          <cell r="A6396">
            <v>4206</v>
          </cell>
          <cell r="B6396">
            <v>2</v>
          </cell>
          <cell r="C6396" t="str">
            <v>SZR-HH-009</v>
          </cell>
          <cell r="D6396">
            <v>4206</v>
          </cell>
          <cell r="E6396" t="str">
            <v>SZR-HH</v>
          </cell>
          <cell r="F6396" t="str">
            <v>009</v>
          </cell>
          <cell r="G6396" t="str">
            <v>RITE</v>
          </cell>
          <cell r="H6396" t="str">
            <v>1000017521</v>
          </cell>
          <cell r="N6396" t="str">
            <v>4500979568</v>
          </cell>
          <cell r="O6396" t="str">
            <v>1</v>
          </cell>
        </row>
        <row r="6397">
          <cell r="A6397">
            <v>4207</v>
          </cell>
          <cell r="B6397">
            <v>2</v>
          </cell>
          <cell r="C6397" t="str">
            <v>SZR-HH-010</v>
          </cell>
          <cell r="D6397">
            <v>4207</v>
          </cell>
          <cell r="E6397" t="str">
            <v>SZR-HH</v>
          </cell>
          <cell r="F6397" t="str">
            <v>010</v>
          </cell>
          <cell r="G6397" t="str">
            <v>RONG</v>
          </cell>
          <cell r="H6397" t="str">
            <v>1000017522</v>
          </cell>
          <cell r="N6397" t="str">
            <v>4500979652</v>
          </cell>
          <cell r="O6397" t="str">
            <v>1</v>
          </cell>
        </row>
        <row r="6398">
          <cell r="A6398">
            <v>4208</v>
          </cell>
          <cell r="B6398">
            <v>2</v>
          </cell>
          <cell r="C6398" t="str">
            <v>SZR-HH-011</v>
          </cell>
          <cell r="D6398">
            <v>4208</v>
          </cell>
          <cell r="E6398" t="str">
            <v>SZR-HH</v>
          </cell>
          <cell r="F6398" t="str">
            <v>011</v>
          </cell>
          <cell r="G6398" t="str">
            <v>RITE</v>
          </cell>
          <cell r="H6398" t="str">
            <v>1000017523</v>
          </cell>
          <cell r="N6398" t="str">
            <v>4500979570</v>
          </cell>
          <cell r="O6398" t="str">
            <v>1</v>
          </cell>
        </row>
        <row r="6399">
          <cell r="A6399">
            <v>5904</v>
          </cell>
          <cell r="B6399">
            <v>2</v>
          </cell>
          <cell r="C6399" t="str">
            <v>SZR-HH-012</v>
          </cell>
          <cell r="D6399">
            <v>5904</v>
          </cell>
          <cell r="E6399" t="str">
            <v>SZR-HH</v>
          </cell>
          <cell r="F6399" t="str">
            <v>012</v>
          </cell>
          <cell r="G6399" t="str">
            <v>RITE</v>
          </cell>
          <cell r="N6399" t="str">
            <v>NGC-C00-041</v>
          </cell>
        </row>
        <row r="6400">
          <cell r="A6400">
            <v>5905</v>
          </cell>
          <cell r="B6400">
            <v>2</v>
          </cell>
          <cell r="C6400" t="str">
            <v>SZR-HH-013</v>
          </cell>
          <cell r="D6400">
            <v>5905</v>
          </cell>
          <cell r="E6400" t="str">
            <v>SZR-HH</v>
          </cell>
          <cell r="F6400" t="str">
            <v>013</v>
          </cell>
          <cell r="G6400" t="str">
            <v>RITE</v>
          </cell>
          <cell r="N6400" t="str">
            <v>NGC-C00-041</v>
          </cell>
        </row>
        <row r="6401">
          <cell r="A6401">
            <v>5906</v>
          </cell>
          <cell r="B6401">
            <v>2</v>
          </cell>
          <cell r="C6401" t="str">
            <v>SZR-HH-014</v>
          </cell>
          <cell r="D6401">
            <v>5906</v>
          </cell>
          <cell r="E6401" t="str">
            <v>SZR-HH</v>
          </cell>
          <cell r="F6401" t="str">
            <v>014</v>
          </cell>
          <cell r="G6401" t="str">
            <v>RITE</v>
          </cell>
          <cell r="N6401" t="str">
            <v>NGC-C00-041</v>
          </cell>
        </row>
        <row r="6402">
          <cell r="A6402">
            <v>5907</v>
          </cell>
          <cell r="B6402">
            <v>2</v>
          </cell>
          <cell r="C6402" t="str">
            <v>SZR-HH-015</v>
          </cell>
          <cell r="D6402">
            <v>5907</v>
          </cell>
          <cell r="E6402" t="str">
            <v>SZR-HH</v>
          </cell>
          <cell r="F6402" t="str">
            <v>015</v>
          </cell>
          <cell r="G6402" t="str">
            <v>RITE</v>
          </cell>
          <cell r="N6402" t="str">
            <v>NGC-C00-041</v>
          </cell>
        </row>
        <row r="6403">
          <cell r="A6403">
            <v>3853</v>
          </cell>
          <cell r="B6403">
            <v>2</v>
          </cell>
          <cell r="C6403" t="str">
            <v>SZR-HH-L01</v>
          </cell>
          <cell r="D6403">
            <v>3853</v>
          </cell>
          <cell r="E6403" t="str">
            <v>SZR-HH</v>
          </cell>
          <cell r="F6403" t="str">
            <v>L01</v>
          </cell>
          <cell r="G6403" t="str">
            <v>On Location</v>
          </cell>
        </row>
        <row r="6404">
          <cell r="A6404">
            <v>3870</v>
          </cell>
          <cell r="B6404">
            <v>2</v>
          </cell>
          <cell r="C6404" t="str">
            <v>SZR-HH-L02</v>
          </cell>
          <cell r="D6404">
            <v>3870</v>
          </cell>
          <cell r="E6404" t="str">
            <v>SZR-HH</v>
          </cell>
          <cell r="F6404" t="str">
            <v>L02</v>
          </cell>
          <cell r="G6404" t="str">
            <v>DFP</v>
          </cell>
        </row>
        <row r="6405">
          <cell r="A6405">
            <v>3885</v>
          </cell>
          <cell r="B6405">
            <v>2</v>
          </cell>
          <cell r="C6405" t="str">
            <v>SZR-HH-L03</v>
          </cell>
          <cell r="D6405">
            <v>3885</v>
          </cell>
          <cell r="E6405" t="str">
            <v>SZR-HH</v>
          </cell>
          <cell r="F6405" t="str">
            <v>L03</v>
          </cell>
          <cell r="G6405" t="str">
            <v>RITE</v>
          </cell>
        </row>
        <row r="6406">
          <cell r="A6406">
            <v>3894</v>
          </cell>
          <cell r="B6406">
            <v>2</v>
          </cell>
          <cell r="C6406" t="str">
            <v>SZR-HH-L04</v>
          </cell>
          <cell r="D6406">
            <v>3894</v>
          </cell>
          <cell r="E6406" t="str">
            <v>SZR-HH</v>
          </cell>
          <cell r="F6406" t="str">
            <v>L04</v>
          </cell>
          <cell r="G6406" t="str">
            <v>DFP</v>
          </cell>
        </row>
        <row r="6407">
          <cell r="A6407">
            <v>3854</v>
          </cell>
          <cell r="B6407">
            <v>2</v>
          </cell>
          <cell r="C6407" t="str">
            <v>SZR-JB-L01</v>
          </cell>
          <cell r="D6407">
            <v>3854</v>
          </cell>
          <cell r="E6407" t="str">
            <v>SZR-JB</v>
          </cell>
          <cell r="F6407" t="str">
            <v>L01</v>
          </cell>
          <cell r="G6407" t="str">
            <v>RITE</v>
          </cell>
          <cell r="H6407" t="str">
            <v>1000009761</v>
          </cell>
        </row>
        <row r="6408">
          <cell r="A6408">
            <v>3871</v>
          </cell>
          <cell r="B6408">
            <v>2</v>
          </cell>
          <cell r="C6408" t="str">
            <v>SZR-JB-L02</v>
          </cell>
          <cell r="D6408">
            <v>3871</v>
          </cell>
          <cell r="E6408" t="str">
            <v>SZR-JB</v>
          </cell>
          <cell r="F6408" t="str">
            <v>L02</v>
          </cell>
          <cell r="G6408" t="str">
            <v>RITE</v>
          </cell>
          <cell r="H6408" t="str">
            <v>1000009762</v>
          </cell>
        </row>
        <row r="6409">
          <cell r="A6409">
            <v>3895</v>
          </cell>
          <cell r="B6409">
            <v>2</v>
          </cell>
          <cell r="C6409" t="str">
            <v>SZR-JB-L04</v>
          </cell>
          <cell r="D6409">
            <v>3895</v>
          </cell>
          <cell r="E6409" t="str">
            <v>SZR-JB</v>
          </cell>
          <cell r="F6409" t="str">
            <v>L04</v>
          </cell>
          <cell r="G6409" t="str">
            <v>RITE</v>
          </cell>
        </row>
        <row r="6410">
          <cell r="A6410">
            <v>3906</v>
          </cell>
          <cell r="B6410">
            <v>2</v>
          </cell>
          <cell r="C6410" t="str">
            <v>SZR-JB-L06</v>
          </cell>
          <cell r="D6410">
            <v>3906</v>
          </cell>
          <cell r="E6410" t="str">
            <v>SZR-JB</v>
          </cell>
          <cell r="F6410" t="str">
            <v>L06</v>
          </cell>
          <cell r="G6410" t="str">
            <v>RITE</v>
          </cell>
          <cell r="H6410" t="str">
            <v>1000009766</v>
          </cell>
        </row>
        <row r="6411">
          <cell r="A6411">
            <v>121</v>
          </cell>
          <cell r="B6411">
            <v>2</v>
          </cell>
          <cell r="C6411" t="str">
            <v>SZR-JH-002</v>
          </cell>
          <cell r="D6411">
            <v>121</v>
          </cell>
          <cell r="E6411" t="str">
            <v>SZR-JH</v>
          </cell>
          <cell r="F6411" t="str">
            <v>002</v>
          </cell>
          <cell r="G6411" t="str">
            <v>RITE</v>
          </cell>
        </row>
        <row r="6412">
          <cell r="A6412">
            <v>168</v>
          </cell>
          <cell r="B6412">
            <v>2</v>
          </cell>
          <cell r="C6412" t="str">
            <v>SZR-JH-003</v>
          </cell>
          <cell r="D6412">
            <v>168</v>
          </cell>
          <cell r="E6412" t="str">
            <v>SZR-JH</v>
          </cell>
          <cell r="F6412" t="str">
            <v>003</v>
          </cell>
          <cell r="G6412" t="str">
            <v>JUNKED</v>
          </cell>
        </row>
        <row r="6413">
          <cell r="A6413">
            <v>205</v>
          </cell>
          <cell r="B6413">
            <v>2</v>
          </cell>
          <cell r="C6413" t="str">
            <v>SZR-JH-004</v>
          </cell>
          <cell r="D6413">
            <v>205</v>
          </cell>
          <cell r="E6413" t="str">
            <v>SZR-JH</v>
          </cell>
          <cell r="F6413" t="str">
            <v>004</v>
          </cell>
          <cell r="G6413" t="str">
            <v>JUNKED</v>
          </cell>
        </row>
        <row r="6414">
          <cell r="A6414">
            <v>244</v>
          </cell>
          <cell r="B6414">
            <v>2</v>
          </cell>
          <cell r="C6414" t="str">
            <v>SZR-JH-005</v>
          </cell>
          <cell r="D6414">
            <v>244</v>
          </cell>
          <cell r="E6414" t="str">
            <v>SZR-JH</v>
          </cell>
          <cell r="F6414" t="str">
            <v>005</v>
          </cell>
          <cell r="G6414" t="str">
            <v>JUNKED</v>
          </cell>
        </row>
        <row r="6415">
          <cell r="A6415">
            <v>306</v>
          </cell>
          <cell r="B6415">
            <v>2</v>
          </cell>
          <cell r="C6415" t="str">
            <v>SZR-JH-007</v>
          </cell>
          <cell r="D6415">
            <v>306</v>
          </cell>
          <cell r="E6415" t="str">
            <v>SZR-JH</v>
          </cell>
          <cell r="F6415" t="str">
            <v>007</v>
          </cell>
          <cell r="G6415" t="str">
            <v>RITE</v>
          </cell>
          <cell r="H6415" t="str">
            <v>1000012790</v>
          </cell>
          <cell r="N6415" t="str">
            <v>4500023042</v>
          </cell>
          <cell r="O6415" t="str">
            <v>2</v>
          </cell>
        </row>
        <row r="6416">
          <cell r="A6416">
            <v>327</v>
          </cell>
          <cell r="B6416">
            <v>2</v>
          </cell>
          <cell r="C6416" t="str">
            <v>SZR-JH-008</v>
          </cell>
          <cell r="D6416">
            <v>327</v>
          </cell>
          <cell r="E6416" t="str">
            <v>SZR-JH</v>
          </cell>
          <cell r="F6416" t="str">
            <v>008</v>
          </cell>
          <cell r="G6416" t="str">
            <v>RITE</v>
          </cell>
        </row>
        <row r="6417">
          <cell r="A6417">
            <v>354</v>
          </cell>
          <cell r="B6417">
            <v>2</v>
          </cell>
          <cell r="C6417" t="str">
            <v>SZR-JH-009</v>
          </cell>
          <cell r="D6417">
            <v>354</v>
          </cell>
          <cell r="E6417" t="str">
            <v>SZR-JH</v>
          </cell>
          <cell r="F6417" t="str">
            <v>009</v>
          </cell>
          <cell r="G6417" t="str">
            <v>RITE</v>
          </cell>
        </row>
        <row r="6418">
          <cell r="A6418">
            <v>379</v>
          </cell>
          <cell r="B6418">
            <v>2</v>
          </cell>
          <cell r="C6418" t="str">
            <v>SZR-JH-010</v>
          </cell>
          <cell r="D6418">
            <v>379</v>
          </cell>
          <cell r="E6418" t="str">
            <v>SZR-JH</v>
          </cell>
          <cell r="F6418" t="str">
            <v>010</v>
          </cell>
          <cell r="G6418" t="str">
            <v>RITE</v>
          </cell>
        </row>
        <row r="6419">
          <cell r="A6419">
            <v>407</v>
          </cell>
          <cell r="B6419">
            <v>2</v>
          </cell>
          <cell r="C6419" t="str">
            <v>SZR-JH-011</v>
          </cell>
          <cell r="D6419">
            <v>407</v>
          </cell>
          <cell r="E6419" t="str">
            <v>SZR-JH</v>
          </cell>
          <cell r="F6419" t="str">
            <v>011</v>
          </cell>
          <cell r="G6419" t="str">
            <v>JUNKED</v>
          </cell>
        </row>
        <row r="6420">
          <cell r="A6420">
            <v>438</v>
          </cell>
          <cell r="B6420">
            <v>2</v>
          </cell>
          <cell r="C6420" t="str">
            <v>SZR-JH-012</v>
          </cell>
          <cell r="D6420">
            <v>438</v>
          </cell>
          <cell r="E6420" t="str">
            <v>SZR-JH</v>
          </cell>
          <cell r="F6420" t="str">
            <v>012</v>
          </cell>
          <cell r="G6420" t="str">
            <v>RITE</v>
          </cell>
          <cell r="H6420" t="str">
            <v>1000014137</v>
          </cell>
        </row>
        <row r="6421">
          <cell r="A6421">
            <v>470</v>
          </cell>
          <cell r="B6421">
            <v>2</v>
          </cell>
          <cell r="C6421" t="str">
            <v>SZR-JH-013</v>
          </cell>
          <cell r="D6421">
            <v>470</v>
          </cell>
          <cell r="E6421" t="str">
            <v>SZR-JH</v>
          </cell>
          <cell r="F6421" t="str">
            <v>013</v>
          </cell>
          <cell r="G6421" t="str">
            <v>On Location</v>
          </cell>
        </row>
        <row r="6422">
          <cell r="A6422">
            <v>4209</v>
          </cell>
          <cell r="B6422">
            <v>2</v>
          </cell>
          <cell r="C6422" t="str">
            <v>SZR-JH-014</v>
          </cell>
          <cell r="D6422">
            <v>4209</v>
          </cell>
          <cell r="E6422" t="str">
            <v>SZR-JH</v>
          </cell>
          <cell r="F6422" t="str">
            <v>014</v>
          </cell>
          <cell r="G6422" t="str">
            <v>RITE</v>
          </cell>
          <cell r="H6422" t="str">
            <v>1000017524</v>
          </cell>
          <cell r="N6422" t="str">
            <v>4500979484</v>
          </cell>
          <cell r="O6422" t="str">
            <v>1</v>
          </cell>
        </row>
        <row r="6423">
          <cell r="A6423">
            <v>4210</v>
          </cell>
          <cell r="B6423">
            <v>2</v>
          </cell>
          <cell r="C6423" t="str">
            <v>SZR-JH-015</v>
          </cell>
          <cell r="D6423">
            <v>4210</v>
          </cell>
          <cell r="E6423" t="str">
            <v>SZR-JH</v>
          </cell>
          <cell r="F6423" t="str">
            <v>015</v>
          </cell>
          <cell r="G6423" t="str">
            <v>RITE</v>
          </cell>
          <cell r="H6423" t="str">
            <v>1000017525</v>
          </cell>
          <cell r="N6423" t="str">
            <v>4500979481</v>
          </cell>
          <cell r="O6423" t="str">
            <v>1</v>
          </cell>
        </row>
        <row r="6424">
          <cell r="A6424">
            <v>4211</v>
          </cell>
          <cell r="B6424">
            <v>2</v>
          </cell>
          <cell r="C6424" t="str">
            <v>SZR-JH-016</v>
          </cell>
          <cell r="D6424">
            <v>4211</v>
          </cell>
          <cell r="E6424" t="str">
            <v>SZR-JH</v>
          </cell>
          <cell r="F6424" t="str">
            <v>016</v>
          </cell>
          <cell r="G6424" t="str">
            <v>JUNKED</v>
          </cell>
          <cell r="H6424" t="str">
            <v>1000017526</v>
          </cell>
          <cell r="N6424" t="str">
            <v>4500979479</v>
          </cell>
          <cell r="O6424" t="str">
            <v>1</v>
          </cell>
        </row>
        <row r="6425">
          <cell r="A6425">
            <v>5511</v>
          </cell>
          <cell r="B6425">
            <v>2</v>
          </cell>
          <cell r="C6425" t="str">
            <v>SZR-JH-017</v>
          </cell>
          <cell r="D6425">
            <v>5511</v>
          </cell>
          <cell r="E6425" t="str">
            <v>SZR-JH</v>
          </cell>
          <cell r="F6425" t="str">
            <v>017</v>
          </cell>
          <cell r="G6425" t="str">
            <v>RITE</v>
          </cell>
          <cell r="H6425" t="str">
            <v>1000018502</v>
          </cell>
          <cell r="N6425" t="str">
            <v>LFT-69167</v>
          </cell>
          <cell r="O6425" t="str">
            <v>1</v>
          </cell>
        </row>
        <row r="6426">
          <cell r="A6426">
            <v>5512</v>
          </cell>
          <cell r="B6426">
            <v>2</v>
          </cell>
          <cell r="C6426" t="str">
            <v>SZR-JH-018</v>
          </cell>
          <cell r="D6426">
            <v>5512</v>
          </cell>
          <cell r="E6426" t="str">
            <v>SZR-JH</v>
          </cell>
          <cell r="F6426" t="str">
            <v>018</v>
          </cell>
          <cell r="G6426" t="str">
            <v>On Location</v>
          </cell>
          <cell r="H6426" t="str">
            <v>1000018503</v>
          </cell>
          <cell r="N6426" t="str">
            <v>LFT-69168</v>
          </cell>
        </row>
        <row r="6427">
          <cell r="A6427">
            <v>5513</v>
          </cell>
          <cell r="B6427">
            <v>2</v>
          </cell>
          <cell r="C6427" t="str">
            <v>SZR-JH-019</v>
          </cell>
          <cell r="D6427">
            <v>5513</v>
          </cell>
          <cell r="E6427" t="str">
            <v>SZR-JH</v>
          </cell>
          <cell r="F6427" t="str">
            <v>019</v>
          </cell>
          <cell r="G6427" t="str">
            <v>On Location</v>
          </cell>
          <cell r="H6427" t="str">
            <v>1000018504</v>
          </cell>
          <cell r="N6427" t="str">
            <v>LFT-69169</v>
          </cell>
          <cell r="O6427" t="str">
            <v>1</v>
          </cell>
        </row>
        <row r="6428">
          <cell r="A6428">
            <v>5514</v>
          </cell>
          <cell r="B6428">
            <v>2</v>
          </cell>
          <cell r="C6428" t="str">
            <v>SZR-JH-020</v>
          </cell>
          <cell r="D6428">
            <v>5514</v>
          </cell>
          <cell r="E6428" t="str">
            <v>SZR-JH</v>
          </cell>
          <cell r="F6428" t="str">
            <v>020</v>
          </cell>
          <cell r="G6428" t="str">
            <v>On Location</v>
          </cell>
          <cell r="H6428" t="str">
            <v>1000018505</v>
          </cell>
          <cell r="N6428" t="str">
            <v>LFT-69170</v>
          </cell>
          <cell r="O6428" t="str">
            <v>1</v>
          </cell>
        </row>
        <row r="6429">
          <cell r="A6429">
            <v>5515</v>
          </cell>
          <cell r="B6429">
            <v>2</v>
          </cell>
          <cell r="C6429" t="str">
            <v>SZR-JH-021</v>
          </cell>
          <cell r="D6429">
            <v>5515</v>
          </cell>
          <cell r="E6429" t="str">
            <v>SZR-JH</v>
          </cell>
          <cell r="F6429" t="str">
            <v>021</v>
          </cell>
          <cell r="G6429" t="str">
            <v>On Location</v>
          </cell>
          <cell r="H6429" t="str">
            <v>1000018506</v>
          </cell>
          <cell r="N6429" t="str">
            <v>LFT-69171</v>
          </cell>
          <cell r="O6429" t="str">
            <v>1</v>
          </cell>
        </row>
        <row r="6430">
          <cell r="A6430">
            <v>5516</v>
          </cell>
          <cell r="B6430">
            <v>2</v>
          </cell>
          <cell r="C6430" t="str">
            <v>SZR-JH-022</v>
          </cell>
          <cell r="D6430">
            <v>5516</v>
          </cell>
          <cell r="E6430" t="str">
            <v>SZR-JH</v>
          </cell>
          <cell r="F6430" t="str">
            <v>022</v>
          </cell>
          <cell r="G6430" t="str">
            <v>On Location</v>
          </cell>
          <cell r="H6430" t="str">
            <v>1000018507</v>
          </cell>
          <cell r="N6430" t="str">
            <v>LFT-69172</v>
          </cell>
          <cell r="O6430" t="str">
            <v>1</v>
          </cell>
        </row>
        <row r="6431">
          <cell r="A6431">
            <v>3886</v>
          </cell>
          <cell r="B6431">
            <v>2</v>
          </cell>
          <cell r="C6431" t="str">
            <v>SZR-JH-L03</v>
          </cell>
          <cell r="D6431">
            <v>3886</v>
          </cell>
          <cell r="E6431" t="str">
            <v>SZR-JH</v>
          </cell>
          <cell r="F6431" t="str">
            <v>L03</v>
          </cell>
          <cell r="G6431" t="str">
            <v>JUNKED</v>
          </cell>
        </row>
        <row r="6432">
          <cell r="A6432">
            <v>3916</v>
          </cell>
          <cell r="B6432">
            <v>2</v>
          </cell>
          <cell r="C6432" t="str">
            <v>SZR-JH-L09</v>
          </cell>
          <cell r="D6432">
            <v>3916</v>
          </cell>
          <cell r="E6432" t="str">
            <v>SZR-JH</v>
          </cell>
          <cell r="F6432" t="str">
            <v>L09</v>
          </cell>
          <cell r="G6432" t="str">
            <v>RITE</v>
          </cell>
        </row>
        <row r="6433">
          <cell r="A6433">
            <v>122</v>
          </cell>
          <cell r="B6433">
            <v>2</v>
          </cell>
          <cell r="C6433" t="str">
            <v>SZR-JI-002</v>
          </cell>
          <cell r="D6433">
            <v>122</v>
          </cell>
          <cell r="E6433" t="str">
            <v>SZR-JI</v>
          </cell>
          <cell r="F6433" t="str">
            <v>002</v>
          </cell>
          <cell r="G6433" t="str">
            <v>RITE</v>
          </cell>
          <cell r="H6433" t="str">
            <v>1000017161</v>
          </cell>
          <cell r="N6433" t="str">
            <v>4500861832</v>
          </cell>
          <cell r="O6433" t="str">
            <v>1</v>
          </cell>
        </row>
        <row r="6434">
          <cell r="A6434">
            <v>169</v>
          </cell>
          <cell r="B6434">
            <v>2</v>
          </cell>
          <cell r="C6434" t="str">
            <v>SZR-JI-003</v>
          </cell>
          <cell r="D6434">
            <v>169</v>
          </cell>
          <cell r="E6434" t="str">
            <v>SZR-JI</v>
          </cell>
          <cell r="F6434" t="str">
            <v>003</v>
          </cell>
          <cell r="G6434" t="str">
            <v>RITE</v>
          </cell>
          <cell r="H6434" t="str">
            <v>1000017162</v>
          </cell>
          <cell r="N6434" t="str">
            <v>4500861832</v>
          </cell>
          <cell r="O6434" t="str">
            <v>2</v>
          </cell>
        </row>
        <row r="6435">
          <cell r="A6435">
            <v>4635</v>
          </cell>
          <cell r="B6435">
            <v>2</v>
          </cell>
          <cell r="C6435" t="str">
            <v>SZR-JI-004</v>
          </cell>
          <cell r="D6435">
            <v>4635</v>
          </cell>
          <cell r="E6435" t="str">
            <v>SZR-JI</v>
          </cell>
          <cell r="F6435" t="str">
            <v>004</v>
          </cell>
          <cell r="G6435" t="str">
            <v>RITE</v>
          </cell>
          <cell r="H6435" t="str">
            <v>1000017967</v>
          </cell>
        </row>
        <row r="6436">
          <cell r="A6436">
            <v>5628</v>
          </cell>
          <cell r="B6436">
            <v>2</v>
          </cell>
          <cell r="C6436" t="str">
            <v>SZR-JI-005</v>
          </cell>
          <cell r="D6436">
            <v>5628</v>
          </cell>
          <cell r="E6436" t="str">
            <v>SZR-JI</v>
          </cell>
          <cell r="F6436" t="str">
            <v>005</v>
          </cell>
          <cell r="G6436" t="str">
            <v>RITE</v>
          </cell>
          <cell r="H6436" t="str">
            <v>1000018510</v>
          </cell>
          <cell r="N6436" t="str">
            <v>ngc-c00-041</v>
          </cell>
          <cell r="O6436" t="str">
            <v>1</v>
          </cell>
        </row>
        <row r="6437">
          <cell r="A6437">
            <v>6154</v>
          </cell>
          <cell r="B6437">
            <v>2</v>
          </cell>
          <cell r="C6437" t="str">
            <v>SZR-JI-006</v>
          </cell>
          <cell r="D6437">
            <v>6154</v>
          </cell>
          <cell r="E6437" t="str">
            <v>SZR-JI</v>
          </cell>
          <cell r="F6437" t="str">
            <v>006</v>
          </cell>
          <cell r="G6437" t="str">
            <v>RITE</v>
          </cell>
          <cell r="N6437" t="str">
            <v>LFT-75704/NGC-C00-087</v>
          </cell>
          <cell r="O6437" t="str">
            <v>1</v>
          </cell>
        </row>
        <row r="6438">
          <cell r="A6438">
            <v>3902</v>
          </cell>
          <cell r="B6438">
            <v>2</v>
          </cell>
          <cell r="C6438" t="str">
            <v>SZR-JL-L05</v>
          </cell>
          <cell r="D6438">
            <v>3902</v>
          </cell>
          <cell r="E6438" t="str">
            <v>SZR-JL</v>
          </cell>
          <cell r="F6438" t="str">
            <v>L05</v>
          </cell>
          <cell r="G6438" t="str">
            <v>RITE</v>
          </cell>
        </row>
        <row r="6439">
          <cell r="A6439">
            <v>3855</v>
          </cell>
          <cell r="B6439">
            <v>2</v>
          </cell>
          <cell r="C6439" t="str">
            <v>SZR-RA-L01</v>
          </cell>
          <cell r="D6439">
            <v>3855</v>
          </cell>
          <cell r="E6439" t="str">
            <v>SZR-RA</v>
          </cell>
          <cell r="F6439" t="str">
            <v>L01</v>
          </cell>
          <cell r="G6439" t="str">
            <v>JUNKED</v>
          </cell>
          <cell r="H6439" t="str">
            <v>1000009775</v>
          </cell>
        </row>
        <row r="6440">
          <cell r="A6440">
            <v>3896</v>
          </cell>
          <cell r="B6440">
            <v>2</v>
          </cell>
          <cell r="C6440" t="str">
            <v>SZR-RA-L04</v>
          </cell>
          <cell r="D6440">
            <v>3896</v>
          </cell>
          <cell r="E6440" t="str">
            <v>SZR-RA</v>
          </cell>
          <cell r="F6440" t="str">
            <v>L04</v>
          </cell>
          <cell r="G6440" t="str">
            <v>JUNKED</v>
          </cell>
          <cell r="H6440" t="str">
            <v>1000009778</v>
          </cell>
        </row>
        <row r="6441">
          <cell r="A6441">
            <v>65</v>
          </cell>
          <cell r="B6441">
            <v>2</v>
          </cell>
          <cell r="C6441" t="str">
            <v>SZR-RI-001</v>
          </cell>
          <cell r="D6441">
            <v>65</v>
          </cell>
          <cell r="E6441" t="str">
            <v>SZR-RI</v>
          </cell>
          <cell r="F6441" t="str">
            <v>001</v>
          </cell>
          <cell r="G6441" t="str">
            <v>RITE</v>
          </cell>
          <cell r="H6441" t="str">
            <v>1000017159</v>
          </cell>
          <cell r="N6441" t="str">
            <v>4500861828</v>
          </cell>
          <cell r="O6441" t="str">
            <v>1</v>
          </cell>
        </row>
        <row r="6442">
          <cell r="A6442">
            <v>123</v>
          </cell>
          <cell r="B6442">
            <v>2</v>
          </cell>
          <cell r="C6442" t="str">
            <v>SZR-RI-002</v>
          </cell>
          <cell r="D6442">
            <v>123</v>
          </cell>
          <cell r="E6442" t="str">
            <v>SZR-RI</v>
          </cell>
          <cell r="F6442" t="str">
            <v>002</v>
          </cell>
          <cell r="G6442" t="str">
            <v>RITE</v>
          </cell>
          <cell r="H6442" t="str">
            <v>1000017160</v>
          </cell>
          <cell r="N6442" t="str">
            <v>4500861828</v>
          </cell>
          <cell r="O6442" t="str">
            <v>2</v>
          </cell>
        </row>
        <row r="6443">
          <cell r="A6443">
            <v>5509</v>
          </cell>
          <cell r="B6443">
            <v>2</v>
          </cell>
          <cell r="C6443" t="str">
            <v>SZR-RI-003</v>
          </cell>
          <cell r="D6443">
            <v>5509</v>
          </cell>
          <cell r="E6443" t="str">
            <v>SZR-RI</v>
          </cell>
          <cell r="F6443" t="str">
            <v>003</v>
          </cell>
          <cell r="G6443" t="str">
            <v>RITE</v>
          </cell>
          <cell r="H6443" t="str">
            <v>1000018508</v>
          </cell>
          <cell r="N6443" t="str">
            <v>LFT-67363</v>
          </cell>
          <cell r="O6443" t="str">
            <v>1</v>
          </cell>
        </row>
        <row r="6444">
          <cell r="A6444">
            <v>5510</v>
          </cell>
          <cell r="B6444">
            <v>2</v>
          </cell>
          <cell r="C6444" t="str">
            <v>SZR-RI-004</v>
          </cell>
          <cell r="D6444">
            <v>5510</v>
          </cell>
          <cell r="E6444" t="str">
            <v>SZR-RI</v>
          </cell>
          <cell r="F6444" t="str">
            <v>004</v>
          </cell>
          <cell r="G6444" t="str">
            <v>RITE</v>
          </cell>
          <cell r="H6444" t="str">
            <v>1000018509</v>
          </cell>
          <cell r="N6444" t="str">
            <v>LFT-67364</v>
          </cell>
          <cell r="O6444" t="str">
            <v>1</v>
          </cell>
        </row>
        <row r="6445">
          <cell r="A6445">
            <v>519</v>
          </cell>
          <cell r="B6445">
            <v>2</v>
          </cell>
          <cell r="C6445" t="str">
            <v>SZR-RL-015</v>
          </cell>
          <cell r="D6445">
            <v>519</v>
          </cell>
          <cell r="E6445" t="str">
            <v>SZR-RL</v>
          </cell>
          <cell r="F6445" t="str">
            <v>015</v>
          </cell>
          <cell r="G6445" t="str">
            <v>RITE</v>
          </cell>
          <cell r="H6445" t="str">
            <v>1000012787</v>
          </cell>
          <cell r="N6445" t="str">
            <v>4500023042</v>
          </cell>
          <cell r="O6445" t="str">
            <v>3</v>
          </cell>
        </row>
        <row r="6446">
          <cell r="A6446">
            <v>572</v>
          </cell>
          <cell r="B6446">
            <v>2</v>
          </cell>
          <cell r="C6446" t="str">
            <v>SZR-RL-018</v>
          </cell>
          <cell r="D6446">
            <v>572</v>
          </cell>
          <cell r="E6446" t="str">
            <v>SZR-RL</v>
          </cell>
          <cell r="F6446" t="str">
            <v>018</v>
          </cell>
          <cell r="G6446" t="str">
            <v>Lost in Hole</v>
          </cell>
          <cell r="H6446" t="str">
            <v>1000014141</v>
          </cell>
        </row>
        <row r="6447">
          <cell r="A6447">
            <v>586</v>
          </cell>
          <cell r="B6447">
            <v>2</v>
          </cell>
          <cell r="C6447" t="str">
            <v>SZR-RL-019</v>
          </cell>
          <cell r="D6447">
            <v>586</v>
          </cell>
          <cell r="E6447" t="str">
            <v>SZR-RL</v>
          </cell>
          <cell r="F6447" t="str">
            <v>019</v>
          </cell>
          <cell r="G6447" t="str">
            <v>JUNKED</v>
          </cell>
          <cell r="H6447" t="str">
            <v>1000014142</v>
          </cell>
          <cell r="N6447" t="str">
            <v>4500290665</v>
          </cell>
          <cell r="O6447" t="str">
            <v>1</v>
          </cell>
        </row>
        <row r="6448">
          <cell r="A6448">
            <v>610</v>
          </cell>
          <cell r="B6448">
            <v>2</v>
          </cell>
          <cell r="C6448" t="str">
            <v>SZR-RL-020</v>
          </cell>
          <cell r="D6448">
            <v>610</v>
          </cell>
          <cell r="E6448" t="str">
            <v>SZR-RL</v>
          </cell>
          <cell r="F6448" t="str">
            <v>020</v>
          </cell>
          <cell r="G6448" t="str">
            <v>RITE</v>
          </cell>
          <cell r="H6448" t="str">
            <v>1000014143</v>
          </cell>
          <cell r="N6448" t="str">
            <v>4500290495</v>
          </cell>
          <cell r="O6448" t="str">
            <v>1</v>
          </cell>
        </row>
        <row r="6449">
          <cell r="A6449">
            <v>653</v>
          </cell>
          <cell r="B6449">
            <v>2</v>
          </cell>
          <cell r="C6449" t="str">
            <v>SZR-RL-022</v>
          </cell>
          <cell r="D6449">
            <v>653</v>
          </cell>
          <cell r="E6449" t="str">
            <v>SZR-RL</v>
          </cell>
          <cell r="F6449" t="str">
            <v>022</v>
          </cell>
          <cell r="G6449" t="str">
            <v>Lost in Hole</v>
          </cell>
          <cell r="H6449" t="str">
            <v>1000016640</v>
          </cell>
        </row>
        <row r="6450">
          <cell r="A6450">
            <v>676</v>
          </cell>
          <cell r="B6450">
            <v>2</v>
          </cell>
          <cell r="C6450" t="str">
            <v>SZR-RL-023</v>
          </cell>
          <cell r="D6450">
            <v>676</v>
          </cell>
          <cell r="E6450" t="str">
            <v>SZR-RL</v>
          </cell>
          <cell r="F6450" t="str">
            <v>023</v>
          </cell>
          <cell r="G6450" t="str">
            <v>RITE</v>
          </cell>
          <cell r="H6450" t="str">
            <v>1000016641</v>
          </cell>
        </row>
        <row r="6451">
          <cell r="A6451">
            <v>698</v>
          </cell>
          <cell r="B6451">
            <v>2</v>
          </cell>
          <cell r="C6451" t="str">
            <v>SZR-RL-024</v>
          </cell>
          <cell r="D6451">
            <v>698</v>
          </cell>
          <cell r="E6451" t="str">
            <v>SZR-RL</v>
          </cell>
          <cell r="F6451" t="str">
            <v>024</v>
          </cell>
          <cell r="G6451" t="str">
            <v>RITE</v>
          </cell>
          <cell r="H6451" t="str">
            <v>1000016642</v>
          </cell>
        </row>
        <row r="6452">
          <cell r="A6452">
            <v>716</v>
          </cell>
          <cell r="B6452">
            <v>2</v>
          </cell>
          <cell r="C6452" t="str">
            <v>SZR-RL-025</v>
          </cell>
          <cell r="D6452">
            <v>716</v>
          </cell>
          <cell r="E6452" t="str">
            <v>SZR-RL</v>
          </cell>
          <cell r="F6452" t="str">
            <v>025</v>
          </cell>
          <cell r="G6452" t="str">
            <v>RITE</v>
          </cell>
          <cell r="H6452" t="str">
            <v>1000016643</v>
          </cell>
        </row>
        <row r="6453">
          <cell r="A6453">
            <v>729</v>
          </cell>
          <cell r="B6453">
            <v>2</v>
          </cell>
          <cell r="C6453" t="str">
            <v>SZR-RL-026</v>
          </cell>
          <cell r="D6453">
            <v>729</v>
          </cell>
          <cell r="E6453" t="str">
            <v>SZR-RL</v>
          </cell>
          <cell r="F6453" t="str">
            <v>026</v>
          </cell>
          <cell r="G6453" t="str">
            <v>Lost in Hole</v>
          </cell>
          <cell r="H6453" t="str">
            <v>1000016644</v>
          </cell>
        </row>
        <row r="6454">
          <cell r="A6454">
            <v>736</v>
          </cell>
          <cell r="B6454">
            <v>2</v>
          </cell>
          <cell r="C6454" t="str">
            <v>SZR-RL-027</v>
          </cell>
          <cell r="D6454">
            <v>736</v>
          </cell>
          <cell r="E6454" t="str">
            <v>SZR-RL</v>
          </cell>
          <cell r="F6454" t="str">
            <v>027</v>
          </cell>
          <cell r="G6454" t="str">
            <v>RITE</v>
          </cell>
          <cell r="H6454" t="str">
            <v>1000016645</v>
          </cell>
        </row>
        <row r="6455">
          <cell r="A6455">
            <v>746</v>
          </cell>
          <cell r="B6455">
            <v>2</v>
          </cell>
          <cell r="C6455" t="str">
            <v>SZR-RL-028</v>
          </cell>
          <cell r="D6455">
            <v>746</v>
          </cell>
          <cell r="E6455" t="str">
            <v>SZR-RL</v>
          </cell>
          <cell r="F6455" t="str">
            <v>028</v>
          </cell>
          <cell r="G6455" t="str">
            <v>On Location</v>
          </cell>
          <cell r="H6455" t="str">
            <v>1000016646</v>
          </cell>
        </row>
        <row r="6456">
          <cell r="A6456">
            <v>4250</v>
          </cell>
          <cell r="B6456">
            <v>2</v>
          </cell>
          <cell r="C6456" t="str">
            <v>SZR-RL-029</v>
          </cell>
          <cell r="D6456">
            <v>4250</v>
          </cell>
          <cell r="E6456" t="str">
            <v>SZR-RL</v>
          </cell>
          <cell r="F6456" t="str">
            <v>029</v>
          </cell>
          <cell r="G6456" t="str">
            <v>On Location</v>
          </cell>
          <cell r="H6456" t="str">
            <v>1000017527</v>
          </cell>
          <cell r="N6456" t="str">
            <v>4500979476</v>
          </cell>
          <cell r="O6456" t="str">
            <v>1</v>
          </cell>
        </row>
        <row r="6457">
          <cell r="A6457">
            <v>4251</v>
          </cell>
          <cell r="B6457">
            <v>2</v>
          </cell>
          <cell r="C6457" t="str">
            <v>SZR-RL-030</v>
          </cell>
          <cell r="D6457">
            <v>4251</v>
          </cell>
          <cell r="E6457" t="str">
            <v>SZR-RL</v>
          </cell>
          <cell r="F6457" t="str">
            <v>030</v>
          </cell>
          <cell r="G6457" t="str">
            <v>TFER OUT</v>
          </cell>
          <cell r="H6457" t="str">
            <v>1000017528</v>
          </cell>
          <cell r="N6457" t="str">
            <v>4500979471</v>
          </cell>
          <cell r="O6457" t="str">
            <v>1</v>
          </cell>
        </row>
        <row r="6458">
          <cell r="A6458">
            <v>4252</v>
          </cell>
          <cell r="B6458">
            <v>2</v>
          </cell>
          <cell r="C6458" t="str">
            <v>SZR-RL-031</v>
          </cell>
          <cell r="D6458">
            <v>4252</v>
          </cell>
          <cell r="E6458" t="str">
            <v>SZR-RL</v>
          </cell>
          <cell r="F6458" t="str">
            <v>031</v>
          </cell>
          <cell r="G6458" t="str">
            <v>Lost in Hole</v>
          </cell>
          <cell r="H6458" t="str">
            <v>1000017529</v>
          </cell>
          <cell r="N6458" t="str">
            <v>4500979468</v>
          </cell>
          <cell r="O6458" t="str">
            <v>1</v>
          </cell>
        </row>
        <row r="6459">
          <cell r="A6459">
            <v>5194</v>
          </cell>
          <cell r="B6459">
            <v>2</v>
          </cell>
          <cell r="C6459" t="str">
            <v>SZR-RL-032</v>
          </cell>
          <cell r="D6459">
            <v>5194</v>
          </cell>
          <cell r="E6459" t="str">
            <v>SZR-RL</v>
          </cell>
          <cell r="F6459" t="str">
            <v>032</v>
          </cell>
          <cell r="G6459" t="str">
            <v>TFER OUT</v>
          </cell>
          <cell r="H6459" t="str">
            <v>1000018034</v>
          </cell>
          <cell r="N6459" t="str">
            <v>LFT-63676</v>
          </cell>
        </row>
        <row r="6460">
          <cell r="A6460">
            <v>5198</v>
          </cell>
          <cell r="B6460">
            <v>2</v>
          </cell>
          <cell r="C6460" t="str">
            <v>SZR-RL-033</v>
          </cell>
          <cell r="D6460">
            <v>5198</v>
          </cell>
          <cell r="E6460" t="str">
            <v>SZR-RL</v>
          </cell>
          <cell r="F6460" t="str">
            <v>033</v>
          </cell>
          <cell r="G6460" t="str">
            <v>On Location</v>
          </cell>
          <cell r="H6460" t="str">
            <v>1000018039</v>
          </cell>
          <cell r="N6460" t="str">
            <v>LFT-63677</v>
          </cell>
        </row>
        <row r="6461">
          <cell r="A6461">
            <v>5197</v>
          </cell>
          <cell r="B6461">
            <v>2</v>
          </cell>
          <cell r="C6461" t="str">
            <v>SZR-RL-034</v>
          </cell>
          <cell r="D6461">
            <v>5197</v>
          </cell>
          <cell r="E6461" t="str">
            <v>SZR-RL</v>
          </cell>
          <cell r="F6461" t="str">
            <v>034</v>
          </cell>
          <cell r="G6461" t="str">
            <v>On Location</v>
          </cell>
          <cell r="H6461" t="str">
            <v>1000018038</v>
          </cell>
          <cell r="N6461" t="str">
            <v>LFT63678</v>
          </cell>
          <cell r="O6461" t="str">
            <v>1</v>
          </cell>
        </row>
        <row r="6462">
          <cell r="A6462">
            <v>5196</v>
          </cell>
          <cell r="B6462">
            <v>2</v>
          </cell>
          <cell r="C6462" t="str">
            <v>SZR-RL-035</v>
          </cell>
          <cell r="D6462">
            <v>5196</v>
          </cell>
          <cell r="E6462" t="str">
            <v>SZR-RL</v>
          </cell>
          <cell r="F6462" t="str">
            <v>035</v>
          </cell>
          <cell r="G6462" t="str">
            <v>On Location</v>
          </cell>
          <cell r="H6462" t="str">
            <v>1000018037</v>
          </cell>
          <cell r="N6462" t="str">
            <v>LFT-63679</v>
          </cell>
          <cell r="O6462" t="str">
            <v>1</v>
          </cell>
        </row>
        <row r="6463">
          <cell r="A6463">
            <v>5195</v>
          </cell>
          <cell r="B6463">
            <v>2</v>
          </cell>
          <cell r="C6463" t="str">
            <v>SZR-RL-036</v>
          </cell>
          <cell r="D6463">
            <v>5195</v>
          </cell>
          <cell r="E6463" t="str">
            <v>SZR-RL</v>
          </cell>
          <cell r="F6463" t="str">
            <v>036</v>
          </cell>
          <cell r="G6463" t="str">
            <v>TFER OUT</v>
          </cell>
          <cell r="H6463" t="str">
            <v>1000018036</v>
          </cell>
          <cell r="N6463" t="str">
            <v>LFT63680</v>
          </cell>
          <cell r="O6463" t="str">
            <v>1</v>
          </cell>
        </row>
        <row r="6464">
          <cell r="A6464">
            <v>5199</v>
          </cell>
          <cell r="B6464">
            <v>2</v>
          </cell>
          <cell r="C6464" t="str">
            <v>SZR-RL-037</v>
          </cell>
          <cell r="D6464">
            <v>5199</v>
          </cell>
          <cell r="E6464" t="str">
            <v>SZR-RL</v>
          </cell>
          <cell r="F6464" t="str">
            <v>037</v>
          </cell>
          <cell r="G6464" t="str">
            <v>RITE</v>
          </cell>
          <cell r="H6464" t="str">
            <v>1000018035</v>
          </cell>
          <cell r="N6464" t="str">
            <v>LFT-63688</v>
          </cell>
          <cell r="O6464" t="str">
            <v>1</v>
          </cell>
        </row>
        <row r="6465">
          <cell r="A6465">
            <v>5579</v>
          </cell>
          <cell r="B6465">
            <v>2</v>
          </cell>
          <cell r="C6465" t="str">
            <v>SZR-RL-038</v>
          </cell>
          <cell r="D6465">
            <v>5579</v>
          </cell>
          <cell r="E6465" t="str">
            <v>SZR-RL</v>
          </cell>
          <cell r="F6465" t="str">
            <v>038</v>
          </cell>
          <cell r="G6465" t="str">
            <v>RITE</v>
          </cell>
          <cell r="N6465" t="str">
            <v>AKA-C00-002</v>
          </cell>
          <cell r="O6465" t="str">
            <v>1</v>
          </cell>
        </row>
        <row r="6466">
          <cell r="A6466">
            <v>5580</v>
          </cell>
          <cell r="B6466">
            <v>2</v>
          </cell>
          <cell r="C6466" t="str">
            <v>SZR-RL-039</v>
          </cell>
          <cell r="D6466">
            <v>5580</v>
          </cell>
          <cell r="E6466" t="str">
            <v>SZR-RL</v>
          </cell>
          <cell r="F6466" t="str">
            <v>039</v>
          </cell>
          <cell r="G6466" t="str">
            <v>On Location</v>
          </cell>
          <cell r="N6466" t="str">
            <v>AKA-C00-002</v>
          </cell>
          <cell r="O6466" t="str">
            <v>2</v>
          </cell>
        </row>
        <row r="6467">
          <cell r="A6467">
            <v>6933</v>
          </cell>
          <cell r="B6467">
            <v>2</v>
          </cell>
          <cell r="C6467" t="str">
            <v>SZR-RL-040</v>
          </cell>
          <cell r="D6467">
            <v>6933</v>
          </cell>
          <cell r="E6467" t="str">
            <v>SZR-RL</v>
          </cell>
          <cell r="F6467" t="str">
            <v>040</v>
          </cell>
          <cell r="G6467" t="str">
            <v>On Location</v>
          </cell>
          <cell r="N6467" t="str">
            <v>NGC-C00-130</v>
          </cell>
          <cell r="O6467" t="str">
            <v>5</v>
          </cell>
        </row>
        <row r="6468">
          <cell r="A6468">
            <v>6934</v>
          </cell>
          <cell r="B6468">
            <v>2</v>
          </cell>
          <cell r="C6468" t="str">
            <v>SZR-RL-041</v>
          </cell>
          <cell r="D6468">
            <v>6934</v>
          </cell>
          <cell r="E6468" t="str">
            <v>SZR-RL</v>
          </cell>
          <cell r="F6468" t="str">
            <v>041</v>
          </cell>
          <cell r="G6468" t="str">
            <v>On Location</v>
          </cell>
          <cell r="N6468" t="str">
            <v>NGC-C00-130</v>
          </cell>
          <cell r="O6468" t="str">
            <v>6</v>
          </cell>
        </row>
        <row r="6469">
          <cell r="A6469">
            <v>6935</v>
          </cell>
          <cell r="B6469">
            <v>2</v>
          </cell>
          <cell r="C6469" t="str">
            <v>SZR-RL-042</v>
          </cell>
          <cell r="D6469">
            <v>6935</v>
          </cell>
          <cell r="E6469" t="str">
            <v>SZR-RL</v>
          </cell>
          <cell r="F6469" t="str">
            <v>042</v>
          </cell>
          <cell r="G6469" t="str">
            <v>On Location</v>
          </cell>
          <cell r="N6469" t="str">
            <v>NGC-C00-130</v>
          </cell>
          <cell r="O6469" t="str">
            <v>7</v>
          </cell>
        </row>
        <row r="6470">
          <cell r="A6470">
            <v>6936</v>
          </cell>
          <cell r="B6470">
            <v>2</v>
          </cell>
          <cell r="C6470" t="str">
            <v>SZR-RL-043</v>
          </cell>
          <cell r="D6470">
            <v>6936</v>
          </cell>
          <cell r="E6470" t="str">
            <v>SZR-RL</v>
          </cell>
          <cell r="F6470" t="str">
            <v>043</v>
          </cell>
          <cell r="G6470" t="str">
            <v>On Location</v>
          </cell>
          <cell r="N6470" t="str">
            <v>NGC-C00-130</v>
          </cell>
          <cell r="O6470" t="str">
            <v>8</v>
          </cell>
        </row>
        <row r="6471">
          <cell r="A6471">
            <v>6937</v>
          </cell>
          <cell r="B6471">
            <v>2</v>
          </cell>
          <cell r="C6471" t="str">
            <v>SZR-RL-044</v>
          </cell>
          <cell r="D6471">
            <v>6937</v>
          </cell>
          <cell r="E6471" t="str">
            <v>SZR-RL</v>
          </cell>
          <cell r="F6471" t="str">
            <v>044</v>
          </cell>
          <cell r="G6471" t="str">
            <v>On Location</v>
          </cell>
          <cell r="N6471" t="str">
            <v>NGC-C00-130</v>
          </cell>
          <cell r="O6471" t="str">
            <v>9</v>
          </cell>
        </row>
        <row r="6472">
          <cell r="A6472">
            <v>6938</v>
          </cell>
          <cell r="B6472">
            <v>2</v>
          </cell>
          <cell r="C6472" t="str">
            <v>SZR-RL-045</v>
          </cell>
          <cell r="D6472">
            <v>6938</v>
          </cell>
          <cell r="E6472" t="str">
            <v>SZR-RL</v>
          </cell>
          <cell r="F6472" t="str">
            <v>045</v>
          </cell>
          <cell r="G6472" t="str">
            <v>On Location</v>
          </cell>
          <cell r="N6472" t="str">
            <v>NGC-C00-130</v>
          </cell>
          <cell r="O6472" t="str">
            <v>10</v>
          </cell>
        </row>
        <row r="6473">
          <cell r="A6473">
            <v>6939</v>
          </cell>
          <cell r="B6473">
            <v>2</v>
          </cell>
          <cell r="C6473" t="str">
            <v>SZR-RL-046</v>
          </cell>
          <cell r="D6473">
            <v>6939</v>
          </cell>
          <cell r="E6473" t="str">
            <v>SZR-RL</v>
          </cell>
          <cell r="F6473" t="str">
            <v>046</v>
          </cell>
          <cell r="G6473" t="str">
            <v>On Location</v>
          </cell>
          <cell r="N6473" t="str">
            <v>NGC-C00-130</v>
          </cell>
          <cell r="O6473" t="str">
            <v>11</v>
          </cell>
        </row>
        <row r="6474">
          <cell r="A6474">
            <v>3921</v>
          </cell>
          <cell r="B6474">
            <v>2</v>
          </cell>
          <cell r="C6474" t="str">
            <v>SZR-RL-L11</v>
          </cell>
          <cell r="D6474">
            <v>3921</v>
          </cell>
          <cell r="E6474" t="str">
            <v>SZR-RL</v>
          </cell>
          <cell r="F6474" t="str">
            <v>L11</v>
          </cell>
          <cell r="G6474" t="str">
            <v>RITE</v>
          </cell>
          <cell r="H6474" t="str">
            <v>1000009785</v>
          </cell>
        </row>
        <row r="6475">
          <cell r="A6475">
            <v>3928</v>
          </cell>
          <cell r="B6475">
            <v>2</v>
          </cell>
          <cell r="C6475" t="str">
            <v>SZR-RL-L13</v>
          </cell>
          <cell r="D6475">
            <v>3928</v>
          </cell>
          <cell r="E6475" t="str">
            <v>SZR-RL</v>
          </cell>
          <cell r="F6475" t="str">
            <v>L13</v>
          </cell>
          <cell r="G6475" t="str">
            <v>JUNKED</v>
          </cell>
        </row>
        <row r="6476">
          <cell r="A6476">
            <v>2477</v>
          </cell>
          <cell r="B6476">
            <v>2</v>
          </cell>
          <cell r="C6476" t="str">
            <v>TGRP-AA-657</v>
          </cell>
          <cell r="D6476">
            <v>2477</v>
          </cell>
          <cell r="E6476" t="str">
            <v>TGRP-AA</v>
          </cell>
          <cell r="F6476" t="str">
            <v>657</v>
          </cell>
          <cell r="G6476" t="str">
            <v>RITE</v>
          </cell>
        </row>
        <row r="6477">
          <cell r="A6477">
            <v>2895</v>
          </cell>
          <cell r="B6477">
            <v>2</v>
          </cell>
          <cell r="C6477" t="str">
            <v>TGRP-AA-8621</v>
          </cell>
          <cell r="D6477">
            <v>2895</v>
          </cell>
          <cell r="E6477" t="str">
            <v>TGRP-AA</v>
          </cell>
          <cell r="F6477" t="str">
            <v>8621</v>
          </cell>
          <cell r="G6477" t="str">
            <v>RITE</v>
          </cell>
          <cell r="H6477" t="str">
            <v>1000015380</v>
          </cell>
        </row>
        <row r="6478">
          <cell r="A6478">
            <v>4051</v>
          </cell>
          <cell r="B6478">
            <v>2</v>
          </cell>
          <cell r="C6478" t="str">
            <v>TGRP-AA-8627</v>
          </cell>
          <cell r="D6478">
            <v>4051</v>
          </cell>
          <cell r="E6478" t="str">
            <v>TGRP-AA</v>
          </cell>
          <cell r="F6478" t="str">
            <v>8627</v>
          </cell>
          <cell r="G6478" t="str">
            <v>On Location</v>
          </cell>
          <cell r="H6478" t="str">
            <v>1000015376</v>
          </cell>
        </row>
        <row r="6479">
          <cell r="A6479">
            <v>2199</v>
          </cell>
          <cell r="B6479">
            <v>2</v>
          </cell>
          <cell r="C6479" t="str">
            <v>TGRP-BA-534</v>
          </cell>
          <cell r="D6479">
            <v>2199</v>
          </cell>
          <cell r="E6479" t="str">
            <v>TGRP-BA</v>
          </cell>
          <cell r="F6479" t="str">
            <v>534</v>
          </cell>
          <cell r="G6479" t="str">
            <v>RITE</v>
          </cell>
        </row>
        <row r="6480">
          <cell r="A6480">
            <v>2408</v>
          </cell>
          <cell r="B6480">
            <v>2</v>
          </cell>
          <cell r="C6480" t="str">
            <v>TGRP-CA-627</v>
          </cell>
          <cell r="D6480">
            <v>2408</v>
          </cell>
          <cell r="E6480" t="str">
            <v>TGRP-CA</v>
          </cell>
          <cell r="F6480" t="str">
            <v>627</v>
          </cell>
          <cell r="G6480" t="str">
            <v>RITE</v>
          </cell>
          <cell r="H6480" t="str">
            <v>1000015376</v>
          </cell>
        </row>
        <row r="6481">
          <cell r="A6481">
            <v>4197</v>
          </cell>
          <cell r="B6481">
            <v>2</v>
          </cell>
          <cell r="C6481" t="str">
            <v>TGRP-CA-6763</v>
          </cell>
          <cell r="D6481">
            <v>4197</v>
          </cell>
          <cell r="E6481" t="str">
            <v>TGRP-CA</v>
          </cell>
          <cell r="F6481" t="str">
            <v>6763</v>
          </cell>
          <cell r="G6481" t="str">
            <v>On Location</v>
          </cell>
        </row>
        <row r="6482">
          <cell r="A6482">
            <v>1447</v>
          </cell>
          <cell r="B6482">
            <v>2</v>
          </cell>
          <cell r="C6482" t="str">
            <v>TGRP-CA-8189</v>
          </cell>
          <cell r="D6482">
            <v>1447</v>
          </cell>
          <cell r="E6482" t="str">
            <v>TGRP-AA</v>
          </cell>
          <cell r="F6482" t="str">
            <v>189</v>
          </cell>
          <cell r="G6482" t="str">
            <v>RITE</v>
          </cell>
          <cell r="H6482" t="str">
            <v>1000009970</v>
          </cell>
        </row>
        <row r="6483">
          <cell r="A6483">
            <v>1869</v>
          </cell>
          <cell r="B6483">
            <v>2</v>
          </cell>
          <cell r="C6483" t="str">
            <v>TGRP-CA-8388</v>
          </cell>
          <cell r="D6483">
            <v>1869</v>
          </cell>
          <cell r="E6483" t="str">
            <v>TGRP-AA</v>
          </cell>
          <cell r="F6483" t="str">
            <v>388</v>
          </cell>
          <cell r="G6483" t="str">
            <v>RITE</v>
          </cell>
          <cell r="H6483" t="str">
            <v>1000009971</v>
          </cell>
        </row>
        <row r="6484">
          <cell r="A6484">
            <v>1871</v>
          </cell>
          <cell r="B6484">
            <v>2</v>
          </cell>
          <cell r="C6484" t="str">
            <v>TGRP-CA-8389</v>
          </cell>
          <cell r="D6484">
            <v>1871</v>
          </cell>
          <cell r="E6484" t="str">
            <v>TGRP-AA</v>
          </cell>
          <cell r="F6484" t="str">
            <v>389</v>
          </cell>
          <cell r="G6484" t="str">
            <v>RITE</v>
          </cell>
          <cell r="H6484" t="str">
            <v>1000009972</v>
          </cell>
        </row>
        <row r="6485">
          <cell r="A6485">
            <v>2864</v>
          </cell>
          <cell r="B6485">
            <v>2</v>
          </cell>
          <cell r="C6485" t="str">
            <v>TGRP-CA-8389</v>
          </cell>
          <cell r="D6485">
            <v>2864</v>
          </cell>
          <cell r="E6485" t="str">
            <v>TGRP-CA</v>
          </cell>
          <cell r="F6485" t="str">
            <v>8389</v>
          </cell>
          <cell r="G6485" t="str">
            <v>RITE</v>
          </cell>
          <cell r="H6485" t="str">
            <v>1000009972</v>
          </cell>
        </row>
        <row r="6486">
          <cell r="A6486">
            <v>1948</v>
          </cell>
          <cell r="B6486">
            <v>2</v>
          </cell>
          <cell r="C6486" t="str">
            <v>TGRP-CA-8412</v>
          </cell>
          <cell r="D6486">
            <v>1948</v>
          </cell>
          <cell r="E6486" t="str">
            <v>TGRP-AA</v>
          </cell>
          <cell r="F6486" t="str">
            <v>412</v>
          </cell>
          <cell r="G6486" t="str">
            <v>RITE</v>
          </cell>
          <cell r="H6486" t="str">
            <v>1000009973</v>
          </cell>
        </row>
        <row r="6487">
          <cell r="A6487">
            <v>1951</v>
          </cell>
          <cell r="B6487">
            <v>2</v>
          </cell>
          <cell r="C6487" t="str">
            <v>TGRP-CA-8413</v>
          </cell>
          <cell r="D6487">
            <v>1951</v>
          </cell>
          <cell r="E6487" t="str">
            <v>TGRP-AA</v>
          </cell>
          <cell r="F6487" t="str">
            <v>413</v>
          </cell>
          <cell r="G6487" t="str">
            <v>RITE</v>
          </cell>
          <cell r="H6487" t="str">
            <v>1000009974</v>
          </cell>
        </row>
        <row r="6488">
          <cell r="A6488">
            <v>4239</v>
          </cell>
          <cell r="B6488">
            <v>2</v>
          </cell>
          <cell r="C6488" t="str">
            <v>TGRP-CA-8413</v>
          </cell>
          <cell r="D6488">
            <v>4239</v>
          </cell>
          <cell r="E6488" t="str">
            <v>TGRP-CA</v>
          </cell>
          <cell r="F6488" t="str">
            <v>8413</v>
          </cell>
          <cell r="G6488" t="str">
            <v>RITE</v>
          </cell>
          <cell r="H6488" t="str">
            <v>1000009974</v>
          </cell>
        </row>
        <row r="6489">
          <cell r="A6489">
            <v>1955</v>
          </cell>
          <cell r="B6489">
            <v>2</v>
          </cell>
          <cell r="C6489" t="str">
            <v>TGRP-CA-8414</v>
          </cell>
          <cell r="D6489">
            <v>1955</v>
          </cell>
          <cell r="E6489" t="str">
            <v>TGRP-AA</v>
          </cell>
          <cell r="F6489" t="str">
            <v>414</v>
          </cell>
          <cell r="G6489" t="str">
            <v>RITE</v>
          </cell>
          <cell r="H6489" t="str">
            <v>1000009975</v>
          </cell>
        </row>
        <row r="6490">
          <cell r="A6490">
            <v>4189</v>
          </cell>
          <cell r="B6490">
            <v>2</v>
          </cell>
          <cell r="C6490" t="str">
            <v>TGRP-CA-8441</v>
          </cell>
          <cell r="D6490">
            <v>4189</v>
          </cell>
          <cell r="E6490" t="str">
            <v>TGRP-CA</v>
          </cell>
          <cell r="F6490" t="str">
            <v>8441</v>
          </cell>
          <cell r="G6490" t="str">
            <v>On Location</v>
          </cell>
        </row>
        <row r="6491">
          <cell r="A6491">
            <v>4142</v>
          </cell>
          <cell r="B6491">
            <v>2</v>
          </cell>
          <cell r="C6491" t="str">
            <v>TGRP-CA-8571</v>
          </cell>
          <cell r="D6491">
            <v>4142</v>
          </cell>
          <cell r="E6491" t="str">
            <v>TGRP-CA</v>
          </cell>
          <cell r="F6491" t="str">
            <v>8571</v>
          </cell>
          <cell r="G6491" t="str">
            <v>RITE</v>
          </cell>
        </row>
        <row r="6492">
          <cell r="A6492">
            <v>4231</v>
          </cell>
          <cell r="B6492">
            <v>2</v>
          </cell>
          <cell r="C6492" t="str">
            <v>TGRP-CA-8572</v>
          </cell>
          <cell r="D6492">
            <v>4231</v>
          </cell>
          <cell r="E6492" t="str">
            <v>TGRP-CA</v>
          </cell>
          <cell r="F6492" t="str">
            <v>8572</v>
          </cell>
          <cell r="G6492" t="str">
            <v>On Location</v>
          </cell>
        </row>
        <row r="6493">
          <cell r="A6493">
            <v>3996</v>
          </cell>
          <cell r="B6493">
            <v>2</v>
          </cell>
          <cell r="C6493" t="str">
            <v>TGRP-CA-8573</v>
          </cell>
          <cell r="D6493">
            <v>3996</v>
          </cell>
          <cell r="E6493" t="str">
            <v>TGRP-CA</v>
          </cell>
          <cell r="F6493" t="str">
            <v>8573</v>
          </cell>
          <cell r="G6493" t="str">
            <v>On Location</v>
          </cell>
        </row>
        <row r="6494">
          <cell r="A6494">
            <v>2382</v>
          </cell>
          <cell r="B6494">
            <v>2</v>
          </cell>
          <cell r="C6494" t="str">
            <v>TGRP-CA-8620</v>
          </cell>
          <cell r="D6494">
            <v>2382</v>
          </cell>
          <cell r="E6494" t="str">
            <v>TGRP-CA</v>
          </cell>
          <cell r="F6494" t="str">
            <v>620</v>
          </cell>
          <cell r="G6494" t="str">
            <v>RITE</v>
          </cell>
          <cell r="H6494" t="str">
            <v>1000015379</v>
          </cell>
        </row>
        <row r="6495">
          <cell r="A6495">
            <v>2894</v>
          </cell>
          <cell r="B6495">
            <v>2</v>
          </cell>
          <cell r="C6495" t="str">
            <v>TGRP-CA-8620</v>
          </cell>
          <cell r="D6495">
            <v>2894</v>
          </cell>
          <cell r="E6495" t="str">
            <v>TGRP-CA</v>
          </cell>
          <cell r="F6495" t="str">
            <v>8620</v>
          </cell>
          <cell r="G6495" t="str">
            <v>RITE</v>
          </cell>
          <cell r="H6495" t="str">
            <v>1000015379</v>
          </cell>
        </row>
        <row r="6496">
          <cell r="A6496">
            <v>2385</v>
          </cell>
          <cell r="B6496">
            <v>2</v>
          </cell>
          <cell r="C6496" t="str">
            <v>TGRP-CA-8621</v>
          </cell>
          <cell r="D6496">
            <v>2385</v>
          </cell>
          <cell r="E6496" t="str">
            <v>TGRP-CA</v>
          </cell>
          <cell r="F6496" t="str">
            <v>621</v>
          </cell>
          <cell r="G6496" t="str">
            <v>RITE</v>
          </cell>
          <cell r="H6496" t="str">
            <v>1000015380</v>
          </cell>
        </row>
        <row r="6497">
          <cell r="A6497">
            <v>2392</v>
          </cell>
          <cell r="B6497">
            <v>2</v>
          </cell>
          <cell r="C6497" t="str">
            <v>TGRP-CA-8623</v>
          </cell>
          <cell r="D6497">
            <v>2392</v>
          </cell>
          <cell r="E6497" t="str">
            <v>TGRP-CA</v>
          </cell>
          <cell r="F6497" t="str">
            <v>623</v>
          </cell>
          <cell r="G6497" t="str">
            <v>RITE</v>
          </cell>
          <cell r="H6497" t="str">
            <v>1000015378</v>
          </cell>
        </row>
        <row r="6498">
          <cell r="A6498">
            <v>4165</v>
          </cell>
          <cell r="B6498">
            <v>2</v>
          </cell>
          <cell r="C6498" t="str">
            <v>TGRP-CA-8623</v>
          </cell>
          <cell r="D6498">
            <v>4165</v>
          </cell>
          <cell r="E6498" t="str">
            <v>TGRP-CA</v>
          </cell>
          <cell r="F6498" t="str">
            <v>8623</v>
          </cell>
          <cell r="G6498" t="str">
            <v>RITE</v>
          </cell>
          <cell r="H6498" t="str">
            <v>1000015378</v>
          </cell>
        </row>
        <row r="6499">
          <cell r="A6499">
            <v>2399</v>
          </cell>
          <cell r="B6499">
            <v>2</v>
          </cell>
          <cell r="C6499" t="str">
            <v>TGRP-CA-8625</v>
          </cell>
          <cell r="D6499">
            <v>2399</v>
          </cell>
          <cell r="E6499" t="str">
            <v>TGRP-CA</v>
          </cell>
          <cell r="F6499" t="str">
            <v>625</v>
          </cell>
          <cell r="G6499" t="str">
            <v>RITE</v>
          </cell>
          <cell r="H6499" t="str">
            <v>1000015381</v>
          </cell>
        </row>
        <row r="6500">
          <cell r="A6500">
            <v>2407</v>
          </cell>
          <cell r="B6500">
            <v>2</v>
          </cell>
          <cell r="C6500" t="str">
            <v>TGRP-CA-8627</v>
          </cell>
          <cell r="D6500">
            <v>2407</v>
          </cell>
          <cell r="E6500" t="str">
            <v>TGRP-AA</v>
          </cell>
          <cell r="F6500" t="str">
            <v>627</v>
          </cell>
          <cell r="G6500" t="str">
            <v>RITE</v>
          </cell>
          <cell r="H6500" t="str">
            <v>1000015376</v>
          </cell>
        </row>
        <row r="6501">
          <cell r="A6501">
            <v>2417</v>
          </cell>
          <cell r="B6501">
            <v>2</v>
          </cell>
          <cell r="C6501" t="str">
            <v>TGRP-CA-8629</v>
          </cell>
          <cell r="D6501">
            <v>2417</v>
          </cell>
          <cell r="E6501" t="str">
            <v>TGRP-CA</v>
          </cell>
          <cell r="F6501" t="str">
            <v>8629</v>
          </cell>
          <cell r="G6501" t="str">
            <v>RITE</v>
          </cell>
          <cell r="H6501" t="str">
            <v>1000015377</v>
          </cell>
        </row>
        <row r="6502">
          <cell r="A6502">
            <v>4540</v>
          </cell>
          <cell r="B6502">
            <v>2</v>
          </cell>
          <cell r="C6502" t="str">
            <v>TGRP-CA-8645</v>
          </cell>
          <cell r="D6502">
            <v>4540</v>
          </cell>
          <cell r="E6502" t="str">
            <v>TGRP-CA</v>
          </cell>
          <cell r="F6502" t="str">
            <v>8645</v>
          </cell>
          <cell r="G6502" t="str">
            <v>RITE</v>
          </cell>
          <cell r="H6502" t="str">
            <v>1000016441</v>
          </cell>
        </row>
        <row r="6503">
          <cell r="A6503">
            <v>2599</v>
          </cell>
          <cell r="B6503">
            <v>2</v>
          </cell>
          <cell r="C6503" t="str">
            <v>TGRP-CA-8713</v>
          </cell>
          <cell r="D6503">
            <v>2599</v>
          </cell>
          <cell r="E6503" t="str">
            <v>TGRP-CA</v>
          </cell>
          <cell r="F6503" t="str">
            <v>713</v>
          </cell>
          <cell r="G6503" t="str">
            <v>On Location</v>
          </cell>
          <cell r="H6503" t="str">
            <v>1000015679</v>
          </cell>
        </row>
        <row r="6504">
          <cell r="A6504">
            <v>2617</v>
          </cell>
          <cell r="B6504">
            <v>2</v>
          </cell>
          <cell r="C6504" t="str">
            <v>TGRP-CA-8714</v>
          </cell>
          <cell r="D6504">
            <v>2617</v>
          </cell>
          <cell r="E6504" t="str">
            <v>TGRP-CA</v>
          </cell>
          <cell r="F6504" t="str">
            <v>714</v>
          </cell>
          <cell r="G6504" t="str">
            <v>RITE</v>
          </cell>
          <cell r="H6504" t="str">
            <v>1000015682</v>
          </cell>
        </row>
        <row r="6505">
          <cell r="A6505">
            <v>2622</v>
          </cell>
          <cell r="B6505">
            <v>2</v>
          </cell>
          <cell r="C6505" t="str">
            <v>TGRP-CA-8715</v>
          </cell>
          <cell r="D6505">
            <v>2622</v>
          </cell>
          <cell r="E6505" t="str">
            <v>TGRP-CA</v>
          </cell>
          <cell r="F6505" t="str">
            <v>715</v>
          </cell>
          <cell r="G6505" t="str">
            <v>RITE</v>
          </cell>
          <cell r="H6505" t="str">
            <v>1000015668</v>
          </cell>
        </row>
        <row r="6506">
          <cell r="A6506">
            <v>2626</v>
          </cell>
          <cell r="B6506">
            <v>2</v>
          </cell>
          <cell r="C6506" t="str">
            <v>TGRP-CA-8716</v>
          </cell>
          <cell r="D6506">
            <v>2626</v>
          </cell>
          <cell r="E6506" t="str">
            <v>TGRP-CA</v>
          </cell>
          <cell r="F6506" t="str">
            <v>716</v>
          </cell>
          <cell r="G6506" t="str">
            <v>RITE</v>
          </cell>
          <cell r="H6506" t="str">
            <v>1000015673</v>
          </cell>
        </row>
        <row r="6507">
          <cell r="A6507">
            <v>2913</v>
          </cell>
          <cell r="B6507">
            <v>2</v>
          </cell>
          <cell r="C6507" t="str">
            <v>TGRP-CA-8716</v>
          </cell>
          <cell r="D6507">
            <v>2913</v>
          </cell>
          <cell r="E6507" t="str">
            <v>TGRP-CA</v>
          </cell>
          <cell r="F6507" t="str">
            <v>8716</v>
          </cell>
          <cell r="G6507" t="str">
            <v>On Location</v>
          </cell>
          <cell r="H6507" t="str">
            <v>1000015673</v>
          </cell>
        </row>
        <row r="6508">
          <cell r="A6508">
            <v>4673</v>
          </cell>
          <cell r="B6508">
            <v>2</v>
          </cell>
          <cell r="C6508" t="str">
            <v>TGRP-CA-8748</v>
          </cell>
          <cell r="D6508">
            <v>4673</v>
          </cell>
          <cell r="E6508" t="str">
            <v>TGRP-CA</v>
          </cell>
          <cell r="F6508" t="str">
            <v>8748</v>
          </cell>
          <cell r="G6508" t="str">
            <v>RITE</v>
          </cell>
          <cell r="H6508" t="str">
            <v>1000015705</v>
          </cell>
        </row>
        <row r="6509">
          <cell r="A6509">
            <v>4011</v>
          </cell>
          <cell r="B6509">
            <v>2</v>
          </cell>
          <cell r="C6509" t="str">
            <v>TGRP-CA-8755</v>
          </cell>
          <cell r="D6509">
            <v>4011</v>
          </cell>
          <cell r="E6509" t="str">
            <v>TGRP-CA</v>
          </cell>
          <cell r="F6509" t="str">
            <v>8755</v>
          </cell>
          <cell r="G6509" t="str">
            <v>On Location</v>
          </cell>
        </row>
        <row r="6510">
          <cell r="A6510">
            <v>2916</v>
          </cell>
          <cell r="B6510">
            <v>2</v>
          </cell>
          <cell r="C6510" t="str">
            <v>TGRP-CA-8763</v>
          </cell>
          <cell r="D6510">
            <v>2916</v>
          </cell>
          <cell r="E6510" t="str">
            <v>TGRP-AA</v>
          </cell>
          <cell r="F6510" t="str">
            <v>8763</v>
          </cell>
          <cell r="G6510" t="str">
            <v>RITE</v>
          </cell>
          <cell r="H6510" t="str">
            <v>1000015701</v>
          </cell>
        </row>
        <row r="6511">
          <cell r="A6511">
            <v>4056</v>
          </cell>
          <cell r="B6511">
            <v>2</v>
          </cell>
          <cell r="C6511" t="str">
            <v>TGRP-CA-8765</v>
          </cell>
          <cell r="D6511">
            <v>4056</v>
          </cell>
          <cell r="E6511" t="str">
            <v>TGRP-CA</v>
          </cell>
          <cell r="F6511" t="str">
            <v>8765</v>
          </cell>
          <cell r="G6511" t="str">
            <v>RITE</v>
          </cell>
          <cell r="H6511" t="str">
            <v>1000015703</v>
          </cell>
        </row>
        <row r="6512">
          <cell r="A6512">
            <v>4214</v>
          </cell>
          <cell r="B6512">
            <v>2</v>
          </cell>
          <cell r="C6512" t="str">
            <v>TGRP-CA-8784</v>
          </cell>
          <cell r="D6512">
            <v>4214</v>
          </cell>
          <cell r="E6512" t="str">
            <v>TGRP-CA</v>
          </cell>
          <cell r="F6512" t="str">
            <v>8784</v>
          </cell>
          <cell r="G6512" t="str">
            <v>RITE</v>
          </cell>
          <cell r="H6512" t="str">
            <v>1000015660</v>
          </cell>
        </row>
        <row r="6513">
          <cell r="A6513">
            <v>4158</v>
          </cell>
          <cell r="B6513">
            <v>2</v>
          </cell>
          <cell r="C6513" t="str">
            <v>TGRP-CA-8785</v>
          </cell>
          <cell r="D6513">
            <v>4158</v>
          </cell>
          <cell r="E6513" t="str">
            <v>TGRP-CA</v>
          </cell>
          <cell r="F6513" t="str">
            <v>8785</v>
          </cell>
          <cell r="G6513" t="str">
            <v>RITE</v>
          </cell>
          <cell r="H6513" t="str">
            <v>1000016365</v>
          </cell>
        </row>
        <row r="6514">
          <cell r="A6514">
            <v>4176</v>
          </cell>
          <cell r="B6514">
            <v>2</v>
          </cell>
          <cell r="C6514" t="str">
            <v>TGRP-CA-8789</v>
          </cell>
          <cell r="D6514">
            <v>4176</v>
          </cell>
          <cell r="E6514" t="str">
            <v>TGRP-CA</v>
          </cell>
          <cell r="F6514" t="str">
            <v>8789</v>
          </cell>
          <cell r="G6514" t="str">
            <v>RITE</v>
          </cell>
          <cell r="H6514" t="str">
            <v>1000016369</v>
          </cell>
        </row>
        <row r="6515">
          <cell r="A6515">
            <v>1</v>
          </cell>
          <cell r="B6515">
            <v>2</v>
          </cell>
          <cell r="C6515" t="str">
            <v>TGRP-CA-8830</v>
          </cell>
          <cell r="D6515">
            <v>1</v>
          </cell>
          <cell r="E6515" t="str">
            <v>TGRP-CA</v>
          </cell>
          <cell r="F6515" t="str">
            <v>8830</v>
          </cell>
          <cell r="G6515" t="str">
            <v>RITE</v>
          </cell>
          <cell r="H6515" t="str">
            <v>1000015397</v>
          </cell>
        </row>
        <row r="6516">
          <cell r="A6516">
            <v>4077</v>
          </cell>
          <cell r="B6516">
            <v>2</v>
          </cell>
          <cell r="C6516" t="str">
            <v>TGRP-CA-8831</v>
          </cell>
          <cell r="D6516">
            <v>4077</v>
          </cell>
          <cell r="E6516" t="str">
            <v>TGRP-CA</v>
          </cell>
          <cell r="F6516" t="str">
            <v>8831</v>
          </cell>
          <cell r="G6516" t="str">
            <v>RITE</v>
          </cell>
          <cell r="H6516" t="str">
            <v>1000015398</v>
          </cell>
        </row>
        <row r="6517">
          <cell r="A6517">
            <v>2</v>
          </cell>
          <cell r="B6517">
            <v>2</v>
          </cell>
          <cell r="C6517" t="str">
            <v>TGRP-CA-8831</v>
          </cell>
          <cell r="D6517">
            <v>2</v>
          </cell>
          <cell r="E6517" t="str">
            <v>TGRP-CA</v>
          </cell>
          <cell r="F6517" t="str">
            <v>-8831</v>
          </cell>
          <cell r="G6517" t="str">
            <v>RITE</v>
          </cell>
          <cell r="H6517" t="str">
            <v>1000015398</v>
          </cell>
        </row>
        <row r="6518">
          <cell r="A6518">
            <v>3</v>
          </cell>
          <cell r="B6518">
            <v>2</v>
          </cell>
          <cell r="C6518" t="str">
            <v>TGRP-CA-8832</v>
          </cell>
          <cell r="D6518">
            <v>3</v>
          </cell>
          <cell r="E6518" t="str">
            <v>TGRP-CA</v>
          </cell>
          <cell r="F6518" t="str">
            <v>-8832</v>
          </cell>
          <cell r="G6518" t="str">
            <v>RITE</v>
          </cell>
          <cell r="H6518" t="str">
            <v>1000015399</v>
          </cell>
        </row>
        <row r="6519">
          <cell r="A6519">
            <v>4</v>
          </cell>
          <cell r="B6519">
            <v>2</v>
          </cell>
          <cell r="C6519" t="str">
            <v>TGRP-CA-8833</v>
          </cell>
          <cell r="D6519">
            <v>4</v>
          </cell>
          <cell r="E6519" t="str">
            <v>TGRP-CA</v>
          </cell>
          <cell r="F6519" t="str">
            <v>-8833</v>
          </cell>
          <cell r="G6519" t="str">
            <v>JUNKED</v>
          </cell>
          <cell r="H6519" t="str">
            <v>1000015400</v>
          </cell>
        </row>
        <row r="6520">
          <cell r="A6520">
            <v>2923</v>
          </cell>
          <cell r="B6520">
            <v>2</v>
          </cell>
          <cell r="C6520" t="str">
            <v>TGRP-CA-8848</v>
          </cell>
          <cell r="D6520">
            <v>2923</v>
          </cell>
          <cell r="E6520" t="str">
            <v>TGRP-CA</v>
          </cell>
          <cell r="F6520" t="str">
            <v>8848</v>
          </cell>
          <cell r="G6520" t="str">
            <v>RITE</v>
          </cell>
          <cell r="H6520" t="str">
            <v>1000016370</v>
          </cell>
        </row>
        <row r="6521">
          <cell r="A6521">
            <v>2924</v>
          </cell>
          <cell r="B6521">
            <v>2</v>
          </cell>
          <cell r="C6521" t="str">
            <v>TGRP-CA-8849</v>
          </cell>
          <cell r="D6521">
            <v>2924</v>
          </cell>
          <cell r="E6521" t="str">
            <v>TGRP-CA</v>
          </cell>
          <cell r="F6521" t="str">
            <v>8849</v>
          </cell>
          <cell r="G6521" t="str">
            <v>On Location</v>
          </cell>
          <cell r="H6521" t="str">
            <v>1000016371</v>
          </cell>
        </row>
        <row r="6522">
          <cell r="A6522">
            <v>2926</v>
          </cell>
          <cell r="B6522">
            <v>2</v>
          </cell>
          <cell r="C6522" t="str">
            <v>TGRP-CA-8850</v>
          </cell>
          <cell r="D6522">
            <v>2926</v>
          </cell>
          <cell r="E6522" t="str">
            <v>TGRP-CA</v>
          </cell>
          <cell r="F6522" t="str">
            <v>8850</v>
          </cell>
          <cell r="G6522" t="str">
            <v>On Location</v>
          </cell>
          <cell r="H6522" t="str">
            <v>1000016372</v>
          </cell>
        </row>
        <row r="6523">
          <cell r="A6523">
            <v>4030</v>
          </cell>
          <cell r="B6523">
            <v>2</v>
          </cell>
          <cell r="C6523" t="str">
            <v>TGRP-CA-8898</v>
          </cell>
          <cell r="D6523">
            <v>4030</v>
          </cell>
          <cell r="E6523" t="str">
            <v>TGRP-CA</v>
          </cell>
          <cell r="F6523" t="str">
            <v>8898</v>
          </cell>
          <cell r="G6523" t="str">
            <v>On Location</v>
          </cell>
        </row>
        <row r="6524">
          <cell r="A6524">
            <v>5259</v>
          </cell>
          <cell r="B6524">
            <v>2</v>
          </cell>
          <cell r="C6524" t="str">
            <v>TGRP-CA-8944</v>
          </cell>
          <cell r="D6524">
            <v>5259</v>
          </cell>
          <cell r="E6524" t="str">
            <v>TGRP-CA</v>
          </cell>
          <cell r="F6524" t="str">
            <v>8944</v>
          </cell>
          <cell r="G6524" t="str">
            <v>RITE</v>
          </cell>
          <cell r="H6524" t="str">
            <v>1000017881</v>
          </cell>
        </row>
        <row r="6525">
          <cell r="A6525">
            <v>5260</v>
          </cell>
          <cell r="B6525">
            <v>2</v>
          </cell>
          <cell r="C6525" t="str">
            <v>TGRP-CA-8945</v>
          </cell>
          <cell r="D6525">
            <v>5260</v>
          </cell>
          <cell r="E6525" t="str">
            <v>TGRP-CA</v>
          </cell>
          <cell r="F6525" t="str">
            <v>8945</v>
          </cell>
          <cell r="G6525" t="str">
            <v>RITE</v>
          </cell>
          <cell r="H6525" t="str">
            <v>1000017882</v>
          </cell>
        </row>
        <row r="6526">
          <cell r="A6526">
            <v>5261</v>
          </cell>
          <cell r="B6526">
            <v>2</v>
          </cell>
          <cell r="C6526" t="str">
            <v>TGRP-CA-8946</v>
          </cell>
          <cell r="D6526">
            <v>5261</v>
          </cell>
          <cell r="E6526" t="str">
            <v>TGRP-CA</v>
          </cell>
          <cell r="F6526" t="str">
            <v>8946</v>
          </cell>
          <cell r="G6526" t="str">
            <v>RITE</v>
          </cell>
          <cell r="H6526" t="str">
            <v>1000017883</v>
          </cell>
        </row>
        <row r="6527">
          <cell r="A6527">
            <v>5485</v>
          </cell>
          <cell r="B6527">
            <v>2</v>
          </cell>
          <cell r="C6527" t="str">
            <v>TGRP-CA-8949</v>
          </cell>
          <cell r="D6527">
            <v>5485</v>
          </cell>
          <cell r="E6527" t="str">
            <v>TGRP-CA</v>
          </cell>
          <cell r="F6527" t="str">
            <v>8949</v>
          </cell>
          <cell r="G6527" t="str">
            <v>On Location</v>
          </cell>
          <cell r="H6527" t="str">
            <v>1000018274</v>
          </cell>
        </row>
        <row r="6528">
          <cell r="A6528">
            <v>5486</v>
          </cell>
          <cell r="B6528">
            <v>2</v>
          </cell>
          <cell r="C6528" t="str">
            <v>TGRP-CA-8950</v>
          </cell>
          <cell r="D6528">
            <v>5486</v>
          </cell>
          <cell r="E6528" t="str">
            <v>TGRP-CA</v>
          </cell>
          <cell r="F6528" t="str">
            <v>8950</v>
          </cell>
          <cell r="G6528" t="str">
            <v>RITE</v>
          </cell>
          <cell r="H6528" t="str">
            <v>1000018275</v>
          </cell>
        </row>
        <row r="6529">
          <cell r="A6529">
            <v>5487</v>
          </cell>
          <cell r="B6529">
            <v>2</v>
          </cell>
          <cell r="C6529" t="str">
            <v>TGRP-CA-8951</v>
          </cell>
          <cell r="D6529">
            <v>5487</v>
          </cell>
          <cell r="E6529" t="str">
            <v>TGRP-CA</v>
          </cell>
          <cell r="F6529" t="str">
            <v>8951</v>
          </cell>
          <cell r="G6529" t="str">
            <v>RITE</v>
          </cell>
          <cell r="H6529" t="str">
            <v>1000018276</v>
          </cell>
        </row>
        <row r="6530">
          <cell r="A6530">
            <v>5488</v>
          </cell>
          <cell r="B6530">
            <v>2</v>
          </cell>
          <cell r="C6530" t="str">
            <v>TGRP-CA-8952</v>
          </cell>
          <cell r="D6530">
            <v>5488</v>
          </cell>
          <cell r="E6530" t="str">
            <v>TGRP-CA</v>
          </cell>
          <cell r="F6530" t="str">
            <v>8952</v>
          </cell>
          <cell r="G6530" t="str">
            <v>RITE</v>
          </cell>
          <cell r="H6530" t="str">
            <v>1000018277</v>
          </cell>
        </row>
        <row r="6531">
          <cell r="A6531">
            <v>5883</v>
          </cell>
          <cell r="B6531">
            <v>2</v>
          </cell>
          <cell r="C6531" t="str">
            <v>TGRP-CA-8955</v>
          </cell>
          <cell r="D6531">
            <v>5883</v>
          </cell>
          <cell r="E6531" t="str">
            <v>TGRP-CA</v>
          </cell>
          <cell r="F6531" t="str">
            <v>8955</v>
          </cell>
          <cell r="G6531" t="str">
            <v>RITE</v>
          </cell>
          <cell r="H6531" t="str">
            <v>1000018278</v>
          </cell>
          <cell r="O6531" t="str">
            <v>1</v>
          </cell>
        </row>
        <row r="6532">
          <cell r="A6532">
            <v>5884</v>
          </cell>
          <cell r="B6532">
            <v>2</v>
          </cell>
          <cell r="C6532" t="str">
            <v>TGRP-CA-8956</v>
          </cell>
          <cell r="D6532">
            <v>5884</v>
          </cell>
          <cell r="E6532" t="str">
            <v>TGRP-CA</v>
          </cell>
          <cell r="F6532" t="str">
            <v>8956</v>
          </cell>
          <cell r="G6532" t="str">
            <v>RITE</v>
          </cell>
          <cell r="H6532" t="str">
            <v>1000018152</v>
          </cell>
          <cell r="O6532" t="str">
            <v>2</v>
          </cell>
        </row>
        <row r="6533">
          <cell r="A6533">
            <v>5885</v>
          </cell>
          <cell r="B6533">
            <v>2</v>
          </cell>
          <cell r="C6533" t="str">
            <v>TGRP-CA-8957</v>
          </cell>
          <cell r="D6533">
            <v>5885</v>
          </cell>
          <cell r="E6533" t="str">
            <v>TGRP-CA</v>
          </cell>
          <cell r="F6533" t="str">
            <v>8957</v>
          </cell>
          <cell r="G6533" t="str">
            <v>RITE</v>
          </cell>
          <cell r="H6533" t="str">
            <v>1000018153</v>
          </cell>
          <cell r="O6533" t="str">
            <v>3</v>
          </cell>
        </row>
        <row r="6534">
          <cell r="A6534">
            <v>4008</v>
          </cell>
          <cell r="B6534">
            <v>2</v>
          </cell>
          <cell r="C6534" t="str">
            <v>TGRP-CA-9755</v>
          </cell>
          <cell r="D6534">
            <v>4008</v>
          </cell>
          <cell r="E6534" t="str">
            <v>TGRP-CA</v>
          </cell>
          <cell r="F6534" t="str">
            <v>9755</v>
          </cell>
          <cell r="G6534" t="str">
            <v>RITE</v>
          </cell>
        </row>
        <row r="6535">
          <cell r="A6535">
            <v>6522</v>
          </cell>
          <cell r="B6535">
            <v>2</v>
          </cell>
          <cell r="C6535" t="str">
            <v>TRI-001</v>
          </cell>
          <cell r="D6535">
            <v>6522</v>
          </cell>
          <cell r="E6535" t="str">
            <v>TRI</v>
          </cell>
          <cell r="F6535" t="str">
            <v>001</v>
          </cell>
          <cell r="G6535" t="str">
            <v>RITE</v>
          </cell>
        </row>
        <row r="6536">
          <cell r="A6536">
            <v>206</v>
          </cell>
          <cell r="B6536">
            <v>2</v>
          </cell>
          <cell r="C6536" t="str">
            <v>TSIM-AA-004</v>
          </cell>
          <cell r="D6536">
            <v>206</v>
          </cell>
          <cell r="E6536" t="str">
            <v>TSIM-AA</v>
          </cell>
          <cell r="F6536" t="str">
            <v>004</v>
          </cell>
          <cell r="G6536" t="str">
            <v>RITE</v>
          </cell>
        </row>
        <row r="6537">
          <cell r="A6537">
            <v>245</v>
          </cell>
          <cell r="B6537">
            <v>2</v>
          </cell>
          <cell r="C6537" t="str">
            <v>TSIM-AA-005</v>
          </cell>
          <cell r="D6537">
            <v>245</v>
          </cell>
          <cell r="E6537" t="str">
            <v>TSIM-AA</v>
          </cell>
          <cell r="F6537" t="str">
            <v>005</v>
          </cell>
          <cell r="G6537" t="str">
            <v>RITE</v>
          </cell>
        </row>
        <row r="6538">
          <cell r="A6538">
            <v>802</v>
          </cell>
          <cell r="B6538">
            <v>2</v>
          </cell>
          <cell r="C6538" t="str">
            <v>TSIM-AA-033</v>
          </cell>
          <cell r="D6538">
            <v>802</v>
          </cell>
          <cell r="E6538" t="str">
            <v>TSIM-AA</v>
          </cell>
          <cell r="F6538" t="str">
            <v>033</v>
          </cell>
          <cell r="G6538" t="str">
            <v>RITE</v>
          </cell>
        </row>
        <row r="6539">
          <cell r="A6539">
            <v>817</v>
          </cell>
          <cell r="B6539">
            <v>2</v>
          </cell>
          <cell r="C6539" t="str">
            <v>TSIM-AA-034</v>
          </cell>
          <cell r="D6539">
            <v>817</v>
          </cell>
          <cell r="E6539" t="str">
            <v>TSIM-AA</v>
          </cell>
          <cell r="F6539" t="str">
            <v>034</v>
          </cell>
          <cell r="G6539" t="str">
            <v>RITE</v>
          </cell>
        </row>
        <row r="6540">
          <cell r="A6540">
            <v>827</v>
          </cell>
          <cell r="B6540">
            <v>2</v>
          </cell>
          <cell r="C6540" t="str">
            <v>TSIM-AA-035</v>
          </cell>
          <cell r="D6540">
            <v>827</v>
          </cell>
          <cell r="E6540" t="str">
            <v>TSIM-AA</v>
          </cell>
          <cell r="F6540" t="str">
            <v>035</v>
          </cell>
          <cell r="G6540" t="str">
            <v>RITE</v>
          </cell>
        </row>
        <row r="6541">
          <cell r="A6541">
            <v>900</v>
          </cell>
          <cell r="B6541">
            <v>2</v>
          </cell>
          <cell r="C6541" t="str">
            <v>TSIM-AA-042</v>
          </cell>
          <cell r="D6541">
            <v>900</v>
          </cell>
          <cell r="E6541" t="str">
            <v>TSIM-AA</v>
          </cell>
          <cell r="F6541" t="str">
            <v>042</v>
          </cell>
          <cell r="G6541" t="str">
            <v>RITE</v>
          </cell>
        </row>
        <row r="6542">
          <cell r="A6542">
            <v>1016</v>
          </cell>
          <cell r="B6542">
            <v>2</v>
          </cell>
          <cell r="C6542" t="str">
            <v>TSIM-AA-062</v>
          </cell>
          <cell r="D6542">
            <v>1016</v>
          </cell>
          <cell r="E6542" t="str">
            <v>TSIM-AA</v>
          </cell>
          <cell r="F6542" t="str">
            <v>062</v>
          </cell>
          <cell r="G6542" t="str">
            <v>RITE</v>
          </cell>
        </row>
        <row r="6543">
          <cell r="A6543">
            <v>3235</v>
          </cell>
          <cell r="B6543">
            <v>2</v>
          </cell>
          <cell r="C6543" t="str">
            <v>TSIM-AA-97001</v>
          </cell>
          <cell r="D6543">
            <v>3235</v>
          </cell>
          <cell r="E6543" t="str">
            <v>TSIM-AA</v>
          </cell>
          <cell r="F6543" t="str">
            <v>97001</v>
          </cell>
          <cell r="G6543" t="str">
            <v>RITE</v>
          </cell>
        </row>
        <row r="6544">
          <cell r="A6544">
            <v>170</v>
          </cell>
          <cell r="B6544">
            <v>2</v>
          </cell>
          <cell r="C6544" t="str">
            <v>TSIM-AA-97003</v>
          </cell>
          <cell r="D6544">
            <v>170</v>
          </cell>
          <cell r="E6544" t="str">
            <v>TSIM-AA</v>
          </cell>
          <cell r="F6544" t="str">
            <v>97003</v>
          </cell>
          <cell r="G6544" t="str">
            <v>RITE</v>
          </cell>
        </row>
        <row r="6545">
          <cell r="A6545">
            <v>3242</v>
          </cell>
          <cell r="B6545">
            <v>2</v>
          </cell>
          <cell r="C6545" t="str">
            <v>TSIM-AA-97004</v>
          </cell>
          <cell r="D6545">
            <v>3242</v>
          </cell>
          <cell r="E6545" t="str">
            <v>TSIM-AA</v>
          </cell>
          <cell r="F6545" t="str">
            <v>97004</v>
          </cell>
          <cell r="G6545" t="str">
            <v>On Location</v>
          </cell>
        </row>
        <row r="6546">
          <cell r="A6546">
            <v>4009</v>
          </cell>
          <cell r="B6546">
            <v>2</v>
          </cell>
          <cell r="C6546" t="str">
            <v>TSIM-AA-97026</v>
          </cell>
          <cell r="D6546">
            <v>4009</v>
          </cell>
          <cell r="E6546" t="str">
            <v>TSIM-AA</v>
          </cell>
          <cell r="F6546" t="str">
            <v>97026</v>
          </cell>
          <cell r="G6546" t="str">
            <v>RITE</v>
          </cell>
        </row>
        <row r="6547">
          <cell r="A6547">
            <v>3431</v>
          </cell>
          <cell r="B6547">
            <v>2</v>
          </cell>
          <cell r="C6547" t="str">
            <v>TSIM-AA-98004</v>
          </cell>
          <cell r="D6547">
            <v>3431</v>
          </cell>
          <cell r="E6547" t="str">
            <v>TSIM-AA</v>
          </cell>
          <cell r="F6547" t="str">
            <v>98004</v>
          </cell>
          <cell r="G6547" t="str">
            <v>RITE</v>
          </cell>
        </row>
        <row r="6548">
          <cell r="A6548">
            <v>4161</v>
          </cell>
          <cell r="B6548">
            <v>2</v>
          </cell>
          <cell r="C6548" t="str">
            <v>TSIM-AA-98005</v>
          </cell>
          <cell r="D6548">
            <v>4161</v>
          </cell>
          <cell r="E6548" t="str">
            <v>TSIM-AA</v>
          </cell>
          <cell r="F6548" t="str">
            <v>98005</v>
          </cell>
          <cell r="G6548" t="str">
            <v>RITE</v>
          </cell>
        </row>
        <row r="6549">
          <cell r="A6549">
            <v>278</v>
          </cell>
          <cell r="B6549">
            <v>2</v>
          </cell>
          <cell r="C6549" t="str">
            <v>TSIM-AA-98006</v>
          </cell>
          <cell r="D6549">
            <v>278</v>
          </cell>
          <cell r="E6549" t="str">
            <v>TSIM-AA</v>
          </cell>
          <cell r="F6549" t="str">
            <v>98006</v>
          </cell>
          <cell r="G6549" t="str">
            <v>RITE</v>
          </cell>
        </row>
        <row r="6550">
          <cell r="A6550">
            <v>3471</v>
          </cell>
          <cell r="B6550">
            <v>2</v>
          </cell>
          <cell r="C6550" t="str">
            <v>TSIM-AA-98021</v>
          </cell>
          <cell r="D6550">
            <v>3471</v>
          </cell>
          <cell r="E6550" t="str">
            <v>TSIM-AA</v>
          </cell>
          <cell r="F6550" t="str">
            <v>98021</v>
          </cell>
          <cell r="G6550" t="str">
            <v>RITE</v>
          </cell>
        </row>
        <row r="6551">
          <cell r="A6551">
            <v>3477</v>
          </cell>
          <cell r="B6551">
            <v>2</v>
          </cell>
          <cell r="C6551" t="str">
            <v>TSIM-AA-98023</v>
          </cell>
          <cell r="D6551">
            <v>3477</v>
          </cell>
          <cell r="E6551" t="str">
            <v>TSIM-AA</v>
          </cell>
          <cell r="F6551" t="str">
            <v>98023</v>
          </cell>
          <cell r="G6551" t="str">
            <v>RITE</v>
          </cell>
        </row>
        <row r="6552">
          <cell r="A6552">
            <v>4302</v>
          </cell>
          <cell r="B6552">
            <v>2</v>
          </cell>
          <cell r="C6552" t="str">
            <v>TSIM-AA-98041</v>
          </cell>
          <cell r="D6552">
            <v>4302</v>
          </cell>
          <cell r="E6552" t="str">
            <v>TSIM-AA</v>
          </cell>
          <cell r="F6552" t="str">
            <v>98041</v>
          </cell>
          <cell r="G6552" t="str">
            <v>On Location</v>
          </cell>
        </row>
        <row r="6553">
          <cell r="A6553">
            <v>3524</v>
          </cell>
          <cell r="B6553">
            <v>2</v>
          </cell>
          <cell r="C6553" t="str">
            <v>TSIM-AA-98045</v>
          </cell>
          <cell r="D6553">
            <v>3524</v>
          </cell>
          <cell r="E6553" t="str">
            <v>TSIM-AA</v>
          </cell>
          <cell r="F6553" t="str">
            <v>98045</v>
          </cell>
          <cell r="G6553" t="str">
            <v>RITE</v>
          </cell>
        </row>
        <row r="6554">
          <cell r="A6554">
            <v>3530</v>
          </cell>
          <cell r="B6554">
            <v>2</v>
          </cell>
          <cell r="C6554" t="str">
            <v>TSIM-AA-98048</v>
          </cell>
          <cell r="D6554">
            <v>3530</v>
          </cell>
          <cell r="E6554" t="str">
            <v>TSIM-AA</v>
          </cell>
          <cell r="F6554" t="str">
            <v>98048</v>
          </cell>
          <cell r="G6554" t="str">
            <v>RITE</v>
          </cell>
        </row>
        <row r="6555">
          <cell r="A6555">
            <v>3533</v>
          </cell>
          <cell r="B6555">
            <v>2</v>
          </cell>
          <cell r="C6555" t="str">
            <v>TSIM-AA-98051</v>
          </cell>
          <cell r="D6555">
            <v>3533</v>
          </cell>
          <cell r="E6555" t="str">
            <v>TSIM-AA</v>
          </cell>
          <cell r="F6555" t="str">
            <v>98051</v>
          </cell>
          <cell r="G6555" t="str">
            <v>On Location</v>
          </cell>
        </row>
        <row r="6556">
          <cell r="A6556">
            <v>3546</v>
          </cell>
          <cell r="B6556">
            <v>2</v>
          </cell>
          <cell r="C6556" t="str">
            <v>TSIM-AA-98062</v>
          </cell>
          <cell r="D6556">
            <v>3546</v>
          </cell>
          <cell r="E6556" t="str">
            <v>TSIM-AA</v>
          </cell>
          <cell r="F6556" t="str">
            <v>98062</v>
          </cell>
          <cell r="G6556" t="str">
            <v>RITE</v>
          </cell>
        </row>
        <row r="6557">
          <cell r="A6557">
            <v>3571</v>
          </cell>
          <cell r="B6557">
            <v>2</v>
          </cell>
          <cell r="C6557" t="str">
            <v>TSIM-AA-98080</v>
          </cell>
          <cell r="D6557">
            <v>3571</v>
          </cell>
          <cell r="E6557" t="str">
            <v>TSIM-AA</v>
          </cell>
          <cell r="F6557" t="str">
            <v>98080</v>
          </cell>
          <cell r="G6557" t="str">
            <v>RITE</v>
          </cell>
        </row>
        <row r="6558">
          <cell r="A6558">
            <v>3592</v>
          </cell>
          <cell r="B6558">
            <v>2</v>
          </cell>
          <cell r="C6558" t="str">
            <v>TSIM-AA-98092</v>
          </cell>
          <cell r="D6558">
            <v>3592</v>
          </cell>
          <cell r="E6558" t="str">
            <v>TSIM-AA</v>
          </cell>
          <cell r="F6558" t="str">
            <v>98092</v>
          </cell>
          <cell r="G6558" t="str">
            <v>RITE</v>
          </cell>
        </row>
        <row r="6559">
          <cell r="A6559">
            <v>3615</v>
          </cell>
          <cell r="B6559">
            <v>2</v>
          </cell>
          <cell r="C6559" t="str">
            <v>TSIM-AA-98129</v>
          </cell>
          <cell r="D6559">
            <v>3615</v>
          </cell>
          <cell r="E6559" t="str">
            <v>TSIM-AA</v>
          </cell>
          <cell r="F6559" t="str">
            <v>98129</v>
          </cell>
          <cell r="G6559" t="str">
            <v>RITE</v>
          </cell>
        </row>
        <row r="6560">
          <cell r="A6560">
            <v>3621</v>
          </cell>
          <cell r="B6560">
            <v>2</v>
          </cell>
          <cell r="C6560" t="str">
            <v>TSIM-AA-98141</v>
          </cell>
          <cell r="D6560">
            <v>3621</v>
          </cell>
          <cell r="E6560" t="str">
            <v>TSIM-AA</v>
          </cell>
          <cell r="F6560" t="str">
            <v>98141</v>
          </cell>
          <cell r="G6560" t="str">
            <v>RITE</v>
          </cell>
        </row>
        <row r="6561">
          <cell r="A6561">
            <v>3625</v>
          </cell>
          <cell r="B6561">
            <v>2</v>
          </cell>
          <cell r="C6561" t="str">
            <v>TSIM-AA-98151</v>
          </cell>
          <cell r="D6561">
            <v>3625</v>
          </cell>
          <cell r="E6561" t="str">
            <v>TSIM-AA</v>
          </cell>
          <cell r="F6561" t="str">
            <v>98151</v>
          </cell>
          <cell r="G6561" t="str">
            <v>RITE</v>
          </cell>
        </row>
        <row r="6562">
          <cell r="A6562">
            <v>3626</v>
          </cell>
          <cell r="B6562">
            <v>2</v>
          </cell>
          <cell r="C6562" t="str">
            <v>TSIM-AA-98152</v>
          </cell>
          <cell r="D6562">
            <v>3626</v>
          </cell>
          <cell r="E6562" t="str">
            <v>TSIM-AA</v>
          </cell>
          <cell r="F6562" t="str">
            <v>98152</v>
          </cell>
          <cell r="G6562" t="str">
            <v>RITE</v>
          </cell>
        </row>
        <row r="6563">
          <cell r="A6563">
            <v>3630</v>
          </cell>
          <cell r="B6563">
            <v>2</v>
          </cell>
          <cell r="C6563" t="str">
            <v>TSIM-AA-98158</v>
          </cell>
          <cell r="D6563">
            <v>3630</v>
          </cell>
          <cell r="E6563" t="str">
            <v>TSIM-AA</v>
          </cell>
          <cell r="F6563" t="str">
            <v>98158</v>
          </cell>
          <cell r="G6563" t="str">
            <v>RITE</v>
          </cell>
        </row>
        <row r="6564">
          <cell r="A6564">
            <v>3639</v>
          </cell>
          <cell r="B6564">
            <v>2</v>
          </cell>
          <cell r="C6564" t="str">
            <v>TSIM-AA-98167</v>
          </cell>
          <cell r="D6564">
            <v>3639</v>
          </cell>
          <cell r="E6564" t="str">
            <v>TSIM-AA</v>
          </cell>
          <cell r="F6564" t="str">
            <v>98167</v>
          </cell>
          <cell r="G6564" t="str">
            <v>RITE</v>
          </cell>
        </row>
        <row r="6565">
          <cell r="A6565">
            <v>4606</v>
          </cell>
          <cell r="B6565">
            <v>2</v>
          </cell>
          <cell r="C6565" t="str">
            <v>TSIM-AB-00-002</v>
          </cell>
          <cell r="D6565">
            <v>4606</v>
          </cell>
          <cell r="E6565" t="str">
            <v>TSIM-AB</v>
          </cell>
          <cell r="F6565" t="str">
            <v>00-002</v>
          </cell>
          <cell r="G6565" t="str">
            <v>RITE</v>
          </cell>
        </row>
        <row r="6566">
          <cell r="A6566">
            <v>4607</v>
          </cell>
          <cell r="B6566">
            <v>2</v>
          </cell>
          <cell r="C6566" t="str">
            <v>TSIM-AB-00-003</v>
          </cell>
          <cell r="D6566">
            <v>4607</v>
          </cell>
          <cell r="E6566" t="str">
            <v>TSIM-AB</v>
          </cell>
          <cell r="F6566" t="str">
            <v>00-003</v>
          </cell>
          <cell r="G6566" t="str">
            <v>RITE</v>
          </cell>
        </row>
        <row r="6567">
          <cell r="A6567">
            <v>5242</v>
          </cell>
          <cell r="B6567">
            <v>2</v>
          </cell>
          <cell r="C6567" t="str">
            <v>TSIM-AB-00-022</v>
          </cell>
          <cell r="D6567">
            <v>5242</v>
          </cell>
          <cell r="E6567" t="str">
            <v>TSIM-AB</v>
          </cell>
          <cell r="F6567" t="str">
            <v>00-022</v>
          </cell>
          <cell r="G6567" t="str">
            <v>On Location</v>
          </cell>
          <cell r="N6567" t="str">
            <v>4501006454</v>
          </cell>
          <cell r="O6567" t="str">
            <v>2</v>
          </cell>
        </row>
        <row r="6568">
          <cell r="A6568">
            <v>5230</v>
          </cell>
          <cell r="B6568">
            <v>2</v>
          </cell>
          <cell r="C6568" t="str">
            <v>TSIM-AB-00-023</v>
          </cell>
          <cell r="D6568">
            <v>5230</v>
          </cell>
          <cell r="E6568" t="str">
            <v>TSIM-AB</v>
          </cell>
          <cell r="F6568" t="str">
            <v>00-023</v>
          </cell>
          <cell r="G6568" t="str">
            <v>On Location</v>
          </cell>
          <cell r="N6568" t="str">
            <v>4501006454</v>
          </cell>
          <cell r="O6568" t="str">
            <v>1</v>
          </cell>
        </row>
        <row r="6569">
          <cell r="A6569">
            <v>5470</v>
          </cell>
          <cell r="B6569">
            <v>2</v>
          </cell>
          <cell r="C6569" t="str">
            <v>TSIM-AB-00-045</v>
          </cell>
          <cell r="D6569">
            <v>5470</v>
          </cell>
          <cell r="E6569" t="str">
            <v>TSIM-AB</v>
          </cell>
          <cell r="F6569" t="str">
            <v>00-045</v>
          </cell>
          <cell r="G6569" t="str">
            <v>RITE</v>
          </cell>
          <cell r="N6569" t="str">
            <v>4501042484</v>
          </cell>
          <cell r="O6569" t="str">
            <v>1</v>
          </cell>
        </row>
        <row r="6570">
          <cell r="A6570">
            <v>5397</v>
          </cell>
          <cell r="B6570">
            <v>2</v>
          </cell>
          <cell r="C6570" t="str">
            <v>TSIM-AB-00-050</v>
          </cell>
          <cell r="D6570">
            <v>5397</v>
          </cell>
          <cell r="E6570" t="str">
            <v>TSIM-AB</v>
          </cell>
          <cell r="F6570" t="str">
            <v>00-050</v>
          </cell>
          <cell r="G6570" t="str">
            <v>RITE</v>
          </cell>
        </row>
        <row r="6571">
          <cell r="A6571">
            <v>5396</v>
          </cell>
          <cell r="B6571">
            <v>2</v>
          </cell>
          <cell r="C6571" t="str">
            <v>TSIM-AB-00-051</v>
          </cell>
          <cell r="D6571">
            <v>5396</v>
          </cell>
          <cell r="E6571" t="str">
            <v>TSIM-AB</v>
          </cell>
          <cell r="F6571" t="str">
            <v>00-051</v>
          </cell>
          <cell r="G6571" t="str">
            <v>RONG</v>
          </cell>
        </row>
        <row r="6572">
          <cell r="A6572">
            <v>6005</v>
          </cell>
          <cell r="B6572">
            <v>2</v>
          </cell>
          <cell r="C6572" t="str">
            <v>TSIM-AB-00-084</v>
          </cell>
          <cell r="D6572">
            <v>6005</v>
          </cell>
          <cell r="E6572" t="str">
            <v>TSIM-AB</v>
          </cell>
          <cell r="F6572" t="str">
            <v>00-084</v>
          </cell>
          <cell r="G6572" t="str">
            <v>On Location</v>
          </cell>
          <cell r="N6572" t="str">
            <v>4501093716</v>
          </cell>
          <cell r="O6572" t="str">
            <v>2</v>
          </cell>
        </row>
        <row r="6573">
          <cell r="A6573">
            <v>6215</v>
          </cell>
          <cell r="B6573">
            <v>2</v>
          </cell>
          <cell r="C6573" t="str">
            <v>TSIM-AB-00-109</v>
          </cell>
          <cell r="D6573">
            <v>6215</v>
          </cell>
          <cell r="E6573" t="str">
            <v>TSIM-AB</v>
          </cell>
          <cell r="F6573" t="str">
            <v>00-109</v>
          </cell>
          <cell r="G6573" t="str">
            <v>RITE</v>
          </cell>
          <cell r="N6573" t="str">
            <v>4501136074</v>
          </cell>
          <cell r="O6573" t="str">
            <v>2</v>
          </cell>
        </row>
        <row r="6574">
          <cell r="A6574">
            <v>6535</v>
          </cell>
          <cell r="B6574">
            <v>2</v>
          </cell>
          <cell r="C6574" t="str">
            <v>TSIM-AB-00-129</v>
          </cell>
          <cell r="D6574">
            <v>6535</v>
          </cell>
          <cell r="E6574" t="str">
            <v>TSIM-AB</v>
          </cell>
          <cell r="F6574" t="str">
            <v>00-129</v>
          </cell>
          <cell r="G6574" t="str">
            <v>On Location</v>
          </cell>
        </row>
        <row r="6575">
          <cell r="A6575">
            <v>6237</v>
          </cell>
          <cell r="B6575">
            <v>2</v>
          </cell>
          <cell r="C6575" t="str">
            <v>TSIM-AB-00-132</v>
          </cell>
          <cell r="D6575">
            <v>6237</v>
          </cell>
          <cell r="E6575" t="str">
            <v>TSIM-AB</v>
          </cell>
          <cell r="F6575" t="str">
            <v>00-132</v>
          </cell>
          <cell r="G6575" t="str">
            <v>RITE</v>
          </cell>
          <cell r="N6575" t="str">
            <v>4501103828</v>
          </cell>
          <cell r="O6575" t="str">
            <v>4</v>
          </cell>
        </row>
        <row r="6576">
          <cell r="A6576">
            <v>6209</v>
          </cell>
          <cell r="B6576">
            <v>2</v>
          </cell>
          <cell r="C6576" t="str">
            <v>TSIM-AB-00-133</v>
          </cell>
          <cell r="D6576">
            <v>6209</v>
          </cell>
          <cell r="E6576" t="str">
            <v>TSIM-AB</v>
          </cell>
          <cell r="F6576" t="str">
            <v>00-133</v>
          </cell>
          <cell r="G6576" t="str">
            <v>RITE</v>
          </cell>
          <cell r="N6576" t="str">
            <v>4501136065</v>
          </cell>
          <cell r="O6576" t="str">
            <v>3</v>
          </cell>
        </row>
        <row r="6577">
          <cell r="A6577">
            <v>6210</v>
          </cell>
          <cell r="B6577">
            <v>2</v>
          </cell>
          <cell r="C6577" t="str">
            <v>TSIM-AB-00-134</v>
          </cell>
          <cell r="D6577">
            <v>6210</v>
          </cell>
          <cell r="E6577" t="str">
            <v>TSIM-AB</v>
          </cell>
          <cell r="F6577" t="str">
            <v>00-134</v>
          </cell>
          <cell r="G6577" t="str">
            <v>On Location</v>
          </cell>
          <cell r="N6577" t="str">
            <v>4501136065</v>
          </cell>
          <cell r="O6577" t="str">
            <v>3</v>
          </cell>
        </row>
        <row r="6578">
          <cell r="A6578">
            <v>6235</v>
          </cell>
          <cell r="B6578">
            <v>2</v>
          </cell>
          <cell r="C6578" t="str">
            <v>TSIM-AB-00-135</v>
          </cell>
          <cell r="D6578">
            <v>6235</v>
          </cell>
          <cell r="E6578" t="str">
            <v>TSIM-AB</v>
          </cell>
          <cell r="F6578" t="str">
            <v>00-135</v>
          </cell>
          <cell r="G6578" t="str">
            <v>RITE</v>
          </cell>
          <cell r="N6578" t="str">
            <v>4501136069</v>
          </cell>
          <cell r="O6578" t="str">
            <v>3</v>
          </cell>
        </row>
        <row r="6579">
          <cell r="A6579">
            <v>6236</v>
          </cell>
          <cell r="B6579">
            <v>2</v>
          </cell>
          <cell r="C6579" t="str">
            <v>TSIM-AB-00-136</v>
          </cell>
          <cell r="D6579">
            <v>6236</v>
          </cell>
          <cell r="E6579" t="str">
            <v>TSIM-AB</v>
          </cell>
          <cell r="F6579" t="str">
            <v>00-136</v>
          </cell>
          <cell r="G6579" t="str">
            <v>RITE</v>
          </cell>
          <cell r="N6579" t="str">
            <v>4501136069</v>
          </cell>
          <cell r="O6579" t="str">
            <v>3</v>
          </cell>
        </row>
        <row r="6580">
          <cell r="A6580">
            <v>6211</v>
          </cell>
          <cell r="B6580">
            <v>2</v>
          </cell>
          <cell r="C6580" t="str">
            <v>TSIM-AB-00-137</v>
          </cell>
          <cell r="D6580">
            <v>6211</v>
          </cell>
          <cell r="E6580" t="str">
            <v>TSIM-AB</v>
          </cell>
          <cell r="F6580" t="str">
            <v>00-137</v>
          </cell>
          <cell r="G6580" t="str">
            <v>On Location</v>
          </cell>
          <cell r="N6580" t="str">
            <v>4501136071</v>
          </cell>
        </row>
        <row r="6581">
          <cell r="A6581">
            <v>6212</v>
          </cell>
          <cell r="B6581">
            <v>2</v>
          </cell>
          <cell r="C6581" t="str">
            <v>TSIM-AB-00-139</v>
          </cell>
          <cell r="D6581">
            <v>6212</v>
          </cell>
          <cell r="E6581" t="str">
            <v>TSIM-AB</v>
          </cell>
          <cell r="F6581" t="str">
            <v>00-139</v>
          </cell>
          <cell r="G6581" t="str">
            <v>RITE</v>
          </cell>
          <cell r="N6581" t="str">
            <v>4501136071</v>
          </cell>
          <cell r="O6581" t="str">
            <v>3</v>
          </cell>
        </row>
        <row r="6582">
          <cell r="A6582">
            <v>6213</v>
          </cell>
          <cell r="B6582">
            <v>2</v>
          </cell>
          <cell r="C6582" t="str">
            <v>TSIM-AB-00-140</v>
          </cell>
          <cell r="D6582">
            <v>6213</v>
          </cell>
          <cell r="E6582" t="str">
            <v>TSIM-AB</v>
          </cell>
          <cell r="F6582" t="str">
            <v>00-140</v>
          </cell>
          <cell r="G6582" t="str">
            <v>On Location</v>
          </cell>
          <cell r="N6582" t="str">
            <v>4501136073</v>
          </cell>
          <cell r="O6582" t="str">
            <v>2</v>
          </cell>
        </row>
        <row r="6583">
          <cell r="A6583">
            <v>6214</v>
          </cell>
          <cell r="B6583">
            <v>2</v>
          </cell>
          <cell r="C6583" t="str">
            <v>TSIM-AB-00-142</v>
          </cell>
          <cell r="D6583">
            <v>6214</v>
          </cell>
          <cell r="E6583" t="str">
            <v>TSIM-AB</v>
          </cell>
          <cell r="F6583" t="str">
            <v>00-142</v>
          </cell>
          <cell r="G6583" t="str">
            <v>On Location</v>
          </cell>
          <cell r="N6583" t="str">
            <v>4501136073</v>
          </cell>
          <cell r="O6583" t="str">
            <v>2</v>
          </cell>
        </row>
        <row r="6584">
          <cell r="A6584">
            <v>6216</v>
          </cell>
          <cell r="B6584">
            <v>2</v>
          </cell>
          <cell r="C6584" t="str">
            <v>TSIM-AB-00-143</v>
          </cell>
          <cell r="D6584">
            <v>6216</v>
          </cell>
          <cell r="E6584" t="str">
            <v>TSIM-AB</v>
          </cell>
          <cell r="F6584" t="str">
            <v>00-143</v>
          </cell>
          <cell r="G6584" t="str">
            <v>RITE</v>
          </cell>
          <cell r="N6584" t="str">
            <v>4501136074</v>
          </cell>
          <cell r="O6584" t="str">
            <v>2</v>
          </cell>
        </row>
        <row r="6585">
          <cell r="A6585">
            <v>6662</v>
          </cell>
          <cell r="B6585">
            <v>2</v>
          </cell>
          <cell r="C6585" t="str">
            <v>TSIM-AB-00-154</v>
          </cell>
          <cell r="D6585">
            <v>6662</v>
          </cell>
          <cell r="E6585" t="str">
            <v>TSIM-AB</v>
          </cell>
          <cell r="F6585" t="str">
            <v>00-154</v>
          </cell>
          <cell r="G6585" t="str">
            <v>RITE</v>
          </cell>
        </row>
        <row r="6586">
          <cell r="A6586">
            <v>6661</v>
          </cell>
          <cell r="B6586">
            <v>2</v>
          </cell>
          <cell r="C6586" t="str">
            <v>TSIM-AB-00-162</v>
          </cell>
          <cell r="D6586">
            <v>6661</v>
          </cell>
          <cell r="E6586" t="str">
            <v>TSIM-AB</v>
          </cell>
          <cell r="F6586" t="str">
            <v>00-162</v>
          </cell>
          <cell r="G6586" t="str">
            <v>RITE</v>
          </cell>
        </row>
        <row r="6587">
          <cell r="A6587">
            <v>6891</v>
          </cell>
          <cell r="B6587">
            <v>2</v>
          </cell>
          <cell r="C6587" t="str">
            <v>TSIM-AB-00-167</v>
          </cell>
          <cell r="D6587">
            <v>6891</v>
          </cell>
          <cell r="E6587" t="str">
            <v>TSIM-AB</v>
          </cell>
          <cell r="F6587" t="str">
            <v>00-167</v>
          </cell>
          <cell r="G6587" t="str">
            <v>RITE</v>
          </cell>
        </row>
        <row r="6588">
          <cell r="A6588">
            <v>7059</v>
          </cell>
          <cell r="B6588">
            <v>2</v>
          </cell>
          <cell r="C6588" t="str">
            <v>TSIM-AB-00-168</v>
          </cell>
          <cell r="D6588">
            <v>7059</v>
          </cell>
          <cell r="E6588" t="str">
            <v>TSIM-AB</v>
          </cell>
          <cell r="F6588" t="str">
            <v>00-168</v>
          </cell>
          <cell r="G6588" t="str">
            <v>RITE</v>
          </cell>
        </row>
        <row r="6589">
          <cell r="A6589">
            <v>6973</v>
          </cell>
          <cell r="B6589">
            <v>2</v>
          </cell>
          <cell r="C6589" t="str">
            <v>TSIM-AB-00-194</v>
          </cell>
          <cell r="D6589">
            <v>6973</v>
          </cell>
          <cell r="E6589" t="str">
            <v>TSIM-AB</v>
          </cell>
          <cell r="F6589" t="str">
            <v>00-194</v>
          </cell>
          <cell r="G6589" t="str">
            <v>On Location</v>
          </cell>
          <cell r="N6589" t="str">
            <v>4501140240</v>
          </cell>
          <cell r="O6589" t="str">
            <v>5</v>
          </cell>
        </row>
        <row r="6590">
          <cell r="A6590">
            <v>6986</v>
          </cell>
          <cell r="B6590">
            <v>2</v>
          </cell>
          <cell r="C6590" t="str">
            <v>TSIM-AB-00-195</v>
          </cell>
          <cell r="D6590">
            <v>6986</v>
          </cell>
          <cell r="E6590" t="str">
            <v>TSIM-AB</v>
          </cell>
          <cell r="F6590" t="str">
            <v>00-195</v>
          </cell>
          <cell r="G6590" t="str">
            <v>RITE</v>
          </cell>
          <cell r="N6590" t="str">
            <v>4501140240</v>
          </cell>
          <cell r="O6590" t="str">
            <v>6</v>
          </cell>
        </row>
        <row r="6591">
          <cell r="A6591">
            <v>3244</v>
          </cell>
          <cell r="B6591">
            <v>2</v>
          </cell>
          <cell r="C6591" t="str">
            <v>TSIM-AB-97005</v>
          </cell>
          <cell r="D6591">
            <v>3244</v>
          </cell>
          <cell r="E6591" t="str">
            <v>TSIM-AB</v>
          </cell>
          <cell r="F6591" t="str">
            <v>97005</v>
          </cell>
          <cell r="G6591" t="str">
            <v>RITE</v>
          </cell>
        </row>
        <row r="6592">
          <cell r="A6592">
            <v>3249</v>
          </cell>
          <cell r="B6592">
            <v>2</v>
          </cell>
          <cell r="C6592" t="str">
            <v>TSIM-AB-97006</v>
          </cell>
          <cell r="D6592">
            <v>3249</v>
          </cell>
          <cell r="E6592" t="str">
            <v>TSIM-AB</v>
          </cell>
          <cell r="F6592" t="str">
            <v>97006</v>
          </cell>
          <cell r="G6592" t="str">
            <v>RITE</v>
          </cell>
        </row>
        <row r="6593">
          <cell r="A6593">
            <v>3284</v>
          </cell>
          <cell r="B6593">
            <v>2</v>
          </cell>
          <cell r="C6593" t="str">
            <v>TSIM-AB-97020</v>
          </cell>
          <cell r="D6593">
            <v>3284</v>
          </cell>
          <cell r="E6593" t="str">
            <v>TSIM-AB</v>
          </cell>
          <cell r="F6593" t="str">
            <v>97020</v>
          </cell>
          <cell r="G6593" t="str">
            <v>On Location</v>
          </cell>
        </row>
        <row r="6594">
          <cell r="A6594">
            <v>3297</v>
          </cell>
          <cell r="B6594">
            <v>2</v>
          </cell>
          <cell r="C6594" t="str">
            <v>TSIM-AB-97031</v>
          </cell>
          <cell r="D6594">
            <v>3297</v>
          </cell>
          <cell r="E6594" t="str">
            <v>TSIM-AB</v>
          </cell>
          <cell r="F6594" t="str">
            <v>97031</v>
          </cell>
          <cell r="G6594" t="str">
            <v>RITE</v>
          </cell>
        </row>
        <row r="6595">
          <cell r="A6595">
            <v>3301</v>
          </cell>
          <cell r="B6595">
            <v>2</v>
          </cell>
          <cell r="C6595" t="str">
            <v>TSIM-AB-97033</v>
          </cell>
          <cell r="D6595">
            <v>3301</v>
          </cell>
          <cell r="E6595" t="str">
            <v>TSIM-AB</v>
          </cell>
          <cell r="F6595" t="str">
            <v>97033</v>
          </cell>
          <cell r="G6595" t="str">
            <v>On Location</v>
          </cell>
        </row>
        <row r="6596">
          <cell r="A6596">
            <v>3303</v>
          </cell>
          <cell r="B6596">
            <v>2</v>
          </cell>
          <cell r="C6596" t="str">
            <v>TSIM-AB-97034</v>
          </cell>
          <cell r="D6596">
            <v>3303</v>
          </cell>
          <cell r="E6596" t="str">
            <v>TSIM-AB</v>
          </cell>
          <cell r="F6596" t="str">
            <v>97034</v>
          </cell>
          <cell r="G6596" t="str">
            <v>RITE</v>
          </cell>
        </row>
        <row r="6597">
          <cell r="A6597">
            <v>3304</v>
          </cell>
          <cell r="B6597">
            <v>2</v>
          </cell>
          <cell r="C6597" t="str">
            <v>TSIM-AB-97035</v>
          </cell>
          <cell r="D6597">
            <v>3304</v>
          </cell>
          <cell r="E6597" t="str">
            <v>TSIM-AB</v>
          </cell>
          <cell r="F6597" t="str">
            <v>97035</v>
          </cell>
          <cell r="G6597" t="str">
            <v>RITE</v>
          </cell>
        </row>
        <row r="6598">
          <cell r="A6598">
            <v>3306</v>
          </cell>
          <cell r="B6598">
            <v>2</v>
          </cell>
          <cell r="C6598" t="str">
            <v>TSIM-AB-97036</v>
          </cell>
          <cell r="D6598">
            <v>3306</v>
          </cell>
          <cell r="E6598" t="str">
            <v>TSIM-AB</v>
          </cell>
          <cell r="F6598" t="str">
            <v>97036</v>
          </cell>
          <cell r="G6598" t="str">
            <v>On Location</v>
          </cell>
        </row>
        <row r="6599">
          <cell r="A6599">
            <v>5437</v>
          </cell>
          <cell r="B6599">
            <v>2</v>
          </cell>
          <cell r="C6599" t="str">
            <v>TSIM-AB-98003</v>
          </cell>
          <cell r="D6599">
            <v>5437</v>
          </cell>
          <cell r="E6599" t="str">
            <v>TSIM-AB</v>
          </cell>
          <cell r="F6599" t="str">
            <v>98003</v>
          </cell>
          <cell r="G6599" t="str">
            <v>On Location</v>
          </cell>
        </row>
        <row r="6600">
          <cell r="A6600">
            <v>3432</v>
          </cell>
          <cell r="B6600">
            <v>2</v>
          </cell>
          <cell r="C6600" t="str">
            <v>TSIM-AB-98004</v>
          </cell>
          <cell r="D6600">
            <v>3432</v>
          </cell>
          <cell r="E6600" t="str">
            <v>TSIM-AB</v>
          </cell>
          <cell r="F6600" t="str">
            <v>98004</v>
          </cell>
          <cell r="G6600" t="str">
            <v>On Location</v>
          </cell>
        </row>
        <row r="6601">
          <cell r="A6601">
            <v>4068</v>
          </cell>
          <cell r="B6601">
            <v>2</v>
          </cell>
          <cell r="C6601" t="str">
            <v>TSIM-AB-98021</v>
          </cell>
          <cell r="D6601">
            <v>4068</v>
          </cell>
          <cell r="E6601" t="str">
            <v>TSIM-AB</v>
          </cell>
          <cell r="F6601" t="str">
            <v>98021</v>
          </cell>
          <cell r="G6601" t="str">
            <v>On Location</v>
          </cell>
        </row>
        <row r="6602">
          <cell r="A6602">
            <v>3478</v>
          </cell>
          <cell r="B6602">
            <v>2</v>
          </cell>
          <cell r="C6602" t="str">
            <v>TSIM-AB-98023</v>
          </cell>
          <cell r="D6602">
            <v>3478</v>
          </cell>
          <cell r="E6602" t="str">
            <v>TSIM-AB</v>
          </cell>
          <cell r="F6602" t="str">
            <v>98023</v>
          </cell>
          <cell r="G6602" t="str">
            <v>On Location</v>
          </cell>
        </row>
        <row r="6603">
          <cell r="A6603">
            <v>4533</v>
          </cell>
          <cell r="B6603">
            <v>2</v>
          </cell>
          <cell r="C6603" t="str">
            <v>TSIM-AB-98034</v>
          </cell>
          <cell r="D6603">
            <v>4533</v>
          </cell>
          <cell r="E6603" t="str">
            <v>TSIM-AB</v>
          </cell>
          <cell r="F6603" t="str">
            <v>98034</v>
          </cell>
          <cell r="G6603" t="str">
            <v>On Location</v>
          </cell>
        </row>
        <row r="6604">
          <cell r="A6604">
            <v>4166</v>
          </cell>
          <cell r="B6604">
            <v>2</v>
          </cell>
          <cell r="C6604" t="str">
            <v>TSIM-AB-98042</v>
          </cell>
          <cell r="D6604">
            <v>4166</v>
          </cell>
          <cell r="E6604" t="str">
            <v>TSIM-AB</v>
          </cell>
          <cell r="F6604" t="str">
            <v>98042</v>
          </cell>
          <cell r="G6604" t="str">
            <v>On Location</v>
          </cell>
        </row>
        <row r="6605">
          <cell r="A6605">
            <v>3525</v>
          </cell>
          <cell r="B6605">
            <v>2</v>
          </cell>
          <cell r="C6605" t="str">
            <v>TSIM-AB-98045</v>
          </cell>
          <cell r="D6605">
            <v>3525</v>
          </cell>
          <cell r="E6605" t="str">
            <v>TSIM-AB</v>
          </cell>
          <cell r="F6605" t="str">
            <v>98045</v>
          </cell>
          <cell r="G6605" t="str">
            <v>RITE</v>
          </cell>
        </row>
        <row r="6606">
          <cell r="A6606">
            <v>3527</v>
          </cell>
          <cell r="B6606">
            <v>2</v>
          </cell>
          <cell r="C6606" t="str">
            <v>TSIM-AB-98047</v>
          </cell>
          <cell r="D6606">
            <v>3527</v>
          </cell>
          <cell r="E6606" t="str">
            <v>TSIM-AB</v>
          </cell>
          <cell r="F6606" t="str">
            <v>98047</v>
          </cell>
          <cell r="G6606" t="str">
            <v>RITE</v>
          </cell>
        </row>
        <row r="6607">
          <cell r="A6607">
            <v>3543</v>
          </cell>
          <cell r="B6607">
            <v>2</v>
          </cell>
          <cell r="C6607" t="str">
            <v>TSIM-AB-98061</v>
          </cell>
          <cell r="D6607">
            <v>3543</v>
          </cell>
          <cell r="E6607" t="str">
            <v>TSIM-AB</v>
          </cell>
          <cell r="F6607" t="str">
            <v>98061</v>
          </cell>
          <cell r="G6607" t="str">
            <v>RITE</v>
          </cell>
        </row>
        <row r="6608">
          <cell r="A6608">
            <v>3572</v>
          </cell>
          <cell r="B6608">
            <v>2</v>
          </cell>
          <cell r="C6608" t="str">
            <v>TSIM-AB-98080</v>
          </cell>
          <cell r="D6608">
            <v>3572</v>
          </cell>
          <cell r="E6608" t="str">
            <v>TSIM-AB</v>
          </cell>
          <cell r="F6608" t="str">
            <v>98080</v>
          </cell>
          <cell r="G6608" t="str">
            <v>RITE</v>
          </cell>
        </row>
        <row r="6609">
          <cell r="A6609">
            <v>3593</v>
          </cell>
          <cell r="B6609">
            <v>2</v>
          </cell>
          <cell r="C6609" t="str">
            <v>TSIM-AB-98092</v>
          </cell>
          <cell r="D6609">
            <v>3593</v>
          </cell>
          <cell r="E6609" t="str">
            <v>TSIM-AB</v>
          </cell>
          <cell r="F6609" t="str">
            <v>98092</v>
          </cell>
          <cell r="G6609" t="str">
            <v>On Location</v>
          </cell>
        </row>
        <row r="6610">
          <cell r="A6610">
            <v>3611</v>
          </cell>
          <cell r="B6610">
            <v>2</v>
          </cell>
          <cell r="C6610" t="str">
            <v>TSIM-AB-98121</v>
          </cell>
          <cell r="D6610">
            <v>3611</v>
          </cell>
          <cell r="E6610" t="str">
            <v>TSIM-AB</v>
          </cell>
          <cell r="F6610" t="str">
            <v>98121</v>
          </cell>
          <cell r="G6610" t="str">
            <v>On Location</v>
          </cell>
        </row>
        <row r="6611">
          <cell r="A6611">
            <v>3612</v>
          </cell>
          <cell r="B6611">
            <v>2</v>
          </cell>
          <cell r="C6611" t="str">
            <v>TSIM-AB-98124</v>
          </cell>
          <cell r="D6611">
            <v>3612</v>
          </cell>
          <cell r="E6611" t="str">
            <v>TSIM-AB</v>
          </cell>
          <cell r="F6611" t="str">
            <v>98124</v>
          </cell>
          <cell r="G6611" t="str">
            <v>On Location</v>
          </cell>
        </row>
        <row r="6612">
          <cell r="A6612">
            <v>3614</v>
          </cell>
          <cell r="B6612">
            <v>2</v>
          </cell>
          <cell r="C6612" t="str">
            <v>TSIM-AB-98125</v>
          </cell>
          <cell r="D6612">
            <v>3614</v>
          </cell>
          <cell r="E6612" t="str">
            <v>TSIM-AB</v>
          </cell>
          <cell r="F6612" t="str">
            <v>98125</v>
          </cell>
          <cell r="G6612" t="str">
            <v>RITE</v>
          </cell>
        </row>
        <row r="6613">
          <cell r="A6613">
            <v>3622</v>
          </cell>
          <cell r="B6613">
            <v>2</v>
          </cell>
          <cell r="C6613" t="str">
            <v>TSIM-AB-98145</v>
          </cell>
          <cell r="D6613">
            <v>3622</v>
          </cell>
          <cell r="E6613" t="str">
            <v>TSIM-AB</v>
          </cell>
          <cell r="F6613" t="str">
            <v>98145</v>
          </cell>
          <cell r="G6613" t="str">
            <v>RITE</v>
          </cell>
        </row>
        <row r="6614">
          <cell r="A6614">
            <v>3631</v>
          </cell>
          <cell r="B6614">
            <v>2</v>
          </cell>
          <cell r="C6614" t="str">
            <v>TSIM-AB-98158</v>
          </cell>
          <cell r="D6614">
            <v>3631</v>
          </cell>
          <cell r="E6614" t="str">
            <v>TSIM-AB</v>
          </cell>
          <cell r="F6614" t="str">
            <v>98158</v>
          </cell>
          <cell r="G6614" t="str">
            <v>RITE</v>
          </cell>
        </row>
        <row r="6615">
          <cell r="A6615">
            <v>3640</v>
          </cell>
          <cell r="B6615">
            <v>2</v>
          </cell>
          <cell r="C6615" t="str">
            <v>TSIM-AB-98167</v>
          </cell>
          <cell r="D6615">
            <v>3640</v>
          </cell>
          <cell r="E6615" t="str">
            <v>TSIM-AB</v>
          </cell>
          <cell r="F6615" t="str">
            <v>98167</v>
          </cell>
          <cell r="G6615" t="str">
            <v>RITE</v>
          </cell>
        </row>
        <row r="6616">
          <cell r="A6616">
            <v>3747</v>
          </cell>
          <cell r="B6616">
            <v>2</v>
          </cell>
          <cell r="C6616" t="str">
            <v>TSIM-AB-99016</v>
          </cell>
          <cell r="D6616">
            <v>3747</v>
          </cell>
          <cell r="E6616" t="str">
            <v>TSIM-AB</v>
          </cell>
          <cell r="F6616" t="str">
            <v>99016</v>
          </cell>
          <cell r="G6616" t="str">
            <v>RITE</v>
          </cell>
        </row>
        <row r="6617">
          <cell r="A6617">
            <v>3761</v>
          </cell>
          <cell r="B6617">
            <v>2</v>
          </cell>
          <cell r="C6617" t="str">
            <v>TSIM-AB-99028</v>
          </cell>
          <cell r="D6617">
            <v>3761</v>
          </cell>
          <cell r="E6617" t="str">
            <v>TSIM-AB</v>
          </cell>
          <cell r="F6617" t="str">
            <v>99028</v>
          </cell>
          <cell r="G6617" t="str">
            <v>RITE</v>
          </cell>
        </row>
        <row r="6618">
          <cell r="A6618">
            <v>3768</v>
          </cell>
          <cell r="B6618">
            <v>2</v>
          </cell>
          <cell r="C6618" t="str">
            <v>TSIM-AB-99032</v>
          </cell>
          <cell r="D6618">
            <v>3768</v>
          </cell>
          <cell r="E6618" t="str">
            <v>TSIM-AB</v>
          </cell>
          <cell r="F6618" t="str">
            <v>99032</v>
          </cell>
          <cell r="G6618" t="str">
            <v>RITE</v>
          </cell>
        </row>
        <row r="6619">
          <cell r="A6619">
            <v>3769</v>
          </cell>
          <cell r="B6619">
            <v>2</v>
          </cell>
          <cell r="C6619" t="str">
            <v>TSIM-AB-99033</v>
          </cell>
          <cell r="D6619">
            <v>3769</v>
          </cell>
          <cell r="E6619" t="str">
            <v>TSIM-AB</v>
          </cell>
          <cell r="F6619" t="str">
            <v>99033</v>
          </cell>
          <cell r="G6619" t="str">
            <v>RITE</v>
          </cell>
        </row>
        <row r="6620">
          <cell r="A6620">
            <v>3770</v>
          </cell>
          <cell r="B6620">
            <v>2</v>
          </cell>
          <cell r="C6620" t="str">
            <v>TSIM-AB-99034</v>
          </cell>
          <cell r="D6620">
            <v>3770</v>
          </cell>
          <cell r="E6620" t="str">
            <v>TSIM-AB</v>
          </cell>
          <cell r="F6620" t="str">
            <v>99034</v>
          </cell>
          <cell r="G6620" t="str">
            <v>On Location</v>
          </cell>
        </row>
        <row r="6621">
          <cell r="A6621">
            <v>3774</v>
          </cell>
          <cell r="B6621">
            <v>2</v>
          </cell>
          <cell r="C6621" t="str">
            <v>TSIM-AB-99039</v>
          </cell>
          <cell r="D6621">
            <v>3774</v>
          </cell>
          <cell r="E6621" t="str">
            <v>TSIM-AB</v>
          </cell>
          <cell r="F6621" t="str">
            <v>99039</v>
          </cell>
          <cell r="G6621" t="str">
            <v>On Location</v>
          </cell>
        </row>
        <row r="6622">
          <cell r="A6622">
            <v>3776</v>
          </cell>
          <cell r="B6622">
            <v>2</v>
          </cell>
          <cell r="C6622" t="str">
            <v>TSIM-AB-99040</v>
          </cell>
          <cell r="D6622">
            <v>3776</v>
          </cell>
          <cell r="E6622" t="str">
            <v>TSIM-AB</v>
          </cell>
          <cell r="F6622" t="str">
            <v>99040</v>
          </cell>
          <cell r="G6622" t="str">
            <v>RITE</v>
          </cell>
        </row>
        <row r="6623">
          <cell r="A6623">
            <v>4108</v>
          </cell>
          <cell r="B6623">
            <v>2</v>
          </cell>
          <cell r="C6623" t="str">
            <v>TSIM-AB-99063</v>
          </cell>
          <cell r="D6623">
            <v>4108</v>
          </cell>
          <cell r="E6623" t="str">
            <v>TSIM-AB</v>
          </cell>
          <cell r="F6623" t="str">
            <v>99063</v>
          </cell>
          <cell r="G6623" t="str">
            <v>On Location</v>
          </cell>
        </row>
        <row r="6624">
          <cell r="A6624">
            <v>4215</v>
          </cell>
          <cell r="B6624">
            <v>2</v>
          </cell>
          <cell r="C6624" t="str">
            <v>TSIM-AB-99064</v>
          </cell>
          <cell r="D6624">
            <v>4215</v>
          </cell>
          <cell r="E6624" t="str">
            <v>TSIM-AB</v>
          </cell>
          <cell r="F6624" t="str">
            <v>99064</v>
          </cell>
          <cell r="G6624" t="str">
            <v>RITE</v>
          </cell>
        </row>
        <row r="6625">
          <cell r="A6625">
            <v>4579</v>
          </cell>
          <cell r="B6625">
            <v>2</v>
          </cell>
          <cell r="C6625" t="str">
            <v>TSIM-AB-99073</v>
          </cell>
          <cell r="D6625">
            <v>4579</v>
          </cell>
          <cell r="E6625" t="str">
            <v>TSIM-AB</v>
          </cell>
          <cell r="F6625" t="str">
            <v>99073</v>
          </cell>
          <cell r="G6625" t="str">
            <v>On Location</v>
          </cell>
        </row>
        <row r="6626">
          <cell r="A6626">
            <v>4339</v>
          </cell>
          <cell r="B6626">
            <v>2</v>
          </cell>
          <cell r="C6626" t="str">
            <v>TSIM-AB-99084</v>
          </cell>
          <cell r="D6626">
            <v>4339</v>
          </cell>
          <cell r="E6626" t="str">
            <v>TSIM-AB</v>
          </cell>
          <cell r="F6626" t="str">
            <v>99084</v>
          </cell>
          <cell r="G6626" t="str">
            <v>RITE</v>
          </cell>
        </row>
        <row r="6627">
          <cell r="A6627">
            <v>4594</v>
          </cell>
          <cell r="B6627">
            <v>2</v>
          </cell>
          <cell r="C6627" t="str">
            <v>TSIM-AB-99090</v>
          </cell>
          <cell r="D6627">
            <v>4594</v>
          </cell>
          <cell r="E6627" t="str">
            <v>TSIM-AB</v>
          </cell>
          <cell r="F6627" t="str">
            <v>99090</v>
          </cell>
          <cell r="G6627" t="str">
            <v>RITE</v>
          </cell>
        </row>
        <row r="6628">
          <cell r="A6628">
            <v>4605</v>
          </cell>
          <cell r="B6628">
            <v>2</v>
          </cell>
          <cell r="C6628" t="str">
            <v>TSIM-AB-99091</v>
          </cell>
          <cell r="D6628">
            <v>4605</v>
          </cell>
          <cell r="E6628" t="str">
            <v>TSIM-AB</v>
          </cell>
          <cell r="F6628" t="str">
            <v>99091</v>
          </cell>
          <cell r="G6628" t="str">
            <v>On Location</v>
          </cell>
        </row>
        <row r="6629">
          <cell r="A6629">
            <v>4524</v>
          </cell>
          <cell r="B6629">
            <v>2</v>
          </cell>
          <cell r="C6629" t="str">
            <v>TSIM-AB-99092</v>
          </cell>
          <cell r="D6629">
            <v>4524</v>
          </cell>
          <cell r="E6629" t="str">
            <v>TSIM-AB</v>
          </cell>
          <cell r="F6629" t="str">
            <v>99092</v>
          </cell>
          <cell r="G6629" t="str">
            <v>On Location</v>
          </cell>
        </row>
        <row r="6630">
          <cell r="A6630">
            <v>1323</v>
          </cell>
          <cell r="B6630">
            <v>2</v>
          </cell>
          <cell r="C6630" t="str">
            <v>UCS-AA-140</v>
          </cell>
          <cell r="D6630">
            <v>1323</v>
          </cell>
          <cell r="E6630" t="str">
            <v>UCS-AA</v>
          </cell>
          <cell r="F6630" t="str">
            <v>140</v>
          </cell>
          <cell r="G6630" t="str">
            <v>RITE</v>
          </cell>
        </row>
        <row r="6631">
          <cell r="A6631">
            <v>1331</v>
          </cell>
          <cell r="B6631">
            <v>2</v>
          </cell>
          <cell r="C6631" t="str">
            <v>UCS-AA-142</v>
          </cell>
          <cell r="D6631">
            <v>1331</v>
          </cell>
          <cell r="E6631" t="str">
            <v>UCS-AA</v>
          </cell>
          <cell r="F6631" t="str">
            <v>142</v>
          </cell>
          <cell r="G6631" t="str">
            <v>RITE</v>
          </cell>
        </row>
        <row r="6632">
          <cell r="A6632">
            <v>1337</v>
          </cell>
          <cell r="B6632">
            <v>2</v>
          </cell>
          <cell r="C6632" t="str">
            <v>UCS-AA-143</v>
          </cell>
          <cell r="D6632">
            <v>1337</v>
          </cell>
          <cell r="E6632" t="str">
            <v>UCS-AA</v>
          </cell>
          <cell r="F6632" t="str">
            <v>143</v>
          </cell>
          <cell r="G6632" t="str">
            <v>RITE</v>
          </cell>
        </row>
        <row r="6633">
          <cell r="A6633">
            <v>1348</v>
          </cell>
          <cell r="B6633">
            <v>2</v>
          </cell>
          <cell r="C6633" t="str">
            <v>UCS-AA-146</v>
          </cell>
          <cell r="D6633">
            <v>1348</v>
          </cell>
          <cell r="E6633" t="str">
            <v>UCS-AA</v>
          </cell>
          <cell r="F6633" t="str">
            <v>146</v>
          </cell>
          <cell r="G6633" t="str">
            <v>RITE</v>
          </cell>
        </row>
        <row r="6634">
          <cell r="A6634">
            <v>1350</v>
          </cell>
          <cell r="B6634">
            <v>2</v>
          </cell>
          <cell r="C6634" t="str">
            <v>UCS-AA-147</v>
          </cell>
          <cell r="D6634">
            <v>1350</v>
          </cell>
          <cell r="E6634" t="str">
            <v>UCS-AA</v>
          </cell>
          <cell r="F6634" t="str">
            <v>147</v>
          </cell>
          <cell r="G6634" t="str">
            <v>RITE</v>
          </cell>
        </row>
        <row r="6635">
          <cell r="A6635">
            <v>1757</v>
          </cell>
          <cell r="B6635">
            <v>2</v>
          </cell>
          <cell r="C6635" t="str">
            <v>UCS-AA-306</v>
          </cell>
          <cell r="D6635">
            <v>1757</v>
          </cell>
          <cell r="E6635" t="str">
            <v>UCS-AA</v>
          </cell>
          <cell r="F6635" t="str">
            <v>306</v>
          </cell>
          <cell r="G6635" t="str">
            <v>RITE</v>
          </cell>
        </row>
        <row r="6636">
          <cell r="A6636">
            <v>1764</v>
          </cell>
          <cell r="B6636">
            <v>2</v>
          </cell>
          <cell r="C6636" t="str">
            <v>UCS-AA-307</v>
          </cell>
          <cell r="D6636">
            <v>1764</v>
          </cell>
          <cell r="E6636" t="str">
            <v>UCS-AA</v>
          </cell>
          <cell r="F6636" t="str">
            <v>307</v>
          </cell>
          <cell r="G6636" t="str">
            <v>RITE</v>
          </cell>
        </row>
        <row r="6637">
          <cell r="A6637">
            <v>3705</v>
          </cell>
          <cell r="B6637">
            <v>2</v>
          </cell>
          <cell r="C6637" t="str">
            <v>UCS-AB-99003</v>
          </cell>
          <cell r="D6637">
            <v>3705</v>
          </cell>
          <cell r="E6637" t="str">
            <v>UCS-AB</v>
          </cell>
          <cell r="F6637" t="str">
            <v>99003</v>
          </cell>
          <cell r="G6637" t="str">
            <v>RITE</v>
          </cell>
        </row>
        <row r="6638">
          <cell r="A6638">
            <v>3711</v>
          </cell>
          <cell r="B6638">
            <v>2</v>
          </cell>
          <cell r="C6638" t="str">
            <v>UCS-AB-99004</v>
          </cell>
          <cell r="D6638">
            <v>3711</v>
          </cell>
          <cell r="E6638" t="str">
            <v>UCS-AB</v>
          </cell>
          <cell r="F6638" t="str">
            <v>99004</v>
          </cell>
          <cell r="G6638" t="str">
            <v>RITE</v>
          </cell>
        </row>
        <row r="6639">
          <cell r="A6639">
            <v>1295</v>
          </cell>
          <cell r="B6639">
            <v>2</v>
          </cell>
          <cell r="C6639" t="str">
            <v>UCS-DA-130</v>
          </cell>
          <cell r="D6639">
            <v>1295</v>
          </cell>
          <cell r="E6639" t="str">
            <v>UCS-DA</v>
          </cell>
          <cell r="F6639" t="str">
            <v>130</v>
          </cell>
          <cell r="G6639" t="str">
            <v>RITE</v>
          </cell>
        </row>
        <row r="6640">
          <cell r="A6640">
            <v>1298</v>
          </cell>
          <cell r="B6640">
            <v>2</v>
          </cell>
          <cell r="C6640" t="str">
            <v>UCS-DA-131</v>
          </cell>
          <cell r="D6640">
            <v>1298</v>
          </cell>
          <cell r="E6640" t="str">
            <v>UCS-DA</v>
          </cell>
          <cell r="F6640" t="str">
            <v>131</v>
          </cell>
          <cell r="G6640" t="str">
            <v>RITE</v>
          </cell>
        </row>
        <row r="6641">
          <cell r="A6641">
            <v>5993</v>
          </cell>
          <cell r="B6641">
            <v>2</v>
          </cell>
          <cell r="C6641" t="str">
            <v>UIT6-AA-003</v>
          </cell>
          <cell r="D6641">
            <v>5993</v>
          </cell>
          <cell r="E6641" t="str">
            <v>UIT6-AA</v>
          </cell>
          <cell r="F6641" t="str">
            <v>003</v>
          </cell>
          <cell r="G6641" t="str">
            <v>RITE</v>
          </cell>
          <cell r="H6641" t="str">
            <v>1000018700</v>
          </cell>
          <cell r="N6641" t="str">
            <v>4501104477</v>
          </cell>
          <cell r="O6641" t="str">
            <v>1</v>
          </cell>
        </row>
        <row r="6642">
          <cell r="A6642">
            <v>5994</v>
          </cell>
          <cell r="B6642">
            <v>2</v>
          </cell>
          <cell r="C6642" t="str">
            <v>UIT6-AA-004</v>
          </cell>
          <cell r="D6642">
            <v>5994</v>
          </cell>
          <cell r="E6642" t="str">
            <v>UIT6-AA</v>
          </cell>
          <cell r="F6642" t="str">
            <v>004</v>
          </cell>
          <cell r="G6642" t="str">
            <v>RITE</v>
          </cell>
          <cell r="H6642" t="str">
            <v>1000018701</v>
          </cell>
          <cell r="N6642" t="str">
            <v>4501104477</v>
          </cell>
          <cell r="O6642" t="str">
            <v>2</v>
          </cell>
        </row>
        <row r="6643">
          <cell r="A6643">
            <v>492</v>
          </cell>
          <cell r="B6643">
            <v>2</v>
          </cell>
          <cell r="C6643" t="str">
            <v>UPS-AA-014</v>
          </cell>
          <cell r="D6643">
            <v>492</v>
          </cell>
          <cell r="E6643" t="str">
            <v>UPS-AA</v>
          </cell>
          <cell r="F6643" t="str">
            <v>014</v>
          </cell>
          <cell r="G6643" t="str">
            <v>RITE</v>
          </cell>
        </row>
        <row r="6644">
          <cell r="A6644">
            <v>207</v>
          </cell>
          <cell r="B6644">
            <v>2</v>
          </cell>
          <cell r="C6644" t="str">
            <v>UPS-BA-004</v>
          </cell>
          <cell r="D6644">
            <v>207</v>
          </cell>
          <cell r="E6644" t="str">
            <v>UPS-BA</v>
          </cell>
          <cell r="F6644" t="str">
            <v>004</v>
          </cell>
          <cell r="G6644" t="str">
            <v>RITE</v>
          </cell>
        </row>
        <row r="6645">
          <cell r="A6645">
            <v>246</v>
          </cell>
          <cell r="B6645">
            <v>2</v>
          </cell>
          <cell r="C6645" t="str">
            <v>UPS-BA-005</v>
          </cell>
          <cell r="D6645">
            <v>246</v>
          </cell>
          <cell r="E6645" t="str">
            <v>UPS-BA</v>
          </cell>
          <cell r="F6645" t="str">
            <v>005</v>
          </cell>
          <cell r="G6645" t="str">
            <v>RITE</v>
          </cell>
        </row>
        <row r="6646">
          <cell r="A6646">
            <v>279</v>
          </cell>
          <cell r="B6646">
            <v>2</v>
          </cell>
          <cell r="C6646" t="str">
            <v>UPS-BA-006</v>
          </cell>
          <cell r="D6646">
            <v>279</v>
          </cell>
          <cell r="E6646" t="str">
            <v>UPS-BA</v>
          </cell>
          <cell r="F6646" t="str">
            <v>006</v>
          </cell>
          <cell r="G6646" t="str">
            <v>RITE</v>
          </cell>
        </row>
        <row r="6647">
          <cell r="A6647">
            <v>471</v>
          </cell>
          <cell r="B6647">
            <v>2</v>
          </cell>
          <cell r="C6647" t="str">
            <v>UPS-BA-013</v>
          </cell>
          <cell r="D6647">
            <v>471</v>
          </cell>
          <cell r="E6647" t="str">
            <v>UPS-BA</v>
          </cell>
          <cell r="F6647" t="str">
            <v>013</v>
          </cell>
          <cell r="G6647" t="str">
            <v>RITE</v>
          </cell>
        </row>
        <row r="6648">
          <cell r="A6648">
            <v>1722</v>
          </cell>
          <cell r="B6648">
            <v>2</v>
          </cell>
          <cell r="C6648" t="str">
            <v>UPS-BA-301</v>
          </cell>
          <cell r="D6648">
            <v>1722</v>
          </cell>
          <cell r="E6648" t="str">
            <v>UPS-BA</v>
          </cell>
          <cell r="F6648" t="str">
            <v>301</v>
          </cell>
          <cell r="G6648" t="str">
            <v>RITE</v>
          </cell>
        </row>
        <row r="6649">
          <cell r="A6649">
            <v>1725</v>
          </cell>
          <cell r="B6649">
            <v>2</v>
          </cell>
          <cell r="C6649" t="str">
            <v>UPS-BA-302</v>
          </cell>
          <cell r="D6649">
            <v>1725</v>
          </cell>
          <cell r="E6649" t="str">
            <v>UPS-BA</v>
          </cell>
          <cell r="F6649" t="str">
            <v>302</v>
          </cell>
          <cell r="G6649" t="str">
            <v>RITE</v>
          </cell>
        </row>
        <row r="6650">
          <cell r="A6650">
            <v>1733</v>
          </cell>
          <cell r="B6650">
            <v>2</v>
          </cell>
          <cell r="C6650" t="str">
            <v>UPS-BA-303</v>
          </cell>
          <cell r="D6650">
            <v>1733</v>
          </cell>
          <cell r="E6650" t="str">
            <v>UPS-BA</v>
          </cell>
          <cell r="F6650" t="str">
            <v>303</v>
          </cell>
          <cell r="G6650" t="str">
            <v>RITE</v>
          </cell>
        </row>
        <row r="6651">
          <cell r="A6651">
            <v>1740</v>
          </cell>
          <cell r="B6651">
            <v>2</v>
          </cell>
          <cell r="C6651" t="str">
            <v>UPS-BA-304</v>
          </cell>
          <cell r="D6651">
            <v>1740</v>
          </cell>
          <cell r="E6651" t="str">
            <v>UPS-BA</v>
          </cell>
          <cell r="F6651" t="str">
            <v>304</v>
          </cell>
          <cell r="G6651" t="str">
            <v>RITE</v>
          </cell>
        </row>
        <row r="6652">
          <cell r="A6652">
            <v>1751</v>
          </cell>
          <cell r="B6652">
            <v>2</v>
          </cell>
          <cell r="C6652" t="str">
            <v>UPS-BA-305</v>
          </cell>
          <cell r="D6652">
            <v>1751</v>
          </cell>
          <cell r="E6652" t="str">
            <v>UPS-BA</v>
          </cell>
          <cell r="F6652" t="str">
            <v>305</v>
          </cell>
          <cell r="G6652" t="str">
            <v>RITE</v>
          </cell>
        </row>
        <row r="6653">
          <cell r="A6653">
            <v>1765</v>
          </cell>
          <cell r="B6653">
            <v>2</v>
          </cell>
          <cell r="C6653" t="str">
            <v>UPS-BA-307</v>
          </cell>
          <cell r="D6653">
            <v>1765</v>
          </cell>
          <cell r="E6653" t="str">
            <v>UPS-BA</v>
          </cell>
          <cell r="F6653" t="str">
            <v>307</v>
          </cell>
          <cell r="G6653" t="str">
            <v>RITE</v>
          </cell>
        </row>
        <row r="6654">
          <cell r="A6654">
            <v>1905</v>
          </cell>
          <cell r="B6654">
            <v>2</v>
          </cell>
          <cell r="C6654" t="str">
            <v>UPS-BA-402</v>
          </cell>
          <cell r="D6654">
            <v>1905</v>
          </cell>
          <cell r="E6654" t="str">
            <v>UPS-BA</v>
          </cell>
          <cell r="F6654" t="str">
            <v>402</v>
          </cell>
          <cell r="G6654" t="str">
            <v>RITE</v>
          </cell>
        </row>
        <row r="6655">
          <cell r="A6655">
            <v>2102</v>
          </cell>
          <cell r="B6655">
            <v>2</v>
          </cell>
          <cell r="C6655" t="str">
            <v>UPS-BA-501</v>
          </cell>
          <cell r="D6655">
            <v>2102</v>
          </cell>
          <cell r="E6655" t="str">
            <v>UPS-BA</v>
          </cell>
          <cell r="F6655" t="str">
            <v>501</v>
          </cell>
          <cell r="G6655" t="str">
            <v>RITE</v>
          </cell>
        </row>
        <row r="6656">
          <cell r="A6656">
            <v>2108</v>
          </cell>
          <cell r="B6656">
            <v>2</v>
          </cell>
          <cell r="C6656" t="str">
            <v>UPS-BA-502</v>
          </cell>
          <cell r="D6656">
            <v>2108</v>
          </cell>
          <cell r="E6656" t="str">
            <v>UPS-BA</v>
          </cell>
          <cell r="F6656" t="str">
            <v>502</v>
          </cell>
          <cell r="G6656" t="str">
            <v>RITE</v>
          </cell>
        </row>
        <row r="6657">
          <cell r="A6657">
            <v>2116</v>
          </cell>
          <cell r="B6657">
            <v>2</v>
          </cell>
          <cell r="C6657" t="str">
            <v>UPS-BA-503</v>
          </cell>
          <cell r="D6657">
            <v>2116</v>
          </cell>
          <cell r="E6657" t="str">
            <v>UPS-BA</v>
          </cell>
          <cell r="F6657" t="str">
            <v>503</v>
          </cell>
          <cell r="G6657" t="str">
            <v>RITE</v>
          </cell>
        </row>
        <row r="6658">
          <cell r="A6658">
            <v>2138</v>
          </cell>
          <cell r="B6658">
            <v>2</v>
          </cell>
          <cell r="C6658" t="str">
            <v>UPS-BA-508</v>
          </cell>
          <cell r="D6658">
            <v>2138</v>
          </cell>
          <cell r="E6658" t="str">
            <v>UPS-BA</v>
          </cell>
          <cell r="F6658" t="str">
            <v>508</v>
          </cell>
          <cell r="G6658" t="str">
            <v>RITE</v>
          </cell>
        </row>
        <row r="6659">
          <cell r="A6659">
            <v>2328</v>
          </cell>
          <cell r="B6659">
            <v>2</v>
          </cell>
          <cell r="C6659" t="str">
            <v>UPS-BA-604</v>
          </cell>
          <cell r="D6659">
            <v>2328</v>
          </cell>
          <cell r="E6659" t="str">
            <v>UPS-BA</v>
          </cell>
          <cell r="F6659" t="str">
            <v>604</v>
          </cell>
          <cell r="G6659" t="str">
            <v>RITE</v>
          </cell>
        </row>
        <row r="6660">
          <cell r="A6660">
            <v>2335</v>
          </cell>
          <cell r="B6660">
            <v>2</v>
          </cell>
          <cell r="C6660" t="str">
            <v>UPS-BA-605</v>
          </cell>
          <cell r="D6660">
            <v>2335</v>
          </cell>
          <cell r="E6660" t="str">
            <v>UPS-BA</v>
          </cell>
          <cell r="F6660" t="str">
            <v>605</v>
          </cell>
          <cell r="G6660" t="str">
            <v>RITE</v>
          </cell>
        </row>
        <row r="6661">
          <cell r="A6661">
            <v>2367</v>
          </cell>
          <cell r="B6661">
            <v>2</v>
          </cell>
          <cell r="C6661" t="str">
            <v>UPS-BA-613</v>
          </cell>
          <cell r="D6661">
            <v>2367</v>
          </cell>
          <cell r="E6661" t="str">
            <v>UPS-BA</v>
          </cell>
          <cell r="F6661" t="str">
            <v>613</v>
          </cell>
          <cell r="G6661" t="str">
            <v>RITE</v>
          </cell>
        </row>
        <row r="6662">
          <cell r="A6662">
            <v>2386</v>
          </cell>
          <cell r="B6662">
            <v>2</v>
          </cell>
          <cell r="C6662" t="str">
            <v>UPS-BA-621</v>
          </cell>
          <cell r="D6662">
            <v>2386</v>
          </cell>
          <cell r="E6662" t="str">
            <v>UPS-BA</v>
          </cell>
          <cell r="F6662" t="str">
            <v>621</v>
          </cell>
          <cell r="G6662" t="str">
            <v>RITE</v>
          </cell>
        </row>
        <row r="6663">
          <cell r="A6663">
            <v>2418</v>
          </cell>
          <cell r="B6663">
            <v>2</v>
          </cell>
          <cell r="C6663" t="str">
            <v>UPS-BA-629</v>
          </cell>
          <cell r="D6663">
            <v>2418</v>
          </cell>
          <cell r="E6663" t="str">
            <v>UPS-BA</v>
          </cell>
          <cell r="F6663" t="str">
            <v>629</v>
          </cell>
          <cell r="G6663" t="str">
            <v>RITE</v>
          </cell>
        </row>
        <row r="6664">
          <cell r="A6664">
            <v>3183</v>
          </cell>
          <cell r="B6664">
            <v>2</v>
          </cell>
          <cell r="C6664" t="str">
            <v>UPS-BA-9621</v>
          </cell>
          <cell r="D6664">
            <v>3183</v>
          </cell>
          <cell r="E6664" t="str">
            <v>UPS-BA</v>
          </cell>
          <cell r="F6664" t="str">
            <v>9621</v>
          </cell>
          <cell r="G6664" t="str">
            <v>RITE</v>
          </cell>
        </row>
        <row r="6665">
          <cell r="A6665">
            <v>3434</v>
          </cell>
          <cell r="B6665">
            <v>2</v>
          </cell>
          <cell r="C6665" t="str">
            <v>UPS-BA-98005</v>
          </cell>
          <cell r="D6665">
            <v>3434</v>
          </cell>
          <cell r="E6665" t="str">
            <v>UPS-BA</v>
          </cell>
          <cell r="F6665" t="str">
            <v>98005</v>
          </cell>
          <cell r="G6665" t="str">
            <v>RITE</v>
          </cell>
        </row>
        <row r="6666">
          <cell r="A6666">
            <v>4694</v>
          </cell>
          <cell r="B6666">
            <v>2</v>
          </cell>
          <cell r="C6666" t="str">
            <v>UPS-CA-00-001</v>
          </cell>
          <cell r="D6666">
            <v>4694</v>
          </cell>
          <cell r="E6666" t="str">
            <v>UPS-CA</v>
          </cell>
          <cell r="F6666" t="str">
            <v>00-001</v>
          </cell>
          <cell r="G6666" t="str">
            <v>On Location</v>
          </cell>
        </row>
        <row r="6667">
          <cell r="A6667">
            <v>4689</v>
          </cell>
          <cell r="B6667">
            <v>2</v>
          </cell>
          <cell r="C6667" t="str">
            <v>UPS-CA-00-002</v>
          </cell>
          <cell r="D6667">
            <v>4689</v>
          </cell>
          <cell r="E6667" t="str">
            <v>UPS-CA</v>
          </cell>
          <cell r="F6667" t="str">
            <v>00-002</v>
          </cell>
          <cell r="G6667" t="str">
            <v>RITE</v>
          </cell>
        </row>
        <row r="6668">
          <cell r="A6668">
            <v>5236</v>
          </cell>
          <cell r="B6668">
            <v>2</v>
          </cell>
          <cell r="C6668" t="str">
            <v>UPS-CA-00-005</v>
          </cell>
          <cell r="D6668">
            <v>5236</v>
          </cell>
          <cell r="E6668" t="str">
            <v>UPS-CA</v>
          </cell>
          <cell r="F6668" t="str">
            <v>00-005</v>
          </cell>
          <cell r="G6668" t="str">
            <v>RITE</v>
          </cell>
          <cell r="N6668" t="str">
            <v>4501006454</v>
          </cell>
          <cell r="O6668" t="str">
            <v>1</v>
          </cell>
        </row>
        <row r="6669">
          <cell r="A6669">
            <v>5244</v>
          </cell>
          <cell r="B6669">
            <v>2</v>
          </cell>
          <cell r="C6669" t="str">
            <v>UPS-CA-00-006</v>
          </cell>
          <cell r="D6669">
            <v>5244</v>
          </cell>
          <cell r="E6669" t="str">
            <v>UPS-CA</v>
          </cell>
          <cell r="F6669" t="str">
            <v>00-006</v>
          </cell>
          <cell r="G6669" t="str">
            <v>On Location</v>
          </cell>
          <cell r="N6669" t="str">
            <v>4501006454</v>
          </cell>
          <cell r="O6669" t="str">
            <v>2</v>
          </cell>
        </row>
        <row r="6670">
          <cell r="A6670">
            <v>5467</v>
          </cell>
          <cell r="B6670">
            <v>2</v>
          </cell>
          <cell r="C6670" t="str">
            <v>UPS-CA-00-012</v>
          </cell>
          <cell r="D6670">
            <v>5467</v>
          </cell>
          <cell r="E6670" t="str">
            <v>UPS-CA</v>
          </cell>
          <cell r="F6670" t="str">
            <v>00-012</v>
          </cell>
          <cell r="G6670" t="str">
            <v>RITE</v>
          </cell>
          <cell r="N6670" t="str">
            <v>4501042484</v>
          </cell>
          <cell r="O6670" t="str">
            <v>1</v>
          </cell>
        </row>
        <row r="6671">
          <cell r="A6671">
            <v>6008</v>
          </cell>
          <cell r="B6671">
            <v>2</v>
          </cell>
          <cell r="C6671" t="str">
            <v>UPS-CA-00-025</v>
          </cell>
          <cell r="D6671">
            <v>6008</v>
          </cell>
          <cell r="E6671" t="str">
            <v>UPS-CA</v>
          </cell>
          <cell r="F6671" t="str">
            <v>00-025</v>
          </cell>
          <cell r="G6671" t="str">
            <v>RITE</v>
          </cell>
          <cell r="N6671" t="str">
            <v>4501093716</v>
          </cell>
          <cell r="O6671" t="str">
            <v>2</v>
          </cell>
        </row>
        <row r="6672">
          <cell r="A6672">
            <v>6221</v>
          </cell>
          <cell r="B6672">
            <v>2</v>
          </cell>
          <cell r="C6672" t="str">
            <v>UPS-CA-00-043</v>
          </cell>
          <cell r="D6672">
            <v>6221</v>
          </cell>
          <cell r="E6672" t="str">
            <v>UPS-CA</v>
          </cell>
          <cell r="F6672" t="str">
            <v>00-043</v>
          </cell>
          <cell r="G6672" t="str">
            <v>RITE</v>
          </cell>
        </row>
        <row r="6673">
          <cell r="A6673">
            <v>6663</v>
          </cell>
          <cell r="B6673">
            <v>2</v>
          </cell>
          <cell r="C6673" t="str">
            <v>UPS-CA-00-058</v>
          </cell>
          <cell r="D6673">
            <v>6663</v>
          </cell>
          <cell r="E6673" t="str">
            <v>UPS-CA</v>
          </cell>
          <cell r="F6673" t="str">
            <v>00-058</v>
          </cell>
          <cell r="G6673" t="str">
            <v>RITE</v>
          </cell>
        </row>
        <row r="6674">
          <cell r="A6674">
            <v>6774</v>
          </cell>
          <cell r="B6674">
            <v>2</v>
          </cell>
          <cell r="C6674" t="str">
            <v>UPS-CA-00-071</v>
          </cell>
          <cell r="D6674">
            <v>6774</v>
          </cell>
          <cell r="E6674" t="str">
            <v>UPS-CA</v>
          </cell>
          <cell r="F6674" t="str">
            <v>00-071</v>
          </cell>
          <cell r="G6674" t="str">
            <v>RITE</v>
          </cell>
          <cell r="N6674" t="str">
            <v>4501149795</v>
          </cell>
          <cell r="O6674" t="str">
            <v>4</v>
          </cell>
        </row>
        <row r="6675">
          <cell r="A6675">
            <v>6776</v>
          </cell>
          <cell r="B6675">
            <v>2</v>
          </cell>
          <cell r="C6675" t="str">
            <v>UPS-CA-00-072</v>
          </cell>
          <cell r="D6675">
            <v>6776</v>
          </cell>
          <cell r="E6675" t="str">
            <v>UPS-CA</v>
          </cell>
          <cell r="F6675" t="str">
            <v>00-072</v>
          </cell>
          <cell r="G6675" t="str">
            <v>RITE</v>
          </cell>
          <cell r="N6675" t="str">
            <v>4501149795</v>
          </cell>
          <cell r="O6675" t="str">
            <v>5</v>
          </cell>
        </row>
        <row r="6676">
          <cell r="A6676">
            <v>6974</v>
          </cell>
          <cell r="B6676">
            <v>2</v>
          </cell>
          <cell r="C6676" t="str">
            <v>UPS-CA-00-082</v>
          </cell>
          <cell r="D6676">
            <v>6974</v>
          </cell>
          <cell r="E6676" t="str">
            <v>UPS-CA</v>
          </cell>
          <cell r="F6676" t="str">
            <v>00-082</v>
          </cell>
          <cell r="G6676" t="str">
            <v>On Location</v>
          </cell>
          <cell r="N6676" t="str">
            <v>4501140240</v>
          </cell>
          <cell r="O6676" t="str">
            <v>5</v>
          </cell>
        </row>
        <row r="6677">
          <cell r="A6677">
            <v>6987</v>
          </cell>
          <cell r="B6677">
            <v>2</v>
          </cell>
          <cell r="C6677" t="str">
            <v>UPS-CA-00-083</v>
          </cell>
          <cell r="D6677">
            <v>6987</v>
          </cell>
          <cell r="E6677" t="str">
            <v>UPS-CA</v>
          </cell>
          <cell r="F6677" t="str">
            <v>00-083</v>
          </cell>
          <cell r="G6677" t="str">
            <v>On Location</v>
          </cell>
          <cell r="N6677" t="str">
            <v>4501140240</v>
          </cell>
          <cell r="O6677" t="str">
            <v>6</v>
          </cell>
        </row>
        <row r="6678">
          <cell r="A6678">
            <v>124</v>
          </cell>
          <cell r="B6678">
            <v>2</v>
          </cell>
          <cell r="C6678" t="str">
            <v>UPS-CA-002</v>
          </cell>
          <cell r="D6678">
            <v>124</v>
          </cell>
          <cell r="E6678" t="str">
            <v>UPS-CA</v>
          </cell>
          <cell r="F6678" t="str">
            <v>002</v>
          </cell>
          <cell r="G6678" t="str">
            <v>RITE</v>
          </cell>
        </row>
        <row r="6679">
          <cell r="A6679">
            <v>5441</v>
          </cell>
          <cell r="B6679">
            <v>2</v>
          </cell>
          <cell r="C6679" t="str">
            <v>UPS-CA-98003</v>
          </cell>
          <cell r="D6679">
            <v>5441</v>
          </cell>
          <cell r="E6679" t="str">
            <v>UPS-CA</v>
          </cell>
          <cell r="F6679" t="str">
            <v>98003</v>
          </cell>
          <cell r="G6679" t="str">
            <v>On Location</v>
          </cell>
        </row>
        <row r="6680">
          <cell r="A6680">
            <v>3435</v>
          </cell>
          <cell r="B6680">
            <v>2</v>
          </cell>
          <cell r="C6680" t="str">
            <v>UPS-CA-98005</v>
          </cell>
          <cell r="D6680">
            <v>3435</v>
          </cell>
          <cell r="E6680" t="str">
            <v>UPS-CA</v>
          </cell>
          <cell r="F6680" t="str">
            <v>98005</v>
          </cell>
          <cell r="G6680" t="str">
            <v>RITE</v>
          </cell>
        </row>
        <row r="6681">
          <cell r="A6681">
            <v>3448</v>
          </cell>
          <cell r="B6681">
            <v>2</v>
          </cell>
          <cell r="C6681" t="str">
            <v>UPS-CA-98010</v>
          </cell>
          <cell r="D6681">
            <v>3448</v>
          </cell>
          <cell r="E6681" t="str">
            <v>UPS-CA</v>
          </cell>
          <cell r="F6681" t="str">
            <v>98010</v>
          </cell>
          <cell r="G6681" t="str">
            <v>RITE</v>
          </cell>
        </row>
        <row r="6682">
          <cell r="A6682">
            <v>3608</v>
          </cell>
          <cell r="B6682">
            <v>2</v>
          </cell>
          <cell r="C6682" t="str">
            <v>UPS-CA-9810</v>
          </cell>
          <cell r="D6682">
            <v>3608</v>
          </cell>
          <cell r="E6682" t="str">
            <v>UPS-CA</v>
          </cell>
          <cell r="F6682" t="str">
            <v>9810</v>
          </cell>
          <cell r="G6682" t="str">
            <v>RITE</v>
          </cell>
        </row>
        <row r="6683">
          <cell r="A6683">
            <v>3703</v>
          </cell>
          <cell r="B6683">
            <v>2</v>
          </cell>
          <cell r="C6683" t="str">
            <v>UPS-CA-99002</v>
          </cell>
          <cell r="D6683">
            <v>3703</v>
          </cell>
          <cell r="E6683" t="str">
            <v>UPS-CA</v>
          </cell>
          <cell r="F6683" t="str">
            <v>99002</v>
          </cell>
          <cell r="G6683" t="str">
            <v>RITE</v>
          </cell>
        </row>
        <row r="6684">
          <cell r="A6684">
            <v>3706</v>
          </cell>
          <cell r="B6684">
            <v>2</v>
          </cell>
          <cell r="C6684" t="str">
            <v>UPS-CA-99003</v>
          </cell>
          <cell r="D6684">
            <v>3706</v>
          </cell>
          <cell r="E6684" t="str">
            <v>UPS-CA</v>
          </cell>
          <cell r="F6684" t="str">
            <v>99003</v>
          </cell>
          <cell r="G6684" t="str">
            <v>RITE</v>
          </cell>
        </row>
        <row r="6685">
          <cell r="A6685">
            <v>5147</v>
          </cell>
          <cell r="B6685">
            <v>2</v>
          </cell>
          <cell r="C6685" t="str">
            <v>UPS-CA-99006</v>
          </cell>
          <cell r="D6685">
            <v>5147</v>
          </cell>
          <cell r="E6685" t="str">
            <v>UPS-CA</v>
          </cell>
          <cell r="F6685" t="str">
            <v>99006</v>
          </cell>
          <cell r="G6685" t="str">
            <v>On Location</v>
          </cell>
        </row>
        <row r="6686">
          <cell r="A6686">
            <v>66</v>
          </cell>
          <cell r="B6686">
            <v>2</v>
          </cell>
          <cell r="C6686" t="str">
            <v>USS-JA-001</v>
          </cell>
          <cell r="D6686">
            <v>66</v>
          </cell>
          <cell r="E6686" t="str">
            <v>USS-JA</v>
          </cell>
          <cell r="F6686" t="str">
            <v>001</v>
          </cell>
          <cell r="G6686" t="str">
            <v>RITE</v>
          </cell>
        </row>
        <row r="6687">
          <cell r="A6687">
            <v>125</v>
          </cell>
          <cell r="B6687">
            <v>2</v>
          </cell>
          <cell r="C6687" t="str">
            <v>USS-JA-002</v>
          </cell>
          <cell r="D6687">
            <v>125</v>
          </cell>
          <cell r="E6687" t="str">
            <v>USS-JA</v>
          </cell>
          <cell r="F6687" t="str">
            <v>002</v>
          </cell>
          <cell r="G6687" t="str">
            <v>RITE</v>
          </cell>
        </row>
        <row r="6688">
          <cell r="A6688">
            <v>1131</v>
          </cell>
          <cell r="B6688">
            <v>2</v>
          </cell>
          <cell r="C6688" t="str">
            <v>USS-JA-091</v>
          </cell>
          <cell r="D6688">
            <v>1131</v>
          </cell>
          <cell r="E6688" t="str">
            <v>USS-JA</v>
          </cell>
          <cell r="F6688" t="str">
            <v>091</v>
          </cell>
          <cell r="G6688" t="str">
            <v>RITE</v>
          </cell>
        </row>
        <row r="6689">
          <cell r="A6689">
            <v>1144</v>
          </cell>
          <cell r="B6689">
            <v>2</v>
          </cell>
          <cell r="C6689" t="str">
            <v>USS-JA-095</v>
          </cell>
          <cell r="D6689">
            <v>1144</v>
          </cell>
          <cell r="E6689" t="str">
            <v>USS-JA</v>
          </cell>
          <cell r="F6689" t="str">
            <v>095</v>
          </cell>
          <cell r="G6689" t="str">
            <v>RITE</v>
          </cell>
        </row>
        <row r="6690">
          <cell r="A6690">
            <v>1150</v>
          </cell>
          <cell r="B6690">
            <v>2</v>
          </cell>
          <cell r="C6690" t="str">
            <v>USS-JA-098</v>
          </cell>
          <cell r="D6690">
            <v>1150</v>
          </cell>
          <cell r="E6690" t="str">
            <v>USS-JA</v>
          </cell>
          <cell r="F6690" t="str">
            <v>098</v>
          </cell>
          <cell r="G6690" t="str">
            <v>TFER OUT</v>
          </cell>
        </row>
        <row r="6691">
          <cell r="A6691">
            <v>5365</v>
          </cell>
          <cell r="B6691">
            <v>2</v>
          </cell>
          <cell r="C6691" t="str">
            <v>USS-JA-1001</v>
          </cell>
          <cell r="D6691">
            <v>5365</v>
          </cell>
          <cell r="E6691" t="str">
            <v>USS-JA</v>
          </cell>
          <cell r="F6691" t="str">
            <v>1001</v>
          </cell>
          <cell r="G6691" t="str">
            <v>RITE</v>
          </cell>
          <cell r="N6691" t="str">
            <v>LFT-69217/69218</v>
          </cell>
          <cell r="O6691" t="str">
            <v>1</v>
          </cell>
        </row>
        <row r="6692">
          <cell r="A6692">
            <v>5366</v>
          </cell>
          <cell r="B6692">
            <v>2</v>
          </cell>
          <cell r="C6692" t="str">
            <v>USS-JA-1002</v>
          </cell>
          <cell r="D6692">
            <v>5366</v>
          </cell>
          <cell r="E6692" t="str">
            <v>USS-JA</v>
          </cell>
          <cell r="F6692" t="str">
            <v>1002</v>
          </cell>
          <cell r="G6692" t="str">
            <v>On Location</v>
          </cell>
          <cell r="N6692" t="str">
            <v>LFT-69217/69218</v>
          </cell>
          <cell r="O6692" t="str">
            <v>2</v>
          </cell>
        </row>
        <row r="6693">
          <cell r="A6693">
            <v>5367</v>
          </cell>
          <cell r="B6693">
            <v>2</v>
          </cell>
          <cell r="C6693" t="str">
            <v>USS-JA-1003</v>
          </cell>
          <cell r="D6693">
            <v>5367</v>
          </cell>
          <cell r="E6693" t="str">
            <v>USS-JA</v>
          </cell>
          <cell r="F6693" t="str">
            <v>1003</v>
          </cell>
          <cell r="G6693" t="str">
            <v>On Location</v>
          </cell>
          <cell r="N6693" t="str">
            <v>LFT-269217/69218</v>
          </cell>
          <cell r="O6693" t="str">
            <v>3</v>
          </cell>
        </row>
        <row r="6694">
          <cell r="A6694">
            <v>5368</v>
          </cell>
          <cell r="B6694">
            <v>2</v>
          </cell>
          <cell r="C6694" t="str">
            <v>USS-JA-1004</v>
          </cell>
          <cell r="D6694">
            <v>5368</v>
          </cell>
          <cell r="E6694" t="str">
            <v>USS-JA</v>
          </cell>
          <cell r="F6694" t="str">
            <v>1004</v>
          </cell>
          <cell r="G6694" t="str">
            <v>On Location</v>
          </cell>
          <cell r="N6694" t="str">
            <v>LFT-269217/69218</v>
          </cell>
          <cell r="O6694" t="str">
            <v>4</v>
          </cell>
        </row>
        <row r="6695">
          <cell r="A6695">
            <v>1622</v>
          </cell>
          <cell r="B6695">
            <v>2</v>
          </cell>
          <cell r="C6695" t="str">
            <v>USS-JA-243</v>
          </cell>
          <cell r="D6695">
            <v>1622</v>
          </cell>
          <cell r="E6695" t="str">
            <v>USS-JA</v>
          </cell>
          <cell r="F6695" t="str">
            <v>243</v>
          </cell>
          <cell r="G6695" t="str">
            <v>TFER OUT</v>
          </cell>
        </row>
        <row r="6696">
          <cell r="A6696">
            <v>1644</v>
          </cell>
          <cell r="B6696">
            <v>2</v>
          </cell>
          <cell r="C6696" t="str">
            <v>USS-JA-253</v>
          </cell>
          <cell r="D6696">
            <v>1644</v>
          </cell>
          <cell r="E6696" t="str">
            <v>USS-JA</v>
          </cell>
          <cell r="F6696" t="str">
            <v>253</v>
          </cell>
          <cell r="G6696" t="str">
            <v>RITE</v>
          </cell>
        </row>
        <row r="6697">
          <cell r="A6697">
            <v>1648</v>
          </cell>
          <cell r="B6697">
            <v>2</v>
          </cell>
          <cell r="C6697" t="str">
            <v>USS-JA-256</v>
          </cell>
          <cell r="D6697">
            <v>1648</v>
          </cell>
          <cell r="E6697" t="str">
            <v>USS-JA</v>
          </cell>
          <cell r="F6697" t="str">
            <v>256</v>
          </cell>
          <cell r="G6697" t="str">
            <v>RITE</v>
          </cell>
        </row>
        <row r="6698">
          <cell r="A6698">
            <v>1650</v>
          </cell>
          <cell r="B6698">
            <v>2</v>
          </cell>
          <cell r="C6698" t="str">
            <v>USS-JA-257</v>
          </cell>
          <cell r="D6698">
            <v>1650</v>
          </cell>
          <cell r="E6698" t="str">
            <v>USS-JA</v>
          </cell>
          <cell r="F6698" t="str">
            <v>257</v>
          </cell>
          <cell r="G6698" t="str">
            <v>TFER OUT</v>
          </cell>
        </row>
        <row r="6699">
          <cell r="A6699">
            <v>1685</v>
          </cell>
          <cell r="B6699">
            <v>2</v>
          </cell>
          <cell r="C6699" t="str">
            <v>USS-JA-284</v>
          </cell>
          <cell r="D6699">
            <v>1685</v>
          </cell>
          <cell r="E6699" t="str">
            <v>USS-JA</v>
          </cell>
          <cell r="F6699" t="str">
            <v>284</v>
          </cell>
          <cell r="G6699" t="str">
            <v>RITE</v>
          </cell>
        </row>
        <row r="6700">
          <cell r="A6700">
            <v>1810</v>
          </cell>
          <cell r="B6700">
            <v>2</v>
          </cell>
          <cell r="C6700" t="str">
            <v>USS-JA-321</v>
          </cell>
          <cell r="D6700">
            <v>1810</v>
          </cell>
          <cell r="E6700" t="str">
            <v>USS-JA</v>
          </cell>
          <cell r="F6700" t="str">
            <v>321</v>
          </cell>
          <cell r="G6700" t="str">
            <v>RITE</v>
          </cell>
        </row>
        <row r="6701">
          <cell r="A6701">
            <v>1941</v>
          </cell>
          <cell r="B6701">
            <v>2</v>
          </cell>
          <cell r="C6701" t="str">
            <v>USS-JA-409</v>
          </cell>
          <cell r="D6701">
            <v>1941</v>
          </cell>
          <cell r="E6701" t="str">
            <v>USS-JA</v>
          </cell>
          <cell r="F6701" t="str">
            <v>409</v>
          </cell>
          <cell r="G6701" t="str">
            <v>TFER OUT</v>
          </cell>
        </row>
        <row r="6702">
          <cell r="A6702">
            <v>1949</v>
          </cell>
          <cell r="B6702">
            <v>2</v>
          </cell>
          <cell r="C6702" t="str">
            <v>USS-JA-412</v>
          </cell>
          <cell r="D6702">
            <v>1949</v>
          </cell>
          <cell r="E6702" t="str">
            <v>USS-JA</v>
          </cell>
          <cell r="F6702" t="str">
            <v>412</v>
          </cell>
          <cell r="G6702" t="str">
            <v>RITE</v>
          </cell>
        </row>
        <row r="6703">
          <cell r="A6703">
            <v>2072</v>
          </cell>
          <cell r="B6703">
            <v>2</v>
          </cell>
          <cell r="C6703" t="str">
            <v>USS-JA-484</v>
          </cell>
          <cell r="D6703">
            <v>2072</v>
          </cell>
          <cell r="E6703" t="str">
            <v>USS-JA</v>
          </cell>
          <cell r="F6703" t="str">
            <v>484</v>
          </cell>
          <cell r="G6703" t="str">
            <v>TFER OUT</v>
          </cell>
        </row>
        <row r="6704">
          <cell r="A6704">
            <v>2577</v>
          </cell>
          <cell r="B6704">
            <v>2</v>
          </cell>
          <cell r="C6704" t="str">
            <v>USS-JA-710</v>
          </cell>
          <cell r="D6704">
            <v>2577</v>
          </cell>
          <cell r="E6704" t="str">
            <v>USS-JA</v>
          </cell>
          <cell r="F6704" t="str">
            <v>710</v>
          </cell>
          <cell r="G6704" t="str">
            <v>On Location</v>
          </cell>
        </row>
        <row r="6705">
          <cell r="A6705">
            <v>2586</v>
          </cell>
          <cell r="B6705">
            <v>2</v>
          </cell>
          <cell r="C6705" t="str">
            <v>USS-JA-711</v>
          </cell>
          <cell r="D6705">
            <v>2586</v>
          </cell>
          <cell r="E6705" t="str">
            <v>USS-JA</v>
          </cell>
          <cell r="F6705" t="str">
            <v>711</v>
          </cell>
          <cell r="G6705" t="str">
            <v>RITE</v>
          </cell>
        </row>
        <row r="6706">
          <cell r="A6706">
            <v>2593</v>
          </cell>
          <cell r="B6706">
            <v>2</v>
          </cell>
          <cell r="C6706" t="str">
            <v>USS-JA-712</v>
          </cell>
          <cell r="D6706">
            <v>2593</v>
          </cell>
          <cell r="E6706" t="str">
            <v>USS-JA</v>
          </cell>
          <cell r="F6706" t="str">
            <v>712</v>
          </cell>
          <cell r="G6706" t="str">
            <v>RITE</v>
          </cell>
        </row>
        <row r="6707">
          <cell r="A6707">
            <v>2714</v>
          </cell>
          <cell r="B6707">
            <v>2</v>
          </cell>
          <cell r="C6707" t="str">
            <v>USS-JA-778</v>
          </cell>
          <cell r="D6707">
            <v>2714</v>
          </cell>
          <cell r="E6707" t="str">
            <v>USS-JA</v>
          </cell>
          <cell r="F6707" t="str">
            <v>778</v>
          </cell>
          <cell r="G6707" t="str">
            <v>TFER OUT</v>
          </cell>
        </row>
        <row r="6708">
          <cell r="A6708">
            <v>2874</v>
          </cell>
          <cell r="B6708">
            <v>2</v>
          </cell>
          <cell r="C6708" t="str">
            <v>USS-JA-841</v>
          </cell>
          <cell r="D6708">
            <v>2874</v>
          </cell>
          <cell r="E6708" t="str">
            <v>USS-JA</v>
          </cell>
          <cell r="F6708" t="str">
            <v>841</v>
          </cell>
          <cell r="G6708" t="str">
            <v>RITE</v>
          </cell>
        </row>
        <row r="6709">
          <cell r="A6709">
            <v>2958</v>
          </cell>
          <cell r="B6709">
            <v>2</v>
          </cell>
          <cell r="C6709" t="str">
            <v>USS-JA-910</v>
          </cell>
          <cell r="D6709">
            <v>2958</v>
          </cell>
          <cell r="E6709" t="str">
            <v>USS-JA</v>
          </cell>
          <cell r="F6709" t="str">
            <v>910</v>
          </cell>
          <cell r="G6709" t="str">
            <v>RITE</v>
          </cell>
        </row>
        <row r="6710">
          <cell r="A6710">
            <v>3825</v>
          </cell>
          <cell r="B6710">
            <v>2</v>
          </cell>
          <cell r="C6710" t="str">
            <v>USS-JA-EX2</v>
          </cell>
          <cell r="D6710">
            <v>3825</v>
          </cell>
          <cell r="E6710" t="str">
            <v>USS-JA</v>
          </cell>
          <cell r="F6710" t="str">
            <v>EX2</v>
          </cell>
          <cell r="G6710" t="str">
            <v>RITE</v>
          </cell>
        </row>
        <row r="6711">
          <cell r="A6711">
            <v>3856</v>
          </cell>
          <cell r="B6711">
            <v>2</v>
          </cell>
          <cell r="C6711" t="str">
            <v>USS-JA-L01</v>
          </cell>
          <cell r="D6711">
            <v>3856</v>
          </cell>
          <cell r="E6711" t="str">
            <v>USS-JA</v>
          </cell>
          <cell r="F6711" t="str">
            <v>L01</v>
          </cell>
          <cell r="G6711" t="str">
            <v>RITE</v>
          </cell>
        </row>
        <row r="6712">
          <cell r="A6712">
            <v>3872</v>
          </cell>
          <cell r="B6712">
            <v>2</v>
          </cell>
          <cell r="C6712" t="str">
            <v>USS-JA-L02</v>
          </cell>
          <cell r="D6712">
            <v>3872</v>
          </cell>
          <cell r="E6712" t="str">
            <v>USS-JA</v>
          </cell>
          <cell r="F6712" t="str">
            <v>L02</v>
          </cell>
          <cell r="G6712" t="str">
            <v>RITE</v>
          </cell>
        </row>
        <row r="6713">
          <cell r="A6713">
            <v>3967</v>
          </cell>
          <cell r="B6713">
            <v>2</v>
          </cell>
          <cell r="C6713" t="str">
            <v>USS-JA-XP001</v>
          </cell>
          <cell r="D6713">
            <v>3967</v>
          </cell>
          <cell r="E6713" t="str">
            <v>USS-JA</v>
          </cell>
          <cell r="F6713" t="str">
            <v>XP001</v>
          </cell>
          <cell r="G6713" t="str">
            <v>RITE</v>
          </cell>
        </row>
        <row r="6714">
          <cell r="A6714">
            <v>3978</v>
          </cell>
          <cell r="B6714">
            <v>2</v>
          </cell>
          <cell r="C6714" t="str">
            <v>USS-JA-XP002</v>
          </cell>
          <cell r="D6714">
            <v>3978</v>
          </cell>
          <cell r="E6714" t="str">
            <v>USS-JA</v>
          </cell>
          <cell r="F6714" t="str">
            <v>XP002</v>
          </cell>
          <cell r="G6714" t="str">
            <v>RITE</v>
          </cell>
        </row>
        <row r="6715">
          <cell r="A6715">
            <v>3123</v>
          </cell>
          <cell r="B6715">
            <v>2</v>
          </cell>
          <cell r="C6715" t="str">
            <v>VAJA-AA-9608</v>
          </cell>
          <cell r="D6715">
            <v>3123</v>
          </cell>
          <cell r="E6715" t="str">
            <v>VAJA-AA</v>
          </cell>
          <cell r="F6715" t="str">
            <v>9608</v>
          </cell>
          <cell r="G6715" t="str">
            <v>RITE</v>
          </cell>
        </row>
        <row r="6716">
          <cell r="A6716">
            <v>3133</v>
          </cell>
          <cell r="B6716">
            <v>2</v>
          </cell>
          <cell r="C6716" t="str">
            <v>VAJA-AA-9609</v>
          </cell>
          <cell r="D6716">
            <v>3133</v>
          </cell>
          <cell r="E6716" t="str">
            <v>VAJA-AA</v>
          </cell>
          <cell r="F6716" t="str">
            <v>9609</v>
          </cell>
          <cell r="G6716" t="str">
            <v>RITE</v>
          </cell>
        </row>
        <row r="6717">
          <cell r="A6717">
            <v>1822</v>
          </cell>
          <cell r="B6717">
            <v>2</v>
          </cell>
          <cell r="C6717" t="str">
            <v>VCOL-Z-330</v>
          </cell>
          <cell r="D6717">
            <v>1822</v>
          </cell>
          <cell r="E6717" t="str">
            <v>VCOL-Z</v>
          </cell>
          <cell r="F6717" t="str">
            <v>330</v>
          </cell>
          <cell r="G6717" t="str">
            <v>RITE</v>
          </cell>
        </row>
        <row r="6718">
          <cell r="A6718">
            <v>1826</v>
          </cell>
          <cell r="B6718">
            <v>2</v>
          </cell>
          <cell r="C6718" t="str">
            <v>VCOL-Z-333</v>
          </cell>
          <cell r="D6718">
            <v>1826</v>
          </cell>
          <cell r="E6718" t="str">
            <v>VCOL-Z</v>
          </cell>
          <cell r="F6718" t="str">
            <v>333</v>
          </cell>
          <cell r="G6718" t="str">
            <v>RITE</v>
          </cell>
        </row>
        <row r="6719">
          <cell r="A6719">
            <v>3124</v>
          </cell>
          <cell r="B6719">
            <v>2</v>
          </cell>
          <cell r="C6719" t="str">
            <v>VDFA-AA-9608</v>
          </cell>
          <cell r="D6719">
            <v>3124</v>
          </cell>
          <cell r="E6719" t="str">
            <v>VDFA-AA</v>
          </cell>
          <cell r="F6719" t="str">
            <v>9608</v>
          </cell>
          <cell r="G6719" t="str">
            <v>RITE</v>
          </cell>
        </row>
        <row r="6720">
          <cell r="A6720">
            <v>3091</v>
          </cell>
          <cell r="B6720">
            <v>2</v>
          </cell>
          <cell r="C6720" t="str">
            <v>VDGA-AA-9601</v>
          </cell>
          <cell r="D6720">
            <v>3091</v>
          </cell>
          <cell r="E6720" t="str">
            <v>VDGA-AA</v>
          </cell>
          <cell r="F6720" t="str">
            <v>9601</v>
          </cell>
          <cell r="G6720" t="str">
            <v>RITE</v>
          </cell>
        </row>
        <row r="6721">
          <cell r="A6721">
            <v>3099</v>
          </cell>
          <cell r="B6721">
            <v>2</v>
          </cell>
          <cell r="C6721" t="str">
            <v>VDGA-AA-9602</v>
          </cell>
          <cell r="D6721">
            <v>3099</v>
          </cell>
          <cell r="E6721" t="str">
            <v>VDGA-AA</v>
          </cell>
          <cell r="F6721" t="str">
            <v>9602</v>
          </cell>
          <cell r="G6721" t="str">
            <v>RITE</v>
          </cell>
        </row>
        <row r="6722">
          <cell r="A6722">
            <v>3105</v>
          </cell>
          <cell r="B6722">
            <v>2</v>
          </cell>
          <cell r="C6722" t="str">
            <v>VDGA-AA-9604</v>
          </cell>
          <cell r="D6722">
            <v>3105</v>
          </cell>
          <cell r="E6722" t="str">
            <v>VDGA-AA</v>
          </cell>
          <cell r="F6722" t="str">
            <v>9604</v>
          </cell>
          <cell r="G6722" t="str">
            <v>RITE</v>
          </cell>
        </row>
        <row r="6723">
          <cell r="A6723">
            <v>3119</v>
          </cell>
          <cell r="B6723">
            <v>2</v>
          </cell>
          <cell r="C6723" t="str">
            <v>VDGA-AA-9607</v>
          </cell>
          <cell r="D6723">
            <v>3119</v>
          </cell>
          <cell r="E6723" t="str">
            <v>VDGA-AA</v>
          </cell>
          <cell r="F6723" t="str">
            <v>9607</v>
          </cell>
          <cell r="G6723" t="str">
            <v>RITE</v>
          </cell>
        </row>
        <row r="6724">
          <cell r="A6724">
            <v>3134</v>
          </cell>
          <cell r="B6724">
            <v>2</v>
          </cell>
          <cell r="C6724" t="str">
            <v>VDGA-AA-9609</v>
          </cell>
          <cell r="D6724">
            <v>3134</v>
          </cell>
          <cell r="E6724" t="str">
            <v>VDGA-AA</v>
          </cell>
          <cell r="F6724" t="str">
            <v>9609</v>
          </cell>
          <cell r="G6724" t="str">
            <v>RITE</v>
          </cell>
        </row>
        <row r="6725">
          <cell r="A6725">
            <v>3092</v>
          </cell>
          <cell r="B6725">
            <v>2</v>
          </cell>
          <cell r="C6725" t="str">
            <v>VDGC-AA-9601</v>
          </cell>
          <cell r="D6725">
            <v>3092</v>
          </cell>
          <cell r="E6725" t="str">
            <v>VDGC-AA</v>
          </cell>
          <cell r="F6725" t="str">
            <v>9601</v>
          </cell>
          <cell r="G6725" t="str">
            <v>RITE</v>
          </cell>
        </row>
        <row r="6726">
          <cell r="A6726">
            <v>3102</v>
          </cell>
          <cell r="B6726">
            <v>2</v>
          </cell>
          <cell r="C6726" t="str">
            <v>VDGC-AA-9603</v>
          </cell>
          <cell r="D6726">
            <v>3102</v>
          </cell>
          <cell r="E6726" t="str">
            <v>VDGC-AA</v>
          </cell>
          <cell r="F6726" t="str">
            <v>9603</v>
          </cell>
          <cell r="G6726" t="str">
            <v>RITE</v>
          </cell>
        </row>
        <row r="6727">
          <cell r="A6727">
            <v>3111</v>
          </cell>
          <cell r="B6727">
            <v>2</v>
          </cell>
          <cell r="C6727" t="str">
            <v>VDGC-AA-9606</v>
          </cell>
          <cell r="D6727">
            <v>3111</v>
          </cell>
          <cell r="E6727" t="str">
            <v>VDGC-AA</v>
          </cell>
          <cell r="F6727" t="str">
            <v>9606</v>
          </cell>
          <cell r="G6727" t="str">
            <v>RITE</v>
          </cell>
        </row>
        <row r="6728">
          <cell r="A6728">
            <v>3125</v>
          </cell>
          <cell r="B6728">
            <v>2</v>
          </cell>
          <cell r="C6728" t="str">
            <v>VDGC-AA-9608</v>
          </cell>
          <cell r="D6728">
            <v>3125</v>
          </cell>
          <cell r="E6728" t="str">
            <v>VDGC-AA</v>
          </cell>
          <cell r="F6728" t="str">
            <v>9608</v>
          </cell>
          <cell r="G6728" t="str">
            <v>RITE</v>
          </cell>
        </row>
        <row r="6729">
          <cell r="A6729">
            <v>3135</v>
          </cell>
          <cell r="B6729">
            <v>2</v>
          </cell>
          <cell r="C6729" t="str">
            <v>VDGC-AA-9609</v>
          </cell>
          <cell r="D6729">
            <v>3135</v>
          </cell>
          <cell r="E6729" t="str">
            <v>VDGC-AA</v>
          </cell>
          <cell r="F6729" t="str">
            <v>9609</v>
          </cell>
          <cell r="G6729" t="str">
            <v>RITE</v>
          </cell>
        </row>
        <row r="6730">
          <cell r="A6730">
            <v>3963</v>
          </cell>
          <cell r="B6730">
            <v>2</v>
          </cell>
          <cell r="C6730" t="str">
            <v>VGA-AA-P21</v>
          </cell>
          <cell r="D6730">
            <v>3963</v>
          </cell>
          <cell r="E6730" t="str">
            <v>VGA-AA</v>
          </cell>
          <cell r="F6730" t="str">
            <v>P21</v>
          </cell>
          <cell r="G6730" t="str">
            <v>RITE</v>
          </cell>
        </row>
        <row r="6731">
          <cell r="A6731">
            <v>3964</v>
          </cell>
          <cell r="B6731">
            <v>2</v>
          </cell>
          <cell r="C6731" t="str">
            <v>VGA-AA-P22</v>
          </cell>
          <cell r="D6731">
            <v>3964</v>
          </cell>
          <cell r="E6731" t="str">
            <v>VGA-AA</v>
          </cell>
          <cell r="F6731" t="str">
            <v>P22</v>
          </cell>
          <cell r="G6731" t="str">
            <v>RITE</v>
          </cell>
        </row>
        <row r="6732">
          <cell r="A6732">
            <v>3120</v>
          </cell>
          <cell r="B6732">
            <v>2</v>
          </cell>
          <cell r="C6732" t="str">
            <v>VLDA-AA-9607</v>
          </cell>
          <cell r="D6732">
            <v>3120</v>
          </cell>
          <cell r="E6732" t="str">
            <v>VLDA-AA</v>
          </cell>
          <cell r="F6732" t="str">
            <v>9607</v>
          </cell>
          <cell r="G6732" t="str">
            <v>RITE</v>
          </cell>
        </row>
        <row r="6733">
          <cell r="A6733">
            <v>3136</v>
          </cell>
          <cell r="B6733">
            <v>2</v>
          </cell>
          <cell r="C6733" t="str">
            <v>VLDA-AA-9609</v>
          </cell>
          <cell r="D6733">
            <v>3136</v>
          </cell>
          <cell r="E6733" t="str">
            <v>VLDA-AA</v>
          </cell>
          <cell r="F6733" t="str">
            <v>9609</v>
          </cell>
          <cell r="G6733" t="str">
            <v>RITE</v>
          </cell>
        </row>
        <row r="6734">
          <cell r="A6734">
            <v>3396</v>
          </cell>
          <cell r="B6734">
            <v>2</v>
          </cell>
          <cell r="C6734" t="str">
            <v>VLDA-AA-9713</v>
          </cell>
          <cell r="D6734">
            <v>3396</v>
          </cell>
          <cell r="E6734" t="str">
            <v>VLDA-AA</v>
          </cell>
          <cell r="F6734" t="str">
            <v>9713</v>
          </cell>
          <cell r="G6734" t="str">
            <v>RITE</v>
          </cell>
        </row>
        <row r="6735">
          <cell r="A6735">
            <v>3763</v>
          </cell>
          <cell r="B6735">
            <v>2</v>
          </cell>
          <cell r="C6735" t="str">
            <v>VLDH-AA-9903</v>
          </cell>
          <cell r="D6735">
            <v>3763</v>
          </cell>
          <cell r="E6735" t="str">
            <v>VLDH-AA</v>
          </cell>
          <cell r="F6735" t="str">
            <v>9903</v>
          </cell>
          <cell r="G6735" t="str">
            <v>RITE</v>
          </cell>
        </row>
        <row r="6736">
          <cell r="A6736">
            <v>3803</v>
          </cell>
          <cell r="B6736">
            <v>2</v>
          </cell>
          <cell r="C6736" t="str">
            <v>VLHA-AA-ENP001</v>
          </cell>
          <cell r="D6736">
            <v>3803</v>
          </cell>
          <cell r="E6736" t="str">
            <v>VLHA-AA</v>
          </cell>
          <cell r="F6736" t="str">
            <v>ENP001</v>
          </cell>
          <cell r="G6736" t="str">
            <v>RITE</v>
          </cell>
        </row>
        <row r="6737">
          <cell r="A6737">
            <v>3804</v>
          </cell>
          <cell r="B6737">
            <v>2</v>
          </cell>
          <cell r="C6737" t="str">
            <v>VLHA-AA-ENP002</v>
          </cell>
          <cell r="D6737">
            <v>3804</v>
          </cell>
          <cell r="E6737" t="str">
            <v>VLHA-AA</v>
          </cell>
          <cell r="F6737" t="str">
            <v>ENP002</v>
          </cell>
          <cell r="G6737" t="str">
            <v>RITE</v>
          </cell>
        </row>
        <row r="6738">
          <cell r="A6738">
            <v>3807</v>
          </cell>
          <cell r="B6738">
            <v>2</v>
          </cell>
          <cell r="C6738" t="str">
            <v>VMDA-AA-ENP2</v>
          </cell>
          <cell r="D6738">
            <v>3807</v>
          </cell>
          <cell r="E6738" t="str">
            <v>VMDA-AA</v>
          </cell>
          <cell r="F6738" t="str">
            <v>ENP2</v>
          </cell>
          <cell r="G6738" t="str">
            <v>RITE</v>
          </cell>
        </row>
        <row r="6739">
          <cell r="A6739">
            <v>3810</v>
          </cell>
          <cell r="B6739">
            <v>2</v>
          </cell>
          <cell r="C6739" t="str">
            <v>VMDA-AA-ENP3</v>
          </cell>
          <cell r="D6739">
            <v>3810</v>
          </cell>
          <cell r="E6739" t="str">
            <v>VMDA-AA</v>
          </cell>
          <cell r="F6739" t="str">
            <v>ENP3</v>
          </cell>
          <cell r="G6739" t="str">
            <v>RITE</v>
          </cell>
        </row>
        <row r="6740">
          <cell r="A6740">
            <v>3093</v>
          </cell>
          <cell r="B6740">
            <v>2</v>
          </cell>
          <cell r="C6740" t="str">
            <v>VOEA-AA-9601</v>
          </cell>
          <cell r="D6740">
            <v>3093</v>
          </cell>
          <cell r="E6740" t="str">
            <v>VOEA-AA</v>
          </cell>
          <cell r="F6740" t="str">
            <v>9601</v>
          </cell>
          <cell r="G6740" t="str">
            <v>RITE</v>
          </cell>
        </row>
        <row r="6741">
          <cell r="A6741">
            <v>3112</v>
          </cell>
          <cell r="B6741">
            <v>2</v>
          </cell>
          <cell r="C6741" t="str">
            <v>VOEA-AA-9606</v>
          </cell>
          <cell r="D6741">
            <v>3112</v>
          </cell>
          <cell r="E6741" t="str">
            <v>VOEA-AA</v>
          </cell>
          <cell r="F6741" t="str">
            <v>9606</v>
          </cell>
          <cell r="G6741" t="str">
            <v>RITE</v>
          </cell>
        </row>
        <row r="6742">
          <cell r="A6742">
            <v>3126</v>
          </cell>
          <cell r="B6742">
            <v>2</v>
          </cell>
          <cell r="C6742" t="str">
            <v>VOEA-AA-9608</v>
          </cell>
          <cell r="D6742">
            <v>3126</v>
          </cell>
          <cell r="E6742" t="str">
            <v>VOEA-AA</v>
          </cell>
          <cell r="F6742" t="str">
            <v>9608</v>
          </cell>
          <cell r="G6742" t="str">
            <v>RITE</v>
          </cell>
        </row>
        <row r="6743">
          <cell r="A6743">
            <v>3137</v>
          </cell>
          <cell r="B6743">
            <v>2</v>
          </cell>
          <cell r="C6743" t="str">
            <v>VOEA-AA-9609</v>
          </cell>
          <cell r="D6743">
            <v>3137</v>
          </cell>
          <cell r="E6743" t="str">
            <v>VOEA-AA</v>
          </cell>
          <cell r="F6743" t="str">
            <v>9609</v>
          </cell>
          <cell r="G6743" t="str">
            <v>RITE</v>
          </cell>
        </row>
        <row r="6744">
          <cell r="A6744">
            <v>3145</v>
          </cell>
          <cell r="B6744">
            <v>2</v>
          </cell>
          <cell r="C6744" t="str">
            <v>VOEA-AA-9610</v>
          </cell>
          <cell r="D6744">
            <v>3145</v>
          </cell>
          <cell r="E6744" t="str">
            <v>VOEA-AA</v>
          </cell>
          <cell r="F6744" t="str">
            <v>9610</v>
          </cell>
          <cell r="G6744" t="str">
            <v>RITE</v>
          </cell>
        </row>
        <row r="6745">
          <cell r="A6745">
            <v>3094</v>
          </cell>
          <cell r="B6745">
            <v>2</v>
          </cell>
          <cell r="C6745" t="str">
            <v>VOMA-AA-9601</v>
          </cell>
          <cell r="D6745">
            <v>3094</v>
          </cell>
          <cell r="E6745" t="str">
            <v>VOMA-AA</v>
          </cell>
          <cell r="F6745" t="str">
            <v>9601</v>
          </cell>
          <cell r="G6745" t="str">
            <v>RITE</v>
          </cell>
        </row>
        <row r="6746">
          <cell r="A6746">
            <v>3113</v>
          </cell>
          <cell r="B6746">
            <v>2</v>
          </cell>
          <cell r="C6746" t="str">
            <v>VOMA-AA-9606</v>
          </cell>
          <cell r="D6746">
            <v>3113</v>
          </cell>
          <cell r="E6746" t="str">
            <v>VOMA-AA</v>
          </cell>
          <cell r="F6746" t="str">
            <v>9606</v>
          </cell>
          <cell r="G6746" t="str">
            <v>RITE</v>
          </cell>
        </row>
        <row r="6747">
          <cell r="A6747">
            <v>3127</v>
          </cell>
          <cell r="B6747">
            <v>2</v>
          </cell>
          <cell r="C6747" t="str">
            <v>VOMA-AA-9608</v>
          </cell>
          <cell r="D6747">
            <v>3127</v>
          </cell>
          <cell r="E6747" t="str">
            <v>VOMA-AA</v>
          </cell>
          <cell r="F6747" t="str">
            <v>9608</v>
          </cell>
          <cell r="G6747" t="str">
            <v>RITE</v>
          </cell>
        </row>
        <row r="6748">
          <cell r="A6748">
            <v>3138</v>
          </cell>
          <cell r="B6748">
            <v>2</v>
          </cell>
          <cell r="C6748" t="str">
            <v>VOMA-AA-9609</v>
          </cell>
          <cell r="D6748">
            <v>3138</v>
          </cell>
          <cell r="E6748" t="str">
            <v>VOMA-AA</v>
          </cell>
          <cell r="F6748" t="str">
            <v>9609</v>
          </cell>
          <cell r="G6748" t="str">
            <v>RITE</v>
          </cell>
        </row>
        <row r="6749">
          <cell r="A6749">
            <v>3146</v>
          </cell>
          <cell r="B6749">
            <v>2</v>
          </cell>
          <cell r="C6749" t="str">
            <v>VOMA-AA-9610</v>
          </cell>
          <cell r="D6749">
            <v>3146</v>
          </cell>
          <cell r="E6749" t="str">
            <v>VOMA-AA</v>
          </cell>
          <cell r="F6749" t="str">
            <v>9610</v>
          </cell>
          <cell r="G6749" t="str">
            <v>RITE</v>
          </cell>
        </row>
        <row r="6750">
          <cell r="A6750">
            <v>3114</v>
          </cell>
          <cell r="B6750">
            <v>2</v>
          </cell>
          <cell r="C6750" t="str">
            <v>VOTC-AA-9606</v>
          </cell>
          <cell r="D6750">
            <v>3114</v>
          </cell>
          <cell r="E6750" t="str">
            <v>VOTC-AA</v>
          </cell>
          <cell r="F6750" t="str">
            <v>9606</v>
          </cell>
          <cell r="G6750" t="str">
            <v>RITE</v>
          </cell>
        </row>
        <row r="6751">
          <cell r="A6751">
            <v>3128</v>
          </cell>
          <cell r="B6751">
            <v>2</v>
          </cell>
          <cell r="C6751" t="str">
            <v>VOTC-AA-9608</v>
          </cell>
          <cell r="D6751">
            <v>3128</v>
          </cell>
          <cell r="E6751" t="str">
            <v>VOTC-AA</v>
          </cell>
          <cell r="F6751" t="str">
            <v>9608</v>
          </cell>
          <cell r="G6751" t="str">
            <v>RITE</v>
          </cell>
        </row>
        <row r="6752">
          <cell r="A6752">
            <v>3139</v>
          </cell>
          <cell r="B6752">
            <v>2</v>
          </cell>
          <cell r="C6752" t="str">
            <v>VOTC-AA-9609</v>
          </cell>
          <cell r="D6752">
            <v>3139</v>
          </cell>
          <cell r="E6752" t="str">
            <v>VOTC-AA</v>
          </cell>
          <cell r="F6752" t="str">
            <v>9609</v>
          </cell>
          <cell r="G6752" t="str">
            <v>RITE</v>
          </cell>
        </row>
        <row r="6753">
          <cell r="A6753">
            <v>3764</v>
          </cell>
          <cell r="B6753">
            <v>2</v>
          </cell>
          <cell r="C6753" t="str">
            <v>VPSA-AA-9903</v>
          </cell>
          <cell r="D6753">
            <v>3764</v>
          </cell>
          <cell r="E6753" t="str">
            <v>VPSA-AA</v>
          </cell>
          <cell r="F6753" t="str">
            <v>9903</v>
          </cell>
          <cell r="G6753" t="str">
            <v>RITE</v>
          </cell>
        </row>
        <row r="6754">
          <cell r="A6754">
            <v>3775</v>
          </cell>
          <cell r="B6754">
            <v>2</v>
          </cell>
          <cell r="C6754" t="str">
            <v>VPSA-AA-9904</v>
          </cell>
          <cell r="D6754">
            <v>3775</v>
          </cell>
          <cell r="E6754" t="str">
            <v>VPSA-AA</v>
          </cell>
          <cell r="F6754" t="str">
            <v>9904</v>
          </cell>
          <cell r="G6754" t="str">
            <v>RITE</v>
          </cell>
        </row>
        <row r="6755">
          <cell r="A6755">
            <v>3103</v>
          </cell>
          <cell r="B6755">
            <v>2</v>
          </cell>
          <cell r="C6755" t="str">
            <v>VPWA-AA-9603</v>
          </cell>
          <cell r="D6755">
            <v>3103</v>
          </cell>
          <cell r="E6755" t="str">
            <v>VPWA-AA</v>
          </cell>
          <cell r="F6755" t="str">
            <v>9603</v>
          </cell>
          <cell r="G6755" t="str">
            <v>RITE</v>
          </cell>
        </row>
        <row r="6756">
          <cell r="A6756">
            <v>3106</v>
          </cell>
          <cell r="B6756">
            <v>2</v>
          </cell>
          <cell r="C6756" t="str">
            <v>VPWA-AA-9604</v>
          </cell>
          <cell r="D6756">
            <v>3106</v>
          </cell>
          <cell r="E6756" t="str">
            <v>VPWA-AA</v>
          </cell>
          <cell r="F6756" t="str">
            <v>9604</v>
          </cell>
          <cell r="G6756" t="str">
            <v>RITE</v>
          </cell>
        </row>
        <row r="6757">
          <cell r="A6757">
            <v>381</v>
          </cell>
          <cell r="B6757">
            <v>2</v>
          </cell>
          <cell r="C6757" t="str">
            <v>VPWD-AA-10</v>
          </cell>
          <cell r="D6757">
            <v>381</v>
          </cell>
          <cell r="E6757" t="str">
            <v>VPDA-AA</v>
          </cell>
          <cell r="F6757" t="str">
            <v>010</v>
          </cell>
          <cell r="G6757" t="str">
            <v>On Location</v>
          </cell>
          <cell r="H6757" t="str">
            <v>1000016887</v>
          </cell>
          <cell r="N6757" t="str">
            <v>4500773912</v>
          </cell>
          <cell r="O6757" t="str">
            <v>4</v>
          </cell>
        </row>
        <row r="6758">
          <cell r="A6758">
            <v>380</v>
          </cell>
          <cell r="B6758">
            <v>2</v>
          </cell>
          <cell r="C6758" t="str">
            <v>VPWD-AA-10</v>
          </cell>
          <cell r="D6758">
            <v>380</v>
          </cell>
          <cell r="E6758" t="str">
            <v>VPEC4-AA</v>
          </cell>
          <cell r="F6758" t="str">
            <v>010</v>
          </cell>
          <cell r="G6758" t="str">
            <v>On Location</v>
          </cell>
          <cell r="H6758" t="str">
            <v>1000016887</v>
          </cell>
          <cell r="N6758" t="str">
            <v>4500773912</v>
          </cell>
          <cell r="O6758" t="str">
            <v>4</v>
          </cell>
        </row>
        <row r="6759">
          <cell r="A6759">
            <v>409</v>
          </cell>
          <cell r="B6759">
            <v>2</v>
          </cell>
          <cell r="C6759" t="str">
            <v>VPWD-AA-11</v>
          </cell>
          <cell r="D6759">
            <v>409</v>
          </cell>
          <cell r="E6759" t="str">
            <v>VPDA-AA</v>
          </cell>
          <cell r="F6759" t="str">
            <v>011</v>
          </cell>
          <cell r="G6759" t="str">
            <v>Lost in Hole</v>
          </cell>
        </row>
        <row r="6760">
          <cell r="A6760">
            <v>408</v>
          </cell>
          <cell r="B6760">
            <v>2</v>
          </cell>
          <cell r="C6760" t="str">
            <v>VPWD-AA-11</v>
          </cell>
          <cell r="D6760">
            <v>408</v>
          </cell>
          <cell r="E6760" t="str">
            <v>VPEC4-AA</v>
          </cell>
          <cell r="F6760" t="str">
            <v>011</v>
          </cell>
          <cell r="G6760" t="str">
            <v>Lost in Hole</v>
          </cell>
        </row>
        <row r="6761">
          <cell r="A6761">
            <v>440</v>
          </cell>
          <cell r="B6761">
            <v>2</v>
          </cell>
          <cell r="C6761" t="str">
            <v>VPWD-AA-12</v>
          </cell>
          <cell r="D6761">
            <v>440</v>
          </cell>
          <cell r="E6761" t="str">
            <v>VPDA-AA</v>
          </cell>
          <cell r="F6761" t="str">
            <v>012</v>
          </cell>
          <cell r="G6761" t="str">
            <v>On Location</v>
          </cell>
          <cell r="H6761" t="str">
            <v>1000017457</v>
          </cell>
        </row>
        <row r="6762">
          <cell r="A6762">
            <v>439</v>
          </cell>
          <cell r="B6762">
            <v>2</v>
          </cell>
          <cell r="C6762" t="str">
            <v>VPWD-AA-12</v>
          </cell>
          <cell r="D6762">
            <v>439</v>
          </cell>
          <cell r="E6762" t="str">
            <v>VPEC4-AA</v>
          </cell>
          <cell r="F6762" t="str">
            <v>012</v>
          </cell>
          <cell r="G6762" t="str">
            <v>RITE</v>
          </cell>
          <cell r="H6762" t="str">
            <v>1000017457</v>
          </cell>
        </row>
        <row r="6763">
          <cell r="A6763">
            <v>473</v>
          </cell>
          <cell r="B6763">
            <v>2</v>
          </cell>
          <cell r="C6763" t="str">
            <v>VPWD-AA-13</v>
          </cell>
          <cell r="D6763">
            <v>473</v>
          </cell>
          <cell r="E6763" t="str">
            <v>VPDA-AA</v>
          </cell>
          <cell r="F6763" t="str">
            <v>013</v>
          </cell>
          <cell r="G6763" t="str">
            <v>RITE</v>
          </cell>
          <cell r="H6763" t="str">
            <v>1000018637</v>
          </cell>
        </row>
        <row r="6764">
          <cell r="A6764">
            <v>472</v>
          </cell>
          <cell r="B6764">
            <v>2</v>
          </cell>
          <cell r="C6764" t="str">
            <v>VPWD-AA-13</v>
          </cell>
          <cell r="D6764">
            <v>472</v>
          </cell>
          <cell r="E6764" t="str">
            <v>VPEC4-AA</v>
          </cell>
          <cell r="F6764" t="str">
            <v>013</v>
          </cell>
          <cell r="G6764" t="str">
            <v>RITE</v>
          </cell>
          <cell r="H6764" t="str">
            <v>1000018637</v>
          </cell>
        </row>
        <row r="6765">
          <cell r="A6765">
            <v>494</v>
          </cell>
          <cell r="B6765">
            <v>2</v>
          </cell>
          <cell r="C6765" t="str">
            <v>VPWD-AA-14</v>
          </cell>
          <cell r="D6765">
            <v>494</v>
          </cell>
          <cell r="E6765" t="str">
            <v>VPDA-AA</v>
          </cell>
          <cell r="F6765" t="str">
            <v>014</v>
          </cell>
          <cell r="G6765" t="str">
            <v>On Location</v>
          </cell>
          <cell r="H6765" t="str">
            <v>1000017011</v>
          </cell>
          <cell r="N6765" t="str">
            <v>4500807313</v>
          </cell>
          <cell r="O6765" t="str">
            <v>2</v>
          </cell>
        </row>
        <row r="6766">
          <cell r="A6766">
            <v>493</v>
          </cell>
          <cell r="B6766">
            <v>2</v>
          </cell>
          <cell r="C6766" t="str">
            <v>VPWD-AA-14</v>
          </cell>
          <cell r="D6766">
            <v>493</v>
          </cell>
          <cell r="E6766" t="str">
            <v>VPEC4-AA</v>
          </cell>
          <cell r="F6766" t="str">
            <v>014</v>
          </cell>
          <cell r="G6766" t="str">
            <v>On Location</v>
          </cell>
          <cell r="H6766" t="str">
            <v>1000017011</v>
          </cell>
          <cell r="N6766" t="str">
            <v>4500807313</v>
          </cell>
          <cell r="O6766" t="str">
            <v>2</v>
          </cell>
        </row>
        <row r="6767">
          <cell r="A6767">
            <v>678</v>
          </cell>
          <cell r="B6767">
            <v>2</v>
          </cell>
          <cell r="C6767" t="str">
            <v>VPWD-AA-23</v>
          </cell>
          <cell r="D6767">
            <v>678</v>
          </cell>
          <cell r="E6767" t="str">
            <v>VPDA-AA</v>
          </cell>
          <cell r="F6767" t="str">
            <v>023</v>
          </cell>
          <cell r="G6767" t="str">
            <v>On Location</v>
          </cell>
          <cell r="H6767" t="str">
            <v>1000017272</v>
          </cell>
          <cell r="N6767" t="str">
            <v>4500900171</v>
          </cell>
          <cell r="O6767" t="str">
            <v>1</v>
          </cell>
        </row>
        <row r="6768">
          <cell r="A6768">
            <v>677</v>
          </cell>
          <cell r="B6768">
            <v>2</v>
          </cell>
          <cell r="C6768" t="str">
            <v>VPWD-AA-23</v>
          </cell>
          <cell r="D6768">
            <v>677</v>
          </cell>
          <cell r="E6768" t="str">
            <v>VPEC4-AA</v>
          </cell>
          <cell r="F6768" t="str">
            <v>023</v>
          </cell>
          <cell r="G6768" t="str">
            <v>On Location</v>
          </cell>
          <cell r="H6768" t="str">
            <v>1000017272</v>
          </cell>
          <cell r="N6768" t="str">
            <v>4500900171</v>
          </cell>
          <cell r="O6768" t="str">
            <v>1</v>
          </cell>
        </row>
        <row r="6769">
          <cell r="A6769">
            <v>700</v>
          </cell>
          <cell r="B6769">
            <v>2</v>
          </cell>
          <cell r="C6769" t="str">
            <v>VPWD-AA-24</v>
          </cell>
          <cell r="D6769">
            <v>700</v>
          </cell>
          <cell r="E6769" t="str">
            <v>VPDA-AA</v>
          </cell>
          <cell r="F6769" t="str">
            <v>024</v>
          </cell>
          <cell r="G6769" t="str">
            <v>RITE</v>
          </cell>
          <cell r="H6769" t="str">
            <v>1000017273</v>
          </cell>
          <cell r="N6769" t="str">
            <v>4500900171</v>
          </cell>
          <cell r="O6769" t="str">
            <v>2</v>
          </cell>
        </row>
        <row r="6770">
          <cell r="A6770">
            <v>699</v>
          </cell>
          <cell r="B6770">
            <v>2</v>
          </cell>
          <cell r="C6770" t="str">
            <v>VPWD-AA-24</v>
          </cell>
          <cell r="D6770">
            <v>699</v>
          </cell>
          <cell r="E6770" t="str">
            <v>VPEC4-AA</v>
          </cell>
          <cell r="F6770" t="str">
            <v>024</v>
          </cell>
          <cell r="G6770" t="str">
            <v>On Location</v>
          </cell>
          <cell r="H6770" t="str">
            <v>1000017273</v>
          </cell>
          <cell r="N6770" t="str">
            <v>4500900171</v>
          </cell>
          <cell r="O6770" t="str">
            <v>2</v>
          </cell>
        </row>
        <row r="6771">
          <cell r="A6771">
            <v>4079</v>
          </cell>
          <cell r="B6771">
            <v>2</v>
          </cell>
          <cell r="C6771" t="str">
            <v>VPWD-AA-27</v>
          </cell>
          <cell r="D6771">
            <v>4079</v>
          </cell>
          <cell r="E6771" t="str">
            <v>VPDA-AA</v>
          </cell>
          <cell r="F6771" t="str">
            <v>027</v>
          </cell>
          <cell r="G6771" t="str">
            <v>Lost in Hole</v>
          </cell>
        </row>
        <row r="6772">
          <cell r="A6772">
            <v>4080</v>
          </cell>
          <cell r="B6772">
            <v>2</v>
          </cell>
          <cell r="C6772" t="str">
            <v>VPWD-AA-27</v>
          </cell>
          <cell r="D6772">
            <v>4080</v>
          </cell>
          <cell r="E6772" t="str">
            <v>VPEC4-AA</v>
          </cell>
          <cell r="F6772" t="str">
            <v>027</v>
          </cell>
          <cell r="G6772" t="str">
            <v>Lost in Hole</v>
          </cell>
        </row>
        <row r="6773">
          <cell r="A6773">
            <v>4277</v>
          </cell>
          <cell r="B6773">
            <v>2</v>
          </cell>
          <cell r="C6773" t="str">
            <v>VPWD-AA-28</v>
          </cell>
          <cell r="D6773">
            <v>4277</v>
          </cell>
          <cell r="E6773" t="str">
            <v>VPDA-AA</v>
          </cell>
          <cell r="F6773" t="str">
            <v>028</v>
          </cell>
          <cell r="G6773" t="str">
            <v>Lost in Hole</v>
          </cell>
          <cell r="H6773" t="str">
            <v>1000017405</v>
          </cell>
          <cell r="N6773" t="str">
            <v>NGCC00013</v>
          </cell>
          <cell r="O6773" t="str">
            <v>4</v>
          </cell>
        </row>
        <row r="6774">
          <cell r="A6774">
            <v>4281</v>
          </cell>
          <cell r="B6774">
            <v>2</v>
          </cell>
          <cell r="C6774" t="str">
            <v>VPWD-AA-28</v>
          </cell>
          <cell r="D6774">
            <v>4281</v>
          </cell>
          <cell r="E6774" t="str">
            <v>VPEC4-AA</v>
          </cell>
          <cell r="F6774" t="str">
            <v>028</v>
          </cell>
          <cell r="G6774" t="str">
            <v>Lost in Hole</v>
          </cell>
          <cell r="H6774" t="str">
            <v>1000017405</v>
          </cell>
          <cell r="N6774" t="str">
            <v>NGCC00013</v>
          </cell>
          <cell r="O6774" t="str">
            <v>4</v>
          </cell>
        </row>
        <row r="6775">
          <cell r="A6775">
            <v>4278</v>
          </cell>
          <cell r="B6775">
            <v>2</v>
          </cell>
          <cell r="C6775" t="str">
            <v>VPWD-AA-29</v>
          </cell>
          <cell r="D6775">
            <v>4278</v>
          </cell>
          <cell r="E6775" t="str">
            <v>VPDA-AA</v>
          </cell>
          <cell r="F6775" t="str">
            <v>029</v>
          </cell>
          <cell r="G6775" t="str">
            <v>On Location</v>
          </cell>
          <cell r="H6775" t="str">
            <v>1000017406</v>
          </cell>
          <cell r="N6775" t="str">
            <v>4500950995</v>
          </cell>
          <cell r="O6775" t="str">
            <v>2</v>
          </cell>
        </row>
        <row r="6776">
          <cell r="A6776">
            <v>4282</v>
          </cell>
          <cell r="B6776">
            <v>2</v>
          </cell>
          <cell r="C6776" t="str">
            <v>VPWD-AA-29</v>
          </cell>
          <cell r="D6776">
            <v>4282</v>
          </cell>
          <cell r="E6776" t="str">
            <v>VPEC4-AA</v>
          </cell>
          <cell r="F6776" t="str">
            <v>029</v>
          </cell>
          <cell r="G6776" t="str">
            <v>On Location</v>
          </cell>
          <cell r="H6776" t="str">
            <v>1000017406</v>
          </cell>
          <cell r="N6776" t="str">
            <v>4500950995</v>
          </cell>
          <cell r="O6776" t="str">
            <v>2</v>
          </cell>
        </row>
        <row r="6777">
          <cell r="A6777">
            <v>4547</v>
          </cell>
          <cell r="B6777">
            <v>2</v>
          </cell>
          <cell r="C6777" t="str">
            <v>VPWD-AA-30</v>
          </cell>
          <cell r="D6777">
            <v>4547</v>
          </cell>
          <cell r="E6777" t="str">
            <v>VPDA-AA</v>
          </cell>
          <cell r="F6777" t="str">
            <v>030</v>
          </cell>
          <cell r="G6777" t="str">
            <v>RITE</v>
          </cell>
          <cell r="H6777" t="str">
            <v>1000017519</v>
          </cell>
          <cell r="N6777" t="str">
            <v>4500974873</v>
          </cell>
          <cell r="O6777" t="str">
            <v>2</v>
          </cell>
        </row>
        <row r="6778">
          <cell r="A6778">
            <v>4548</v>
          </cell>
          <cell r="B6778">
            <v>2</v>
          </cell>
          <cell r="C6778" t="str">
            <v>VPWD-AA-30</v>
          </cell>
          <cell r="D6778">
            <v>4548</v>
          </cell>
          <cell r="E6778" t="str">
            <v>VPEC4-AA</v>
          </cell>
          <cell r="F6778" t="str">
            <v>030</v>
          </cell>
          <cell r="G6778" t="str">
            <v>RITE</v>
          </cell>
          <cell r="H6778" t="str">
            <v>1000017519</v>
          </cell>
          <cell r="N6778" t="str">
            <v>4500974873</v>
          </cell>
          <cell r="O6778" t="str">
            <v>2</v>
          </cell>
        </row>
        <row r="6779">
          <cell r="A6779">
            <v>209</v>
          </cell>
          <cell r="B6779">
            <v>2</v>
          </cell>
          <cell r="C6779" t="str">
            <v>VPWD-AA-4</v>
          </cell>
          <cell r="D6779">
            <v>209</v>
          </cell>
          <cell r="E6779" t="str">
            <v>VPDA-AA</v>
          </cell>
          <cell r="F6779" t="str">
            <v>004</v>
          </cell>
          <cell r="G6779" t="str">
            <v>On Location</v>
          </cell>
          <cell r="H6779" t="str">
            <v>1000016763</v>
          </cell>
        </row>
        <row r="6780">
          <cell r="A6780">
            <v>208</v>
          </cell>
          <cell r="B6780">
            <v>2</v>
          </cell>
          <cell r="C6780" t="str">
            <v>VPWD-AA-4</v>
          </cell>
          <cell r="D6780">
            <v>208</v>
          </cell>
          <cell r="E6780" t="str">
            <v>VPEC4-AA</v>
          </cell>
          <cell r="F6780" t="str">
            <v>004</v>
          </cell>
          <cell r="G6780" t="str">
            <v>On Location</v>
          </cell>
          <cell r="H6780" t="str">
            <v>1000016763</v>
          </cell>
        </row>
        <row r="6781">
          <cell r="A6781">
            <v>4553</v>
          </cell>
          <cell r="B6781">
            <v>2</v>
          </cell>
          <cell r="C6781" t="str">
            <v>VPWD-AA-6</v>
          </cell>
          <cell r="D6781">
            <v>4553</v>
          </cell>
          <cell r="E6781" t="str">
            <v>VPDA-AA</v>
          </cell>
          <cell r="F6781" t="str">
            <v>006</v>
          </cell>
          <cell r="G6781" t="str">
            <v>RITE</v>
          </cell>
          <cell r="H6781" t="str">
            <v>1000018309</v>
          </cell>
        </row>
        <row r="6782">
          <cell r="A6782">
            <v>4554</v>
          </cell>
          <cell r="B6782">
            <v>2</v>
          </cell>
          <cell r="C6782" t="str">
            <v>VPWD-AA-6</v>
          </cell>
          <cell r="D6782">
            <v>4554</v>
          </cell>
          <cell r="E6782" t="str">
            <v>VPEC4-AA</v>
          </cell>
          <cell r="F6782" t="str">
            <v>006</v>
          </cell>
          <cell r="G6782" t="str">
            <v>RITE</v>
          </cell>
          <cell r="H6782" t="str">
            <v>1000018309</v>
          </cell>
        </row>
        <row r="6783">
          <cell r="A6783">
            <v>356</v>
          </cell>
          <cell r="B6783">
            <v>2</v>
          </cell>
          <cell r="C6783" t="str">
            <v>VPWD-AA-9</v>
          </cell>
          <cell r="D6783">
            <v>356</v>
          </cell>
          <cell r="E6783" t="str">
            <v>VPDA-AA</v>
          </cell>
          <cell r="F6783" t="str">
            <v>009</v>
          </cell>
          <cell r="G6783" t="str">
            <v>RITE</v>
          </cell>
          <cell r="H6783" t="str">
            <v>1000016886</v>
          </cell>
          <cell r="N6783" t="str">
            <v>4500773912</v>
          </cell>
          <cell r="O6783" t="str">
            <v>3</v>
          </cell>
        </row>
        <row r="6784">
          <cell r="A6784">
            <v>355</v>
          </cell>
          <cell r="B6784">
            <v>2</v>
          </cell>
          <cell r="C6784" t="str">
            <v>VPWD-AA-9</v>
          </cell>
          <cell r="D6784">
            <v>355</v>
          </cell>
          <cell r="E6784" t="str">
            <v>VPEC4-AA</v>
          </cell>
          <cell r="F6784" t="str">
            <v>009</v>
          </cell>
          <cell r="G6784" t="str">
            <v>RITE</v>
          </cell>
          <cell r="H6784" t="str">
            <v>1000016886</v>
          </cell>
          <cell r="N6784" t="str">
            <v>4500773912</v>
          </cell>
          <cell r="O6784" t="str">
            <v>3</v>
          </cell>
        </row>
        <row r="6785">
          <cell r="A6785">
            <v>3806</v>
          </cell>
          <cell r="B6785">
            <v>2</v>
          </cell>
          <cell r="C6785" t="str">
            <v>VPWD-AA-ENP1</v>
          </cell>
          <cell r="D6785">
            <v>3806</v>
          </cell>
          <cell r="E6785" t="str">
            <v>VPDA-AA</v>
          </cell>
          <cell r="F6785" t="str">
            <v>ENP1</v>
          </cell>
          <cell r="G6785" t="str">
            <v>TFER OUT</v>
          </cell>
          <cell r="H6785" t="str">
            <v>1000016730</v>
          </cell>
        </row>
        <row r="6786">
          <cell r="A6786">
            <v>3805</v>
          </cell>
          <cell r="B6786">
            <v>2</v>
          </cell>
          <cell r="C6786" t="str">
            <v>VPWD-AA-ENP1</v>
          </cell>
          <cell r="D6786">
            <v>3805</v>
          </cell>
          <cell r="E6786" t="str">
            <v>VPEC4-AA</v>
          </cell>
          <cell r="F6786" t="str">
            <v>ENP1</v>
          </cell>
          <cell r="G6786" t="str">
            <v>TFER OUT</v>
          </cell>
          <cell r="H6786" t="str">
            <v>1000016730</v>
          </cell>
        </row>
        <row r="6787">
          <cell r="A6787">
            <v>3809</v>
          </cell>
          <cell r="B6787">
            <v>2</v>
          </cell>
          <cell r="C6787" t="str">
            <v>VPWD-AA-ENP2</v>
          </cell>
          <cell r="D6787">
            <v>3809</v>
          </cell>
          <cell r="E6787" t="str">
            <v>VPDA-AA</v>
          </cell>
          <cell r="F6787" t="str">
            <v>ENP2</v>
          </cell>
          <cell r="G6787" t="str">
            <v>Lost in Hole</v>
          </cell>
          <cell r="H6787" t="str">
            <v>1000016731</v>
          </cell>
        </row>
        <row r="6788">
          <cell r="A6788">
            <v>3808</v>
          </cell>
          <cell r="B6788">
            <v>2</v>
          </cell>
          <cell r="C6788" t="str">
            <v>VPWD-AA-ENP2</v>
          </cell>
          <cell r="D6788">
            <v>3808</v>
          </cell>
          <cell r="E6788" t="str">
            <v>VPEC4-AA</v>
          </cell>
          <cell r="F6788" t="str">
            <v>ENP2</v>
          </cell>
          <cell r="G6788" t="str">
            <v>Lost in Hole</v>
          </cell>
          <cell r="H6788" t="str">
            <v>1000016731</v>
          </cell>
        </row>
        <row r="6789">
          <cell r="A6789">
            <v>5540</v>
          </cell>
          <cell r="B6789">
            <v>2</v>
          </cell>
          <cell r="C6789" t="str">
            <v>VSAT-AA-001</v>
          </cell>
          <cell r="D6789">
            <v>5540</v>
          </cell>
          <cell r="E6789" t="str">
            <v>VSAT-AA</v>
          </cell>
          <cell r="F6789" t="str">
            <v>001</v>
          </cell>
          <cell r="G6789" t="str">
            <v>RITE</v>
          </cell>
        </row>
        <row r="6790">
          <cell r="A6790">
            <v>5541</v>
          </cell>
          <cell r="B6790">
            <v>2</v>
          </cell>
          <cell r="C6790" t="str">
            <v>VSAT-AA-002</v>
          </cell>
          <cell r="D6790">
            <v>5541</v>
          </cell>
          <cell r="E6790" t="str">
            <v>VSAT-AA</v>
          </cell>
          <cell r="F6790" t="str">
            <v>002</v>
          </cell>
          <cell r="G6790" t="str">
            <v>RITE</v>
          </cell>
        </row>
        <row r="6791">
          <cell r="A6791">
            <v>5542</v>
          </cell>
          <cell r="B6791">
            <v>2</v>
          </cell>
          <cell r="C6791" t="str">
            <v>VSAT-AA-003</v>
          </cell>
          <cell r="D6791">
            <v>5542</v>
          </cell>
          <cell r="E6791" t="str">
            <v>VSAT-AA</v>
          </cell>
          <cell r="F6791" t="str">
            <v>003</v>
          </cell>
          <cell r="G6791" t="str">
            <v>RITE</v>
          </cell>
        </row>
        <row r="6792">
          <cell r="A6792">
            <v>5543</v>
          </cell>
          <cell r="B6792">
            <v>2</v>
          </cell>
          <cell r="C6792" t="str">
            <v>VSAT-AA-004</v>
          </cell>
          <cell r="D6792">
            <v>5543</v>
          </cell>
          <cell r="E6792" t="str">
            <v>VSAT-AA</v>
          </cell>
          <cell r="F6792" t="str">
            <v>004</v>
          </cell>
          <cell r="G6792" t="str">
            <v>On Location</v>
          </cell>
          <cell r="H6792" t="str">
            <v>1000018640</v>
          </cell>
        </row>
        <row r="6793">
          <cell r="A6793">
            <v>5544</v>
          </cell>
          <cell r="B6793">
            <v>2</v>
          </cell>
          <cell r="C6793" t="str">
            <v>VSAT-AA-005</v>
          </cell>
          <cell r="D6793">
            <v>5544</v>
          </cell>
          <cell r="E6793" t="str">
            <v>VSAT-AA</v>
          </cell>
          <cell r="F6793" t="str">
            <v>005</v>
          </cell>
          <cell r="G6793" t="str">
            <v>RITE</v>
          </cell>
          <cell r="H6793" t="str">
            <v>1000018641</v>
          </cell>
        </row>
        <row r="6794">
          <cell r="A6794">
            <v>5545</v>
          </cell>
          <cell r="B6794">
            <v>2</v>
          </cell>
          <cell r="C6794" t="str">
            <v>VSAT-AA-006</v>
          </cell>
          <cell r="D6794">
            <v>5545</v>
          </cell>
          <cell r="E6794" t="str">
            <v>VSAT-AA</v>
          </cell>
          <cell r="F6794" t="str">
            <v>006</v>
          </cell>
          <cell r="G6794" t="str">
            <v>RONG</v>
          </cell>
          <cell r="H6794" t="str">
            <v>1000018642</v>
          </cell>
        </row>
        <row r="6795">
          <cell r="A6795">
            <v>5546</v>
          </cell>
          <cell r="B6795">
            <v>2</v>
          </cell>
          <cell r="C6795" t="str">
            <v>VSAT-AA-007</v>
          </cell>
          <cell r="D6795">
            <v>5546</v>
          </cell>
          <cell r="E6795" t="str">
            <v>VSAT-AA</v>
          </cell>
          <cell r="F6795" t="str">
            <v>007</v>
          </cell>
          <cell r="G6795" t="str">
            <v>On Location</v>
          </cell>
          <cell r="H6795" t="str">
            <v>1000018643</v>
          </cell>
        </row>
        <row r="6796">
          <cell r="A6796">
            <v>5547</v>
          </cell>
          <cell r="B6796">
            <v>2</v>
          </cell>
          <cell r="C6796" t="str">
            <v>VSAT-AA-008</v>
          </cell>
          <cell r="D6796">
            <v>5547</v>
          </cell>
          <cell r="E6796" t="str">
            <v>VSAT-AA</v>
          </cell>
          <cell r="F6796" t="str">
            <v>008</v>
          </cell>
          <cell r="G6796" t="str">
            <v>On Location</v>
          </cell>
          <cell r="H6796" t="str">
            <v>1000018644</v>
          </cell>
        </row>
        <row r="6797">
          <cell r="A6797">
            <v>5548</v>
          </cell>
          <cell r="B6797">
            <v>2</v>
          </cell>
          <cell r="C6797" t="str">
            <v>VSAT-AA-009</v>
          </cell>
          <cell r="D6797">
            <v>5548</v>
          </cell>
          <cell r="E6797" t="str">
            <v>VSAT-AA</v>
          </cell>
          <cell r="F6797" t="str">
            <v>009</v>
          </cell>
          <cell r="G6797" t="str">
            <v>RITE</v>
          </cell>
          <cell r="H6797" t="str">
            <v>1000018645</v>
          </cell>
        </row>
        <row r="6798">
          <cell r="A6798">
            <v>6417</v>
          </cell>
          <cell r="B6798">
            <v>2</v>
          </cell>
          <cell r="C6798" t="str">
            <v>VSAT-AA-010</v>
          </cell>
          <cell r="D6798">
            <v>6417</v>
          </cell>
          <cell r="E6798" t="str">
            <v>VSAT-AA</v>
          </cell>
          <cell r="F6798" t="str">
            <v>010</v>
          </cell>
          <cell r="G6798" t="str">
            <v>On Location</v>
          </cell>
        </row>
        <row r="6799">
          <cell r="A6799">
            <v>6418</v>
          </cell>
          <cell r="B6799">
            <v>2</v>
          </cell>
          <cell r="C6799" t="str">
            <v>VSAT-AA-011</v>
          </cell>
          <cell r="D6799">
            <v>6418</v>
          </cell>
          <cell r="E6799" t="str">
            <v>VSAT-AA</v>
          </cell>
          <cell r="F6799" t="str">
            <v>011</v>
          </cell>
          <cell r="G6799" t="str">
            <v>RITE</v>
          </cell>
        </row>
        <row r="6800">
          <cell r="A6800">
            <v>6419</v>
          </cell>
          <cell r="B6800">
            <v>2</v>
          </cell>
          <cell r="C6800" t="str">
            <v>VSAT-AA-012</v>
          </cell>
          <cell r="D6800">
            <v>6419</v>
          </cell>
          <cell r="E6800" t="str">
            <v>VSAT-AA</v>
          </cell>
          <cell r="F6800" t="str">
            <v>012</v>
          </cell>
          <cell r="G6800" t="str">
            <v>RITE</v>
          </cell>
        </row>
        <row r="6801">
          <cell r="A6801">
            <v>6420</v>
          </cell>
          <cell r="B6801">
            <v>2</v>
          </cell>
          <cell r="C6801" t="str">
            <v>VSAT-AA-013</v>
          </cell>
          <cell r="D6801">
            <v>6420</v>
          </cell>
          <cell r="E6801" t="str">
            <v>VSAT-AA</v>
          </cell>
          <cell r="F6801" t="str">
            <v>013</v>
          </cell>
          <cell r="G6801" t="str">
            <v>RITE</v>
          </cell>
        </row>
        <row r="6802">
          <cell r="A6802">
            <v>6421</v>
          </cell>
          <cell r="B6802">
            <v>2</v>
          </cell>
          <cell r="C6802" t="str">
            <v>VSAT-AA-014</v>
          </cell>
          <cell r="D6802">
            <v>6421</v>
          </cell>
          <cell r="E6802" t="str">
            <v>VSAT-AA</v>
          </cell>
          <cell r="F6802" t="str">
            <v>014</v>
          </cell>
          <cell r="G6802" t="str">
            <v>RITE</v>
          </cell>
        </row>
        <row r="6803">
          <cell r="A6803">
            <v>6422</v>
          </cell>
          <cell r="B6803">
            <v>2</v>
          </cell>
          <cell r="C6803" t="str">
            <v>VSAT-AA-015</v>
          </cell>
          <cell r="D6803">
            <v>6422</v>
          </cell>
          <cell r="E6803" t="str">
            <v>VSAT-AA</v>
          </cell>
          <cell r="F6803" t="str">
            <v>015</v>
          </cell>
          <cell r="G6803" t="str">
            <v>RITE</v>
          </cell>
        </row>
        <row r="6804">
          <cell r="A6804">
            <v>3445</v>
          </cell>
          <cell r="B6804">
            <v>2</v>
          </cell>
          <cell r="C6804" t="str">
            <v>VSXA-AA-9801</v>
          </cell>
          <cell r="D6804">
            <v>3445</v>
          </cell>
          <cell r="E6804" t="str">
            <v>VSXA-AA</v>
          </cell>
          <cell r="F6804" t="str">
            <v>9801</v>
          </cell>
          <cell r="G6804" t="str">
            <v>RITE</v>
          </cell>
        </row>
        <row r="6805">
          <cell r="A6805">
            <v>3463</v>
          </cell>
          <cell r="B6805">
            <v>2</v>
          </cell>
          <cell r="C6805" t="str">
            <v>VSXA-AA-9802</v>
          </cell>
          <cell r="D6805">
            <v>3463</v>
          </cell>
          <cell r="E6805" t="str">
            <v>VSXA-AA</v>
          </cell>
          <cell r="F6805" t="str">
            <v>9802</v>
          </cell>
          <cell r="G6805" t="str">
            <v>RITE</v>
          </cell>
        </row>
        <row r="6806">
          <cell r="A6806">
            <v>3095</v>
          </cell>
          <cell r="B6806">
            <v>2</v>
          </cell>
          <cell r="C6806" t="str">
            <v>VTEA-AA-9601</v>
          </cell>
          <cell r="D6806">
            <v>3095</v>
          </cell>
          <cell r="E6806" t="str">
            <v>VTEA-AA</v>
          </cell>
          <cell r="F6806" t="str">
            <v>9601</v>
          </cell>
          <cell r="G6806" t="str">
            <v>RITE</v>
          </cell>
        </row>
        <row r="6807">
          <cell r="A6807">
            <v>3115</v>
          </cell>
          <cell r="B6807">
            <v>2</v>
          </cell>
          <cell r="C6807" t="str">
            <v>VTEA-AA-9606</v>
          </cell>
          <cell r="D6807">
            <v>3115</v>
          </cell>
          <cell r="E6807" t="str">
            <v>VTEA-AA</v>
          </cell>
          <cell r="F6807" t="str">
            <v>9606</v>
          </cell>
          <cell r="G6807" t="str">
            <v>RITE</v>
          </cell>
        </row>
        <row r="6808">
          <cell r="A6808">
            <v>3129</v>
          </cell>
          <cell r="B6808">
            <v>2</v>
          </cell>
          <cell r="C6808" t="str">
            <v>VTEA-AA-9608</v>
          </cell>
          <cell r="D6808">
            <v>3129</v>
          </cell>
          <cell r="E6808" t="str">
            <v>VTEA-AA</v>
          </cell>
          <cell r="F6808" t="str">
            <v>9608</v>
          </cell>
          <cell r="G6808" t="str">
            <v>RITE</v>
          </cell>
        </row>
        <row r="6809">
          <cell r="A6809">
            <v>3140</v>
          </cell>
          <cell r="B6809">
            <v>2</v>
          </cell>
          <cell r="C6809" t="str">
            <v>VTEA-AA-9609</v>
          </cell>
          <cell r="D6809">
            <v>3140</v>
          </cell>
          <cell r="E6809" t="str">
            <v>VTEA-AA</v>
          </cell>
          <cell r="F6809" t="str">
            <v>9609</v>
          </cell>
          <cell r="G6809" t="str">
            <v>RITE</v>
          </cell>
        </row>
        <row r="6810">
          <cell r="A6810">
            <v>3147</v>
          </cell>
          <cell r="B6810">
            <v>2</v>
          </cell>
          <cell r="C6810" t="str">
            <v>VTEA-AA-9610</v>
          </cell>
          <cell r="D6810">
            <v>3147</v>
          </cell>
          <cell r="E6810" t="str">
            <v>VTEA-AA</v>
          </cell>
          <cell r="F6810" t="str">
            <v>9610</v>
          </cell>
          <cell r="G6810" t="str">
            <v>RITE</v>
          </cell>
        </row>
        <row r="6811">
          <cell r="A6811">
            <v>3116</v>
          </cell>
          <cell r="B6811">
            <v>2</v>
          </cell>
          <cell r="C6811" t="str">
            <v>VTTC-AA-9606</v>
          </cell>
          <cell r="D6811">
            <v>3116</v>
          </cell>
          <cell r="E6811" t="str">
            <v>VTTC-AA</v>
          </cell>
          <cell r="F6811" t="str">
            <v>9606</v>
          </cell>
          <cell r="G6811" t="str">
            <v>RITE</v>
          </cell>
        </row>
        <row r="6812">
          <cell r="A6812">
            <v>3130</v>
          </cell>
          <cell r="B6812">
            <v>2</v>
          </cell>
          <cell r="C6812" t="str">
            <v>VTTC-AA-9608</v>
          </cell>
          <cell r="D6812">
            <v>3130</v>
          </cell>
          <cell r="E6812" t="str">
            <v>VTTC-AA</v>
          </cell>
          <cell r="F6812" t="str">
            <v>9608</v>
          </cell>
          <cell r="G6812" t="str">
            <v>RITE</v>
          </cell>
        </row>
        <row r="6813">
          <cell r="A6813">
            <v>3141</v>
          </cell>
          <cell r="B6813">
            <v>2</v>
          </cell>
          <cell r="C6813" t="str">
            <v>VTTC-AA-9609</v>
          </cell>
          <cell r="D6813">
            <v>3141</v>
          </cell>
          <cell r="E6813" t="str">
            <v>VTTC-AA</v>
          </cell>
          <cell r="F6813" t="str">
            <v>9609</v>
          </cell>
          <cell r="G6813" t="str">
            <v>RITE</v>
          </cell>
        </row>
        <row r="6814">
          <cell r="A6814">
            <v>3121</v>
          </cell>
          <cell r="B6814">
            <v>2</v>
          </cell>
          <cell r="C6814" t="str">
            <v>VUDA-AA-9607</v>
          </cell>
          <cell r="D6814">
            <v>3121</v>
          </cell>
          <cell r="E6814" t="str">
            <v>VUDA-AA</v>
          </cell>
          <cell r="F6814" t="str">
            <v>9607</v>
          </cell>
          <cell r="G6814" t="str">
            <v>RITE</v>
          </cell>
        </row>
        <row r="6815">
          <cell r="A6815">
            <v>3142</v>
          </cell>
          <cell r="B6815">
            <v>2</v>
          </cell>
          <cell r="C6815" t="str">
            <v>VUDA-AA-9609</v>
          </cell>
          <cell r="D6815">
            <v>3142</v>
          </cell>
          <cell r="E6815" t="str">
            <v>VUDA-AA</v>
          </cell>
          <cell r="F6815" t="str">
            <v>9609</v>
          </cell>
          <cell r="G6815" t="str">
            <v>RITE</v>
          </cell>
        </row>
        <row r="6816">
          <cell r="A6816">
            <v>3397</v>
          </cell>
          <cell r="B6816">
            <v>2</v>
          </cell>
          <cell r="C6816" t="str">
            <v>VUDA-AA-9713</v>
          </cell>
          <cell r="D6816">
            <v>3397</v>
          </cell>
          <cell r="E6816" t="str">
            <v>VUDA-AA</v>
          </cell>
          <cell r="F6816" t="str">
            <v>9713</v>
          </cell>
          <cell r="G6816" t="str">
            <v>RITE</v>
          </cell>
        </row>
        <row r="6817">
          <cell r="A6817">
            <v>3765</v>
          </cell>
          <cell r="B6817">
            <v>2</v>
          </cell>
          <cell r="C6817" t="str">
            <v>VUDH-AA-9903</v>
          </cell>
          <cell r="D6817">
            <v>3765</v>
          </cell>
          <cell r="E6817" t="str">
            <v>VUDH-AA</v>
          </cell>
          <cell r="F6817" t="str">
            <v>9903</v>
          </cell>
          <cell r="G6817" t="str">
            <v>RITE</v>
          </cell>
        </row>
        <row r="6818">
          <cell r="A6818">
            <v>1156</v>
          </cell>
          <cell r="B6818">
            <v>2</v>
          </cell>
          <cell r="C6818" t="str">
            <v>WTB-AB-100</v>
          </cell>
          <cell r="D6818">
            <v>1156</v>
          </cell>
          <cell r="E6818" t="str">
            <v>WTB-AB</v>
          </cell>
          <cell r="F6818" t="str">
            <v>100</v>
          </cell>
          <cell r="G6818" t="str">
            <v>RITE</v>
          </cell>
        </row>
        <row r="6819">
          <cell r="A6819">
            <v>1186</v>
          </cell>
          <cell r="B6819">
            <v>2</v>
          </cell>
          <cell r="C6819" t="str">
            <v>WTB-AB-101</v>
          </cell>
          <cell r="D6819">
            <v>1186</v>
          </cell>
          <cell r="E6819" t="str">
            <v>WTB-AB</v>
          </cell>
          <cell r="F6819" t="str">
            <v>101</v>
          </cell>
          <cell r="G6819" t="str">
            <v>RITE</v>
          </cell>
        </row>
        <row r="6820">
          <cell r="A6820">
            <v>1194</v>
          </cell>
          <cell r="B6820">
            <v>2</v>
          </cell>
          <cell r="C6820" t="str">
            <v>WTB-AB-102</v>
          </cell>
          <cell r="D6820">
            <v>1194</v>
          </cell>
          <cell r="E6820" t="str">
            <v>WTB-AB</v>
          </cell>
          <cell r="F6820" t="str">
            <v>102</v>
          </cell>
          <cell r="G6820" t="str">
            <v>RITE</v>
          </cell>
        </row>
        <row r="6821">
          <cell r="A6821">
            <v>1202</v>
          </cell>
          <cell r="B6821">
            <v>2</v>
          </cell>
          <cell r="C6821" t="str">
            <v>WTB-AB-103</v>
          </cell>
          <cell r="D6821">
            <v>1202</v>
          </cell>
          <cell r="E6821" t="str">
            <v>WTB-AB</v>
          </cell>
          <cell r="F6821" t="str">
            <v>103</v>
          </cell>
          <cell r="G6821" t="str">
            <v>RITE</v>
          </cell>
        </row>
        <row r="6822">
          <cell r="A6822">
            <v>1204</v>
          </cell>
          <cell r="B6822">
            <v>2</v>
          </cell>
          <cell r="C6822" t="str">
            <v>WTB-AB-104</v>
          </cell>
          <cell r="D6822">
            <v>1204</v>
          </cell>
          <cell r="E6822" t="str">
            <v>WTB-AB</v>
          </cell>
          <cell r="F6822" t="str">
            <v>104</v>
          </cell>
          <cell r="G6822" t="str">
            <v>RITE</v>
          </cell>
        </row>
        <row r="6823">
          <cell r="A6823">
            <v>1208</v>
          </cell>
          <cell r="B6823">
            <v>2</v>
          </cell>
          <cell r="C6823" t="str">
            <v>WTB-AB-105</v>
          </cell>
          <cell r="D6823">
            <v>1208</v>
          </cell>
          <cell r="E6823" t="str">
            <v>WTB-AB</v>
          </cell>
          <cell r="F6823" t="str">
            <v>105</v>
          </cell>
          <cell r="G6823" t="str">
            <v>RITE</v>
          </cell>
        </row>
        <row r="6824">
          <cell r="A6824">
            <v>1210</v>
          </cell>
          <cell r="B6824">
            <v>2</v>
          </cell>
          <cell r="C6824" t="str">
            <v>WTB-AB-106</v>
          </cell>
          <cell r="D6824">
            <v>1210</v>
          </cell>
          <cell r="E6824" t="str">
            <v>WTB-AB</v>
          </cell>
          <cell r="F6824" t="str">
            <v>106</v>
          </cell>
          <cell r="G6824" t="str">
            <v>RITE</v>
          </cell>
        </row>
        <row r="6825">
          <cell r="A6825">
            <v>1213</v>
          </cell>
          <cell r="B6825">
            <v>2</v>
          </cell>
          <cell r="C6825" t="str">
            <v>WTB-AB-107</v>
          </cell>
          <cell r="D6825">
            <v>1213</v>
          </cell>
          <cell r="E6825" t="str">
            <v>WTB-AB</v>
          </cell>
          <cell r="F6825" t="str">
            <v>107</v>
          </cell>
          <cell r="G6825" t="str">
            <v>RITE</v>
          </cell>
        </row>
        <row r="6826">
          <cell r="A6826">
            <v>1216</v>
          </cell>
          <cell r="B6826">
            <v>2</v>
          </cell>
          <cell r="C6826" t="str">
            <v>WTB-AB-108</v>
          </cell>
          <cell r="D6826">
            <v>1216</v>
          </cell>
          <cell r="E6826" t="str">
            <v>WTB-AB</v>
          </cell>
          <cell r="F6826" t="str">
            <v>108</v>
          </cell>
          <cell r="G6826" t="str">
            <v>RITE</v>
          </cell>
        </row>
        <row r="6827">
          <cell r="A6827">
            <v>1219</v>
          </cell>
          <cell r="B6827">
            <v>2</v>
          </cell>
          <cell r="C6827" t="str">
            <v>WTB-AB-109</v>
          </cell>
          <cell r="D6827">
            <v>1219</v>
          </cell>
          <cell r="E6827" t="str">
            <v>WTB-AB</v>
          </cell>
          <cell r="F6827" t="str">
            <v>109</v>
          </cell>
          <cell r="G6827" t="str">
            <v>RITE</v>
          </cell>
        </row>
        <row r="6828">
          <cell r="A6828">
            <v>1223</v>
          </cell>
          <cell r="B6828">
            <v>2</v>
          </cell>
          <cell r="C6828" t="str">
            <v>WTB-AB-110</v>
          </cell>
          <cell r="D6828">
            <v>1223</v>
          </cell>
          <cell r="E6828" t="str">
            <v>WTB-AB</v>
          </cell>
          <cell r="F6828" t="str">
            <v>110</v>
          </cell>
          <cell r="G6828" t="str">
            <v>RITE</v>
          </cell>
        </row>
        <row r="6829">
          <cell r="A6829">
            <v>1232</v>
          </cell>
          <cell r="B6829">
            <v>2</v>
          </cell>
          <cell r="C6829" t="str">
            <v>WTB-AB-111</v>
          </cell>
          <cell r="D6829">
            <v>1232</v>
          </cell>
          <cell r="E6829" t="str">
            <v>WTB-AB</v>
          </cell>
          <cell r="F6829" t="str">
            <v>111</v>
          </cell>
          <cell r="G6829" t="str">
            <v>RITE</v>
          </cell>
        </row>
        <row r="6830">
          <cell r="A6830">
            <v>1239</v>
          </cell>
          <cell r="B6830">
            <v>2</v>
          </cell>
          <cell r="C6830" t="str">
            <v>WTB-AB-112</v>
          </cell>
          <cell r="D6830">
            <v>1239</v>
          </cell>
          <cell r="E6830" t="str">
            <v>WTB-AB</v>
          </cell>
          <cell r="F6830" t="str">
            <v>112</v>
          </cell>
          <cell r="G6830" t="str">
            <v>RITE</v>
          </cell>
        </row>
        <row r="6831">
          <cell r="A6831">
            <v>1243</v>
          </cell>
          <cell r="B6831">
            <v>2</v>
          </cell>
          <cell r="C6831" t="str">
            <v>WTB-AB-113</v>
          </cell>
          <cell r="D6831">
            <v>1243</v>
          </cell>
          <cell r="E6831" t="str">
            <v>WTB-AB</v>
          </cell>
          <cell r="F6831" t="str">
            <v>113</v>
          </cell>
          <cell r="G6831" t="str">
            <v>RITE</v>
          </cell>
        </row>
        <row r="6832">
          <cell r="A6832">
            <v>1250</v>
          </cell>
          <cell r="B6832">
            <v>2</v>
          </cell>
          <cell r="C6832" t="str">
            <v>WTB-AB-114</v>
          </cell>
          <cell r="D6832">
            <v>1250</v>
          </cell>
          <cell r="E6832" t="str">
            <v>WTB-AB</v>
          </cell>
          <cell r="F6832" t="str">
            <v>114</v>
          </cell>
          <cell r="G6832" t="str">
            <v>RITE</v>
          </cell>
        </row>
        <row r="6833">
          <cell r="A6833">
            <v>67</v>
          </cell>
          <cell r="B6833">
            <v>2</v>
          </cell>
          <cell r="C6833" t="str">
            <v>XOS-4A-001</v>
          </cell>
          <cell r="D6833">
            <v>67</v>
          </cell>
          <cell r="E6833" t="str">
            <v>XOS-4A</v>
          </cell>
          <cell r="F6833" t="str">
            <v>001</v>
          </cell>
          <cell r="G6833" t="str">
            <v>RITE</v>
          </cell>
        </row>
        <row r="6834">
          <cell r="A6834">
            <v>68</v>
          </cell>
          <cell r="B6834">
            <v>2</v>
          </cell>
          <cell r="C6834" t="str">
            <v>XOS-AA-001</v>
          </cell>
          <cell r="D6834">
            <v>68</v>
          </cell>
          <cell r="E6834" t="str">
            <v>XOS-AA</v>
          </cell>
          <cell r="F6834" t="str">
            <v>001</v>
          </cell>
          <cell r="G6834" t="str">
            <v>RITE</v>
          </cell>
        </row>
        <row r="6835">
          <cell r="A6835">
            <v>171</v>
          </cell>
          <cell r="B6835">
            <v>2</v>
          </cell>
          <cell r="C6835" t="str">
            <v>XOS-AA-003</v>
          </cell>
          <cell r="D6835">
            <v>171</v>
          </cell>
          <cell r="E6835" t="str">
            <v>XOS-AA</v>
          </cell>
          <cell r="F6835" t="str">
            <v>003</v>
          </cell>
          <cell r="G6835" t="str">
            <v>On Location</v>
          </cell>
        </row>
        <row r="6836">
          <cell r="A6836">
            <v>210</v>
          </cell>
          <cell r="B6836">
            <v>2</v>
          </cell>
          <cell r="C6836" t="str">
            <v>XOS-AA-004</v>
          </cell>
          <cell r="D6836">
            <v>210</v>
          </cell>
          <cell r="E6836" t="str">
            <v>XOS-AA</v>
          </cell>
          <cell r="F6836" t="str">
            <v>004</v>
          </cell>
          <cell r="G6836" t="str">
            <v>TFER OUT</v>
          </cell>
        </row>
        <row r="6837">
          <cell r="A6837">
            <v>4127</v>
          </cell>
          <cell r="B6837">
            <v>2</v>
          </cell>
          <cell r="C6837" t="str">
            <v>XOS-AA-005</v>
          </cell>
          <cell r="D6837">
            <v>4127</v>
          </cell>
          <cell r="E6837" t="str">
            <v>XOS-AA</v>
          </cell>
          <cell r="F6837" t="str">
            <v>005</v>
          </cell>
          <cell r="G6837" t="str">
            <v>RITE</v>
          </cell>
        </row>
        <row r="6838">
          <cell r="A6838">
            <v>4128</v>
          </cell>
          <cell r="B6838">
            <v>2</v>
          </cell>
          <cell r="C6838" t="str">
            <v>XOS-AA-006</v>
          </cell>
          <cell r="D6838">
            <v>4128</v>
          </cell>
          <cell r="E6838" t="str">
            <v>XOS-AA</v>
          </cell>
          <cell r="F6838" t="str">
            <v>006</v>
          </cell>
          <cell r="G6838" t="str">
            <v>On Location</v>
          </cell>
        </row>
        <row r="6839">
          <cell r="A6839">
            <v>4129</v>
          </cell>
          <cell r="B6839">
            <v>2</v>
          </cell>
          <cell r="C6839" t="str">
            <v>XOS-AA-007</v>
          </cell>
          <cell r="D6839">
            <v>4129</v>
          </cell>
          <cell r="E6839" t="str">
            <v>XOS-AA</v>
          </cell>
          <cell r="F6839" t="str">
            <v>007</v>
          </cell>
          <cell r="G6839" t="str">
            <v>RITE</v>
          </cell>
        </row>
        <row r="6840">
          <cell r="A6840">
            <v>4130</v>
          </cell>
          <cell r="B6840">
            <v>2</v>
          </cell>
          <cell r="C6840" t="str">
            <v>XOS-AA-008</v>
          </cell>
          <cell r="D6840">
            <v>4130</v>
          </cell>
          <cell r="E6840" t="str">
            <v>XOS-AA</v>
          </cell>
          <cell r="F6840" t="str">
            <v>008</v>
          </cell>
          <cell r="G6840" t="str">
            <v>RITE</v>
          </cell>
        </row>
        <row r="6841">
          <cell r="A6841">
            <v>4271</v>
          </cell>
          <cell r="B6841">
            <v>2</v>
          </cell>
          <cell r="C6841" t="str">
            <v>XOS-AA-009</v>
          </cell>
          <cell r="D6841">
            <v>4271</v>
          </cell>
          <cell r="E6841" t="str">
            <v>XOS-AA</v>
          </cell>
          <cell r="F6841" t="str">
            <v>009</v>
          </cell>
          <cell r="G6841" t="str">
            <v>On Location</v>
          </cell>
          <cell r="N6841" t="str">
            <v>LFT-63442</v>
          </cell>
          <cell r="O6841" t="str">
            <v>1</v>
          </cell>
        </row>
        <row r="6842">
          <cell r="A6842">
            <v>4272</v>
          </cell>
          <cell r="B6842">
            <v>2</v>
          </cell>
          <cell r="C6842" t="str">
            <v>XOS-AA-010</v>
          </cell>
          <cell r="D6842">
            <v>4272</v>
          </cell>
          <cell r="E6842" t="str">
            <v>XOS-AA</v>
          </cell>
          <cell r="F6842" t="str">
            <v>010</v>
          </cell>
          <cell r="G6842" t="str">
            <v>RITE</v>
          </cell>
          <cell r="N6842" t="str">
            <v>LFT-63442</v>
          </cell>
          <cell r="O6842" t="str">
            <v>2</v>
          </cell>
        </row>
        <row r="6843">
          <cell r="A6843">
            <v>4273</v>
          </cell>
          <cell r="B6843">
            <v>2</v>
          </cell>
          <cell r="C6843" t="str">
            <v>XOS-AA-011</v>
          </cell>
          <cell r="D6843">
            <v>4273</v>
          </cell>
          <cell r="E6843" t="str">
            <v>XOS-AA</v>
          </cell>
          <cell r="F6843" t="str">
            <v>011</v>
          </cell>
          <cell r="G6843" t="str">
            <v>On Location</v>
          </cell>
          <cell r="N6843" t="str">
            <v>LFT-63442</v>
          </cell>
          <cell r="O6843" t="str">
            <v>3</v>
          </cell>
        </row>
        <row r="6844">
          <cell r="A6844">
            <v>4274</v>
          </cell>
          <cell r="B6844">
            <v>2</v>
          </cell>
          <cell r="C6844" t="str">
            <v>XOS-AA-012</v>
          </cell>
          <cell r="D6844">
            <v>4274</v>
          </cell>
          <cell r="E6844" t="str">
            <v>XOS-AA</v>
          </cell>
          <cell r="F6844" t="str">
            <v>012</v>
          </cell>
          <cell r="G6844" t="str">
            <v>On Location</v>
          </cell>
          <cell r="N6844" t="str">
            <v>LFT-63442</v>
          </cell>
          <cell r="O6844" t="str">
            <v>4</v>
          </cell>
        </row>
        <row r="6845">
          <cell r="A6845">
            <v>4307</v>
          </cell>
          <cell r="B6845">
            <v>2</v>
          </cell>
          <cell r="C6845" t="str">
            <v>XOS-AA-013</v>
          </cell>
          <cell r="D6845">
            <v>4307</v>
          </cell>
          <cell r="E6845" t="str">
            <v>XOS-AA</v>
          </cell>
          <cell r="F6845" t="str">
            <v>013</v>
          </cell>
          <cell r="G6845" t="str">
            <v>RITE</v>
          </cell>
          <cell r="N6845" t="str">
            <v>LFT-63446,63447</v>
          </cell>
          <cell r="O6845" t="str">
            <v>1</v>
          </cell>
        </row>
        <row r="6846">
          <cell r="A6846">
            <v>4308</v>
          </cell>
          <cell r="B6846">
            <v>2</v>
          </cell>
          <cell r="C6846" t="str">
            <v>XOS-AA-014</v>
          </cell>
          <cell r="D6846">
            <v>4308</v>
          </cell>
          <cell r="E6846" t="str">
            <v>XOS-AA</v>
          </cell>
          <cell r="F6846" t="str">
            <v>014</v>
          </cell>
          <cell r="G6846" t="str">
            <v>On Location</v>
          </cell>
          <cell r="N6846" t="str">
            <v>LFT-63446,63447</v>
          </cell>
          <cell r="O6846" t="str">
            <v>2</v>
          </cell>
        </row>
        <row r="6847">
          <cell r="A6847">
            <v>7009</v>
          </cell>
          <cell r="B6847">
            <v>2</v>
          </cell>
          <cell r="C6847" t="str">
            <v>XOS-AA-015</v>
          </cell>
          <cell r="D6847">
            <v>7009</v>
          </cell>
          <cell r="E6847" t="str">
            <v>XOS-AA</v>
          </cell>
          <cell r="F6847" t="str">
            <v>015</v>
          </cell>
          <cell r="G6847" t="str">
            <v>On Location</v>
          </cell>
          <cell r="N6847" t="str">
            <v>LFT-70120</v>
          </cell>
          <cell r="O6847" t="str">
            <v>1</v>
          </cell>
        </row>
        <row r="6848">
          <cell r="A6848">
            <v>7010</v>
          </cell>
          <cell r="B6848">
            <v>2</v>
          </cell>
          <cell r="C6848" t="str">
            <v>XOS-AA-016</v>
          </cell>
          <cell r="D6848">
            <v>7010</v>
          </cell>
          <cell r="E6848" t="str">
            <v>XOS-AA</v>
          </cell>
          <cell r="F6848" t="str">
            <v>016</v>
          </cell>
          <cell r="G6848" t="str">
            <v>RITE</v>
          </cell>
          <cell r="N6848" t="str">
            <v>LFT-70120</v>
          </cell>
          <cell r="O6848" t="str">
            <v>2</v>
          </cell>
        </row>
        <row r="6849">
          <cell r="A6849">
            <v>7011</v>
          </cell>
          <cell r="B6849">
            <v>2</v>
          </cell>
          <cell r="C6849" t="str">
            <v>XOS-AA-017</v>
          </cell>
          <cell r="D6849">
            <v>7011</v>
          </cell>
          <cell r="E6849" t="str">
            <v>XOS-AA</v>
          </cell>
          <cell r="F6849" t="str">
            <v>017</v>
          </cell>
          <cell r="G6849" t="str">
            <v>RITE</v>
          </cell>
          <cell r="N6849" t="str">
            <v>LFT-70120</v>
          </cell>
          <cell r="O6849" t="str">
            <v>3</v>
          </cell>
        </row>
        <row r="6850">
          <cell r="A6850">
            <v>7012</v>
          </cell>
          <cell r="B6850">
            <v>2</v>
          </cell>
          <cell r="C6850" t="str">
            <v>XOS-AA-018</v>
          </cell>
          <cell r="D6850">
            <v>7012</v>
          </cell>
          <cell r="E6850" t="str">
            <v>XOS-AA</v>
          </cell>
          <cell r="F6850" t="str">
            <v>018</v>
          </cell>
          <cell r="G6850" t="str">
            <v>RITE</v>
          </cell>
          <cell r="N6850" t="str">
            <v>LFT-70120</v>
          </cell>
          <cell r="O6850" t="str">
            <v>4</v>
          </cell>
        </row>
        <row r="6851">
          <cell r="A6851">
            <v>3857</v>
          </cell>
          <cell r="B6851">
            <v>2</v>
          </cell>
          <cell r="C6851" t="str">
            <v>XOS-AA-L01</v>
          </cell>
          <cell r="D6851">
            <v>3857</v>
          </cell>
          <cell r="E6851" t="str">
            <v>XOS-AA</v>
          </cell>
          <cell r="F6851" t="str">
            <v>L01</v>
          </cell>
          <cell r="G6851" t="str">
            <v>RITE</v>
          </cell>
        </row>
        <row r="6852">
          <cell r="A6852">
            <v>3873</v>
          </cell>
          <cell r="B6852">
            <v>2</v>
          </cell>
          <cell r="C6852" t="str">
            <v>XOS-AA-L02</v>
          </cell>
          <cell r="D6852">
            <v>3873</v>
          </cell>
          <cell r="E6852" t="str">
            <v>XOS-AA</v>
          </cell>
          <cell r="F6852" t="str">
            <v>L02</v>
          </cell>
          <cell r="G6852" t="str">
            <v>RITE</v>
          </cell>
        </row>
        <row r="6853">
          <cell r="A6853">
            <v>69</v>
          </cell>
          <cell r="B6853">
            <v>2</v>
          </cell>
          <cell r="C6853" t="str">
            <v>XOS-LT-001</v>
          </cell>
          <cell r="D6853">
            <v>69</v>
          </cell>
          <cell r="E6853" t="str">
            <v>XOS-LT</v>
          </cell>
          <cell r="F6853" t="str">
            <v>001</v>
          </cell>
          <cell r="G6853" t="str">
            <v>RITE</v>
          </cell>
        </row>
        <row r="6854">
          <cell r="A6854">
            <v>172</v>
          </cell>
          <cell r="B6854">
            <v>2</v>
          </cell>
          <cell r="C6854" t="str">
            <v>XOS-NA-003</v>
          </cell>
          <cell r="D6854">
            <v>172</v>
          </cell>
          <cell r="E6854" t="str">
            <v>XOS-NA</v>
          </cell>
          <cell r="F6854" t="str">
            <v>003</v>
          </cell>
          <cell r="G6854" t="str">
            <v>RITE</v>
          </cell>
        </row>
        <row r="6855">
          <cell r="A6855">
            <v>901</v>
          </cell>
          <cell r="B6855">
            <v>2</v>
          </cell>
          <cell r="C6855" t="str">
            <v>XOS-NA-042</v>
          </cell>
          <cell r="D6855">
            <v>901</v>
          </cell>
          <cell r="E6855" t="str">
            <v>XOS-NA</v>
          </cell>
          <cell r="F6855" t="str">
            <v>042</v>
          </cell>
          <cell r="G6855" t="str">
            <v>RITE</v>
          </cell>
        </row>
        <row r="6856">
          <cell r="A6856">
            <v>922</v>
          </cell>
          <cell r="B6856">
            <v>2</v>
          </cell>
          <cell r="C6856" t="str">
            <v>XOS-NA-044</v>
          </cell>
          <cell r="D6856">
            <v>922</v>
          </cell>
          <cell r="E6856" t="str">
            <v>XOS-NA</v>
          </cell>
          <cell r="F6856" t="str">
            <v>044</v>
          </cell>
          <cell r="G6856" t="str">
            <v>RITE</v>
          </cell>
        </row>
        <row r="6857">
          <cell r="A6857">
            <v>1687</v>
          </cell>
          <cell r="B6857">
            <v>2</v>
          </cell>
          <cell r="C6857" t="str">
            <v>XOS-NA-285</v>
          </cell>
          <cell r="D6857">
            <v>1687</v>
          </cell>
          <cell r="E6857" t="str">
            <v>XOS-NA</v>
          </cell>
          <cell r="F6857" t="str">
            <v>285</v>
          </cell>
          <cell r="G6857" t="str">
            <v>RITE</v>
          </cell>
        </row>
        <row r="6858">
          <cell r="A6858">
            <v>1709</v>
          </cell>
          <cell r="B6858">
            <v>2</v>
          </cell>
          <cell r="C6858" t="str">
            <v>XOS-NA-295</v>
          </cell>
          <cell r="D6858">
            <v>1709</v>
          </cell>
          <cell r="E6858" t="str">
            <v>XOS-NA</v>
          </cell>
          <cell r="F6858" t="str">
            <v>295</v>
          </cell>
          <cell r="G6858" t="str">
            <v>On Location</v>
          </cell>
        </row>
        <row r="6859">
          <cell r="A6859">
            <v>1807</v>
          </cell>
          <cell r="B6859">
            <v>2</v>
          </cell>
          <cell r="C6859" t="str">
            <v>XOS-NA-318</v>
          </cell>
          <cell r="D6859">
            <v>1807</v>
          </cell>
          <cell r="E6859" t="str">
            <v>XOS-NA</v>
          </cell>
          <cell r="F6859" t="str">
            <v>318</v>
          </cell>
          <cell r="G6859" t="str">
            <v>On Location</v>
          </cell>
        </row>
        <row r="6860">
          <cell r="A6860">
            <v>1817</v>
          </cell>
          <cell r="B6860">
            <v>2</v>
          </cell>
          <cell r="C6860" t="str">
            <v>XOS-NA-327</v>
          </cell>
          <cell r="D6860">
            <v>1817</v>
          </cell>
          <cell r="E6860" t="str">
            <v>XOS-NA</v>
          </cell>
          <cell r="F6860" t="str">
            <v>327</v>
          </cell>
          <cell r="G6860" t="str">
            <v>RITE</v>
          </cell>
        </row>
        <row r="6861">
          <cell r="A6861">
            <v>1839</v>
          </cell>
          <cell r="B6861">
            <v>2</v>
          </cell>
          <cell r="C6861" t="str">
            <v>XOS-NA-353</v>
          </cell>
          <cell r="D6861">
            <v>1839</v>
          </cell>
          <cell r="E6861" t="str">
            <v>XOS-NA</v>
          </cell>
          <cell r="F6861" t="str">
            <v>353</v>
          </cell>
          <cell r="G6861" t="str">
            <v>RITE</v>
          </cell>
        </row>
        <row r="6862">
          <cell r="A6862">
            <v>2103</v>
          </cell>
          <cell r="B6862">
            <v>2</v>
          </cell>
          <cell r="C6862" t="str">
            <v>XOS-NA-501</v>
          </cell>
          <cell r="D6862">
            <v>2103</v>
          </cell>
          <cell r="E6862" t="str">
            <v>XOS-NA</v>
          </cell>
          <cell r="F6862" t="str">
            <v>501</v>
          </cell>
          <cell r="G6862" t="str">
            <v>Lost in Hole</v>
          </cell>
        </row>
        <row r="6863">
          <cell r="A6863">
            <v>2150</v>
          </cell>
          <cell r="B6863">
            <v>2</v>
          </cell>
          <cell r="C6863" t="str">
            <v>XOS-NA-511</v>
          </cell>
          <cell r="D6863">
            <v>2150</v>
          </cell>
          <cell r="E6863" t="str">
            <v>XOS-NA</v>
          </cell>
          <cell r="F6863" t="str">
            <v>511</v>
          </cell>
          <cell r="G6863" t="str">
            <v>Lost in Hole</v>
          </cell>
        </row>
        <row r="6864">
          <cell r="A6864">
            <v>2546</v>
          </cell>
          <cell r="B6864">
            <v>2</v>
          </cell>
          <cell r="C6864" t="str">
            <v>XOS-NA-703</v>
          </cell>
          <cell r="D6864">
            <v>2546</v>
          </cell>
          <cell r="E6864" t="str">
            <v>XOS-NA</v>
          </cell>
          <cell r="F6864" t="str">
            <v>703</v>
          </cell>
          <cell r="G6864" t="str">
            <v>RITE</v>
          </cell>
        </row>
        <row r="6865">
          <cell r="A6865">
            <v>2578</v>
          </cell>
          <cell r="B6865">
            <v>2</v>
          </cell>
          <cell r="C6865" t="str">
            <v>XOS-NA-710</v>
          </cell>
          <cell r="D6865">
            <v>2578</v>
          </cell>
          <cell r="E6865" t="str">
            <v>XOS-NA</v>
          </cell>
          <cell r="F6865" t="str">
            <v>710</v>
          </cell>
          <cell r="G6865" t="str">
            <v>RITE</v>
          </cell>
        </row>
        <row r="6866">
          <cell r="A6866">
            <v>2623</v>
          </cell>
          <cell r="B6866">
            <v>2</v>
          </cell>
          <cell r="C6866" t="str">
            <v>XOS-NA-715</v>
          </cell>
          <cell r="D6866">
            <v>2623</v>
          </cell>
          <cell r="E6866" t="str">
            <v>XOS-NA</v>
          </cell>
          <cell r="F6866" t="str">
            <v>715</v>
          </cell>
          <cell r="G6866" t="str">
            <v>On Location</v>
          </cell>
        </row>
        <row r="6867">
          <cell r="A6867">
            <v>2627</v>
          </cell>
          <cell r="B6867">
            <v>2</v>
          </cell>
          <cell r="C6867" t="str">
            <v>XOS-NA-716</v>
          </cell>
          <cell r="D6867">
            <v>2627</v>
          </cell>
          <cell r="E6867" t="str">
            <v>XOS-NA</v>
          </cell>
          <cell r="F6867" t="str">
            <v>716</v>
          </cell>
          <cell r="G6867" t="str">
            <v>RITE</v>
          </cell>
        </row>
        <row r="6868">
          <cell r="A6868">
            <v>2636</v>
          </cell>
          <cell r="B6868">
            <v>2</v>
          </cell>
          <cell r="C6868" t="str">
            <v>XOS-NA-723</v>
          </cell>
          <cell r="D6868">
            <v>2636</v>
          </cell>
          <cell r="E6868" t="str">
            <v>XOS-NA</v>
          </cell>
          <cell r="F6868" t="str">
            <v>723</v>
          </cell>
          <cell r="G6868" t="str">
            <v>RITE</v>
          </cell>
        </row>
        <row r="6869">
          <cell r="A6869">
            <v>2640</v>
          </cell>
          <cell r="B6869">
            <v>2</v>
          </cell>
          <cell r="C6869" t="str">
            <v>XOS-NA-724</v>
          </cell>
          <cell r="D6869">
            <v>2640</v>
          </cell>
          <cell r="E6869" t="str">
            <v>XOS-NA</v>
          </cell>
          <cell r="F6869" t="str">
            <v>724</v>
          </cell>
          <cell r="G6869" t="str">
            <v>TFER OUT</v>
          </cell>
        </row>
        <row r="6870">
          <cell r="A6870">
            <v>2645</v>
          </cell>
          <cell r="B6870">
            <v>2</v>
          </cell>
          <cell r="C6870" t="str">
            <v>XOS-NA-731</v>
          </cell>
          <cell r="D6870">
            <v>2645</v>
          </cell>
          <cell r="E6870" t="str">
            <v>XOS-NA</v>
          </cell>
          <cell r="F6870" t="str">
            <v>731</v>
          </cell>
          <cell r="G6870" t="str">
            <v>On Location</v>
          </cell>
        </row>
        <row r="6871">
          <cell r="A6871">
            <v>2646</v>
          </cell>
          <cell r="B6871">
            <v>2</v>
          </cell>
          <cell r="C6871" t="str">
            <v>XOS-NA-732</v>
          </cell>
          <cell r="D6871">
            <v>2646</v>
          </cell>
          <cell r="E6871" t="str">
            <v>XOS-NA</v>
          </cell>
          <cell r="F6871" t="str">
            <v>732</v>
          </cell>
          <cell r="G6871" t="str">
            <v>RITE</v>
          </cell>
          <cell r="H6871" t="str">
            <v>1000014177</v>
          </cell>
        </row>
        <row r="6872">
          <cell r="A6872">
            <v>2649</v>
          </cell>
          <cell r="B6872">
            <v>2</v>
          </cell>
          <cell r="C6872" t="str">
            <v>XOS-NA-734</v>
          </cell>
          <cell r="D6872">
            <v>2649</v>
          </cell>
          <cell r="E6872" t="str">
            <v>XOS-NA</v>
          </cell>
          <cell r="F6872" t="str">
            <v>734</v>
          </cell>
          <cell r="G6872" t="str">
            <v>RITE</v>
          </cell>
        </row>
        <row r="6873">
          <cell r="A6873">
            <v>2654</v>
          </cell>
          <cell r="B6873">
            <v>2</v>
          </cell>
          <cell r="C6873" t="str">
            <v>XOS-NA-738</v>
          </cell>
          <cell r="D6873">
            <v>2654</v>
          </cell>
          <cell r="E6873" t="str">
            <v>XOS-NA</v>
          </cell>
          <cell r="F6873" t="str">
            <v>738</v>
          </cell>
          <cell r="G6873" t="str">
            <v>RITE</v>
          </cell>
        </row>
        <row r="6874">
          <cell r="A6874">
            <v>2811</v>
          </cell>
          <cell r="B6874">
            <v>2</v>
          </cell>
          <cell r="C6874" t="str">
            <v>XOS-NA-813</v>
          </cell>
          <cell r="D6874">
            <v>2811</v>
          </cell>
          <cell r="E6874" t="str">
            <v>XOS-NA</v>
          </cell>
          <cell r="F6874" t="str">
            <v>813</v>
          </cell>
          <cell r="G6874" t="str">
            <v>RITE</v>
          </cell>
        </row>
        <row r="6875">
          <cell r="A6875">
            <v>2844</v>
          </cell>
          <cell r="B6875">
            <v>2</v>
          </cell>
          <cell r="C6875" t="str">
            <v>XOS-NA-821</v>
          </cell>
          <cell r="D6875">
            <v>2844</v>
          </cell>
          <cell r="E6875" t="str">
            <v>XOS-NA</v>
          </cell>
          <cell r="F6875" t="str">
            <v>821</v>
          </cell>
          <cell r="G6875" t="str">
            <v>RITE</v>
          </cell>
        </row>
        <row r="6876">
          <cell r="A6876">
            <v>2855</v>
          </cell>
          <cell r="B6876">
            <v>2</v>
          </cell>
          <cell r="C6876" t="str">
            <v>XOS-NA-829</v>
          </cell>
          <cell r="D6876">
            <v>2855</v>
          </cell>
          <cell r="E6876" t="str">
            <v>XOS-NA</v>
          </cell>
          <cell r="F6876" t="str">
            <v>829</v>
          </cell>
          <cell r="G6876" t="str">
            <v>RITE</v>
          </cell>
        </row>
        <row r="6877">
          <cell r="A6877">
            <v>2858</v>
          </cell>
          <cell r="B6877">
            <v>2</v>
          </cell>
          <cell r="C6877" t="str">
            <v>XOS-NA-831</v>
          </cell>
          <cell r="D6877">
            <v>2858</v>
          </cell>
          <cell r="E6877" t="str">
            <v>XOS-NA</v>
          </cell>
          <cell r="F6877" t="str">
            <v>831</v>
          </cell>
          <cell r="G6877" t="str">
            <v>RITE</v>
          </cell>
        </row>
        <row r="6878">
          <cell r="A6878">
            <v>2859</v>
          </cell>
          <cell r="B6878">
            <v>2</v>
          </cell>
          <cell r="C6878" t="str">
            <v>XOS-NA-832</v>
          </cell>
          <cell r="D6878">
            <v>2859</v>
          </cell>
          <cell r="E6878" t="str">
            <v>XOS-NA</v>
          </cell>
          <cell r="F6878" t="str">
            <v>832</v>
          </cell>
          <cell r="G6878" t="str">
            <v>RITE</v>
          </cell>
        </row>
        <row r="6879">
          <cell r="A6879">
            <v>3024</v>
          </cell>
          <cell r="B6879">
            <v>2</v>
          </cell>
          <cell r="C6879" t="str">
            <v>XOS-NA-944</v>
          </cell>
          <cell r="D6879">
            <v>3024</v>
          </cell>
          <cell r="E6879" t="str">
            <v>XOS-NA</v>
          </cell>
          <cell r="F6879" t="str">
            <v>944</v>
          </cell>
          <cell r="G6879" t="str">
            <v>RITE</v>
          </cell>
        </row>
        <row r="6880">
          <cell r="A6880">
            <v>3795</v>
          </cell>
          <cell r="B6880">
            <v>2</v>
          </cell>
          <cell r="C6880" t="str">
            <v>XOS-NA-993</v>
          </cell>
          <cell r="D6880">
            <v>3795</v>
          </cell>
          <cell r="E6880" t="str">
            <v>XOS-NA</v>
          </cell>
          <cell r="F6880" t="str">
            <v>993</v>
          </cell>
          <cell r="G6880" t="str">
            <v>RITE</v>
          </cell>
        </row>
        <row r="6881">
          <cell r="A6881">
            <v>3797</v>
          </cell>
          <cell r="B6881">
            <v>2</v>
          </cell>
          <cell r="C6881" t="str">
            <v>XOS-NA-994</v>
          </cell>
          <cell r="D6881">
            <v>3797</v>
          </cell>
          <cell r="E6881" t="str">
            <v>XOS-NA</v>
          </cell>
          <cell r="F6881" t="str">
            <v>994</v>
          </cell>
          <cell r="G6881" t="str">
            <v>RITE</v>
          </cell>
        </row>
        <row r="6882">
          <cell r="A6882">
            <v>3858</v>
          </cell>
          <cell r="B6882">
            <v>2</v>
          </cell>
          <cell r="C6882" t="str">
            <v>XOS-NA-L01</v>
          </cell>
          <cell r="D6882">
            <v>3858</v>
          </cell>
          <cell r="E6882" t="str">
            <v>XOS-NA</v>
          </cell>
          <cell r="F6882" t="str">
            <v>L01</v>
          </cell>
          <cell r="G6882" t="str">
            <v>Lost in Hole</v>
          </cell>
        </row>
        <row r="6883">
          <cell r="A6883">
            <v>3874</v>
          </cell>
          <cell r="B6883">
            <v>2</v>
          </cell>
          <cell r="C6883" t="str">
            <v>XOS-NA-L02</v>
          </cell>
          <cell r="D6883">
            <v>3874</v>
          </cell>
          <cell r="E6883" t="str">
            <v>XOS-NA</v>
          </cell>
          <cell r="F6883" t="str">
            <v>L02</v>
          </cell>
          <cell r="G6883" t="str">
            <v>RITE</v>
          </cell>
        </row>
        <row r="6884">
          <cell r="A6884">
            <v>4436</v>
          </cell>
          <cell r="B6884">
            <v>2</v>
          </cell>
          <cell r="C6884" t="str">
            <v>XOS-NC-001</v>
          </cell>
          <cell r="D6884">
            <v>4436</v>
          </cell>
          <cell r="E6884" t="str">
            <v>XOS-NC</v>
          </cell>
          <cell r="F6884" t="str">
            <v>001</v>
          </cell>
          <cell r="G6884" t="str">
            <v>RITE</v>
          </cell>
          <cell r="N6884" t="str">
            <v>LFT64666</v>
          </cell>
          <cell r="O6884" t="str">
            <v>1</v>
          </cell>
        </row>
        <row r="6885">
          <cell r="A6885">
            <v>4437</v>
          </cell>
          <cell r="B6885">
            <v>2</v>
          </cell>
          <cell r="C6885" t="str">
            <v>XOS-NC-002</v>
          </cell>
          <cell r="D6885">
            <v>4437</v>
          </cell>
          <cell r="E6885" t="str">
            <v>XOS-NC</v>
          </cell>
          <cell r="F6885" t="str">
            <v>002</v>
          </cell>
          <cell r="G6885" t="str">
            <v>RITE</v>
          </cell>
          <cell r="N6885" t="str">
            <v>LFT-64666</v>
          </cell>
          <cell r="O6885" t="str">
            <v>2</v>
          </cell>
        </row>
        <row r="6886">
          <cell r="A6886">
            <v>4880</v>
          </cell>
          <cell r="B6886">
            <v>2</v>
          </cell>
          <cell r="C6886" t="str">
            <v>XOS-NC-003</v>
          </cell>
          <cell r="D6886">
            <v>4880</v>
          </cell>
          <cell r="E6886" t="str">
            <v>XOS-NC</v>
          </cell>
          <cell r="F6886" t="str">
            <v>003</v>
          </cell>
          <cell r="G6886" t="str">
            <v>TFER OUT</v>
          </cell>
          <cell r="N6886" t="str">
            <v>LFT-63705/63706</v>
          </cell>
          <cell r="O6886" t="str">
            <v>1</v>
          </cell>
        </row>
        <row r="6887">
          <cell r="A6887">
            <v>4881</v>
          </cell>
          <cell r="B6887">
            <v>2</v>
          </cell>
          <cell r="C6887" t="str">
            <v>XOS-NC-004</v>
          </cell>
          <cell r="D6887">
            <v>4881</v>
          </cell>
          <cell r="E6887" t="str">
            <v>XOS-NC</v>
          </cell>
          <cell r="F6887" t="str">
            <v>004</v>
          </cell>
          <cell r="G6887" t="str">
            <v>RITE</v>
          </cell>
          <cell r="N6887" t="str">
            <v>LFT-63705/63706</v>
          </cell>
        </row>
        <row r="6888">
          <cell r="A6888">
            <v>5851</v>
          </cell>
          <cell r="B6888">
            <v>2</v>
          </cell>
          <cell r="C6888" t="str">
            <v>XOS-NC-005</v>
          </cell>
          <cell r="D6888">
            <v>5851</v>
          </cell>
          <cell r="E6888" t="str">
            <v>XOS-NC</v>
          </cell>
          <cell r="F6888" t="str">
            <v>005</v>
          </cell>
          <cell r="G6888" t="str">
            <v>RITE</v>
          </cell>
          <cell r="N6888" t="str">
            <v>LFT-66824-66825</v>
          </cell>
          <cell r="O6888" t="str">
            <v>1</v>
          </cell>
        </row>
        <row r="6889">
          <cell r="A6889">
            <v>5852</v>
          </cell>
          <cell r="B6889">
            <v>2</v>
          </cell>
          <cell r="C6889" t="str">
            <v>XOS-NC-006</v>
          </cell>
          <cell r="D6889">
            <v>5852</v>
          </cell>
          <cell r="E6889" t="str">
            <v>XOS-NC</v>
          </cell>
          <cell r="F6889" t="str">
            <v>006</v>
          </cell>
          <cell r="G6889" t="str">
            <v>RITE</v>
          </cell>
          <cell r="N6889" t="str">
            <v>LFT-66824-66825</v>
          </cell>
          <cell r="O6889" t="str">
            <v>2</v>
          </cell>
        </row>
        <row r="6890">
          <cell r="A6890">
            <v>5155</v>
          </cell>
          <cell r="B6890">
            <v>2</v>
          </cell>
          <cell r="C6890" t="str">
            <v>XPET-AA-EXP1</v>
          </cell>
          <cell r="D6890">
            <v>5155</v>
          </cell>
          <cell r="E6890" t="str">
            <v>XPET-AA</v>
          </cell>
          <cell r="F6890" t="str">
            <v>EXP1</v>
          </cell>
          <cell r="G6890" t="str">
            <v>On Location</v>
          </cell>
        </row>
        <row r="6891">
          <cell r="A6891">
            <v>5156</v>
          </cell>
          <cell r="B6891">
            <v>2</v>
          </cell>
          <cell r="C6891" t="str">
            <v>XPET-AA-EXP2</v>
          </cell>
          <cell r="D6891">
            <v>5156</v>
          </cell>
          <cell r="E6891" t="str">
            <v>XPET-AA</v>
          </cell>
          <cell r="F6891" t="str">
            <v>EXP2</v>
          </cell>
          <cell r="G6891" t="str">
            <v>On Location</v>
          </cell>
        </row>
        <row r="6892">
          <cell r="A6892">
            <v>70</v>
          </cell>
          <cell r="B6892">
            <v>2</v>
          </cell>
          <cell r="C6892" t="str">
            <v>XST-BA-001</v>
          </cell>
          <cell r="D6892">
            <v>70</v>
          </cell>
          <cell r="E6892" t="str">
            <v>XST-BA</v>
          </cell>
          <cell r="F6892" t="str">
            <v>001</v>
          </cell>
          <cell r="G6892" t="str">
            <v>JUNKED</v>
          </cell>
        </row>
        <row r="6893">
          <cell r="A6893">
            <v>71</v>
          </cell>
          <cell r="B6893">
            <v>2</v>
          </cell>
          <cell r="C6893" t="str">
            <v>XST-CA-001</v>
          </cell>
          <cell r="D6893">
            <v>71</v>
          </cell>
          <cell r="E6893" t="str">
            <v>XST-CA</v>
          </cell>
          <cell r="F6893" t="str">
            <v>001</v>
          </cell>
          <cell r="G6893" t="str">
            <v>JUNKED</v>
          </cell>
        </row>
        <row r="6894">
          <cell r="A6894">
            <v>72</v>
          </cell>
          <cell r="B6894">
            <v>2</v>
          </cell>
          <cell r="C6894" t="str">
            <v>XST-EA-001</v>
          </cell>
          <cell r="D6894">
            <v>72</v>
          </cell>
          <cell r="E6894" t="str">
            <v>XST-EA</v>
          </cell>
          <cell r="F6894" t="str">
            <v>001</v>
          </cell>
          <cell r="G6894" t="str">
            <v>RITE</v>
          </cell>
        </row>
        <row r="6895">
          <cell r="A6895">
            <v>126</v>
          </cell>
          <cell r="B6895">
            <v>2</v>
          </cell>
          <cell r="C6895" t="str">
            <v>XST-EA-002</v>
          </cell>
          <cell r="D6895">
            <v>126</v>
          </cell>
          <cell r="E6895" t="str">
            <v>XST-EA</v>
          </cell>
          <cell r="F6895" t="str">
            <v>002</v>
          </cell>
          <cell r="G6895" t="str">
            <v>RITE</v>
          </cell>
        </row>
        <row r="6896">
          <cell r="A6896">
            <v>1964</v>
          </cell>
          <cell r="B6896">
            <v>2</v>
          </cell>
          <cell r="C6896" t="e">
            <v>#N/A</v>
          </cell>
          <cell r="D6896">
            <v>1964</v>
          </cell>
          <cell r="E6896" t="str">
            <v>A6</v>
          </cell>
          <cell r="F6896" t="str">
            <v>421</v>
          </cell>
          <cell r="G6896" t="str">
            <v>RITE</v>
          </cell>
        </row>
        <row r="6897">
          <cell r="A6897">
            <v>3828</v>
          </cell>
          <cell r="B6897">
            <v>2</v>
          </cell>
          <cell r="C6897" t="e">
            <v>#N/A</v>
          </cell>
          <cell r="D6897">
            <v>3828</v>
          </cell>
          <cell r="E6897" t="str">
            <v>A6</v>
          </cell>
          <cell r="F6897" t="str">
            <v>J05</v>
          </cell>
          <cell r="G6897" t="str">
            <v>RITE</v>
          </cell>
        </row>
        <row r="6898">
          <cell r="A6898">
            <v>3829</v>
          </cell>
          <cell r="B6898">
            <v>2</v>
          </cell>
          <cell r="C6898" t="e">
            <v>#N/A</v>
          </cell>
          <cell r="D6898">
            <v>3829</v>
          </cell>
          <cell r="E6898" t="str">
            <v>A6</v>
          </cell>
          <cell r="F6898" t="str">
            <v>J08</v>
          </cell>
          <cell r="G6898" t="str">
            <v>RITE</v>
          </cell>
        </row>
        <row r="6899">
          <cell r="A6899">
            <v>7029</v>
          </cell>
          <cell r="B6899">
            <v>2</v>
          </cell>
          <cell r="C6899" t="e">
            <v>#N/A</v>
          </cell>
          <cell r="D6899">
            <v>7029</v>
          </cell>
          <cell r="E6899" t="str">
            <v>APWD25-AA</v>
          </cell>
          <cell r="F6899" t="str">
            <v>195260</v>
          </cell>
          <cell r="G6899" t="str">
            <v>On Location</v>
          </cell>
        </row>
        <row r="6900">
          <cell r="A6900">
            <v>7091</v>
          </cell>
          <cell r="B6900">
            <v>2</v>
          </cell>
          <cell r="C6900" t="e">
            <v>#N/A</v>
          </cell>
          <cell r="D6900">
            <v>7091</v>
          </cell>
          <cell r="E6900" t="str">
            <v>C-SS</v>
          </cell>
          <cell r="F6900" t="str">
            <v>007</v>
          </cell>
          <cell r="G6900" t="str">
            <v>RITE</v>
          </cell>
        </row>
        <row r="6901">
          <cell r="A6901">
            <v>7094</v>
          </cell>
          <cell r="B6901">
            <v>2</v>
          </cell>
          <cell r="C6901" t="e">
            <v>#N/A</v>
          </cell>
          <cell r="D6901">
            <v>7094</v>
          </cell>
          <cell r="E6901" t="str">
            <v>C-SS</v>
          </cell>
          <cell r="F6901" t="str">
            <v>008</v>
          </cell>
          <cell r="G6901" t="str">
            <v>RITE</v>
          </cell>
        </row>
        <row r="6902">
          <cell r="A6902">
            <v>7082</v>
          </cell>
          <cell r="B6902">
            <v>2</v>
          </cell>
          <cell r="C6902" t="e">
            <v>#N/A</v>
          </cell>
          <cell r="D6902">
            <v>7082</v>
          </cell>
          <cell r="E6902" t="str">
            <v>C-SS</v>
          </cell>
          <cell r="F6902" t="str">
            <v>009</v>
          </cell>
          <cell r="G6902" t="str">
            <v>RITE</v>
          </cell>
        </row>
        <row r="6903">
          <cell r="A6903">
            <v>7097</v>
          </cell>
          <cell r="B6903">
            <v>2</v>
          </cell>
          <cell r="C6903" t="e">
            <v>#N/A</v>
          </cell>
          <cell r="D6903">
            <v>7097</v>
          </cell>
          <cell r="E6903" t="str">
            <v>C-SS</v>
          </cell>
          <cell r="F6903" t="str">
            <v>010</v>
          </cell>
          <cell r="G6903" t="str">
            <v>RITE</v>
          </cell>
        </row>
        <row r="6904">
          <cell r="A6904">
            <v>7083</v>
          </cell>
          <cell r="B6904">
            <v>2</v>
          </cell>
          <cell r="C6904" t="e">
            <v>#N/A</v>
          </cell>
          <cell r="D6904">
            <v>7083</v>
          </cell>
          <cell r="E6904" t="str">
            <v>C-SS</v>
          </cell>
          <cell r="F6904" t="str">
            <v>011</v>
          </cell>
          <cell r="G6904" t="str">
            <v>RITE</v>
          </cell>
        </row>
        <row r="6905">
          <cell r="A6905">
            <v>7100</v>
          </cell>
          <cell r="B6905">
            <v>2</v>
          </cell>
          <cell r="C6905" t="e">
            <v>#N/A</v>
          </cell>
          <cell r="D6905">
            <v>7100</v>
          </cell>
          <cell r="E6905" t="str">
            <v>C-SS</v>
          </cell>
          <cell r="F6905" t="str">
            <v>012</v>
          </cell>
          <cell r="G6905" t="str">
            <v>RITE</v>
          </cell>
        </row>
        <row r="6906">
          <cell r="A6906">
            <v>7064</v>
          </cell>
          <cell r="B6906">
            <v>2</v>
          </cell>
          <cell r="C6906" t="e">
            <v>#N/A</v>
          </cell>
          <cell r="D6906">
            <v>7064</v>
          </cell>
          <cell r="E6906" t="str">
            <v>CST-AA</v>
          </cell>
          <cell r="F6906" t="str">
            <v>013</v>
          </cell>
          <cell r="G6906" t="str">
            <v>RITE</v>
          </cell>
          <cell r="N6906" t="str">
            <v>LFT-65602</v>
          </cell>
          <cell r="O6906" t="str">
            <v>1</v>
          </cell>
        </row>
        <row r="6907">
          <cell r="A6907">
            <v>7065</v>
          </cell>
          <cell r="B6907">
            <v>2</v>
          </cell>
          <cell r="C6907" t="e">
            <v>#N/A</v>
          </cell>
          <cell r="D6907">
            <v>7065</v>
          </cell>
          <cell r="E6907" t="str">
            <v>CST-AA</v>
          </cell>
          <cell r="F6907" t="str">
            <v>014</v>
          </cell>
          <cell r="G6907" t="str">
            <v>RITE</v>
          </cell>
          <cell r="N6907" t="str">
            <v>LFT-65602</v>
          </cell>
          <cell r="O6907" t="str">
            <v>2</v>
          </cell>
        </row>
        <row r="6908">
          <cell r="A6908">
            <v>7066</v>
          </cell>
          <cell r="B6908">
            <v>2</v>
          </cell>
          <cell r="C6908" t="e">
            <v>#N/A</v>
          </cell>
          <cell r="D6908">
            <v>7066</v>
          </cell>
          <cell r="E6908" t="str">
            <v>CST-AA</v>
          </cell>
          <cell r="F6908" t="str">
            <v>015</v>
          </cell>
          <cell r="G6908" t="str">
            <v>RITE</v>
          </cell>
          <cell r="N6908" t="str">
            <v>LFT-65602</v>
          </cell>
          <cell r="O6908" t="str">
            <v>3</v>
          </cell>
        </row>
        <row r="6909">
          <cell r="A6909">
            <v>7088</v>
          </cell>
          <cell r="B6909">
            <v>2</v>
          </cell>
          <cell r="C6909" t="e">
            <v>#N/A</v>
          </cell>
          <cell r="D6909">
            <v>7088</v>
          </cell>
          <cell r="E6909" t="str">
            <v>MSS-AC</v>
          </cell>
          <cell r="F6909" t="str">
            <v>Y366</v>
          </cell>
          <cell r="G6909" t="str">
            <v>RITE</v>
          </cell>
        </row>
        <row r="6910">
          <cell r="A6910">
            <v>7084</v>
          </cell>
          <cell r="B6910">
            <v>2</v>
          </cell>
          <cell r="C6910" t="e">
            <v>#N/A</v>
          </cell>
          <cell r="D6910">
            <v>7084</v>
          </cell>
          <cell r="E6910" t="str">
            <v>SLG-CRT</v>
          </cell>
          <cell r="F6910" t="str">
            <v>43557-E</v>
          </cell>
          <cell r="G6910" t="str">
            <v>RITE</v>
          </cell>
        </row>
        <row r="6911">
          <cell r="A6911">
            <v>7085</v>
          </cell>
          <cell r="B6911">
            <v>2</v>
          </cell>
          <cell r="C6911" t="e">
            <v>#N/A</v>
          </cell>
          <cell r="D6911">
            <v>7085</v>
          </cell>
          <cell r="E6911" t="str">
            <v>SLG-CRT</v>
          </cell>
          <cell r="F6911" t="str">
            <v>43557-F</v>
          </cell>
          <cell r="G6911" t="str">
            <v>RITE</v>
          </cell>
        </row>
        <row r="6912">
          <cell r="A6912">
            <v>7092</v>
          </cell>
          <cell r="B6912">
            <v>2</v>
          </cell>
          <cell r="C6912" t="e">
            <v>#N/A</v>
          </cell>
          <cell r="D6912">
            <v>7092</v>
          </cell>
          <cell r="E6912" t="str">
            <v>SLG-CRT</v>
          </cell>
          <cell r="F6912" t="str">
            <v>43577-A</v>
          </cell>
          <cell r="G6912" t="str">
            <v>RITE</v>
          </cell>
        </row>
        <row r="6913">
          <cell r="A6913">
            <v>7093</v>
          </cell>
          <cell r="B6913">
            <v>2</v>
          </cell>
          <cell r="C6913" t="e">
            <v>#N/A</v>
          </cell>
          <cell r="D6913">
            <v>7093</v>
          </cell>
          <cell r="E6913" t="str">
            <v>SLG-CRT</v>
          </cell>
          <cell r="F6913" t="str">
            <v>43577-B</v>
          </cell>
          <cell r="G6913" t="str">
            <v>RITE</v>
          </cell>
        </row>
        <row r="6914">
          <cell r="A6914">
            <v>7095</v>
          </cell>
          <cell r="B6914">
            <v>2</v>
          </cell>
          <cell r="C6914" t="e">
            <v>#N/A</v>
          </cell>
          <cell r="D6914">
            <v>7095</v>
          </cell>
          <cell r="E6914" t="str">
            <v>SLG-CRT</v>
          </cell>
          <cell r="F6914" t="str">
            <v>43577-C</v>
          </cell>
          <cell r="G6914" t="str">
            <v>RITE</v>
          </cell>
        </row>
        <row r="6915">
          <cell r="A6915">
            <v>7096</v>
          </cell>
          <cell r="B6915">
            <v>2</v>
          </cell>
          <cell r="C6915" t="e">
            <v>#N/A</v>
          </cell>
          <cell r="D6915">
            <v>7096</v>
          </cell>
          <cell r="E6915" t="str">
            <v>SLG-CRT</v>
          </cell>
          <cell r="F6915" t="str">
            <v>43577-D</v>
          </cell>
          <cell r="G6915" t="str">
            <v>RITE</v>
          </cell>
        </row>
        <row r="6916">
          <cell r="A6916">
            <v>7101</v>
          </cell>
          <cell r="B6916">
            <v>2</v>
          </cell>
          <cell r="C6916" t="e">
            <v>#N/A</v>
          </cell>
          <cell r="D6916">
            <v>7101</v>
          </cell>
          <cell r="E6916" t="str">
            <v>SLG-CRT</v>
          </cell>
          <cell r="F6916" t="str">
            <v>43577-G</v>
          </cell>
          <cell r="G6916" t="str">
            <v>RITE</v>
          </cell>
        </row>
        <row r="6917">
          <cell r="A6917">
            <v>7102</v>
          </cell>
          <cell r="B6917">
            <v>2</v>
          </cell>
          <cell r="C6917" t="e">
            <v>#N/A</v>
          </cell>
          <cell r="D6917">
            <v>7102</v>
          </cell>
          <cell r="E6917" t="str">
            <v>SLG-CRT</v>
          </cell>
          <cell r="F6917" t="str">
            <v>43577-H</v>
          </cell>
          <cell r="G6917" t="str">
            <v>RITE</v>
          </cell>
        </row>
        <row r="6918">
          <cell r="A6918">
            <v>7086</v>
          </cell>
          <cell r="B6918">
            <v>2</v>
          </cell>
          <cell r="C6918" t="e">
            <v>#N/A</v>
          </cell>
          <cell r="D6918">
            <v>7086</v>
          </cell>
          <cell r="E6918" t="str">
            <v>SLG-CRT</v>
          </cell>
          <cell r="F6918" t="str">
            <v>43578-A</v>
          </cell>
          <cell r="G6918" t="str">
            <v>RITE</v>
          </cell>
        </row>
        <row r="6919">
          <cell r="A6919">
            <v>7087</v>
          </cell>
          <cell r="B6919">
            <v>2</v>
          </cell>
          <cell r="C6919" t="e">
            <v>#N/A</v>
          </cell>
          <cell r="D6919">
            <v>7087</v>
          </cell>
          <cell r="E6919" t="str">
            <v>SLG-CRT</v>
          </cell>
          <cell r="F6919" t="str">
            <v>43578-B</v>
          </cell>
          <cell r="G6919" t="str">
            <v>RITE</v>
          </cell>
        </row>
        <row r="6920">
          <cell r="A6920">
            <v>7098</v>
          </cell>
          <cell r="B6920">
            <v>2</v>
          </cell>
          <cell r="C6920" t="e">
            <v>#N/A</v>
          </cell>
          <cell r="D6920">
            <v>7098</v>
          </cell>
          <cell r="E6920" t="str">
            <v>SLG-CRT</v>
          </cell>
          <cell r="F6920" t="str">
            <v>43578-C</v>
          </cell>
          <cell r="G6920" t="str">
            <v>RITE</v>
          </cell>
        </row>
        <row r="6921">
          <cell r="A6921">
            <v>7099</v>
          </cell>
          <cell r="B6921">
            <v>2</v>
          </cell>
          <cell r="C6921" t="e">
            <v>#N/A</v>
          </cell>
          <cell r="D6921">
            <v>7099</v>
          </cell>
          <cell r="E6921" t="str">
            <v>SLG-CRT</v>
          </cell>
          <cell r="F6921" t="str">
            <v>43578-D</v>
          </cell>
          <cell r="G6921" t="str">
            <v>RITE</v>
          </cell>
        </row>
        <row r="6922">
          <cell r="A6922">
            <v>7030</v>
          </cell>
          <cell r="B6922">
            <v>2</v>
          </cell>
          <cell r="C6922" t="e">
            <v>#N/A</v>
          </cell>
          <cell r="D6922">
            <v>7030</v>
          </cell>
          <cell r="E6922" t="str">
            <v>SLG-CRT</v>
          </cell>
          <cell r="F6922" t="str">
            <v>707007001001</v>
          </cell>
          <cell r="G6922" t="str">
            <v>RITE</v>
          </cell>
        </row>
        <row r="6923">
          <cell r="A6923">
            <v>7033</v>
          </cell>
          <cell r="B6923">
            <v>2</v>
          </cell>
          <cell r="C6923" t="e">
            <v>#N/A</v>
          </cell>
          <cell r="D6923">
            <v>7033</v>
          </cell>
          <cell r="E6923" t="str">
            <v>SLG-CRT</v>
          </cell>
          <cell r="F6923" t="str">
            <v>707007001002</v>
          </cell>
          <cell r="G6923" t="str">
            <v>On Location</v>
          </cell>
        </row>
        <row r="6924">
          <cell r="A6924">
            <v>7032</v>
          </cell>
          <cell r="B6924">
            <v>2</v>
          </cell>
          <cell r="C6924" t="e">
            <v>#N/A</v>
          </cell>
          <cell r="D6924">
            <v>7032</v>
          </cell>
          <cell r="E6924" t="str">
            <v>SLG-CRT</v>
          </cell>
          <cell r="F6924" t="str">
            <v>707007001003</v>
          </cell>
          <cell r="G6924" t="str">
            <v>On Location</v>
          </cell>
        </row>
        <row r="6925">
          <cell r="A6925">
            <v>7031</v>
          </cell>
          <cell r="B6925">
            <v>2</v>
          </cell>
          <cell r="C6925" t="e">
            <v>#N/A</v>
          </cell>
          <cell r="D6925">
            <v>7031</v>
          </cell>
          <cell r="E6925" t="str">
            <v>SLG-CRT</v>
          </cell>
          <cell r="F6925" t="str">
            <v>707007002001</v>
          </cell>
          <cell r="G6925" t="str">
            <v>RITE</v>
          </cell>
        </row>
      </sheetData>
      <sheetData sheetId="1">
        <row r="2">
          <cell r="A2">
            <v>5715</v>
          </cell>
        </row>
      </sheetData>
      <sheetData sheetId="2"/>
      <sheetData sheetId="3"/>
      <sheetData sheetId="4"/>
      <sheetData sheetId="5"/>
      <sheetData sheetId="6"/>
      <sheetData sheetId="7"/>
      <sheetData sheetId="8"/>
      <sheetData sheetId="9"/>
      <sheetData sheetId="10"/>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6 32 01(2)"/>
      <sheetName val="1400101"/>
      <sheetName val="1400201"/>
      <sheetName val="1401001"/>
      <sheetName val="1401101"/>
      <sheetName val="1410102"/>
      <sheetName val="141-02-02"/>
      <sheetName val="1410301"/>
      <sheetName val="1410302"/>
      <sheetName val="1425090"/>
      <sheetName val="1425095"/>
      <sheetName val="1431361"/>
      <sheetName val="1432330"/>
      <sheetName val="1435301"/>
      <sheetName val="1436301"/>
      <sheetName val="1442199"/>
      <sheetName val="1446051"/>
      <sheetName val="1446264"/>
      <sheetName val="1446421"/>
      <sheetName val="1446564"/>
      <sheetName val="1446601 "/>
      <sheetName val="1446602"/>
      <sheetName val="1446701"/>
      <sheetName val="1446801"/>
      <sheetName val="1446930"/>
      <sheetName val="145-62-64"/>
      <sheetName val="16418"/>
      <sheetName val="16424"/>
      <sheetName val="16427"/>
      <sheetName val="16429"/>
      <sheetName val="16452"/>
      <sheetName val="1663201(1)"/>
      <sheetName val="1663301(1)"/>
      <sheetName val="1663301 (2)"/>
      <sheetName val="1663301 (3)"/>
      <sheetName val="1663401"/>
      <sheetName val="1665001"/>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over"/>
      <sheetName val="well data"/>
      <sheetName val="Wellbore"/>
      <sheetName val="PROC."/>
      <sheetName val="COST"/>
      <sheetName val="IPR Plot"/>
      <sheetName val="Simulation"/>
      <sheetName val="Load_Out"/>
    </sheetNames>
    <sheetDataSet>
      <sheetData sheetId="0">
        <row r="19">
          <cell r="E19" t="str">
            <v>PROPOSAL SAND FRACTURING JOB</v>
          </cell>
        </row>
      </sheetData>
      <sheetData sheetId="1"/>
      <sheetData sheetId="2" refreshError="1"/>
      <sheetData sheetId="3" refreshError="1"/>
      <sheetData sheetId="4" refreshError="1"/>
      <sheetData sheetId="5"/>
      <sheetData sheetId="6" refreshError="1"/>
      <sheetData sheetId="7" refreshError="1"/>
      <sheetData sheetId="8"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Volumes"/>
      <sheetName val="LOKASI"/>
      <sheetName val="UPAH"/>
      <sheetName val="ALAT"/>
      <sheetName val="BHCT"/>
      <sheetName val="Total Option 1"/>
      <sheetName val="#REF!"/>
      <sheetName val="RUN_s.XLS"/>
      <sheetName val="R-1"/>
      <sheetName val="AG"/>
      <sheetName val="B-903_19 "/>
      <sheetName val="RUN_s_XLS"/>
      <sheetName val="98-02E&amp;PSUM"/>
      <sheetName val="010SCH_2"/>
      <sheetName val="Friction_2_Strings"/>
      <sheetName val="Lists"/>
      <sheetName val="PipeData"/>
      <sheetName val="Tally"/>
      <sheetName val="Post_Job_Data"/>
      <sheetName val="Report_Long(Esso)"/>
      <sheetName val="Tubing"/>
      <sheetName val="ODA"/>
      <sheetName val="Sheet1"/>
      <sheetName val="Hydraulic"/>
      <sheetName val="Timeline Summary"/>
      <sheetName val="swab test"/>
      <sheetName val="Friction 2 Strings"/>
      <sheetName val="Post Job Data"/>
      <sheetName val="BHA Cal"/>
      <sheetName val="SCH_2"/>
      <sheetName val="Operator"/>
      <sheetName val="RIG DAYS"/>
      <sheetName val="Revenue"/>
      <sheetName val="TBLSKILL"/>
      <sheetName val="East Lobe 3"/>
      <sheetName val="Input"/>
      <sheetName val="JULOAPR"/>
      <sheetName val="Sheet2"/>
      <sheetName val="Dashboard"/>
      <sheetName val="Hidden Link"/>
      <sheetName val="Well Plan 1"/>
      <sheetName val="K Factor"/>
      <sheetName val="WO Date"/>
      <sheetName val="List_Opex_Prj (2004 LRP)"/>
      <sheetName val="laroux"/>
      <sheetName val="Parts"/>
      <sheetName val="MAIN"/>
      <sheetName val="LABEL_PTS"/>
      <sheetName val="GRAD"/>
      <sheetName val="Wells Config"/>
      <sheetName val="Data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ALE"/>
      <sheetName val="AFE Routing"/>
      <sheetName val="AFE Table of Contents"/>
      <sheetName val="New AFE Form"/>
      <sheetName val="AFE RIG DAYS"/>
      <sheetName val="Cost Summary"/>
      <sheetName val="SCH 19"/>
      <sheetName val="SCH 20"/>
      <sheetName val="Work Notes"/>
      <sheetName val="Cement"/>
      <sheetName val="Mud"/>
      <sheetName val="GEN INPUT"/>
      <sheetName val="Time Tracking"/>
      <sheetName val="DTC Data"/>
      <sheetName val="Prelim Drilling Program"/>
      <sheetName val="Program Worksheet"/>
      <sheetName val="Time vs Depth Graph"/>
      <sheetName val="AFE vs Actual cost"/>
      <sheetName val="Module1"/>
      <sheetName val="Geodetic report"/>
    </sheetNames>
    <sheetDataSet>
      <sheetData sheetId="0"/>
      <sheetData sheetId="1"/>
      <sheetData sheetId="2"/>
      <sheetData sheetId="3"/>
      <sheetData sheetId="4"/>
      <sheetData sheetId="5"/>
      <sheetData sheetId="6"/>
      <sheetData sheetId="7" refreshError="1"/>
      <sheetData sheetId="8" refreshError="1">
        <row r="27">
          <cell r="H27">
            <v>0</v>
          </cell>
        </row>
        <row r="382">
          <cell r="H382">
            <v>236600</v>
          </cell>
        </row>
      </sheetData>
      <sheetData sheetId="9"/>
      <sheetData sheetId="10"/>
      <sheetData sheetId="11" refreshError="1"/>
      <sheetData sheetId="12"/>
      <sheetData sheetId="13"/>
      <sheetData sheetId="14"/>
      <sheetData sheetId="15"/>
      <sheetData sheetId="16"/>
      <sheetData sheetId="17" refreshError="1"/>
      <sheetData sheetId="18" refreshError="1"/>
      <sheetData sheetId="1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qz 539.5 -543"/>
      <sheetName val="BHCT"/>
      <sheetName val="Chemreq"/>
      <sheetName val="Work Notes"/>
    </sheetNames>
    <sheetDataSet>
      <sheetData sheetId="0"/>
      <sheetData sheetId="1">
        <row r="11">
          <cell r="B11">
            <v>-1404.4</v>
          </cell>
        </row>
      </sheetData>
      <sheetData sheetId="2" refreshError="1"/>
      <sheetData sheetId="3"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s>
    <sheetDataSet>
      <sheetData sheetId="0"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sheetName val="TBLSKILL"/>
      <sheetName val="MATERIAL"/>
      <sheetName val="ALAT"/>
      <sheetName val="TABELANALISA"/>
      <sheetName val="LOKASI"/>
      <sheetName val="PEKTAN"/>
      <sheetName val="A2B PRICE"/>
      <sheetName val="TAKPLASTIK"/>
      <sheetName val="ANLTAKSIR"/>
      <sheetName val="REKAPLOKASI"/>
      <sheetName val="VOLBAKPLASTIK"/>
      <sheetName val="SALVAGE"/>
      <sheetName val="PRICE UNIT"/>
      <sheetName val="Sheet1"/>
      <sheetName val="KOEFPOTLAS"/>
      <sheetName val="rms mek"/>
      <sheetName val="A-12"/>
      <sheetName val="D-3"/>
      <sheetName val="harsat"/>
    </sheetNames>
    <sheetDataSet>
      <sheetData sheetId="0"/>
      <sheetData sheetId="1">
        <row r="3">
          <cell r="A3" t="str">
            <v>SEMI SKILL I</v>
          </cell>
          <cell r="B3">
            <v>40000</v>
          </cell>
        </row>
        <row r="4">
          <cell r="A4" t="str">
            <v>SEMI SKILL II</v>
          </cell>
          <cell r="B4">
            <v>35000</v>
          </cell>
        </row>
        <row r="5">
          <cell r="A5" t="str">
            <v>SEMI SKILL III</v>
          </cell>
          <cell r="B5">
            <v>30000</v>
          </cell>
        </row>
        <row r="6">
          <cell r="A6" t="str">
            <v>SKILL I</v>
          </cell>
          <cell r="B6">
            <v>100000</v>
          </cell>
        </row>
        <row r="7">
          <cell r="A7" t="str">
            <v>SKILL II</v>
          </cell>
          <cell r="B7">
            <v>75000</v>
          </cell>
        </row>
        <row r="8">
          <cell r="A8" t="str">
            <v>SKILL III</v>
          </cell>
          <cell r="B8">
            <v>45000</v>
          </cell>
        </row>
        <row r="9">
          <cell r="A9" t="str">
            <v>UNSKILL</v>
          </cell>
          <cell r="B9">
            <v>25000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CH227"/>
  <sheetViews>
    <sheetView tabSelected="1" topLeftCell="BU89" zoomScale="70" zoomScaleNormal="70" workbookViewId="0">
      <selection activeCell="CF226" sqref="CF226"/>
    </sheetView>
  </sheetViews>
  <sheetFormatPr defaultColWidth="13.44140625" defaultRowHeight="13.2" outlineLevelRow="1"/>
  <cols>
    <col min="1" max="1" width="12.88671875" style="201" customWidth="1"/>
    <col min="2" max="2" width="59" style="201" customWidth="1"/>
    <col min="3" max="3" width="14" style="201" customWidth="1"/>
    <col min="4" max="4" width="18.88671875" style="201" customWidth="1"/>
    <col min="5" max="5" width="17.109375" style="201" customWidth="1"/>
    <col min="6" max="6" width="8.109375" style="202" hidden="1" customWidth="1"/>
    <col min="7" max="7" width="17.44140625" style="202" hidden="1" customWidth="1"/>
    <col min="8" max="8" width="17.33203125" style="202" hidden="1" customWidth="1"/>
    <col min="9" max="9" width="8.109375" style="202" customWidth="1"/>
    <col min="10" max="10" width="17.44140625" style="202" customWidth="1"/>
    <col min="11" max="11" width="17.33203125" style="202" customWidth="1"/>
    <col min="12" max="12" width="8.109375" style="202" customWidth="1"/>
    <col min="13" max="13" width="17.44140625" style="202" customWidth="1"/>
    <col min="14" max="14" width="17.33203125" style="202" customWidth="1"/>
    <col min="15" max="15" width="8.109375" style="202" customWidth="1"/>
    <col min="16" max="16" width="17.44140625" style="202" customWidth="1"/>
    <col min="17" max="17" width="17.33203125" style="202" customWidth="1"/>
    <col min="18" max="18" width="8.109375" style="202" customWidth="1"/>
    <col min="19" max="19" width="17.44140625" style="202" customWidth="1"/>
    <col min="20" max="20" width="17.33203125" style="202" customWidth="1"/>
    <col min="21" max="21" width="8.109375" style="202" customWidth="1"/>
    <col min="22" max="22" width="17.44140625" style="202" customWidth="1"/>
    <col min="23" max="23" width="17.33203125" style="202" customWidth="1"/>
    <col min="24" max="24" width="8.109375" style="202" customWidth="1"/>
    <col min="25" max="25" width="17.44140625" style="202" customWidth="1"/>
    <col min="26" max="26" width="17.33203125" style="202" customWidth="1"/>
    <col min="27" max="27" width="8.109375" style="202" customWidth="1"/>
    <col min="28" max="28" width="17.44140625" style="202" customWidth="1"/>
    <col min="29" max="29" width="17.33203125" style="202" customWidth="1"/>
    <col min="30" max="30" width="8.109375" style="202" customWidth="1"/>
    <col min="31" max="31" width="17.44140625" style="202" customWidth="1"/>
    <col min="32" max="32" width="17.33203125" style="202" customWidth="1"/>
    <col min="33" max="33" width="8.109375" style="202" customWidth="1"/>
    <col min="34" max="34" width="17.44140625" style="202" customWidth="1"/>
    <col min="35" max="35" width="17.33203125" style="202" customWidth="1"/>
    <col min="36" max="36" width="8.109375" style="202" customWidth="1"/>
    <col min="37" max="37" width="17.44140625" style="202" customWidth="1"/>
    <col min="38" max="38" width="17.33203125" style="202" customWidth="1"/>
    <col min="39" max="39" width="8.109375" style="202" customWidth="1"/>
    <col min="40" max="40" width="17.44140625" style="202" customWidth="1"/>
    <col min="41" max="41" width="17.33203125" style="202" customWidth="1"/>
    <col min="42" max="42" width="8.109375" style="202" customWidth="1"/>
    <col min="43" max="43" width="17.44140625" style="202" customWidth="1"/>
    <col min="44" max="44" width="17.33203125" style="202" customWidth="1"/>
    <col min="45" max="45" width="8.109375" style="202" customWidth="1"/>
    <col min="46" max="46" width="17.44140625" style="202" customWidth="1"/>
    <col min="47" max="47" width="17.33203125" style="202" customWidth="1"/>
    <col min="48" max="48" width="8.109375" style="202" customWidth="1"/>
    <col min="49" max="49" width="17.44140625" style="202" customWidth="1"/>
    <col min="50" max="50" width="17.33203125" style="202" customWidth="1"/>
    <col min="51" max="51" width="8.109375" style="202" customWidth="1"/>
    <col min="52" max="52" width="17.44140625" style="202" customWidth="1"/>
    <col min="53" max="53" width="17.33203125" style="202" customWidth="1"/>
    <col min="54" max="54" width="8.109375" style="202" customWidth="1"/>
    <col min="55" max="55" width="17.44140625" style="202" customWidth="1"/>
    <col min="56" max="56" width="17.33203125" style="202" customWidth="1"/>
    <col min="57" max="57" width="8.109375" style="202" customWidth="1"/>
    <col min="58" max="58" width="17.44140625" style="202" customWidth="1"/>
    <col min="59" max="59" width="17.33203125" style="202" customWidth="1"/>
    <col min="60" max="60" width="8.109375" style="202" customWidth="1"/>
    <col min="61" max="61" width="17.44140625" style="202" customWidth="1"/>
    <col min="62" max="62" width="17.33203125" style="202" customWidth="1"/>
    <col min="63" max="63" width="8.109375" style="202" customWidth="1"/>
    <col min="64" max="64" width="17.44140625" style="202" customWidth="1"/>
    <col min="65" max="65" width="17.33203125" style="202" customWidth="1"/>
    <col min="66" max="66" width="8.109375" style="202" customWidth="1"/>
    <col min="67" max="67" width="17.44140625" style="202" customWidth="1"/>
    <col min="68" max="68" width="17.33203125" style="202" customWidth="1"/>
    <col min="69" max="69" width="8.109375" style="202" customWidth="1"/>
    <col min="70" max="70" width="17.44140625" style="202" customWidth="1"/>
    <col min="71" max="71" width="17.33203125" style="202" customWidth="1"/>
    <col min="72" max="72" width="8.109375" style="202" customWidth="1"/>
    <col min="73" max="73" width="17.44140625" style="202" customWidth="1"/>
    <col min="74" max="74" width="17.33203125" style="202" customWidth="1"/>
    <col min="75" max="75" width="8.109375" style="202" customWidth="1"/>
    <col min="76" max="76" width="17.44140625" style="202" customWidth="1"/>
    <col min="77" max="77" width="17.33203125" style="202" customWidth="1"/>
    <col min="78" max="78" width="8.109375" style="202" customWidth="1"/>
    <col min="79" max="79" width="17.44140625" style="202" customWidth="1"/>
    <col min="80" max="80" width="17.33203125" style="202" customWidth="1"/>
    <col min="81" max="81" width="8.109375" style="202" customWidth="1"/>
    <col min="82" max="82" width="17.44140625" style="202" customWidth="1"/>
    <col min="83" max="83" width="17.33203125" style="202" customWidth="1"/>
    <col min="84" max="84" width="15.33203125" style="84" customWidth="1"/>
    <col min="85" max="16384" width="13.44140625" style="84"/>
  </cols>
  <sheetData>
    <row r="1" spans="1:84" ht="19.5" customHeight="1">
      <c r="A1" s="344" t="s">
        <v>0</v>
      </c>
      <c r="B1" s="345"/>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c r="BV1" s="84"/>
      <c r="BW1" s="84"/>
      <c r="BX1" s="84"/>
      <c r="BY1" s="84"/>
      <c r="BZ1" s="84"/>
      <c r="CA1" s="84"/>
      <c r="CB1" s="84"/>
      <c r="CC1" s="84"/>
      <c r="CD1" s="84"/>
      <c r="CE1" s="84"/>
    </row>
    <row r="2" spans="1:84" ht="19.5" customHeight="1">
      <c r="A2" s="344"/>
      <c r="B2" s="345"/>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c r="BV2" s="84"/>
      <c r="BW2" s="84"/>
      <c r="BX2" s="84"/>
      <c r="BY2" s="84"/>
      <c r="BZ2" s="84"/>
      <c r="CA2" s="84"/>
      <c r="CB2" s="84"/>
      <c r="CC2" s="84"/>
      <c r="CD2" s="84"/>
      <c r="CE2" s="84"/>
    </row>
    <row r="4" spans="1:84" ht="12.75" customHeight="1">
      <c r="A4" s="203" t="s">
        <v>1</v>
      </c>
      <c r="B4" s="204" t="s">
        <v>2</v>
      </c>
    </row>
    <row r="5" spans="1:84" ht="12.75" customHeight="1">
      <c r="A5" s="203" t="s">
        <v>3</v>
      </c>
      <c r="B5" s="204" t="s">
        <v>4</v>
      </c>
      <c r="D5" s="84"/>
      <c r="E5" s="84"/>
      <c r="CD5" s="350" t="s">
        <v>5</v>
      </c>
      <c r="CE5" s="350"/>
      <c r="CF5" s="202"/>
    </row>
    <row r="6" spans="1:84" ht="12.75" customHeight="1">
      <c r="A6" s="203" t="s">
        <v>6</v>
      </c>
      <c r="B6" s="205" t="s">
        <v>7</v>
      </c>
      <c r="D6" s="84"/>
      <c r="E6" s="84"/>
      <c r="CD6" s="350"/>
      <c r="CE6" s="350"/>
      <c r="CF6" s="202"/>
    </row>
    <row r="7" spans="1:84" ht="12.75" customHeight="1">
      <c r="A7" s="203" t="s">
        <v>8</v>
      </c>
      <c r="B7" s="206" t="s">
        <v>9</v>
      </c>
      <c r="D7" s="84"/>
      <c r="E7" s="84"/>
      <c r="G7" s="207"/>
      <c r="J7" s="207"/>
      <c r="M7" s="207"/>
      <c r="P7" s="207"/>
      <c r="S7" s="207"/>
      <c r="V7" s="207"/>
      <c r="Y7" s="207"/>
      <c r="AB7" s="207"/>
      <c r="AE7" s="207"/>
      <c r="AH7" s="207"/>
      <c r="AK7" s="207"/>
      <c r="AN7" s="207"/>
      <c r="AQ7" s="207"/>
      <c r="AT7" s="207"/>
      <c r="AW7" s="207"/>
      <c r="AZ7" s="207"/>
      <c r="BC7" s="207"/>
      <c r="BF7" s="207"/>
      <c r="BI7" s="207"/>
      <c r="BL7" s="207"/>
      <c r="BO7" s="207"/>
      <c r="BR7" s="207"/>
      <c r="BU7" s="207"/>
      <c r="BX7" s="207"/>
      <c r="CA7" s="207"/>
      <c r="CD7" s="350"/>
      <c r="CE7" s="350"/>
      <c r="CF7" s="202"/>
    </row>
    <row r="8" spans="1:84">
      <c r="A8" s="203" t="s">
        <v>10</v>
      </c>
      <c r="B8" s="208">
        <v>470258.49276678503</v>
      </c>
      <c r="G8" s="207"/>
      <c r="H8" s="209"/>
      <c r="J8" s="207"/>
      <c r="K8" s="209"/>
      <c r="M8" s="207"/>
      <c r="N8" s="209"/>
      <c r="P8" s="207"/>
      <c r="Q8" s="209"/>
      <c r="S8" s="207"/>
      <c r="T8" s="209"/>
      <c r="V8" s="207"/>
      <c r="W8" s="209"/>
      <c r="Y8" s="207"/>
      <c r="Z8" s="209"/>
      <c r="AB8" s="207"/>
      <c r="AC8" s="209"/>
      <c r="AE8" s="207"/>
      <c r="AF8" s="209"/>
      <c r="AH8" s="207"/>
      <c r="AI8" s="209"/>
      <c r="AK8" s="207"/>
      <c r="AL8" s="209"/>
      <c r="AN8" s="207"/>
      <c r="AO8" s="209"/>
      <c r="AQ8" s="207"/>
      <c r="AR8" s="209"/>
      <c r="AT8" s="207"/>
      <c r="AU8" s="209"/>
      <c r="AW8" s="207"/>
      <c r="AX8" s="209"/>
      <c r="AZ8" s="207"/>
      <c r="BA8" s="209"/>
      <c r="BC8" s="207"/>
      <c r="BD8" s="209"/>
      <c r="BF8" s="207"/>
      <c r="BG8" s="209"/>
      <c r="BI8" s="207"/>
      <c r="BJ8" s="209"/>
      <c r="BL8" s="207"/>
      <c r="BM8" s="209"/>
      <c r="BO8" s="207"/>
      <c r="BP8" s="209"/>
      <c r="BR8" s="207"/>
      <c r="BS8" s="209"/>
      <c r="BU8" s="207"/>
      <c r="BV8" s="209"/>
      <c r="BX8" s="207"/>
      <c r="BY8" s="209"/>
      <c r="CA8" s="207"/>
      <c r="CB8" s="209"/>
      <c r="CD8" s="350"/>
      <c r="CE8" s="350"/>
      <c r="CF8" s="209"/>
    </row>
    <row r="9" spans="1:84">
      <c r="A9" s="203" t="s">
        <v>11</v>
      </c>
      <c r="B9" s="208">
        <v>14800</v>
      </c>
      <c r="G9" s="207"/>
      <c r="J9" s="207"/>
      <c r="M9" s="207"/>
      <c r="P9" s="207"/>
      <c r="S9" s="207"/>
      <c r="V9" s="207"/>
      <c r="Y9" s="207"/>
      <c r="AB9" s="207"/>
      <c r="AE9" s="207"/>
      <c r="AH9" s="207"/>
      <c r="AK9" s="207"/>
      <c r="AN9" s="207"/>
      <c r="AQ9" s="207"/>
      <c r="AT9" s="207"/>
      <c r="AW9" s="207"/>
      <c r="AZ9" s="207"/>
      <c r="BC9" s="207"/>
      <c r="BF9" s="207"/>
      <c r="BI9" s="207"/>
      <c r="BL9" s="207"/>
      <c r="BO9" s="207"/>
      <c r="BR9" s="207"/>
      <c r="BU9" s="207"/>
      <c r="BX9" s="207"/>
      <c r="CA9" s="207"/>
      <c r="CD9" s="350"/>
      <c r="CE9" s="350"/>
      <c r="CF9" s="202"/>
    </row>
    <row r="10" spans="1:84">
      <c r="A10" s="203" t="s">
        <v>12</v>
      </c>
      <c r="B10" s="210">
        <v>44943</v>
      </c>
      <c r="D10" s="84"/>
      <c r="E10" s="84"/>
      <c r="CD10" s="350"/>
      <c r="CE10" s="350"/>
      <c r="CF10" s="202"/>
    </row>
    <row r="11" spans="1:84" ht="13.8" thickBot="1"/>
    <row r="12" spans="1:84" ht="15" customHeight="1">
      <c r="A12" s="338" t="s">
        <v>13</v>
      </c>
      <c r="B12" s="340" t="s">
        <v>14</v>
      </c>
      <c r="C12" s="342" t="s">
        <v>15</v>
      </c>
      <c r="D12" s="354" t="s">
        <v>16</v>
      </c>
      <c r="E12" s="355"/>
      <c r="F12" s="316">
        <f>B10-1</f>
        <v>44942</v>
      </c>
      <c r="G12" s="317"/>
      <c r="H12" s="318"/>
      <c r="I12" s="316">
        <f>F12+1</f>
        <v>44943</v>
      </c>
      <c r="J12" s="317"/>
      <c r="K12" s="318"/>
      <c r="L12" s="316">
        <f>I12+1</f>
        <v>44944</v>
      </c>
      <c r="M12" s="317"/>
      <c r="N12" s="318"/>
      <c r="O12" s="316">
        <f>L12+1</f>
        <v>44945</v>
      </c>
      <c r="P12" s="317"/>
      <c r="Q12" s="318"/>
      <c r="R12" s="316">
        <f>O12+1</f>
        <v>44946</v>
      </c>
      <c r="S12" s="317"/>
      <c r="T12" s="318"/>
      <c r="U12" s="316">
        <f>R12+1</f>
        <v>44947</v>
      </c>
      <c r="V12" s="317"/>
      <c r="W12" s="318"/>
      <c r="X12" s="316">
        <f>U12+1</f>
        <v>44948</v>
      </c>
      <c r="Y12" s="317"/>
      <c r="Z12" s="318"/>
      <c r="AA12" s="316">
        <f>X12+1</f>
        <v>44949</v>
      </c>
      <c r="AB12" s="317"/>
      <c r="AC12" s="318"/>
      <c r="AD12" s="316">
        <f>AA12+1</f>
        <v>44950</v>
      </c>
      <c r="AE12" s="317"/>
      <c r="AF12" s="318"/>
      <c r="AG12" s="316">
        <f>AD12+1</f>
        <v>44951</v>
      </c>
      <c r="AH12" s="317"/>
      <c r="AI12" s="318"/>
      <c r="AJ12" s="316">
        <f>AG12+1</f>
        <v>44952</v>
      </c>
      <c r="AK12" s="317"/>
      <c r="AL12" s="318"/>
      <c r="AM12" s="316">
        <f>AJ12+1</f>
        <v>44953</v>
      </c>
      <c r="AN12" s="317"/>
      <c r="AO12" s="318"/>
      <c r="AP12" s="316">
        <f>AM12+1</f>
        <v>44954</v>
      </c>
      <c r="AQ12" s="317"/>
      <c r="AR12" s="318"/>
      <c r="AS12" s="316">
        <f>AP12+1</f>
        <v>44955</v>
      </c>
      <c r="AT12" s="317"/>
      <c r="AU12" s="318"/>
      <c r="AV12" s="316">
        <f>AS12+1</f>
        <v>44956</v>
      </c>
      <c r="AW12" s="317"/>
      <c r="AX12" s="318"/>
      <c r="AY12" s="316">
        <f>AV12+1</f>
        <v>44957</v>
      </c>
      <c r="AZ12" s="317"/>
      <c r="BA12" s="318"/>
      <c r="BB12" s="316">
        <f>AY12+1</f>
        <v>44958</v>
      </c>
      <c r="BC12" s="317"/>
      <c r="BD12" s="318"/>
      <c r="BE12" s="316">
        <f>BB12+1</f>
        <v>44959</v>
      </c>
      <c r="BF12" s="317"/>
      <c r="BG12" s="318"/>
      <c r="BH12" s="316">
        <f>BE12+1</f>
        <v>44960</v>
      </c>
      <c r="BI12" s="317"/>
      <c r="BJ12" s="318"/>
      <c r="BK12" s="316">
        <f>BH12+1</f>
        <v>44961</v>
      </c>
      <c r="BL12" s="317"/>
      <c r="BM12" s="318"/>
      <c r="BN12" s="316">
        <f>BK12+1</f>
        <v>44962</v>
      </c>
      <c r="BO12" s="317"/>
      <c r="BP12" s="318"/>
      <c r="BQ12" s="316">
        <f>BN12+1</f>
        <v>44963</v>
      </c>
      <c r="BR12" s="317"/>
      <c r="BS12" s="318"/>
      <c r="BT12" s="316">
        <f>BQ12+1</f>
        <v>44964</v>
      </c>
      <c r="BU12" s="317"/>
      <c r="BV12" s="318"/>
      <c r="BW12" s="316">
        <f>BT12+1</f>
        <v>44965</v>
      </c>
      <c r="BX12" s="317"/>
      <c r="BY12" s="318"/>
      <c r="BZ12" s="316">
        <f>BW12+1</f>
        <v>44966</v>
      </c>
      <c r="CA12" s="317"/>
      <c r="CB12" s="318"/>
      <c r="CC12" s="351" t="s">
        <v>17</v>
      </c>
      <c r="CD12" s="352"/>
      <c r="CE12" s="353"/>
    </row>
    <row r="13" spans="1:84" ht="15" customHeight="1">
      <c r="A13" s="339"/>
      <c r="B13" s="341"/>
      <c r="C13" s="343"/>
      <c r="D13" s="211" t="s">
        <v>18</v>
      </c>
      <c r="E13" s="212" t="s">
        <v>19</v>
      </c>
      <c r="F13" s="319">
        <v>0</v>
      </c>
      <c r="G13" s="320"/>
      <c r="H13" s="321"/>
      <c r="I13" s="319">
        <f>F13+1</f>
        <v>1</v>
      </c>
      <c r="J13" s="320"/>
      <c r="K13" s="321"/>
      <c r="L13" s="319">
        <f>I13+1</f>
        <v>2</v>
      </c>
      <c r="M13" s="320"/>
      <c r="N13" s="321"/>
      <c r="O13" s="319">
        <f>L13+1</f>
        <v>3</v>
      </c>
      <c r="P13" s="320"/>
      <c r="Q13" s="321"/>
      <c r="R13" s="319">
        <f>O13+1</f>
        <v>4</v>
      </c>
      <c r="S13" s="320"/>
      <c r="T13" s="321"/>
      <c r="U13" s="319">
        <f>R13+1</f>
        <v>5</v>
      </c>
      <c r="V13" s="320"/>
      <c r="W13" s="321"/>
      <c r="X13" s="319">
        <f>U13+1</f>
        <v>6</v>
      </c>
      <c r="Y13" s="320"/>
      <c r="Z13" s="321"/>
      <c r="AA13" s="319">
        <f>X13+1</f>
        <v>7</v>
      </c>
      <c r="AB13" s="320"/>
      <c r="AC13" s="321"/>
      <c r="AD13" s="319">
        <f>AA13+1</f>
        <v>8</v>
      </c>
      <c r="AE13" s="320"/>
      <c r="AF13" s="321"/>
      <c r="AG13" s="319">
        <f>AD13+1</f>
        <v>9</v>
      </c>
      <c r="AH13" s="320"/>
      <c r="AI13" s="321"/>
      <c r="AJ13" s="319">
        <f>AG13+1</f>
        <v>10</v>
      </c>
      <c r="AK13" s="320"/>
      <c r="AL13" s="321"/>
      <c r="AM13" s="319">
        <f>AJ13+1</f>
        <v>11</v>
      </c>
      <c r="AN13" s="320"/>
      <c r="AO13" s="321"/>
      <c r="AP13" s="319">
        <f>AM13+1</f>
        <v>12</v>
      </c>
      <c r="AQ13" s="320"/>
      <c r="AR13" s="321"/>
      <c r="AS13" s="319">
        <f>AP13+1</f>
        <v>13</v>
      </c>
      <c r="AT13" s="320"/>
      <c r="AU13" s="321"/>
      <c r="AV13" s="319">
        <f>AS13+1</f>
        <v>14</v>
      </c>
      <c r="AW13" s="320"/>
      <c r="AX13" s="321"/>
      <c r="AY13" s="319">
        <f>AV13+1</f>
        <v>15</v>
      </c>
      <c r="AZ13" s="320"/>
      <c r="BA13" s="321"/>
      <c r="BB13" s="319">
        <f>AY13+1</f>
        <v>16</v>
      </c>
      <c r="BC13" s="320"/>
      <c r="BD13" s="321"/>
      <c r="BE13" s="319">
        <f>BB13+1</f>
        <v>17</v>
      </c>
      <c r="BF13" s="320"/>
      <c r="BG13" s="321"/>
      <c r="BH13" s="319">
        <f>BE13+1</f>
        <v>18</v>
      </c>
      <c r="BI13" s="320"/>
      <c r="BJ13" s="321"/>
      <c r="BK13" s="319">
        <f>BH13+1</f>
        <v>19</v>
      </c>
      <c r="BL13" s="320"/>
      <c r="BM13" s="321"/>
      <c r="BN13" s="319">
        <f>BK13+1</f>
        <v>20</v>
      </c>
      <c r="BO13" s="320"/>
      <c r="BP13" s="321"/>
      <c r="BQ13" s="319">
        <f>BN13+1</f>
        <v>21</v>
      </c>
      <c r="BR13" s="320"/>
      <c r="BS13" s="321"/>
      <c r="BT13" s="319">
        <f>BQ13+1</f>
        <v>22</v>
      </c>
      <c r="BU13" s="320"/>
      <c r="BV13" s="321"/>
      <c r="BW13" s="319">
        <f>BT13+1</f>
        <v>23</v>
      </c>
      <c r="BX13" s="320"/>
      <c r="BY13" s="321"/>
      <c r="BZ13" s="319">
        <f>BW13+1</f>
        <v>24</v>
      </c>
      <c r="CA13" s="320"/>
      <c r="CB13" s="321"/>
      <c r="CC13" s="336" t="s">
        <v>20</v>
      </c>
      <c r="CD13" s="328" t="s">
        <v>21</v>
      </c>
      <c r="CE13" s="326" t="s">
        <v>22</v>
      </c>
    </row>
    <row r="14" spans="1:84" ht="15" customHeight="1" thickBot="1">
      <c r="A14" s="213"/>
      <c r="B14" s="213"/>
      <c r="C14" s="214"/>
      <c r="D14" s="215"/>
      <c r="E14" s="216"/>
      <c r="F14" s="217" t="s">
        <v>23</v>
      </c>
      <c r="G14" s="218" t="s">
        <v>24</v>
      </c>
      <c r="H14" s="219" t="s">
        <v>25</v>
      </c>
      <c r="I14" s="217" t="s">
        <v>23</v>
      </c>
      <c r="J14" s="218" t="s">
        <v>24</v>
      </c>
      <c r="K14" s="219" t="s">
        <v>25</v>
      </c>
      <c r="L14" s="217" t="s">
        <v>23</v>
      </c>
      <c r="M14" s="218" t="s">
        <v>24</v>
      </c>
      <c r="N14" s="219" t="s">
        <v>25</v>
      </c>
      <c r="O14" s="217" t="s">
        <v>23</v>
      </c>
      <c r="P14" s="218" t="s">
        <v>24</v>
      </c>
      <c r="Q14" s="219" t="s">
        <v>25</v>
      </c>
      <c r="R14" s="217" t="s">
        <v>23</v>
      </c>
      <c r="S14" s="218" t="s">
        <v>24</v>
      </c>
      <c r="T14" s="219" t="s">
        <v>25</v>
      </c>
      <c r="U14" s="217" t="s">
        <v>23</v>
      </c>
      <c r="V14" s="218" t="s">
        <v>24</v>
      </c>
      <c r="W14" s="219" t="s">
        <v>25</v>
      </c>
      <c r="X14" s="217" t="s">
        <v>23</v>
      </c>
      <c r="Y14" s="218" t="s">
        <v>24</v>
      </c>
      <c r="Z14" s="219" t="s">
        <v>25</v>
      </c>
      <c r="AA14" s="217" t="s">
        <v>23</v>
      </c>
      <c r="AB14" s="218" t="s">
        <v>24</v>
      </c>
      <c r="AC14" s="219" t="s">
        <v>25</v>
      </c>
      <c r="AD14" s="217" t="s">
        <v>23</v>
      </c>
      <c r="AE14" s="218" t="s">
        <v>24</v>
      </c>
      <c r="AF14" s="219" t="s">
        <v>25</v>
      </c>
      <c r="AG14" s="217" t="s">
        <v>23</v>
      </c>
      <c r="AH14" s="218" t="s">
        <v>24</v>
      </c>
      <c r="AI14" s="219" t="s">
        <v>25</v>
      </c>
      <c r="AJ14" s="217" t="s">
        <v>23</v>
      </c>
      <c r="AK14" s="218" t="s">
        <v>24</v>
      </c>
      <c r="AL14" s="219" t="s">
        <v>25</v>
      </c>
      <c r="AM14" s="217" t="s">
        <v>23</v>
      </c>
      <c r="AN14" s="218" t="s">
        <v>24</v>
      </c>
      <c r="AO14" s="219" t="s">
        <v>25</v>
      </c>
      <c r="AP14" s="217" t="s">
        <v>23</v>
      </c>
      <c r="AQ14" s="218" t="s">
        <v>24</v>
      </c>
      <c r="AR14" s="219" t="s">
        <v>25</v>
      </c>
      <c r="AS14" s="217" t="s">
        <v>23</v>
      </c>
      <c r="AT14" s="218" t="s">
        <v>24</v>
      </c>
      <c r="AU14" s="219" t="s">
        <v>25</v>
      </c>
      <c r="AV14" s="217" t="s">
        <v>23</v>
      </c>
      <c r="AW14" s="218" t="s">
        <v>24</v>
      </c>
      <c r="AX14" s="219" t="s">
        <v>25</v>
      </c>
      <c r="AY14" s="217" t="s">
        <v>23</v>
      </c>
      <c r="AZ14" s="218" t="s">
        <v>24</v>
      </c>
      <c r="BA14" s="219" t="s">
        <v>25</v>
      </c>
      <c r="BB14" s="217" t="s">
        <v>23</v>
      </c>
      <c r="BC14" s="218" t="s">
        <v>24</v>
      </c>
      <c r="BD14" s="219" t="s">
        <v>25</v>
      </c>
      <c r="BE14" s="217" t="s">
        <v>23</v>
      </c>
      <c r="BF14" s="218" t="s">
        <v>24</v>
      </c>
      <c r="BG14" s="219" t="s">
        <v>25</v>
      </c>
      <c r="BH14" s="217" t="s">
        <v>23</v>
      </c>
      <c r="BI14" s="218" t="s">
        <v>24</v>
      </c>
      <c r="BJ14" s="219" t="s">
        <v>25</v>
      </c>
      <c r="BK14" s="217" t="s">
        <v>23</v>
      </c>
      <c r="BL14" s="218" t="s">
        <v>24</v>
      </c>
      <c r="BM14" s="219" t="s">
        <v>25</v>
      </c>
      <c r="BN14" s="217" t="s">
        <v>23</v>
      </c>
      <c r="BO14" s="218" t="s">
        <v>24</v>
      </c>
      <c r="BP14" s="219" t="s">
        <v>25</v>
      </c>
      <c r="BQ14" s="217" t="s">
        <v>23</v>
      </c>
      <c r="BR14" s="218" t="s">
        <v>24</v>
      </c>
      <c r="BS14" s="219" t="s">
        <v>25</v>
      </c>
      <c r="BT14" s="217" t="s">
        <v>23</v>
      </c>
      <c r="BU14" s="218" t="s">
        <v>24</v>
      </c>
      <c r="BV14" s="219" t="s">
        <v>25</v>
      </c>
      <c r="BW14" s="217" t="s">
        <v>23</v>
      </c>
      <c r="BX14" s="218" t="s">
        <v>24</v>
      </c>
      <c r="BY14" s="219" t="s">
        <v>25</v>
      </c>
      <c r="BZ14" s="217" t="s">
        <v>23</v>
      </c>
      <c r="CA14" s="218" t="s">
        <v>24</v>
      </c>
      <c r="CB14" s="219" t="s">
        <v>25</v>
      </c>
      <c r="CC14" s="337"/>
      <c r="CD14" s="329"/>
      <c r="CE14" s="327"/>
    </row>
    <row r="15" spans="1:84" ht="15" customHeight="1" thickBot="1">
      <c r="A15" s="220">
        <v>1</v>
      </c>
      <c r="B15" s="220">
        <f>+A15+1</f>
        <v>2</v>
      </c>
      <c r="C15" s="221">
        <f>+B15+1</f>
        <v>3</v>
      </c>
      <c r="D15" s="222">
        <f>+C15+1</f>
        <v>4</v>
      </c>
      <c r="E15" s="223">
        <f>+D15+1</f>
        <v>5</v>
      </c>
      <c r="F15" s="224">
        <f t="shared" ref="F15:AR15" si="0">E15+1</f>
        <v>6</v>
      </c>
      <c r="G15" s="225">
        <f t="shared" si="0"/>
        <v>7</v>
      </c>
      <c r="H15" s="226">
        <f t="shared" si="0"/>
        <v>8</v>
      </c>
      <c r="I15" s="224">
        <f t="shared" si="0"/>
        <v>9</v>
      </c>
      <c r="J15" s="225">
        <f t="shared" si="0"/>
        <v>10</v>
      </c>
      <c r="K15" s="226">
        <f t="shared" si="0"/>
        <v>11</v>
      </c>
      <c r="L15" s="224">
        <f t="shared" si="0"/>
        <v>12</v>
      </c>
      <c r="M15" s="225">
        <f t="shared" si="0"/>
        <v>13</v>
      </c>
      <c r="N15" s="226">
        <f t="shared" si="0"/>
        <v>14</v>
      </c>
      <c r="O15" s="224">
        <f t="shared" si="0"/>
        <v>15</v>
      </c>
      <c r="P15" s="225">
        <f t="shared" si="0"/>
        <v>16</v>
      </c>
      <c r="Q15" s="226">
        <f t="shared" si="0"/>
        <v>17</v>
      </c>
      <c r="R15" s="224">
        <f t="shared" si="0"/>
        <v>18</v>
      </c>
      <c r="S15" s="225">
        <f t="shared" si="0"/>
        <v>19</v>
      </c>
      <c r="T15" s="226">
        <f t="shared" si="0"/>
        <v>20</v>
      </c>
      <c r="U15" s="224">
        <f t="shared" si="0"/>
        <v>21</v>
      </c>
      <c r="V15" s="225">
        <f t="shared" si="0"/>
        <v>22</v>
      </c>
      <c r="W15" s="226">
        <f t="shared" si="0"/>
        <v>23</v>
      </c>
      <c r="X15" s="224">
        <f t="shared" si="0"/>
        <v>24</v>
      </c>
      <c r="Y15" s="225">
        <f t="shared" si="0"/>
        <v>25</v>
      </c>
      <c r="Z15" s="226">
        <f t="shared" si="0"/>
        <v>26</v>
      </c>
      <c r="AA15" s="224">
        <f t="shared" si="0"/>
        <v>27</v>
      </c>
      <c r="AB15" s="225">
        <f t="shared" si="0"/>
        <v>28</v>
      </c>
      <c r="AC15" s="226">
        <f t="shared" si="0"/>
        <v>29</v>
      </c>
      <c r="AD15" s="224">
        <f t="shared" si="0"/>
        <v>30</v>
      </c>
      <c r="AE15" s="225">
        <f t="shared" si="0"/>
        <v>31</v>
      </c>
      <c r="AF15" s="226">
        <f t="shared" si="0"/>
        <v>32</v>
      </c>
      <c r="AG15" s="224">
        <f t="shared" si="0"/>
        <v>33</v>
      </c>
      <c r="AH15" s="225">
        <f t="shared" si="0"/>
        <v>34</v>
      </c>
      <c r="AI15" s="226">
        <f t="shared" si="0"/>
        <v>35</v>
      </c>
      <c r="AJ15" s="224">
        <f t="shared" si="0"/>
        <v>36</v>
      </c>
      <c r="AK15" s="225">
        <f t="shared" si="0"/>
        <v>37</v>
      </c>
      <c r="AL15" s="226">
        <f t="shared" si="0"/>
        <v>38</v>
      </c>
      <c r="AM15" s="224">
        <f t="shared" si="0"/>
        <v>39</v>
      </c>
      <c r="AN15" s="225">
        <f t="shared" si="0"/>
        <v>40</v>
      </c>
      <c r="AO15" s="226">
        <f t="shared" si="0"/>
        <v>41</v>
      </c>
      <c r="AP15" s="224">
        <f t="shared" si="0"/>
        <v>42</v>
      </c>
      <c r="AQ15" s="225">
        <f t="shared" si="0"/>
        <v>43</v>
      </c>
      <c r="AR15" s="226">
        <f t="shared" si="0"/>
        <v>44</v>
      </c>
      <c r="AS15" s="224">
        <f t="shared" ref="AS15" si="1">AR15+1</f>
        <v>45</v>
      </c>
      <c r="AT15" s="225">
        <f t="shared" ref="AT15" si="2">AS15+1</f>
        <v>46</v>
      </c>
      <c r="AU15" s="226">
        <f t="shared" ref="AU15" si="3">AT15+1</f>
        <v>47</v>
      </c>
      <c r="AV15" s="224">
        <f t="shared" ref="AV15" si="4">AU15+1</f>
        <v>48</v>
      </c>
      <c r="AW15" s="225">
        <f t="shared" ref="AW15" si="5">AV15+1</f>
        <v>49</v>
      </c>
      <c r="AX15" s="226">
        <f t="shared" ref="AX15" si="6">AW15+1</f>
        <v>50</v>
      </c>
      <c r="AY15" s="224">
        <f t="shared" ref="AY15" si="7">AX15+1</f>
        <v>51</v>
      </c>
      <c r="AZ15" s="225">
        <f t="shared" ref="AZ15" si="8">AY15+1</f>
        <v>52</v>
      </c>
      <c r="BA15" s="226">
        <f t="shared" ref="BA15" si="9">AZ15+1</f>
        <v>53</v>
      </c>
      <c r="BB15" s="224">
        <f t="shared" ref="BB15" si="10">BA15+1</f>
        <v>54</v>
      </c>
      <c r="BC15" s="225">
        <f t="shared" ref="BC15" si="11">BB15+1</f>
        <v>55</v>
      </c>
      <c r="BD15" s="226">
        <f t="shared" ref="BD15" si="12">BC15+1</f>
        <v>56</v>
      </c>
      <c r="BE15" s="224">
        <f t="shared" ref="BE15" si="13">BD15+1</f>
        <v>57</v>
      </c>
      <c r="BF15" s="225">
        <f t="shared" ref="BF15" si="14">BE15+1</f>
        <v>58</v>
      </c>
      <c r="BG15" s="226">
        <f t="shared" ref="BG15" si="15">BF15+1</f>
        <v>59</v>
      </c>
      <c r="BH15" s="224">
        <f t="shared" ref="BH15" si="16">BG15+1</f>
        <v>60</v>
      </c>
      <c r="BI15" s="225">
        <f t="shared" ref="BI15" si="17">BH15+1</f>
        <v>61</v>
      </c>
      <c r="BJ15" s="226">
        <f t="shared" ref="BJ15" si="18">BI15+1</f>
        <v>62</v>
      </c>
      <c r="BK15" s="224">
        <f t="shared" ref="BK15" si="19">BJ15+1</f>
        <v>63</v>
      </c>
      <c r="BL15" s="225">
        <f t="shared" ref="BL15" si="20">BK15+1</f>
        <v>64</v>
      </c>
      <c r="BM15" s="226">
        <f t="shared" ref="BM15" si="21">BL15+1</f>
        <v>65</v>
      </c>
      <c r="BN15" s="224">
        <f t="shared" ref="BN15" si="22">BM15+1</f>
        <v>66</v>
      </c>
      <c r="BO15" s="225">
        <f t="shared" ref="BO15" si="23">BN15+1</f>
        <v>67</v>
      </c>
      <c r="BP15" s="226">
        <f t="shared" ref="BP15" si="24">BO15+1</f>
        <v>68</v>
      </c>
      <c r="BQ15" s="224">
        <f t="shared" ref="BQ15" si="25">BP15+1</f>
        <v>69</v>
      </c>
      <c r="BR15" s="225">
        <f t="shared" ref="BR15" si="26">BQ15+1</f>
        <v>70</v>
      </c>
      <c r="BS15" s="226">
        <f t="shared" ref="BS15" si="27">BR15+1</f>
        <v>71</v>
      </c>
      <c r="BT15" s="224">
        <f t="shared" ref="BT15" si="28">BS15+1</f>
        <v>72</v>
      </c>
      <c r="BU15" s="225">
        <f t="shared" ref="BU15" si="29">BT15+1</f>
        <v>73</v>
      </c>
      <c r="BV15" s="226">
        <f t="shared" ref="BV15" si="30">BU15+1</f>
        <v>74</v>
      </c>
      <c r="BW15" s="224">
        <f t="shared" ref="BW15" si="31">BV15+1</f>
        <v>75</v>
      </c>
      <c r="BX15" s="225">
        <f t="shared" ref="BX15" si="32">BW15+1</f>
        <v>76</v>
      </c>
      <c r="BY15" s="226">
        <f t="shared" ref="BY15" si="33">BX15+1</f>
        <v>77</v>
      </c>
      <c r="BZ15" s="224">
        <f t="shared" ref="BZ15" si="34">BY15+1</f>
        <v>78</v>
      </c>
      <c r="CA15" s="225">
        <f t="shared" ref="CA15" si="35">BZ15+1</f>
        <v>79</v>
      </c>
      <c r="CB15" s="226">
        <f t="shared" ref="CB15" si="36">CA15+1</f>
        <v>80</v>
      </c>
      <c r="CC15" s="224"/>
      <c r="CD15" s="225"/>
      <c r="CE15" s="226"/>
    </row>
    <row r="16" spans="1:84" ht="15" hidden="1" customHeight="1">
      <c r="A16" s="227">
        <v>2</v>
      </c>
      <c r="B16" s="228" t="s">
        <v>26</v>
      </c>
      <c r="C16" s="330" t="s">
        <v>27</v>
      </c>
      <c r="D16" s="331"/>
      <c r="E16" s="332"/>
      <c r="F16" s="229"/>
      <c r="G16" s="230">
        <f>SUM(G17:G18)</f>
        <v>0</v>
      </c>
      <c r="H16" s="231">
        <f>SUM(H17:H18)</f>
        <v>0</v>
      </c>
      <c r="I16" s="229"/>
      <c r="J16" s="230">
        <f>SUM(J17:J18)</f>
        <v>0</v>
      </c>
      <c r="K16" s="231">
        <f>SUM(K17:K18)</f>
        <v>0</v>
      </c>
      <c r="L16" s="229"/>
      <c r="M16" s="230">
        <f>SUM(M17:M18)</f>
        <v>0</v>
      </c>
      <c r="N16" s="231">
        <f>SUM(N17:N18)</f>
        <v>0</v>
      </c>
      <c r="O16" s="229"/>
      <c r="P16" s="230">
        <f>SUM(P17:P18)</f>
        <v>0</v>
      </c>
      <c r="Q16" s="231">
        <f>SUM(Q17:Q18)</f>
        <v>0</v>
      </c>
      <c r="R16" s="229"/>
      <c r="S16" s="230">
        <f>SUM(S17:S18)</f>
        <v>0</v>
      </c>
      <c r="T16" s="231">
        <f>SUM(T17:T18)</f>
        <v>0</v>
      </c>
      <c r="U16" s="229"/>
      <c r="V16" s="230">
        <f>SUM(V17:V18)</f>
        <v>0</v>
      </c>
      <c r="W16" s="231">
        <f>SUM(W17:W18)</f>
        <v>0</v>
      </c>
      <c r="X16" s="229"/>
      <c r="Y16" s="230">
        <f>SUM(Y17:Y18)</f>
        <v>0</v>
      </c>
      <c r="Z16" s="231">
        <f>SUM(Z17:Z18)</f>
        <v>0</v>
      </c>
      <c r="AA16" s="229"/>
      <c r="AB16" s="230">
        <f>SUM(AB17:AB18)</f>
        <v>0</v>
      </c>
      <c r="AC16" s="231">
        <f>SUM(AC17:AC18)</f>
        <v>0</v>
      </c>
      <c r="AD16" s="229"/>
      <c r="AE16" s="230">
        <f>SUM(AE17:AE18)</f>
        <v>0</v>
      </c>
      <c r="AF16" s="231">
        <f>SUM(AF17:AF18)</f>
        <v>0</v>
      </c>
      <c r="AG16" s="229"/>
      <c r="AH16" s="230">
        <f>SUM(AH17:AH18)</f>
        <v>0</v>
      </c>
      <c r="AI16" s="231">
        <f>SUM(AI17:AI18)</f>
        <v>0</v>
      </c>
      <c r="AJ16" s="229"/>
      <c r="AK16" s="230">
        <f>SUM(AK17:AK18)</f>
        <v>0</v>
      </c>
      <c r="AL16" s="231">
        <f>SUM(AL17:AL18)</f>
        <v>0</v>
      </c>
      <c r="AM16" s="229"/>
      <c r="AN16" s="230">
        <f>SUM(AN17:AN18)</f>
        <v>0</v>
      </c>
      <c r="AO16" s="231">
        <f>SUM(AO17:AO18)</f>
        <v>0</v>
      </c>
      <c r="AP16" s="229"/>
      <c r="AQ16" s="230">
        <f>SUM(AQ17:AQ18)</f>
        <v>0</v>
      </c>
      <c r="AR16" s="231">
        <f>SUM(AR17:AR18)</f>
        <v>0</v>
      </c>
      <c r="AS16" s="229"/>
      <c r="AT16" s="230">
        <f>SUM(AT17:AT18)</f>
        <v>0</v>
      </c>
      <c r="AU16" s="231">
        <f>SUM(AU17:AU18)</f>
        <v>0</v>
      </c>
      <c r="AV16" s="229"/>
      <c r="AW16" s="230">
        <f>SUM(AW17:AW18)</f>
        <v>0</v>
      </c>
      <c r="AX16" s="231">
        <f>SUM(AX17:AX18)</f>
        <v>0</v>
      </c>
      <c r="AY16" s="229"/>
      <c r="AZ16" s="230">
        <f>SUM(AZ17:AZ18)</f>
        <v>0</v>
      </c>
      <c r="BA16" s="231">
        <f>SUM(BA17:BA18)</f>
        <v>0</v>
      </c>
      <c r="BB16" s="229"/>
      <c r="BC16" s="230">
        <f>SUM(BC17:BC18)</f>
        <v>0</v>
      </c>
      <c r="BD16" s="231">
        <f>SUM(BD17:BD18)</f>
        <v>0</v>
      </c>
      <c r="BE16" s="229"/>
      <c r="BF16" s="230">
        <f>SUM(BF17:BF18)</f>
        <v>0</v>
      </c>
      <c r="BG16" s="231">
        <f>SUM(BG17:BG18)</f>
        <v>0</v>
      </c>
      <c r="BH16" s="229"/>
      <c r="BI16" s="230">
        <f>SUM(BI17:BI18)</f>
        <v>0</v>
      </c>
      <c r="BJ16" s="231">
        <f>SUM(BJ17:BJ18)</f>
        <v>0</v>
      </c>
      <c r="BK16" s="229"/>
      <c r="BL16" s="230">
        <f>SUM(BL17:BL18)</f>
        <v>0</v>
      </c>
      <c r="BM16" s="231">
        <f>SUM(BM17:BM18)</f>
        <v>0</v>
      </c>
      <c r="BN16" s="229"/>
      <c r="BO16" s="230">
        <f>SUM(BO17:BO18)</f>
        <v>0</v>
      </c>
      <c r="BP16" s="231">
        <f>SUM(BP17:BP18)</f>
        <v>0</v>
      </c>
      <c r="BQ16" s="229"/>
      <c r="BR16" s="230">
        <f>SUM(BR17:BR18)</f>
        <v>0</v>
      </c>
      <c r="BS16" s="231">
        <f>SUM(BS17:BS18)</f>
        <v>0</v>
      </c>
      <c r="BT16" s="229"/>
      <c r="BU16" s="230">
        <f>SUM(BU17:BU18)</f>
        <v>0</v>
      </c>
      <c r="BV16" s="231">
        <f>SUM(BV17:BV18)</f>
        <v>0</v>
      </c>
      <c r="BW16" s="229"/>
      <c r="BX16" s="230">
        <f>SUM(BX17:BX18)</f>
        <v>0</v>
      </c>
      <c r="BY16" s="231">
        <f>SUM(BY17:BY18)</f>
        <v>0</v>
      </c>
      <c r="BZ16" s="229"/>
      <c r="CA16" s="230">
        <f>SUM(CA17:CA18)</f>
        <v>0</v>
      </c>
      <c r="CB16" s="231">
        <f>SUM(CB17:CB18)</f>
        <v>0</v>
      </c>
      <c r="CC16" s="229"/>
      <c r="CD16" s="230">
        <f>SUM(CD17:CD18)</f>
        <v>0</v>
      </c>
      <c r="CE16" s="231">
        <f>SUM(CE17:CE18)</f>
        <v>0</v>
      </c>
    </row>
    <row r="17" spans="1:84" ht="15" hidden="1" customHeight="1" outlineLevel="1">
      <c r="A17" s="232"/>
      <c r="B17" s="233"/>
      <c r="C17" s="234"/>
      <c r="D17" s="235"/>
      <c r="E17" s="236"/>
      <c r="F17" s="237"/>
      <c r="G17" s="238">
        <f>+$D17*F17/1000</f>
        <v>0</v>
      </c>
      <c r="H17" s="239">
        <f>+$E17*F17</f>
        <v>0</v>
      </c>
      <c r="I17" s="237"/>
      <c r="J17" s="238">
        <f>+$D17*I17/1000</f>
        <v>0</v>
      </c>
      <c r="K17" s="239">
        <f>+$E17*I17</f>
        <v>0</v>
      </c>
      <c r="L17" s="237"/>
      <c r="M17" s="238">
        <f>+$D17*L17/1000</f>
        <v>0</v>
      </c>
      <c r="N17" s="239">
        <f>+$E17*L17</f>
        <v>0</v>
      </c>
      <c r="O17" s="237"/>
      <c r="P17" s="238">
        <f>+$D17*O17/1000</f>
        <v>0</v>
      </c>
      <c r="Q17" s="239">
        <f>+$E17*O17</f>
        <v>0</v>
      </c>
      <c r="R17" s="237"/>
      <c r="S17" s="238">
        <f>+$D17*R17/1000</f>
        <v>0</v>
      </c>
      <c r="T17" s="239">
        <f>+$E17*R17</f>
        <v>0</v>
      </c>
      <c r="U17" s="237"/>
      <c r="V17" s="238">
        <f>+$D17*U17/1000</f>
        <v>0</v>
      </c>
      <c r="W17" s="239">
        <f>+$E17*U17</f>
        <v>0</v>
      </c>
      <c r="X17" s="237"/>
      <c r="Y17" s="238">
        <f>+$D17*X17/1000</f>
        <v>0</v>
      </c>
      <c r="Z17" s="239">
        <f>+$E17*X17</f>
        <v>0</v>
      </c>
      <c r="AA17" s="237"/>
      <c r="AB17" s="238">
        <f>+$D17*AA17/1000</f>
        <v>0</v>
      </c>
      <c r="AC17" s="239">
        <f>+$E17*AA17</f>
        <v>0</v>
      </c>
      <c r="AD17" s="237"/>
      <c r="AE17" s="238">
        <f>+$D17*AD17/1000</f>
        <v>0</v>
      </c>
      <c r="AF17" s="239">
        <f>+$E17*AD17</f>
        <v>0</v>
      </c>
      <c r="AG17" s="237"/>
      <c r="AH17" s="238">
        <f>+$D17*AG17/1000</f>
        <v>0</v>
      </c>
      <c r="AI17" s="239">
        <f>+$E17*AG17</f>
        <v>0</v>
      </c>
      <c r="AJ17" s="237"/>
      <c r="AK17" s="238">
        <f>+$D17*AJ17/1000</f>
        <v>0</v>
      </c>
      <c r="AL17" s="239">
        <f>+$E17*AJ17</f>
        <v>0</v>
      </c>
      <c r="AM17" s="237"/>
      <c r="AN17" s="238">
        <f>+$D17*AM17/1000</f>
        <v>0</v>
      </c>
      <c r="AO17" s="239">
        <f>+$E17*AM17</f>
        <v>0</v>
      </c>
      <c r="AP17" s="237"/>
      <c r="AQ17" s="238">
        <f>+$D17*AP17/1000</f>
        <v>0</v>
      </c>
      <c r="AR17" s="239">
        <f>+$E17*AP17</f>
        <v>0</v>
      </c>
      <c r="AS17" s="237"/>
      <c r="AT17" s="238">
        <f>+$D17*AS17/1000</f>
        <v>0</v>
      </c>
      <c r="AU17" s="239">
        <f>+$E17*AS17</f>
        <v>0</v>
      </c>
      <c r="AV17" s="237"/>
      <c r="AW17" s="238">
        <f>+$D17*AV17/1000</f>
        <v>0</v>
      </c>
      <c r="AX17" s="239">
        <f>+$E17*AV17</f>
        <v>0</v>
      </c>
      <c r="AY17" s="237"/>
      <c r="AZ17" s="238">
        <f>+$D17*AY17/1000</f>
        <v>0</v>
      </c>
      <c r="BA17" s="239">
        <f>+$E17*AY17</f>
        <v>0</v>
      </c>
      <c r="BB17" s="237"/>
      <c r="BC17" s="238">
        <f>+$D17*BB17/1000</f>
        <v>0</v>
      </c>
      <c r="BD17" s="239">
        <f>+$E17*BB17</f>
        <v>0</v>
      </c>
      <c r="BE17" s="237"/>
      <c r="BF17" s="238">
        <f>+$D17*BE17/1000</f>
        <v>0</v>
      </c>
      <c r="BG17" s="239">
        <f>+$E17*BE17</f>
        <v>0</v>
      </c>
      <c r="BH17" s="237"/>
      <c r="BI17" s="238">
        <f>+$D17*BH17/1000</f>
        <v>0</v>
      </c>
      <c r="BJ17" s="239">
        <f>+$E17*BH17</f>
        <v>0</v>
      </c>
      <c r="BK17" s="237"/>
      <c r="BL17" s="238">
        <f>+$D17*BK17/1000</f>
        <v>0</v>
      </c>
      <c r="BM17" s="239">
        <f>+$E17*BK17</f>
        <v>0</v>
      </c>
      <c r="BN17" s="237"/>
      <c r="BO17" s="238">
        <f>+$D17*BN17/1000</f>
        <v>0</v>
      </c>
      <c r="BP17" s="239">
        <f>+$E17*BN17</f>
        <v>0</v>
      </c>
      <c r="BQ17" s="237"/>
      <c r="BR17" s="238">
        <f>+$D17*BQ17/1000</f>
        <v>0</v>
      </c>
      <c r="BS17" s="239">
        <f>+$E17*BQ17</f>
        <v>0</v>
      </c>
      <c r="BT17" s="237"/>
      <c r="BU17" s="238">
        <f>+$D17*BT17/1000</f>
        <v>0</v>
      </c>
      <c r="BV17" s="239">
        <f>+$E17*BT17</f>
        <v>0</v>
      </c>
      <c r="BW17" s="237"/>
      <c r="BX17" s="238">
        <f>+$D17*BW17/1000</f>
        <v>0</v>
      </c>
      <c r="BY17" s="239">
        <f>+$E17*BW17</f>
        <v>0</v>
      </c>
      <c r="BZ17" s="237"/>
      <c r="CA17" s="238">
        <f>+$D17*BZ17/1000</f>
        <v>0</v>
      </c>
      <c r="CB17" s="239">
        <f>+$E17*BZ17</f>
        <v>0</v>
      </c>
      <c r="CC17" s="237"/>
      <c r="CD17" s="238">
        <f>+$D17*CC17/1000</f>
        <v>0</v>
      </c>
      <c r="CE17" s="239">
        <f>+$E17*CC17</f>
        <v>0</v>
      </c>
    </row>
    <row r="18" spans="1:84" ht="15" hidden="1" customHeight="1" outlineLevel="1">
      <c r="A18" s="240" t="s">
        <v>28</v>
      </c>
      <c r="B18" s="241"/>
      <c r="C18" s="242"/>
      <c r="D18" s="243"/>
      <c r="E18" s="244"/>
      <c r="F18" s="245"/>
      <c r="G18" s="246"/>
      <c r="H18" s="247"/>
      <c r="I18" s="245"/>
      <c r="J18" s="246"/>
      <c r="K18" s="247"/>
      <c r="L18" s="245"/>
      <c r="M18" s="246"/>
      <c r="N18" s="247"/>
      <c r="O18" s="245"/>
      <c r="P18" s="246"/>
      <c r="Q18" s="247"/>
      <c r="R18" s="245"/>
      <c r="S18" s="246"/>
      <c r="T18" s="247"/>
      <c r="U18" s="245"/>
      <c r="V18" s="246"/>
      <c r="W18" s="247"/>
      <c r="X18" s="245"/>
      <c r="Y18" s="246"/>
      <c r="Z18" s="247"/>
      <c r="AA18" s="245"/>
      <c r="AB18" s="246"/>
      <c r="AC18" s="247"/>
      <c r="AD18" s="245"/>
      <c r="AE18" s="246"/>
      <c r="AF18" s="247"/>
      <c r="AG18" s="245"/>
      <c r="AH18" s="246"/>
      <c r="AI18" s="247"/>
      <c r="AJ18" s="245"/>
      <c r="AK18" s="246"/>
      <c r="AL18" s="247"/>
      <c r="AM18" s="245"/>
      <c r="AN18" s="246"/>
      <c r="AO18" s="247"/>
      <c r="AP18" s="245"/>
      <c r="AQ18" s="246"/>
      <c r="AR18" s="247"/>
      <c r="AS18" s="245"/>
      <c r="AT18" s="246"/>
      <c r="AU18" s="247"/>
      <c r="AV18" s="245"/>
      <c r="AW18" s="246"/>
      <c r="AX18" s="247"/>
      <c r="AY18" s="245"/>
      <c r="AZ18" s="246"/>
      <c r="BA18" s="247"/>
      <c r="BB18" s="245"/>
      <c r="BC18" s="246"/>
      <c r="BD18" s="247"/>
      <c r="BE18" s="245"/>
      <c r="BF18" s="246"/>
      <c r="BG18" s="247"/>
      <c r="BH18" s="245"/>
      <c r="BI18" s="246"/>
      <c r="BJ18" s="247"/>
      <c r="BK18" s="245"/>
      <c r="BL18" s="246"/>
      <c r="BM18" s="247"/>
      <c r="BN18" s="245"/>
      <c r="BO18" s="246"/>
      <c r="BP18" s="247"/>
      <c r="BQ18" s="245"/>
      <c r="BR18" s="246"/>
      <c r="BS18" s="247"/>
      <c r="BT18" s="245"/>
      <c r="BU18" s="246"/>
      <c r="BV18" s="247"/>
      <c r="BW18" s="245"/>
      <c r="BX18" s="246"/>
      <c r="BY18" s="247"/>
      <c r="BZ18" s="245"/>
      <c r="CA18" s="246"/>
      <c r="CB18" s="247"/>
      <c r="CC18" s="245"/>
      <c r="CD18" s="246"/>
      <c r="CE18" s="247"/>
    </row>
    <row r="19" spans="1:84" ht="15" hidden="1" customHeight="1" collapsed="1">
      <c r="A19" s="227">
        <v>3</v>
      </c>
      <c r="B19" s="248" t="s">
        <v>29</v>
      </c>
      <c r="C19" s="333" t="s">
        <v>27</v>
      </c>
      <c r="D19" s="334"/>
      <c r="E19" s="335"/>
      <c r="F19" s="249"/>
      <c r="G19" s="250">
        <f>SUM(G20:G21)</f>
        <v>0</v>
      </c>
      <c r="H19" s="251">
        <f>SUM(H20:H21)</f>
        <v>0</v>
      </c>
      <c r="I19" s="249"/>
      <c r="J19" s="250">
        <f>SUM(J20:J21)</f>
        <v>0</v>
      </c>
      <c r="K19" s="251">
        <f>SUM(K20:K21)</f>
        <v>0</v>
      </c>
      <c r="L19" s="249"/>
      <c r="M19" s="250">
        <f>SUM(M20:M21)</f>
        <v>0</v>
      </c>
      <c r="N19" s="251">
        <f>SUM(N20:N21)</f>
        <v>0</v>
      </c>
      <c r="O19" s="249"/>
      <c r="P19" s="250">
        <f>SUM(P20:P21)</f>
        <v>0</v>
      </c>
      <c r="Q19" s="251">
        <f>SUM(Q20:Q21)</f>
        <v>0</v>
      </c>
      <c r="R19" s="249"/>
      <c r="S19" s="250">
        <f>SUM(S20:S21)</f>
        <v>0</v>
      </c>
      <c r="T19" s="251">
        <f>SUM(T20:T21)</f>
        <v>0</v>
      </c>
      <c r="U19" s="249"/>
      <c r="V19" s="250">
        <f>SUM(V20:V21)</f>
        <v>0</v>
      </c>
      <c r="W19" s="251">
        <f>SUM(W20:W21)</f>
        <v>0</v>
      </c>
      <c r="X19" s="249"/>
      <c r="Y19" s="250">
        <f>SUM(Y20:Y21)</f>
        <v>0</v>
      </c>
      <c r="Z19" s="251">
        <f>SUM(Z20:Z21)</f>
        <v>0</v>
      </c>
      <c r="AA19" s="249"/>
      <c r="AB19" s="250">
        <f>SUM(AB20:AB21)</f>
        <v>0</v>
      </c>
      <c r="AC19" s="251">
        <f>SUM(AC20:AC21)</f>
        <v>0</v>
      </c>
      <c r="AD19" s="249"/>
      <c r="AE19" s="250">
        <f>SUM(AE20:AE21)</f>
        <v>0</v>
      </c>
      <c r="AF19" s="251">
        <f>SUM(AF20:AF21)</f>
        <v>0</v>
      </c>
      <c r="AG19" s="249"/>
      <c r="AH19" s="250">
        <f>SUM(AH20:AH21)</f>
        <v>0</v>
      </c>
      <c r="AI19" s="251">
        <f>SUM(AI20:AI21)</f>
        <v>0</v>
      </c>
      <c r="AJ19" s="249"/>
      <c r="AK19" s="250">
        <f>SUM(AK20:AK21)</f>
        <v>0</v>
      </c>
      <c r="AL19" s="251">
        <f>SUM(AL20:AL21)</f>
        <v>0</v>
      </c>
      <c r="AM19" s="249"/>
      <c r="AN19" s="250">
        <f>SUM(AN20:AN21)</f>
        <v>0</v>
      </c>
      <c r="AO19" s="251">
        <f>SUM(AO20:AO21)</f>
        <v>0</v>
      </c>
      <c r="AP19" s="249"/>
      <c r="AQ19" s="250">
        <f>SUM(AQ20:AQ21)</f>
        <v>0</v>
      </c>
      <c r="AR19" s="251">
        <f>SUM(AR20:AR21)</f>
        <v>0</v>
      </c>
      <c r="AS19" s="249"/>
      <c r="AT19" s="250">
        <f>SUM(AT20:AT21)</f>
        <v>0</v>
      </c>
      <c r="AU19" s="251">
        <f>SUM(AU20:AU21)</f>
        <v>0</v>
      </c>
      <c r="AV19" s="249"/>
      <c r="AW19" s="250">
        <f>SUM(AW20:AW21)</f>
        <v>0</v>
      </c>
      <c r="AX19" s="251">
        <f>SUM(AX20:AX21)</f>
        <v>0</v>
      </c>
      <c r="AY19" s="249"/>
      <c r="AZ19" s="250">
        <f>SUM(AZ20:AZ21)</f>
        <v>0</v>
      </c>
      <c r="BA19" s="251">
        <f>SUM(BA20:BA21)</f>
        <v>0</v>
      </c>
      <c r="BB19" s="249"/>
      <c r="BC19" s="250">
        <f>SUM(BC20:BC21)</f>
        <v>0</v>
      </c>
      <c r="BD19" s="251">
        <f>SUM(BD20:BD21)</f>
        <v>0</v>
      </c>
      <c r="BE19" s="249"/>
      <c r="BF19" s="250">
        <f>SUM(BF20:BF21)</f>
        <v>0</v>
      </c>
      <c r="BG19" s="251">
        <f>SUM(BG20:BG21)</f>
        <v>0</v>
      </c>
      <c r="BH19" s="249"/>
      <c r="BI19" s="250">
        <f>SUM(BI20:BI21)</f>
        <v>0</v>
      </c>
      <c r="BJ19" s="251">
        <f>SUM(BJ20:BJ21)</f>
        <v>0</v>
      </c>
      <c r="BK19" s="249"/>
      <c r="BL19" s="250">
        <f>SUM(BL20:BL21)</f>
        <v>0</v>
      </c>
      <c r="BM19" s="251">
        <f>SUM(BM20:BM21)</f>
        <v>0</v>
      </c>
      <c r="BN19" s="249"/>
      <c r="BO19" s="250">
        <f>SUM(BO20:BO21)</f>
        <v>0</v>
      </c>
      <c r="BP19" s="251">
        <f>SUM(BP20:BP21)</f>
        <v>0</v>
      </c>
      <c r="BQ19" s="249"/>
      <c r="BR19" s="250">
        <f>SUM(BR20:BR21)</f>
        <v>0</v>
      </c>
      <c r="BS19" s="251">
        <f>SUM(BS20:BS21)</f>
        <v>0</v>
      </c>
      <c r="BT19" s="249"/>
      <c r="BU19" s="250">
        <f>SUM(BU20:BU21)</f>
        <v>0</v>
      </c>
      <c r="BV19" s="251">
        <f>SUM(BV20:BV21)</f>
        <v>0</v>
      </c>
      <c r="BW19" s="249"/>
      <c r="BX19" s="250">
        <f>SUM(BX20:BX21)</f>
        <v>0</v>
      </c>
      <c r="BY19" s="251">
        <f>SUM(BY20:BY21)</f>
        <v>0</v>
      </c>
      <c r="BZ19" s="249"/>
      <c r="CA19" s="250">
        <f>SUM(CA20:CA21)</f>
        <v>0</v>
      </c>
      <c r="CB19" s="251">
        <f>SUM(CB20:CB21)</f>
        <v>0</v>
      </c>
      <c r="CC19" s="249"/>
      <c r="CD19" s="250">
        <f>SUM(CD20:CD21)</f>
        <v>0</v>
      </c>
      <c r="CE19" s="251">
        <f>SUM(CE20:CE21)</f>
        <v>0</v>
      </c>
    </row>
    <row r="20" spans="1:84" ht="15" hidden="1" customHeight="1" outlineLevel="1">
      <c r="A20" s="232">
        <f>B20</f>
        <v>0</v>
      </c>
      <c r="B20" s="233"/>
      <c r="C20" s="234"/>
      <c r="D20" s="235"/>
      <c r="E20" s="236"/>
      <c r="F20" s="237"/>
      <c r="G20" s="238">
        <f>+$D20*F20/1000</f>
        <v>0</v>
      </c>
      <c r="H20" s="239">
        <f>+$E20*F20</f>
        <v>0</v>
      </c>
      <c r="I20" s="237"/>
      <c r="J20" s="238">
        <f>+$D20*I20/1000</f>
        <v>0</v>
      </c>
      <c r="K20" s="239">
        <f>+$E20*I20</f>
        <v>0</v>
      </c>
      <c r="L20" s="237"/>
      <c r="M20" s="238">
        <f>+$D20*L20/1000</f>
        <v>0</v>
      </c>
      <c r="N20" s="239">
        <f>+$E20*L20</f>
        <v>0</v>
      </c>
      <c r="O20" s="237"/>
      <c r="P20" s="238">
        <f>+$D20*O20/1000</f>
        <v>0</v>
      </c>
      <c r="Q20" s="239">
        <f>+$E20*O20</f>
        <v>0</v>
      </c>
      <c r="R20" s="237"/>
      <c r="S20" s="238">
        <f>+$D20*R20/1000</f>
        <v>0</v>
      </c>
      <c r="T20" s="239">
        <f>+$E20*R20</f>
        <v>0</v>
      </c>
      <c r="U20" s="237"/>
      <c r="V20" s="238">
        <f>+$D20*U20/1000</f>
        <v>0</v>
      </c>
      <c r="W20" s="239">
        <f>+$E20*U20</f>
        <v>0</v>
      </c>
      <c r="X20" s="237"/>
      <c r="Y20" s="238">
        <f>+$D20*X20/1000</f>
        <v>0</v>
      </c>
      <c r="Z20" s="239">
        <f>+$E20*X20</f>
        <v>0</v>
      </c>
      <c r="AA20" s="237"/>
      <c r="AB20" s="238">
        <f>+$D20*AA20/1000</f>
        <v>0</v>
      </c>
      <c r="AC20" s="239">
        <f>+$E20*AA20</f>
        <v>0</v>
      </c>
      <c r="AD20" s="237"/>
      <c r="AE20" s="238">
        <f>+$D20*AD20/1000</f>
        <v>0</v>
      </c>
      <c r="AF20" s="239">
        <f>+$E20*AD20</f>
        <v>0</v>
      </c>
      <c r="AG20" s="237"/>
      <c r="AH20" s="238">
        <f>+$D20*AG20/1000</f>
        <v>0</v>
      </c>
      <c r="AI20" s="239">
        <f>+$E20*AG20</f>
        <v>0</v>
      </c>
      <c r="AJ20" s="237"/>
      <c r="AK20" s="238">
        <f>+$D20*AJ20/1000</f>
        <v>0</v>
      </c>
      <c r="AL20" s="239">
        <f>+$E20*AJ20</f>
        <v>0</v>
      </c>
      <c r="AM20" s="237"/>
      <c r="AN20" s="238">
        <f>+$D20*AM20/1000</f>
        <v>0</v>
      </c>
      <c r="AO20" s="239">
        <f>+$E20*AM20</f>
        <v>0</v>
      </c>
      <c r="AP20" s="237"/>
      <c r="AQ20" s="238">
        <f>+$D20*AP20/1000</f>
        <v>0</v>
      </c>
      <c r="AR20" s="239">
        <f>+$E20*AP20</f>
        <v>0</v>
      </c>
      <c r="AS20" s="237"/>
      <c r="AT20" s="238">
        <f>+$D20*AS20/1000</f>
        <v>0</v>
      </c>
      <c r="AU20" s="239">
        <f>+$E20*AS20</f>
        <v>0</v>
      </c>
      <c r="AV20" s="237"/>
      <c r="AW20" s="238">
        <f>+$D20*AV20/1000</f>
        <v>0</v>
      </c>
      <c r="AX20" s="239">
        <f>+$E20*AV20</f>
        <v>0</v>
      </c>
      <c r="AY20" s="237"/>
      <c r="AZ20" s="238">
        <f>+$D20*AY20/1000</f>
        <v>0</v>
      </c>
      <c r="BA20" s="239">
        <f>+$E20*AY20</f>
        <v>0</v>
      </c>
      <c r="BB20" s="237"/>
      <c r="BC20" s="238">
        <f>+$D20*BB20/1000</f>
        <v>0</v>
      </c>
      <c r="BD20" s="239">
        <f>+$E20*BB20</f>
        <v>0</v>
      </c>
      <c r="BE20" s="237"/>
      <c r="BF20" s="238">
        <f>+$D20*BE20/1000</f>
        <v>0</v>
      </c>
      <c r="BG20" s="239">
        <f>+$E20*BE20</f>
        <v>0</v>
      </c>
      <c r="BH20" s="237"/>
      <c r="BI20" s="238">
        <f>+$D20*BH20/1000</f>
        <v>0</v>
      </c>
      <c r="BJ20" s="239">
        <f>+$E20*BH20</f>
        <v>0</v>
      </c>
      <c r="BK20" s="237"/>
      <c r="BL20" s="238">
        <f>+$D20*BK20/1000</f>
        <v>0</v>
      </c>
      <c r="BM20" s="239">
        <f>+$E20*BK20</f>
        <v>0</v>
      </c>
      <c r="BN20" s="237"/>
      <c r="BO20" s="238">
        <f>+$D20*BN20/1000</f>
        <v>0</v>
      </c>
      <c r="BP20" s="239">
        <f>+$E20*BN20</f>
        <v>0</v>
      </c>
      <c r="BQ20" s="237"/>
      <c r="BR20" s="238">
        <f>+$D20*BQ20/1000</f>
        <v>0</v>
      </c>
      <c r="BS20" s="239">
        <f>+$E20*BQ20</f>
        <v>0</v>
      </c>
      <c r="BT20" s="237"/>
      <c r="BU20" s="238">
        <f>+$D20*BT20/1000</f>
        <v>0</v>
      </c>
      <c r="BV20" s="239">
        <f>+$E20*BT20</f>
        <v>0</v>
      </c>
      <c r="BW20" s="237"/>
      <c r="BX20" s="238">
        <f>+$D20*BW20/1000</f>
        <v>0</v>
      </c>
      <c r="BY20" s="239">
        <f>+$E20*BW20</f>
        <v>0</v>
      </c>
      <c r="BZ20" s="237"/>
      <c r="CA20" s="238">
        <f>+$D20*BZ20/1000</f>
        <v>0</v>
      </c>
      <c r="CB20" s="239">
        <f>+$E20*BZ20</f>
        <v>0</v>
      </c>
      <c r="CC20" s="237"/>
      <c r="CD20" s="238">
        <f>+$D20*CC20/1000</f>
        <v>0</v>
      </c>
      <c r="CE20" s="239">
        <f>+$E20*CC20</f>
        <v>0</v>
      </c>
    </row>
    <row r="21" spans="1:84" ht="15" hidden="1" customHeight="1" outlineLevel="1">
      <c r="A21" s="240" t="s">
        <v>28</v>
      </c>
      <c r="B21" s="241"/>
      <c r="C21" s="242"/>
      <c r="D21" s="243"/>
      <c r="E21" s="244"/>
      <c r="F21" s="245"/>
      <c r="G21" s="246"/>
      <c r="H21" s="247"/>
      <c r="I21" s="245"/>
      <c r="J21" s="246"/>
      <c r="K21" s="247"/>
      <c r="L21" s="245"/>
      <c r="M21" s="246"/>
      <c r="N21" s="247"/>
      <c r="O21" s="245"/>
      <c r="P21" s="246"/>
      <c r="Q21" s="247"/>
      <c r="R21" s="245"/>
      <c r="S21" s="246"/>
      <c r="T21" s="247"/>
      <c r="U21" s="245"/>
      <c r="V21" s="246"/>
      <c r="W21" s="247"/>
      <c r="X21" s="245"/>
      <c r="Y21" s="246"/>
      <c r="Z21" s="247"/>
      <c r="AA21" s="245"/>
      <c r="AB21" s="246"/>
      <c r="AC21" s="247"/>
      <c r="AD21" s="245"/>
      <c r="AE21" s="246"/>
      <c r="AF21" s="247"/>
      <c r="AG21" s="245"/>
      <c r="AH21" s="246"/>
      <c r="AI21" s="247"/>
      <c r="AJ21" s="245"/>
      <c r="AK21" s="246"/>
      <c r="AL21" s="247"/>
      <c r="AM21" s="245"/>
      <c r="AN21" s="246"/>
      <c r="AO21" s="247"/>
      <c r="AP21" s="245"/>
      <c r="AQ21" s="246"/>
      <c r="AR21" s="247"/>
      <c r="AS21" s="245"/>
      <c r="AT21" s="246"/>
      <c r="AU21" s="247"/>
      <c r="AV21" s="245"/>
      <c r="AW21" s="246"/>
      <c r="AX21" s="247"/>
      <c r="AY21" s="245"/>
      <c r="AZ21" s="246"/>
      <c r="BA21" s="247"/>
      <c r="BB21" s="245"/>
      <c r="BC21" s="246"/>
      <c r="BD21" s="247"/>
      <c r="BE21" s="245"/>
      <c r="BF21" s="246"/>
      <c r="BG21" s="247"/>
      <c r="BH21" s="245"/>
      <c r="BI21" s="246"/>
      <c r="BJ21" s="247"/>
      <c r="BK21" s="245"/>
      <c r="BL21" s="246"/>
      <c r="BM21" s="247"/>
      <c r="BN21" s="245"/>
      <c r="BO21" s="246"/>
      <c r="BP21" s="247"/>
      <c r="BQ21" s="245"/>
      <c r="BR21" s="246"/>
      <c r="BS21" s="247"/>
      <c r="BT21" s="245"/>
      <c r="BU21" s="246"/>
      <c r="BV21" s="247"/>
      <c r="BW21" s="245"/>
      <c r="BX21" s="246"/>
      <c r="BY21" s="247"/>
      <c r="BZ21" s="245"/>
      <c r="CA21" s="246"/>
      <c r="CB21" s="247"/>
      <c r="CC21" s="245"/>
      <c r="CD21" s="246"/>
      <c r="CE21" s="247"/>
    </row>
    <row r="22" spans="1:84" ht="15" customHeight="1" collapsed="1">
      <c r="A22" s="227">
        <v>4</v>
      </c>
      <c r="B22" s="248" t="s">
        <v>30</v>
      </c>
      <c r="C22" s="333" t="s">
        <v>27</v>
      </c>
      <c r="D22" s="334"/>
      <c r="E22" s="335"/>
      <c r="F22" s="249"/>
      <c r="G22" s="250">
        <f>SUM(G23:G29)</f>
        <v>0</v>
      </c>
      <c r="H22" s="251">
        <f>SUM(H23:H29)</f>
        <v>0</v>
      </c>
      <c r="I22" s="249"/>
      <c r="J22" s="250">
        <f>SUM(J23:J29)</f>
        <v>0</v>
      </c>
      <c r="K22" s="251">
        <f>SUM(K23:K29)</f>
        <v>0</v>
      </c>
      <c r="L22" s="249"/>
      <c r="M22" s="250">
        <f>SUM(M23:M29)</f>
        <v>0</v>
      </c>
      <c r="N22" s="251">
        <f>SUM(N23:N29)</f>
        <v>0</v>
      </c>
      <c r="O22" s="249"/>
      <c r="P22" s="250">
        <f>SUM(P23:P29)</f>
        <v>0</v>
      </c>
      <c r="Q22" s="251">
        <f>SUM(Q23:Q29)</f>
        <v>0</v>
      </c>
      <c r="R22" s="249"/>
      <c r="S22" s="250">
        <f>SUM(S23:S29)</f>
        <v>0</v>
      </c>
      <c r="T22" s="251">
        <f>SUM(T23:T29)</f>
        <v>0</v>
      </c>
      <c r="U22" s="249"/>
      <c r="V22" s="250">
        <f>SUM(V23:V29)</f>
        <v>0</v>
      </c>
      <c r="W22" s="251">
        <f>SUM(W23:W29)</f>
        <v>0</v>
      </c>
      <c r="X22" s="249"/>
      <c r="Y22" s="250">
        <f>SUM(Y23:Y29)</f>
        <v>0</v>
      </c>
      <c r="Z22" s="251">
        <f>SUM(Z23:Z29)</f>
        <v>0</v>
      </c>
      <c r="AA22" s="249"/>
      <c r="AB22" s="250">
        <f>SUM(AB23:AB29)</f>
        <v>0</v>
      </c>
      <c r="AC22" s="251">
        <f>SUM(AC23:AC29)</f>
        <v>0</v>
      </c>
      <c r="AD22" s="249"/>
      <c r="AE22" s="250">
        <f>SUM(AE23:AE29)</f>
        <v>0</v>
      </c>
      <c r="AF22" s="251">
        <f>SUM(AF23:AF29)</f>
        <v>0</v>
      </c>
      <c r="AG22" s="249"/>
      <c r="AH22" s="250">
        <f>SUM(AH23:AH29)</f>
        <v>0</v>
      </c>
      <c r="AI22" s="251">
        <f>SUM(AI23:AI29)</f>
        <v>0</v>
      </c>
      <c r="AJ22" s="249"/>
      <c r="AK22" s="250">
        <f>SUM(AK23:AK29)</f>
        <v>0</v>
      </c>
      <c r="AL22" s="251">
        <f>SUM(AL23:AL29)</f>
        <v>0</v>
      </c>
      <c r="AM22" s="249"/>
      <c r="AN22" s="250">
        <f>SUM(AN23:AN29)</f>
        <v>0</v>
      </c>
      <c r="AO22" s="251">
        <f>SUM(AO23:AO29)</f>
        <v>0</v>
      </c>
      <c r="AP22" s="249"/>
      <c r="AQ22" s="250">
        <f>SUM(AQ23:AQ29)</f>
        <v>0</v>
      </c>
      <c r="AR22" s="251">
        <f>SUM(AR23:AR29)</f>
        <v>0</v>
      </c>
      <c r="AS22" s="249"/>
      <c r="AT22" s="250">
        <f>SUM(AT23:AT29)</f>
        <v>0</v>
      </c>
      <c r="AU22" s="251">
        <f>SUM(AU23:AU29)</f>
        <v>0</v>
      </c>
      <c r="AV22" s="249"/>
      <c r="AW22" s="250">
        <f>SUM(AW23:AW29)</f>
        <v>0</v>
      </c>
      <c r="AX22" s="251">
        <f>SUM(AX23:AX29)</f>
        <v>0</v>
      </c>
      <c r="AY22" s="249"/>
      <c r="AZ22" s="250">
        <f>SUM(AZ23:AZ29)</f>
        <v>0</v>
      </c>
      <c r="BA22" s="251">
        <f>SUM(BA23:BA29)</f>
        <v>0</v>
      </c>
      <c r="BB22" s="249"/>
      <c r="BC22" s="250">
        <f>SUM(BC23:BC29)</f>
        <v>0</v>
      </c>
      <c r="BD22" s="251">
        <f>SUM(BD23:BD29)</f>
        <v>0</v>
      </c>
      <c r="BE22" s="249"/>
      <c r="BF22" s="250">
        <f>SUM(BF23:BF29)</f>
        <v>0</v>
      </c>
      <c r="BG22" s="251">
        <f>SUM(BG23:BG29)</f>
        <v>0</v>
      </c>
      <c r="BH22" s="249"/>
      <c r="BI22" s="250">
        <f>SUM(BI23:BI29)</f>
        <v>0</v>
      </c>
      <c r="BJ22" s="251">
        <f>SUM(BJ23:BJ29)</f>
        <v>0</v>
      </c>
      <c r="BK22" s="249"/>
      <c r="BL22" s="250">
        <f>SUM(BL23:BL29)</f>
        <v>0</v>
      </c>
      <c r="BM22" s="251">
        <f>SUM(BM23:BM29)</f>
        <v>0</v>
      </c>
      <c r="BN22" s="249"/>
      <c r="BO22" s="250">
        <f>SUM(BO23:BO29)</f>
        <v>0</v>
      </c>
      <c r="BP22" s="251">
        <f>SUM(BP23:BP29)</f>
        <v>0</v>
      </c>
      <c r="BQ22" s="249"/>
      <c r="BR22" s="250">
        <f>SUM(BR23:BR29)</f>
        <v>0</v>
      </c>
      <c r="BS22" s="251">
        <f>SUM(BS23:BS29)</f>
        <v>0</v>
      </c>
      <c r="BT22" s="249"/>
      <c r="BU22" s="250">
        <f>SUM(BU23:BU29)</f>
        <v>0</v>
      </c>
      <c r="BV22" s="251">
        <f>SUM(BV23:BV29)</f>
        <v>0</v>
      </c>
      <c r="BW22" s="249"/>
      <c r="BX22" s="250">
        <f>SUM(BX23:BX29)</f>
        <v>0</v>
      </c>
      <c r="BY22" s="251">
        <f>SUM(BY23:BY29)</f>
        <v>0</v>
      </c>
      <c r="BZ22" s="249"/>
      <c r="CA22" s="250">
        <f>SUM(CA23:CA29)</f>
        <v>0</v>
      </c>
      <c r="CB22" s="251">
        <f>SUM(CB23:CB29)</f>
        <v>0</v>
      </c>
      <c r="CC22" s="249"/>
      <c r="CD22" s="250">
        <f>SUM(CD23:CD29)</f>
        <v>0</v>
      </c>
      <c r="CE22" s="251">
        <f>SUM(CE23:CE29)</f>
        <v>0</v>
      </c>
      <c r="CF22" s="258">
        <f t="shared" ref="CF22:CF29" si="37">CD22/14350*1000</f>
        <v>0</v>
      </c>
    </row>
    <row r="23" spans="1:84" ht="15" customHeight="1" outlineLevel="1">
      <c r="A23" s="232" t="str">
        <f t="shared" ref="A23:A28" si="38">B23</f>
        <v>2-7/8" Tubing, J-55, 6.30 ppf,  EU, R2</v>
      </c>
      <c r="B23" s="306" t="s">
        <v>588</v>
      </c>
      <c r="C23" s="234" t="s">
        <v>31</v>
      </c>
      <c r="D23" s="235"/>
      <c r="E23" s="253">
        <v>153</v>
      </c>
      <c r="F23" s="254"/>
      <c r="G23" s="238">
        <f t="shared" ref="G23:G28" si="39">+$D23*F23/1000</f>
        <v>0</v>
      </c>
      <c r="H23" s="239">
        <f t="shared" ref="H23:H28" si="40">+$E23*F23</f>
        <v>0</v>
      </c>
      <c r="I23" s="254"/>
      <c r="J23" s="238">
        <f t="shared" ref="J23:J28" si="41">+$D23*I23/1000</f>
        <v>0</v>
      </c>
      <c r="K23" s="239">
        <f t="shared" ref="K23:K28" si="42">+$E23*I23</f>
        <v>0</v>
      </c>
      <c r="L23" s="254"/>
      <c r="M23" s="238">
        <f t="shared" ref="M23:M28" si="43">+$D23*L23/1000</f>
        <v>0</v>
      </c>
      <c r="N23" s="239">
        <f t="shared" ref="N23:N28" si="44">+$E23*L23</f>
        <v>0</v>
      </c>
      <c r="O23" s="254"/>
      <c r="P23" s="238">
        <f t="shared" ref="P23:P28" si="45">+$D23*O23/1000</f>
        <v>0</v>
      </c>
      <c r="Q23" s="239">
        <f t="shared" ref="Q23:Q28" si="46">+$E23*O23</f>
        <v>0</v>
      </c>
      <c r="R23" s="254"/>
      <c r="S23" s="238">
        <f t="shared" ref="S23:S28" si="47">+$D23*R23/1000</f>
        <v>0</v>
      </c>
      <c r="T23" s="239">
        <f t="shared" ref="T23:T28" si="48">+$E23*R23</f>
        <v>0</v>
      </c>
      <c r="U23" s="254"/>
      <c r="V23" s="238">
        <f t="shared" ref="V23:V28" si="49">+$D23*U23/1000</f>
        <v>0</v>
      </c>
      <c r="W23" s="239">
        <f t="shared" ref="W23:W28" si="50">+$E23*U23</f>
        <v>0</v>
      </c>
      <c r="X23" s="254"/>
      <c r="Y23" s="238">
        <f t="shared" ref="Y23:Y28" si="51">+$D23*X23/1000</f>
        <v>0</v>
      </c>
      <c r="Z23" s="239">
        <f t="shared" ref="Z23:Z28" si="52">+$E23*X23</f>
        <v>0</v>
      </c>
      <c r="AA23" s="254"/>
      <c r="AB23" s="238">
        <f t="shared" ref="AB23:AB28" si="53">+$D23*AA23/1000</f>
        <v>0</v>
      </c>
      <c r="AC23" s="239">
        <f t="shared" ref="AC23:AC28" si="54">+$E23*AA23</f>
        <v>0</v>
      </c>
      <c r="AD23" s="254"/>
      <c r="AE23" s="238">
        <f t="shared" ref="AE23:AE28" si="55">+$D23*AD23/1000</f>
        <v>0</v>
      </c>
      <c r="AF23" s="239">
        <f t="shared" ref="AF23:AF28" si="56">+$E23*AD23</f>
        <v>0</v>
      </c>
      <c r="AG23" s="254"/>
      <c r="AH23" s="238">
        <f t="shared" ref="AH23:AH28" si="57">+$D23*AG23/1000</f>
        <v>0</v>
      </c>
      <c r="AI23" s="239">
        <f t="shared" ref="AI23:AI28" si="58">+$E23*AG23</f>
        <v>0</v>
      </c>
      <c r="AJ23" s="254"/>
      <c r="AK23" s="238">
        <f t="shared" ref="AK23:AK28" si="59">+$D23*AJ23/1000</f>
        <v>0</v>
      </c>
      <c r="AL23" s="239">
        <f t="shared" ref="AL23:AL28" si="60">+$E23*AJ23</f>
        <v>0</v>
      </c>
      <c r="AM23" s="254"/>
      <c r="AN23" s="238">
        <f t="shared" ref="AN23:AN28" si="61">+$D23*AM23/1000</f>
        <v>0</v>
      </c>
      <c r="AO23" s="239">
        <f t="shared" ref="AO23:AO28" si="62">+$E23*AM23</f>
        <v>0</v>
      </c>
      <c r="AP23" s="254"/>
      <c r="AQ23" s="238">
        <f t="shared" ref="AQ23:AQ28" si="63">+$D23*AP23/1000</f>
        <v>0</v>
      </c>
      <c r="AR23" s="239">
        <f t="shared" ref="AR23:AR28" si="64">+$E23*AP23</f>
        <v>0</v>
      </c>
      <c r="AS23" s="254"/>
      <c r="AT23" s="238">
        <f t="shared" ref="AT23:AT28" si="65">+$D23*AS23/1000</f>
        <v>0</v>
      </c>
      <c r="AU23" s="239">
        <f t="shared" ref="AU23:AU28" si="66">+$E23*AS23</f>
        <v>0</v>
      </c>
      <c r="AV23" s="254"/>
      <c r="AW23" s="238">
        <f t="shared" ref="AW23:AW28" si="67">+$D23*AV23/1000</f>
        <v>0</v>
      </c>
      <c r="AX23" s="239">
        <f t="shared" ref="AX23:AX28" si="68">+$E23*AV23</f>
        <v>0</v>
      </c>
      <c r="AY23" s="254"/>
      <c r="AZ23" s="238">
        <f t="shared" ref="AZ23:AZ28" si="69">+$D23*AY23/1000</f>
        <v>0</v>
      </c>
      <c r="BA23" s="239">
        <f t="shared" ref="BA23:BA28" si="70">+$E23*AY23</f>
        <v>0</v>
      </c>
      <c r="BB23" s="254"/>
      <c r="BC23" s="238">
        <f t="shared" ref="BC23:BC28" si="71">+$D23*BB23/1000</f>
        <v>0</v>
      </c>
      <c r="BD23" s="239">
        <f t="shared" ref="BD23:BD28" si="72">+$E23*BB23</f>
        <v>0</v>
      </c>
      <c r="BE23" s="254"/>
      <c r="BF23" s="238">
        <f t="shared" ref="BF23:BF28" si="73">+$D23*BE23/1000</f>
        <v>0</v>
      </c>
      <c r="BG23" s="239">
        <f t="shared" ref="BG23:BG28" si="74">+$E23*BE23</f>
        <v>0</v>
      </c>
      <c r="BH23" s="254"/>
      <c r="BI23" s="238">
        <f t="shared" ref="BI23:BI28" si="75">+$D23*BH23/1000</f>
        <v>0</v>
      </c>
      <c r="BJ23" s="239">
        <f t="shared" ref="BJ23:BJ28" si="76">+$E23*BH23</f>
        <v>0</v>
      </c>
      <c r="BK23" s="254"/>
      <c r="BL23" s="238">
        <f t="shared" ref="BL23:BL28" si="77">+$D23*BK23/1000</f>
        <v>0</v>
      </c>
      <c r="BM23" s="239">
        <f t="shared" ref="BM23:BM28" si="78">+$E23*BK23</f>
        <v>0</v>
      </c>
      <c r="BN23" s="254"/>
      <c r="BO23" s="238">
        <f t="shared" ref="BO23:BO28" si="79">+$D23*BN23/1000</f>
        <v>0</v>
      </c>
      <c r="BP23" s="239">
        <f t="shared" ref="BP23:BP28" si="80">+$E23*BN23</f>
        <v>0</v>
      </c>
      <c r="BQ23" s="254"/>
      <c r="BR23" s="238">
        <f t="shared" ref="BR23:BR28" si="81">+$D23*BQ23/1000</f>
        <v>0</v>
      </c>
      <c r="BS23" s="239">
        <f t="shared" ref="BS23:BS28" si="82">+$E23*BQ23</f>
        <v>0</v>
      </c>
      <c r="BT23" s="254"/>
      <c r="BU23" s="238">
        <f t="shared" ref="BU23:BU28" si="83">+$D23*BT23/1000</f>
        <v>0</v>
      </c>
      <c r="BV23" s="239">
        <f t="shared" ref="BV23:BV28" si="84">+$E23*BT23</f>
        <v>0</v>
      </c>
      <c r="BW23" s="254"/>
      <c r="BX23" s="238">
        <f t="shared" ref="BX23:BX28" si="85">+$D23*BW23/1000</f>
        <v>0</v>
      </c>
      <c r="BY23" s="239">
        <f t="shared" ref="BY23:BY28" si="86">+$E23*BW23</f>
        <v>0</v>
      </c>
      <c r="BZ23" s="254"/>
      <c r="CA23" s="238">
        <f t="shared" ref="CA23:CA28" si="87">+$D23*BZ23/1000</f>
        <v>0</v>
      </c>
      <c r="CB23" s="239">
        <f t="shared" ref="CB23:CB28" si="88">+$E23*BZ23</f>
        <v>0</v>
      </c>
      <c r="CC23" s="259">
        <f t="shared" ref="CC23:CC28" si="89">SUMIF($14:$14,"QTY",23:23)</f>
        <v>0</v>
      </c>
      <c r="CD23" s="260">
        <f t="shared" ref="CD23:CD28" si="90">SUMIF($14:$14,"IDR x 1000",23:23)</f>
        <v>0</v>
      </c>
      <c r="CE23" s="261">
        <f t="shared" ref="CE23:CE28" si="91">SUMIF($14:$14,"USD",23:23)</f>
        <v>0</v>
      </c>
      <c r="CF23" s="258">
        <f t="shared" si="37"/>
        <v>0</v>
      </c>
    </row>
    <row r="24" spans="1:84" ht="15" customHeight="1" outlineLevel="1">
      <c r="A24" s="232" t="str">
        <f t="shared" si="38"/>
        <v>Pup Joint 2-7/8" x 2 ft</v>
      </c>
      <c r="B24" s="252" t="s">
        <v>550</v>
      </c>
      <c r="C24" s="234" t="s">
        <v>31</v>
      </c>
      <c r="D24" s="235"/>
      <c r="E24" s="253">
        <v>129.37074324324325</v>
      </c>
      <c r="F24" s="254"/>
      <c r="G24" s="238">
        <f t="shared" si="39"/>
        <v>0</v>
      </c>
      <c r="H24" s="239">
        <f t="shared" si="40"/>
        <v>0</v>
      </c>
      <c r="I24" s="254"/>
      <c r="J24" s="238">
        <f t="shared" si="41"/>
        <v>0</v>
      </c>
      <c r="K24" s="239">
        <f t="shared" si="42"/>
        <v>0</v>
      </c>
      <c r="L24" s="254"/>
      <c r="M24" s="238">
        <f t="shared" si="43"/>
        <v>0</v>
      </c>
      <c r="N24" s="239">
        <f t="shared" si="44"/>
        <v>0</v>
      </c>
      <c r="O24" s="254"/>
      <c r="P24" s="238">
        <f t="shared" si="45"/>
        <v>0</v>
      </c>
      <c r="Q24" s="239">
        <f t="shared" si="46"/>
        <v>0</v>
      </c>
      <c r="R24" s="254"/>
      <c r="S24" s="238">
        <f t="shared" si="47"/>
        <v>0</v>
      </c>
      <c r="T24" s="239">
        <f t="shared" si="48"/>
        <v>0</v>
      </c>
      <c r="U24" s="254"/>
      <c r="V24" s="238">
        <f t="shared" si="49"/>
        <v>0</v>
      </c>
      <c r="W24" s="239">
        <f t="shared" si="50"/>
        <v>0</v>
      </c>
      <c r="X24" s="254"/>
      <c r="Y24" s="238">
        <f t="shared" si="51"/>
        <v>0</v>
      </c>
      <c r="Z24" s="239">
        <f t="shared" si="52"/>
        <v>0</v>
      </c>
      <c r="AA24" s="254"/>
      <c r="AB24" s="238">
        <f t="shared" si="53"/>
        <v>0</v>
      </c>
      <c r="AC24" s="239">
        <f t="shared" si="54"/>
        <v>0</v>
      </c>
      <c r="AD24" s="254"/>
      <c r="AE24" s="238">
        <f t="shared" si="55"/>
        <v>0</v>
      </c>
      <c r="AF24" s="239">
        <f t="shared" si="56"/>
        <v>0</v>
      </c>
      <c r="AG24" s="254"/>
      <c r="AH24" s="238">
        <f t="shared" si="57"/>
        <v>0</v>
      </c>
      <c r="AI24" s="239">
        <f t="shared" si="58"/>
        <v>0</v>
      </c>
      <c r="AJ24" s="254"/>
      <c r="AK24" s="238">
        <f t="shared" si="59"/>
        <v>0</v>
      </c>
      <c r="AL24" s="239">
        <f t="shared" si="60"/>
        <v>0</v>
      </c>
      <c r="AM24" s="254"/>
      <c r="AN24" s="238">
        <f t="shared" si="61"/>
        <v>0</v>
      </c>
      <c r="AO24" s="239">
        <f t="shared" si="62"/>
        <v>0</v>
      </c>
      <c r="AP24" s="254"/>
      <c r="AQ24" s="238">
        <f t="shared" si="63"/>
        <v>0</v>
      </c>
      <c r="AR24" s="239">
        <f t="shared" si="64"/>
        <v>0</v>
      </c>
      <c r="AS24" s="254"/>
      <c r="AT24" s="238">
        <f t="shared" si="65"/>
        <v>0</v>
      </c>
      <c r="AU24" s="239">
        <f t="shared" si="66"/>
        <v>0</v>
      </c>
      <c r="AV24" s="254"/>
      <c r="AW24" s="238">
        <f t="shared" si="67"/>
        <v>0</v>
      </c>
      <c r="AX24" s="239">
        <f t="shared" si="68"/>
        <v>0</v>
      </c>
      <c r="AY24" s="254"/>
      <c r="AZ24" s="238">
        <f t="shared" si="69"/>
        <v>0</v>
      </c>
      <c r="BA24" s="239">
        <f t="shared" si="70"/>
        <v>0</v>
      </c>
      <c r="BB24" s="254"/>
      <c r="BC24" s="238">
        <f t="shared" si="71"/>
        <v>0</v>
      </c>
      <c r="BD24" s="239">
        <f t="shared" si="72"/>
        <v>0</v>
      </c>
      <c r="BE24" s="254"/>
      <c r="BF24" s="238">
        <f t="shared" si="73"/>
        <v>0</v>
      </c>
      <c r="BG24" s="239">
        <f t="shared" si="74"/>
        <v>0</v>
      </c>
      <c r="BH24" s="254"/>
      <c r="BI24" s="238">
        <f t="shared" si="75"/>
        <v>0</v>
      </c>
      <c r="BJ24" s="239">
        <f t="shared" si="76"/>
        <v>0</v>
      </c>
      <c r="BK24" s="254"/>
      <c r="BL24" s="238">
        <f t="shared" si="77"/>
        <v>0</v>
      </c>
      <c r="BM24" s="239">
        <f t="shared" si="78"/>
        <v>0</v>
      </c>
      <c r="BN24" s="254"/>
      <c r="BO24" s="238">
        <f t="shared" si="79"/>
        <v>0</v>
      </c>
      <c r="BP24" s="239">
        <f t="shared" si="80"/>
        <v>0</v>
      </c>
      <c r="BQ24" s="254"/>
      <c r="BR24" s="238">
        <f t="shared" si="81"/>
        <v>0</v>
      </c>
      <c r="BS24" s="239">
        <f t="shared" si="82"/>
        <v>0</v>
      </c>
      <c r="BT24" s="254"/>
      <c r="BU24" s="238">
        <f t="shared" si="83"/>
        <v>0</v>
      </c>
      <c r="BV24" s="239">
        <f t="shared" si="84"/>
        <v>0</v>
      </c>
      <c r="BW24" s="254"/>
      <c r="BX24" s="238">
        <f t="shared" si="85"/>
        <v>0</v>
      </c>
      <c r="BY24" s="239">
        <f t="shared" si="86"/>
        <v>0</v>
      </c>
      <c r="BZ24" s="254"/>
      <c r="CA24" s="238">
        <f t="shared" si="87"/>
        <v>0</v>
      </c>
      <c r="CB24" s="239">
        <f t="shared" si="88"/>
        <v>0</v>
      </c>
      <c r="CC24" s="259">
        <f t="shared" si="89"/>
        <v>0</v>
      </c>
      <c r="CD24" s="260">
        <f t="shared" si="90"/>
        <v>0</v>
      </c>
      <c r="CE24" s="261">
        <f t="shared" si="91"/>
        <v>0</v>
      </c>
      <c r="CF24" s="258">
        <f>CD24/14350*1000</f>
        <v>0</v>
      </c>
    </row>
    <row r="25" spans="1:84" ht="15" customHeight="1" outlineLevel="1">
      <c r="A25" s="232" t="str">
        <f t="shared" si="38"/>
        <v>Pup Joint 2-7/8" x 4 ft</v>
      </c>
      <c r="B25" s="252" t="s">
        <v>551</v>
      </c>
      <c r="C25" s="234" t="s">
        <v>31</v>
      </c>
      <c r="D25" s="235"/>
      <c r="E25" s="253">
        <v>146.87074324324325</v>
      </c>
      <c r="F25" s="254"/>
      <c r="G25" s="238">
        <f t="shared" si="39"/>
        <v>0</v>
      </c>
      <c r="H25" s="239">
        <f t="shared" si="40"/>
        <v>0</v>
      </c>
      <c r="I25" s="254"/>
      <c r="J25" s="238">
        <f t="shared" si="41"/>
        <v>0</v>
      </c>
      <c r="K25" s="239">
        <f t="shared" si="42"/>
        <v>0</v>
      </c>
      <c r="L25" s="254"/>
      <c r="M25" s="238">
        <f t="shared" si="43"/>
        <v>0</v>
      </c>
      <c r="N25" s="239">
        <f t="shared" si="44"/>
        <v>0</v>
      </c>
      <c r="O25" s="254"/>
      <c r="P25" s="238">
        <f t="shared" si="45"/>
        <v>0</v>
      </c>
      <c r="Q25" s="239">
        <f t="shared" si="46"/>
        <v>0</v>
      </c>
      <c r="R25" s="254"/>
      <c r="S25" s="238">
        <f t="shared" si="47"/>
        <v>0</v>
      </c>
      <c r="T25" s="239">
        <f t="shared" si="48"/>
        <v>0</v>
      </c>
      <c r="U25" s="254"/>
      <c r="V25" s="238">
        <f t="shared" si="49"/>
        <v>0</v>
      </c>
      <c r="W25" s="239">
        <f t="shared" si="50"/>
        <v>0</v>
      </c>
      <c r="X25" s="254"/>
      <c r="Y25" s="238">
        <f t="shared" si="51"/>
        <v>0</v>
      </c>
      <c r="Z25" s="239">
        <f t="shared" si="52"/>
        <v>0</v>
      </c>
      <c r="AA25" s="254"/>
      <c r="AB25" s="238">
        <f t="shared" si="53"/>
        <v>0</v>
      </c>
      <c r="AC25" s="239">
        <f t="shared" si="54"/>
        <v>0</v>
      </c>
      <c r="AD25" s="254"/>
      <c r="AE25" s="238">
        <f t="shared" si="55"/>
        <v>0</v>
      </c>
      <c r="AF25" s="239">
        <f t="shared" si="56"/>
        <v>0</v>
      </c>
      <c r="AG25" s="254"/>
      <c r="AH25" s="238">
        <f t="shared" si="57"/>
        <v>0</v>
      </c>
      <c r="AI25" s="239">
        <f t="shared" si="58"/>
        <v>0</v>
      </c>
      <c r="AJ25" s="254"/>
      <c r="AK25" s="238">
        <f t="shared" si="59"/>
        <v>0</v>
      </c>
      <c r="AL25" s="239">
        <f t="shared" si="60"/>
        <v>0</v>
      </c>
      <c r="AM25" s="254"/>
      <c r="AN25" s="238">
        <f t="shared" si="61"/>
        <v>0</v>
      </c>
      <c r="AO25" s="239">
        <f t="shared" si="62"/>
        <v>0</v>
      </c>
      <c r="AP25" s="254"/>
      <c r="AQ25" s="238">
        <f t="shared" si="63"/>
        <v>0</v>
      </c>
      <c r="AR25" s="239">
        <f t="shared" si="64"/>
        <v>0</v>
      </c>
      <c r="AS25" s="254"/>
      <c r="AT25" s="238">
        <f t="shared" si="65"/>
        <v>0</v>
      </c>
      <c r="AU25" s="239">
        <f t="shared" si="66"/>
        <v>0</v>
      </c>
      <c r="AV25" s="254"/>
      <c r="AW25" s="238">
        <f t="shared" si="67"/>
        <v>0</v>
      </c>
      <c r="AX25" s="239">
        <f t="shared" si="68"/>
        <v>0</v>
      </c>
      <c r="AY25" s="254"/>
      <c r="AZ25" s="238">
        <f t="shared" si="69"/>
        <v>0</v>
      </c>
      <c r="BA25" s="239">
        <f t="shared" si="70"/>
        <v>0</v>
      </c>
      <c r="BB25" s="254"/>
      <c r="BC25" s="238">
        <f t="shared" si="71"/>
        <v>0</v>
      </c>
      <c r="BD25" s="239">
        <f t="shared" si="72"/>
        <v>0</v>
      </c>
      <c r="BE25" s="254"/>
      <c r="BF25" s="238">
        <f t="shared" si="73"/>
        <v>0</v>
      </c>
      <c r="BG25" s="239">
        <f t="shared" si="74"/>
        <v>0</v>
      </c>
      <c r="BH25" s="254"/>
      <c r="BI25" s="238">
        <f t="shared" si="75"/>
        <v>0</v>
      </c>
      <c r="BJ25" s="239">
        <f t="shared" si="76"/>
        <v>0</v>
      </c>
      <c r="BK25" s="254"/>
      <c r="BL25" s="238">
        <f t="shared" si="77"/>
        <v>0</v>
      </c>
      <c r="BM25" s="239">
        <f t="shared" si="78"/>
        <v>0</v>
      </c>
      <c r="BN25" s="254"/>
      <c r="BO25" s="238">
        <f t="shared" si="79"/>
        <v>0</v>
      </c>
      <c r="BP25" s="239">
        <f t="shared" si="80"/>
        <v>0</v>
      </c>
      <c r="BQ25" s="254"/>
      <c r="BR25" s="238">
        <f t="shared" si="81"/>
        <v>0</v>
      </c>
      <c r="BS25" s="239">
        <f t="shared" si="82"/>
        <v>0</v>
      </c>
      <c r="BT25" s="254"/>
      <c r="BU25" s="238">
        <f t="shared" si="83"/>
        <v>0</v>
      </c>
      <c r="BV25" s="239">
        <f t="shared" si="84"/>
        <v>0</v>
      </c>
      <c r="BW25" s="254"/>
      <c r="BX25" s="238">
        <f t="shared" si="85"/>
        <v>0</v>
      </c>
      <c r="BY25" s="239">
        <f t="shared" si="86"/>
        <v>0</v>
      </c>
      <c r="BZ25" s="254"/>
      <c r="CA25" s="238">
        <f t="shared" si="87"/>
        <v>0</v>
      </c>
      <c r="CB25" s="239">
        <f t="shared" si="88"/>
        <v>0</v>
      </c>
      <c r="CC25" s="259">
        <f t="shared" si="89"/>
        <v>0</v>
      </c>
      <c r="CD25" s="260">
        <f t="shared" si="90"/>
        <v>0</v>
      </c>
      <c r="CE25" s="261">
        <f t="shared" si="91"/>
        <v>0</v>
      </c>
      <c r="CF25" s="258">
        <f>CD25/14350*1000</f>
        <v>0</v>
      </c>
    </row>
    <row r="26" spans="1:84" ht="15" customHeight="1" outlineLevel="1">
      <c r="A26" s="232" t="str">
        <f t="shared" si="38"/>
        <v>Pup Joint 2-7/8" x 6 ft</v>
      </c>
      <c r="B26" s="252" t="s">
        <v>552</v>
      </c>
      <c r="C26" s="234" t="s">
        <v>31</v>
      </c>
      <c r="D26" s="235"/>
      <c r="E26" s="253">
        <v>172.61398648648648</v>
      </c>
      <c r="F26" s="254"/>
      <c r="G26" s="238">
        <f t="shared" si="39"/>
        <v>0</v>
      </c>
      <c r="H26" s="239">
        <f t="shared" si="40"/>
        <v>0</v>
      </c>
      <c r="I26" s="254"/>
      <c r="J26" s="238">
        <f t="shared" si="41"/>
        <v>0</v>
      </c>
      <c r="K26" s="239">
        <f t="shared" si="42"/>
        <v>0</v>
      </c>
      <c r="L26" s="254"/>
      <c r="M26" s="238">
        <f t="shared" si="43"/>
        <v>0</v>
      </c>
      <c r="N26" s="239">
        <f t="shared" si="44"/>
        <v>0</v>
      </c>
      <c r="O26" s="254"/>
      <c r="P26" s="238">
        <f t="shared" si="45"/>
        <v>0</v>
      </c>
      <c r="Q26" s="239">
        <f t="shared" si="46"/>
        <v>0</v>
      </c>
      <c r="R26" s="254"/>
      <c r="S26" s="238">
        <f t="shared" si="47"/>
        <v>0</v>
      </c>
      <c r="T26" s="239">
        <f t="shared" si="48"/>
        <v>0</v>
      </c>
      <c r="U26" s="254"/>
      <c r="V26" s="238">
        <f t="shared" si="49"/>
        <v>0</v>
      </c>
      <c r="W26" s="239">
        <f t="shared" si="50"/>
        <v>0</v>
      </c>
      <c r="X26" s="254"/>
      <c r="Y26" s="238">
        <f t="shared" si="51"/>
        <v>0</v>
      </c>
      <c r="Z26" s="239">
        <f t="shared" si="52"/>
        <v>0</v>
      </c>
      <c r="AA26" s="254"/>
      <c r="AB26" s="238">
        <f t="shared" si="53"/>
        <v>0</v>
      </c>
      <c r="AC26" s="239">
        <f t="shared" si="54"/>
        <v>0</v>
      </c>
      <c r="AD26" s="254"/>
      <c r="AE26" s="238">
        <f t="shared" si="55"/>
        <v>0</v>
      </c>
      <c r="AF26" s="239">
        <f t="shared" si="56"/>
        <v>0</v>
      </c>
      <c r="AG26" s="254"/>
      <c r="AH26" s="238">
        <f t="shared" si="57"/>
        <v>0</v>
      </c>
      <c r="AI26" s="239">
        <f t="shared" si="58"/>
        <v>0</v>
      </c>
      <c r="AJ26" s="254"/>
      <c r="AK26" s="238">
        <f t="shared" si="59"/>
        <v>0</v>
      </c>
      <c r="AL26" s="239">
        <f t="shared" si="60"/>
        <v>0</v>
      </c>
      <c r="AM26" s="254"/>
      <c r="AN26" s="238">
        <f t="shared" si="61"/>
        <v>0</v>
      </c>
      <c r="AO26" s="239">
        <f t="shared" si="62"/>
        <v>0</v>
      </c>
      <c r="AP26" s="254"/>
      <c r="AQ26" s="238">
        <f t="shared" si="63"/>
        <v>0</v>
      </c>
      <c r="AR26" s="239">
        <f t="shared" si="64"/>
        <v>0</v>
      </c>
      <c r="AS26" s="254"/>
      <c r="AT26" s="238">
        <f t="shared" si="65"/>
        <v>0</v>
      </c>
      <c r="AU26" s="239">
        <f t="shared" si="66"/>
        <v>0</v>
      </c>
      <c r="AV26" s="254"/>
      <c r="AW26" s="238">
        <f t="shared" si="67"/>
        <v>0</v>
      </c>
      <c r="AX26" s="239">
        <f t="shared" si="68"/>
        <v>0</v>
      </c>
      <c r="AY26" s="254"/>
      <c r="AZ26" s="238">
        <f t="shared" si="69"/>
        <v>0</v>
      </c>
      <c r="BA26" s="239">
        <f t="shared" si="70"/>
        <v>0</v>
      </c>
      <c r="BB26" s="254"/>
      <c r="BC26" s="238">
        <f t="shared" si="71"/>
        <v>0</v>
      </c>
      <c r="BD26" s="239">
        <f t="shared" si="72"/>
        <v>0</v>
      </c>
      <c r="BE26" s="254"/>
      <c r="BF26" s="238">
        <f t="shared" si="73"/>
        <v>0</v>
      </c>
      <c r="BG26" s="239">
        <f t="shared" si="74"/>
        <v>0</v>
      </c>
      <c r="BH26" s="254"/>
      <c r="BI26" s="238">
        <f t="shared" si="75"/>
        <v>0</v>
      </c>
      <c r="BJ26" s="239">
        <f t="shared" si="76"/>
        <v>0</v>
      </c>
      <c r="BK26" s="254"/>
      <c r="BL26" s="238">
        <f t="shared" si="77"/>
        <v>0</v>
      </c>
      <c r="BM26" s="239">
        <f t="shared" si="78"/>
        <v>0</v>
      </c>
      <c r="BN26" s="254"/>
      <c r="BO26" s="238">
        <f t="shared" si="79"/>
        <v>0</v>
      </c>
      <c r="BP26" s="239">
        <f t="shared" si="80"/>
        <v>0</v>
      </c>
      <c r="BQ26" s="254"/>
      <c r="BR26" s="238">
        <f t="shared" si="81"/>
        <v>0</v>
      </c>
      <c r="BS26" s="239">
        <f t="shared" si="82"/>
        <v>0</v>
      </c>
      <c r="BT26" s="254"/>
      <c r="BU26" s="238">
        <f t="shared" si="83"/>
        <v>0</v>
      </c>
      <c r="BV26" s="239">
        <f t="shared" si="84"/>
        <v>0</v>
      </c>
      <c r="BW26" s="254"/>
      <c r="BX26" s="238">
        <f t="shared" si="85"/>
        <v>0</v>
      </c>
      <c r="BY26" s="239">
        <f t="shared" si="86"/>
        <v>0</v>
      </c>
      <c r="BZ26" s="254"/>
      <c r="CA26" s="238">
        <f t="shared" si="87"/>
        <v>0</v>
      </c>
      <c r="CB26" s="239">
        <f t="shared" si="88"/>
        <v>0</v>
      </c>
      <c r="CC26" s="259">
        <f t="shared" si="89"/>
        <v>0</v>
      </c>
      <c r="CD26" s="260">
        <f t="shared" si="90"/>
        <v>0</v>
      </c>
      <c r="CE26" s="261">
        <f t="shared" si="91"/>
        <v>0</v>
      </c>
      <c r="CF26" s="258">
        <f>CD26/14350*1000</f>
        <v>0</v>
      </c>
    </row>
    <row r="27" spans="1:84" ht="15" customHeight="1" outlineLevel="1">
      <c r="A27" s="232" t="str">
        <f t="shared" si="38"/>
        <v>Pup Joint 2-7/8" x 8 ft</v>
      </c>
      <c r="B27" s="252" t="s">
        <v>553</v>
      </c>
      <c r="C27" s="234" t="s">
        <v>31</v>
      </c>
      <c r="D27" s="235"/>
      <c r="E27" s="253">
        <v>199.37074324324325</v>
      </c>
      <c r="F27" s="254"/>
      <c r="G27" s="238">
        <f t="shared" si="39"/>
        <v>0</v>
      </c>
      <c r="H27" s="239">
        <f t="shared" si="40"/>
        <v>0</v>
      </c>
      <c r="I27" s="254"/>
      <c r="J27" s="238">
        <f t="shared" si="41"/>
        <v>0</v>
      </c>
      <c r="K27" s="239">
        <f t="shared" si="42"/>
        <v>0</v>
      </c>
      <c r="L27" s="254"/>
      <c r="M27" s="238">
        <f t="shared" si="43"/>
        <v>0</v>
      </c>
      <c r="N27" s="239">
        <f t="shared" si="44"/>
        <v>0</v>
      </c>
      <c r="O27" s="254"/>
      <c r="P27" s="238">
        <f t="shared" si="45"/>
        <v>0</v>
      </c>
      <c r="Q27" s="239">
        <f t="shared" si="46"/>
        <v>0</v>
      </c>
      <c r="R27" s="254"/>
      <c r="S27" s="238">
        <f t="shared" si="47"/>
        <v>0</v>
      </c>
      <c r="T27" s="239">
        <f t="shared" si="48"/>
        <v>0</v>
      </c>
      <c r="U27" s="254"/>
      <c r="V27" s="238">
        <f t="shared" si="49"/>
        <v>0</v>
      </c>
      <c r="W27" s="239">
        <f t="shared" si="50"/>
        <v>0</v>
      </c>
      <c r="X27" s="254"/>
      <c r="Y27" s="238">
        <f t="shared" si="51"/>
        <v>0</v>
      </c>
      <c r="Z27" s="239">
        <f t="shared" si="52"/>
        <v>0</v>
      </c>
      <c r="AA27" s="254"/>
      <c r="AB27" s="238">
        <f t="shared" si="53"/>
        <v>0</v>
      </c>
      <c r="AC27" s="239">
        <f t="shared" si="54"/>
        <v>0</v>
      </c>
      <c r="AD27" s="254"/>
      <c r="AE27" s="238">
        <f t="shared" si="55"/>
        <v>0</v>
      </c>
      <c r="AF27" s="239">
        <f t="shared" si="56"/>
        <v>0</v>
      </c>
      <c r="AG27" s="254"/>
      <c r="AH27" s="238">
        <f t="shared" si="57"/>
        <v>0</v>
      </c>
      <c r="AI27" s="239">
        <f t="shared" si="58"/>
        <v>0</v>
      </c>
      <c r="AJ27" s="254"/>
      <c r="AK27" s="238">
        <f t="shared" si="59"/>
        <v>0</v>
      </c>
      <c r="AL27" s="239">
        <f t="shared" si="60"/>
        <v>0</v>
      </c>
      <c r="AM27" s="254"/>
      <c r="AN27" s="238">
        <f t="shared" si="61"/>
        <v>0</v>
      </c>
      <c r="AO27" s="239">
        <f t="shared" si="62"/>
        <v>0</v>
      </c>
      <c r="AP27" s="254"/>
      <c r="AQ27" s="238">
        <f t="shared" si="63"/>
        <v>0</v>
      </c>
      <c r="AR27" s="239">
        <f t="shared" si="64"/>
        <v>0</v>
      </c>
      <c r="AS27" s="254"/>
      <c r="AT27" s="238">
        <f t="shared" si="65"/>
        <v>0</v>
      </c>
      <c r="AU27" s="239">
        <f t="shared" si="66"/>
        <v>0</v>
      </c>
      <c r="AV27" s="254"/>
      <c r="AW27" s="238">
        <f t="shared" si="67"/>
        <v>0</v>
      </c>
      <c r="AX27" s="239">
        <f t="shared" si="68"/>
        <v>0</v>
      </c>
      <c r="AY27" s="254"/>
      <c r="AZ27" s="238">
        <f t="shared" si="69"/>
        <v>0</v>
      </c>
      <c r="BA27" s="239">
        <f t="shared" si="70"/>
        <v>0</v>
      </c>
      <c r="BB27" s="254"/>
      <c r="BC27" s="238">
        <f t="shared" si="71"/>
        <v>0</v>
      </c>
      <c r="BD27" s="239">
        <f t="shared" si="72"/>
        <v>0</v>
      </c>
      <c r="BE27" s="254"/>
      <c r="BF27" s="238">
        <f t="shared" si="73"/>
        <v>0</v>
      </c>
      <c r="BG27" s="239">
        <f t="shared" si="74"/>
        <v>0</v>
      </c>
      <c r="BH27" s="254"/>
      <c r="BI27" s="238">
        <f t="shared" si="75"/>
        <v>0</v>
      </c>
      <c r="BJ27" s="239">
        <f t="shared" si="76"/>
        <v>0</v>
      </c>
      <c r="BK27" s="254"/>
      <c r="BL27" s="238">
        <f t="shared" si="77"/>
        <v>0</v>
      </c>
      <c r="BM27" s="239">
        <f t="shared" si="78"/>
        <v>0</v>
      </c>
      <c r="BN27" s="254"/>
      <c r="BO27" s="238">
        <f t="shared" si="79"/>
        <v>0</v>
      </c>
      <c r="BP27" s="239">
        <f t="shared" si="80"/>
        <v>0</v>
      </c>
      <c r="BQ27" s="254"/>
      <c r="BR27" s="238">
        <f t="shared" si="81"/>
        <v>0</v>
      </c>
      <c r="BS27" s="239">
        <f t="shared" si="82"/>
        <v>0</v>
      </c>
      <c r="BT27" s="254"/>
      <c r="BU27" s="238">
        <f t="shared" si="83"/>
        <v>0</v>
      </c>
      <c r="BV27" s="239">
        <f t="shared" si="84"/>
        <v>0</v>
      </c>
      <c r="BW27" s="254"/>
      <c r="BX27" s="238">
        <f t="shared" si="85"/>
        <v>0</v>
      </c>
      <c r="BY27" s="239">
        <f t="shared" si="86"/>
        <v>0</v>
      </c>
      <c r="BZ27" s="254"/>
      <c r="CA27" s="238">
        <f t="shared" si="87"/>
        <v>0</v>
      </c>
      <c r="CB27" s="239">
        <f t="shared" si="88"/>
        <v>0</v>
      </c>
      <c r="CC27" s="259">
        <f t="shared" si="89"/>
        <v>0</v>
      </c>
      <c r="CD27" s="260">
        <f t="shared" si="90"/>
        <v>0</v>
      </c>
      <c r="CE27" s="261">
        <f t="shared" si="91"/>
        <v>0</v>
      </c>
      <c r="CF27" s="258">
        <f>CD27/14350*1000</f>
        <v>0</v>
      </c>
    </row>
    <row r="28" spans="1:84" ht="15" customHeight="1" outlineLevel="1">
      <c r="A28" s="232">
        <f t="shared" si="38"/>
        <v>0</v>
      </c>
      <c r="B28" s="252"/>
      <c r="C28" s="234"/>
      <c r="D28" s="235"/>
      <c r="E28" s="253"/>
      <c r="F28" s="254"/>
      <c r="G28" s="238">
        <f t="shared" si="39"/>
        <v>0</v>
      </c>
      <c r="H28" s="239">
        <f t="shared" si="40"/>
        <v>0</v>
      </c>
      <c r="I28" s="254"/>
      <c r="J28" s="238">
        <f t="shared" si="41"/>
        <v>0</v>
      </c>
      <c r="K28" s="239">
        <f t="shared" si="42"/>
        <v>0</v>
      </c>
      <c r="L28" s="254"/>
      <c r="M28" s="238">
        <f t="shared" si="43"/>
        <v>0</v>
      </c>
      <c r="N28" s="239">
        <f t="shared" si="44"/>
        <v>0</v>
      </c>
      <c r="O28" s="254"/>
      <c r="P28" s="238">
        <f t="shared" si="45"/>
        <v>0</v>
      </c>
      <c r="Q28" s="239">
        <f t="shared" si="46"/>
        <v>0</v>
      </c>
      <c r="R28" s="254"/>
      <c r="S28" s="238">
        <f t="shared" si="47"/>
        <v>0</v>
      </c>
      <c r="T28" s="239">
        <f t="shared" si="48"/>
        <v>0</v>
      </c>
      <c r="U28" s="254"/>
      <c r="V28" s="238">
        <f t="shared" si="49"/>
        <v>0</v>
      </c>
      <c r="W28" s="239">
        <f t="shared" si="50"/>
        <v>0</v>
      </c>
      <c r="X28" s="254"/>
      <c r="Y28" s="238">
        <f t="shared" si="51"/>
        <v>0</v>
      </c>
      <c r="Z28" s="239">
        <f t="shared" si="52"/>
        <v>0</v>
      </c>
      <c r="AA28" s="254"/>
      <c r="AB28" s="238">
        <f t="shared" si="53"/>
        <v>0</v>
      </c>
      <c r="AC28" s="239">
        <f t="shared" si="54"/>
        <v>0</v>
      </c>
      <c r="AD28" s="254"/>
      <c r="AE28" s="238">
        <f t="shared" si="55"/>
        <v>0</v>
      </c>
      <c r="AF28" s="239">
        <f t="shared" si="56"/>
        <v>0</v>
      </c>
      <c r="AG28" s="254"/>
      <c r="AH28" s="238">
        <f t="shared" si="57"/>
        <v>0</v>
      </c>
      <c r="AI28" s="239">
        <f t="shared" si="58"/>
        <v>0</v>
      </c>
      <c r="AJ28" s="254"/>
      <c r="AK28" s="238">
        <f t="shared" si="59"/>
        <v>0</v>
      </c>
      <c r="AL28" s="239">
        <f t="shared" si="60"/>
        <v>0</v>
      </c>
      <c r="AM28" s="254"/>
      <c r="AN28" s="238">
        <f t="shared" si="61"/>
        <v>0</v>
      </c>
      <c r="AO28" s="239">
        <f t="shared" si="62"/>
        <v>0</v>
      </c>
      <c r="AP28" s="254"/>
      <c r="AQ28" s="238">
        <f t="shared" si="63"/>
        <v>0</v>
      </c>
      <c r="AR28" s="239">
        <f t="shared" si="64"/>
        <v>0</v>
      </c>
      <c r="AS28" s="254"/>
      <c r="AT28" s="238">
        <f t="shared" si="65"/>
        <v>0</v>
      </c>
      <c r="AU28" s="239">
        <f t="shared" si="66"/>
        <v>0</v>
      </c>
      <c r="AV28" s="254"/>
      <c r="AW28" s="238">
        <f t="shared" si="67"/>
        <v>0</v>
      </c>
      <c r="AX28" s="239">
        <f t="shared" si="68"/>
        <v>0</v>
      </c>
      <c r="AY28" s="254"/>
      <c r="AZ28" s="238">
        <f t="shared" si="69"/>
        <v>0</v>
      </c>
      <c r="BA28" s="239">
        <f t="shared" si="70"/>
        <v>0</v>
      </c>
      <c r="BB28" s="254"/>
      <c r="BC28" s="238">
        <f t="shared" si="71"/>
        <v>0</v>
      </c>
      <c r="BD28" s="239">
        <f t="shared" si="72"/>
        <v>0</v>
      </c>
      <c r="BE28" s="254"/>
      <c r="BF28" s="238">
        <f t="shared" si="73"/>
        <v>0</v>
      </c>
      <c r="BG28" s="239">
        <f t="shared" si="74"/>
        <v>0</v>
      </c>
      <c r="BH28" s="254"/>
      <c r="BI28" s="238">
        <f t="shared" si="75"/>
        <v>0</v>
      </c>
      <c r="BJ28" s="239">
        <f t="shared" si="76"/>
        <v>0</v>
      </c>
      <c r="BK28" s="254"/>
      <c r="BL28" s="238">
        <f t="shared" si="77"/>
        <v>0</v>
      </c>
      <c r="BM28" s="239">
        <f t="shared" si="78"/>
        <v>0</v>
      </c>
      <c r="BN28" s="254"/>
      <c r="BO28" s="238">
        <f t="shared" si="79"/>
        <v>0</v>
      </c>
      <c r="BP28" s="239">
        <f t="shared" si="80"/>
        <v>0</v>
      </c>
      <c r="BQ28" s="254"/>
      <c r="BR28" s="238">
        <f t="shared" si="81"/>
        <v>0</v>
      </c>
      <c r="BS28" s="239">
        <f t="shared" si="82"/>
        <v>0</v>
      </c>
      <c r="BT28" s="254"/>
      <c r="BU28" s="238">
        <f t="shared" si="83"/>
        <v>0</v>
      </c>
      <c r="BV28" s="239">
        <f t="shared" si="84"/>
        <v>0</v>
      </c>
      <c r="BW28" s="254"/>
      <c r="BX28" s="238">
        <f t="shared" si="85"/>
        <v>0</v>
      </c>
      <c r="BY28" s="239">
        <f t="shared" si="86"/>
        <v>0</v>
      </c>
      <c r="BZ28" s="254"/>
      <c r="CA28" s="238">
        <f t="shared" si="87"/>
        <v>0</v>
      </c>
      <c r="CB28" s="239">
        <f t="shared" si="88"/>
        <v>0</v>
      </c>
      <c r="CC28" s="259">
        <f t="shared" si="89"/>
        <v>0</v>
      </c>
      <c r="CD28" s="260">
        <f t="shared" si="90"/>
        <v>0</v>
      </c>
      <c r="CE28" s="261">
        <f t="shared" si="91"/>
        <v>0</v>
      </c>
      <c r="CF28" s="258">
        <f t="shared" si="37"/>
        <v>0</v>
      </c>
    </row>
    <row r="29" spans="1:84" ht="15" customHeight="1" outlineLevel="1">
      <c r="A29" s="240" t="s">
        <v>28</v>
      </c>
      <c r="B29" s="241"/>
      <c r="C29" s="242"/>
      <c r="D29" s="243"/>
      <c r="E29" s="244" t="s">
        <v>32</v>
      </c>
      <c r="F29" s="245"/>
      <c r="G29" s="246"/>
      <c r="H29" s="247"/>
      <c r="I29" s="245"/>
      <c r="J29" s="246"/>
      <c r="K29" s="247"/>
      <c r="L29" s="245"/>
      <c r="M29" s="246"/>
      <c r="N29" s="247"/>
      <c r="O29" s="245"/>
      <c r="P29" s="246"/>
      <c r="Q29" s="247"/>
      <c r="R29" s="245"/>
      <c r="S29" s="246"/>
      <c r="T29" s="247"/>
      <c r="U29" s="245"/>
      <c r="V29" s="246"/>
      <c r="W29" s="247"/>
      <c r="X29" s="245"/>
      <c r="Y29" s="246"/>
      <c r="Z29" s="247"/>
      <c r="AA29" s="245"/>
      <c r="AB29" s="246"/>
      <c r="AC29" s="247"/>
      <c r="AD29" s="245"/>
      <c r="AE29" s="246"/>
      <c r="AF29" s="247"/>
      <c r="AG29" s="245"/>
      <c r="AH29" s="246"/>
      <c r="AI29" s="247"/>
      <c r="AJ29" s="245"/>
      <c r="AK29" s="246"/>
      <c r="AL29" s="247"/>
      <c r="AM29" s="245"/>
      <c r="AN29" s="246"/>
      <c r="AO29" s="247"/>
      <c r="AP29" s="245"/>
      <c r="AQ29" s="246"/>
      <c r="AR29" s="247"/>
      <c r="AS29" s="245"/>
      <c r="AT29" s="246"/>
      <c r="AU29" s="247"/>
      <c r="AV29" s="245"/>
      <c r="AW29" s="246"/>
      <c r="AX29" s="247"/>
      <c r="AY29" s="245"/>
      <c r="AZ29" s="246"/>
      <c r="BA29" s="247"/>
      <c r="BB29" s="245"/>
      <c r="BC29" s="246"/>
      <c r="BD29" s="247"/>
      <c r="BE29" s="245"/>
      <c r="BF29" s="246"/>
      <c r="BG29" s="247"/>
      <c r="BH29" s="245"/>
      <c r="BI29" s="246"/>
      <c r="BJ29" s="247"/>
      <c r="BK29" s="245"/>
      <c r="BL29" s="246"/>
      <c r="BM29" s="247"/>
      <c r="BN29" s="245"/>
      <c r="BO29" s="246"/>
      <c r="BP29" s="247"/>
      <c r="BQ29" s="245"/>
      <c r="BR29" s="246"/>
      <c r="BS29" s="247"/>
      <c r="BT29" s="245"/>
      <c r="BU29" s="246"/>
      <c r="BV29" s="247"/>
      <c r="BW29" s="245"/>
      <c r="BX29" s="246"/>
      <c r="BY29" s="247"/>
      <c r="BZ29" s="245"/>
      <c r="CA29" s="246"/>
      <c r="CB29" s="247"/>
      <c r="CC29" s="245"/>
      <c r="CD29" s="246"/>
      <c r="CE29" s="247"/>
      <c r="CF29" s="258">
        <f t="shared" si="37"/>
        <v>0</v>
      </c>
    </row>
    <row r="30" spans="1:84" ht="15" customHeight="1">
      <c r="A30" s="227">
        <v>5</v>
      </c>
      <c r="B30" s="248" t="s">
        <v>33</v>
      </c>
      <c r="C30" s="333" t="s">
        <v>27</v>
      </c>
      <c r="D30" s="334"/>
      <c r="E30" s="335"/>
      <c r="F30" s="249"/>
      <c r="G30" s="250">
        <f>SUM(G31:G35)</f>
        <v>0</v>
      </c>
      <c r="H30" s="251">
        <f>SUM(H31:H35)</f>
        <v>0</v>
      </c>
      <c r="I30" s="249"/>
      <c r="J30" s="250">
        <f>SUM(J31:J35)</f>
        <v>0</v>
      </c>
      <c r="K30" s="251">
        <f>SUM(K31:K35)</f>
        <v>0</v>
      </c>
      <c r="L30" s="249"/>
      <c r="M30" s="250">
        <f>SUM(M31:M35)</f>
        <v>0</v>
      </c>
      <c r="N30" s="251">
        <f>SUM(N31:N35)</f>
        <v>0</v>
      </c>
      <c r="O30" s="249"/>
      <c r="P30" s="250">
        <f>SUM(P31:P35)</f>
        <v>0</v>
      </c>
      <c r="Q30" s="251">
        <f>SUM(Q31:Q35)</f>
        <v>0</v>
      </c>
      <c r="R30" s="249"/>
      <c r="S30" s="250">
        <f>SUM(S31:S35)</f>
        <v>0</v>
      </c>
      <c r="T30" s="251">
        <f>SUM(T31:T35)</f>
        <v>0</v>
      </c>
      <c r="U30" s="249"/>
      <c r="V30" s="250">
        <f>SUM(V31:V35)</f>
        <v>0</v>
      </c>
      <c r="W30" s="251">
        <f>SUM(W31:W35)</f>
        <v>0</v>
      </c>
      <c r="X30" s="249"/>
      <c r="Y30" s="250">
        <f>SUM(Y31:Y35)</f>
        <v>0</v>
      </c>
      <c r="Z30" s="251">
        <f>SUM(Z31:Z35)</f>
        <v>0</v>
      </c>
      <c r="AA30" s="249"/>
      <c r="AB30" s="250">
        <f>SUM(AB31:AB35)</f>
        <v>0</v>
      </c>
      <c r="AC30" s="251">
        <f>SUM(AC31:AC35)</f>
        <v>0</v>
      </c>
      <c r="AD30" s="249"/>
      <c r="AE30" s="250">
        <f>SUM(AE31:AE35)</f>
        <v>0</v>
      </c>
      <c r="AF30" s="251">
        <f>SUM(AF31:AF35)</f>
        <v>0</v>
      </c>
      <c r="AG30" s="249"/>
      <c r="AH30" s="250">
        <f>SUM(AH31:AH35)</f>
        <v>0</v>
      </c>
      <c r="AI30" s="251">
        <f>SUM(AI31:AI35)</f>
        <v>0</v>
      </c>
      <c r="AJ30" s="249"/>
      <c r="AK30" s="250">
        <f>SUM(AK31:AK35)</f>
        <v>0</v>
      </c>
      <c r="AL30" s="251">
        <f>SUM(AL31:AL35)</f>
        <v>0</v>
      </c>
      <c r="AM30" s="249"/>
      <c r="AN30" s="250">
        <f>SUM(AN31:AN35)</f>
        <v>0</v>
      </c>
      <c r="AO30" s="251">
        <f>SUM(AO31:AO35)</f>
        <v>0</v>
      </c>
      <c r="AP30" s="249"/>
      <c r="AQ30" s="250">
        <f>SUM(AQ31:AQ35)</f>
        <v>0</v>
      </c>
      <c r="AR30" s="251">
        <f>SUM(AR31:AR35)</f>
        <v>0</v>
      </c>
      <c r="AS30" s="249"/>
      <c r="AT30" s="250">
        <f>SUM(AT31:AT35)</f>
        <v>0</v>
      </c>
      <c r="AU30" s="251">
        <f>SUM(AU31:AU35)</f>
        <v>0</v>
      </c>
      <c r="AV30" s="249"/>
      <c r="AW30" s="250">
        <f>SUM(AW31:AW35)</f>
        <v>0</v>
      </c>
      <c r="AX30" s="251">
        <f>SUM(AX31:AX35)</f>
        <v>0</v>
      </c>
      <c r="AY30" s="249"/>
      <c r="AZ30" s="250">
        <f>SUM(AZ31:AZ35)</f>
        <v>0</v>
      </c>
      <c r="BA30" s="251">
        <f>SUM(BA31:BA35)</f>
        <v>0</v>
      </c>
      <c r="BB30" s="249"/>
      <c r="BC30" s="250">
        <f>SUM(BC31:BC35)</f>
        <v>0</v>
      </c>
      <c r="BD30" s="251">
        <f>SUM(BD31:BD35)</f>
        <v>0</v>
      </c>
      <c r="BE30" s="249"/>
      <c r="BF30" s="250">
        <f>SUM(BF31:BF35)</f>
        <v>0</v>
      </c>
      <c r="BG30" s="251">
        <f>SUM(BG31:BG35)</f>
        <v>0</v>
      </c>
      <c r="BH30" s="249"/>
      <c r="BI30" s="250">
        <f>SUM(BI31:BI35)</f>
        <v>0</v>
      </c>
      <c r="BJ30" s="251">
        <f>SUM(BJ31:BJ35)</f>
        <v>0</v>
      </c>
      <c r="BK30" s="249"/>
      <c r="BL30" s="250">
        <f>SUM(BL31:BL35)</f>
        <v>0</v>
      </c>
      <c r="BM30" s="251">
        <f>SUM(BM31:BM35)</f>
        <v>0</v>
      </c>
      <c r="BN30" s="249"/>
      <c r="BO30" s="250">
        <f>SUM(BO31:BO35)</f>
        <v>0</v>
      </c>
      <c r="BP30" s="251">
        <f>SUM(BP31:BP35)</f>
        <v>0</v>
      </c>
      <c r="BQ30" s="249"/>
      <c r="BR30" s="250">
        <f>SUM(BR31:BR35)</f>
        <v>0</v>
      </c>
      <c r="BS30" s="251">
        <f>SUM(BS31:BS35)</f>
        <v>0</v>
      </c>
      <c r="BT30" s="249"/>
      <c r="BU30" s="250">
        <f>SUM(BU31:BU35)</f>
        <v>0</v>
      </c>
      <c r="BV30" s="251">
        <f>SUM(BV31:BV35)</f>
        <v>0</v>
      </c>
      <c r="BW30" s="249"/>
      <c r="BX30" s="250">
        <f>SUM(BX31:BX35)</f>
        <v>0</v>
      </c>
      <c r="BY30" s="251">
        <f>SUM(BY31:BY35)</f>
        <v>112.46</v>
      </c>
      <c r="BZ30" s="249"/>
      <c r="CA30" s="250">
        <f>SUM(CA31:CA35)</f>
        <v>0</v>
      </c>
      <c r="CB30" s="251">
        <f>SUM(CB31:CB35)</f>
        <v>0</v>
      </c>
      <c r="CC30" s="249"/>
      <c r="CD30" s="250">
        <f>SUM(CD31:CD35)</f>
        <v>0</v>
      </c>
      <c r="CE30" s="251">
        <f>SUM(CE31:CE35)</f>
        <v>112.46</v>
      </c>
      <c r="CF30" s="258">
        <f>CD30/$B$9*1000</f>
        <v>0</v>
      </c>
    </row>
    <row r="31" spans="1:84" ht="15" customHeight="1" outlineLevel="1">
      <c r="A31" s="232"/>
      <c r="B31" s="304" t="s">
        <v>561</v>
      </c>
      <c r="C31" s="234" t="s">
        <v>34</v>
      </c>
      <c r="D31" s="235"/>
      <c r="E31" s="253">
        <v>0</v>
      </c>
      <c r="F31" s="254"/>
      <c r="G31" s="238">
        <f>+$D31*F31/1000</f>
        <v>0</v>
      </c>
      <c r="H31" s="239">
        <f>+$E31*F31</f>
        <v>0</v>
      </c>
      <c r="I31" s="254"/>
      <c r="J31" s="238">
        <f>+$D31*I31/1000</f>
        <v>0</v>
      </c>
      <c r="K31" s="239">
        <f>+$E31*I31</f>
        <v>0</v>
      </c>
      <c r="L31" s="254"/>
      <c r="M31" s="238">
        <f>+$D31*L31/1000</f>
        <v>0</v>
      </c>
      <c r="N31" s="239">
        <f>+$E31*L31</f>
        <v>0</v>
      </c>
      <c r="O31" s="254"/>
      <c r="P31" s="238">
        <f>+$D31*O31/1000</f>
        <v>0</v>
      </c>
      <c r="Q31" s="239">
        <f>+$E31*O31</f>
        <v>0</v>
      </c>
      <c r="R31" s="254"/>
      <c r="S31" s="238">
        <f>+$D31*R31/1000</f>
        <v>0</v>
      </c>
      <c r="T31" s="239">
        <f>+$E31*R31</f>
        <v>0</v>
      </c>
      <c r="U31" s="254"/>
      <c r="V31" s="238">
        <f>+$D31*U31/1000</f>
        <v>0</v>
      </c>
      <c r="W31" s="239">
        <f>+$E31*U31</f>
        <v>0</v>
      </c>
      <c r="X31" s="254"/>
      <c r="Y31" s="238">
        <f>+$D31*X31/1000</f>
        <v>0</v>
      </c>
      <c r="Z31" s="239">
        <f>+$E31*X31</f>
        <v>0</v>
      </c>
      <c r="AA31" s="254"/>
      <c r="AB31" s="238">
        <f>+$D31*AA31/1000</f>
        <v>0</v>
      </c>
      <c r="AC31" s="239">
        <f>+$E31*AA31</f>
        <v>0</v>
      </c>
      <c r="AD31" s="254"/>
      <c r="AE31" s="238">
        <f>+$D31*AD31/1000</f>
        <v>0</v>
      </c>
      <c r="AF31" s="239">
        <f>+$E31*AD31</f>
        <v>0</v>
      </c>
      <c r="AG31" s="254"/>
      <c r="AH31" s="238">
        <f>+$D31*AG31/1000</f>
        <v>0</v>
      </c>
      <c r="AI31" s="239">
        <f>+$E31*AG31</f>
        <v>0</v>
      </c>
      <c r="AJ31" s="254"/>
      <c r="AK31" s="238">
        <f>+$D31*AJ31/1000</f>
        <v>0</v>
      </c>
      <c r="AL31" s="239">
        <f>+$E31*AJ31</f>
        <v>0</v>
      </c>
      <c r="AM31" s="254"/>
      <c r="AN31" s="238">
        <f>+$D31*AM31/1000</f>
        <v>0</v>
      </c>
      <c r="AO31" s="239">
        <f>+$E31*AM31</f>
        <v>0</v>
      </c>
      <c r="AP31" s="254"/>
      <c r="AQ31" s="238">
        <f>+$D31*AP31/1000</f>
        <v>0</v>
      </c>
      <c r="AR31" s="239">
        <f>+$E31*AP31</f>
        <v>0</v>
      </c>
      <c r="AS31" s="254"/>
      <c r="AT31" s="238">
        <f>+$D31*AS31/1000</f>
        <v>0</v>
      </c>
      <c r="AU31" s="239">
        <f>+$E31*AS31</f>
        <v>0</v>
      </c>
      <c r="AV31" s="254"/>
      <c r="AW31" s="238">
        <f>+$D31*AV31/1000</f>
        <v>0</v>
      </c>
      <c r="AX31" s="239">
        <f>+$E31*AV31</f>
        <v>0</v>
      </c>
      <c r="AY31" s="254"/>
      <c r="AZ31" s="238">
        <f>+$D31*AY31/1000</f>
        <v>0</v>
      </c>
      <c r="BA31" s="239">
        <f>+$E31*AY31</f>
        <v>0</v>
      </c>
      <c r="BB31" s="254"/>
      <c r="BC31" s="238">
        <f>+$D31*BB31/1000</f>
        <v>0</v>
      </c>
      <c r="BD31" s="239">
        <f>+$E31*BB31</f>
        <v>0</v>
      </c>
      <c r="BE31" s="254"/>
      <c r="BF31" s="238">
        <f>+$D31*BE31/1000</f>
        <v>0</v>
      </c>
      <c r="BG31" s="239">
        <f>+$E31*BE31</f>
        <v>0</v>
      </c>
      <c r="BH31" s="254"/>
      <c r="BI31" s="238">
        <f>+$D31*BH31/1000</f>
        <v>0</v>
      </c>
      <c r="BJ31" s="239">
        <f>+$E31*BH31</f>
        <v>0</v>
      </c>
      <c r="BK31" s="254"/>
      <c r="BL31" s="238">
        <f>+$D31*BK31/1000</f>
        <v>0</v>
      </c>
      <c r="BM31" s="239">
        <f>+$E31*BK31</f>
        <v>0</v>
      </c>
      <c r="BN31" s="254"/>
      <c r="BO31" s="238">
        <f>+$D31*BN31/1000</f>
        <v>0</v>
      </c>
      <c r="BP31" s="239">
        <f>+$E31*BN31</f>
        <v>0</v>
      </c>
      <c r="BQ31" s="254"/>
      <c r="BR31" s="238">
        <f>+$D31*BQ31/1000</f>
        <v>0</v>
      </c>
      <c r="BS31" s="239">
        <f>+$E31*BQ31</f>
        <v>0</v>
      </c>
      <c r="BT31" s="254"/>
      <c r="BU31" s="238">
        <f>+$D31*BT31/1000</f>
        <v>0</v>
      </c>
      <c r="BV31" s="239">
        <f>+$E31*BT31</f>
        <v>0</v>
      </c>
      <c r="BW31" s="254"/>
      <c r="BX31" s="238">
        <f>+$D31*BW31/1000</f>
        <v>0</v>
      </c>
      <c r="BY31" s="239">
        <f>+$E31*BW31</f>
        <v>0</v>
      </c>
      <c r="BZ31" s="254"/>
      <c r="CA31" s="238">
        <f>+$D31*BZ31/1000</f>
        <v>0</v>
      </c>
      <c r="CB31" s="239">
        <f>+$E31*BZ31</f>
        <v>0</v>
      </c>
      <c r="CC31" s="259">
        <f>SUMIF($14:$14,"QTY",31:31)</f>
        <v>0</v>
      </c>
      <c r="CD31" s="260">
        <f>SUMIF($14:$14,"IDR x 1000",31:31)</f>
        <v>0</v>
      </c>
      <c r="CE31" s="261">
        <f>SUMIF($14:$14,"USD",31:31)</f>
        <v>0</v>
      </c>
      <c r="CF31" s="258">
        <f t="shared" ref="CF31:CF93" si="92">CD31/$B$9*1000</f>
        <v>0</v>
      </c>
    </row>
    <row r="32" spans="1:84" ht="15" customHeight="1" outlineLevel="1">
      <c r="A32" s="232"/>
      <c r="B32" s="305" t="s">
        <v>560</v>
      </c>
      <c r="C32" s="234" t="s">
        <v>34</v>
      </c>
      <c r="D32" s="235"/>
      <c r="E32" s="253">
        <v>3939.0972972972972</v>
      </c>
      <c r="F32" s="254"/>
      <c r="G32" s="238">
        <f>+$D32*F32/1000</f>
        <v>0</v>
      </c>
      <c r="H32" s="239">
        <f>+$E32*F32</f>
        <v>0</v>
      </c>
      <c r="I32" s="254"/>
      <c r="J32" s="238">
        <f>+$D32*I32/1000</f>
        <v>0</v>
      </c>
      <c r="K32" s="239">
        <f>+$E32*I32</f>
        <v>0</v>
      </c>
      <c r="L32" s="254"/>
      <c r="M32" s="238">
        <f>+$D32*L32/1000</f>
        <v>0</v>
      </c>
      <c r="N32" s="239">
        <f>+$E32*L32</f>
        <v>0</v>
      </c>
      <c r="O32" s="254"/>
      <c r="P32" s="238">
        <f>+$D32*O32/1000</f>
        <v>0</v>
      </c>
      <c r="Q32" s="239">
        <f>+$E32*O32</f>
        <v>0</v>
      </c>
      <c r="R32" s="254"/>
      <c r="S32" s="238">
        <f>+$D32*R32/1000</f>
        <v>0</v>
      </c>
      <c r="T32" s="239">
        <f>+$E32*R32</f>
        <v>0</v>
      </c>
      <c r="U32" s="254"/>
      <c r="V32" s="238">
        <f>+$D32*U32/1000</f>
        <v>0</v>
      </c>
      <c r="W32" s="239">
        <f>+$E32*U32</f>
        <v>0</v>
      </c>
      <c r="X32" s="254"/>
      <c r="Y32" s="238">
        <f>+$D32*X32/1000</f>
        <v>0</v>
      </c>
      <c r="Z32" s="239">
        <f>+$E32*X32</f>
        <v>0</v>
      </c>
      <c r="AA32" s="254"/>
      <c r="AB32" s="238">
        <f>+$D32*AA32/1000</f>
        <v>0</v>
      </c>
      <c r="AC32" s="239">
        <f>+$E32*AA32</f>
        <v>0</v>
      </c>
      <c r="AD32" s="254"/>
      <c r="AE32" s="238">
        <f>+$D32*AD32/1000</f>
        <v>0</v>
      </c>
      <c r="AF32" s="239">
        <f>+$E32*AD32</f>
        <v>0</v>
      </c>
      <c r="AG32" s="254"/>
      <c r="AH32" s="238">
        <f>+$D32*AG32/1000</f>
        <v>0</v>
      </c>
      <c r="AI32" s="239">
        <f>+$E32*AG32</f>
        <v>0</v>
      </c>
      <c r="AJ32" s="254"/>
      <c r="AK32" s="238">
        <f>+$D32*AJ32/1000</f>
        <v>0</v>
      </c>
      <c r="AL32" s="239">
        <f>+$E32*AJ32</f>
        <v>0</v>
      </c>
      <c r="AM32" s="254"/>
      <c r="AN32" s="238">
        <f>+$D32*AM32/1000</f>
        <v>0</v>
      </c>
      <c r="AO32" s="239">
        <f>+$E32*AM32</f>
        <v>0</v>
      </c>
      <c r="AP32" s="254"/>
      <c r="AQ32" s="238">
        <f>+$D32*AP32/1000</f>
        <v>0</v>
      </c>
      <c r="AR32" s="239">
        <f>+$E32*AP32</f>
        <v>0</v>
      </c>
      <c r="AS32" s="254"/>
      <c r="AT32" s="238">
        <f>+$D32*AS32/1000</f>
        <v>0</v>
      </c>
      <c r="AU32" s="239">
        <f>+$E32*AS32</f>
        <v>0</v>
      </c>
      <c r="AV32" s="254"/>
      <c r="AW32" s="238">
        <f>+$D32*AV32/1000</f>
        <v>0</v>
      </c>
      <c r="AX32" s="239">
        <f>+$E32*AV32</f>
        <v>0</v>
      </c>
      <c r="AY32" s="254"/>
      <c r="AZ32" s="238">
        <f>+$D32*AY32/1000</f>
        <v>0</v>
      </c>
      <c r="BA32" s="239">
        <f>+$E32*AY32</f>
        <v>0</v>
      </c>
      <c r="BB32" s="254"/>
      <c r="BC32" s="238">
        <f>+$D32*BB32/1000</f>
        <v>0</v>
      </c>
      <c r="BD32" s="239">
        <f>+$E32*BB32</f>
        <v>0</v>
      </c>
      <c r="BE32" s="254"/>
      <c r="BF32" s="238">
        <f>+$D32*BE32/1000</f>
        <v>0</v>
      </c>
      <c r="BG32" s="239">
        <f>+$E32*BE32</f>
        <v>0</v>
      </c>
      <c r="BH32" s="254"/>
      <c r="BI32" s="238">
        <f>+$D32*BH32/1000</f>
        <v>0</v>
      </c>
      <c r="BJ32" s="239">
        <f>+$E32*BH32</f>
        <v>0</v>
      </c>
      <c r="BK32" s="254"/>
      <c r="BL32" s="238">
        <f>+$D32*BK32/1000</f>
        <v>0</v>
      </c>
      <c r="BM32" s="239">
        <f>+$E32*BK32</f>
        <v>0</v>
      </c>
      <c r="BN32" s="254"/>
      <c r="BO32" s="238">
        <f>+$D32*BN32/1000</f>
        <v>0</v>
      </c>
      <c r="BP32" s="239">
        <f>+$E32*BN32</f>
        <v>0</v>
      </c>
      <c r="BQ32" s="254"/>
      <c r="BR32" s="238">
        <f>+$D32*BQ32/1000</f>
        <v>0</v>
      </c>
      <c r="BS32" s="239">
        <f>+$E32*BQ32</f>
        <v>0</v>
      </c>
      <c r="BT32" s="254"/>
      <c r="BU32" s="238">
        <f>+$D32*BT32/1000</f>
        <v>0</v>
      </c>
      <c r="BV32" s="239">
        <f>+$E32*BT32</f>
        <v>0</v>
      </c>
      <c r="BW32" s="254"/>
      <c r="BX32" s="238">
        <f>+$D32*BW32/1000</f>
        <v>0</v>
      </c>
      <c r="BY32" s="239">
        <f>+$E32*BW32</f>
        <v>0</v>
      </c>
      <c r="BZ32" s="254"/>
      <c r="CA32" s="238">
        <f>+$D32*BZ32/1000</f>
        <v>0</v>
      </c>
      <c r="CB32" s="239">
        <f>+$E32*BZ32</f>
        <v>0</v>
      </c>
      <c r="CC32" s="259">
        <f>SUMIF($14:$14,"QTY",32:32)</f>
        <v>0</v>
      </c>
      <c r="CD32" s="260">
        <f>SUMIF($14:$14,"IDR x 1000",32:32)</f>
        <v>0</v>
      </c>
      <c r="CE32" s="261">
        <f>SUMIF($14:$14,"USD",32:32)</f>
        <v>0</v>
      </c>
      <c r="CF32" s="258">
        <f t="shared" si="92"/>
        <v>0</v>
      </c>
    </row>
    <row r="33" spans="1:85" ht="15" customHeight="1" outlineLevel="1">
      <c r="A33" s="232"/>
      <c r="B33" s="304" t="s">
        <v>562</v>
      </c>
      <c r="C33" s="234" t="s">
        <v>34</v>
      </c>
      <c r="D33" s="235"/>
      <c r="E33" s="253">
        <v>2002.8378378378379</v>
      </c>
      <c r="F33" s="254"/>
      <c r="G33" s="238">
        <f>+$D33*F33/1000</f>
        <v>0</v>
      </c>
      <c r="H33" s="239">
        <f>+$E33*F33</f>
        <v>0</v>
      </c>
      <c r="I33" s="254"/>
      <c r="J33" s="238">
        <f>+$D33*I33/1000</f>
        <v>0</v>
      </c>
      <c r="K33" s="239">
        <f>+$E33*I33</f>
        <v>0</v>
      </c>
      <c r="L33" s="254"/>
      <c r="M33" s="238">
        <f>+$D33*L33/1000</f>
        <v>0</v>
      </c>
      <c r="N33" s="239">
        <f>+$E33*L33</f>
        <v>0</v>
      </c>
      <c r="O33" s="254"/>
      <c r="P33" s="238">
        <f>+$D33*O33/1000</f>
        <v>0</v>
      </c>
      <c r="Q33" s="239">
        <f>+$E33*O33</f>
        <v>0</v>
      </c>
      <c r="R33" s="254"/>
      <c r="S33" s="238">
        <f>+$D33*R33/1000</f>
        <v>0</v>
      </c>
      <c r="T33" s="239">
        <f>+$E33*R33</f>
        <v>0</v>
      </c>
      <c r="U33" s="254"/>
      <c r="V33" s="238">
        <f>+$D33*U33/1000</f>
        <v>0</v>
      </c>
      <c r="W33" s="239">
        <f>+$E33*U33</f>
        <v>0</v>
      </c>
      <c r="X33" s="254"/>
      <c r="Y33" s="238">
        <f>+$D33*X33/1000</f>
        <v>0</v>
      </c>
      <c r="Z33" s="239">
        <f>+$E33*X33</f>
        <v>0</v>
      </c>
      <c r="AA33" s="254"/>
      <c r="AB33" s="238">
        <f>+$D33*AA33/1000</f>
        <v>0</v>
      </c>
      <c r="AC33" s="239">
        <f>+$E33*AA33</f>
        <v>0</v>
      </c>
      <c r="AD33" s="254"/>
      <c r="AE33" s="238">
        <f>+$D33*AD33/1000</f>
        <v>0</v>
      </c>
      <c r="AF33" s="239">
        <f>+$E33*AD33</f>
        <v>0</v>
      </c>
      <c r="AG33" s="254"/>
      <c r="AH33" s="238">
        <f>+$D33*AG33/1000</f>
        <v>0</v>
      </c>
      <c r="AI33" s="239">
        <f>+$E33*AG33</f>
        <v>0</v>
      </c>
      <c r="AJ33" s="254"/>
      <c r="AK33" s="238">
        <f>+$D33*AJ33/1000</f>
        <v>0</v>
      </c>
      <c r="AL33" s="239">
        <f>+$E33*AJ33</f>
        <v>0</v>
      </c>
      <c r="AM33" s="254"/>
      <c r="AN33" s="238">
        <f>+$D33*AM33/1000</f>
        <v>0</v>
      </c>
      <c r="AO33" s="239">
        <f>+$E33*AM33</f>
        <v>0</v>
      </c>
      <c r="AP33" s="254"/>
      <c r="AQ33" s="238">
        <f>+$D33*AP33/1000</f>
        <v>0</v>
      </c>
      <c r="AR33" s="239">
        <f>+$E33*AP33</f>
        <v>0</v>
      </c>
      <c r="AS33" s="254"/>
      <c r="AT33" s="238">
        <f>+$D33*AS33/1000</f>
        <v>0</v>
      </c>
      <c r="AU33" s="239">
        <f>+$E33*AS33</f>
        <v>0</v>
      </c>
      <c r="AV33" s="254"/>
      <c r="AW33" s="238">
        <f>+$D33*AV33/1000</f>
        <v>0</v>
      </c>
      <c r="AX33" s="239">
        <f>+$E33*AV33</f>
        <v>0</v>
      </c>
      <c r="AY33" s="254"/>
      <c r="AZ33" s="238">
        <f>+$D33*AY33/1000</f>
        <v>0</v>
      </c>
      <c r="BA33" s="239">
        <f>+$E33*AY33</f>
        <v>0</v>
      </c>
      <c r="BB33" s="254"/>
      <c r="BC33" s="238">
        <f>+$D33*BB33/1000</f>
        <v>0</v>
      </c>
      <c r="BD33" s="239">
        <f>+$E33*BB33</f>
        <v>0</v>
      </c>
      <c r="BE33" s="254"/>
      <c r="BF33" s="238">
        <f>+$D33*BE33/1000</f>
        <v>0</v>
      </c>
      <c r="BG33" s="239">
        <f>+$E33*BE33</f>
        <v>0</v>
      </c>
      <c r="BH33" s="254"/>
      <c r="BI33" s="238">
        <f>+$D33*BH33/1000</f>
        <v>0</v>
      </c>
      <c r="BJ33" s="239">
        <f>+$E33*BH33</f>
        <v>0</v>
      </c>
      <c r="BK33" s="254"/>
      <c r="BL33" s="238">
        <f>+$D33*BK33/1000</f>
        <v>0</v>
      </c>
      <c r="BM33" s="239">
        <f>+$E33*BK33</f>
        <v>0</v>
      </c>
      <c r="BN33" s="254"/>
      <c r="BO33" s="238">
        <f>+$D33*BN33/1000</f>
        <v>0</v>
      </c>
      <c r="BP33" s="239">
        <f>+$E33*BN33</f>
        <v>0</v>
      </c>
      <c r="BQ33" s="254"/>
      <c r="BR33" s="238">
        <f>+$D33*BQ33/1000</f>
        <v>0</v>
      </c>
      <c r="BS33" s="239">
        <f>+$E33*BQ33</f>
        <v>0</v>
      </c>
      <c r="BT33" s="254"/>
      <c r="BU33" s="238">
        <f>+$D33*BT33/1000</f>
        <v>0</v>
      </c>
      <c r="BV33" s="239">
        <f>+$E33*BT33</f>
        <v>0</v>
      </c>
      <c r="BW33" s="254"/>
      <c r="BX33" s="238">
        <f>+$D33*BW33/1000</f>
        <v>0</v>
      </c>
      <c r="BY33" s="239">
        <f>+$E33*BW33</f>
        <v>0</v>
      </c>
      <c r="BZ33" s="254"/>
      <c r="CA33" s="238">
        <f>+$D33*BZ33/1000</f>
        <v>0</v>
      </c>
      <c r="CB33" s="239">
        <f>+$E33*BZ33</f>
        <v>0</v>
      </c>
      <c r="CC33" s="259">
        <f>SUMIF($14:$14,"QTY",33:33)</f>
        <v>0</v>
      </c>
      <c r="CD33" s="260">
        <f>SUMIF($14:$14,"IDR x 1000",33:33)</f>
        <v>0</v>
      </c>
      <c r="CE33" s="261">
        <f>SUMIF($14:$14,"USD",33:33)</f>
        <v>0</v>
      </c>
      <c r="CF33" s="258">
        <f t="shared" si="92"/>
        <v>0</v>
      </c>
    </row>
    <row r="34" spans="1:85" ht="15" customHeight="1" outlineLevel="1">
      <c r="A34" s="232"/>
      <c r="B34" s="256" t="s">
        <v>603</v>
      </c>
      <c r="C34" s="234" t="s">
        <v>34</v>
      </c>
      <c r="D34" s="235"/>
      <c r="E34" s="253">
        <v>112.46</v>
      </c>
      <c r="F34" s="254"/>
      <c r="G34" s="238">
        <f>+$D34*F34/1000</f>
        <v>0</v>
      </c>
      <c r="H34" s="239">
        <f>+$E34*F34</f>
        <v>0</v>
      </c>
      <c r="I34" s="254"/>
      <c r="J34" s="238">
        <f>+$D34*I34/1000</f>
        <v>0</v>
      </c>
      <c r="K34" s="239">
        <f>+$E34*I34</f>
        <v>0</v>
      </c>
      <c r="L34" s="254"/>
      <c r="M34" s="238">
        <f>+$D34*L34/1000</f>
        <v>0</v>
      </c>
      <c r="N34" s="239">
        <f>+$E34*L34</f>
        <v>0</v>
      </c>
      <c r="O34" s="254"/>
      <c r="P34" s="238">
        <f>+$D34*O34/1000</f>
        <v>0</v>
      </c>
      <c r="Q34" s="239">
        <f>+$E34*O34</f>
        <v>0</v>
      </c>
      <c r="R34" s="254"/>
      <c r="S34" s="238">
        <f>+$D34*R34/1000</f>
        <v>0</v>
      </c>
      <c r="T34" s="239">
        <f>+$E34*R34</f>
        <v>0</v>
      </c>
      <c r="U34" s="254"/>
      <c r="V34" s="238">
        <f>+$D34*U34/1000</f>
        <v>0</v>
      </c>
      <c r="W34" s="239">
        <f>+$E34*U34</f>
        <v>0</v>
      </c>
      <c r="X34" s="254"/>
      <c r="Y34" s="238">
        <f>+$D34*X34/1000</f>
        <v>0</v>
      </c>
      <c r="Z34" s="239">
        <f>+$E34*X34</f>
        <v>0</v>
      </c>
      <c r="AA34" s="254"/>
      <c r="AB34" s="238">
        <f>+$D34*AA34/1000</f>
        <v>0</v>
      </c>
      <c r="AC34" s="239">
        <f>+$E34*AA34</f>
        <v>0</v>
      </c>
      <c r="AD34" s="254"/>
      <c r="AE34" s="238">
        <f>+$D34*AD34/1000</f>
        <v>0</v>
      </c>
      <c r="AF34" s="239">
        <f>+$E34*AD34</f>
        <v>0</v>
      </c>
      <c r="AG34" s="254"/>
      <c r="AH34" s="238">
        <f>+$D34*AG34/1000</f>
        <v>0</v>
      </c>
      <c r="AI34" s="239">
        <f>+$E34*AG34</f>
        <v>0</v>
      </c>
      <c r="AJ34" s="254"/>
      <c r="AK34" s="238">
        <f>+$D34*AJ34/1000</f>
        <v>0</v>
      </c>
      <c r="AL34" s="239">
        <f>+$E34*AJ34</f>
        <v>0</v>
      </c>
      <c r="AM34" s="254"/>
      <c r="AN34" s="238">
        <f>+$D34*AM34/1000</f>
        <v>0</v>
      </c>
      <c r="AO34" s="239">
        <f>+$E34*AM34</f>
        <v>0</v>
      </c>
      <c r="AP34" s="254"/>
      <c r="AQ34" s="238">
        <f>+$D34*AP34/1000</f>
        <v>0</v>
      </c>
      <c r="AR34" s="239">
        <f>+$E34*AP34</f>
        <v>0</v>
      </c>
      <c r="AS34" s="254"/>
      <c r="AT34" s="238">
        <f>+$D34*AS34/1000</f>
        <v>0</v>
      </c>
      <c r="AU34" s="239">
        <f>+$E34*AS34</f>
        <v>0</v>
      </c>
      <c r="AV34" s="254"/>
      <c r="AW34" s="238">
        <f>+$D34*AV34/1000</f>
        <v>0</v>
      </c>
      <c r="AX34" s="239">
        <f>+$E34*AV34</f>
        <v>0</v>
      </c>
      <c r="AY34" s="254"/>
      <c r="AZ34" s="238">
        <f>+$D34*AY34/1000</f>
        <v>0</v>
      </c>
      <c r="BA34" s="239">
        <f>+$E34*AY34</f>
        <v>0</v>
      </c>
      <c r="BB34" s="254"/>
      <c r="BC34" s="238">
        <f>+$D34*BB34/1000</f>
        <v>0</v>
      </c>
      <c r="BD34" s="239">
        <f>+$E34*BB34</f>
        <v>0</v>
      </c>
      <c r="BE34" s="254"/>
      <c r="BF34" s="238">
        <f>+$D34*BE34/1000</f>
        <v>0</v>
      </c>
      <c r="BG34" s="239">
        <f>+$E34*BE34</f>
        <v>0</v>
      </c>
      <c r="BH34" s="254"/>
      <c r="BI34" s="238">
        <f>+$D34*BH34/1000</f>
        <v>0</v>
      </c>
      <c r="BJ34" s="239">
        <f>+$E34*BH34</f>
        <v>0</v>
      </c>
      <c r="BK34" s="254"/>
      <c r="BL34" s="238">
        <f>+$D34*BK34/1000</f>
        <v>0</v>
      </c>
      <c r="BM34" s="239">
        <f>+$E34*BK34</f>
        <v>0</v>
      </c>
      <c r="BN34" s="254"/>
      <c r="BO34" s="238">
        <f>+$D34*BN34/1000</f>
        <v>0</v>
      </c>
      <c r="BP34" s="239">
        <f>+$E34*BN34</f>
        <v>0</v>
      </c>
      <c r="BQ34" s="254"/>
      <c r="BR34" s="238">
        <f>+$D34*BQ34/1000</f>
        <v>0</v>
      </c>
      <c r="BS34" s="239">
        <f>+$E34*BQ34</f>
        <v>0</v>
      </c>
      <c r="BT34" s="254"/>
      <c r="BU34" s="238">
        <f>+$D34*BT34/1000</f>
        <v>0</v>
      </c>
      <c r="BV34" s="239">
        <f>+$E34*BT34</f>
        <v>0</v>
      </c>
      <c r="BW34" s="254">
        <v>1</v>
      </c>
      <c r="BX34" s="238">
        <f>+$D34*BW34/1000</f>
        <v>0</v>
      </c>
      <c r="BY34" s="239">
        <f>+$E34*BW34</f>
        <v>112.46</v>
      </c>
      <c r="BZ34" s="254"/>
      <c r="CA34" s="238">
        <f>+$D34*BZ34/1000</f>
        <v>0</v>
      </c>
      <c r="CB34" s="239">
        <f>+$E34*BZ34</f>
        <v>0</v>
      </c>
      <c r="CC34" s="259">
        <f>SUMIF($14:$14,"QTY",34:34)</f>
        <v>1</v>
      </c>
      <c r="CD34" s="260">
        <f>SUMIF($14:$14,"IDR x 1000",34:34)</f>
        <v>0</v>
      </c>
      <c r="CE34" s="261">
        <f>SUMIF($14:$14,"USD",34:34)</f>
        <v>112.46</v>
      </c>
      <c r="CF34" s="258">
        <f>CD34/$B$9*1000</f>
        <v>0</v>
      </c>
    </row>
    <row r="35" spans="1:85" ht="15" customHeight="1" outlineLevel="1">
      <c r="A35" s="240" t="s">
        <v>28</v>
      </c>
      <c r="B35" s="241"/>
      <c r="C35" s="242"/>
      <c r="D35" s="243"/>
      <c r="E35" s="244"/>
      <c r="F35" s="245"/>
      <c r="G35" s="246"/>
      <c r="H35" s="247"/>
      <c r="I35" s="245"/>
      <c r="J35" s="246"/>
      <c r="K35" s="247"/>
      <c r="L35" s="245"/>
      <c r="M35" s="246"/>
      <c r="N35" s="247"/>
      <c r="O35" s="245"/>
      <c r="P35" s="246"/>
      <c r="Q35" s="247"/>
      <c r="R35" s="245"/>
      <c r="S35" s="246"/>
      <c r="T35" s="247"/>
      <c r="U35" s="245"/>
      <c r="V35" s="246"/>
      <c r="W35" s="247"/>
      <c r="X35" s="245"/>
      <c r="Y35" s="246"/>
      <c r="Z35" s="247"/>
      <c r="AA35" s="245"/>
      <c r="AB35" s="246"/>
      <c r="AC35" s="247"/>
      <c r="AD35" s="245"/>
      <c r="AE35" s="246"/>
      <c r="AF35" s="247"/>
      <c r="AG35" s="245"/>
      <c r="AH35" s="246"/>
      <c r="AI35" s="247"/>
      <c r="AJ35" s="245"/>
      <c r="AK35" s="246"/>
      <c r="AL35" s="247"/>
      <c r="AM35" s="245"/>
      <c r="AN35" s="246"/>
      <c r="AO35" s="247"/>
      <c r="AP35" s="245"/>
      <c r="AQ35" s="246"/>
      <c r="AR35" s="247"/>
      <c r="AS35" s="245"/>
      <c r="AT35" s="246"/>
      <c r="AU35" s="247"/>
      <c r="AV35" s="245"/>
      <c r="AW35" s="246"/>
      <c r="AX35" s="247"/>
      <c r="AY35" s="245"/>
      <c r="AZ35" s="246"/>
      <c r="BA35" s="247"/>
      <c r="BB35" s="245"/>
      <c r="BC35" s="246"/>
      <c r="BD35" s="247"/>
      <c r="BE35" s="245"/>
      <c r="BF35" s="246"/>
      <c r="BG35" s="247"/>
      <c r="BH35" s="245"/>
      <c r="BI35" s="246"/>
      <c r="BJ35" s="247"/>
      <c r="BK35" s="245"/>
      <c r="BL35" s="246"/>
      <c r="BM35" s="247"/>
      <c r="BN35" s="245"/>
      <c r="BO35" s="246"/>
      <c r="BP35" s="247"/>
      <c r="BQ35" s="245"/>
      <c r="BR35" s="246"/>
      <c r="BS35" s="247"/>
      <c r="BT35" s="245"/>
      <c r="BU35" s="246"/>
      <c r="BV35" s="247"/>
      <c r="BW35" s="245"/>
      <c r="BX35" s="246"/>
      <c r="BY35" s="247"/>
      <c r="BZ35" s="245"/>
      <c r="CA35" s="246"/>
      <c r="CB35" s="247"/>
      <c r="CC35" s="245"/>
      <c r="CD35" s="246"/>
      <c r="CE35" s="247"/>
      <c r="CF35" s="258">
        <f t="shared" si="92"/>
        <v>0</v>
      </c>
    </row>
    <row r="36" spans="1:85" ht="15" customHeight="1">
      <c r="A36" s="227">
        <v>6</v>
      </c>
      <c r="B36" s="248" t="s">
        <v>36</v>
      </c>
      <c r="C36" s="333" t="s">
        <v>27</v>
      </c>
      <c r="D36" s="334"/>
      <c r="E36" s="335"/>
      <c r="F36" s="249"/>
      <c r="G36" s="250">
        <f>SUM(G37:G44)</f>
        <v>0</v>
      </c>
      <c r="H36" s="251">
        <f>SUM(H37:H44)</f>
        <v>0</v>
      </c>
      <c r="I36" s="249"/>
      <c r="J36" s="250">
        <f>SUM(J37:J44)</f>
        <v>0</v>
      </c>
      <c r="K36" s="251">
        <f>SUM(K37:K44)</f>
        <v>0</v>
      </c>
      <c r="L36" s="249"/>
      <c r="M36" s="250">
        <f>SUM(M37:M44)</f>
        <v>0</v>
      </c>
      <c r="N36" s="251">
        <f>SUM(N37:N44)</f>
        <v>0</v>
      </c>
      <c r="O36" s="249"/>
      <c r="P36" s="250">
        <f>SUM(P37:P44)</f>
        <v>0</v>
      </c>
      <c r="Q36" s="251">
        <f>SUM(Q37:Q44)</f>
        <v>0</v>
      </c>
      <c r="R36" s="249"/>
      <c r="S36" s="250">
        <f>SUM(S37:S44)</f>
        <v>0</v>
      </c>
      <c r="T36" s="251">
        <f>SUM(T37:T44)</f>
        <v>0</v>
      </c>
      <c r="U36" s="249"/>
      <c r="V36" s="250">
        <f>SUM(V37:V44)</f>
        <v>0</v>
      </c>
      <c r="W36" s="251">
        <f>SUM(W37:W44)</f>
        <v>0</v>
      </c>
      <c r="X36" s="249"/>
      <c r="Y36" s="250">
        <f>SUM(Y37:Y44)</f>
        <v>0</v>
      </c>
      <c r="Z36" s="251">
        <f>SUM(Z37:Z44)</f>
        <v>0</v>
      </c>
      <c r="AA36" s="249"/>
      <c r="AB36" s="250">
        <f>SUM(AB37:AB44)</f>
        <v>0</v>
      </c>
      <c r="AC36" s="251">
        <f>SUM(AC37:AC44)</f>
        <v>0</v>
      </c>
      <c r="AD36" s="249"/>
      <c r="AE36" s="250">
        <f>SUM(AE37:AE44)</f>
        <v>0</v>
      </c>
      <c r="AF36" s="251">
        <f>SUM(AF37:AF44)</f>
        <v>0</v>
      </c>
      <c r="AG36" s="249"/>
      <c r="AH36" s="250">
        <f>SUM(AH37:AH44)</f>
        <v>0</v>
      </c>
      <c r="AI36" s="251">
        <f>SUM(AI37:AI44)</f>
        <v>0</v>
      </c>
      <c r="AJ36" s="249"/>
      <c r="AK36" s="250">
        <f>SUM(AK37:AK44)</f>
        <v>0</v>
      </c>
      <c r="AL36" s="251">
        <f>SUM(AL37:AL44)</f>
        <v>0</v>
      </c>
      <c r="AM36" s="249"/>
      <c r="AN36" s="250">
        <f>SUM(AN37:AN44)</f>
        <v>0</v>
      </c>
      <c r="AO36" s="251">
        <f>SUM(AO37:AO44)</f>
        <v>0</v>
      </c>
      <c r="AP36" s="249"/>
      <c r="AQ36" s="250">
        <f>SUM(AQ37:AQ44)</f>
        <v>0</v>
      </c>
      <c r="AR36" s="251">
        <f>SUM(AR37:AR44)</f>
        <v>0</v>
      </c>
      <c r="AS36" s="249"/>
      <c r="AT36" s="250">
        <f>SUM(AT37:AT44)</f>
        <v>0</v>
      </c>
      <c r="AU36" s="251">
        <f>SUM(AU37:AU44)</f>
        <v>0</v>
      </c>
      <c r="AV36" s="249"/>
      <c r="AW36" s="250">
        <f>SUM(AW37:AW44)</f>
        <v>0</v>
      </c>
      <c r="AX36" s="251">
        <f>SUM(AX37:AX44)</f>
        <v>0</v>
      </c>
      <c r="AY36" s="249"/>
      <c r="AZ36" s="250">
        <f>SUM(AZ37:AZ44)</f>
        <v>0</v>
      </c>
      <c r="BA36" s="251">
        <f>SUM(BA37:BA44)</f>
        <v>0</v>
      </c>
      <c r="BB36" s="249"/>
      <c r="BC36" s="250">
        <f>SUM(BC37:BC44)</f>
        <v>0</v>
      </c>
      <c r="BD36" s="251">
        <f>SUM(BD37:BD44)</f>
        <v>0</v>
      </c>
      <c r="BE36" s="249"/>
      <c r="BF36" s="250">
        <f>SUM(BF37:BF44)</f>
        <v>0</v>
      </c>
      <c r="BG36" s="251">
        <f>SUM(BG37:BG44)</f>
        <v>0</v>
      </c>
      <c r="BH36" s="249"/>
      <c r="BI36" s="250">
        <f>SUM(BI37:BI44)</f>
        <v>0</v>
      </c>
      <c r="BJ36" s="251">
        <f>SUM(BJ37:BJ44)</f>
        <v>0</v>
      </c>
      <c r="BK36" s="249"/>
      <c r="BL36" s="250">
        <f>SUM(BL37:BL44)</f>
        <v>0</v>
      </c>
      <c r="BM36" s="251">
        <f>SUM(BM37:BM44)</f>
        <v>0</v>
      </c>
      <c r="BN36" s="249"/>
      <c r="BO36" s="250">
        <f>SUM(BO37:BO44)</f>
        <v>0</v>
      </c>
      <c r="BP36" s="251">
        <f>SUM(BP37:BP44)</f>
        <v>0</v>
      </c>
      <c r="BQ36" s="249"/>
      <c r="BR36" s="250">
        <f>SUM(BR37:BR44)</f>
        <v>0</v>
      </c>
      <c r="BS36" s="251">
        <f>SUM(BS37:BS44)</f>
        <v>0</v>
      </c>
      <c r="BT36" s="249"/>
      <c r="BU36" s="250">
        <f>SUM(BU37:BU44)</f>
        <v>0</v>
      </c>
      <c r="BV36" s="251">
        <f>SUM(BV37:BV44)</f>
        <v>0</v>
      </c>
      <c r="BW36" s="249"/>
      <c r="BX36" s="250">
        <f>SUM(BX37:BX44)</f>
        <v>0</v>
      </c>
      <c r="BY36" s="251">
        <f>SUM(BY37:BY44)</f>
        <v>0</v>
      </c>
      <c r="BZ36" s="249"/>
      <c r="CA36" s="250">
        <f>SUM(CA37:CA44)</f>
        <v>0</v>
      </c>
      <c r="CB36" s="251">
        <f>SUM(CB37:CB44)</f>
        <v>0</v>
      </c>
      <c r="CC36" s="249"/>
      <c r="CD36" s="250">
        <f>SUM(CD37:CD44)</f>
        <v>0</v>
      </c>
      <c r="CE36" s="251">
        <f>SUM(CE37:CE44)</f>
        <v>0</v>
      </c>
      <c r="CF36" s="258">
        <f t="shared" si="92"/>
        <v>0</v>
      </c>
    </row>
    <row r="37" spans="1:85" ht="15" customHeight="1" outlineLevel="1">
      <c r="A37" s="232"/>
      <c r="B37" s="256" t="s">
        <v>563</v>
      </c>
      <c r="C37" s="234" t="s">
        <v>37</v>
      </c>
      <c r="D37" s="235"/>
      <c r="E37" s="257">
        <v>6394.6068671720468</v>
      </c>
      <c r="F37" s="254"/>
      <c r="G37" s="238"/>
      <c r="H37" s="239">
        <f t="shared" ref="H37:H43" si="93">+$E37*F37</f>
        <v>0</v>
      </c>
      <c r="I37" s="254"/>
      <c r="J37" s="238"/>
      <c r="K37" s="239">
        <f t="shared" ref="K37:K43" si="94">+$E37*I37</f>
        <v>0</v>
      </c>
      <c r="L37" s="254"/>
      <c r="M37" s="238"/>
      <c r="N37" s="239">
        <f t="shared" ref="N37:N43" si="95">+$E37*L37</f>
        <v>0</v>
      </c>
      <c r="O37" s="254"/>
      <c r="P37" s="238"/>
      <c r="Q37" s="239">
        <f t="shared" ref="Q37:Q43" si="96">+$E37*O37</f>
        <v>0</v>
      </c>
      <c r="R37" s="254"/>
      <c r="S37" s="238"/>
      <c r="T37" s="239">
        <f t="shared" ref="T37:T43" si="97">+$E37*R37</f>
        <v>0</v>
      </c>
      <c r="U37" s="254"/>
      <c r="V37" s="238"/>
      <c r="W37" s="239">
        <f t="shared" ref="W37:W43" si="98">+$E37*U37</f>
        <v>0</v>
      </c>
      <c r="X37" s="254"/>
      <c r="Y37" s="238"/>
      <c r="Z37" s="239">
        <f t="shared" ref="Z37:Z43" si="99">+$E37*X37</f>
        <v>0</v>
      </c>
      <c r="AA37" s="254"/>
      <c r="AB37" s="238"/>
      <c r="AC37" s="239">
        <f t="shared" ref="AC37:AC43" si="100">+$E37*AA37</f>
        <v>0</v>
      </c>
      <c r="AD37" s="254"/>
      <c r="AE37" s="238"/>
      <c r="AF37" s="239">
        <f t="shared" ref="AF37:AF43" si="101">+$E37*AD37</f>
        <v>0</v>
      </c>
      <c r="AG37" s="254"/>
      <c r="AH37" s="238"/>
      <c r="AI37" s="239">
        <f t="shared" ref="AI37:AI43" si="102">+$E37*AG37</f>
        <v>0</v>
      </c>
      <c r="AJ37" s="254"/>
      <c r="AK37" s="238"/>
      <c r="AL37" s="239">
        <f t="shared" ref="AL37:AL43" si="103">+$E37*AJ37</f>
        <v>0</v>
      </c>
      <c r="AM37" s="254"/>
      <c r="AN37" s="238"/>
      <c r="AO37" s="239">
        <f t="shared" ref="AO37:AO43" si="104">+$E37*AM37</f>
        <v>0</v>
      </c>
      <c r="AP37" s="254"/>
      <c r="AQ37" s="238"/>
      <c r="AR37" s="239">
        <f t="shared" ref="AR37:AR43" si="105">+$E37*AP37</f>
        <v>0</v>
      </c>
      <c r="AS37" s="254"/>
      <c r="AT37" s="238"/>
      <c r="AU37" s="239">
        <f t="shared" ref="AU37:AU43" si="106">+$E37*AS37</f>
        <v>0</v>
      </c>
      <c r="AV37" s="254"/>
      <c r="AW37" s="238"/>
      <c r="AX37" s="239">
        <f t="shared" ref="AX37:AX43" si="107">+$E37*AV37</f>
        <v>0</v>
      </c>
      <c r="AY37" s="254"/>
      <c r="AZ37" s="238"/>
      <c r="BA37" s="239">
        <f t="shared" ref="BA37:BA43" si="108">+$E37*AY37</f>
        <v>0</v>
      </c>
      <c r="BB37" s="254"/>
      <c r="BC37" s="238"/>
      <c r="BD37" s="239">
        <f t="shared" ref="BD37:BD43" si="109">+$E37*BB37</f>
        <v>0</v>
      </c>
      <c r="BE37" s="254"/>
      <c r="BF37" s="238"/>
      <c r="BG37" s="239">
        <f t="shared" ref="BG37:BG43" si="110">+$E37*BE37</f>
        <v>0</v>
      </c>
      <c r="BH37" s="254"/>
      <c r="BI37" s="238"/>
      <c r="BJ37" s="239">
        <f t="shared" ref="BJ37:BJ43" si="111">+$E37*BH37</f>
        <v>0</v>
      </c>
      <c r="BK37" s="254"/>
      <c r="BL37" s="238"/>
      <c r="BM37" s="239">
        <f t="shared" ref="BM37:BM43" si="112">+$E37*BK37</f>
        <v>0</v>
      </c>
      <c r="BN37" s="254"/>
      <c r="BO37" s="238"/>
      <c r="BP37" s="239">
        <f t="shared" ref="BP37:BP43" si="113">+$E37*BN37</f>
        <v>0</v>
      </c>
      <c r="BQ37" s="254"/>
      <c r="BR37" s="238"/>
      <c r="BS37" s="239">
        <f t="shared" ref="BS37:BS43" si="114">+$E37*BQ37</f>
        <v>0</v>
      </c>
      <c r="BT37" s="254"/>
      <c r="BU37" s="238"/>
      <c r="BV37" s="239">
        <f t="shared" ref="BV37:BV43" si="115">+$E37*BT37</f>
        <v>0</v>
      </c>
      <c r="BW37" s="254"/>
      <c r="BX37" s="238"/>
      <c r="BY37" s="239">
        <f t="shared" ref="BY37:BY43" si="116">+$E37*BW37</f>
        <v>0</v>
      </c>
      <c r="BZ37" s="254"/>
      <c r="CA37" s="238"/>
      <c r="CB37" s="239">
        <f t="shared" ref="CB37:CB43" si="117">+$E37*BZ37</f>
        <v>0</v>
      </c>
      <c r="CC37" s="259">
        <f t="shared" ref="CC37:CC43" si="118">SUMIF($14:$14,"QTY",37:37)</f>
        <v>0</v>
      </c>
      <c r="CD37" s="260">
        <f t="shared" ref="CD37:CD43" si="119">SUMIF($14:$14,"IDR x 1000",37:37)</f>
        <v>0</v>
      </c>
      <c r="CE37" s="261">
        <f t="shared" ref="CE37:CE43" si="120">SUMIF($14:$14,"USD",37:37)</f>
        <v>0</v>
      </c>
      <c r="CF37" s="258">
        <f t="shared" si="92"/>
        <v>0</v>
      </c>
    </row>
    <row r="38" spans="1:85" ht="15" customHeight="1" outlineLevel="1">
      <c r="A38" s="232"/>
      <c r="B38" s="256" t="s">
        <v>564</v>
      </c>
      <c r="C38" s="234" t="s">
        <v>35</v>
      </c>
      <c r="D38" s="235"/>
      <c r="E38" s="257">
        <v>129.26932432432432</v>
      </c>
      <c r="F38" s="254"/>
      <c r="G38" s="238"/>
      <c r="H38" s="239">
        <f t="shared" si="93"/>
        <v>0</v>
      </c>
      <c r="I38" s="254"/>
      <c r="J38" s="238"/>
      <c r="K38" s="239">
        <f t="shared" si="94"/>
        <v>0</v>
      </c>
      <c r="L38" s="254"/>
      <c r="M38" s="238"/>
      <c r="N38" s="239">
        <f t="shared" si="95"/>
        <v>0</v>
      </c>
      <c r="O38" s="254"/>
      <c r="P38" s="238"/>
      <c r="Q38" s="239">
        <f t="shared" si="96"/>
        <v>0</v>
      </c>
      <c r="R38" s="254"/>
      <c r="S38" s="238"/>
      <c r="T38" s="239">
        <f t="shared" si="97"/>
        <v>0</v>
      </c>
      <c r="U38" s="254"/>
      <c r="V38" s="238"/>
      <c r="W38" s="239">
        <f t="shared" si="98"/>
        <v>0</v>
      </c>
      <c r="X38" s="254"/>
      <c r="Y38" s="238"/>
      <c r="Z38" s="239">
        <f t="shared" si="99"/>
        <v>0</v>
      </c>
      <c r="AA38" s="254"/>
      <c r="AB38" s="238"/>
      <c r="AC38" s="239">
        <f t="shared" si="100"/>
        <v>0</v>
      </c>
      <c r="AD38" s="254"/>
      <c r="AE38" s="238"/>
      <c r="AF38" s="239">
        <f t="shared" si="101"/>
        <v>0</v>
      </c>
      <c r="AG38" s="254"/>
      <c r="AH38" s="238"/>
      <c r="AI38" s="239">
        <f t="shared" si="102"/>
        <v>0</v>
      </c>
      <c r="AJ38" s="254"/>
      <c r="AK38" s="238"/>
      <c r="AL38" s="239">
        <f t="shared" si="103"/>
        <v>0</v>
      </c>
      <c r="AM38" s="254"/>
      <c r="AN38" s="238"/>
      <c r="AO38" s="239">
        <f t="shared" si="104"/>
        <v>0</v>
      </c>
      <c r="AP38" s="254"/>
      <c r="AQ38" s="238"/>
      <c r="AR38" s="239">
        <f t="shared" si="105"/>
        <v>0</v>
      </c>
      <c r="AS38" s="254"/>
      <c r="AT38" s="238"/>
      <c r="AU38" s="239">
        <f t="shared" si="106"/>
        <v>0</v>
      </c>
      <c r="AV38" s="254"/>
      <c r="AW38" s="238"/>
      <c r="AX38" s="239">
        <f t="shared" si="107"/>
        <v>0</v>
      </c>
      <c r="AY38" s="254"/>
      <c r="AZ38" s="238"/>
      <c r="BA38" s="239">
        <f t="shared" si="108"/>
        <v>0</v>
      </c>
      <c r="BB38" s="254"/>
      <c r="BC38" s="238"/>
      <c r="BD38" s="239">
        <f t="shared" si="109"/>
        <v>0</v>
      </c>
      <c r="BE38" s="254"/>
      <c r="BF38" s="238"/>
      <c r="BG38" s="239">
        <f t="shared" si="110"/>
        <v>0</v>
      </c>
      <c r="BH38" s="254"/>
      <c r="BI38" s="238"/>
      <c r="BJ38" s="239">
        <f t="shared" si="111"/>
        <v>0</v>
      </c>
      <c r="BK38" s="254"/>
      <c r="BL38" s="238"/>
      <c r="BM38" s="239">
        <f t="shared" si="112"/>
        <v>0</v>
      </c>
      <c r="BN38" s="254"/>
      <c r="BO38" s="238"/>
      <c r="BP38" s="239">
        <f t="shared" si="113"/>
        <v>0</v>
      </c>
      <c r="BQ38" s="254"/>
      <c r="BR38" s="238"/>
      <c r="BS38" s="239">
        <f t="shared" si="114"/>
        <v>0</v>
      </c>
      <c r="BT38" s="254"/>
      <c r="BU38" s="238"/>
      <c r="BV38" s="239">
        <f t="shared" si="115"/>
        <v>0</v>
      </c>
      <c r="BW38" s="254"/>
      <c r="BX38" s="238"/>
      <c r="BY38" s="239">
        <f t="shared" si="116"/>
        <v>0</v>
      </c>
      <c r="BZ38" s="254"/>
      <c r="CA38" s="238"/>
      <c r="CB38" s="239">
        <f t="shared" si="117"/>
        <v>0</v>
      </c>
      <c r="CC38" s="259">
        <f t="shared" si="118"/>
        <v>0</v>
      </c>
      <c r="CD38" s="260">
        <f t="shared" si="119"/>
        <v>0</v>
      </c>
      <c r="CE38" s="261">
        <f t="shared" si="120"/>
        <v>0</v>
      </c>
      <c r="CF38" s="258">
        <f t="shared" si="92"/>
        <v>0</v>
      </c>
    </row>
    <row r="39" spans="1:85" ht="15" customHeight="1" outlineLevel="1">
      <c r="A39" s="232"/>
      <c r="B39" s="256" t="s">
        <v>565</v>
      </c>
      <c r="C39" s="234" t="s">
        <v>34</v>
      </c>
      <c r="D39" s="235"/>
      <c r="E39" s="257">
        <v>189.18939189189189</v>
      </c>
      <c r="F39" s="254"/>
      <c r="G39" s="238">
        <f>+$D39*F39/1000</f>
        <v>0</v>
      </c>
      <c r="H39" s="239">
        <f t="shared" si="93"/>
        <v>0</v>
      </c>
      <c r="I39" s="254"/>
      <c r="J39" s="238">
        <f>+$D39*I39/1000</f>
        <v>0</v>
      </c>
      <c r="K39" s="239">
        <f t="shared" si="94"/>
        <v>0</v>
      </c>
      <c r="L39" s="254"/>
      <c r="M39" s="238">
        <f>+$D39*L39/1000</f>
        <v>0</v>
      </c>
      <c r="N39" s="239">
        <f t="shared" si="95"/>
        <v>0</v>
      </c>
      <c r="O39" s="254"/>
      <c r="P39" s="238">
        <f>+$D39*O39/1000</f>
        <v>0</v>
      </c>
      <c r="Q39" s="239">
        <f t="shared" si="96"/>
        <v>0</v>
      </c>
      <c r="R39" s="254"/>
      <c r="S39" s="238">
        <f>+$D39*R39/1000</f>
        <v>0</v>
      </c>
      <c r="T39" s="239">
        <f t="shared" si="97"/>
        <v>0</v>
      </c>
      <c r="U39" s="254"/>
      <c r="V39" s="238">
        <f>+$D39*U39/1000</f>
        <v>0</v>
      </c>
      <c r="W39" s="239">
        <f t="shared" si="98"/>
        <v>0</v>
      </c>
      <c r="X39" s="254"/>
      <c r="Y39" s="238">
        <f>+$D39*X39/1000</f>
        <v>0</v>
      </c>
      <c r="Z39" s="239">
        <f t="shared" si="99"/>
        <v>0</v>
      </c>
      <c r="AA39" s="254"/>
      <c r="AB39" s="238">
        <f>+$D39*AA39/1000</f>
        <v>0</v>
      </c>
      <c r="AC39" s="239">
        <f t="shared" si="100"/>
        <v>0</v>
      </c>
      <c r="AD39" s="254"/>
      <c r="AE39" s="238">
        <f>+$D39*AD39/1000</f>
        <v>0</v>
      </c>
      <c r="AF39" s="239">
        <f t="shared" si="101"/>
        <v>0</v>
      </c>
      <c r="AG39" s="254"/>
      <c r="AH39" s="238">
        <f>+$D39*AG39/1000</f>
        <v>0</v>
      </c>
      <c r="AI39" s="239">
        <f t="shared" si="102"/>
        <v>0</v>
      </c>
      <c r="AJ39" s="254"/>
      <c r="AK39" s="238">
        <f>+$D39*AJ39/1000</f>
        <v>0</v>
      </c>
      <c r="AL39" s="239">
        <f t="shared" si="103"/>
        <v>0</v>
      </c>
      <c r="AM39" s="254"/>
      <c r="AN39" s="238">
        <f>+$D39*AM39/1000</f>
        <v>0</v>
      </c>
      <c r="AO39" s="239">
        <f t="shared" si="104"/>
        <v>0</v>
      </c>
      <c r="AP39" s="254"/>
      <c r="AQ39" s="238">
        <f>+$D39*AP39/1000</f>
        <v>0</v>
      </c>
      <c r="AR39" s="239">
        <f t="shared" si="105"/>
        <v>0</v>
      </c>
      <c r="AS39" s="254"/>
      <c r="AT39" s="238">
        <f>+$D39*AS39/1000</f>
        <v>0</v>
      </c>
      <c r="AU39" s="239">
        <f t="shared" si="106"/>
        <v>0</v>
      </c>
      <c r="AV39" s="254"/>
      <c r="AW39" s="238">
        <f>+$D39*AV39/1000</f>
        <v>0</v>
      </c>
      <c r="AX39" s="239">
        <f t="shared" si="107"/>
        <v>0</v>
      </c>
      <c r="AY39" s="254"/>
      <c r="AZ39" s="238">
        <f>+$D39*AY39/1000</f>
        <v>0</v>
      </c>
      <c r="BA39" s="239">
        <f t="shared" si="108"/>
        <v>0</v>
      </c>
      <c r="BB39" s="254"/>
      <c r="BC39" s="238">
        <f>+$D39*BB39/1000</f>
        <v>0</v>
      </c>
      <c r="BD39" s="239">
        <f t="shared" si="109"/>
        <v>0</v>
      </c>
      <c r="BE39" s="254"/>
      <c r="BF39" s="238">
        <f>+$D39*BE39/1000</f>
        <v>0</v>
      </c>
      <c r="BG39" s="239">
        <f t="shared" si="110"/>
        <v>0</v>
      </c>
      <c r="BH39" s="254"/>
      <c r="BI39" s="238">
        <f>+$D39*BH39/1000</f>
        <v>0</v>
      </c>
      <c r="BJ39" s="239">
        <f t="shared" si="111"/>
        <v>0</v>
      </c>
      <c r="BK39" s="254"/>
      <c r="BL39" s="238">
        <f>+$D39*BK39/1000</f>
        <v>0</v>
      </c>
      <c r="BM39" s="239">
        <f t="shared" si="112"/>
        <v>0</v>
      </c>
      <c r="BN39" s="254"/>
      <c r="BO39" s="238">
        <f>+$D39*BN39/1000</f>
        <v>0</v>
      </c>
      <c r="BP39" s="239">
        <f t="shared" si="113"/>
        <v>0</v>
      </c>
      <c r="BQ39" s="254"/>
      <c r="BR39" s="238">
        <f>+$D39*BQ39/1000</f>
        <v>0</v>
      </c>
      <c r="BS39" s="239">
        <f t="shared" si="114"/>
        <v>0</v>
      </c>
      <c r="BT39" s="254"/>
      <c r="BU39" s="238">
        <f>+$D39*BT39/1000</f>
        <v>0</v>
      </c>
      <c r="BV39" s="239">
        <f t="shared" si="115"/>
        <v>0</v>
      </c>
      <c r="BW39" s="254"/>
      <c r="BX39" s="238">
        <f>+$D39*BW39/1000</f>
        <v>0</v>
      </c>
      <c r="BY39" s="239">
        <f t="shared" si="116"/>
        <v>0</v>
      </c>
      <c r="BZ39" s="254"/>
      <c r="CA39" s="238">
        <f>+$D39*BZ39/1000</f>
        <v>0</v>
      </c>
      <c r="CB39" s="239">
        <f t="shared" si="117"/>
        <v>0</v>
      </c>
      <c r="CC39" s="259">
        <f t="shared" si="118"/>
        <v>0</v>
      </c>
      <c r="CD39" s="260">
        <f t="shared" si="119"/>
        <v>0</v>
      </c>
      <c r="CE39" s="261">
        <f t="shared" si="120"/>
        <v>0</v>
      </c>
      <c r="CF39" s="258">
        <f t="shared" si="92"/>
        <v>0</v>
      </c>
    </row>
    <row r="40" spans="1:85" ht="15" customHeight="1" outlineLevel="1">
      <c r="A40" s="232"/>
      <c r="B40" s="256" t="s">
        <v>566</v>
      </c>
      <c r="C40" s="234" t="s">
        <v>38</v>
      </c>
      <c r="D40" s="235"/>
      <c r="E40" s="257">
        <v>478.92344594594596</v>
      </c>
      <c r="F40" s="254"/>
      <c r="G40" s="238">
        <f>+$D40*F40/1000</f>
        <v>0</v>
      </c>
      <c r="H40" s="239">
        <f t="shared" si="93"/>
        <v>0</v>
      </c>
      <c r="I40" s="254"/>
      <c r="J40" s="238">
        <f>+$D40*I40/1000</f>
        <v>0</v>
      </c>
      <c r="K40" s="239">
        <f t="shared" si="94"/>
        <v>0</v>
      </c>
      <c r="L40" s="254"/>
      <c r="M40" s="238">
        <f>+$D40*L40/1000</f>
        <v>0</v>
      </c>
      <c r="N40" s="239">
        <f t="shared" si="95"/>
        <v>0</v>
      </c>
      <c r="O40" s="254"/>
      <c r="P40" s="238">
        <f>+$D40*O40/1000</f>
        <v>0</v>
      </c>
      <c r="Q40" s="239">
        <f t="shared" si="96"/>
        <v>0</v>
      </c>
      <c r="R40" s="254"/>
      <c r="S40" s="238">
        <f>+$D40*R40/1000</f>
        <v>0</v>
      </c>
      <c r="T40" s="239">
        <f t="shared" si="97"/>
        <v>0</v>
      </c>
      <c r="U40" s="254"/>
      <c r="V40" s="238">
        <f>+$D40*U40/1000</f>
        <v>0</v>
      </c>
      <c r="W40" s="239">
        <f t="shared" si="98"/>
        <v>0</v>
      </c>
      <c r="X40" s="254"/>
      <c r="Y40" s="238">
        <f>+$D40*X40/1000</f>
        <v>0</v>
      </c>
      <c r="Z40" s="239">
        <f t="shared" si="99"/>
        <v>0</v>
      </c>
      <c r="AA40" s="254"/>
      <c r="AB40" s="238">
        <f>+$D40*AA40/1000</f>
        <v>0</v>
      </c>
      <c r="AC40" s="239">
        <f t="shared" si="100"/>
        <v>0</v>
      </c>
      <c r="AD40" s="254"/>
      <c r="AE40" s="238">
        <f>+$D40*AD40/1000</f>
        <v>0</v>
      </c>
      <c r="AF40" s="239">
        <f t="shared" si="101"/>
        <v>0</v>
      </c>
      <c r="AG40" s="254"/>
      <c r="AH40" s="238">
        <f>+$D40*AG40/1000</f>
        <v>0</v>
      </c>
      <c r="AI40" s="239">
        <f t="shared" si="102"/>
        <v>0</v>
      </c>
      <c r="AJ40" s="254"/>
      <c r="AK40" s="238">
        <f>+$D40*AJ40/1000</f>
        <v>0</v>
      </c>
      <c r="AL40" s="239">
        <f t="shared" si="103"/>
        <v>0</v>
      </c>
      <c r="AM40" s="254"/>
      <c r="AN40" s="238">
        <f>+$D40*AM40/1000</f>
        <v>0</v>
      </c>
      <c r="AO40" s="239">
        <f t="shared" si="104"/>
        <v>0</v>
      </c>
      <c r="AP40" s="254"/>
      <c r="AQ40" s="238">
        <f>+$D40*AP40/1000</f>
        <v>0</v>
      </c>
      <c r="AR40" s="239">
        <f t="shared" si="105"/>
        <v>0</v>
      </c>
      <c r="AS40" s="254"/>
      <c r="AT40" s="238">
        <f>+$D40*AS40/1000</f>
        <v>0</v>
      </c>
      <c r="AU40" s="239">
        <f t="shared" si="106"/>
        <v>0</v>
      </c>
      <c r="AV40" s="254"/>
      <c r="AW40" s="238">
        <f>+$D40*AV40/1000</f>
        <v>0</v>
      </c>
      <c r="AX40" s="239">
        <f t="shared" si="107"/>
        <v>0</v>
      </c>
      <c r="AY40" s="254"/>
      <c r="AZ40" s="238">
        <f>+$D40*AY40/1000</f>
        <v>0</v>
      </c>
      <c r="BA40" s="239">
        <f t="shared" si="108"/>
        <v>0</v>
      </c>
      <c r="BB40" s="254"/>
      <c r="BC40" s="238">
        <f>+$D40*BB40/1000</f>
        <v>0</v>
      </c>
      <c r="BD40" s="239">
        <f t="shared" si="109"/>
        <v>0</v>
      </c>
      <c r="BE40" s="254"/>
      <c r="BF40" s="238">
        <f>+$D40*BE40/1000</f>
        <v>0</v>
      </c>
      <c r="BG40" s="239">
        <f t="shared" si="110"/>
        <v>0</v>
      </c>
      <c r="BH40" s="254"/>
      <c r="BI40" s="238">
        <f>+$D40*BH40/1000</f>
        <v>0</v>
      </c>
      <c r="BJ40" s="239">
        <f t="shared" si="111"/>
        <v>0</v>
      </c>
      <c r="BK40" s="254"/>
      <c r="BL40" s="238">
        <f>+$D40*BK40/1000</f>
        <v>0</v>
      </c>
      <c r="BM40" s="239">
        <f t="shared" si="112"/>
        <v>0</v>
      </c>
      <c r="BN40" s="254"/>
      <c r="BO40" s="238">
        <f>+$D40*BN40/1000</f>
        <v>0</v>
      </c>
      <c r="BP40" s="239">
        <f t="shared" si="113"/>
        <v>0</v>
      </c>
      <c r="BQ40" s="254"/>
      <c r="BR40" s="238">
        <f>+$D40*BQ40/1000</f>
        <v>0</v>
      </c>
      <c r="BS40" s="239">
        <f t="shared" si="114"/>
        <v>0</v>
      </c>
      <c r="BT40" s="254"/>
      <c r="BU40" s="238">
        <f>+$D40*BT40/1000</f>
        <v>0</v>
      </c>
      <c r="BV40" s="239">
        <f t="shared" si="115"/>
        <v>0</v>
      </c>
      <c r="BW40" s="254"/>
      <c r="BX40" s="238">
        <f>+$D40*BW40/1000</f>
        <v>0</v>
      </c>
      <c r="BY40" s="239">
        <f t="shared" si="116"/>
        <v>0</v>
      </c>
      <c r="BZ40" s="254"/>
      <c r="CA40" s="238">
        <f>+$D40*BZ40/1000</f>
        <v>0</v>
      </c>
      <c r="CB40" s="239">
        <f t="shared" si="117"/>
        <v>0</v>
      </c>
      <c r="CC40" s="259">
        <f t="shared" si="118"/>
        <v>0</v>
      </c>
      <c r="CD40" s="260">
        <f t="shared" si="119"/>
        <v>0</v>
      </c>
      <c r="CE40" s="261">
        <f t="shared" si="120"/>
        <v>0</v>
      </c>
      <c r="CF40" s="258">
        <f t="shared" si="92"/>
        <v>0</v>
      </c>
    </row>
    <row r="41" spans="1:85" ht="15" customHeight="1" outlineLevel="1">
      <c r="A41" s="232"/>
      <c r="B41" s="256" t="s">
        <v>567</v>
      </c>
      <c r="C41" s="234" t="s">
        <v>34</v>
      </c>
      <c r="D41" s="235"/>
      <c r="E41" s="257">
        <v>99.685810810810807</v>
      </c>
      <c r="F41" s="254"/>
      <c r="G41" s="238">
        <f>+$D41*F41/1000</f>
        <v>0</v>
      </c>
      <c r="H41" s="239">
        <f t="shared" si="93"/>
        <v>0</v>
      </c>
      <c r="I41" s="254"/>
      <c r="J41" s="238">
        <f>+$D41*I41/1000</f>
        <v>0</v>
      </c>
      <c r="K41" s="239">
        <f t="shared" si="94"/>
        <v>0</v>
      </c>
      <c r="L41" s="254"/>
      <c r="M41" s="238">
        <f>+$D41*L41/1000</f>
        <v>0</v>
      </c>
      <c r="N41" s="239">
        <f t="shared" si="95"/>
        <v>0</v>
      </c>
      <c r="O41" s="254"/>
      <c r="P41" s="238">
        <f>+$D41*O41/1000</f>
        <v>0</v>
      </c>
      <c r="Q41" s="239">
        <f t="shared" si="96"/>
        <v>0</v>
      </c>
      <c r="R41" s="254"/>
      <c r="S41" s="238">
        <f>+$D41*R41/1000</f>
        <v>0</v>
      </c>
      <c r="T41" s="239">
        <f t="shared" si="97"/>
        <v>0</v>
      </c>
      <c r="U41" s="254"/>
      <c r="V41" s="238">
        <f>+$D41*U41/1000</f>
        <v>0</v>
      </c>
      <c r="W41" s="239">
        <f t="shared" si="98"/>
        <v>0</v>
      </c>
      <c r="X41" s="254"/>
      <c r="Y41" s="238">
        <f>+$D41*X41/1000</f>
        <v>0</v>
      </c>
      <c r="Z41" s="239">
        <f t="shared" si="99"/>
        <v>0</v>
      </c>
      <c r="AA41" s="254"/>
      <c r="AB41" s="238">
        <f>+$D41*AA41/1000</f>
        <v>0</v>
      </c>
      <c r="AC41" s="239">
        <f t="shared" si="100"/>
        <v>0</v>
      </c>
      <c r="AD41" s="254"/>
      <c r="AE41" s="238">
        <f>+$D41*AD41/1000</f>
        <v>0</v>
      </c>
      <c r="AF41" s="239">
        <f t="shared" si="101"/>
        <v>0</v>
      </c>
      <c r="AG41" s="254"/>
      <c r="AH41" s="238">
        <f>+$D41*AG41/1000</f>
        <v>0</v>
      </c>
      <c r="AI41" s="239">
        <f t="shared" si="102"/>
        <v>0</v>
      </c>
      <c r="AJ41" s="254"/>
      <c r="AK41" s="238">
        <f>+$D41*AJ41/1000</f>
        <v>0</v>
      </c>
      <c r="AL41" s="239">
        <f t="shared" si="103"/>
        <v>0</v>
      </c>
      <c r="AM41" s="254"/>
      <c r="AN41" s="238">
        <f>+$D41*AM41/1000</f>
        <v>0</v>
      </c>
      <c r="AO41" s="239">
        <f t="shared" si="104"/>
        <v>0</v>
      </c>
      <c r="AP41" s="254"/>
      <c r="AQ41" s="238">
        <f>+$D41*AP41/1000</f>
        <v>0</v>
      </c>
      <c r="AR41" s="239">
        <f t="shared" si="105"/>
        <v>0</v>
      </c>
      <c r="AS41" s="254"/>
      <c r="AT41" s="238">
        <f>+$D41*AS41/1000</f>
        <v>0</v>
      </c>
      <c r="AU41" s="239">
        <f t="shared" si="106"/>
        <v>0</v>
      </c>
      <c r="AV41" s="254"/>
      <c r="AW41" s="238">
        <f>+$D41*AV41/1000</f>
        <v>0</v>
      </c>
      <c r="AX41" s="239">
        <f t="shared" si="107"/>
        <v>0</v>
      </c>
      <c r="AY41" s="254"/>
      <c r="AZ41" s="238">
        <f>+$D41*AY41/1000</f>
        <v>0</v>
      </c>
      <c r="BA41" s="239">
        <f t="shared" si="108"/>
        <v>0</v>
      </c>
      <c r="BB41" s="254"/>
      <c r="BC41" s="238">
        <f>+$D41*BB41/1000</f>
        <v>0</v>
      </c>
      <c r="BD41" s="239">
        <f t="shared" si="109"/>
        <v>0</v>
      </c>
      <c r="BE41" s="254"/>
      <c r="BF41" s="238">
        <f>+$D41*BE41/1000</f>
        <v>0</v>
      </c>
      <c r="BG41" s="239">
        <f t="shared" si="110"/>
        <v>0</v>
      </c>
      <c r="BH41" s="254"/>
      <c r="BI41" s="238">
        <f>+$D41*BH41/1000</f>
        <v>0</v>
      </c>
      <c r="BJ41" s="239">
        <f t="shared" si="111"/>
        <v>0</v>
      </c>
      <c r="BK41" s="254"/>
      <c r="BL41" s="238">
        <f>+$D41*BK41/1000</f>
        <v>0</v>
      </c>
      <c r="BM41" s="239">
        <f t="shared" si="112"/>
        <v>0</v>
      </c>
      <c r="BN41" s="254"/>
      <c r="BO41" s="238">
        <f>+$D41*BN41/1000</f>
        <v>0</v>
      </c>
      <c r="BP41" s="239">
        <f t="shared" si="113"/>
        <v>0</v>
      </c>
      <c r="BQ41" s="254"/>
      <c r="BR41" s="238">
        <f>+$D41*BQ41/1000</f>
        <v>0</v>
      </c>
      <c r="BS41" s="239">
        <f t="shared" si="114"/>
        <v>0</v>
      </c>
      <c r="BT41" s="254"/>
      <c r="BU41" s="238">
        <f>+$D41*BT41/1000</f>
        <v>0</v>
      </c>
      <c r="BV41" s="239">
        <f t="shared" si="115"/>
        <v>0</v>
      </c>
      <c r="BW41" s="254"/>
      <c r="BX41" s="238">
        <f>+$D41*BW41/1000</f>
        <v>0</v>
      </c>
      <c r="BY41" s="239">
        <f t="shared" si="116"/>
        <v>0</v>
      </c>
      <c r="BZ41" s="254"/>
      <c r="CA41" s="238">
        <f>+$D41*BZ41/1000</f>
        <v>0</v>
      </c>
      <c r="CB41" s="239">
        <f t="shared" si="117"/>
        <v>0</v>
      </c>
      <c r="CC41" s="259">
        <f t="shared" si="118"/>
        <v>0</v>
      </c>
      <c r="CD41" s="260">
        <f t="shared" si="119"/>
        <v>0</v>
      </c>
      <c r="CE41" s="261">
        <f t="shared" si="120"/>
        <v>0</v>
      </c>
      <c r="CF41" s="258">
        <f t="shared" si="92"/>
        <v>0</v>
      </c>
    </row>
    <row r="42" spans="1:85" ht="15" customHeight="1" outlineLevel="1">
      <c r="A42" s="232"/>
      <c r="B42" s="310" t="s">
        <v>554</v>
      </c>
      <c r="C42" s="234" t="s">
        <v>34</v>
      </c>
      <c r="D42" s="235"/>
      <c r="E42" s="257">
        <v>33096.75005405405</v>
      </c>
      <c r="F42" s="254"/>
      <c r="G42" s="238">
        <f>+$D42*F42/1000</f>
        <v>0</v>
      </c>
      <c r="H42" s="239">
        <f t="shared" si="93"/>
        <v>0</v>
      </c>
      <c r="I42" s="254"/>
      <c r="J42" s="238">
        <f>+$D42*I42/1000</f>
        <v>0</v>
      </c>
      <c r="K42" s="239">
        <f t="shared" si="94"/>
        <v>0</v>
      </c>
      <c r="L42" s="254"/>
      <c r="M42" s="238">
        <f>+$D42*L42/1000</f>
        <v>0</v>
      </c>
      <c r="N42" s="239">
        <f t="shared" si="95"/>
        <v>0</v>
      </c>
      <c r="O42" s="254"/>
      <c r="P42" s="238">
        <f>+$D42*O42/1000</f>
        <v>0</v>
      </c>
      <c r="Q42" s="239">
        <f t="shared" si="96"/>
        <v>0</v>
      </c>
      <c r="R42" s="254"/>
      <c r="S42" s="238">
        <f>+$D42*R42/1000</f>
        <v>0</v>
      </c>
      <c r="T42" s="239">
        <f t="shared" si="97"/>
        <v>0</v>
      </c>
      <c r="U42" s="254"/>
      <c r="V42" s="238">
        <f>+$D42*U42/1000</f>
        <v>0</v>
      </c>
      <c r="W42" s="239">
        <f t="shared" si="98"/>
        <v>0</v>
      </c>
      <c r="X42" s="254"/>
      <c r="Y42" s="238">
        <f>+$D42*X42/1000</f>
        <v>0</v>
      </c>
      <c r="Z42" s="239">
        <f t="shared" si="99"/>
        <v>0</v>
      </c>
      <c r="AA42" s="254"/>
      <c r="AB42" s="238">
        <f>+$D42*AA42/1000</f>
        <v>0</v>
      </c>
      <c r="AC42" s="239">
        <f t="shared" si="100"/>
        <v>0</v>
      </c>
      <c r="AD42" s="254"/>
      <c r="AE42" s="238">
        <f>+$D42*AD42/1000</f>
        <v>0</v>
      </c>
      <c r="AF42" s="239">
        <f t="shared" si="101"/>
        <v>0</v>
      </c>
      <c r="AG42" s="254"/>
      <c r="AH42" s="238">
        <f>+$D42*AG42/1000</f>
        <v>0</v>
      </c>
      <c r="AI42" s="239">
        <f t="shared" si="102"/>
        <v>0</v>
      </c>
      <c r="AJ42" s="254"/>
      <c r="AK42" s="238">
        <f>+$D42*AJ42/1000</f>
        <v>0</v>
      </c>
      <c r="AL42" s="239">
        <f t="shared" si="103"/>
        <v>0</v>
      </c>
      <c r="AM42" s="254"/>
      <c r="AN42" s="238">
        <f>+$D42*AM42/1000</f>
        <v>0</v>
      </c>
      <c r="AO42" s="239">
        <f t="shared" si="104"/>
        <v>0</v>
      </c>
      <c r="AP42" s="254"/>
      <c r="AQ42" s="238">
        <f>+$D42*AP42/1000</f>
        <v>0</v>
      </c>
      <c r="AR42" s="239">
        <f t="shared" si="105"/>
        <v>0</v>
      </c>
      <c r="AS42" s="254"/>
      <c r="AT42" s="238">
        <f>+$D42*AS42/1000</f>
        <v>0</v>
      </c>
      <c r="AU42" s="239">
        <f t="shared" si="106"/>
        <v>0</v>
      </c>
      <c r="AV42" s="254"/>
      <c r="AW42" s="238">
        <f>+$D42*AV42/1000</f>
        <v>0</v>
      </c>
      <c r="AX42" s="239">
        <f t="shared" si="107"/>
        <v>0</v>
      </c>
      <c r="AY42" s="254"/>
      <c r="AZ42" s="238">
        <f>+$D42*AY42/1000</f>
        <v>0</v>
      </c>
      <c r="BA42" s="239">
        <f t="shared" si="108"/>
        <v>0</v>
      </c>
      <c r="BB42" s="254"/>
      <c r="BC42" s="238">
        <f>+$D42*BB42/1000</f>
        <v>0</v>
      </c>
      <c r="BD42" s="239">
        <f t="shared" si="109"/>
        <v>0</v>
      </c>
      <c r="BE42" s="254"/>
      <c r="BF42" s="238">
        <f>+$D42*BE42/1000</f>
        <v>0</v>
      </c>
      <c r="BG42" s="239">
        <f t="shared" si="110"/>
        <v>0</v>
      </c>
      <c r="BH42" s="254"/>
      <c r="BI42" s="238">
        <f>+$D42*BH42/1000</f>
        <v>0</v>
      </c>
      <c r="BJ42" s="239">
        <f t="shared" si="111"/>
        <v>0</v>
      </c>
      <c r="BK42" s="254"/>
      <c r="BL42" s="238">
        <f>+$D42*BK42/1000</f>
        <v>0</v>
      </c>
      <c r="BM42" s="239">
        <f t="shared" si="112"/>
        <v>0</v>
      </c>
      <c r="BN42" s="254"/>
      <c r="BO42" s="238">
        <f>+$D42*BN42/1000</f>
        <v>0</v>
      </c>
      <c r="BP42" s="239">
        <f t="shared" si="113"/>
        <v>0</v>
      </c>
      <c r="BQ42" s="254"/>
      <c r="BR42" s="238">
        <f>+$D42*BQ42/1000</f>
        <v>0</v>
      </c>
      <c r="BS42" s="239">
        <f t="shared" si="114"/>
        <v>0</v>
      </c>
      <c r="BT42" s="254"/>
      <c r="BU42" s="238">
        <f>+$D42*BT42/1000</f>
        <v>0</v>
      </c>
      <c r="BV42" s="239">
        <f t="shared" si="115"/>
        <v>0</v>
      </c>
      <c r="BW42" s="254"/>
      <c r="BX42" s="238">
        <f>+$D42*BW42/1000</f>
        <v>0</v>
      </c>
      <c r="BY42" s="239">
        <f t="shared" si="116"/>
        <v>0</v>
      </c>
      <c r="BZ42" s="254"/>
      <c r="CA42" s="238">
        <f>+$D42*BZ42/1000</f>
        <v>0</v>
      </c>
      <c r="CB42" s="239">
        <f t="shared" si="117"/>
        <v>0</v>
      </c>
      <c r="CC42" s="259">
        <f t="shared" si="118"/>
        <v>0</v>
      </c>
      <c r="CD42" s="260">
        <f t="shared" si="119"/>
        <v>0</v>
      </c>
      <c r="CE42" s="261">
        <f t="shared" si="120"/>
        <v>0</v>
      </c>
      <c r="CF42" s="258">
        <f t="shared" si="92"/>
        <v>0</v>
      </c>
    </row>
    <row r="43" spans="1:85" ht="15" customHeight="1" outlineLevel="1">
      <c r="A43" s="232"/>
      <c r="B43" s="256"/>
      <c r="C43" s="234"/>
      <c r="D43" s="235"/>
      <c r="E43" s="257"/>
      <c r="F43" s="254"/>
      <c r="G43" s="238">
        <f>+$D43*F43/1000</f>
        <v>0</v>
      </c>
      <c r="H43" s="239">
        <f t="shared" si="93"/>
        <v>0</v>
      </c>
      <c r="I43" s="254"/>
      <c r="J43" s="238">
        <f>+$D43*I43/1000</f>
        <v>0</v>
      </c>
      <c r="K43" s="239">
        <f t="shared" si="94"/>
        <v>0</v>
      </c>
      <c r="L43" s="254"/>
      <c r="M43" s="238">
        <f>+$D43*L43/1000</f>
        <v>0</v>
      </c>
      <c r="N43" s="239">
        <f t="shared" si="95"/>
        <v>0</v>
      </c>
      <c r="O43" s="254"/>
      <c r="P43" s="238">
        <f>+$D43*O43/1000</f>
        <v>0</v>
      </c>
      <c r="Q43" s="239">
        <f t="shared" si="96"/>
        <v>0</v>
      </c>
      <c r="R43" s="254"/>
      <c r="S43" s="238">
        <f>+$D43*R43/1000</f>
        <v>0</v>
      </c>
      <c r="T43" s="239">
        <f t="shared" si="97"/>
        <v>0</v>
      </c>
      <c r="U43" s="254"/>
      <c r="V43" s="238">
        <f>+$D43*U43/1000</f>
        <v>0</v>
      </c>
      <c r="W43" s="239">
        <f t="shared" si="98"/>
        <v>0</v>
      </c>
      <c r="X43" s="254"/>
      <c r="Y43" s="238">
        <f>+$D43*X43/1000</f>
        <v>0</v>
      </c>
      <c r="Z43" s="239">
        <f t="shared" si="99"/>
        <v>0</v>
      </c>
      <c r="AA43" s="254"/>
      <c r="AB43" s="238">
        <f>+$D43*AA43/1000</f>
        <v>0</v>
      </c>
      <c r="AC43" s="239">
        <f t="shared" si="100"/>
        <v>0</v>
      </c>
      <c r="AD43" s="254"/>
      <c r="AE43" s="238">
        <f>+$D43*AD43/1000</f>
        <v>0</v>
      </c>
      <c r="AF43" s="239">
        <f t="shared" si="101"/>
        <v>0</v>
      </c>
      <c r="AG43" s="254"/>
      <c r="AH43" s="238">
        <f>+$D43*AG43/1000</f>
        <v>0</v>
      </c>
      <c r="AI43" s="239">
        <f t="shared" si="102"/>
        <v>0</v>
      </c>
      <c r="AJ43" s="254"/>
      <c r="AK43" s="238">
        <f>+$D43*AJ43/1000</f>
        <v>0</v>
      </c>
      <c r="AL43" s="239">
        <f t="shared" si="103"/>
        <v>0</v>
      </c>
      <c r="AM43" s="254"/>
      <c r="AN43" s="238">
        <f>+$D43*AM43/1000</f>
        <v>0</v>
      </c>
      <c r="AO43" s="239">
        <f t="shared" si="104"/>
        <v>0</v>
      </c>
      <c r="AP43" s="254"/>
      <c r="AQ43" s="238">
        <f>+$D43*AP43/1000</f>
        <v>0</v>
      </c>
      <c r="AR43" s="239">
        <f t="shared" si="105"/>
        <v>0</v>
      </c>
      <c r="AS43" s="254"/>
      <c r="AT43" s="238">
        <f>+$D43*AS43/1000</f>
        <v>0</v>
      </c>
      <c r="AU43" s="239">
        <f t="shared" si="106"/>
        <v>0</v>
      </c>
      <c r="AV43" s="254"/>
      <c r="AW43" s="238">
        <f>+$D43*AV43/1000</f>
        <v>0</v>
      </c>
      <c r="AX43" s="239">
        <f t="shared" si="107"/>
        <v>0</v>
      </c>
      <c r="AY43" s="254"/>
      <c r="AZ43" s="238">
        <f>+$D43*AY43/1000</f>
        <v>0</v>
      </c>
      <c r="BA43" s="239">
        <f t="shared" si="108"/>
        <v>0</v>
      </c>
      <c r="BB43" s="254"/>
      <c r="BC43" s="238">
        <f>+$D43*BB43/1000</f>
        <v>0</v>
      </c>
      <c r="BD43" s="239">
        <f t="shared" si="109"/>
        <v>0</v>
      </c>
      <c r="BE43" s="254"/>
      <c r="BF43" s="238">
        <f>+$D43*BE43/1000</f>
        <v>0</v>
      </c>
      <c r="BG43" s="239">
        <f t="shared" si="110"/>
        <v>0</v>
      </c>
      <c r="BH43" s="254"/>
      <c r="BI43" s="238">
        <f>+$D43*BH43/1000</f>
        <v>0</v>
      </c>
      <c r="BJ43" s="239">
        <f t="shared" si="111"/>
        <v>0</v>
      </c>
      <c r="BK43" s="254"/>
      <c r="BL43" s="238">
        <f>+$D43*BK43/1000</f>
        <v>0</v>
      </c>
      <c r="BM43" s="239">
        <f t="shared" si="112"/>
        <v>0</v>
      </c>
      <c r="BN43" s="254"/>
      <c r="BO43" s="238">
        <f>+$D43*BN43/1000</f>
        <v>0</v>
      </c>
      <c r="BP43" s="239">
        <f t="shared" si="113"/>
        <v>0</v>
      </c>
      <c r="BQ43" s="254"/>
      <c r="BR43" s="238">
        <f>+$D43*BQ43/1000</f>
        <v>0</v>
      </c>
      <c r="BS43" s="239">
        <f t="shared" si="114"/>
        <v>0</v>
      </c>
      <c r="BT43" s="254"/>
      <c r="BU43" s="238">
        <f>+$D43*BT43/1000</f>
        <v>0</v>
      </c>
      <c r="BV43" s="239">
        <f t="shared" si="115"/>
        <v>0</v>
      </c>
      <c r="BW43" s="254"/>
      <c r="BX43" s="238">
        <f>+$D43*BW43/1000</f>
        <v>0</v>
      </c>
      <c r="BY43" s="239">
        <f t="shared" si="116"/>
        <v>0</v>
      </c>
      <c r="BZ43" s="254"/>
      <c r="CA43" s="238">
        <f>+$D43*BZ43/1000</f>
        <v>0</v>
      </c>
      <c r="CB43" s="239">
        <f t="shared" si="117"/>
        <v>0</v>
      </c>
      <c r="CC43" s="259">
        <f t="shared" si="118"/>
        <v>0</v>
      </c>
      <c r="CD43" s="260">
        <f t="shared" si="119"/>
        <v>0</v>
      </c>
      <c r="CE43" s="261">
        <f t="shared" si="120"/>
        <v>0</v>
      </c>
      <c r="CF43" s="258">
        <f t="shared" si="92"/>
        <v>0</v>
      </c>
    </row>
    <row r="44" spans="1:85" ht="15" customHeight="1" outlineLevel="1">
      <c r="A44" s="240" t="s">
        <v>28</v>
      </c>
      <c r="B44" s="241"/>
      <c r="C44" s="242"/>
      <c r="D44" s="243"/>
      <c r="E44" s="244"/>
      <c r="F44" s="245"/>
      <c r="G44" s="246"/>
      <c r="H44" s="247"/>
      <c r="I44" s="245"/>
      <c r="J44" s="246"/>
      <c r="K44" s="247"/>
      <c r="L44" s="245"/>
      <c r="M44" s="246"/>
      <c r="N44" s="247"/>
      <c r="O44" s="245"/>
      <c r="P44" s="246"/>
      <c r="Q44" s="247"/>
      <c r="R44" s="245"/>
      <c r="S44" s="246"/>
      <c r="T44" s="247"/>
      <c r="U44" s="245"/>
      <c r="V44" s="246"/>
      <c r="W44" s="247"/>
      <c r="X44" s="245"/>
      <c r="Y44" s="246"/>
      <c r="Z44" s="247"/>
      <c r="AA44" s="245"/>
      <c r="AB44" s="246"/>
      <c r="AC44" s="247"/>
      <c r="AD44" s="245"/>
      <c r="AE44" s="246"/>
      <c r="AF44" s="247"/>
      <c r="AG44" s="245"/>
      <c r="AH44" s="246"/>
      <c r="AI44" s="247"/>
      <c r="AJ44" s="245"/>
      <c r="AK44" s="246"/>
      <c r="AL44" s="247"/>
      <c r="AM44" s="245"/>
      <c r="AN44" s="246"/>
      <c r="AO44" s="247"/>
      <c r="AP44" s="245"/>
      <c r="AQ44" s="246"/>
      <c r="AR44" s="247"/>
      <c r="AS44" s="245"/>
      <c r="AT44" s="246"/>
      <c r="AU44" s="247"/>
      <c r="AV44" s="245"/>
      <c r="AW44" s="246"/>
      <c r="AX44" s="247"/>
      <c r="AY44" s="245"/>
      <c r="AZ44" s="246"/>
      <c r="BA44" s="247"/>
      <c r="BB44" s="245"/>
      <c r="BC44" s="246"/>
      <c r="BD44" s="247"/>
      <c r="BE44" s="245"/>
      <c r="BF44" s="246"/>
      <c r="BG44" s="247"/>
      <c r="BH44" s="245"/>
      <c r="BI44" s="246"/>
      <c r="BJ44" s="247"/>
      <c r="BK44" s="245"/>
      <c r="BL44" s="246"/>
      <c r="BM44" s="247"/>
      <c r="BN44" s="245"/>
      <c r="BO44" s="246"/>
      <c r="BP44" s="247"/>
      <c r="BQ44" s="245"/>
      <c r="BR44" s="246"/>
      <c r="BS44" s="247"/>
      <c r="BT44" s="245"/>
      <c r="BU44" s="246"/>
      <c r="BV44" s="247"/>
      <c r="BW44" s="245"/>
      <c r="BX44" s="246"/>
      <c r="BY44" s="247"/>
      <c r="BZ44" s="245"/>
      <c r="CA44" s="246"/>
      <c r="CB44" s="247"/>
      <c r="CC44" s="245"/>
      <c r="CD44" s="246"/>
      <c r="CE44" s="247"/>
      <c r="CF44" s="258">
        <f t="shared" si="92"/>
        <v>0</v>
      </c>
      <c r="CG44" s="277">
        <f>CF36+CF30+CF22</f>
        <v>0</v>
      </c>
    </row>
    <row r="45" spans="1:85" ht="15" hidden="1" customHeight="1">
      <c r="A45" s="227">
        <v>7</v>
      </c>
      <c r="B45" s="248" t="s">
        <v>39</v>
      </c>
      <c r="C45" s="333" t="s">
        <v>27</v>
      </c>
      <c r="D45" s="334"/>
      <c r="E45" s="335"/>
      <c r="F45" s="249"/>
      <c r="G45" s="250">
        <f>SUM(G46:G47)</f>
        <v>0</v>
      </c>
      <c r="H45" s="251">
        <f>SUM(H46:H47)</f>
        <v>0</v>
      </c>
      <c r="I45" s="249"/>
      <c r="J45" s="250">
        <f>SUM(J46:J47)</f>
        <v>0</v>
      </c>
      <c r="K45" s="251">
        <f>SUM(K46:K47)</f>
        <v>0</v>
      </c>
      <c r="L45" s="249"/>
      <c r="M45" s="250">
        <f>SUM(M46:M47)</f>
        <v>0</v>
      </c>
      <c r="N45" s="251">
        <f>SUM(N46:N47)</f>
        <v>0</v>
      </c>
      <c r="O45" s="249"/>
      <c r="P45" s="250">
        <f>SUM(P46:P47)</f>
        <v>0</v>
      </c>
      <c r="Q45" s="251">
        <f>SUM(Q46:Q47)</f>
        <v>0</v>
      </c>
      <c r="R45" s="249"/>
      <c r="S45" s="250">
        <f>SUM(S46:S47)</f>
        <v>0</v>
      </c>
      <c r="T45" s="251">
        <f>SUM(T46:T47)</f>
        <v>0</v>
      </c>
      <c r="U45" s="249"/>
      <c r="V45" s="250">
        <f>SUM(V46:V47)</f>
        <v>0</v>
      </c>
      <c r="W45" s="251">
        <f>SUM(W46:W47)</f>
        <v>0</v>
      </c>
      <c r="X45" s="249"/>
      <c r="Y45" s="250">
        <f>SUM(Y46:Y47)</f>
        <v>0</v>
      </c>
      <c r="Z45" s="251">
        <f>SUM(Z46:Z47)</f>
        <v>0</v>
      </c>
      <c r="AA45" s="249"/>
      <c r="AB45" s="250">
        <f>SUM(AB46:AB47)</f>
        <v>0</v>
      </c>
      <c r="AC45" s="251">
        <f>SUM(AC46:AC47)</f>
        <v>0</v>
      </c>
      <c r="AD45" s="249"/>
      <c r="AE45" s="250">
        <f>SUM(AE46:AE47)</f>
        <v>0</v>
      </c>
      <c r="AF45" s="251">
        <f>SUM(AF46:AF47)</f>
        <v>0</v>
      </c>
      <c r="AG45" s="249"/>
      <c r="AH45" s="250">
        <f>SUM(AH46:AH47)</f>
        <v>0</v>
      </c>
      <c r="AI45" s="251">
        <f>SUM(AI46:AI47)</f>
        <v>0</v>
      </c>
      <c r="AJ45" s="249"/>
      <c r="AK45" s="250">
        <f>SUM(AK46:AK47)</f>
        <v>0</v>
      </c>
      <c r="AL45" s="251">
        <f>SUM(AL46:AL47)</f>
        <v>0</v>
      </c>
      <c r="AM45" s="249"/>
      <c r="AN45" s="250">
        <f>SUM(AN46:AN47)</f>
        <v>0</v>
      </c>
      <c r="AO45" s="251">
        <f>SUM(AO46:AO47)</f>
        <v>0</v>
      </c>
      <c r="AP45" s="249"/>
      <c r="AQ45" s="250">
        <f>SUM(AQ46:AQ47)</f>
        <v>0</v>
      </c>
      <c r="AR45" s="251">
        <f>SUM(AR46:AR47)</f>
        <v>0</v>
      </c>
      <c r="AS45" s="249"/>
      <c r="AT45" s="250">
        <f>SUM(AT46:AT47)</f>
        <v>0</v>
      </c>
      <c r="AU45" s="251">
        <f>SUM(AU46:AU47)</f>
        <v>0</v>
      </c>
      <c r="AV45" s="249"/>
      <c r="AW45" s="250">
        <f>SUM(AW46:AW47)</f>
        <v>0</v>
      </c>
      <c r="AX45" s="251">
        <f>SUM(AX46:AX47)</f>
        <v>0</v>
      </c>
      <c r="AY45" s="249"/>
      <c r="AZ45" s="250">
        <f>SUM(AZ46:AZ47)</f>
        <v>0</v>
      </c>
      <c r="BA45" s="251">
        <f>SUM(BA46:BA47)</f>
        <v>0</v>
      </c>
      <c r="BB45" s="249"/>
      <c r="BC45" s="250">
        <f>SUM(BC46:BC47)</f>
        <v>0</v>
      </c>
      <c r="BD45" s="251">
        <f>SUM(BD46:BD47)</f>
        <v>0</v>
      </c>
      <c r="BE45" s="249"/>
      <c r="BF45" s="250">
        <f>SUM(BF46:BF47)</f>
        <v>0</v>
      </c>
      <c r="BG45" s="251">
        <f>SUM(BG46:BG47)</f>
        <v>0</v>
      </c>
      <c r="BH45" s="249"/>
      <c r="BI45" s="250">
        <f>SUM(BI46:BI47)</f>
        <v>0</v>
      </c>
      <c r="BJ45" s="251">
        <f>SUM(BJ46:BJ47)</f>
        <v>0</v>
      </c>
      <c r="BK45" s="249"/>
      <c r="BL45" s="250">
        <f>SUM(BL46:BL47)</f>
        <v>0</v>
      </c>
      <c r="BM45" s="251">
        <f>SUM(BM46:BM47)</f>
        <v>0</v>
      </c>
      <c r="BN45" s="249"/>
      <c r="BO45" s="250">
        <f>SUM(BO46:BO47)</f>
        <v>0</v>
      </c>
      <c r="BP45" s="251">
        <f>SUM(BP46:BP47)</f>
        <v>0</v>
      </c>
      <c r="BQ45" s="249"/>
      <c r="BR45" s="250">
        <f>SUM(BR46:BR47)</f>
        <v>0</v>
      </c>
      <c r="BS45" s="251">
        <f>SUM(BS46:BS47)</f>
        <v>0</v>
      </c>
      <c r="BT45" s="249"/>
      <c r="BU45" s="250">
        <f>SUM(BU46:BU47)</f>
        <v>0</v>
      </c>
      <c r="BV45" s="251">
        <f>SUM(BV46:BV47)</f>
        <v>0</v>
      </c>
      <c r="BW45" s="249"/>
      <c r="BX45" s="250">
        <f>SUM(BX46:BX47)</f>
        <v>0</v>
      </c>
      <c r="BY45" s="251">
        <f>SUM(BY46:BY47)</f>
        <v>0</v>
      </c>
      <c r="BZ45" s="249"/>
      <c r="CA45" s="250">
        <f>SUM(CA46:CA47)</f>
        <v>0</v>
      </c>
      <c r="CB45" s="251">
        <f>SUM(CB46:CB47)</f>
        <v>0</v>
      </c>
      <c r="CC45" s="249"/>
      <c r="CD45" s="250">
        <f>SUM(CD46:CD47)</f>
        <v>0</v>
      </c>
      <c r="CE45" s="251">
        <f>SUM(CE46:CE47)</f>
        <v>0</v>
      </c>
      <c r="CF45" s="258">
        <f t="shared" si="92"/>
        <v>0</v>
      </c>
    </row>
    <row r="46" spans="1:85" ht="15" hidden="1" customHeight="1" outlineLevel="1">
      <c r="A46" s="232">
        <f>B46</f>
        <v>0</v>
      </c>
      <c r="B46" s="314"/>
      <c r="C46" s="234"/>
      <c r="D46" s="267"/>
      <c r="E46" s="253"/>
      <c r="F46" s="254"/>
      <c r="G46" s="238">
        <f>+$D46*F46/1000</f>
        <v>0</v>
      </c>
      <c r="H46" s="268">
        <f>+$E46*F46</f>
        <v>0</v>
      </c>
      <c r="I46" s="254"/>
      <c r="J46" s="238">
        <f>+$D46*I46/1000</f>
        <v>0</v>
      </c>
      <c r="K46" s="268">
        <f>+$E46*I46</f>
        <v>0</v>
      </c>
      <c r="L46" s="254"/>
      <c r="M46" s="238">
        <f>+$D46*L46/1000</f>
        <v>0</v>
      </c>
      <c r="N46" s="268">
        <f>+$E46*L46</f>
        <v>0</v>
      </c>
      <c r="O46" s="254"/>
      <c r="P46" s="238">
        <f>+$D46*O46/1000</f>
        <v>0</v>
      </c>
      <c r="Q46" s="268">
        <f>+$E46*O46</f>
        <v>0</v>
      </c>
      <c r="R46" s="254"/>
      <c r="S46" s="238">
        <f>+$D46*R46/1000</f>
        <v>0</v>
      </c>
      <c r="T46" s="268">
        <f>+$E46*R46</f>
        <v>0</v>
      </c>
      <c r="U46" s="254"/>
      <c r="V46" s="238">
        <f>+$D46*U46/1000</f>
        <v>0</v>
      </c>
      <c r="W46" s="268">
        <f>+$E46*U46</f>
        <v>0</v>
      </c>
      <c r="X46" s="254"/>
      <c r="Y46" s="238">
        <f>+$D46*X46/1000</f>
        <v>0</v>
      </c>
      <c r="Z46" s="268">
        <f>+$E46*X46</f>
        <v>0</v>
      </c>
      <c r="AA46" s="254"/>
      <c r="AB46" s="238">
        <f>+$D46*AA46/1000</f>
        <v>0</v>
      </c>
      <c r="AC46" s="268">
        <f>+$E46*AA46</f>
        <v>0</v>
      </c>
      <c r="AD46" s="254"/>
      <c r="AE46" s="238">
        <f>+$D46*AD46/1000</f>
        <v>0</v>
      </c>
      <c r="AF46" s="268">
        <f>+$E46*AD46</f>
        <v>0</v>
      </c>
      <c r="AG46" s="254"/>
      <c r="AH46" s="238">
        <f>+$D46*AG46/1000</f>
        <v>0</v>
      </c>
      <c r="AI46" s="268">
        <f>+$E46*AG46</f>
        <v>0</v>
      </c>
      <c r="AJ46" s="254"/>
      <c r="AK46" s="238">
        <f>+$D46*AJ46/1000</f>
        <v>0</v>
      </c>
      <c r="AL46" s="268">
        <f>+$E46*AJ46</f>
        <v>0</v>
      </c>
      <c r="AM46" s="254"/>
      <c r="AN46" s="238">
        <f>+$D46*AM46/1000</f>
        <v>0</v>
      </c>
      <c r="AO46" s="268">
        <f>+$E46*AM46</f>
        <v>0</v>
      </c>
      <c r="AP46" s="254"/>
      <c r="AQ46" s="238">
        <f>+$D46*AP46/1000</f>
        <v>0</v>
      </c>
      <c r="AR46" s="268">
        <f>+$E46*AP46</f>
        <v>0</v>
      </c>
      <c r="AS46" s="254"/>
      <c r="AT46" s="238">
        <f>+$D46*AS46/1000</f>
        <v>0</v>
      </c>
      <c r="AU46" s="268">
        <f>+$E46*AS46</f>
        <v>0</v>
      </c>
      <c r="AV46" s="254"/>
      <c r="AW46" s="238">
        <f>+$D46*AV46/1000</f>
        <v>0</v>
      </c>
      <c r="AX46" s="268">
        <f>+$E46*AV46</f>
        <v>0</v>
      </c>
      <c r="AY46" s="254"/>
      <c r="AZ46" s="238">
        <f>+$D46*AY46/1000</f>
        <v>0</v>
      </c>
      <c r="BA46" s="268">
        <f>+$E46*AY46</f>
        <v>0</v>
      </c>
      <c r="BB46" s="254"/>
      <c r="BC46" s="238">
        <f>+$D46*BB46/1000</f>
        <v>0</v>
      </c>
      <c r="BD46" s="268">
        <f>+$E46*BB46</f>
        <v>0</v>
      </c>
      <c r="BE46" s="254"/>
      <c r="BF46" s="238">
        <f>+$D46*BE46/1000</f>
        <v>0</v>
      </c>
      <c r="BG46" s="268">
        <f>+$E46*BE46</f>
        <v>0</v>
      </c>
      <c r="BH46" s="254"/>
      <c r="BI46" s="238">
        <f>+$D46*BH46/1000</f>
        <v>0</v>
      </c>
      <c r="BJ46" s="268">
        <f>+$E46*BH46</f>
        <v>0</v>
      </c>
      <c r="BK46" s="254"/>
      <c r="BL46" s="238">
        <f>+$D46*BK46/1000</f>
        <v>0</v>
      </c>
      <c r="BM46" s="268">
        <f>+$E46*BK46</f>
        <v>0</v>
      </c>
      <c r="BN46" s="254"/>
      <c r="BO46" s="238">
        <f>+$D46*BN46/1000</f>
        <v>0</v>
      </c>
      <c r="BP46" s="268">
        <f>+$E46*BN46</f>
        <v>0</v>
      </c>
      <c r="BQ46" s="254"/>
      <c r="BR46" s="238">
        <f>+$D46*BQ46/1000</f>
        <v>0</v>
      </c>
      <c r="BS46" s="268">
        <f>+$E46*BQ46</f>
        <v>0</v>
      </c>
      <c r="BT46" s="254"/>
      <c r="BU46" s="238">
        <f>+$D46*BT46/1000</f>
        <v>0</v>
      </c>
      <c r="BV46" s="268">
        <f>+$E46*BT46</f>
        <v>0</v>
      </c>
      <c r="BW46" s="254"/>
      <c r="BX46" s="238">
        <f>+$D46*BW46/1000</f>
        <v>0</v>
      </c>
      <c r="BY46" s="268">
        <f>+$E46*BW46</f>
        <v>0</v>
      </c>
      <c r="BZ46" s="254"/>
      <c r="CA46" s="238">
        <f>+$D46*BZ46/1000</f>
        <v>0</v>
      </c>
      <c r="CB46" s="268">
        <f>+$E46*BZ46</f>
        <v>0</v>
      </c>
      <c r="CC46" s="254">
        <f>SUMIF($14:$14,"QTY",46:46)</f>
        <v>0</v>
      </c>
      <c r="CD46" s="238">
        <f>SUMIF($14:$14,"IDR x 1000",46:46)</f>
        <v>0</v>
      </c>
      <c r="CE46" s="239">
        <f>SUMIF($14:$14,"USD",46:46)</f>
        <v>0</v>
      </c>
      <c r="CF46" s="258">
        <f t="shared" si="92"/>
        <v>0</v>
      </c>
    </row>
    <row r="47" spans="1:85" ht="15" hidden="1" customHeight="1" outlineLevel="1">
      <c r="A47" s="263" t="s">
        <v>41</v>
      </c>
      <c r="B47" s="241"/>
      <c r="C47" s="242"/>
      <c r="D47" s="243"/>
      <c r="E47" s="244"/>
      <c r="F47" s="245"/>
      <c r="G47" s="246"/>
      <c r="H47" s="247"/>
      <c r="I47" s="245"/>
      <c r="J47" s="246"/>
      <c r="K47" s="247"/>
      <c r="L47" s="245"/>
      <c r="M47" s="246"/>
      <c r="N47" s="247"/>
      <c r="O47" s="245"/>
      <c r="P47" s="246"/>
      <c r="Q47" s="247"/>
      <c r="R47" s="245"/>
      <c r="S47" s="246"/>
      <c r="T47" s="247"/>
      <c r="U47" s="245"/>
      <c r="V47" s="246"/>
      <c r="W47" s="247"/>
      <c r="X47" s="245"/>
      <c r="Y47" s="246"/>
      <c r="Z47" s="247"/>
      <c r="AA47" s="245"/>
      <c r="AB47" s="246"/>
      <c r="AC47" s="247"/>
      <c r="AD47" s="245"/>
      <c r="AE47" s="246"/>
      <c r="AF47" s="247"/>
      <c r="AG47" s="245"/>
      <c r="AH47" s="246"/>
      <c r="AI47" s="247"/>
      <c r="AJ47" s="245"/>
      <c r="AK47" s="246"/>
      <c r="AL47" s="247"/>
      <c r="AM47" s="245"/>
      <c r="AN47" s="246"/>
      <c r="AO47" s="247"/>
      <c r="AP47" s="245"/>
      <c r="AQ47" s="246"/>
      <c r="AR47" s="247"/>
      <c r="AS47" s="245"/>
      <c r="AT47" s="246"/>
      <c r="AU47" s="247"/>
      <c r="AV47" s="245"/>
      <c r="AW47" s="246"/>
      <c r="AX47" s="247"/>
      <c r="AY47" s="245"/>
      <c r="AZ47" s="246"/>
      <c r="BA47" s="247"/>
      <c r="BB47" s="245"/>
      <c r="BC47" s="246"/>
      <c r="BD47" s="247"/>
      <c r="BE47" s="245"/>
      <c r="BF47" s="246"/>
      <c r="BG47" s="247"/>
      <c r="BH47" s="245"/>
      <c r="BI47" s="246"/>
      <c r="BJ47" s="247"/>
      <c r="BK47" s="245"/>
      <c r="BL47" s="246"/>
      <c r="BM47" s="247"/>
      <c r="BN47" s="245"/>
      <c r="BO47" s="246"/>
      <c r="BP47" s="247"/>
      <c r="BQ47" s="245"/>
      <c r="BR47" s="246"/>
      <c r="BS47" s="247"/>
      <c r="BT47" s="245"/>
      <c r="BU47" s="246"/>
      <c r="BV47" s="247"/>
      <c r="BW47" s="245"/>
      <c r="BX47" s="246"/>
      <c r="BY47" s="247"/>
      <c r="BZ47" s="245"/>
      <c r="CA47" s="246"/>
      <c r="CB47" s="247"/>
      <c r="CC47" s="245"/>
      <c r="CD47" s="246"/>
      <c r="CE47" s="247"/>
      <c r="CF47" s="258">
        <f t="shared" si="92"/>
        <v>0</v>
      </c>
    </row>
    <row r="48" spans="1:85" ht="15" hidden="1" customHeight="1" collapsed="1">
      <c r="A48" s="264">
        <v>12</v>
      </c>
      <c r="B48" s="248" t="s">
        <v>42</v>
      </c>
      <c r="C48" s="333" t="s">
        <v>27</v>
      </c>
      <c r="D48" s="334"/>
      <c r="E48" s="335"/>
      <c r="F48" s="249"/>
      <c r="G48" s="250">
        <f>SUM(G49:G51)</f>
        <v>0</v>
      </c>
      <c r="H48" s="251">
        <f>SUM(H49:H51)</f>
        <v>0</v>
      </c>
      <c r="I48" s="249"/>
      <c r="J48" s="250">
        <f>SUM(J49:J51)</f>
        <v>0</v>
      </c>
      <c r="K48" s="251">
        <f>SUM(K49:K51)</f>
        <v>0</v>
      </c>
      <c r="L48" s="249"/>
      <c r="M48" s="250">
        <f>SUM(M49:M51)</f>
        <v>0</v>
      </c>
      <c r="N48" s="251">
        <f>SUM(N49:N51)</f>
        <v>0</v>
      </c>
      <c r="O48" s="249"/>
      <c r="P48" s="250">
        <f>SUM(P49:P51)</f>
        <v>0</v>
      </c>
      <c r="Q48" s="251">
        <f>SUM(Q49:Q51)</f>
        <v>0</v>
      </c>
      <c r="R48" s="249"/>
      <c r="S48" s="250">
        <f>SUM(S49:S51)</f>
        <v>0</v>
      </c>
      <c r="T48" s="251">
        <f>SUM(T49:T51)</f>
        <v>0</v>
      </c>
      <c r="U48" s="249"/>
      <c r="V48" s="250">
        <f>SUM(V49:V51)</f>
        <v>0</v>
      </c>
      <c r="W48" s="251">
        <f>SUM(W49:W51)</f>
        <v>0</v>
      </c>
      <c r="X48" s="249"/>
      <c r="Y48" s="250">
        <f>SUM(Y49:Y51)</f>
        <v>0</v>
      </c>
      <c r="Z48" s="251">
        <f>SUM(Z49:Z51)</f>
        <v>0</v>
      </c>
      <c r="AA48" s="249"/>
      <c r="AB48" s="250">
        <f>SUM(AB49:AB51)</f>
        <v>0</v>
      </c>
      <c r="AC48" s="251">
        <f>SUM(AC49:AC51)</f>
        <v>0</v>
      </c>
      <c r="AD48" s="249"/>
      <c r="AE48" s="250">
        <f>SUM(AE49:AE51)</f>
        <v>0</v>
      </c>
      <c r="AF48" s="251">
        <f>SUM(AF49:AF51)</f>
        <v>0</v>
      </c>
      <c r="AG48" s="249"/>
      <c r="AH48" s="250">
        <f>SUM(AH49:AH51)</f>
        <v>0</v>
      </c>
      <c r="AI48" s="251">
        <f>SUM(AI49:AI51)</f>
        <v>0</v>
      </c>
      <c r="AJ48" s="249"/>
      <c r="AK48" s="250">
        <f>SUM(AK49:AK51)</f>
        <v>0</v>
      </c>
      <c r="AL48" s="251">
        <f>SUM(AL49:AL51)</f>
        <v>0</v>
      </c>
      <c r="AM48" s="249"/>
      <c r="AN48" s="250">
        <f>SUM(AN49:AN51)</f>
        <v>0</v>
      </c>
      <c r="AO48" s="251">
        <f>SUM(AO49:AO51)</f>
        <v>0</v>
      </c>
      <c r="AP48" s="249"/>
      <c r="AQ48" s="250">
        <f>SUM(AQ49:AQ51)</f>
        <v>0</v>
      </c>
      <c r="AR48" s="251">
        <f>SUM(AR49:AR51)</f>
        <v>0</v>
      </c>
      <c r="AS48" s="249"/>
      <c r="AT48" s="250">
        <f>SUM(AT49:AT51)</f>
        <v>0</v>
      </c>
      <c r="AU48" s="251">
        <f>SUM(AU49:AU51)</f>
        <v>0</v>
      </c>
      <c r="AV48" s="249"/>
      <c r="AW48" s="250">
        <f>SUM(AW49:AW51)</f>
        <v>0</v>
      </c>
      <c r="AX48" s="251">
        <f>SUM(AX49:AX51)</f>
        <v>0</v>
      </c>
      <c r="AY48" s="249"/>
      <c r="AZ48" s="250">
        <f>SUM(AZ49:AZ51)</f>
        <v>0</v>
      </c>
      <c r="BA48" s="251">
        <f>SUM(BA49:BA51)</f>
        <v>0</v>
      </c>
      <c r="BB48" s="249"/>
      <c r="BC48" s="250">
        <f>SUM(BC49:BC51)</f>
        <v>0</v>
      </c>
      <c r="BD48" s="251">
        <f>SUM(BD49:BD51)</f>
        <v>0</v>
      </c>
      <c r="BE48" s="249"/>
      <c r="BF48" s="250">
        <f>SUM(BF49:BF51)</f>
        <v>0</v>
      </c>
      <c r="BG48" s="251">
        <f>SUM(BG49:BG51)</f>
        <v>0</v>
      </c>
      <c r="BH48" s="249"/>
      <c r="BI48" s="250">
        <f>SUM(BI49:BI51)</f>
        <v>0</v>
      </c>
      <c r="BJ48" s="251">
        <f>SUM(BJ49:BJ51)</f>
        <v>0</v>
      </c>
      <c r="BK48" s="249"/>
      <c r="BL48" s="250">
        <f>SUM(BL49:BL51)</f>
        <v>0</v>
      </c>
      <c r="BM48" s="251">
        <f>SUM(BM49:BM51)</f>
        <v>0</v>
      </c>
      <c r="BN48" s="249"/>
      <c r="BO48" s="250">
        <f>SUM(BO49:BO51)</f>
        <v>0</v>
      </c>
      <c r="BP48" s="251">
        <f>SUM(BP49:BP51)</f>
        <v>0</v>
      </c>
      <c r="BQ48" s="249"/>
      <c r="BR48" s="250">
        <f>SUM(BR49:BR51)</f>
        <v>0</v>
      </c>
      <c r="BS48" s="251">
        <f>SUM(BS49:BS51)</f>
        <v>0</v>
      </c>
      <c r="BT48" s="249"/>
      <c r="BU48" s="250">
        <f>SUM(BU49:BU51)</f>
        <v>0</v>
      </c>
      <c r="BV48" s="251">
        <f>SUM(BV49:BV51)</f>
        <v>0</v>
      </c>
      <c r="BW48" s="249"/>
      <c r="BX48" s="250">
        <f>SUM(BX49:BX51)</f>
        <v>0</v>
      </c>
      <c r="BY48" s="251">
        <f>SUM(BY49:BY51)</f>
        <v>0</v>
      </c>
      <c r="BZ48" s="249"/>
      <c r="CA48" s="250">
        <f>SUM(CA49:CA51)</f>
        <v>0</v>
      </c>
      <c r="CB48" s="251">
        <f>SUM(CB49:CB51)</f>
        <v>0</v>
      </c>
      <c r="CC48" s="249"/>
      <c r="CD48" s="250">
        <f>SUM(CD49:CD51)</f>
        <v>0</v>
      </c>
      <c r="CE48" s="251">
        <f>SUM(CE49:CE51)</f>
        <v>0</v>
      </c>
      <c r="CF48" s="258">
        <f t="shared" si="92"/>
        <v>0</v>
      </c>
    </row>
    <row r="49" spans="1:84" ht="15" hidden="1" customHeight="1" outlineLevel="1">
      <c r="A49" s="262"/>
      <c r="B49" s="306" t="s">
        <v>568</v>
      </c>
      <c r="C49" s="234" t="s">
        <v>43</v>
      </c>
      <c r="D49" s="235"/>
      <c r="E49" s="253">
        <v>0</v>
      </c>
      <c r="F49" s="254"/>
      <c r="G49" s="238">
        <f>+$D49*F49/1000</f>
        <v>0</v>
      </c>
      <c r="H49" s="239">
        <f>+$E49*F49</f>
        <v>0</v>
      </c>
      <c r="I49" s="254"/>
      <c r="J49" s="238">
        <f>+$D49*I49/1000</f>
        <v>0</v>
      </c>
      <c r="K49" s="239">
        <f>+$E49*I49</f>
        <v>0</v>
      </c>
      <c r="L49" s="254"/>
      <c r="M49" s="238">
        <f>+$D49*L49/1000</f>
        <v>0</v>
      </c>
      <c r="N49" s="239">
        <f>+$E49*L49</f>
        <v>0</v>
      </c>
      <c r="O49" s="254"/>
      <c r="P49" s="238">
        <f>+$D49*O49/1000</f>
        <v>0</v>
      </c>
      <c r="Q49" s="239">
        <f>+$E49*O49</f>
        <v>0</v>
      </c>
      <c r="R49" s="254"/>
      <c r="S49" s="238">
        <f>+$D49*R49/1000</f>
        <v>0</v>
      </c>
      <c r="T49" s="239">
        <f>+$E49*R49</f>
        <v>0</v>
      </c>
      <c r="U49" s="254"/>
      <c r="V49" s="238">
        <f>+$D49*U49/1000</f>
        <v>0</v>
      </c>
      <c r="W49" s="239">
        <f>+$E49*U49</f>
        <v>0</v>
      </c>
      <c r="X49" s="254"/>
      <c r="Y49" s="238">
        <f>+$D49*X49/1000</f>
        <v>0</v>
      </c>
      <c r="Z49" s="239">
        <f>+$E49*X49</f>
        <v>0</v>
      </c>
      <c r="AA49" s="254"/>
      <c r="AB49" s="238">
        <f>+$D49*AA49/1000</f>
        <v>0</v>
      </c>
      <c r="AC49" s="239">
        <f>+$E49*AA49</f>
        <v>0</v>
      </c>
      <c r="AD49" s="254"/>
      <c r="AE49" s="238">
        <f>+$D49*AD49/1000</f>
        <v>0</v>
      </c>
      <c r="AF49" s="239">
        <f>+$E49*AD49</f>
        <v>0</v>
      </c>
      <c r="AG49" s="254"/>
      <c r="AH49" s="238">
        <f>+$D49*AG49/1000</f>
        <v>0</v>
      </c>
      <c r="AI49" s="239">
        <f>+$E49*AG49</f>
        <v>0</v>
      </c>
      <c r="AJ49" s="254"/>
      <c r="AK49" s="238">
        <f>+$D49*AJ49/1000</f>
        <v>0</v>
      </c>
      <c r="AL49" s="239">
        <f>+$E49*AJ49</f>
        <v>0</v>
      </c>
      <c r="AM49" s="254"/>
      <c r="AN49" s="238">
        <f>+$D49*AM49/1000</f>
        <v>0</v>
      </c>
      <c r="AO49" s="239">
        <f>+$E49*AM49</f>
        <v>0</v>
      </c>
      <c r="AP49" s="254"/>
      <c r="AQ49" s="238">
        <f>+$D49*AP49/1000</f>
        <v>0</v>
      </c>
      <c r="AR49" s="239">
        <f>+$E49*AP49</f>
        <v>0</v>
      </c>
      <c r="AS49" s="254"/>
      <c r="AT49" s="238">
        <f>+$D49*AS49/1000</f>
        <v>0</v>
      </c>
      <c r="AU49" s="239">
        <f>+$E49*AS49</f>
        <v>0</v>
      </c>
      <c r="AV49" s="254"/>
      <c r="AW49" s="238">
        <f>+$D49*AV49/1000</f>
        <v>0</v>
      </c>
      <c r="AX49" s="239">
        <f>+$E49*AV49</f>
        <v>0</v>
      </c>
      <c r="AY49" s="254"/>
      <c r="AZ49" s="238">
        <f>+$D49*AY49/1000</f>
        <v>0</v>
      </c>
      <c r="BA49" s="239">
        <f>+$E49*AY49</f>
        <v>0</v>
      </c>
      <c r="BB49" s="254"/>
      <c r="BC49" s="238">
        <f>+$D49*BB49/1000</f>
        <v>0</v>
      </c>
      <c r="BD49" s="239">
        <f>+$E49*BB49</f>
        <v>0</v>
      </c>
      <c r="BE49" s="254"/>
      <c r="BF49" s="238">
        <f>+$D49*BE49/1000</f>
        <v>0</v>
      </c>
      <c r="BG49" s="239">
        <f>+$E49*BE49</f>
        <v>0</v>
      </c>
      <c r="BH49" s="254"/>
      <c r="BI49" s="238">
        <f>+$D49*BH49/1000</f>
        <v>0</v>
      </c>
      <c r="BJ49" s="239">
        <f>+$E49*BH49</f>
        <v>0</v>
      </c>
      <c r="BK49" s="254"/>
      <c r="BL49" s="238">
        <f>+$D49*BK49/1000</f>
        <v>0</v>
      </c>
      <c r="BM49" s="239">
        <f>+$E49*BK49</f>
        <v>0</v>
      </c>
      <c r="BN49" s="254"/>
      <c r="BO49" s="238">
        <f>+$D49*BN49/1000</f>
        <v>0</v>
      </c>
      <c r="BP49" s="239">
        <f>+$E49*BN49</f>
        <v>0</v>
      </c>
      <c r="BQ49" s="254"/>
      <c r="BR49" s="238">
        <f>+$D49*BQ49/1000</f>
        <v>0</v>
      </c>
      <c r="BS49" s="239">
        <f>+$E49*BQ49</f>
        <v>0</v>
      </c>
      <c r="BT49" s="254"/>
      <c r="BU49" s="238">
        <f>+$D49*BT49/1000</f>
        <v>0</v>
      </c>
      <c r="BV49" s="239">
        <f>+$E49*BT49</f>
        <v>0</v>
      </c>
      <c r="BW49" s="254"/>
      <c r="BX49" s="238">
        <f>+$D49*BW49/1000</f>
        <v>0</v>
      </c>
      <c r="BY49" s="239">
        <f>+$E49*BW49</f>
        <v>0</v>
      </c>
      <c r="BZ49" s="254"/>
      <c r="CA49" s="238">
        <f>+$D49*BZ49/1000</f>
        <v>0</v>
      </c>
      <c r="CB49" s="239">
        <f>+$E49*BZ49</f>
        <v>0</v>
      </c>
      <c r="CC49" s="259">
        <f>SUMIF($14:$14,"QTY",49:49)</f>
        <v>0</v>
      </c>
      <c r="CD49" s="260">
        <f>SUMIF($14:$14,"IDR x 1000",49:49)</f>
        <v>0</v>
      </c>
      <c r="CE49" s="261">
        <f>SUMIF($14:$14,"USD",49:49)</f>
        <v>0</v>
      </c>
      <c r="CF49" s="258">
        <f t="shared" si="92"/>
        <v>0</v>
      </c>
    </row>
    <row r="50" spans="1:84" ht="15" hidden="1" customHeight="1" outlineLevel="1">
      <c r="A50" s="262"/>
      <c r="B50" s="252"/>
      <c r="C50" s="234"/>
      <c r="D50" s="235"/>
      <c r="E50" s="253"/>
      <c r="F50" s="254"/>
      <c r="G50" s="238">
        <f>+$D50*F50/1000</f>
        <v>0</v>
      </c>
      <c r="H50" s="239">
        <f>+$E50*F50</f>
        <v>0</v>
      </c>
      <c r="I50" s="254"/>
      <c r="J50" s="238">
        <f>+$D50*I50/1000</f>
        <v>0</v>
      </c>
      <c r="K50" s="239">
        <f>+$E50*I50</f>
        <v>0</v>
      </c>
      <c r="L50" s="254"/>
      <c r="M50" s="238">
        <f>+$D50*L50/1000</f>
        <v>0</v>
      </c>
      <c r="N50" s="239">
        <f>+$E50*L50</f>
        <v>0</v>
      </c>
      <c r="O50" s="254"/>
      <c r="P50" s="238">
        <f>+$D50*O50/1000</f>
        <v>0</v>
      </c>
      <c r="Q50" s="239">
        <f>+$E50*O50</f>
        <v>0</v>
      </c>
      <c r="R50" s="254"/>
      <c r="S50" s="238">
        <f>+$D50*R50/1000</f>
        <v>0</v>
      </c>
      <c r="T50" s="239">
        <f>+$E50*R50</f>
        <v>0</v>
      </c>
      <c r="U50" s="254"/>
      <c r="V50" s="238">
        <f>+$D50*U50/1000</f>
        <v>0</v>
      </c>
      <c r="W50" s="239">
        <f>+$E50*U50</f>
        <v>0</v>
      </c>
      <c r="X50" s="254"/>
      <c r="Y50" s="238">
        <f>+$D50*X50/1000</f>
        <v>0</v>
      </c>
      <c r="Z50" s="239">
        <f>+$E50*X50</f>
        <v>0</v>
      </c>
      <c r="AA50" s="254"/>
      <c r="AB50" s="238">
        <f>+$D50*AA50/1000</f>
        <v>0</v>
      </c>
      <c r="AC50" s="239">
        <f>+$E50*AA50</f>
        <v>0</v>
      </c>
      <c r="AD50" s="254"/>
      <c r="AE50" s="238">
        <f>+$D50*AD50/1000</f>
        <v>0</v>
      </c>
      <c r="AF50" s="239">
        <f>+$E50*AD50</f>
        <v>0</v>
      </c>
      <c r="AG50" s="254"/>
      <c r="AH50" s="238">
        <f>+$D50*AG50/1000</f>
        <v>0</v>
      </c>
      <c r="AI50" s="239">
        <f>+$E50*AG50</f>
        <v>0</v>
      </c>
      <c r="AJ50" s="254"/>
      <c r="AK50" s="238">
        <f>+$D50*AJ50/1000</f>
        <v>0</v>
      </c>
      <c r="AL50" s="239">
        <f>+$E50*AJ50</f>
        <v>0</v>
      </c>
      <c r="AM50" s="254"/>
      <c r="AN50" s="238">
        <f>+$D50*AM50/1000</f>
        <v>0</v>
      </c>
      <c r="AO50" s="239">
        <f>+$E50*AM50</f>
        <v>0</v>
      </c>
      <c r="AP50" s="254"/>
      <c r="AQ50" s="238">
        <f>+$D50*AP50/1000</f>
        <v>0</v>
      </c>
      <c r="AR50" s="239">
        <f>+$E50*AP50</f>
        <v>0</v>
      </c>
      <c r="AS50" s="254"/>
      <c r="AT50" s="238">
        <f>+$D50*AS50/1000</f>
        <v>0</v>
      </c>
      <c r="AU50" s="239">
        <f>+$E50*AS50</f>
        <v>0</v>
      </c>
      <c r="AV50" s="254"/>
      <c r="AW50" s="238">
        <f>+$D50*AV50/1000</f>
        <v>0</v>
      </c>
      <c r="AX50" s="239">
        <f>+$E50*AV50</f>
        <v>0</v>
      </c>
      <c r="AY50" s="254"/>
      <c r="AZ50" s="238">
        <f>+$D50*AY50/1000</f>
        <v>0</v>
      </c>
      <c r="BA50" s="239">
        <f>+$E50*AY50</f>
        <v>0</v>
      </c>
      <c r="BB50" s="254"/>
      <c r="BC50" s="238">
        <f>+$D50*BB50/1000</f>
        <v>0</v>
      </c>
      <c r="BD50" s="239">
        <f>+$E50*BB50</f>
        <v>0</v>
      </c>
      <c r="BE50" s="254"/>
      <c r="BF50" s="238">
        <f>+$D50*BE50/1000</f>
        <v>0</v>
      </c>
      <c r="BG50" s="239">
        <f>+$E50*BE50</f>
        <v>0</v>
      </c>
      <c r="BH50" s="254"/>
      <c r="BI50" s="238">
        <f>+$D50*BH50/1000</f>
        <v>0</v>
      </c>
      <c r="BJ50" s="239">
        <f>+$E50*BH50</f>
        <v>0</v>
      </c>
      <c r="BK50" s="254"/>
      <c r="BL50" s="238">
        <f>+$D50*BK50/1000</f>
        <v>0</v>
      </c>
      <c r="BM50" s="239">
        <f>+$E50*BK50</f>
        <v>0</v>
      </c>
      <c r="BN50" s="254"/>
      <c r="BO50" s="238">
        <f>+$D50*BN50/1000</f>
        <v>0</v>
      </c>
      <c r="BP50" s="239">
        <f>+$E50*BN50</f>
        <v>0</v>
      </c>
      <c r="BQ50" s="254"/>
      <c r="BR50" s="238">
        <f>+$D50*BQ50/1000</f>
        <v>0</v>
      </c>
      <c r="BS50" s="239">
        <f>+$E50*BQ50</f>
        <v>0</v>
      </c>
      <c r="BT50" s="254"/>
      <c r="BU50" s="238">
        <f>+$D50*BT50/1000</f>
        <v>0</v>
      </c>
      <c r="BV50" s="239">
        <f>+$E50*BT50</f>
        <v>0</v>
      </c>
      <c r="BW50" s="254"/>
      <c r="BX50" s="238">
        <f>+$D50*BW50/1000</f>
        <v>0</v>
      </c>
      <c r="BY50" s="239">
        <f>+$E50*BW50</f>
        <v>0</v>
      </c>
      <c r="BZ50" s="254"/>
      <c r="CA50" s="238">
        <f>+$D50*BZ50/1000</f>
        <v>0</v>
      </c>
      <c r="CB50" s="239">
        <f>+$E50*BZ50</f>
        <v>0</v>
      </c>
      <c r="CC50" s="259">
        <f>SUMIF($14:$14,"QTY",50:50)</f>
        <v>0</v>
      </c>
      <c r="CD50" s="260">
        <f>SUMIF($14:$14,"IDR x 1000",50:50)</f>
        <v>0</v>
      </c>
      <c r="CE50" s="261">
        <f>SUMIF($14:$14,"USD",50:50)</f>
        <v>0</v>
      </c>
      <c r="CF50" s="258">
        <f t="shared" si="92"/>
        <v>0</v>
      </c>
    </row>
    <row r="51" spans="1:84" ht="15" hidden="1" customHeight="1" outlineLevel="1">
      <c r="A51" s="263" t="s">
        <v>41</v>
      </c>
      <c r="B51" s="241"/>
      <c r="C51" s="242"/>
      <c r="D51" s="243"/>
      <c r="E51" s="244"/>
      <c r="F51" s="245"/>
      <c r="G51" s="246"/>
      <c r="H51" s="247"/>
      <c r="I51" s="245"/>
      <c r="J51" s="246"/>
      <c r="K51" s="247"/>
      <c r="L51" s="245"/>
      <c r="M51" s="246"/>
      <c r="N51" s="247"/>
      <c r="O51" s="245"/>
      <c r="P51" s="246"/>
      <c r="Q51" s="247"/>
      <c r="R51" s="245"/>
      <c r="S51" s="246"/>
      <c r="T51" s="247"/>
      <c r="U51" s="245"/>
      <c r="V51" s="246"/>
      <c r="W51" s="247"/>
      <c r="X51" s="245"/>
      <c r="Y51" s="246"/>
      <c r="Z51" s="247"/>
      <c r="AA51" s="245"/>
      <c r="AB51" s="246"/>
      <c r="AC51" s="247"/>
      <c r="AD51" s="245"/>
      <c r="AE51" s="246"/>
      <c r="AF51" s="247"/>
      <c r="AG51" s="245"/>
      <c r="AH51" s="246"/>
      <c r="AI51" s="247"/>
      <c r="AJ51" s="245"/>
      <c r="AK51" s="246"/>
      <c r="AL51" s="247"/>
      <c r="AM51" s="245"/>
      <c r="AN51" s="246"/>
      <c r="AO51" s="247"/>
      <c r="AP51" s="245"/>
      <c r="AQ51" s="246"/>
      <c r="AR51" s="247"/>
      <c r="AS51" s="245"/>
      <c r="AT51" s="246"/>
      <c r="AU51" s="247"/>
      <c r="AV51" s="245"/>
      <c r="AW51" s="246"/>
      <c r="AX51" s="247"/>
      <c r="AY51" s="245"/>
      <c r="AZ51" s="246"/>
      <c r="BA51" s="247"/>
      <c r="BB51" s="245"/>
      <c r="BC51" s="246"/>
      <c r="BD51" s="247"/>
      <c r="BE51" s="245"/>
      <c r="BF51" s="246"/>
      <c r="BG51" s="247"/>
      <c r="BH51" s="245"/>
      <c r="BI51" s="246"/>
      <c r="BJ51" s="247"/>
      <c r="BK51" s="245"/>
      <c r="BL51" s="246"/>
      <c r="BM51" s="247"/>
      <c r="BN51" s="245"/>
      <c r="BO51" s="246"/>
      <c r="BP51" s="247"/>
      <c r="BQ51" s="245"/>
      <c r="BR51" s="246"/>
      <c r="BS51" s="247"/>
      <c r="BT51" s="245"/>
      <c r="BU51" s="246"/>
      <c r="BV51" s="247"/>
      <c r="BW51" s="245"/>
      <c r="BX51" s="246"/>
      <c r="BY51" s="247"/>
      <c r="BZ51" s="245"/>
      <c r="CA51" s="246"/>
      <c r="CB51" s="247"/>
      <c r="CC51" s="245"/>
      <c r="CD51" s="246"/>
      <c r="CE51" s="247"/>
      <c r="CF51" s="258">
        <f t="shared" si="92"/>
        <v>0</v>
      </c>
    </row>
    <row r="52" spans="1:84" ht="15" hidden="1" customHeight="1" collapsed="1">
      <c r="A52" s="264">
        <v>13</v>
      </c>
      <c r="B52" s="248" t="s">
        <v>44</v>
      </c>
      <c r="C52" s="333" t="s">
        <v>27</v>
      </c>
      <c r="D52" s="334"/>
      <c r="E52" s="335"/>
      <c r="F52" s="249"/>
      <c r="G52" s="250">
        <f>SUM(G54:G54)</f>
        <v>0</v>
      </c>
      <c r="H52" s="251">
        <f>SUM(H54:H54)</f>
        <v>0</v>
      </c>
      <c r="I52" s="249"/>
      <c r="J52" s="250">
        <f>SUM(J54:J54)</f>
        <v>0</v>
      </c>
      <c r="K52" s="251">
        <f>SUM(K54:K54)</f>
        <v>0</v>
      </c>
      <c r="L52" s="249"/>
      <c r="M52" s="250">
        <f>SUM(M54:M54)</f>
        <v>0</v>
      </c>
      <c r="N52" s="251">
        <f>SUM(N54:N54)</f>
        <v>0</v>
      </c>
      <c r="O52" s="249"/>
      <c r="P52" s="250">
        <f>SUM(P54:P54)</f>
        <v>0</v>
      </c>
      <c r="Q52" s="251">
        <f>SUM(Q54:Q54)</f>
        <v>0</v>
      </c>
      <c r="R52" s="249"/>
      <c r="S52" s="250">
        <f>SUM(S54:S54)</f>
        <v>0</v>
      </c>
      <c r="T52" s="251">
        <f>SUM(T54:T54)</f>
        <v>0</v>
      </c>
      <c r="U52" s="249"/>
      <c r="V52" s="250">
        <f>SUM(V54:V54)</f>
        <v>0</v>
      </c>
      <c r="W52" s="251">
        <f>SUM(W54:W54)</f>
        <v>0</v>
      </c>
      <c r="X52" s="249"/>
      <c r="Y52" s="250">
        <f>SUM(Y54:Y54)</f>
        <v>0</v>
      </c>
      <c r="Z52" s="251">
        <f>SUM(Z54:Z54)</f>
        <v>0</v>
      </c>
      <c r="AA52" s="249"/>
      <c r="AB52" s="250">
        <f>SUM(AB54:AB54)</f>
        <v>0</v>
      </c>
      <c r="AC52" s="251">
        <f>SUM(AC54:AC54)</f>
        <v>0</v>
      </c>
      <c r="AD52" s="249"/>
      <c r="AE52" s="250">
        <f>SUM(AE54:AE54)</f>
        <v>0</v>
      </c>
      <c r="AF52" s="251">
        <f>SUM(AF54:AF54)</f>
        <v>0</v>
      </c>
      <c r="AG52" s="249"/>
      <c r="AH52" s="250">
        <f>SUM(AH54:AH54)</f>
        <v>0</v>
      </c>
      <c r="AI52" s="251">
        <f>SUM(AI54:AI54)</f>
        <v>0</v>
      </c>
      <c r="AJ52" s="249"/>
      <c r="AK52" s="250">
        <f>SUM(AK54:AK54)</f>
        <v>0</v>
      </c>
      <c r="AL52" s="251">
        <f>SUM(AL54:AL54)</f>
        <v>0</v>
      </c>
      <c r="AM52" s="249"/>
      <c r="AN52" s="250">
        <f>SUM(AN54:AN54)</f>
        <v>0</v>
      </c>
      <c r="AO52" s="251">
        <f>SUM(AO54:AO54)</f>
        <v>0</v>
      </c>
      <c r="AP52" s="249"/>
      <c r="AQ52" s="250">
        <f>SUM(AQ54:AQ54)</f>
        <v>0</v>
      </c>
      <c r="AR52" s="251">
        <f>SUM(AR54:AR54)</f>
        <v>0</v>
      </c>
      <c r="AS52" s="249"/>
      <c r="AT52" s="250">
        <f>SUM(AT54:AT54)</f>
        <v>0</v>
      </c>
      <c r="AU52" s="251">
        <f>SUM(AU54:AU54)</f>
        <v>0</v>
      </c>
      <c r="AV52" s="249"/>
      <c r="AW52" s="250">
        <f>SUM(AW54:AW54)</f>
        <v>0</v>
      </c>
      <c r="AX52" s="251">
        <f>SUM(AX54:AX54)</f>
        <v>0</v>
      </c>
      <c r="AY52" s="249"/>
      <c r="AZ52" s="250">
        <f>SUM(AZ54:AZ54)</f>
        <v>0</v>
      </c>
      <c r="BA52" s="251">
        <f>SUM(BA54:BA54)</f>
        <v>0</v>
      </c>
      <c r="BB52" s="249"/>
      <c r="BC52" s="250">
        <f>SUM(BC54:BC54)</f>
        <v>0</v>
      </c>
      <c r="BD52" s="251">
        <f>SUM(BD54:BD54)</f>
        <v>0</v>
      </c>
      <c r="BE52" s="249"/>
      <c r="BF52" s="250">
        <f>SUM(BF54:BF54)</f>
        <v>0</v>
      </c>
      <c r="BG52" s="251">
        <f>SUM(BG54:BG54)</f>
        <v>0</v>
      </c>
      <c r="BH52" s="249"/>
      <c r="BI52" s="250">
        <f>SUM(BI54:BI54)</f>
        <v>0</v>
      </c>
      <c r="BJ52" s="251">
        <f>SUM(BJ54:BJ54)</f>
        <v>0</v>
      </c>
      <c r="BK52" s="249"/>
      <c r="BL52" s="250">
        <f>SUM(BL54:BL54)</f>
        <v>0</v>
      </c>
      <c r="BM52" s="251">
        <f>SUM(BM54:BM54)</f>
        <v>0</v>
      </c>
      <c r="BN52" s="249"/>
      <c r="BO52" s="250">
        <f>SUM(BO54:BO54)</f>
        <v>0</v>
      </c>
      <c r="BP52" s="251">
        <f>SUM(BP54:BP54)</f>
        <v>0</v>
      </c>
      <c r="BQ52" s="249"/>
      <c r="BR52" s="250">
        <f>SUM(BR54:BR54)</f>
        <v>0</v>
      </c>
      <c r="BS52" s="251">
        <f>SUM(BS54:BS54)</f>
        <v>0</v>
      </c>
      <c r="BT52" s="249"/>
      <c r="BU52" s="250">
        <f>SUM(BU54:BU54)</f>
        <v>0</v>
      </c>
      <c r="BV52" s="251">
        <f>SUM(BV54:BV54)</f>
        <v>0</v>
      </c>
      <c r="BW52" s="249"/>
      <c r="BX52" s="250">
        <f>SUM(BX54:BX54)</f>
        <v>0</v>
      </c>
      <c r="BY52" s="251">
        <f>SUM(BY54:BY54)</f>
        <v>0</v>
      </c>
      <c r="BZ52" s="249"/>
      <c r="CA52" s="250">
        <f>SUM(CA54:CA54)</f>
        <v>0</v>
      </c>
      <c r="CB52" s="251">
        <f>SUM(CB54:CB54)</f>
        <v>0</v>
      </c>
      <c r="CC52" s="249"/>
      <c r="CD52" s="250">
        <f>SUM(CD54:CD54)</f>
        <v>0</v>
      </c>
      <c r="CE52" s="251">
        <f>SUM(CE54:CE54)</f>
        <v>0</v>
      </c>
      <c r="CF52" s="258">
        <f t="shared" si="92"/>
        <v>0</v>
      </c>
    </row>
    <row r="53" spans="1:84" ht="15" hidden="1" customHeight="1" outlineLevel="1">
      <c r="A53" s="262"/>
      <c r="B53" s="252"/>
      <c r="C53" s="234"/>
      <c r="D53" s="235"/>
      <c r="E53" s="253"/>
      <c r="F53" s="254"/>
      <c r="G53" s="238">
        <f>+$D53*F53/1000</f>
        <v>0</v>
      </c>
      <c r="H53" s="239">
        <f>+$E53*F53</f>
        <v>0</v>
      </c>
      <c r="I53" s="254"/>
      <c r="J53" s="238">
        <f>+$D53*I53/1000</f>
        <v>0</v>
      </c>
      <c r="K53" s="239">
        <f>+$E53*I53</f>
        <v>0</v>
      </c>
      <c r="L53" s="254"/>
      <c r="M53" s="238">
        <f>+$D53*L53/1000</f>
        <v>0</v>
      </c>
      <c r="N53" s="239">
        <f>+$E53*L53</f>
        <v>0</v>
      </c>
      <c r="O53" s="254"/>
      <c r="P53" s="238">
        <f>+$D53*O53/1000</f>
        <v>0</v>
      </c>
      <c r="Q53" s="239">
        <f>+$E53*O53</f>
        <v>0</v>
      </c>
      <c r="R53" s="254"/>
      <c r="S53" s="238">
        <f>+$D53*R53/1000</f>
        <v>0</v>
      </c>
      <c r="T53" s="239">
        <f>+$E53*R53</f>
        <v>0</v>
      </c>
      <c r="U53" s="254"/>
      <c r="V53" s="238">
        <f>+$D53*U53/1000</f>
        <v>0</v>
      </c>
      <c r="W53" s="239">
        <f>+$E53*U53</f>
        <v>0</v>
      </c>
      <c r="X53" s="254"/>
      <c r="Y53" s="238">
        <f>+$D53*X53/1000</f>
        <v>0</v>
      </c>
      <c r="Z53" s="239">
        <f>+$E53*X53</f>
        <v>0</v>
      </c>
      <c r="AA53" s="254"/>
      <c r="AB53" s="238">
        <f>+$D53*AA53/1000</f>
        <v>0</v>
      </c>
      <c r="AC53" s="239">
        <f>+$E53*AA53</f>
        <v>0</v>
      </c>
      <c r="AD53" s="254"/>
      <c r="AE53" s="238">
        <f>+$D53*AD53/1000</f>
        <v>0</v>
      </c>
      <c r="AF53" s="239">
        <f>+$E53*AD53</f>
        <v>0</v>
      </c>
      <c r="AG53" s="254"/>
      <c r="AH53" s="238">
        <f>+$D53*AG53/1000</f>
        <v>0</v>
      </c>
      <c r="AI53" s="239">
        <f>+$E53*AG53</f>
        <v>0</v>
      </c>
      <c r="AJ53" s="254"/>
      <c r="AK53" s="238">
        <f>+$D53*AJ53/1000</f>
        <v>0</v>
      </c>
      <c r="AL53" s="239">
        <f>+$E53*AJ53</f>
        <v>0</v>
      </c>
      <c r="AM53" s="254"/>
      <c r="AN53" s="238">
        <f>+$D53*AM53/1000</f>
        <v>0</v>
      </c>
      <c r="AO53" s="239">
        <f>+$E53*AM53</f>
        <v>0</v>
      </c>
      <c r="AP53" s="254"/>
      <c r="AQ53" s="238">
        <f>+$D53*AP53/1000</f>
        <v>0</v>
      </c>
      <c r="AR53" s="239">
        <f>+$E53*AP53</f>
        <v>0</v>
      </c>
      <c r="AS53" s="254"/>
      <c r="AT53" s="238">
        <f>+$D53*AS53/1000</f>
        <v>0</v>
      </c>
      <c r="AU53" s="239">
        <f>+$E53*AS53</f>
        <v>0</v>
      </c>
      <c r="AV53" s="254"/>
      <c r="AW53" s="238">
        <f>+$D53*AV53/1000</f>
        <v>0</v>
      </c>
      <c r="AX53" s="239">
        <f>+$E53*AV53</f>
        <v>0</v>
      </c>
      <c r="AY53" s="254"/>
      <c r="AZ53" s="238">
        <f>+$D53*AY53/1000</f>
        <v>0</v>
      </c>
      <c r="BA53" s="239">
        <f>+$E53*AY53</f>
        <v>0</v>
      </c>
      <c r="BB53" s="254"/>
      <c r="BC53" s="238">
        <f>+$D53*BB53/1000</f>
        <v>0</v>
      </c>
      <c r="BD53" s="239">
        <f>+$E53*BB53</f>
        <v>0</v>
      </c>
      <c r="BE53" s="254"/>
      <c r="BF53" s="238">
        <f>+$D53*BE53/1000</f>
        <v>0</v>
      </c>
      <c r="BG53" s="239">
        <f>+$E53*BE53</f>
        <v>0</v>
      </c>
      <c r="BH53" s="254"/>
      <c r="BI53" s="238">
        <f>+$D53*BH53/1000</f>
        <v>0</v>
      </c>
      <c r="BJ53" s="239">
        <f>+$E53*BH53</f>
        <v>0</v>
      </c>
      <c r="BK53" s="254"/>
      <c r="BL53" s="238">
        <f>+$D53*BK53/1000</f>
        <v>0</v>
      </c>
      <c r="BM53" s="239">
        <f>+$E53*BK53</f>
        <v>0</v>
      </c>
      <c r="BN53" s="254"/>
      <c r="BO53" s="238">
        <f>+$D53*BN53/1000</f>
        <v>0</v>
      </c>
      <c r="BP53" s="239">
        <f>+$E53*BN53</f>
        <v>0</v>
      </c>
      <c r="BQ53" s="254"/>
      <c r="BR53" s="238">
        <f>+$D53*BQ53/1000</f>
        <v>0</v>
      </c>
      <c r="BS53" s="239">
        <f>+$E53*BQ53</f>
        <v>0</v>
      </c>
      <c r="BT53" s="254"/>
      <c r="BU53" s="238">
        <f>+$D53*BT53/1000</f>
        <v>0</v>
      </c>
      <c r="BV53" s="239">
        <f>+$E53*BT53</f>
        <v>0</v>
      </c>
      <c r="BW53" s="254"/>
      <c r="BX53" s="238">
        <f>+$D53*BW53/1000</f>
        <v>0</v>
      </c>
      <c r="BY53" s="239">
        <f>+$E53*BW53</f>
        <v>0</v>
      </c>
      <c r="BZ53" s="254"/>
      <c r="CA53" s="238">
        <f>+$D53*BZ53/1000</f>
        <v>0</v>
      </c>
      <c r="CB53" s="239">
        <f>+$E53*BZ53</f>
        <v>0</v>
      </c>
      <c r="CC53" s="254">
        <f>SUMIF($14:$14,"QTY",53:53)</f>
        <v>0</v>
      </c>
      <c r="CD53" s="238">
        <f>SUMIF($14:$14,"IDR x 1000",53:53)</f>
        <v>0</v>
      </c>
      <c r="CE53" s="239">
        <f>SUMIF($14:$14,"USD",53:53)</f>
        <v>0</v>
      </c>
      <c r="CF53" s="258">
        <f t="shared" si="92"/>
        <v>0</v>
      </c>
    </row>
    <row r="54" spans="1:84" ht="15" hidden="1" customHeight="1" outlineLevel="1">
      <c r="A54" s="263" t="s">
        <v>41</v>
      </c>
      <c r="B54" s="241"/>
      <c r="C54" s="242"/>
      <c r="D54" s="243"/>
      <c r="E54" s="244"/>
      <c r="F54" s="245"/>
      <c r="G54" s="246"/>
      <c r="H54" s="247"/>
      <c r="I54" s="245"/>
      <c r="J54" s="246"/>
      <c r="K54" s="247"/>
      <c r="L54" s="245"/>
      <c r="M54" s="246"/>
      <c r="N54" s="247"/>
      <c r="O54" s="245"/>
      <c r="P54" s="246"/>
      <c r="Q54" s="247"/>
      <c r="R54" s="245"/>
      <c r="S54" s="246"/>
      <c r="T54" s="247"/>
      <c r="U54" s="245"/>
      <c r="V54" s="246"/>
      <c r="W54" s="247"/>
      <c r="X54" s="245"/>
      <c r="Y54" s="246"/>
      <c r="Z54" s="247"/>
      <c r="AA54" s="245"/>
      <c r="AB54" s="246"/>
      <c r="AC54" s="247"/>
      <c r="AD54" s="245"/>
      <c r="AE54" s="246"/>
      <c r="AF54" s="247"/>
      <c r="AG54" s="245"/>
      <c r="AH54" s="246"/>
      <c r="AI54" s="247"/>
      <c r="AJ54" s="245"/>
      <c r="AK54" s="246"/>
      <c r="AL54" s="247"/>
      <c r="AM54" s="245"/>
      <c r="AN54" s="246"/>
      <c r="AO54" s="247"/>
      <c r="AP54" s="245"/>
      <c r="AQ54" s="246"/>
      <c r="AR54" s="247"/>
      <c r="AS54" s="245"/>
      <c r="AT54" s="246"/>
      <c r="AU54" s="247"/>
      <c r="AV54" s="245"/>
      <c r="AW54" s="246"/>
      <c r="AX54" s="247"/>
      <c r="AY54" s="245"/>
      <c r="AZ54" s="246"/>
      <c r="BA54" s="247"/>
      <c r="BB54" s="245"/>
      <c r="BC54" s="246"/>
      <c r="BD54" s="247"/>
      <c r="BE54" s="245"/>
      <c r="BF54" s="246"/>
      <c r="BG54" s="247"/>
      <c r="BH54" s="245"/>
      <c r="BI54" s="246"/>
      <c r="BJ54" s="247"/>
      <c r="BK54" s="245"/>
      <c r="BL54" s="246"/>
      <c r="BM54" s="247"/>
      <c r="BN54" s="245"/>
      <c r="BO54" s="246"/>
      <c r="BP54" s="247"/>
      <c r="BQ54" s="245"/>
      <c r="BR54" s="246"/>
      <c r="BS54" s="247"/>
      <c r="BT54" s="245"/>
      <c r="BU54" s="246"/>
      <c r="BV54" s="247"/>
      <c r="BW54" s="245"/>
      <c r="BX54" s="246"/>
      <c r="BY54" s="247"/>
      <c r="BZ54" s="245"/>
      <c r="CA54" s="246"/>
      <c r="CB54" s="247"/>
      <c r="CC54" s="245"/>
      <c r="CD54" s="246"/>
      <c r="CE54" s="247"/>
      <c r="CF54" s="258">
        <f t="shared" si="92"/>
        <v>0</v>
      </c>
    </row>
    <row r="55" spans="1:84" ht="15" customHeight="1" collapsed="1">
      <c r="A55" s="264">
        <v>14</v>
      </c>
      <c r="B55" s="248" t="s">
        <v>45</v>
      </c>
      <c r="C55" s="333" t="s">
        <v>27</v>
      </c>
      <c r="D55" s="334"/>
      <c r="E55" s="335"/>
      <c r="F55" s="249"/>
      <c r="G55" s="265">
        <f>SUM(G56:G56)</f>
        <v>0</v>
      </c>
      <c r="H55" s="266">
        <f>SUM(H56:H56)</f>
        <v>0</v>
      </c>
      <c r="I55" s="249"/>
      <c r="J55" s="265">
        <f>SUM(J56:J56)</f>
        <v>0</v>
      </c>
      <c r="K55" s="266">
        <f>SUM(K56:K56)</f>
        <v>39324.324324324327</v>
      </c>
      <c r="L55" s="249"/>
      <c r="M55" s="265">
        <f>SUM(M56:M56)</f>
        <v>0</v>
      </c>
      <c r="N55" s="266">
        <f>SUM(N56:N56)</f>
        <v>0</v>
      </c>
      <c r="O55" s="249"/>
      <c r="P55" s="265">
        <f>SUM(P56:P56)</f>
        <v>0</v>
      </c>
      <c r="Q55" s="266">
        <f>SUM(Q56:Q56)</f>
        <v>0</v>
      </c>
      <c r="R55" s="249"/>
      <c r="S55" s="265">
        <f>SUM(S56:S56)</f>
        <v>0</v>
      </c>
      <c r="T55" s="266">
        <f>SUM(T56:T56)</f>
        <v>0</v>
      </c>
      <c r="U55" s="249"/>
      <c r="V55" s="265">
        <f>SUM(V56:V56)</f>
        <v>0</v>
      </c>
      <c r="W55" s="266">
        <f>SUM(W56:W56)</f>
        <v>0</v>
      </c>
      <c r="X55" s="249"/>
      <c r="Y55" s="265">
        <f>SUM(Y56:Y56)</f>
        <v>0</v>
      </c>
      <c r="Z55" s="266">
        <f>SUM(Z56:Z56)</f>
        <v>0</v>
      </c>
      <c r="AA55" s="249"/>
      <c r="AB55" s="265">
        <f>SUM(AB56:AB56)</f>
        <v>0</v>
      </c>
      <c r="AC55" s="266">
        <f>SUM(AC56:AC56)</f>
        <v>0</v>
      </c>
      <c r="AD55" s="249"/>
      <c r="AE55" s="265">
        <f>SUM(AE56:AE56)</f>
        <v>0</v>
      </c>
      <c r="AF55" s="266">
        <f>SUM(AF56:AF56)</f>
        <v>0</v>
      </c>
      <c r="AG55" s="249"/>
      <c r="AH55" s="265">
        <f>SUM(AH56:AH56)</f>
        <v>0</v>
      </c>
      <c r="AI55" s="266">
        <f>SUM(AI56:AI56)</f>
        <v>0</v>
      </c>
      <c r="AJ55" s="249"/>
      <c r="AK55" s="265">
        <f>SUM(AK56:AK56)</f>
        <v>0</v>
      </c>
      <c r="AL55" s="266">
        <f>SUM(AL56:AL56)</f>
        <v>0</v>
      </c>
      <c r="AM55" s="249"/>
      <c r="AN55" s="265">
        <f>SUM(AN56:AN56)</f>
        <v>0</v>
      </c>
      <c r="AO55" s="266">
        <f>SUM(AO56:AO56)</f>
        <v>0</v>
      </c>
      <c r="AP55" s="249"/>
      <c r="AQ55" s="265">
        <f>SUM(AQ56:AQ56)</f>
        <v>0</v>
      </c>
      <c r="AR55" s="266">
        <f>SUM(AR56:AR56)</f>
        <v>0</v>
      </c>
      <c r="AS55" s="249"/>
      <c r="AT55" s="265">
        <f>SUM(AT56:AT56)</f>
        <v>0</v>
      </c>
      <c r="AU55" s="266">
        <f>SUM(AU56:AU56)</f>
        <v>0</v>
      </c>
      <c r="AV55" s="249"/>
      <c r="AW55" s="265">
        <f>SUM(AW56:AW56)</f>
        <v>0</v>
      </c>
      <c r="AX55" s="266">
        <f>SUM(AX56:AX56)</f>
        <v>0</v>
      </c>
      <c r="AY55" s="249"/>
      <c r="AZ55" s="265">
        <f>SUM(AZ56:AZ56)</f>
        <v>0</v>
      </c>
      <c r="BA55" s="266">
        <f>SUM(BA56:BA56)</f>
        <v>0</v>
      </c>
      <c r="BB55" s="249"/>
      <c r="BC55" s="265">
        <f>SUM(BC56:BC56)</f>
        <v>0</v>
      </c>
      <c r="BD55" s="266">
        <f>SUM(BD56:BD56)</f>
        <v>0</v>
      </c>
      <c r="BE55" s="249"/>
      <c r="BF55" s="265">
        <f>SUM(BF56:BF56)</f>
        <v>0</v>
      </c>
      <c r="BG55" s="266">
        <f>SUM(BG56:BG56)</f>
        <v>0</v>
      </c>
      <c r="BH55" s="249"/>
      <c r="BI55" s="265">
        <f>SUM(BI56:BI56)</f>
        <v>0</v>
      </c>
      <c r="BJ55" s="266">
        <f>SUM(BJ56:BJ56)</f>
        <v>0</v>
      </c>
      <c r="BK55" s="249"/>
      <c r="BL55" s="265">
        <f>SUM(BL56:BL56)</f>
        <v>0</v>
      </c>
      <c r="BM55" s="266">
        <f>SUM(BM56:BM56)</f>
        <v>0</v>
      </c>
      <c r="BN55" s="249"/>
      <c r="BO55" s="265">
        <f>SUM(BO56:BO56)</f>
        <v>0</v>
      </c>
      <c r="BP55" s="266">
        <f>SUM(BP56:BP56)</f>
        <v>0</v>
      </c>
      <c r="BQ55" s="249"/>
      <c r="BR55" s="265">
        <f>SUM(BR56:BR56)</f>
        <v>0</v>
      </c>
      <c r="BS55" s="266">
        <f>SUM(BS56:BS56)</f>
        <v>0</v>
      </c>
      <c r="BT55" s="249"/>
      <c r="BU55" s="265">
        <f>SUM(BU56:BU56)</f>
        <v>0</v>
      </c>
      <c r="BV55" s="266">
        <f>SUM(BV56:BV56)</f>
        <v>0</v>
      </c>
      <c r="BW55" s="249"/>
      <c r="BX55" s="265">
        <f>SUM(BX56:BX56)</f>
        <v>0</v>
      </c>
      <c r="BY55" s="266">
        <f>SUM(BY56:BY56)</f>
        <v>0</v>
      </c>
      <c r="BZ55" s="249"/>
      <c r="CA55" s="265">
        <f>SUM(CA56:CA56)</f>
        <v>0</v>
      </c>
      <c r="CB55" s="266">
        <f>SUM(CB56:CB56)</f>
        <v>0</v>
      </c>
      <c r="CC55" s="249"/>
      <c r="CD55" s="266">
        <f>SUM(CD56:CD58)</f>
        <v>0</v>
      </c>
      <c r="CE55" s="251">
        <f>SUM(CE56:CE58)</f>
        <v>39324.324324324327</v>
      </c>
      <c r="CF55" s="258">
        <f t="shared" si="92"/>
        <v>0</v>
      </c>
    </row>
    <row r="56" spans="1:84" ht="15" customHeight="1" outlineLevel="1">
      <c r="A56" s="232" t="str">
        <f>B56</f>
        <v>Penyiapan Lokasi Workover</v>
      </c>
      <c r="B56" s="252" t="s">
        <v>46</v>
      </c>
      <c r="C56" s="234" t="s">
        <v>43</v>
      </c>
      <c r="D56" s="267"/>
      <c r="E56" s="253">
        <v>39324.324324324327</v>
      </c>
      <c r="F56" s="254"/>
      <c r="G56" s="238">
        <f>+$D56*F56/1000</f>
        <v>0</v>
      </c>
      <c r="H56" s="268">
        <f>+$E56*F56</f>
        <v>0</v>
      </c>
      <c r="I56" s="254">
        <v>1</v>
      </c>
      <c r="J56" s="238">
        <f>+$D56*I56/1000</f>
        <v>0</v>
      </c>
      <c r="K56" s="268">
        <f>+$E56*I56</f>
        <v>39324.324324324327</v>
      </c>
      <c r="L56" s="254"/>
      <c r="M56" s="238">
        <f>+$D56*L56/1000</f>
        <v>0</v>
      </c>
      <c r="N56" s="268">
        <f>+$E56*L56</f>
        <v>0</v>
      </c>
      <c r="O56" s="254"/>
      <c r="P56" s="238">
        <f>+$D56*O56/1000</f>
        <v>0</v>
      </c>
      <c r="Q56" s="268">
        <f>+$E56*O56</f>
        <v>0</v>
      </c>
      <c r="R56" s="254"/>
      <c r="S56" s="238">
        <f>+$D56*R56/1000</f>
        <v>0</v>
      </c>
      <c r="T56" s="268">
        <f>+$E56*R56</f>
        <v>0</v>
      </c>
      <c r="U56" s="254"/>
      <c r="V56" s="238">
        <f>+$D56*U56/1000</f>
        <v>0</v>
      </c>
      <c r="W56" s="268">
        <f>+$E56*U56</f>
        <v>0</v>
      </c>
      <c r="X56" s="254"/>
      <c r="Y56" s="238">
        <f>+$D56*X56/1000</f>
        <v>0</v>
      </c>
      <c r="Z56" s="268">
        <f>+$E56*X56</f>
        <v>0</v>
      </c>
      <c r="AA56" s="254"/>
      <c r="AB56" s="238">
        <f>+$D56*AA56/1000</f>
        <v>0</v>
      </c>
      <c r="AC56" s="268">
        <f>+$E56*AA56</f>
        <v>0</v>
      </c>
      <c r="AD56" s="254"/>
      <c r="AE56" s="238">
        <f>+$D56*AD56/1000</f>
        <v>0</v>
      </c>
      <c r="AF56" s="268">
        <f>+$E56*AD56</f>
        <v>0</v>
      </c>
      <c r="AG56" s="254"/>
      <c r="AH56" s="238">
        <f>+$D56*AG56/1000</f>
        <v>0</v>
      </c>
      <c r="AI56" s="268">
        <f>+$E56*AG56</f>
        <v>0</v>
      </c>
      <c r="AJ56" s="254"/>
      <c r="AK56" s="238">
        <f>+$D56*AJ56/1000</f>
        <v>0</v>
      </c>
      <c r="AL56" s="268">
        <f>+$E56*AJ56</f>
        <v>0</v>
      </c>
      <c r="AM56" s="254"/>
      <c r="AN56" s="238">
        <f>+$D56*AM56/1000</f>
        <v>0</v>
      </c>
      <c r="AO56" s="268">
        <f>+$E56*AM56</f>
        <v>0</v>
      </c>
      <c r="AP56" s="254"/>
      <c r="AQ56" s="238">
        <f>+$D56*AP56/1000</f>
        <v>0</v>
      </c>
      <c r="AR56" s="268">
        <f>+$E56*AP56</f>
        <v>0</v>
      </c>
      <c r="AS56" s="254"/>
      <c r="AT56" s="238">
        <f>+$D56*AS56/1000</f>
        <v>0</v>
      </c>
      <c r="AU56" s="268">
        <f>+$E56*AS56</f>
        <v>0</v>
      </c>
      <c r="AV56" s="254"/>
      <c r="AW56" s="238">
        <f>+$D56*AV56/1000</f>
        <v>0</v>
      </c>
      <c r="AX56" s="268">
        <f>+$E56*AV56</f>
        <v>0</v>
      </c>
      <c r="AY56" s="254"/>
      <c r="AZ56" s="238">
        <f>+$D56*AY56/1000</f>
        <v>0</v>
      </c>
      <c r="BA56" s="268">
        <f>+$E56*AY56</f>
        <v>0</v>
      </c>
      <c r="BB56" s="254"/>
      <c r="BC56" s="238">
        <f>+$D56*BB56/1000</f>
        <v>0</v>
      </c>
      <c r="BD56" s="268">
        <f>+$E56*BB56</f>
        <v>0</v>
      </c>
      <c r="BE56" s="254"/>
      <c r="BF56" s="238">
        <f>+$D56*BE56/1000</f>
        <v>0</v>
      </c>
      <c r="BG56" s="268">
        <f>+$E56*BE56</f>
        <v>0</v>
      </c>
      <c r="BH56" s="254"/>
      <c r="BI56" s="238">
        <f>+$D56*BH56/1000</f>
        <v>0</v>
      </c>
      <c r="BJ56" s="268">
        <f>+$E56*BH56</f>
        <v>0</v>
      </c>
      <c r="BK56" s="254"/>
      <c r="BL56" s="238">
        <f>+$D56*BK56/1000</f>
        <v>0</v>
      </c>
      <c r="BM56" s="268">
        <f>+$E56*BK56</f>
        <v>0</v>
      </c>
      <c r="BN56" s="254"/>
      <c r="BO56" s="238">
        <f>+$D56*BN56/1000</f>
        <v>0</v>
      </c>
      <c r="BP56" s="268">
        <f>+$E56*BN56</f>
        <v>0</v>
      </c>
      <c r="BQ56" s="254"/>
      <c r="BR56" s="238">
        <f>+$D56*BQ56/1000</f>
        <v>0</v>
      </c>
      <c r="BS56" s="268">
        <f>+$E56*BQ56</f>
        <v>0</v>
      </c>
      <c r="BT56" s="254"/>
      <c r="BU56" s="238">
        <f>+$D56*BT56/1000</f>
        <v>0</v>
      </c>
      <c r="BV56" s="268">
        <f>+$E56*BT56</f>
        <v>0</v>
      </c>
      <c r="BW56" s="254"/>
      <c r="BX56" s="238">
        <f>+$D56*BW56/1000</f>
        <v>0</v>
      </c>
      <c r="BY56" s="268">
        <f>+$E56*BW56</f>
        <v>0</v>
      </c>
      <c r="BZ56" s="254"/>
      <c r="CA56" s="238">
        <f>+$D56*BZ56/1000</f>
        <v>0</v>
      </c>
      <c r="CB56" s="268">
        <f>+$E56*BZ56</f>
        <v>0</v>
      </c>
      <c r="CC56" s="259">
        <f>SUMIF($14:$14,"QTY",56:56)</f>
        <v>1</v>
      </c>
      <c r="CD56" s="260">
        <f>SUMIF($14:$14,"IDR x 1000",56:56)</f>
        <v>0</v>
      </c>
      <c r="CE56" s="261">
        <f>SUMIF($14:$14,"USD",56:56)</f>
        <v>39324.324324324327</v>
      </c>
      <c r="CF56" s="258">
        <f t="shared" si="92"/>
        <v>0</v>
      </c>
    </row>
    <row r="57" spans="1:84" ht="15" customHeight="1" outlineLevel="1">
      <c r="A57" s="232">
        <f>B57</f>
        <v>0</v>
      </c>
      <c r="B57" s="252"/>
      <c r="C57" s="234"/>
      <c r="D57" s="267"/>
      <c r="E57" s="253"/>
      <c r="F57" s="254"/>
      <c r="G57" s="238">
        <f>+$D57*F57/1000</f>
        <v>0</v>
      </c>
      <c r="H57" s="268">
        <f>+$E57*F57</f>
        <v>0</v>
      </c>
      <c r="I57" s="254"/>
      <c r="J57" s="238">
        <f>+$D57*I57/1000</f>
        <v>0</v>
      </c>
      <c r="K57" s="268">
        <f>+$E57*I57</f>
        <v>0</v>
      </c>
      <c r="L57" s="254"/>
      <c r="M57" s="238">
        <f>+$D57*L57/1000</f>
        <v>0</v>
      </c>
      <c r="N57" s="268">
        <f>+$E57*L57</f>
        <v>0</v>
      </c>
      <c r="O57" s="254"/>
      <c r="P57" s="238">
        <f>+$D57*O57/1000</f>
        <v>0</v>
      </c>
      <c r="Q57" s="268">
        <f>+$E57*O57</f>
        <v>0</v>
      </c>
      <c r="R57" s="254"/>
      <c r="S57" s="238">
        <f>+$D57*R57/1000</f>
        <v>0</v>
      </c>
      <c r="T57" s="268">
        <f>+$E57*R57</f>
        <v>0</v>
      </c>
      <c r="U57" s="254"/>
      <c r="V57" s="238">
        <f>+$D57*U57/1000</f>
        <v>0</v>
      </c>
      <c r="W57" s="268">
        <f>+$E57*U57</f>
        <v>0</v>
      </c>
      <c r="X57" s="254"/>
      <c r="Y57" s="238">
        <f>+$D57*X57/1000</f>
        <v>0</v>
      </c>
      <c r="Z57" s="268">
        <f>+$E57*X57</f>
        <v>0</v>
      </c>
      <c r="AA57" s="254"/>
      <c r="AB57" s="238">
        <f>+$D57*AA57/1000</f>
        <v>0</v>
      </c>
      <c r="AC57" s="268">
        <f>+$E57*AA57</f>
        <v>0</v>
      </c>
      <c r="AD57" s="254"/>
      <c r="AE57" s="238">
        <f>+$D57*AD57/1000</f>
        <v>0</v>
      </c>
      <c r="AF57" s="268">
        <f>+$E57*AD57</f>
        <v>0</v>
      </c>
      <c r="AG57" s="254"/>
      <c r="AH57" s="238">
        <f>+$D57*AG57/1000</f>
        <v>0</v>
      </c>
      <c r="AI57" s="268">
        <f>+$E57*AG57</f>
        <v>0</v>
      </c>
      <c r="AJ57" s="254"/>
      <c r="AK57" s="238">
        <f>+$D57*AJ57/1000</f>
        <v>0</v>
      </c>
      <c r="AL57" s="268">
        <f>+$E57*AJ57</f>
        <v>0</v>
      </c>
      <c r="AM57" s="254"/>
      <c r="AN57" s="238">
        <f>+$D57*AM57/1000</f>
        <v>0</v>
      </c>
      <c r="AO57" s="268">
        <f>+$E57*AM57</f>
        <v>0</v>
      </c>
      <c r="AP57" s="254"/>
      <c r="AQ57" s="238">
        <f>+$D57*AP57/1000</f>
        <v>0</v>
      </c>
      <c r="AR57" s="268">
        <f>+$E57*AP57</f>
        <v>0</v>
      </c>
      <c r="AS57" s="254"/>
      <c r="AT57" s="238">
        <f>+$D57*AS57/1000</f>
        <v>0</v>
      </c>
      <c r="AU57" s="268">
        <f>+$E57*AS57</f>
        <v>0</v>
      </c>
      <c r="AV57" s="254"/>
      <c r="AW57" s="238">
        <f>+$D57*AV57/1000</f>
        <v>0</v>
      </c>
      <c r="AX57" s="268">
        <f>+$E57*AV57</f>
        <v>0</v>
      </c>
      <c r="AY57" s="254"/>
      <c r="AZ57" s="238">
        <f>+$D57*AY57/1000</f>
        <v>0</v>
      </c>
      <c r="BA57" s="268">
        <f>+$E57*AY57</f>
        <v>0</v>
      </c>
      <c r="BB57" s="254"/>
      <c r="BC57" s="238">
        <f>+$D57*BB57/1000</f>
        <v>0</v>
      </c>
      <c r="BD57" s="268">
        <f>+$E57*BB57</f>
        <v>0</v>
      </c>
      <c r="BE57" s="254"/>
      <c r="BF57" s="238">
        <f>+$D57*BE57/1000</f>
        <v>0</v>
      </c>
      <c r="BG57" s="268">
        <f>+$E57*BE57</f>
        <v>0</v>
      </c>
      <c r="BH57" s="254"/>
      <c r="BI57" s="238">
        <f>+$D57*BH57/1000</f>
        <v>0</v>
      </c>
      <c r="BJ57" s="268">
        <f>+$E57*BH57</f>
        <v>0</v>
      </c>
      <c r="BK57" s="254"/>
      <c r="BL57" s="238">
        <f>+$D57*BK57/1000</f>
        <v>0</v>
      </c>
      <c r="BM57" s="268">
        <f>+$E57*BK57</f>
        <v>0</v>
      </c>
      <c r="BN57" s="254"/>
      <c r="BO57" s="238">
        <f>+$D57*BN57/1000</f>
        <v>0</v>
      </c>
      <c r="BP57" s="268">
        <f>+$E57*BN57</f>
        <v>0</v>
      </c>
      <c r="BQ57" s="254"/>
      <c r="BR57" s="238">
        <f>+$D57*BQ57/1000</f>
        <v>0</v>
      </c>
      <c r="BS57" s="268">
        <f>+$E57*BQ57</f>
        <v>0</v>
      </c>
      <c r="BT57" s="254"/>
      <c r="BU57" s="238">
        <f>+$D57*BT57/1000</f>
        <v>0</v>
      </c>
      <c r="BV57" s="268">
        <f>+$E57*BT57</f>
        <v>0</v>
      </c>
      <c r="BW57" s="254"/>
      <c r="BX57" s="238">
        <f>+$D57*BW57/1000</f>
        <v>0</v>
      </c>
      <c r="BY57" s="268">
        <f>+$E57*BW57</f>
        <v>0</v>
      </c>
      <c r="BZ57" s="254"/>
      <c r="CA57" s="238">
        <f>+$D57*BZ57/1000</f>
        <v>0</v>
      </c>
      <c r="CB57" s="268">
        <f>+$E57*BZ57</f>
        <v>0</v>
      </c>
      <c r="CC57" s="259">
        <f>SUMIF($14:$14,"QTY",57:57)</f>
        <v>0</v>
      </c>
      <c r="CD57" s="260">
        <f>SUMIF($14:$14,"IDR x 1000",57:57)</f>
        <v>0</v>
      </c>
      <c r="CE57" s="261">
        <f>SUMIF($14:$14,"USD",57:57)</f>
        <v>0</v>
      </c>
      <c r="CF57" s="258">
        <f t="shared" si="92"/>
        <v>0</v>
      </c>
    </row>
    <row r="58" spans="1:84" ht="15" customHeight="1" outlineLevel="1">
      <c r="A58" s="263" t="s">
        <v>41</v>
      </c>
      <c r="B58" s="241"/>
      <c r="C58" s="269"/>
      <c r="D58" s="270"/>
      <c r="E58" s="271"/>
      <c r="F58" s="245"/>
      <c r="G58" s="272"/>
      <c r="H58" s="247"/>
      <c r="I58" s="245"/>
      <c r="J58" s="272"/>
      <c r="K58" s="247"/>
      <c r="L58" s="245"/>
      <c r="M58" s="272"/>
      <c r="N58" s="247"/>
      <c r="O58" s="245"/>
      <c r="P58" s="272"/>
      <c r="Q58" s="247"/>
      <c r="R58" s="245"/>
      <c r="S58" s="272"/>
      <c r="T58" s="247"/>
      <c r="U58" s="245"/>
      <c r="V58" s="272"/>
      <c r="W58" s="247"/>
      <c r="X58" s="245"/>
      <c r="Y58" s="272"/>
      <c r="Z58" s="247"/>
      <c r="AA58" s="245"/>
      <c r="AB58" s="272"/>
      <c r="AC58" s="247"/>
      <c r="AD58" s="245"/>
      <c r="AE58" s="272"/>
      <c r="AF58" s="247"/>
      <c r="AG58" s="245"/>
      <c r="AH58" s="272"/>
      <c r="AI58" s="247"/>
      <c r="AJ58" s="245"/>
      <c r="AK58" s="272"/>
      <c r="AL58" s="247"/>
      <c r="AM58" s="245"/>
      <c r="AN58" s="272"/>
      <c r="AO58" s="247"/>
      <c r="AP58" s="245"/>
      <c r="AQ58" s="272"/>
      <c r="AR58" s="247"/>
      <c r="AS58" s="245"/>
      <c r="AT58" s="272"/>
      <c r="AU58" s="247"/>
      <c r="AV58" s="245"/>
      <c r="AW58" s="272"/>
      <c r="AX58" s="247"/>
      <c r="AY58" s="245"/>
      <c r="AZ58" s="272"/>
      <c r="BA58" s="247"/>
      <c r="BB58" s="245"/>
      <c r="BC58" s="272"/>
      <c r="BD58" s="247"/>
      <c r="BE58" s="245"/>
      <c r="BF58" s="272"/>
      <c r="BG58" s="247"/>
      <c r="BH58" s="245"/>
      <c r="BI58" s="272"/>
      <c r="BJ58" s="247"/>
      <c r="BK58" s="245"/>
      <c r="BL58" s="272"/>
      <c r="BM58" s="247"/>
      <c r="BN58" s="245"/>
      <c r="BO58" s="272"/>
      <c r="BP58" s="247"/>
      <c r="BQ58" s="245"/>
      <c r="BR58" s="272"/>
      <c r="BS58" s="247"/>
      <c r="BT58" s="245"/>
      <c r="BU58" s="272"/>
      <c r="BV58" s="247"/>
      <c r="BW58" s="245"/>
      <c r="BX58" s="272"/>
      <c r="BY58" s="247"/>
      <c r="BZ58" s="245"/>
      <c r="CA58" s="272"/>
      <c r="CB58" s="247"/>
      <c r="CC58" s="245"/>
      <c r="CD58" s="272"/>
      <c r="CE58" s="247"/>
      <c r="CF58" s="258">
        <f t="shared" si="92"/>
        <v>0</v>
      </c>
    </row>
    <row r="59" spans="1:84" ht="15" customHeight="1">
      <c r="A59" s="264">
        <v>15</v>
      </c>
      <c r="B59" s="248" t="s">
        <v>47</v>
      </c>
      <c r="C59" s="333" t="s">
        <v>27</v>
      </c>
      <c r="D59" s="334"/>
      <c r="E59" s="335"/>
      <c r="F59" s="249"/>
      <c r="G59" s="250">
        <f>SUM(G60:G62)</f>
        <v>0</v>
      </c>
      <c r="H59" s="251">
        <f>SUM(H60:H62)</f>
        <v>0</v>
      </c>
      <c r="I59" s="249"/>
      <c r="J59" s="250">
        <f>SUM(J60:J62)</f>
        <v>0</v>
      </c>
      <c r="K59" s="251">
        <f>SUM(K60:K62)</f>
        <v>2967.9997184684676</v>
      </c>
      <c r="L59" s="249"/>
      <c r="M59" s="250">
        <f>SUM(M60:M62)</f>
        <v>0</v>
      </c>
      <c r="N59" s="251">
        <f>SUM(N60:N62)</f>
        <v>0</v>
      </c>
      <c r="O59" s="249"/>
      <c r="P59" s="250">
        <f>SUM(P60:P62)</f>
        <v>0</v>
      </c>
      <c r="Q59" s="251">
        <f>SUM(Q60:Q62)</f>
        <v>0</v>
      </c>
      <c r="R59" s="249"/>
      <c r="S59" s="250">
        <f>SUM(S60:S62)</f>
        <v>0</v>
      </c>
      <c r="T59" s="251">
        <f>SUM(T60:T62)</f>
        <v>0</v>
      </c>
      <c r="U59" s="249"/>
      <c r="V59" s="250">
        <f>SUM(V60:V62)</f>
        <v>0</v>
      </c>
      <c r="W59" s="251">
        <f>SUM(W60:W62)</f>
        <v>0</v>
      </c>
      <c r="X59" s="249"/>
      <c r="Y59" s="250">
        <f>SUM(Y60:Y62)</f>
        <v>0</v>
      </c>
      <c r="Z59" s="251">
        <f>SUM(Z60:Z62)</f>
        <v>0</v>
      </c>
      <c r="AA59" s="249"/>
      <c r="AB59" s="250">
        <f>SUM(AB60:AB62)</f>
        <v>0</v>
      </c>
      <c r="AC59" s="251">
        <f>SUM(AC60:AC62)</f>
        <v>0</v>
      </c>
      <c r="AD59" s="249"/>
      <c r="AE59" s="250">
        <f>SUM(AE60:AE62)</f>
        <v>0</v>
      </c>
      <c r="AF59" s="251">
        <f>SUM(AF60:AF62)</f>
        <v>0</v>
      </c>
      <c r="AG59" s="249"/>
      <c r="AH59" s="250">
        <f>SUM(AH60:AH62)</f>
        <v>0</v>
      </c>
      <c r="AI59" s="251">
        <f>SUM(AI60:AI62)</f>
        <v>0</v>
      </c>
      <c r="AJ59" s="249"/>
      <c r="AK59" s="250">
        <f>SUM(AK60:AK62)</f>
        <v>0</v>
      </c>
      <c r="AL59" s="251">
        <f>SUM(AL60:AL62)</f>
        <v>0</v>
      </c>
      <c r="AM59" s="249"/>
      <c r="AN59" s="250">
        <f>SUM(AN60:AN62)</f>
        <v>0</v>
      </c>
      <c r="AO59" s="251">
        <f>SUM(AO60:AO62)</f>
        <v>0</v>
      </c>
      <c r="AP59" s="249"/>
      <c r="AQ59" s="250">
        <f>SUM(AQ60:AQ62)</f>
        <v>0</v>
      </c>
      <c r="AR59" s="251">
        <f>SUM(AR60:AR62)</f>
        <v>0</v>
      </c>
      <c r="AS59" s="249"/>
      <c r="AT59" s="250">
        <f>SUM(AT60:AT62)</f>
        <v>0</v>
      </c>
      <c r="AU59" s="251">
        <f>SUM(AU60:AU62)</f>
        <v>0</v>
      </c>
      <c r="AV59" s="249"/>
      <c r="AW59" s="250">
        <f>SUM(AW60:AW62)</f>
        <v>0</v>
      </c>
      <c r="AX59" s="251">
        <f>SUM(AX60:AX62)</f>
        <v>0</v>
      </c>
      <c r="AY59" s="249"/>
      <c r="AZ59" s="250">
        <f>SUM(AZ60:AZ62)</f>
        <v>0</v>
      </c>
      <c r="BA59" s="251">
        <f>SUM(BA60:BA62)</f>
        <v>0</v>
      </c>
      <c r="BB59" s="249"/>
      <c r="BC59" s="250">
        <f>SUM(BC60:BC62)</f>
        <v>0</v>
      </c>
      <c r="BD59" s="251">
        <f>SUM(BD60:BD62)</f>
        <v>0</v>
      </c>
      <c r="BE59" s="249"/>
      <c r="BF59" s="250">
        <f>SUM(BF60:BF62)</f>
        <v>0</v>
      </c>
      <c r="BG59" s="251">
        <f>SUM(BG60:BG62)</f>
        <v>0</v>
      </c>
      <c r="BH59" s="249"/>
      <c r="BI59" s="250">
        <f>SUM(BI60:BI62)</f>
        <v>0</v>
      </c>
      <c r="BJ59" s="251">
        <f>SUM(BJ60:BJ62)</f>
        <v>0</v>
      </c>
      <c r="BK59" s="249"/>
      <c r="BL59" s="250">
        <f>SUM(BL60:BL62)</f>
        <v>0</v>
      </c>
      <c r="BM59" s="251">
        <f>SUM(BM60:BM62)</f>
        <v>0</v>
      </c>
      <c r="BN59" s="249"/>
      <c r="BO59" s="250">
        <f>SUM(BO60:BO62)</f>
        <v>0</v>
      </c>
      <c r="BP59" s="251">
        <f>SUM(BP60:BP62)</f>
        <v>0</v>
      </c>
      <c r="BQ59" s="249"/>
      <c r="BR59" s="250">
        <f>SUM(BR60:BR62)</f>
        <v>0</v>
      </c>
      <c r="BS59" s="251">
        <f>SUM(BS60:BS62)</f>
        <v>0</v>
      </c>
      <c r="BT59" s="249"/>
      <c r="BU59" s="250">
        <f>SUM(BU60:BU62)</f>
        <v>0</v>
      </c>
      <c r="BV59" s="251">
        <f>SUM(BV60:BV62)</f>
        <v>0</v>
      </c>
      <c r="BW59" s="249"/>
      <c r="BX59" s="250">
        <f>SUM(BX60:BX62)</f>
        <v>0</v>
      </c>
      <c r="BY59" s="251">
        <f>SUM(BY60:BY62)</f>
        <v>0</v>
      </c>
      <c r="BZ59" s="249"/>
      <c r="CA59" s="250">
        <f>SUM(CA60:CA62)</f>
        <v>0</v>
      </c>
      <c r="CB59" s="251">
        <f>SUM(CB60:CB62)</f>
        <v>0</v>
      </c>
      <c r="CC59" s="249"/>
      <c r="CD59" s="250">
        <f>SUM(CD60:CD62)</f>
        <v>0</v>
      </c>
      <c r="CE59" s="251">
        <f>SUM(CE60:CE62)</f>
        <v>2967.9997184684676</v>
      </c>
      <c r="CF59" s="258">
        <f t="shared" si="92"/>
        <v>0</v>
      </c>
    </row>
    <row r="60" spans="1:84" ht="15" customHeight="1" outlineLevel="1">
      <c r="A60" s="262"/>
      <c r="B60" s="306" t="s">
        <v>569</v>
      </c>
      <c r="C60" s="234" t="s">
        <v>43</v>
      </c>
      <c r="D60" s="235"/>
      <c r="E60" s="257">
        <v>2967.9997184684676</v>
      </c>
      <c r="F60" s="254"/>
      <c r="G60" s="238">
        <f>+$D60*F60/1000</f>
        <v>0</v>
      </c>
      <c r="H60" s="239">
        <f>+$E60*F60</f>
        <v>0</v>
      </c>
      <c r="I60" s="254">
        <v>1</v>
      </c>
      <c r="J60" s="238">
        <f>+$D60*I60/1000</f>
        <v>0</v>
      </c>
      <c r="K60" s="239">
        <f>+$E60*I60</f>
        <v>2967.9997184684676</v>
      </c>
      <c r="L60" s="254"/>
      <c r="M60" s="238">
        <f>+$D60*L60/1000</f>
        <v>0</v>
      </c>
      <c r="N60" s="239">
        <f>+$E60*L60</f>
        <v>0</v>
      </c>
      <c r="O60" s="254"/>
      <c r="P60" s="238">
        <f>+$D60*O60/1000</f>
        <v>0</v>
      </c>
      <c r="Q60" s="239">
        <f>+$E60*O60</f>
        <v>0</v>
      </c>
      <c r="R60" s="254"/>
      <c r="S60" s="238">
        <f>+$D60*R60/1000</f>
        <v>0</v>
      </c>
      <c r="T60" s="239">
        <f>+$E60*R60</f>
        <v>0</v>
      </c>
      <c r="U60" s="254"/>
      <c r="V60" s="238">
        <f>+$D60*U60/1000</f>
        <v>0</v>
      </c>
      <c r="W60" s="239">
        <f>+$E60*U60</f>
        <v>0</v>
      </c>
      <c r="X60" s="254"/>
      <c r="Y60" s="238">
        <f>+$D60*X60/1000</f>
        <v>0</v>
      </c>
      <c r="Z60" s="239">
        <f>+$E60*X60</f>
        <v>0</v>
      </c>
      <c r="AA60" s="254"/>
      <c r="AB60" s="238">
        <f>+$D60*AA60/1000</f>
        <v>0</v>
      </c>
      <c r="AC60" s="239">
        <f>+$E60*AA60</f>
        <v>0</v>
      </c>
      <c r="AD60" s="254"/>
      <c r="AE60" s="238">
        <f>+$D60*AD60/1000</f>
        <v>0</v>
      </c>
      <c r="AF60" s="239">
        <f>+$E60*AD60</f>
        <v>0</v>
      </c>
      <c r="AG60" s="254"/>
      <c r="AH60" s="238">
        <f>+$D60*AG60/1000</f>
        <v>0</v>
      </c>
      <c r="AI60" s="239">
        <f>+$E60*AG60</f>
        <v>0</v>
      </c>
      <c r="AJ60" s="254"/>
      <c r="AK60" s="238">
        <f>+$D60*AJ60/1000</f>
        <v>0</v>
      </c>
      <c r="AL60" s="239">
        <f>+$E60*AJ60</f>
        <v>0</v>
      </c>
      <c r="AM60" s="254"/>
      <c r="AN60" s="238">
        <f>+$D60*AM60/1000</f>
        <v>0</v>
      </c>
      <c r="AO60" s="239">
        <f>+$E60*AM60</f>
        <v>0</v>
      </c>
      <c r="AP60" s="254"/>
      <c r="AQ60" s="238">
        <f>+$D60*AP60/1000</f>
        <v>0</v>
      </c>
      <c r="AR60" s="239">
        <f>+$E60*AP60</f>
        <v>0</v>
      </c>
      <c r="AS60" s="254"/>
      <c r="AT60" s="238">
        <f>+$D60*AS60/1000</f>
        <v>0</v>
      </c>
      <c r="AU60" s="239">
        <f>+$E60*AS60</f>
        <v>0</v>
      </c>
      <c r="AV60" s="254"/>
      <c r="AW60" s="238">
        <f>+$D60*AV60/1000</f>
        <v>0</v>
      </c>
      <c r="AX60" s="239">
        <f>+$E60*AV60</f>
        <v>0</v>
      </c>
      <c r="AY60" s="254"/>
      <c r="AZ60" s="238">
        <f>+$D60*AY60/1000</f>
        <v>0</v>
      </c>
      <c r="BA60" s="239">
        <f>+$E60*AY60</f>
        <v>0</v>
      </c>
      <c r="BB60" s="254"/>
      <c r="BC60" s="238">
        <f>+$D60*BB60/1000</f>
        <v>0</v>
      </c>
      <c r="BD60" s="239">
        <f>+$E60*BB60</f>
        <v>0</v>
      </c>
      <c r="BE60" s="254"/>
      <c r="BF60" s="238">
        <f>+$D60*BE60/1000</f>
        <v>0</v>
      </c>
      <c r="BG60" s="239">
        <f>+$E60*BE60</f>
        <v>0</v>
      </c>
      <c r="BH60" s="254"/>
      <c r="BI60" s="238">
        <f>+$D60*BH60/1000</f>
        <v>0</v>
      </c>
      <c r="BJ60" s="239">
        <f>+$E60*BH60</f>
        <v>0</v>
      </c>
      <c r="BK60" s="254"/>
      <c r="BL60" s="238">
        <f>+$D60*BK60/1000</f>
        <v>0</v>
      </c>
      <c r="BM60" s="239">
        <f>+$E60*BK60</f>
        <v>0</v>
      </c>
      <c r="BN60" s="254"/>
      <c r="BO60" s="238">
        <f>+$D60*BN60/1000</f>
        <v>0</v>
      </c>
      <c r="BP60" s="239">
        <f>+$E60*BN60</f>
        <v>0</v>
      </c>
      <c r="BQ60" s="254"/>
      <c r="BR60" s="238">
        <f>+$D60*BQ60/1000</f>
        <v>0</v>
      </c>
      <c r="BS60" s="239">
        <f>+$E60*BQ60</f>
        <v>0</v>
      </c>
      <c r="BT60" s="254"/>
      <c r="BU60" s="238">
        <f>+$D60*BT60/1000</f>
        <v>0</v>
      </c>
      <c r="BV60" s="239">
        <f>+$E60*BT60</f>
        <v>0</v>
      </c>
      <c r="BW60" s="254"/>
      <c r="BX60" s="238">
        <f>+$D60*BW60/1000</f>
        <v>0</v>
      </c>
      <c r="BY60" s="239">
        <f>+$E60*BW60</f>
        <v>0</v>
      </c>
      <c r="BZ60" s="254"/>
      <c r="CA60" s="238">
        <f>+$D60*BZ60/1000</f>
        <v>0</v>
      </c>
      <c r="CB60" s="239">
        <f>+$E60*BZ60</f>
        <v>0</v>
      </c>
      <c r="CC60" s="259">
        <f>SUMIF($14:$14,"QTY",60:60)</f>
        <v>1</v>
      </c>
      <c r="CD60" s="260">
        <f>SUMIF($14:$14,"IDR x 1000",60:60)</f>
        <v>0</v>
      </c>
      <c r="CE60" s="261">
        <f>SUMIF($14:$14,"USD",60:60)</f>
        <v>2967.9997184684676</v>
      </c>
      <c r="CF60" s="258">
        <f t="shared" si="92"/>
        <v>0</v>
      </c>
    </row>
    <row r="61" spans="1:84" ht="15" customHeight="1" outlineLevel="1">
      <c r="A61" s="262"/>
      <c r="B61" s="252"/>
      <c r="C61" s="234"/>
      <c r="D61" s="235"/>
      <c r="E61" s="257"/>
      <c r="F61" s="254"/>
      <c r="G61" s="238">
        <f>+$D61*F61/1000</f>
        <v>0</v>
      </c>
      <c r="H61" s="239">
        <f>+$E61*F61</f>
        <v>0</v>
      </c>
      <c r="I61" s="254"/>
      <c r="J61" s="238">
        <f>+$D61*I61/1000</f>
        <v>0</v>
      </c>
      <c r="K61" s="239">
        <f>+$E61*I61</f>
        <v>0</v>
      </c>
      <c r="L61" s="254"/>
      <c r="M61" s="238">
        <f>+$D61*L61/1000</f>
        <v>0</v>
      </c>
      <c r="N61" s="239">
        <f>+$E61*L61</f>
        <v>0</v>
      </c>
      <c r="O61" s="254"/>
      <c r="P61" s="238">
        <f>+$D61*O61/1000</f>
        <v>0</v>
      </c>
      <c r="Q61" s="239">
        <f>+$E61*O61</f>
        <v>0</v>
      </c>
      <c r="R61" s="254"/>
      <c r="S61" s="238">
        <f>+$D61*R61/1000</f>
        <v>0</v>
      </c>
      <c r="T61" s="239">
        <f>+$E61*R61</f>
        <v>0</v>
      </c>
      <c r="U61" s="254"/>
      <c r="V61" s="238">
        <f>+$D61*U61/1000</f>
        <v>0</v>
      </c>
      <c r="W61" s="239">
        <f>+$E61*U61</f>
        <v>0</v>
      </c>
      <c r="X61" s="254"/>
      <c r="Y61" s="238">
        <f>+$D61*X61/1000</f>
        <v>0</v>
      </c>
      <c r="Z61" s="239">
        <f>+$E61*X61</f>
        <v>0</v>
      </c>
      <c r="AA61" s="254"/>
      <c r="AB61" s="238">
        <f>+$D61*AA61/1000</f>
        <v>0</v>
      </c>
      <c r="AC61" s="239">
        <f>+$E61*AA61</f>
        <v>0</v>
      </c>
      <c r="AD61" s="254"/>
      <c r="AE61" s="238">
        <f>+$D61*AD61/1000</f>
        <v>0</v>
      </c>
      <c r="AF61" s="239">
        <f>+$E61*AD61</f>
        <v>0</v>
      </c>
      <c r="AG61" s="254"/>
      <c r="AH61" s="238">
        <f>+$D61*AG61/1000</f>
        <v>0</v>
      </c>
      <c r="AI61" s="239">
        <f>+$E61*AG61</f>
        <v>0</v>
      </c>
      <c r="AJ61" s="254"/>
      <c r="AK61" s="238">
        <f>+$D61*AJ61/1000</f>
        <v>0</v>
      </c>
      <c r="AL61" s="239">
        <f>+$E61*AJ61</f>
        <v>0</v>
      </c>
      <c r="AM61" s="254"/>
      <c r="AN61" s="238">
        <f>+$D61*AM61/1000</f>
        <v>0</v>
      </c>
      <c r="AO61" s="239">
        <f>+$E61*AM61</f>
        <v>0</v>
      </c>
      <c r="AP61" s="254"/>
      <c r="AQ61" s="238">
        <f>+$D61*AP61/1000</f>
        <v>0</v>
      </c>
      <c r="AR61" s="239">
        <f>+$E61*AP61</f>
        <v>0</v>
      </c>
      <c r="AS61" s="254"/>
      <c r="AT61" s="238">
        <f>+$D61*AS61/1000</f>
        <v>0</v>
      </c>
      <c r="AU61" s="239">
        <f>+$E61*AS61</f>
        <v>0</v>
      </c>
      <c r="AV61" s="254"/>
      <c r="AW61" s="238">
        <f>+$D61*AV61/1000</f>
        <v>0</v>
      </c>
      <c r="AX61" s="239">
        <f>+$E61*AV61</f>
        <v>0</v>
      </c>
      <c r="AY61" s="254"/>
      <c r="AZ61" s="238">
        <f>+$D61*AY61/1000</f>
        <v>0</v>
      </c>
      <c r="BA61" s="239">
        <f>+$E61*AY61</f>
        <v>0</v>
      </c>
      <c r="BB61" s="254"/>
      <c r="BC61" s="238">
        <f>+$D61*BB61/1000</f>
        <v>0</v>
      </c>
      <c r="BD61" s="239">
        <f>+$E61*BB61</f>
        <v>0</v>
      </c>
      <c r="BE61" s="254"/>
      <c r="BF61" s="238">
        <f>+$D61*BE61/1000</f>
        <v>0</v>
      </c>
      <c r="BG61" s="239">
        <f>+$E61*BE61</f>
        <v>0</v>
      </c>
      <c r="BH61" s="254"/>
      <c r="BI61" s="238">
        <f>+$D61*BH61/1000</f>
        <v>0</v>
      </c>
      <c r="BJ61" s="239">
        <f>+$E61*BH61</f>
        <v>0</v>
      </c>
      <c r="BK61" s="254"/>
      <c r="BL61" s="238">
        <f>+$D61*BK61/1000</f>
        <v>0</v>
      </c>
      <c r="BM61" s="239">
        <f>+$E61*BK61</f>
        <v>0</v>
      </c>
      <c r="BN61" s="254"/>
      <c r="BO61" s="238">
        <f>+$D61*BN61/1000</f>
        <v>0</v>
      </c>
      <c r="BP61" s="239">
        <f>+$E61*BN61</f>
        <v>0</v>
      </c>
      <c r="BQ61" s="254"/>
      <c r="BR61" s="238">
        <f>+$D61*BQ61/1000</f>
        <v>0</v>
      </c>
      <c r="BS61" s="239">
        <f>+$E61*BQ61</f>
        <v>0</v>
      </c>
      <c r="BT61" s="254"/>
      <c r="BU61" s="238">
        <f>+$D61*BT61/1000</f>
        <v>0</v>
      </c>
      <c r="BV61" s="239">
        <f>+$E61*BT61</f>
        <v>0</v>
      </c>
      <c r="BW61" s="254"/>
      <c r="BX61" s="238">
        <f>+$D61*BW61/1000</f>
        <v>0</v>
      </c>
      <c r="BY61" s="239">
        <f>+$E61*BW61</f>
        <v>0</v>
      </c>
      <c r="BZ61" s="254"/>
      <c r="CA61" s="238">
        <f>+$D61*BZ61/1000</f>
        <v>0</v>
      </c>
      <c r="CB61" s="239">
        <f>+$E61*BZ61</f>
        <v>0</v>
      </c>
      <c r="CC61" s="259">
        <f>SUMIF($14:$14,"QTY",61:61)</f>
        <v>0</v>
      </c>
      <c r="CD61" s="260">
        <f>SUMIF($14:$14,"IDR x 1000",61:61)</f>
        <v>0</v>
      </c>
      <c r="CE61" s="261">
        <f>SUMIF($14:$14,"USD",61:61)</f>
        <v>0</v>
      </c>
      <c r="CF61" s="258">
        <f t="shared" si="92"/>
        <v>0</v>
      </c>
    </row>
    <row r="62" spans="1:84" ht="15" customHeight="1" outlineLevel="1">
      <c r="A62" s="263" t="s">
        <v>41</v>
      </c>
      <c r="B62" s="241"/>
      <c r="C62" s="242"/>
      <c r="D62" s="243"/>
      <c r="E62" s="244"/>
      <c r="F62" s="245"/>
      <c r="G62" s="246"/>
      <c r="H62" s="247"/>
      <c r="I62" s="245"/>
      <c r="J62" s="246"/>
      <c r="K62" s="247"/>
      <c r="L62" s="245"/>
      <c r="M62" s="246"/>
      <c r="N62" s="247"/>
      <c r="O62" s="245"/>
      <c r="P62" s="246"/>
      <c r="Q62" s="247"/>
      <c r="R62" s="245"/>
      <c r="S62" s="246"/>
      <c r="T62" s="247"/>
      <c r="U62" s="245"/>
      <c r="V62" s="246"/>
      <c r="W62" s="247"/>
      <c r="X62" s="245"/>
      <c r="Y62" s="246"/>
      <c r="Z62" s="247"/>
      <c r="AA62" s="245"/>
      <c r="AB62" s="246"/>
      <c r="AC62" s="247"/>
      <c r="AD62" s="245"/>
      <c r="AE62" s="246"/>
      <c r="AF62" s="247"/>
      <c r="AG62" s="245"/>
      <c r="AH62" s="246"/>
      <c r="AI62" s="247"/>
      <c r="AJ62" s="245"/>
      <c r="AK62" s="246"/>
      <c r="AL62" s="247"/>
      <c r="AM62" s="245"/>
      <c r="AN62" s="246"/>
      <c r="AO62" s="247"/>
      <c r="AP62" s="245"/>
      <c r="AQ62" s="246"/>
      <c r="AR62" s="247"/>
      <c r="AS62" s="245"/>
      <c r="AT62" s="246"/>
      <c r="AU62" s="247"/>
      <c r="AV62" s="245"/>
      <c r="AW62" s="246"/>
      <c r="AX62" s="247"/>
      <c r="AY62" s="245"/>
      <c r="AZ62" s="246"/>
      <c r="BA62" s="247"/>
      <c r="BB62" s="245"/>
      <c r="BC62" s="246"/>
      <c r="BD62" s="247"/>
      <c r="BE62" s="245"/>
      <c r="BF62" s="246"/>
      <c r="BG62" s="247"/>
      <c r="BH62" s="245"/>
      <c r="BI62" s="246"/>
      <c r="BJ62" s="247"/>
      <c r="BK62" s="245"/>
      <c r="BL62" s="246"/>
      <c r="BM62" s="247"/>
      <c r="BN62" s="245"/>
      <c r="BO62" s="246"/>
      <c r="BP62" s="247"/>
      <c r="BQ62" s="245"/>
      <c r="BR62" s="246"/>
      <c r="BS62" s="247"/>
      <c r="BT62" s="245"/>
      <c r="BU62" s="246"/>
      <c r="BV62" s="247"/>
      <c r="BW62" s="245"/>
      <c r="BX62" s="246"/>
      <c r="BY62" s="247"/>
      <c r="BZ62" s="245"/>
      <c r="CA62" s="246"/>
      <c r="CB62" s="247"/>
      <c r="CC62" s="245"/>
      <c r="CD62" s="246"/>
      <c r="CE62" s="247"/>
      <c r="CF62" s="258">
        <f t="shared" si="92"/>
        <v>0</v>
      </c>
    </row>
    <row r="63" spans="1:84" ht="15" hidden="1" customHeight="1">
      <c r="A63" s="264">
        <v>16</v>
      </c>
      <c r="B63" s="248" t="s">
        <v>49</v>
      </c>
      <c r="C63" s="333" t="s">
        <v>27</v>
      </c>
      <c r="D63" s="334"/>
      <c r="E63" s="335"/>
      <c r="F63" s="249"/>
      <c r="G63" s="250">
        <f>SUM(G64:G65)</f>
        <v>0</v>
      </c>
      <c r="H63" s="251">
        <f>SUM(H64:H65)</f>
        <v>0</v>
      </c>
      <c r="I63" s="249"/>
      <c r="J63" s="250">
        <f>SUM(J64:J65)</f>
        <v>0</v>
      </c>
      <c r="K63" s="251">
        <f>SUM(K64:K65)</f>
        <v>0</v>
      </c>
      <c r="L63" s="249"/>
      <c r="M63" s="250">
        <f>SUM(M64:M65)</f>
        <v>0</v>
      </c>
      <c r="N63" s="251">
        <f>SUM(N64:N65)</f>
        <v>0</v>
      </c>
      <c r="O63" s="249"/>
      <c r="P63" s="250">
        <f>SUM(P64:P65)</f>
        <v>0</v>
      </c>
      <c r="Q63" s="251">
        <f>SUM(Q64:Q65)</f>
        <v>0</v>
      </c>
      <c r="R63" s="249"/>
      <c r="S63" s="250">
        <f>SUM(S64:S65)</f>
        <v>0</v>
      </c>
      <c r="T63" s="251">
        <f>SUM(T64:T65)</f>
        <v>0</v>
      </c>
      <c r="U63" s="249"/>
      <c r="V63" s="250">
        <f>SUM(V64:V65)</f>
        <v>0</v>
      </c>
      <c r="W63" s="251">
        <f>SUM(W64:W65)</f>
        <v>0</v>
      </c>
      <c r="X63" s="249"/>
      <c r="Y63" s="250">
        <f>SUM(Y64:Y65)</f>
        <v>0</v>
      </c>
      <c r="Z63" s="251">
        <f>SUM(Z64:Z65)</f>
        <v>0</v>
      </c>
      <c r="AA63" s="249"/>
      <c r="AB63" s="250">
        <f>SUM(AB64:AB65)</f>
        <v>0</v>
      </c>
      <c r="AC63" s="251">
        <f>SUM(AC64:AC65)</f>
        <v>0</v>
      </c>
      <c r="AD63" s="249"/>
      <c r="AE63" s="250">
        <f>SUM(AE64:AE65)</f>
        <v>0</v>
      </c>
      <c r="AF63" s="251">
        <f>SUM(AF64:AF65)</f>
        <v>0</v>
      </c>
      <c r="AG63" s="249"/>
      <c r="AH63" s="250">
        <f>SUM(AH64:AH65)</f>
        <v>0</v>
      </c>
      <c r="AI63" s="251">
        <f>SUM(AI64:AI65)</f>
        <v>0</v>
      </c>
      <c r="AJ63" s="249"/>
      <c r="AK63" s="250">
        <f>SUM(AK64:AK65)</f>
        <v>0</v>
      </c>
      <c r="AL63" s="251">
        <f>SUM(AL64:AL65)</f>
        <v>0</v>
      </c>
      <c r="AM63" s="249"/>
      <c r="AN63" s="250">
        <f>SUM(AN64:AN65)</f>
        <v>0</v>
      </c>
      <c r="AO63" s="251">
        <f>SUM(AO64:AO65)</f>
        <v>0</v>
      </c>
      <c r="AP63" s="249"/>
      <c r="AQ63" s="250">
        <f>SUM(AQ64:AQ65)</f>
        <v>0</v>
      </c>
      <c r="AR63" s="251">
        <f>SUM(AR64:AR65)</f>
        <v>0</v>
      </c>
      <c r="AS63" s="249"/>
      <c r="AT63" s="250">
        <f>SUM(AT64:AT65)</f>
        <v>0</v>
      </c>
      <c r="AU63" s="251">
        <f>SUM(AU64:AU65)</f>
        <v>0</v>
      </c>
      <c r="AV63" s="249"/>
      <c r="AW63" s="250">
        <f>SUM(AW64:AW65)</f>
        <v>0</v>
      </c>
      <c r="AX63" s="251">
        <f>SUM(AX64:AX65)</f>
        <v>0</v>
      </c>
      <c r="AY63" s="249"/>
      <c r="AZ63" s="250">
        <f>SUM(AZ64:AZ65)</f>
        <v>0</v>
      </c>
      <c r="BA63" s="251">
        <f>SUM(BA64:BA65)</f>
        <v>0</v>
      </c>
      <c r="BB63" s="249"/>
      <c r="BC63" s="250">
        <f>SUM(BC64:BC65)</f>
        <v>0</v>
      </c>
      <c r="BD63" s="251">
        <f>SUM(BD64:BD65)</f>
        <v>0</v>
      </c>
      <c r="BE63" s="249"/>
      <c r="BF63" s="250">
        <f>SUM(BF64:BF65)</f>
        <v>0</v>
      </c>
      <c r="BG63" s="251">
        <f>SUM(BG64:BG65)</f>
        <v>0</v>
      </c>
      <c r="BH63" s="249"/>
      <c r="BI63" s="250">
        <f>SUM(BI64:BI65)</f>
        <v>0</v>
      </c>
      <c r="BJ63" s="251">
        <f>SUM(BJ64:BJ65)</f>
        <v>0</v>
      </c>
      <c r="BK63" s="249"/>
      <c r="BL63" s="250">
        <f>SUM(BL64:BL65)</f>
        <v>0</v>
      </c>
      <c r="BM63" s="251">
        <f>SUM(BM64:BM65)</f>
        <v>0</v>
      </c>
      <c r="BN63" s="249"/>
      <c r="BO63" s="250">
        <f>SUM(BO64:BO65)</f>
        <v>0</v>
      </c>
      <c r="BP63" s="251">
        <f>SUM(BP64:BP65)</f>
        <v>0</v>
      </c>
      <c r="BQ63" s="249"/>
      <c r="BR63" s="250">
        <f>SUM(BR64:BR65)</f>
        <v>0</v>
      </c>
      <c r="BS63" s="251">
        <f>SUM(BS64:BS65)</f>
        <v>0</v>
      </c>
      <c r="BT63" s="249"/>
      <c r="BU63" s="250">
        <f>SUM(BU64:BU65)</f>
        <v>0</v>
      </c>
      <c r="BV63" s="251">
        <f>SUM(BV64:BV65)</f>
        <v>0</v>
      </c>
      <c r="BW63" s="249"/>
      <c r="BX63" s="250">
        <f>SUM(BX64:BX65)</f>
        <v>0</v>
      </c>
      <c r="BY63" s="251">
        <f>SUM(BY64:BY65)</f>
        <v>0</v>
      </c>
      <c r="BZ63" s="249"/>
      <c r="CA63" s="250">
        <f>SUM(CA64:CA65)</f>
        <v>0</v>
      </c>
      <c r="CB63" s="251">
        <f>SUM(CB64:CB65)</f>
        <v>0</v>
      </c>
      <c r="CC63" s="249"/>
      <c r="CD63" s="250">
        <f>SUM(CD64:CD65)</f>
        <v>0</v>
      </c>
      <c r="CE63" s="251">
        <f>SUM(CE64:CE65)</f>
        <v>0</v>
      </c>
      <c r="CF63" s="258">
        <f t="shared" si="92"/>
        <v>0</v>
      </c>
    </row>
    <row r="64" spans="1:84" ht="15" hidden="1" customHeight="1" outlineLevel="1">
      <c r="A64" s="262"/>
      <c r="B64" s="255"/>
      <c r="C64" s="274"/>
      <c r="D64" s="235"/>
      <c r="E64" s="236"/>
      <c r="F64" s="254"/>
      <c r="G64" s="238"/>
      <c r="H64" s="239">
        <f>+$E64*F64</f>
        <v>0</v>
      </c>
      <c r="I64" s="254"/>
      <c r="J64" s="238"/>
      <c r="K64" s="239">
        <f>+$E64*I64</f>
        <v>0</v>
      </c>
      <c r="L64" s="254"/>
      <c r="M64" s="238"/>
      <c r="N64" s="239">
        <f>+$E64*L64</f>
        <v>0</v>
      </c>
      <c r="O64" s="254"/>
      <c r="P64" s="238"/>
      <c r="Q64" s="239">
        <f>+$E64*O64</f>
        <v>0</v>
      </c>
      <c r="R64" s="254"/>
      <c r="S64" s="238"/>
      <c r="T64" s="239">
        <f>+$E64*R64</f>
        <v>0</v>
      </c>
      <c r="U64" s="254"/>
      <c r="V64" s="238"/>
      <c r="W64" s="239">
        <f>+$E64*U64</f>
        <v>0</v>
      </c>
      <c r="X64" s="254"/>
      <c r="Y64" s="238"/>
      <c r="Z64" s="239">
        <f>+$E64*X64</f>
        <v>0</v>
      </c>
      <c r="AA64" s="254"/>
      <c r="AB64" s="238"/>
      <c r="AC64" s="239">
        <f>+$E64*AA64</f>
        <v>0</v>
      </c>
      <c r="AD64" s="254"/>
      <c r="AE64" s="238"/>
      <c r="AF64" s="239">
        <f>+$E64*AD64</f>
        <v>0</v>
      </c>
      <c r="AG64" s="254"/>
      <c r="AH64" s="238"/>
      <c r="AI64" s="239">
        <f>+$E64*AG64</f>
        <v>0</v>
      </c>
      <c r="AJ64" s="254"/>
      <c r="AK64" s="238"/>
      <c r="AL64" s="239">
        <f>+$E64*AJ64</f>
        <v>0</v>
      </c>
      <c r="AM64" s="254"/>
      <c r="AN64" s="238"/>
      <c r="AO64" s="239">
        <f>+$E64*AM64</f>
        <v>0</v>
      </c>
      <c r="AP64" s="254"/>
      <c r="AQ64" s="238"/>
      <c r="AR64" s="239">
        <f>+$E64*AP64</f>
        <v>0</v>
      </c>
      <c r="AS64" s="254"/>
      <c r="AT64" s="238"/>
      <c r="AU64" s="239">
        <f>+$E64*AS64</f>
        <v>0</v>
      </c>
      <c r="AV64" s="254"/>
      <c r="AW64" s="238"/>
      <c r="AX64" s="239">
        <f>+$E64*AV64</f>
        <v>0</v>
      </c>
      <c r="AY64" s="254"/>
      <c r="AZ64" s="238"/>
      <c r="BA64" s="239">
        <f>+$E64*AY64</f>
        <v>0</v>
      </c>
      <c r="BB64" s="254"/>
      <c r="BC64" s="238"/>
      <c r="BD64" s="239">
        <f>+$E64*BB64</f>
        <v>0</v>
      </c>
      <c r="BE64" s="254"/>
      <c r="BF64" s="238"/>
      <c r="BG64" s="239">
        <f>+$E64*BE64</f>
        <v>0</v>
      </c>
      <c r="BH64" s="254"/>
      <c r="BI64" s="238"/>
      <c r="BJ64" s="239">
        <f>+$E64*BH64</f>
        <v>0</v>
      </c>
      <c r="BK64" s="254"/>
      <c r="BL64" s="238"/>
      <c r="BM64" s="239">
        <f>+$E64*BK64</f>
        <v>0</v>
      </c>
      <c r="BN64" s="254"/>
      <c r="BO64" s="238"/>
      <c r="BP64" s="239">
        <f>+$E64*BN64</f>
        <v>0</v>
      </c>
      <c r="BQ64" s="254"/>
      <c r="BR64" s="238"/>
      <c r="BS64" s="239">
        <f>+$E64*BQ64</f>
        <v>0</v>
      </c>
      <c r="BT64" s="254"/>
      <c r="BU64" s="238"/>
      <c r="BV64" s="239">
        <f>+$E64*BT64</f>
        <v>0</v>
      </c>
      <c r="BW64" s="254"/>
      <c r="BX64" s="238"/>
      <c r="BY64" s="239">
        <f>+$E64*BW64</f>
        <v>0</v>
      </c>
      <c r="BZ64" s="254"/>
      <c r="CA64" s="238"/>
      <c r="CB64" s="239">
        <f>+$E64*BZ64</f>
        <v>0</v>
      </c>
      <c r="CC64" s="254"/>
      <c r="CD64" s="238"/>
      <c r="CE64" s="239">
        <f>+$E64*CC64</f>
        <v>0</v>
      </c>
      <c r="CF64" s="258">
        <f t="shared" si="92"/>
        <v>0</v>
      </c>
    </row>
    <row r="65" spans="1:84" ht="15" hidden="1" customHeight="1" outlineLevel="1">
      <c r="A65" s="263" t="s">
        <v>41</v>
      </c>
      <c r="B65" s="241"/>
      <c r="C65" s="242"/>
      <c r="D65" s="243"/>
      <c r="E65" s="244"/>
      <c r="F65" s="245"/>
      <c r="G65" s="246"/>
      <c r="H65" s="247"/>
      <c r="I65" s="245"/>
      <c r="J65" s="246"/>
      <c r="K65" s="247"/>
      <c r="L65" s="245"/>
      <c r="M65" s="246"/>
      <c r="N65" s="247"/>
      <c r="O65" s="245"/>
      <c r="P65" s="246"/>
      <c r="Q65" s="247"/>
      <c r="R65" s="245"/>
      <c r="S65" s="246"/>
      <c r="T65" s="247"/>
      <c r="U65" s="245"/>
      <c r="V65" s="246"/>
      <c r="W65" s="247"/>
      <c r="X65" s="245"/>
      <c r="Y65" s="246"/>
      <c r="Z65" s="247"/>
      <c r="AA65" s="245"/>
      <c r="AB65" s="246"/>
      <c r="AC65" s="247"/>
      <c r="AD65" s="245"/>
      <c r="AE65" s="246"/>
      <c r="AF65" s="247"/>
      <c r="AG65" s="245"/>
      <c r="AH65" s="246"/>
      <c r="AI65" s="247"/>
      <c r="AJ65" s="245"/>
      <c r="AK65" s="246"/>
      <c r="AL65" s="247"/>
      <c r="AM65" s="245"/>
      <c r="AN65" s="246"/>
      <c r="AO65" s="247"/>
      <c r="AP65" s="245"/>
      <c r="AQ65" s="246"/>
      <c r="AR65" s="247"/>
      <c r="AS65" s="245"/>
      <c r="AT65" s="246"/>
      <c r="AU65" s="247"/>
      <c r="AV65" s="245"/>
      <c r="AW65" s="246"/>
      <c r="AX65" s="247"/>
      <c r="AY65" s="245"/>
      <c r="AZ65" s="246"/>
      <c r="BA65" s="247"/>
      <c r="BB65" s="245"/>
      <c r="BC65" s="246"/>
      <c r="BD65" s="247"/>
      <c r="BE65" s="245"/>
      <c r="BF65" s="246"/>
      <c r="BG65" s="247"/>
      <c r="BH65" s="245"/>
      <c r="BI65" s="246"/>
      <c r="BJ65" s="247"/>
      <c r="BK65" s="245"/>
      <c r="BL65" s="246"/>
      <c r="BM65" s="247"/>
      <c r="BN65" s="245"/>
      <c r="BO65" s="246"/>
      <c r="BP65" s="247"/>
      <c r="BQ65" s="245"/>
      <c r="BR65" s="246"/>
      <c r="BS65" s="247"/>
      <c r="BT65" s="245"/>
      <c r="BU65" s="246"/>
      <c r="BV65" s="247"/>
      <c r="BW65" s="245"/>
      <c r="BX65" s="246"/>
      <c r="BY65" s="247"/>
      <c r="BZ65" s="245"/>
      <c r="CA65" s="246"/>
      <c r="CB65" s="247"/>
      <c r="CC65" s="245"/>
      <c r="CD65" s="246"/>
      <c r="CE65" s="247"/>
      <c r="CF65" s="258">
        <f t="shared" si="92"/>
        <v>0</v>
      </c>
    </row>
    <row r="66" spans="1:84" ht="15" customHeight="1" collapsed="1">
      <c r="A66" s="264">
        <v>17</v>
      </c>
      <c r="B66" s="248" t="s">
        <v>50</v>
      </c>
      <c r="C66" s="333" t="s">
        <v>27</v>
      </c>
      <c r="D66" s="334"/>
      <c r="E66" s="335"/>
      <c r="F66" s="249"/>
      <c r="G66" s="250">
        <f>SUM(G67:G72)</f>
        <v>0</v>
      </c>
      <c r="H66" s="251">
        <f>SUM(H67:H72)</f>
        <v>0</v>
      </c>
      <c r="I66" s="249"/>
      <c r="J66" s="250">
        <f>SUM(J67:J72)</f>
        <v>159495</v>
      </c>
      <c r="K66" s="251">
        <f>SUM(K67:K72)</f>
        <v>0</v>
      </c>
      <c r="L66" s="249"/>
      <c r="M66" s="250">
        <f>SUM(M67:M72)</f>
        <v>0</v>
      </c>
      <c r="N66" s="251">
        <f>SUM(N67:N72)</f>
        <v>0</v>
      </c>
      <c r="O66" s="249"/>
      <c r="P66" s="250">
        <f>SUM(P67:P72)</f>
        <v>0</v>
      </c>
      <c r="Q66" s="251">
        <f>SUM(Q67:Q72)</f>
        <v>0</v>
      </c>
      <c r="R66" s="249"/>
      <c r="S66" s="250">
        <f>SUM(S67:S72)</f>
        <v>0</v>
      </c>
      <c r="T66" s="251">
        <f>SUM(T67:T72)</f>
        <v>0</v>
      </c>
      <c r="U66" s="249"/>
      <c r="V66" s="250">
        <f>SUM(V67:V72)</f>
        <v>0</v>
      </c>
      <c r="W66" s="251">
        <f>SUM(W67:W72)</f>
        <v>0</v>
      </c>
      <c r="X66" s="249"/>
      <c r="Y66" s="250">
        <f>SUM(Y67:Y72)</f>
        <v>0</v>
      </c>
      <c r="Z66" s="251">
        <f>SUM(Z67:Z72)</f>
        <v>0</v>
      </c>
      <c r="AA66" s="249"/>
      <c r="AB66" s="250">
        <f>SUM(AB67:AB72)</f>
        <v>0</v>
      </c>
      <c r="AC66" s="251">
        <f>SUM(AC67:AC72)</f>
        <v>0</v>
      </c>
      <c r="AD66" s="249"/>
      <c r="AE66" s="250">
        <f>SUM(AE67:AE72)</f>
        <v>0</v>
      </c>
      <c r="AF66" s="251">
        <f>SUM(AF67:AF72)</f>
        <v>0</v>
      </c>
      <c r="AG66" s="249"/>
      <c r="AH66" s="250">
        <f>SUM(AH67:AH72)</f>
        <v>0</v>
      </c>
      <c r="AI66" s="251">
        <f>SUM(AI67:AI72)</f>
        <v>0</v>
      </c>
      <c r="AJ66" s="249"/>
      <c r="AK66" s="250">
        <f>SUM(AK67:AK72)</f>
        <v>0</v>
      </c>
      <c r="AL66" s="251">
        <f>SUM(AL67:AL72)</f>
        <v>0</v>
      </c>
      <c r="AM66" s="249"/>
      <c r="AN66" s="250">
        <f>SUM(AN67:AN72)</f>
        <v>0</v>
      </c>
      <c r="AO66" s="251">
        <f>SUM(AO67:AO72)</f>
        <v>0</v>
      </c>
      <c r="AP66" s="249"/>
      <c r="AQ66" s="250">
        <f>SUM(AQ67:AQ72)</f>
        <v>0</v>
      </c>
      <c r="AR66" s="251">
        <f>SUM(AR67:AR72)</f>
        <v>0</v>
      </c>
      <c r="AS66" s="249"/>
      <c r="AT66" s="250">
        <f>SUM(AT67:AT72)</f>
        <v>0</v>
      </c>
      <c r="AU66" s="251">
        <f>SUM(AU67:AU72)</f>
        <v>0</v>
      </c>
      <c r="AV66" s="249"/>
      <c r="AW66" s="250">
        <f>SUM(AW67:AW72)</f>
        <v>0</v>
      </c>
      <c r="AX66" s="251">
        <f>SUM(AX67:AX72)</f>
        <v>0</v>
      </c>
      <c r="AY66" s="249"/>
      <c r="AZ66" s="250">
        <f>SUM(AZ67:AZ72)</f>
        <v>0</v>
      </c>
      <c r="BA66" s="251">
        <f>SUM(BA67:BA72)</f>
        <v>0</v>
      </c>
      <c r="BB66" s="249"/>
      <c r="BC66" s="250">
        <f>SUM(BC67:BC72)</f>
        <v>0</v>
      </c>
      <c r="BD66" s="251">
        <f>SUM(BD67:BD72)</f>
        <v>0</v>
      </c>
      <c r="BE66" s="249"/>
      <c r="BF66" s="250">
        <f>SUM(BF67:BF72)</f>
        <v>0</v>
      </c>
      <c r="BG66" s="251">
        <f>SUM(BG67:BG72)</f>
        <v>0</v>
      </c>
      <c r="BH66" s="249"/>
      <c r="BI66" s="250">
        <f>SUM(BI67:BI72)</f>
        <v>0</v>
      </c>
      <c r="BJ66" s="251">
        <f>SUM(BJ67:BJ72)</f>
        <v>0</v>
      </c>
      <c r="BK66" s="249"/>
      <c r="BL66" s="250">
        <f>SUM(BL67:BL72)</f>
        <v>0</v>
      </c>
      <c r="BM66" s="251">
        <f>SUM(BM67:BM72)</f>
        <v>0</v>
      </c>
      <c r="BN66" s="249"/>
      <c r="BO66" s="250">
        <f>SUM(BO67:BO72)</f>
        <v>0</v>
      </c>
      <c r="BP66" s="251">
        <f>SUM(BP67:BP72)</f>
        <v>0</v>
      </c>
      <c r="BQ66" s="249"/>
      <c r="BR66" s="250">
        <f>SUM(BR67:BR72)</f>
        <v>0</v>
      </c>
      <c r="BS66" s="251">
        <f>SUM(BS67:BS72)</f>
        <v>0</v>
      </c>
      <c r="BT66" s="249"/>
      <c r="BU66" s="250">
        <f>SUM(BU67:BU72)</f>
        <v>0</v>
      </c>
      <c r="BV66" s="251">
        <f>SUM(BV67:BV72)</f>
        <v>0</v>
      </c>
      <c r="BW66" s="249"/>
      <c r="BX66" s="250">
        <f>SUM(BX67:BX72)</f>
        <v>0</v>
      </c>
      <c r="BY66" s="251">
        <f>SUM(BY67:BY72)</f>
        <v>0</v>
      </c>
      <c r="BZ66" s="249"/>
      <c r="CA66" s="250">
        <f>SUM(CA67:CA72)</f>
        <v>0</v>
      </c>
      <c r="CB66" s="251">
        <f>SUM(CB67:CB72)</f>
        <v>0</v>
      </c>
      <c r="CC66" s="249"/>
      <c r="CD66" s="250">
        <f>SUM(CD67:CD72)</f>
        <v>159495</v>
      </c>
      <c r="CE66" s="251">
        <f>SUM(CE67:CE72)</f>
        <v>0</v>
      </c>
      <c r="CF66" s="258">
        <f>CD66/$B$9*1000</f>
        <v>10776.68918918919</v>
      </c>
    </row>
    <row r="67" spans="1:84" ht="15" customHeight="1" outlineLevel="1">
      <c r="A67" s="262"/>
      <c r="B67" s="304" t="s">
        <v>593</v>
      </c>
      <c r="C67" s="234" t="s">
        <v>51</v>
      </c>
      <c r="D67" s="235">
        <f>$D$74/100*70</f>
        <v>2572500</v>
      </c>
      <c r="E67" s="257"/>
      <c r="F67" s="254"/>
      <c r="G67" s="238">
        <f>+$D67*F67/1000</f>
        <v>0</v>
      </c>
      <c r="H67" s="239">
        <f>+$E67*F67</f>
        <v>0</v>
      </c>
      <c r="I67" s="254">
        <v>62</v>
      </c>
      <c r="J67" s="238">
        <f>+$D67*I67/1000</f>
        <v>159495</v>
      </c>
      <c r="K67" s="239">
        <f>+$E67*I67</f>
        <v>0</v>
      </c>
      <c r="L67" s="254"/>
      <c r="M67" s="238">
        <f>+$D67*L67/1000</f>
        <v>0</v>
      </c>
      <c r="N67" s="239">
        <f>+$E67*L67</f>
        <v>0</v>
      </c>
      <c r="O67" s="254"/>
      <c r="P67" s="238">
        <f>+$D67*O67/1000</f>
        <v>0</v>
      </c>
      <c r="Q67" s="239">
        <f>+$E67*O67</f>
        <v>0</v>
      </c>
      <c r="R67" s="254"/>
      <c r="S67" s="238">
        <f>+$D67*R67/1000</f>
        <v>0</v>
      </c>
      <c r="T67" s="239">
        <f>+$E67*R67</f>
        <v>0</v>
      </c>
      <c r="U67" s="254"/>
      <c r="V67" s="238">
        <f>+$D67*U67/1000</f>
        <v>0</v>
      </c>
      <c r="W67" s="239">
        <f>+$E67*U67</f>
        <v>0</v>
      </c>
      <c r="X67" s="254"/>
      <c r="Y67" s="238">
        <f>+$D67*X67/1000</f>
        <v>0</v>
      </c>
      <c r="Z67" s="239">
        <f>+$E67*X67</f>
        <v>0</v>
      </c>
      <c r="AA67" s="254"/>
      <c r="AB67" s="238">
        <f>+$D67*AA67/1000</f>
        <v>0</v>
      </c>
      <c r="AC67" s="239">
        <f>+$E67*AA67</f>
        <v>0</v>
      </c>
      <c r="AD67" s="254"/>
      <c r="AE67" s="238">
        <f>+$D67*AD67/1000</f>
        <v>0</v>
      </c>
      <c r="AF67" s="239">
        <f>+$E67*AD67</f>
        <v>0</v>
      </c>
      <c r="AG67" s="254"/>
      <c r="AH67" s="238">
        <f>+$D67*AG67/1000</f>
        <v>0</v>
      </c>
      <c r="AI67" s="239">
        <f>+$E67*AG67</f>
        <v>0</v>
      </c>
      <c r="AJ67" s="254"/>
      <c r="AK67" s="238">
        <f>+$D67*AJ67/1000</f>
        <v>0</v>
      </c>
      <c r="AL67" s="239">
        <f>+$E67*AJ67</f>
        <v>0</v>
      </c>
      <c r="AM67" s="254"/>
      <c r="AN67" s="238">
        <f>+$D67*AM67/1000</f>
        <v>0</v>
      </c>
      <c r="AO67" s="239">
        <f>+$E67*AM67</f>
        <v>0</v>
      </c>
      <c r="AP67" s="254"/>
      <c r="AQ67" s="238">
        <f>+$D67*AP67/1000</f>
        <v>0</v>
      </c>
      <c r="AR67" s="239">
        <f>+$E67*AP67</f>
        <v>0</v>
      </c>
      <c r="AS67" s="254"/>
      <c r="AT67" s="238">
        <f>+$D67*AS67/1000</f>
        <v>0</v>
      </c>
      <c r="AU67" s="239">
        <f>+$E67*AS67</f>
        <v>0</v>
      </c>
      <c r="AV67" s="254"/>
      <c r="AW67" s="238">
        <f>+$D67*AV67/1000</f>
        <v>0</v>
      </c>
      <c r="AX67" s="239">
        <f>+$E67*AV67</f>
        <v>0</v>
      </c>
      <c r="AY67" s="254"/>
      <c r="AZ67" s="238">
        <f>+$D67*AY67/1000</f>
        <v>0</v>
      </c>
      <c r="BA67" s="239">
        <f>+$E67*AY67</f>
        <v>0</v>
      </c>
      <c r="BB67" s="254"/>
      <c r="BC67" s="238">
        <f>+$D67*BB67/1000</f>
        <v>0</v>
      </c>
      <c r="BD67" s="239">
        <f>+$E67*BB67</f>
        <v>0</v>
      </c>
      <c r="BE67" s="254"/>
      <c r="BF67" s="238">
        <f>+$D67*BE67/1000</f>
        <v>0</v>
      </c>
      <c r="BG67" s="239">
        <f>+$E67*BE67</f>
        <v>0</v>
      </c>
      <c r="BH67" s="254"/>
      <c r="BI67" s="238">
        <f>+$D67*BH67/1000</f>
        <v>0</v>
      </c>
      <c r="BJ67" s="239">
        <f>+$E67*BH67</f>
        <v>0</v>
      </c>
      <c r="BK67" s="254"/>
      <c r="BL67" s="238">
        <f>+$D67*BK67/1000</f>
        <v>0</v>
      </c>
      <c r="BM67" s="239">
        <f>+$E67*BK67</f>
        <v>0</v>
      </c>
      <c r="BN67" s="254"/>
      <c r="BO67" s="238">
        <f>+$D67*BN67/1000</f>
        <v>0</v>
      </c>
      <c r="BP67" s="239">
        <f>+$E67*BN67</f>
        <v>0</v>
      </c>
      <c r="BQ67" s="254"/>
      <c r="BR67" s="238">
        <f>+$D67*BQ67/1000</f>
        <v>0</v>
      </c>
      <c r="BS67" s="239">
        <f>+$E67*BQ67</f>
        <v>0</v>
      </c>
      <c r="BT67" s="254"/>
      <c r="BU67" s="238">
        <f>+$D67*BT67/1000</f>
        <v>0</v>
      </c>
      <c r="BV67" s="239">
        <f>+$E67*BT67</f>
        <v>0</v>
      </c>
      <c r="BW67" s="254"/>
      <c r="BX67" s="238">
        <f>+$D67*BW67/1000</f>
        <v>0</v>
      </c>
      <c r="BY67" s="239">
        <f>+$E67*BW67</f>
        <v>0</v>
      </c>
      <c r="BZ67" s="254"/>
      <c r="CA67" s="238">
        <f>+$D67*BZ67/1000</f>
        <v>0</v>
      </c>
      <c r="CB67" s="239">
        <f>+$E67*BZ67</f>
        <v>0</v>
      </c>
      <c r="CC67" s="259">
        <f>SUMIF($14:$14,"QTY",67:67)</f>
        <v>62</v>
      </c>
      <c r="CD67" s="260">
        <f>SUMIF($14:$14,"IDR x 1000",67:67)</f>
        <v>159495</v>
      </c>
      <c r="CE67" s="261">
        <f>SUMIF($14:$14,"USD",67:67)</f>
        <v>0</v>
      </c>
      <c r="CF67" s="258">
        <f t="shared" si="92"/>
        <v>10776.68918918919</v>
      </c>
    </row>
    <row r="68" spans="1:84" ht="15" customHeight="1" outlineLevel="1">
      <c r="A68" s="262"/>
      <c r="B68" s="304" t="s">
        <v>594</v>
      </c>
      <c r="C68" s="234" t="s">
        <v>51</v>
      </c>
      <c r="D68" s="235">
        <f>$D$74/100*70</f>
        <v>2572500</v>
      </c>
      <c r="E68" s="257"/>
      <c r="F68" s="254"/>
      <c r="G68" s="238">
        <f>+$D68*F68/1000</f>
        <v>0</v>
      </c>
      <c r="H68" s="239">
        <f>+$E68*F68</f>
        <v>0</v>
      </c>
      <c r="I68" s="254"/>
      <c r="J68" s="238">
        <f>+$D68*I68/1000</f>
        <v>0</v>
      </c>
      <c r="K68" s="239">
        <f>+$E68*I68</f>
        <v>0</v>
      </c>
      <c r="L68" s="254"/>
      <c r="M68" s="238">
        <f>+$D68*L68/1000</f>
        <v>0</v>
      </c>
      <c r="N68" s="239">
        <f>+$E68*L68</f>
        <v>0</v>
      </c>
      <c r="O68" s="254"/>
      <c r="P68" s="238">
        <f>+$D68*O68/1000</f>
        <v>0</v>
      </c>
      <c r="Q68" s="239">
        <f>+$E68*O68</f>
        <v>0</v>
      </c>
      <c r="R68" s="254"/>
      <c r="S68" s="238">
        <f>+$D68*R68/1000</f>
        <v>0</v>
      </c>
      <c r="T68" s="239">
        <f>+$E68*R68</f>
        <v>0</v>
      </c>
      <c r="U68" s="254"/>
      <c r="V68" s="238">
        <f>+$D68*U68/1000</f>
        <v>0</v>
      </c>
      <c r="W68" s="239">
        <f>+$E68*U68</f>
        <v>0</v>
      </c>
      <c r="X68" s="254"/>
      <c r="Y68" s="238">
        <f>+$D68*X68/1000</f>
        <v>0</v>
      </c>
      <c r="Z68" s="239">
        <f>+$E68*X68</f>
        <v>0</v>
      </c>
      <c r="AA68" s="254"/>
      <c r="AB68" s="238">
        <f>+$D68*AA68/1000</f>
        <v>0</v>
      </c>
      <c r="AC68" s="239">
        <f>+$E68*AA68</f>
        <v>0</v>
      </c>
      <c r="AD68" s="254"/>
      <c r="AE68" s="238">
        <f>+$D68*AD68/1000</f>
        <v>0</v>
      </c>
      <c r="AF68" s="239">
        <f>+$E68*AD68</f>
        <v>0</v>
      </c>
      <c r="AG68" s="254"/>
      <c r="AH68" s="238">
        <f>+$D68*AG68/1000</f>
        <v>0</v>
      </c>
      <c r="AI68" s="239">
        <f>+$E68*AG68</f>
        <v>0</v>
      </c>
      <c r="AJ68" s="254"/>
      <c r="AK68" s="238">
        <f>+$D68*AJ68/1000</f>
        <v>0</v>
      </c>
      <c r="AL68" s="239">
        <f>+$E68*AJ68</f>
        <v>0</v>
      </c>
      <c r="AM68" s="254"/>
      <c r="AN68" s="238">
        <f>+$D68*AM68/1000</f>
        <v>0</v>
      </c>
      <c r="AO68" s="239">
        <f>+$E68*AM68</f>
        <v>0</v>
      </c>
      <c r="AP68" s="254"/>
      <c r="AQ68" s="238">
        <f>+$D68*AP68/1000</f>
        <v>0</v>
      </c>
      <c r="AR68" s="239">
        <f>+$E68*AP68</f>
        <v>0</v>
      </c>
      <c r="AS68" s="254"/>
      <c r="AT68" s="238">
        <f>+$D68*AS68/1000</f>
        <v>0</v>
      </c>
      <c r="AU68" s="239">
        <f>+$E68*AS68</f>
        <v>0</v>
      </c>
      <c r="AV68" s="254"/>
      <c r="AW68" s="238">
        <f>+$D68*AV68/1000</f>
        <v>0</v>
      </c>
      <c r="AX68" s="239">
        <f>+$E68*AV68</f>
        <v>0</v>
      </c>
      <c r="AY68" s="254"/>
      <c r="AZ68" s="238">
        <f>+$D68*AY68/1000</f>
        <v>0</v>
      </c>
      <c r="BA68" s="239">
        <f>+$E68*AY68</f>
        <v>0</v>
      </c>
      <c r="BB68" s="254"/>
      <c r="BC68" s="238">
        <f>+$D68*BB68/1000</f>
        <v>0</v>
      </c>
      <c r="BD68" s="239">
        <f>+$E68*BB68</f>
        <v>0</v>
      </c>
      <c r="BE68" s="254"/>
      <c r="BF68" s="238">
        <f>+$D68*BE68/1000</f>
        <v>0</v>
      </c>
      <c r="BG68" s="239">
        <f>+$E68*BE68</f>
        <v>0</v>
      </c>
      <c r="BH68" s="254"/>
      <c r="BI68" s="238">
        <f>+$D68*BH68/1000</f>
        <v>0</v>
      </c>
      <c r="BJ68" s="239">
        <f>+$E68*BH68</f>
        <v>0</v>
      </c>
      <c r="BK68" s="254"/>
      <c r="BL68" s="238">
        <f>+$D68*BK68/1000</f>
        <v>0</v>
      </c>
      <c r="BM68" s="239">
        <f>+$E68*BK68</f>
        <v>0</v>
      </c>
      <c r="BN68" s="254"/>
      <c r="BO68" s="238">
        <f>+$D68*BN68/1000</f>
        <v>0</v>
      </c>
      <c r="BP68" s="239">
        <f>+$E68*BN68</f>
        <v>0</v>
      </c>
      <c r="BQ68" s="254"/>
      <c r="BR68" s="238">
        <f>+$D68*BQ68/1000</f>
        <v>0</v>
      </c>
      <c r="BS68" s="239">
        <f>+$E68*BQ68</f>
        <v>0</v>
      </c>
      <c r="BT68" s="254"/>
      <c r="BU68" s="238">
        <f>+$D68*BT68/1000</f>
        <v>0</v>
      </c>
      <c r="BV68" s="239">
        <f>+$E68*BT68</f>
        <v>0</v>
      </c>
      <c r="BW68" s="254"/>
      <c r="BX68" s="238">
        <f>+$D68*BW68/1000</f>
        <v>0</v>
      </c>
      <c r="BY68" s="239">
        <f>+$E68*BW68</f>
        <v>0</v>
      </c>
      <c r="BZ68" s="254"/>
      <c r="CA68" s="238">
        <f>+$D68*BZ68/1000</f>
        <v>0</v>
      </c>
      <c r="CB68" s="239">
        <f>+$E68*BZ68</f>
        <v>0</v>
      </c>
      <c r="CC68" s="259">
        <f>SUMIF($14:$14,"QTY",68:68)</f>
        <v>0</v>
      </c>
      <c r="CD68" s="260">
        <f>SUMIF($14:$14,"IDR x 1000",68:68)</f>
        <v>0</v>
      </c>
      <c r="CE68" s="261">
        <f>SUMIF($14:$14,"USD",68:68)</f>
        <v>0</v>
      </c>
      <c r="CF68" s="258">
        <f t="shared" si="92"/>
        <v>0</v>
      </c>
    </row>
    <row r="69" spans="1:84" ht="15" customHeight="1" outlineLevel="1">
      <c r="A69" s="262"/>
      <c r="B69" s="304" t="s">
        <v>595</v>
      </c>
      <c r="C69" s="234" t="s">
        <v>51</v>
      </c>
      <c r="D69" s="235">
        <f>-$D$67/100*50</f>
        <v>-1286250</v>
      </c>
      <c r="E69" s="257"/>
      <c r="F69" s="254"/>
      <c r="G69" s="238">
        <f>+$D69*F69/1000</f>
        <v>0</v>
      </c>
      <c r="H69" s="239">
        <f>+$E69*F69</f>
        <v>0</v>
      </c>
      <c r="I69" s="254"/>
      <c r="J69" s="238">
        <f>+$D69*I69/1000</f>
        <v>0</v>
      </c>
      <c r="K69" s="239">
        <f>+$E69*I69</f>
        <v>0</v>
      </c>
      <c r="L69" s="254"/>
      <c r="M69" s="238">
        <f>+$D69*L69/1000</f>
        <v>0</v>
      </c>
      <c r="N69" s="239">
        <f>+$E69*L69</f>
        <v>0</v>
      </c>
      <c r="O69" s="254"/>
      <c r="P69" s="238">
        <f>+$D69*O69/1000</f>
        <v>0</v>
      </c>
      <c r="Q69" s="239">
        <f>+$E69*O69</f>
        <v>0</v>
      </c>
      <c r="R69" s="254"/>
      <c r="S69" s="238">
        <f>+$D69*R69/1000</f>
        <v>0</v>
      </c>
      <c r="T69" s="239">
        <f>+$E69*R69</f>
        <v>0</v>
      </c>
      <c r="U69" s="254"/>
      <c r="V69" s="238">
        <f>+$D69*U69/1000</f>
        <v>0</v>
      </c>
      <c r="W69" s="239">
        <f>+$E69*U69</f>
        <v>0</v>
      </c>
      <c r="X69" s="254"/>
      <c r="Y69" s="238">
        <f>+$D69*X69/1000</f>
        <v>0</v>
      </c>
      <c r="Z69" s="239">
        <f>+$E69*X69</f>
        <v>0</v>
      </c>
      <c r="AA69" s="254"/>
      <c r="AB69" s="238">
        <f>+$D69*AA69/1000</f>
        <v>0</v>
      </c>
      <c r="AC69" s="239">
        <f>+$E69*AA69</f>
        <v>0</v>
      </c>
      <c r="AD69" s="254"/>
      <c r="AE69" s="238">
        <f>+$D69*AD69/1000</f>
        <v>0</v>
      </c>
      <c r="AF69" s="239">
        <f>+$E69*AD69</f>
        <v>0</v>
      </c>
      <c r="AG69" s="254"/>
      <c r="AH69" s="238">
        <f>+$D69*AG69/1000</f>
        <v>0</v>
      </c>
      <c r="AI69" s="239">
        <f>+$E69*AG69</f>
        <v>0</v>
      </c>
      <c r="AJ69" s="254"/>
      <c r="AK69" s="238">
        <f>+$D69*AJ69/1000</f>
        <v>0</v>
      </c>
      <c r="AL69" s="239">
        <f>+$E69*AJ69</f>
        <v>0</v>
      </c>
      <c r="AM69" s="254"/>
      <c r="AN69" s="238">
        <f>+$D69*AM69/1000</f>
        <v>0</v>
      </c>
      <c r="AO69" s="239">
        <f>+$E69*AM69</f>
        <v>0</v>
      </c>
      <c r="AP69" s="254"/>
      <c r="AQ69" s="238">
        <f>+$D69*AP69/1000</f>
        <v>0</v>
      </c>
      <c r="AR69" s="239">
        <f>+$E69*AP69</f>
        <v>0</v>
      </c>
      <c r="AS69" s="254"/>
      <c r="AT69" s="238">
        <f>+$D69*AS69/1000</f>
        <v>0</v>
      </c>
      <c r="AU69" s="239">
        <f>+$E69*AS69</f>
        <v>0</v>
      </c>
      <c r="AV69" s="254"/>
      <c r="AW69" s="238">
        <f>+$D69*AV69/1000</f>
        <v>0</v>
      </c>
      <c r="AX69" s="239">
        <f>+$E69*AV69</f>
        <v>0</v>
      </c>
      <c r="AY69" s="254"/>
      <c r="AZ69" s="238">
        <f>+$D69*AY69/1000</f>
        <v>0</v>
      </c>
      <c r="BA69" s="239">
        <f>+$E69*AY69</f>
        <v>0</v>
      </c>
      <c r="BB69" s="254"/>
      <c r="BC69" s="238">
        <f>+$D69*BB69/1000</f>
        <v>0</v>
      </c>
      <c r="BD69" s="239">
        <f>+$E69*BB69</f>
        <v>0</v>
      </c>
      <c r="BE69" s="254"/>
      <c r="BF69" s="238">
        <f>+$D69*BE69/1000</f>
        <v>0</v>
      </c>
      <c r="BG69" s="239">
        <f>+$E69*BE69</f>
        <v>0</v>
      </c>
      <c r="BH69" s="254"/>
      <c r="BI69" s="238">
        <f>+$D69*BH69/1000</f>
        <v>0</v>
      </c>
      <c r="BJ69" s="239">
        <f>+$E69*BH69</f>
        <v>0</v>
      </c>
      <c r="BK69" s="254"/>
      <c r="BL69" s="238">
        <f>+$D69*BK69/1000</f>
        <v>0</v>
      </c>
      <c r="BM69" s="239">
        <f>+$E69*BK69</f>
        <v>0</v>
      </c>
      <c r="BN69" s="254"/>
      <c r="BO69" s="238">
        <f>+$D69*BN69/1000</f>
        <v>0</v>
      </c>
      <c r="BP69" s="239">
        <f>+$E69*BN69</f>
        <v>0</v>
      </c>
      <c r="BQ69" s="254"/>
      <c r="BR69" s="238">
        <f>+$D69*BQ69/1000</f>
        <v>0</v>
      </c>
      <c r="BS69" s="239">
        <f>+$E69*BQ69</f>
        <v>0</v>
      </c>
      <c r="BT69" s="254"/>
      <c r="BU69" s="238">
        <f>+$D69*BT69/1000</f>
        <v>0</v>
      </c>
      <c r="BV69" s="239">
        <f>+$E69*BT69</f>
        <v>0</v>
      </c>
      <c r="BW69" s="254"/>
      <c r="BX69" s="238">
        <f>+$D69*BW69/1000</f>
        <v>0</v>
      </c>
      <c r="BY69" s="239">
        <f>+$E69*BW69</f>
        <v>0</v>
      </c>
      <c r="BZ69" s="254"/>
      <c r="CA69" s="238">
        <f>+$D69*BZ69/1000</f>
        <v>0</v>
      </c>
      <c r="CB69" s="239">
        <f>+$E69*BZ69</f>
        <v>0</v>
      </c>
      <c r="CC69" s="259">
        <f>SUMIF($14:$14,"QTY",69:69)</f>
        <v>0</v>
      </c>
      <c r="CD69" s="260">
        <f>SUMIF($14:$14,"IDR x 1000",69:69)</f>
        <v>0</v>
      </c>
      <c r="CE69" s="261">
        <f>SUMIF($14:$14,"USD",69:69)</f>
        <v>0</v>
      </c>
      <c r="CF69" s="258">
        <f t="shared" si="92"/>
        <v>0</v>
      </c>
    </row>
    <row r="70" spans="1:84" ht="15" customHeight="1" outlineLevel="1">
      <c r="A70" s="262"/>
      <c r="B70" s="304" t="s">
        <v>596</v>
      </c>
      <c r="C70" s="234" t="s">
        <v>51</v>
      </c>
      <c r="D70" s="235">
        <v>0</v>
      </c>
      <c r="E70" s="257"/>
      <c r="F70" s="254"/>
      <c r="G70" s="238">
        <f>+$D70*F70/1000</f>
        <v>0</v>
      </c>
      <c r="H70" s="239">
        <f>+$E70*F70</f>
        <v>0</v>
      </c>
      <c r="I70" s="254">
        <v>35</v>
      </c>
      <c r="J70" s="238">
        <f>+$D70*I70/1000</f>
        <v>0</v>
      </c>
      <c r="K70" s="239">
        <f>+$E70*I70</f>
        <v>0</v>
      </c>
      <c r="L70" s="254"/>
      <c r="M70" s="238">
        <f>+$D70*L70/1000</f>
        <v>0</v>
      </c>
      <c r="N70" s="239">
        <f>+$E70*L70</f>
        <v>0</v>
      </c>
      <c r="O70" s="254"/>
      <c r="P70" s="238">
        <f>+$D70*O70/1000</f>
        <v>0</v>
      </c>
      <c r="Q70" s="239">
        <f>+$E70*O70</f>
        <v>0</v>
      </c>
      <c r="R70" s="254"/>
      <c r="S70" s="238">
        <f>+$D70*R70/1000</f>
        <v>0</v>
      </c>
      <c r="T70" s="239">
        <f>+$E70*R70</f>
        <v>0</v>
      </c>
      <c r="U70" s="254"/>
      <c r="V70" s="238">
        <f>+$D70*U70/1000</f>
        <v>0</v>
      </c>
      <c r="W70" s="239">
        <f>+$E70*U70</f>
        <v>0</v>
      </c>
      <c r="X70" s="254"/>
      <c r="Y70" s="238">
        <f>+$D70*X70/1000</f>
        <v>0</v>
      </c>
      <c r="Z70" s="239">
        <f>+$E70*X70</f>
        <v>0</v>
      </c>
      <c r="AA70" s="254"/>
      <c r="AB70" s="238">
        <f>+$D70*AA70/1000</f>
        <v>0</v>
      </c>
      <c r="AC70" s="239">
        <f>+$E70*AA70</f>
        <v>0</v>
      </c>
      <c r="AD70" s="254">
        <v>2</v>
      </c>
      <c r="AE70" s="238">
        <f>+$D70*AD70/1000</f>
        <v>0</v>
      </c>
      <c r="AF70" s="239">
        <f>+$E70*AD70</f>
        <v>0</v>
      </c>
      <c r="AG70" s="254"/>
      <c r="AH70" s="238">
        <f>+$D70*AG70/1000</f>
        <v>0</v>
      </c>
      <c r="AI70" s="239">
        <f>+$E70*AG70</f>
        <v>0</v>
      </c>
      <c r="AJ70" s="254"/>
      <c r="AK70" s="238">
        <f>+$D70*AJ70/1000</f>
        <v>0</v>
      </c>
      <c r="AL70" s="239">
        <f>+$E70*AJ70</f>
        <v>0</v>
      </c>
      <c r="AM70" s="254"/>
      <c r="AN70" s="238">
        <f>+$D70*AM70/1000</f>
        <v>0</v>
      </c>
      <c r="AO70" s="239">
        <f>+$E70*AM70</f>
        <v>0</v>
      </c>
      <c r="AP70" s="254">
        <v>3.5</v>
      </c>
      <c r="AQ70" s="238">
        <f>+$D70*AP70/1000</f>
        <v>0</v>
      </c>
      <c r="AR70" s="239">
        <f>+$E70*AP70</f>
        <v>0</v>
      </c>
      <c r="AS70" s="254"/>
      <c r="AT70" s="238">
        <f>+$D70*AS70/1000</f>
        <v>0</v>
      </c>
      <c r="AU70" s="239">
        <f>+$E70*AS70</f>
        <v>0</v>
      </c>
      <c r="AV70" s="254"/>
      <c r="AW70" s="238">
        <f>+$D70*AV70/1000</f>
        <v>0</v>
      </c>
      <c r="AX70" s="239">
        <f>+$E70*AV70</f>
        <v>0</v>
      </c>
      <c r="AY70" s="254"/>
      <c r="AZ70" s="238">
        <f>+$D70*AY70/1000</f>
        <v>0</v>
      </c>
      <c r="BA70" s="239">
        <f>+$E70*AY70</f>
        <v>0</v>
      </c>
      <c r="BB70" s="254"/>
      <c r="BC70" s="238">
        <f>+$D70*BB70/1000</f>
        <v>0</v>
      </c>
      <c r="BD70" s="239">
        <f>+$E70*BB70</f>
        <v>0</v>
      </c>
      <c r="BE70" s="254"/>
      <c r="BF70" s="238">
        <f>+$D70*BE70/1000</f>
        <v>0</v>
      </c>
      <c r="BG70" s="239">
        <f>+$E70*BE70</f>
        <v>0</v>
      </c>
      <c r="BH70" s="254"/>
      <c r="BI70" s="238">
        <f>+$D70*BH70/1000</f>
        <v>0</v>
      </c>
      <c r="BJ70" s="239">
        <f>+$E70*BH70</f>
        <v>0</v>
      </c>
      <c r="BK70" s="254"/>
      <c r="BL70" s="238">
        <f>+$D70*BK70/1000</f>
        <v>0</v>
      </c>
      <c r="BM70" s="239">
        <f>+$E70*BK70</f>
        <v>0</v>
      </c>
      <c r="BN70" s="254"/>
      <c r="BO70" s="238">
        <f>+$D70*BN70/1000</f>
        <v>0</v>
      </c>
      <c r="BP70" s="239">
        <f>+$E70*BN70</f>
        <v>0</v>
      </c>
      <c r="BQ70" s="254"/>
      <c r="BR70" s="238">
        <f>+$D70*BQ70/1000</f>
        <v>0</v>
      </c>
      <c r="BS70" s="239">
        <f>+$E70*BQ70</f>
        <v>0</v>
      </c>
      <c r="BT70" s="254"/>
      <c r="BU70" s="238">
        <f>+$D70*BT70/1000</f>
        <v>0</v>
      </c>
      <c r="BV70" s="239">
        <f>+$E70*BT70</f>
        <v>0</v>
      </c>
      <c r="BW70" s="254"/>
      <c r="BX70" s="238">
        <f>+$D70*BW70/1000</f>
        <v>0</v>
      </c>
      <c r="BY70" s="239">
        <f>+$E70*BW70</f>
        <v>0</v>
      </c>
      <c r="BZ70" s="254"/>
      <c r="CA70" s="238">
        <f>+$D70*BZ70/1000</f>
        <v>0</v>
      </c>
      <c r="CB70" s="239">
        <f>+$E70*BZ70</f>
        <v>0</v>
      </c>
      <c r="CC70" s="259">
        <f>SUMIF($14:$14,"QTY",70:70)</f>
        <v>40.5</v>
      </c>
      <c r="CD70" s="260">
        <f>SUMIF($14:$14,"IDR x 1000",70:70)</f>
        <v>0</v>
      </c>
      <c r="CE70" s="261">
        <f>SUMIF($14:$14,"USD",70:70)</f>
        <v>0</v>
      </c>
      <c r="CF70" s="258">
        <f t="shared" si="92"/>
        <v>0</v>
      </c>
    </row>
    <row r="71" spans="1:84" ht="15" customHeight="1" outlineLevel="1">
      <c r="A71" s="262"/>
      <c r="B71" s="255"/>
      <c r="C71" s="234"/>
      <c r="D71" s="235"/>
      <c r="E71" s="257"/>
      <c r="F71" s="254"/>
      <c r="G71" s="238">
        <f>+$D71*F71/1000</f>
        <v>0</v>
      </c>
      <c r="H71" s="239">
        <f>+$E71*F71</f>
        <v>0</v>
      </c>
      <c r="I71" s="254"/>
      <c r="J71" s="238">
        <f>+$D71*I71/1000</f>
        <v>0</v>
      </c>
      <c r="K71" s="239">
        <f>+$E71*I71</f>
        <v>0</v>
      </c>
      <c r="L71" s="254"/>
      <c r="M71" s="238">
        <f>+$D71*L71/1000</f>
        <v>0</v>
      </c>
      <c r="N71" s="239">
        <f>+$E71*L71</f>
        <v>0</v>
      </c>
      <c r="O71" s="254"/>
      <c r="P71" s="238">
        <f>+$D71*O71/1000</f>
        <v>0</v>
      </c>
      <c r="Q71" s="239">
        <f>+$E71*O71</f>
        <v>0</v>
      </c>
      <c r="R71" s="254"/>
      <c r="S71" s="238">
        <f>+$D71*R71/1000</f>
        <v>0</v>
      </c>
      <c r="T71" s="239">
        <f>+$E71*R71</f>
        <v>0</v>
      </c>
      <c r="U71" s="254"/>
      <c r="V71" s="238">
        <f>+$D71*U71/1000</f>
        <v>0</v>
      </c>
      <c r="W71" s="239">
        <f>+$E71*U71</f>
        <v>0</v>
      </c>
      <c r="X71" s="254"/>
      <c r="Y71" s="238">
        <f>+$D71*X71/1000</f>
        <v>0</v>
      </c>
      <c r="Z71" s="239">
        <f>+$E71*X71</f>
        <v>0</v>
      </c>
      <c r="AA71" s="254"/>
      <c r="AB71" s="238">
        <f>+$D71*AA71/1000</f>
        <v>0</v>
      </c>
      <c r="AC71" s="239">
        <f>+$E71*AA71</f>
        <v>0</v>
      </c>
      <c r="AD71" s="254"/>
      <c r="AE71" s="238">
        <f>+$D71*AD71/1000</f>
        <v>0</v>
      </c>
      <c r="AF71" s="239">
        <f>+$E71*AD71</f>
        <v>0</v>
      </c>
      <c r="AG71" s="254"/>
      <c r="AH71" s="238">
        <f>+$D71*AG71/1000</f>
        <v>0</v>
      </c>
      <c r="AI71" s="239">
        <f>+$E71*AG71</f>
        <v>0</v>
      </c>
      <c r="AJ71" s="254"/>
      <c r="AK71" s="238">
        <f>+$D71*AJ71/1000</f>
        <v>0</v>
      </c>
      <c r="AL71" s="239">
        <f>+$E71*AJ71</f>
        <v>0</v>
      </c>
      <c r="AM71" s="254"/>
      <c r="AN71" s="238">
        <f>+$D71*AM71/1000</f>
        <v>0</v>
      </c>
      <c r="AO71" s="239">
        <f>+$E71*AM71</f>
        <v>0</v>
      </c>
      <c r="AP71" s="254"/>
      <c r="AQ71" s="238">
        <f>+$D71*AP71/1000</f>
        <v>0</v>
      </c>
      <c r="AR71" s="239">
        <f>+$E71*AP71</f>
        <v>0</v>
      </c>
      <c r="AS71" s="254"/>
      <c r="AT71" s="238">
        <f>+$D71*AS71/1000</f>
        <v>0</v>
      </c>
      <c r="AU71" s="239">
        <f>+$E71*AS71</f>
        <v>0</v>
      </c>
      <c r="AV71" s="254"/>
      <c r="AW71" s="238">
        <f>+$D71*AV71/1000</f>
        <v>0</v>
      </c>
      <c r="AX71" s="239">
        <f>+$E71*AV71</f>
        <v>0</v>
      </c>
      <c r="AY71" s="254"/>
      <c r="AZ71" s="238">
        <f>+$D71*AY71/1000</f>
        <v>0</v>
      </c>
      <c r="BA71" s="239">
        <f>+$E71*AY71</f>
        <v>0</v>
      </c>
      <c r="BB71" s="254"/>
      <c r="BC71" s="238">
        <f>+$D71*BB71/1000</f>
        <v>0</v>
      </c>
      <c r="BD71" s="239">
        <f>+$E71*BB71</f>
        <v>0</v>
      </c>
      <c r="BE71" s="254"/>
      <c r="BF71" s="238">
        <f>+$D71*BE71/1000</f>
        <v>0</v>
      </c>
      <c r="BG71" s="239">
        <f>+$E71*BE71</f>
        <v>0</v>
      </c>
      <c r="BH71" s="254"/>
      <c r="BI71" s="238">
        <f>+$D71*BH71/1000</f>
        <v>0</v>
      </c>
      <c r="BJ71" s="239">
        <f>+$E71*BH71</f>
        <v>0</v>
      </c>
      <c r="BK71" s="254"/>
      <c r="BL71" s="238">
        <f>+$D71*BK71/1000</f>
        <v>0</v>
      </c>
      <c r="BM71" s="239">
        <f>+$E71*BK71</f>
        <v>0</v>
      </c>
      <c r="BN71" s="254"/>
      <c r="BO71" s="238">
        <f>+$D71*BN71/1000</f>
        <v>0</v>
      </c>
      <c r="BP71" s="239">
        <f>+$E71*BN71</f>
        <v>0</v>
      </c>
      <c r="BQ71" s="254"/>
      <c r="BR71" s="238">
        <f>+$D71*BQ71/1000</f>
        <v>0</v>
      </c>
      <c r="BS71" s="239">
        <f>+$E71*BQ71</f>
        <v>0</v>
      </c>
      <c r="BT71" s="254"/>
      <c r="BU71" s="238">
        <f>+$D71*BT71/1000</f>
        <v>0</v>
      </c>
      <c r="BV71" s="239">
        <f>+$E71*BT71</f>
        <v>0</v>
      </c>
      <c r="BW71" s="254"/>
      <c r="BX71" s="238">
        <f>+$D71*BW71/1000</f>
        <v>0</v>
      </c>
      <c r="BY71" s="239">
        <f>+$E71*BW71</f>
        <v>0</v>
      </c>
      <c r="BZ71" s="254"/>
      <c r="CA71" s="238">
        <f>+$D71*BZ71/1000</f>
        <v>0</v>
      </c>
      <c r="CB71" s="239">
        <f>+$E71*BZ71</f>
        <v>0</v>
      </c>
      <c r="CC71" s="259">
        <f>SUMIF($14:$14,"QTY",71:71)</f>
        <v>0</v>
      </c>
      <c r="CD71" s="260">
        <f>SUMIF($14:$14,"IDR x 1000",71:71)</f>
        <v>0</v>
      </c>
      <c r="CE71" s="261">
        <f>SUMIF($14:$14,"USD",71:71)</f>
        <v>0</v>
      </c>
      <c r="CF71" s="258">
        <f t="shared" si="92"/>
        <v>0</v>
      </c>
    </row>
    <row r="72" spans="1:84" ht="15" customHeight="1" outlineLevel="1">
      <c r="A72" s="240" t="s">
        <v>28</v>
      </c>
      <c r="B72" s="241"/>
      <c r="C72" s="242"/>
      <c r="D72" s="243"/>
      <c r="E72" s="244"/>
      <c r="F72" s="245"/>
      <c r="G72" s="246"/>
      <c r="H72" s="247"/>
      <c r="I72" s="245"/>
      <c r="J72" s="246"/>
      <c r="K72" s="247"/>
      <c r="L72" s="245"/>
      <c r="M72" s="246"/>
      <c r="N72" s="247"/>
      <c r="O72" s="245"/>
      <c r="P72" s="246"/>
      <c r="Q72" s="247"/>
      <c r="R72" s="245"/>
      <c r="S72" s="246"/>
      <c r="T72" s="247"/>
      <c r="U72" s="245"/>
      <c r="V72" s="246"/>
      <c r="W72" s="247"/>
      <c r="X72" s="245"/>
      <c r="Y72" s="246"/>
      <c r="Z72" s="247"/>
      <c r="AA72" s="245"/>
      <c r="AB72" s="246"/>
      <c r="AC72" s="247"/>
      <c r="AD72" s="245"/>
      <c r="AE72" s="246"/>
      <c r="AF72" s="247"/>
      <c r="AG72" s="245"/>
      <c r="AH72" s="246"/>
      <c r="AI72" s="247"/>
      <c r="AJ72" s="245"/>
      <c r="AK72" s="246"/>
      <c r="AL72" s="247"/>
      <c r="AM72" s="245"/>
      <c r="AN72" s="246"/>
      <c r="AO72" s="247"/>
      <c r="AP72" s="245"/>
      <c r="AQ72" s="246"/>
      <c r="AR72" s="247"/>
      <c r="AS72" s="245"/>
      <c r="AT72" s="246"/>
      <c r="AU72" s="247"/>
      <c r="AV72" s="245"/>
      <c r="AW72" s="246"/>
      <c r="AX72" s="247"/>
      <c r="AY72" s="245"/>
      <c r="AZ72" s="246"/>
      <c r="BA72" s="247"/>
      <c r="BB72" s="245"/>
      <c r="BC72" s="246"/>
      <c r="BD72" s="247"/>
      <c r="BE72" s="245"/>
      <c r="BF72" s="246"/>
      <c r="BG72" s="247"/>
      <c r="BH72" s="245"/>
      <c r="BI72" s="246"/>
      <c r="BJ72" s="247"/>
      <c r="BK72" s="245"/>
      <c r="BL72" s="246"/>
      <c r="BM72" s="247"/>
      <c r="BN72" s="245"/>
      <c r="BO72" s="246"/>
      <c r="BP72" s="247"/>
      <c r="BQ72" s="245"/>
      <c r="BR72" s="246"/>
      <c r="BS72" s="247"/>
      <c r="BT72" s="245"/>
      <c r="BU72" s="246"/>
      <c r="BV72" s="247"/>
      <c r="BW72" s="245"/>
      <c r="BX72" s="246"/>
      <c r="BY72" s="247"/>
      <c r="BZ72" s="245"/>
      <c r="CA72" s="246"/>
      <c r="CB72" s="247"/>
      <c r="CC72" s="245"/>
      <c r="CD72" s="246"/>
      <c r="CE72" s="247"/>
      <c r="CF72" s="258">
        <f t="shared" si="92"/>
        <v>0</v>
      </c>
    </row>
    <row r="73" spans="1:84" ht="15" customHeight="1">
      <c r="A73" s="264">
        <v>21</v>
      </c>
      <c r="B73" s="248" t="s">
        <v>52</v>
      </c>
      <c r="C73" s="333" t="s">
        <v>27</v>
      </c>
      <c r="D73" s="334"/>
      <c r="E73" s="335"/>
      <c r="F73" s="249"/>
      <c r="G73" s="250">
        <f>SUM(G74:G79)</f>
        <v>0</v>
      </c>
      <c r="H73" s="251">
        <f>SUM(H74:H79)</f>
        <v>0</v>
      </c>
      <c r="I73" s="249"/>
      <c r="J73" s="250">
        <f>SUM(J74:J79)</f>
        <v>48693.75</v>
      </c>
      <c r="K73" s="251">
        <f>SUM(K74:K79)</f>
        <v>0</v>
      </c>
      <c r="L73" s="249"/>
      <c r="M73" s="250">
        <f>SUM(M74:M79)</f>
        <v>88200</v>
      </c>
      <c r="N73" s="251">
        <f>SUM(N74:N79)</f>
        <v>0</v>
      </c>
      <c r="O73" s="249"/>
      <c r="P73" s="250">
        <f>SUM(P74:P79)</f>
        <v>88200</v>
      </c>
      <c r="Q73" s="251">
        <f>SUM(Q74:Q79)</f>
        <v>0</v>
      </c>
      <c r="R73" s="249"/>
      <c r="S73" s="250">
        <f>SUM(S74:S79)</f>
        <v>88200</v>
      </c>
      <c r="T73" s="251">
        <f>SUM(T74:T79)</f>
        <v>0</v>
      </c>
      <c r="U73" s="249"/>
      <c r="V73" s="250">
        <f>SUM(V74:V79)</f>
        <v>88200</v>
      </c>
      <c r="W73" s="251">
        <f>SUM(W74:W79)</f>
        <v>0</v>
      </c>
      <c r="X73" s="249"/>
      <c r="Y73" s="250">
        <f>SUM(Y74:Y79)</f>
        <v>88200</v>
      </c>
      <c r="Z73" s="251">
        <f>SUM(Z74:Z79)</f>
        <v>0</v>
      </c>
      <c r="AA73" s="249"/>
      <c r="AB73" s="250">
        <f>SUM(AB74:AB79)</f>
        <v>88200</v>
      </c>
      <c r="AC73" s="251">
        <f>SUM(AC74:AC79)</f>
        <v>0</v>
      </c>
      <c r="AD73" s="249"/>
      <c r="AE73" s="250">
        <f>SUM(AE74:AE79)</f>
        <v>64312.5</v>
      </c>
      <c r="AF73" s="251">
        <f>SUM(AF74:AF79)</f>
        <v>0</v>
      </c>
      <c r="AG73" s="249"/>
      <c r="AH73" s="250">
        <f>SUM(AH74:AH79)</f>
        <v>88200</v>
      </c>
      <c r="AI73" s="251">
        <f>SUM(AI74:AI79)</f>
        <v>0</v>
      </c>
      <c r="AJ73" s="249"/>
      <c r="AK73" s="250">
        <f>SUM(AK74:AK79)</f>
        <v>88200</v>
      </c>
      <c r="AL73" s="251">
        <f>SUM(AL74:AL79)</f>
        <v>0</v>
      </c>
      <c r="AM73" s="249"/>
      <c r="AN73" s="250">
        <f>SUM(AN74:AN79)</f>
        <v>88200</v>
      </c>
      <c r="AO73" s="251">
        <f>SUM(AO74:AO79)</f>
        <v>0</v>
      </c>
      <c r="AP73" s="249"/>
      <c r="AQ73" s="250">
        <f>SUM(AQ74:AQ79)</f>
        <v>88200</v>
      </c>
      <c r="AR73" s="251">
        <f>SUM(AR74:AR79)</f>
        <v>0</v>
      </c>
      <c r="AS73" s="249"/>
      <c r="AT73" s="250">
        <f>SUM(AT74:AT79)</f>
        <v>88200</v>
      </c>
      <c r="AU73" s="251">
        <f>SUM(AU74:AU79)</f>
        <v>0</v>
      </c>
      <c r="AV73" s="249"/>
      <c r="AW73" s="250">
        <f>SUM(AW74:AW79)</f>
        <v>88200</v>
      </c>
      <c r="AX73" s="251">
        <f>SUM(AX74:AX79)</f>
        <v>0</v>
      </c>
      <c r="AY73" s="249"/>
      <c r="AZ73" s="250">
        <f>SUM(AZ74:AZ79)</f>
        <v>88200</v>
      </c>
      <c r="BA73" s="251">
        <f>SUM(BA74:BA79)</f>
        <v>0</v>
      </c>
      <c r="BB73" s="249"/>
      <c r="BC73" s="250">
        <f>SUM(BC74:BC79)</f>
        <v>88200</v>
      </c>
      <c r="BD73" s="251">
        <f>SUM(BD74:BD79)</f>
        <v>0</v>
      </c>
      <c r="BE73" s="249"/>
      <c r="BF73" s="250">
        <f>SUM(BF74:BF79)</f>
        <v>88200</v>
      </c>
      <c r="BG73" s="251">
        <f>SUM(BG74:BG79)</f>
        <v>0</v>
      </c>
      <c r="BH73" s="249"/>
      <c r="BI73" s="250">
        <f>SUM(BI74:BI79)</f>
        <v>88200</v>
      </c>
      <c r="BJ73" s="251">
        <f>SUM(BJ74:BJ79)</f>
        <v>0</v>
      </c>
      <c r="BK73" s="249"/>
      <c r="BL73" s="250">
        <f>SUM(BL74:BL79)</f>
        <v>88200</v>
      </c>
      <c r="BM73" s="251">
        <f>SUM(BM74:BM79)</f>
        <v>0</v>
      </c>
      <c r="BN73" s="249"/>
      <c r="BO73" s="250">
        <f>SUM(BO74:BO79)</f>
        <v>88200</v>
      </c>
      <c r="BP73" s="251">
        <f>SUM(BP74:BP79)</f>
        <v>0</v>
      </c>
      <c r="BQ73" s="249"/>
      <c r="BR73" s="250">
        <f>SUM(BR74:BR79)</f>
        <v>88200</v>
      </c>
      <c r="BS73" s="251">
        <f>SUM(BS74:BS79)</f>
        <v>0</v>
      </c>
      <c r="BT73" s="249"/>
      <c r="BU73" s="250">
        <f>SUM(BU74:BU79)</f>
        <v>88200</v>
      </c>
      <c r="BV73" s="251">
        <f>SUM(BV74:BV79)</f>
        <v>0</v>
      </c>
      <c r="BW73" s="249"/>
      <c r="BX73" s="250">
        <f>SUM(BX74:BX79)</f>
        <v>88200</v>
      </c>
      <c r="BY73" s="251">
        <f>SUM(BY74:BY79)</f>
        <v>0</v>
      </c>
      <c r="BZ73" s="249"/>
      <c r="CA73" s="250">
        <f>SUM(CA74:CA79)</f>
        <v>66150</v>
      </c>
      <c r="CB73" s="251">
        <f>SUM(CB74:CB79)</f>
        <v>0</v>
      </c>
      <c r="CC73" s="249"/>
      <c r="CD73" s="250">
        <f>SUM(CD74:CD79)</f>
        <v>2031356.25</v>
      </c>
      <c r="CE73" s="251">
        <f>SUM(CE74:CE79)</f>
        <v>0</v>
      </c>
      <c r="CF73" s="258">
        <f t="shared" si="92"/>
        <v>137253.80067567568</v>
      </c>
    </row>
    <row r="74" spans="1:84" ht="15" customHeight="1" outlineLevel="1">
      <c r="A74" s="262"/>
      <c r="B74" s="306" t="s">
        <v>589</v>
      </c>
      <c r="C74" s="234" t="s">
        <v>51</v>
      </c>
      <c r="D74" s="235">
        <f>88200000/24</f>
        <v>3675000</v>
      </c>
      <c r="E74" s="257"/>
      <c r="F74" s="309"/>
      <c r="G74" s="238">
        <f>+$D74*F74/1000</f>
        <v>0</v>
      </c>
      <c r="H74" s="239">
        <f>+$E74*F74</f>
        <v>0</v>
      </c>
      <c r="I74" s="254">
        <v>5</v>
      </c>
      <c r="J74" s="238">
        <f>+$D74*I74/1000</f>
        <v>18375</v>
      </c>
      <c r="K74" s="239">
        <f>+$E74*I74</f>
        <v>0</v>
      </c>
      <c r="L74" s="254">
        <v>24</v>
      </c>
      <c r="M74" s="238">
        <f>+$D74*L74/1000</f>
        <v>88200</v>
      </c>
      <c r="N74" s="239">
        <f>+$E74*L74</f>
        <v>0</v>
      </c>
      <c r="O74" s="254">
        <v>24</v>
      </c>
      <c r="P74" s="238">
        <f>+$D74*O74/1000</f>
        <v>88200</v>
      </c>
      <c r="Q74" s="239">
        <f>+$E74*O74</f>
        <v>0</v>
      </c>
      <c r="R74" s="254">
        <v>24</v>
      </c>
      <c r="S74" s="238">
        <f>+$D74*R74/1000</f>
        <v>88200</v>
      </c>
      <c r="T74" s="239">
        <f>+$E74*R74</f>
        <v>0</v>
      </c>
      <c r="U74" s="254">
        <v>24</v>
      </c>
      <c r="V74" s="238">
        <f>+$D74*U74/1000</f>
        <v>88200</v>
      </c>
      <c r="W74" s="239">
        <f>+$E74*U74</f>
        <v>0</v>
      </c>
      <c r="X74" s="254">
        <v>24</v>
      </c>
      <c r="Y74" s="238">
        <f>+$D74*X74/1000</f>
        <v>88200</v>
      </c>
      <c r="Z74" s="239">
        <f>+$E74*X74</f>
        <v>0</v>
      </c>
      <c r="AA74" s="254">
        <v>24</v>
      </c>
      <c r="AB74" s="238">
        <f>+$D74*AA74/1000</f>
        <v>88200</v>
      </c>
      <c r="AC74" s="239">
        <f>+$E74*AA74</f>
        <v>0</v>
      </c>
      <c r="AD74" s="254">
        <f>24-AD70-AD77</f>
        <v>16</v>
      </c>
      <c r="AE74" s="238">
        <f>+$D74*AD74/1000</f>
        <v>58800</v>
      </c>
      <c r="AF74" s="239">
        <f>+$E74*AD74</f>
        <v>0</v>
      </c>
      <c r="AG74" s="254">
        <v>24</v>
      </c>
      <c r="AH74" s="238">
        <f>+$D74*AG74/1000</f>
        <v>88200</v>
      </c>
      <c r="AI74" s="239">
        <f>+$E74*AG74</f>
        <v>0</v>
      </c>
      <c r="AJ74" s="254">
        <v>24</v>
      </c>
      <c r="AK74" s="238">
        <f>+$D74*AJ74/1000</f>
        <v>88200</v>
      </c>
      <c r="AL74" s="239">
        <f>+$E74*AJ74</f>
        <v>0</v>
      </c>
      <c r="AM74" s="254">
        <v>24</v>
      </c>
      <c r="AN74" s="238">
        <f>+$D74*AM74/1000</f>
        <v>88200</v>
      </c>
      <c r="AO74" s="239">
        <f>+$E74*AM74</f>
        <v>0</v>
      </c>
      <c r="AP74" s="254">
        <f>24-AP77</f>
        <v>24</v>
      </c>
      <c r="AQ74" s="238">
        <f>+$D74*AP74/1000</f>
        <v>88200</v>
      </c>
      <c r="AR74" s="239">
        <f>+$E74*AP74</f>
        <v>0</v>
      </c>
      <c r="AS74" s="254">
        <f>24-AS77</f>
        <v>24</v>
      </c>
      <c r="AT74" s="238">
        <f>+$D74*AS74/1000</f>
        <v>88200</v>
      </c>
      <c r="AU74" s="239">
        <f>+$E74*AS74</f>
        <v>0</v>
      </c>
      <c r="AV74" s="254">
        <f>24-AV77</f>
        <v>24</v>
      </c>
      <c r="AW74" s="238">
        <f>+$D74*AV74/1000</f>
        <v>88200</v>
      </c>
      <c r="AX74" s="239">
        <f>+$E74*AV74</f>
        <v>0</v>
      </c>
      <c r="AY74" s="254">
        <f>24-AY77</f>
        <v>24</v>
      </c>
      <c r="AZ74" s="238">
        <f>+$D74*AY74/1000</f>
        <v>88200</v>
      </c>
      <c r="BA74" s="239">
        <f>+$E74*AY74</f>
        <v>0</v>
      </c>
      <c r="BB74" s="254">
        <f>24-BB77</f>
        <v>24</v>
      </c>
      <c r="BC74" s="238">
        <f>+$D74*BB74/1000</f>
        <v>88200</v>
      </c>
      <c r="BD74" s="239">
        <f>+$E74*BB74</f>
        <v>0</v>
      </c>
      <c r="BE74" s="254">
        <f>24-BE77</f>
        <v>24</v>
      </c>
      <c r="BF74" s="238">
        <f>+$D74*BE74/1000</f>
        <v>88200</v>
      </c>
      <c r="BG74" s="239">
        <f>+$E74*BE74</f>
        <v>0</v>
      </c>
      <c r="BH74" s="254">
        <f>24-BH77</f>
        <v>24</v>
      </c>
      <c r="BI74" s="238">
        <f>+$D74*BH74/1000</f>
        <v>88200</v>
      </c>
      <c r="BJ74" s="239">
        <f>+$E74*BH74</f>
        <v>0</v>
      </c>
      <c r="BK74" s="254">
        <f>24-BK77</f>
        <v>24</v>
      </c>
      <c r="BL74" s="238">
        <f>+$D74*BK74/1000</f>
        <v>88200</v>
      </c>
      <c r="BM74" s="239">
        <f>+$E74*BK74</f>
        <v>0</v>
      </c>
      <c r="BN74" s="254">
        <f>24-BN77</f>
        <v>24</v>
      </c>
      <c r="BO74" s="238">
        <f>+$D74*BN74/1000</f>
        <v>88200</v>
      </c>
      <c r="BP74" s="239">
        <f>+$E74*BN74</f>
        <v>0</v>
      </c>
      <c r="BQ74" s="254">
        <f>24-BQ77</f>
        <v>24</v>
      </c>
      <c r="BR74" s="238">
        <f>+$D74*BQ74/1000</f>
        <v>88200</v>
      </c>
      <c r="BS74" s="239">
        <f>+$E74*BQ74</f>
        <v>0</v>
      </c>
      <c r="BT74" s="254">
        <f>24-BT77</f>
        <v>24</v>
      </c>
      <c r="BU74" s="238">
        <f>+$D74*BT74/1000</f>
        <v>88200</v>
      </c>
      <c r="BV74" s="239">
        <f>+$E74*BT74</f>
        <v>0</v>
      </c>
      <c r="BW74" s="254">
        <f>24-BW77</f>
        <v>24</v>
      </c>
      <c r="BX74" s="238">
        <f>+$D74*BW74/1000</f>
        <v>88200</v>
      </c>
      <c r="BY74" s="239">
        <f>+$E74*BW74</f>
        <v>0</v>
      </c>
      <c r="BZ74" s="254">
        <v>18</v>
      </c>
      <c r="CA74" s="238">
        <f>+$D74*BZ74/1000</f>
        <v>66150</v>
      </c>
      <c r="CB74" s="239">
        <f>+$E74*BZ74</f>
        <v>0</v>
      </c>
      <c r="CC74" s="259">
        <f>SUMIF($14:$14,"QTY",74:74)</f>
        <v>543</v>
      </c>
      <c r="CD74" s="260">
        <f>SUMIF($14:$14,"IDR x 1000",74:74)</f>
        <v>1995525</v>
      </c>
      <c r="CE74" s="261">
        <f>SUMIF($14:$14,"USD",74:74)</f>
        <v>0</v>
      </c>
      <c r="CF74" s="258">
        <f t="shared" si="92"/>
        <v>134832.77027027027</v>
      </c>
    </row>
    <row r="75" spans="1:84" ht="15" customHeight="1" outlineLevel="1">
      <c r="A75" s="262"/>
      <c r="B75" s="311" t="s">
        <v>590</v>
      </c>
      <c r="C75" s="234" t="s">
        <v>51</v>
      </c>
      <c r="D75" s="235">
        <f>$D$74/100*75</f>
        <v>2756250</v>
      </c>
      <c r="E75" s="235"/>
      <c r="F75" s="254"/>
      <c r="G75" s="238">
        <f>+$D75*F75/1000</f>
        <v>0</v>
      </c>
      <c r="H75" s="239">
        <f>+$E75*F75</f>
        <v>0</v>
      </c>
      <c r="I75" s="254">
        <v>11</v>
      </c>
      <c r="J75" s="238">
        <f>+$D75*I75/1000</f>
        <v>30318.75</v>
      </c>
      <c r="K75" s="239">
        <f>+$E75*I75</f>
        <v>0</v>
      </c>
      <c r="L75" s="254"/>
      <c r="M75" s="238">
        <f>+$D75*L75/1000</f>
        <v>0</v>
      </c>
      <c r="N75" s="239">
        <f>+$E75*L75</f>
        <v>0</v>
      </c>
      <c r="O75" s="254"/>
      <c r="P75" s="238">
        <f>+$D75*O75/1000</f>
        <v>0</v>
      </c>
      <c r="Q75" s="239">
        <f>+$E75*O75</f>
        <v>0</v>
      </c>
      <c r="R75" s="254"/>
      <c r="S75" s="238">
        <f>+$D75*R75/1000</f>
        <v>0</v>
      </c>
      <c r="T75" s="239">
        <f>+$E75*R75</f>
        <v>0</v>
      </c>
      <c r="U75" s="254"/>
      <c r="V75" s="238">
        <f>+$D75*U75/1000</f>
        <v>0</v>
      </c>
      <c r="W75" s="239">
        <f>+$E75*U75</f>
        <v>0</v>
      </c>
      <c r="X75" s="254"/>
      <c r="Y75" s="238">
        <f>+$D75*X75/1000</f>
        <v>0</v>
      </c>
      <c r="Z75" s="239">
        <f>+$E75*X75</f>
        <v>0</v>
      </c>
      <c r="AA75" s="254"/>
      <c r="AB75" s="238">
        <f>+$D75*AA75/1000</f>
        <v>0</v>
      </c>
      <c r="AC75" s="239">
        <f>+$E75*AA75</f>
        <v>0</v>
      </c>
      <c r="AD75" s="254"/>
      <c r="AE75" s="238">
        <f>+$D75*AD75/1000</f>
        <v>0</v>
      </c>
      <c r="AF75" s="239">
        <f>+$E75*AD75</f>
        <v>0</v>
      </c>
      <c r="AG75" s="254"/>
      <c r="AH75" s="238">
        <f>+$D75*AG75/1000</f>
        <v>0</v>
      </c>
      <c r="AI75" s="239">
        <f>+$E75*AG75</f>
        <v>0</v>
      </c>
      <c r="AJ75" s="254"/>
      <c r="AK75" s="238">
        <f>+$D75*AJ75/1000</f>
        <v>0</v>
      </c>
      <c r="AL75" s="239">
        <f>+$E75*AJ75</f>
        <v>0</v>
      </c>
      <c r="AM75" s="254"/>
      <c r="AN75" s="238">
        <f>+$D75*AM75/1000</f>
        <v>0</v>
      </c>
      <c r="AO75" s="239">
        <f>+$E75*AM75</f>
        <v>0</v>
      </c>
      <c r="AP75" s="254"/>
      <c r="AQ75" s="238">
        <f>+$D75*AP75/1000</f>
        <v>0</v>
      </c>
      <c r="AR75" s="239">
        <f>+$E75*AP75</f>
        <v>0</v>
      </c>
      <c r="AS75" s="254"/>
      <c r="AT75" s="238">
        <f>+$D75*AS75/1000</f>
        <v>0</v>
      </c>
      <c r="AU75" s="239">
        <f>+$E75*AS75</f>
        <v>0</v>
      </c>
      <c r="AV75" s="254"/>
      <c r="AW75" s="238">
        <f>+$D75*AV75/1000</f>
        <v>0</v>
      </c>
      <c r="AX75" s="239">
        <f>+$E75*AV75</f>
        <v>0</v>
      </c>
      <c r="AY75" s="254"/>
      <c r="AZ75" s="238">
        <f>+$D75*AY75/1000</f>
        <v>0</v>
      </c>
      <c r="BA75" s="239">
        <f>+$E75*AY75</f>
        <v>0</v>
      </c>
      <c r="BB75" s="254"/>
      <c r="BC75" s="238">
        <f>+$D75*BB75/1000</f>
        <v>0</v>
      </c>
      <c r="BD75" s="239">
        <f>+$E75*BB75</f>
        <v>0</v>
      </c>
      <c r="BE75" s="254"/>
      <c r="BF75" s="238">
        <f>+$D75*BE75/1000</f>
        <v>0</v>
      </c>
      <c r="BG75" s="239">
        <f>+$E75*BE75</f>
        <v>0</v>
      </c>
      <c r="BH75" s="254"/>
      <c r="BI75" s="238">
        <f>+$D75*BH75/1000</f>
        <v>0</v>
      </c>
      <c r="BJ75" s="239">
        <f>+$E75*BH75</f>
        <v>0</v>
      </c>
      <c r="BK75" s="254"/>
      <c r="BL75" s="238">
        <f>+$D75*BK75/1000</f>
        <v>0</v>
      </c>
      <c r="BM75" s="239">
        <f>+$E75*BK75</f>
        <v>0</v>
      </c>
      <c r="BN75" s="254"/>
      <c r="BO75" s="238">
        <f>+$D75*BN75/1000</f>
        <v>0</v>
      </c>
      <c r="BP75" s="239">
        <f>+$E75*BN75</f>
        <v>0</v>
      </c>
      <c r="BQ75" s="254"/>
      <c r="BR75" s="238">
        <f>+$D75*BQ75/1000</f>
        <v>0</v>
      </c>
      <c r="BS75" s="239">
        <f>+$E75*BQ75</f>
        <v>0</v>
      </c>
      <c r="BT75" s="254"/>
      <c r="BU75" s="238">
        <f>+$D75*BT75/1000</f>
        <v>0</v>
      </c>
      <c r="BV75" s="239">
        <f>+$E75*BT75</f>
        <v>0</v>
      </c>
      <c r="BW75" s="254"/>
      <c r="BX75" s="238">
        <f>+$D75*BW75/1000</f>
        <v>0</v>
      </c>
      <c r="BY75" s="239">
        <f>+$E75*BW75</f>
        <v>0</v>
      </c>
      <c r="BZ75" s="254"/>
      <c r="CA75" s="238">
        <f>+$D75*BZ75/1000</f>
        <v>0</v>
      </c>
      <c r="CB75" s="239">
        <f>+$E75*BZ75</f>
        <v>0</v>
      </c>
      <c r="CC75" s="259">
        <f>SUMIF($14:$14,"QTY",75:75)</f>
        <v>11</v>
      </c>
      <c r="CD75" s="260">
        <f>SUMIF($14:$14,"IDR x 1000",75:75)</f>
        <v>30318.75</v>
      </c>
      <c r="CE75" s="261">
        <f>SUMIF($14:$14,"USD",75:75)</f>
        <v>0</v>
      </c>
      <c r="CF75" s="258">
        <f t="shared" si="92"/>
        <v>2048.5641891891892</v>
      </c>
    </row>
    <row r="76" spans="1:84" ht="15" customHeight="1" outlineLevel="1">
      <c r="A76" s="262"/>
      <c r="B76" s="311" t="s">
        <v>591</v>
      </c>
      <c r="C76" s="234" t="s">
        <v>51</v>
      </c>
      <c r="D76" s="235">
        <f>$D$74/100*25</f>
        <v>918750</v>
      </c>
      <c r="E76" s="257"/>
      <c r="F76" s="254"/>
      <c r="G76" s="238">
        <f>+$D76*F76/1000</f>
        <v>0</v>
      </c>
      <c r="H76" s="239">
        <f>+$E76*F76</f>
        <v>0</v>
      </c>
      <c r="I76" s="254"/>
      <c r="J76" s="238">
        <f>+$D76*I76/1000</f>
        <v>0</v>
      </c>
      <c r="K76" s="239">
        <f>+$E76*I76</f>
        <v>0</v>
      </c>
      <c r="L76" s="254"/>
      <c r="M76" s="238">
        <f>+$D76*L76/1000</f>
        <v>0</v>
      </c>
      <c r="N76" s="239">
        <f>+$E76*L76</f>
        <v>0</v>
      </c>
      <c r="O76" s="254"/>
      <c r="P76" s="238">
        <f>+$D76*O76/1000</f>
        <v>0</v>
      </c>
      <c r="Q76" s="239">
        <f>+$E76*O76</f>
        <v>0</v>
      </c>
      <c r="R76" s="254"/>
      <c r="S76" s="238">
        <f>+$D76*R76/1000</f>
        <v>0</v>
      </c>
      <c r="T76" s="239">
        <f>+$E76*R76</f>
        <v>0</v>
      </c>
      <c r="U76" s="254"/>
      <c r="V76" s="238">
        <f>+$D76*U76/1000</f>
        <v>0</v>
      </c>
      <c r="W76" s="239">
        <f>+$E76*U76</f>
        <v>0</v>
      </c>
      <c r="X76" s="254"/>
      <c r="Y76" s="238">
        <f>+$D76*X76/1000</f>
        <v>0</v>
      </c>
      <c r="Z76" s="239">
        <f>+$E76*X76</f>
        <v>0</v>
      </c>
      <c r="AA76" s="254"/>
      <c r="AB76" s="238">
        <f>+$D76*AA76/1000</f>
        <v>0</v>
      </c>
      <c r="AC76" s="239">
        <f>+$E76*AA76</f>
        <v>0</v>
      </c>
      <c r="AD76" s="254"/>
      <c r="AE76" s="238">
        <f>+$D76*AD76/1000</f>
        <v>0</v>
      </c>
      <c r="AF76" s="239">
        <f>+$E76*AD76</f>
        <v>0</v>
      </c>
      <c r="AG76" s="254"/>
      <c r="AH76" s="238">
        <f>+$D76*AG76/1000</f>
        <v>0</v>
      </c>
      <c r="AI76" s="239">
        <f>+$E76*AG76</f>
        <v>0</v>
      </c>
      <c r="AJ76" s="254"/>
      <c r="AK76" s="238">
        <f>+$D76*AJ76/1000</f>
        <v>0</v>
      </c>
      <c r="AL76" s="239">
        <f>+$E76*AJ76</f>
        <v>0</v>
      </c>
      <c r="AM76" s="254"/>
      <c r="AN76" s="238">
        <f>+$D76*AM76/1000</f>
        <v>0</v>
      </c>
      <c r="AO76" s="239">
        <f>+$E76*AM76</f>
        <v>0</v>
      </c>
      <c r="AP76" s="254"/>
      <c r="AQ76" s="238">
        <f>+$D76*AP76/1000</f>
        <v>0</v>
      </c>
      <c r="AR76" s="239">
        <f>+$E76*AP76</f>
        <v>0</v>
      </c>
      <c r="AS76" s="254"/>
      <c r="AT76" s="238">
        <f>+$D76*AS76/1000</f>
        <v>0</v>
      </c>
      <c r="AU76" s="239">
        <f>+$E76*AS76</f>
        <v>0</v>
      </c>
      <c r="AV76" s="254"/>
      <c r="AW76" s="238">
        <f>+$D76*AV76/1000</f>
        <v>0</v>
      </c>
      <c r="AX76" s="239">
        <f>+$E76*AV76</f>
        <v>0</v>
      </c>
      <c r="AY76" s="254"/>
      <c r="AZ76" s="238">
        <f>+$D76*AY76/1000</f>
        <v>0</v>
      </c>
      <c r="BA76" s="239">
        <f>+$E76*AY76</f>
        <v>0</v>
      </c>
      <c r="BB76" s="254"/>
      <c r="BC76" s="238">
        <f>+$D76*BB76/1000</f>
        <v>0</v>
      </c>
      <c r="BD76" s="239">
        <f>+$E76*BB76</f>
        <v>0</v>
      </c>
      <c r="BE76" s="254"/>
      <c r="BF76" s="238">
        <f>+$D76*BE76/1000</f>
        <v>0</v>
      </c>
      <c r="BG76" s="239">
        <f>+$E76*BE76</f>
        <v>0</v>
      </c>
      <c r="BH76" s="254"/>
      <c r="BI76" s="238">
        <f>+$D76*BH76/1000</f>
        <v>0</v>
      </c>
      <c r="BJ76" s="239">
        <f>+$E76*BH76</f>
        <v>0</v>
      </c>
      <c r="BK76" s="254"/>
      <c r="BL76" s="238">
        <f>+$D76*BK76/1000</f>
        <v>0</v>
      </c>
      <c r="BM76" s="239">
        <f>+$E76*BK76</f>
        <v>0</v>
      </c>
      <c r="BN76" s="254"/>
      <c r="BO76" s="238">
        <f>+$D76*BN76/1000</f>
        <v>0</v>
      </c>
      <c r="BP76" s="239">
        <f>+$E76*BN76</f>
        <v>0</v>
      </c>
      <c r="BQ76" s="254"/>
      <c r="BR76" s="238">
        <f>+$D76*BQ76/1000</f>
        <v>0</v>
      </c>
      <c r="BS76" s="239">
        <f>+$E76*BQ76</f>
        <v>0</v>
      </c>
      <c r="BT76" s="254"/>
      <c r="BU76" s="238">
        <f>+$D76*BT76/1000</f>
        <v>0</v>
      </c>
      <c r="BV76" s="239">
        <f>+$E76*BT76</f>
        <v>0</v>
      </c>
      <c r="BW76" s="254"/>
      <c r="BX76" s="238">
        <f>+$D76*BW76/1000</f>
        <v>0</v>
      </c>
      <c r="BY76" s="239">
        <f>+$E76*BW76</f>
        <v>0</v>
      </c>
      <c r="BZ76" s="254"/>
      <c r="CA76" s="238">
        <f>+$D76*BZ76/1000</f>
        <v>0</v>
      </c>
      <c r="CB76" s="239">
        <f>+$E76*BZ76</f>
        <v>0</v>
      </c>
      <c r="CC76" s="259">
        <f>SUMIF($14:$14,"QTY",76:76)</f>
        <v>0</v>
      </c>
      <c r="CD76" s="260">
        <f>SUMIF($14:$14,"IDR x 1000",76:76)</f>
        <v>0</v>
      </c>
      <c r="CE76" s="261">
        <f>SUMIF($14:$14,"USD",76:76)</f>
        <v>0</v>
      </c>
      <c r="CF76" s="258">
        <f t="shared" si="92"/>
        <v>0</v>
      </c>
    </row>
    <row r="77" spans="1:84" ht="15" customHeight="1" outlineLevel="1">
      <c r="A77" s="262"/>
      <c r="B77" s="311" t="s">
        <v>592</v>
      </c>
      <c r="C77" s="234" t="s">
        <v>51</v>
      </c>
      <c r="D77" s="235">
        <f>$D$74/100*25</f>
        <v>918750</v>
      </c>
      <c r="E77" s="235"/>
      <c r="F77" s="254"/>
      <c r="G77" s="238">
        <f>+$D77*F77/1000</f>
        <v>0</v>
      </c>
      <c r="H77" s="239">
        <f>+$E77*F77</f>
        <v>0</v>
      </c>
      <c r="I77" s="254"/>
      <c r="J77" s="238">
        <f>+$D77*I77/1000</f>
        <v>0</v>
      </c>
      <c r="K77" s="239">
        <f>+$E77*I77</f>
        <v>0</v>
      </c>
      <c r="L77" s="254"/>
      <c r="M77" s="238">
        <f>+$D77*L77/1000</f>
        <v>0</v>
      </c>
      <c r="N77" s="239">
        <f>+$E77*L77</f>
        <v>0</v>
      </c>
      <c r="O77" s="254"/>
      <c r="P77" s="238">
        <f>+$D77*O77/1000</f>
        <v>0</v>
      </c>
      <c r="Q77" s="239">
        <f>+$E77*O77</f>
        <v>0</v>
      </c>
      <c r="R77" s="254"/>
      <c r="S77" s="238">
        <f>+$D77*R77/1000</f>
        <v>0</v>
      </c>
      <c r="T77" s="239">
        <f>+$E77*R77</f>
        <v>0</v>
      </c>
      <c r="U77" s="254"/>
      <c r="V77" s="238">
        <f>+$D77*U77/1000</f>
        <v>0</v>
      </c>
      <c r="W77" s="239">
        <f>+$E77*U77</f>
        <v>0</v>
      </c>
      <c r="X77" s="254"/>
      <c r="Y77" s="238">
        <f>+$D77*X77/1000</f>
        <v>0</v>
      </c>
      <c r="Z77" s="239">
        <f>+$E77*X77</f>
        <v>0</v>
      </c>
      <c r="AA77" s="254"/>
      <c r="AB77" s="238">
        <f>+$D77*AA77/1000</f>
        <v>0</v>
      </c>
      <c r="AC77" s="239">
        <f>+$E77*AA77</f>
        <v>0</v>
      </c>
      <c r="AD77" s="254">
        <v>6</v>
      </c>
      <c r="AE77" s="238">
        <f>+$D77*AD77/1000</f>
        <v>5512.5</v>
      </c>
      <c r="AF77" s="239">
        <f>+$E77*AD77</f>
        <v>0</v>
      </c>
      <c r="AG77" s="254"/>
      <c r="AH77" s="238">
        <f>+$D77*AG77/1000</f>
        <v>0</v>
      </c>
      <c r="AI77" s="239">
        <f>+$E77*AG77</f>
        <v>0</v>
      </c>
      <c r="AJ77" s="254"/>
      <c r="AK77" s="238">
        <f>+$D77*AJ77/1000</f>
        <v>0</v>
      </c>
      <c r="AL77" s="239">
        <f>+$E77*AJ77</f>
        <v>0</v>
      </c>
      <c r="AM77" s="254"/>
      <c r="AN77" s="238">
        <f>+$D77*AM77/1000</f>
        <v>0</v>
      </c>
      <c r="AO77" s="239">
        <f>+$E77*AM77</f>
        <v>0</v>
      </c>
      <c r="AP77" s="254"/>
      <c r="AQ77" s="238">
        <f>+$D77*AP77/1000</f>
        <v>0</v>
      </c>
      <c r="AR77" s="239">
        <f>+$E77*AP77</f>
        <v>0</v>
      </c>
      <c r="AS77" s="254"/>
      <c r="AT77" s="238">
        <f>+$D77*AS77/1000</f>
        <v>0</v>
      </c>
      <c r="AU77" s="239">
        <f>+$E77*AS77</f>
        <v>0</v>
      </c>
      <c r="AV77" s="254"/>
      <c r="AW77" s="238">
        <f>+$D77*AV77/1000</f>
        <v>0</v>
      </c>
      <c r="AX77" s="239">
        <f>+$E77*AV77</f>
        <v>0</v>
      </c>
      <c r="AY77" s="254"/>
      <c r="AZ77" s="238">
        <f>+$D77*AY77/1000</f>
        <v>0</v>
      </c>
      <c r="BA77" s="239">
        <f>+$E77*AY77</f>
        <v>0</v>
      </c>
      <c r="BB77" s="254"/>
      <c r="BC77" s="238">
        <f>+$D77*BB77/1000</f>
        <v>0</v>
      </c>
      <c r="BD77" s="239">
        <f>+$E77*BB77</f>
        <v>0</v>
      </c>
      <c r="BE77" s="254"/>
      <c r="BF77" s="238">
        <f>+$D77*BE77/1000</f>
        <v>0</v>
      </c>
      <c r="BG77" s="239">
        <f>+$E77*BE77</f>
        <v>0</v>
      </c>
      <c r="BH77" s="254"/>
      <c r="BI77" s="238">
        <f>+$D77*BH77/1000</f>
        <v>0</v>
      </c>
      <c r="BJ77" s="239">
        <f>+$E77*BH77</f>
        <v>0</v>
      </c>
      <c r="BK77" s="254"/>
      <c r="BL77" s="238">
        <f>+$D77*BK77/1000</f>
        <v>0</v>
      </c>
      <c r="BM77" s="239">
        <f>+$E77*BK77</f>
        <v>0</v>
      </c>
      <c r="BN77" s="254"/>
      <c r="BO77" s="238">
        <f>+$D77*BN77/1000</f>
        <v>0</v>
      </c>
      <c r="BP77" s="239">
        <f>+$E77*BN77</f>
        <v>0</v>
      </c>
      <c r="BQ77" s="254"/>
      <c r="BR77" s="238">
        <f>+$D77*BQ77/1000</f>
        <v>0</v>
      </c>
      <c r="BS77" s="239">
        <f>+$E77*BQ77</f>
        <v>0</v>
      </c>
      <c r="BT77" s="254"/>
      <c r="BU77" s="238">
        <f>+$D77*BT77/1000</f>
        <v>0</v>
      </c>
      <c r="BV77" s="239">
        <f>+$E77*BT77</f>
        <v>0</v>
      </c>
      <c r="BW77" s="254"/>
      <c r="BX77" s="238">
        <f>+$D77*BW77/1000</f>
        <v>0</v>
      </c>
      <c r="BY77" s="239">
        <f>+$E77*BW77</f>
        <v>0</v>
      </c>
      <c r="BZ77" s="254"/>
      <c r="CA77" s="238">
        <f>+$D77*BZ77/1000</f>
        <v>0</v>
      </c>
      <c r="CB77" s="239">
        <f>+$E77*BZ77</f>
        <v>0</v>
      </c>
      <c r="CC77" s="259">
        <f>SUMIF($14:$14,"QTY",77:77)</f>
        <v>6</v>
      </c>
      <c r="CD77" s="260">
        <f>SUMIF($14:$14,"IDR x 1000",77:77)</f>
        <v>5512.5</v>
      </c>
      <c r="CE77" s="261">
        <f>SUMIF($14:$14,"USD",77:77)</f>
        <v>0</v>
      </c>
      <c r="CF77" s="258">
        <f t="shared" si="92"/>
        <v>372.46621621621625</v>
      </c>
    </row>
    <row r="78" spans="1:84" ht="15" customHeight="1" outlineLevel="1">
      <c r="A78" s="262"/>
      <c r="B78" s="252"/>
      <c r="C78" s="234"/>
      <c r="D78" s="235"/>
      <c r="E78" s="235"/>
      <c r="F78" s="254"/>
      <c r="G78" s="238">
        <f>+$D78*F78/1000</f>
        <v>0</v>
      </c>
      <c r="H78" s="239">
        <f>+$E78*F78</f>
        <v>0</v>
      </c>
      <c r="I78" s="254"/>
      <c r="J78" s="238">
        <f>+$D78*I78/1000</f>
        <v>0</v>
      </c>
      <c r="K78" s="239">
        <f>+$E78*I78</f>
        <v>0</v>
      </c>
      <c r="L78" s="254"/>
      <c r="M78" s="238">
        <f>+$D78*L78/1000</f>
        <v>0</v>
      </c>
      <c r="N78" s="239">
        <f>+$E78*L78</f>
        <v>0</v>
      </c>
      <c r="O78" s="254"/>
      <c r="P78" s="238">
        <f>+$D78*O78/1000</f>
        <v>0</v>
      </c>
      <c r="Q78" s="239">
        <f>+$E78*O78</f>
        <v>0</v>
      </c>
      <c r="R78" s="254"/>
      <c r="S78" s="238">
        <f>+$D78*R78/1000</f>
        <v>0</v>
      </c>
      <c r="T78" s="239">
        <f>+$E78*R78</f>
        <v>0</v>
      </c>
      <c r="U78" s="254"/>
      <c r="V78" s="238">
        <f>+$D78*U78/1000</f>
        <v>0</v>
      </c>
      <c r="W78" s="239">
        <f>+$E78*U78</f>
        <v>0</v>
      </c>
      <c r="X78" s="254"/>
      <c r="Y78" s="238">
        <f>+$D78*X78/1000</f>
        <v>0</v>
      </c>
      <c r="Z78" s="239">
        <f>+$E78*X78</f>
        <v>0</v>
      </c>
      <c r="AA78" s="254"/>
      <c r="AB78" s="238">
        <f>+$D78*AA78/1000</f>
        <v>0</v>
      </c>
      <c r="AC78" s="239">
        <f>+$E78*AA78</f>
        <v>0</v>
      </c>
      <c r="AD78" s="254"/>
      <c r="AE78" s="238">
        <f>+$D78*AD78/1000</f>
        <v>0</v>
      </c>
      <c r="AF78" s="239">
        <f>+$E78*AD78</f>
        <v>0</v>
      </c>
      <c r="AG78" s="254"/>
      <c r="AH78" s="238">
        <f>+$D78*AG78/1000</f>
        <v>0</v>
      </c>
      <c r="AI78" s="239">
        <f>+$E78*AG78</f>
        <v>0</v>
      </c>
      <c r="AJ78" s="254"/>
      <c r="AK78" s="238">
        <f>+$D78*AJ78/1000</f>
        <v>0</v>
      </c>
      <c r="AL78" s="239">
        <f>+$E78*AJ78</f>
        <v>0</v>
      </c>
      <c r="AM78" s="254"/>
      <c r="AN78" s="238">
        <f>+$D78*AM78/1000</f>
        <v>0</v>
      </c>
      <c r="AO78" s="239">
        <f>+$E78*AM78</f>
        <v>0</v>
      </c>
      <c r="AP78" s="254"/>
      <c r="AQ78" s="238">
        <f>+$D78*AP78/1000</f>
        <v>0</v>
      </c>
      <c r="AR78" s="239">
        <f>+$E78*AP78</f>
        <v>0</v>
      </c>
      <c r="AS78" s="254"/>
      <c r="AT78" s="238">
        <f>+$D78*AS78/1000</f>
        <v>0</v>
      </c>
      <c r="AU78" s="239">
        <f>+$E78*AS78</f>
        <v>0</v>
      </c>
      <c r="AV78" s="254"/>
      <c r="AW78" s="238">
        <f>+$D78*AV78/1000</f>
        <v>0</v>
      </c>
      <c r="AX78" s="239">
        <f>+$E78*AV78</f>
        <v>0</v>
      </c>
      <c r="AY78" s="254"/>
      <c r="AZ78" s="238">
        <f>+$D78*AY78/1000</f>
        <v>0</v>
      </c>
      <c r="BA78" s="239">
        <f>+$E78*AY78</f>
        <v>0</v>
      </c>
      <c r="BB78" s="254"/>
      <c r="BC78" s="238">
        <f>+$D78*BB78/1000</f>
        <v>0</v>
      </c>
      <c r="BD78" s="239">
        <f>+$E78*BB78</f>
        <v>0</v>
      </c>
      <c r="BE78" s="254"/>
      <c r="BF78" s="238">
        <f>+$D78*BE78/1000</f>
        <v>0</v>
      </c>
      <c r="BG78" s="239">
        <f>+$E78*BE78</f>
        <v>0</v>
      </c>
      <c r="BH78" s="254"/>
      <c r="BI78" s="238">
        <f>+$D78*BH78/1000</f>
        <v>0</v>
      </c>
      <c r="BJ78" s="239">
        <f>+$E78*BH78</f>
        <v>0</v>
      </c>
      <c r="BK78" s="254"/>
      <c r="BL78" s="238">
        <f>+$D78*BK78/1000</f>
        <v>0</v>
      </c>
      <c r="BM78" s="239">
        <f>+$E78*BK78</f>
        <v>0</v>
      </c>
      <c r="BN78" s="254"/>
      <c r="BO78" s="238">
        <f>+$D78*BN78/1000</f>
        <v>0</v>
      </c>
      <c r="BP78" s="239">
        <f>+$E78*BN78</f>
        <v>0</v>
      </c>
      <c r="BQ78" s="254"/>
      <c r="BR78" s="238">
        <f>+$D78*BQ78/1000</f>
        <v>0</v>
      </c>
      <c r="BS78" s="239">
        <f>+$E78*BQ78</f>
        <v>0</v>
      </c>
      <c r="BT78" s="254"/>
      <c r="BU78" s="238">
        <f>+$D78*BT78/1000</f>
        <v>0</v>
      </c>
      <c r="BV78" s="239">
        <f>+$E78*BT78</f>
        <v>0</v>
      </c>
      <c r="BW78" s="254"/>
      <c r="BX78" s="238">
        <f>+$D78*BW78/1000</f>
        <v>0</v>
      </c>
      <c r="BY78" s="239">
        <f>+$E78*BW78</f>
        <v>0</v>
      </c>
      <c r="BZ78" s="254"/>
      <c r="CA78" s="238">
        <f>+$D78*BZ78/1000</f>
        <v>0</v>
      </c>
      <c r="CB78" s="239">
        <f>+$E78*BZ78</f>
        <v>0</v>
      </c>
      <c r="CC78" s="259">
        <f>SUMIF($14:$14,"QTY",78:78)</f>
        <v>0</v>
      </c>
      <c r="CD78" s="260">
        <f>SUMIF($14:$14,"IDR x 1000",78:78)</f>
        <v>0</v>
      </c>
      <c r="CE78" s="261">
        <f>SUMIF($14:$14,"USD",78:78)</f>
        <v>0</v>
      </c>
      <c r="CF78" s="258">
        <f t="shared" si="92"/>
        <v>0</v>
      </c>
    </row>
    <row r="79" spans="1:84" ht="15" customHeight="1" outlineLevel="1">
      <c r="A79" s="240" t="s">
        <v>28</v>
      </c>
      <c r="B79" s="241"/>
      <c r="C79" s="242"/>
      <c r="D79" s="243"/>
      <c r="E79" s="244"/>
      <c r="F79" s="245"/>
      <c r="G79" s="246"/>
      <c r="H79" s="247"/>
      <c r="I79" s="245"/>
      <c r="J79" s="246"/>
      <c r="K79" s="247"/>
      <c r="L79" s="245"/>
      <c r="M79" s="246"/>
      <c r="N79" s="247"/>
      <c r="O79" s="245"/>
      <c r="P79" s="246"/>
      <c r="Q79" s="247"/>
      <c r="R79" s="245"/>
      <c r="S79" s="246"/>
      <c r="T79" s="247"/>
      <c r="U79" s="245"/>
      <c r="V79" s="246"/>
      <c r="W79" s="247"/>
      <c r="X79" s="245"/>
      <c r="Y79" s="246"/>
      <c r="Z79" s="247"/>
      <c r="AA79" s="245"/>
      <c r="AB79" s="246"/>
      <c r="AC79" s="247"/>
      <c r="AD79" s="245"/>
      <c r="AE79" s="246"/>
      <c r="AF79" s="247"/>
      <c r="AG79" s="245"/>
      <c r="AH79" s="246"/>
      <c r="AI79" s="247"/>
      <c r="AJ79" s="245"/>
      <c r="AK79" s="246"/>
      <c r="AL79" s="247"/>
      <c r="AM79" s="245"/>
      <c r="AN79" s="246"/>
      <c r="AO79" s="247"/>
      <c r="AP79" s="245"/>
      <c r="AQ79" s="246"/>
      <c r="AR79" s="247"/>
      <c r="AS79" s="245"/>
      <c r="AT79" s="246"/>
      <c r="AU79" s="247"/>
      <c r="AV79" s="245"/>
      <c r="AW79" s="246"/>
      <c r="AX79" s="247"/>
      <c r="AY79" s="245"/>
      <c r="AZ79" s="246"/>
      <c r="BA79" s="247"/>
      <c r="BB79" s="245"/>
      <c r="BC79" s="246"/>
      <c r="BD79" s="247"/>
      <c r="BE79" s="245"/>
      <c r="BF79" s="246"/>
      <c r="BG79" s="247"/>
      <c r="BH79" s="245"/>
      <c r="BI79" s="246"/>
      <c r="BJ79" s="247"/>
      <c r="BK79" s="245"/>
      <c r="BL79" s="246"/>
      <c r="BM79" s="247"/>
      <c r="BN79" s="245"/>
      <c r="BO79" s="246"/>
      <c r="BP79" s="247"/>
      <c r="BQ79" s="245"/>
      <c r="BR79" s="246"/>
      <c r="BS79" s="247"/>
      <c r="BT79" s="245"/>
      <c r="BU79" s="246"/>
      <c r="BV79" s="247"/>
      <c r="BW79" s="245"/>
      <c r="BX79" s="246"/>
      <c r="BY79" s="247"/>
      <c r="BZ79" s="245"/>
      <c r="CA79" s="246"/>
      <c r="CB79" s="247"/>
      <c r="CC79" s="245"/>
      <c r="CD79" s="246"/>
      <c r="CE79" s="247"/>
      <c r="CF79" s="258">
        <f t="shared" si="92"/>
        <v>0</v>
      </c>
    </row>
    <row r="80" spans="1:84" ht="15" hidden="1" customHeight="1">
      <c r="A80" s="264">
        <v>22</v>
      </c>
      <c r="B80" s="248" t="s">
        <v>53</v>
      </c>
      <c r="C80" s="333" t="s">
        <v>27</v>
      </c>
      <c r="D80" s="334"/>
      <c r="E80" s="335"/>
      <c r="F80" s="249"/>
      <c r="G80" s="250">
        <f>SUM(G81:G82)</f>
        <v>0</v>
      </c>
      <c r="H80" s="251">
        <f>SUM(H81:H82)</f>
        <v>0</v>
      </c>
      <c r="I80" s="249"/>
      <c r="J80" s="250">
        <f>SUM(J81:J82)</f>
        <v>0</v>
      </c>
      <c r="K80" s="251">
        <f>SUM(K81:K82)</f>
        <v>0</v>
      </c>
      <c r="L80" s="249"/>
      <c r="M80" s="250">
        <f>SUM(M81:M82)</f>
        <v>0</v>
      </c>
      <c r="N80" s="251">
        <f>SUM(N81:N82)</f>
        <v>0</v>
      </c>
      <c r="O80" s="249"/>
      <c r="P80" s="250">
        <f>SUM(P81:P82)</f>
        <v>0</v>
      </c>
      <c r="Q80" s="251">
        <f>SUM(Q81:Q82)</f>
        <v>0</v>
      </c>
      <c r="R80" s="249"/>
      <c r="S80" s="250">
        <f>SUM(S81:S82)</f>
        <v>0</v>
      </c>
      <c r="T80" s="251">
        <f>SUM(T81:T82)</f>
        <v>0</v>
      </c>
      <c r="U80" s="249"/>
      <c r="V80" s="250">
        <f>SUM(V81:V82)</f>
        <v>0</v>
      </c>
      <c r="W80" s="251">
        <f>SUM(W81:W82)</f>
        <v>0</v>
      </c>
      <c r="X80" s="249"/>
      <c r="Y80" s="250">
        <f>SUM(Y81:Y82)</f>
        <v>0</v>
      </c>
      <c r="Z80" s="251">
        <f>SUM(Z81:Z82)</f>
        <v>0</v>
      </c>
      <c r="AA80" s="249"/>
      <c r="AB80" s="250">
        <f>SUM(AB81:AB82)</f>
        <v>0</v>
      </c>
      <c r="AC80" s="251">
        <f>SUM(AC81:AC82)</f>
        <v>0</v>
      </c>
      <c r="AD80" s="249"/>
      <c r="AE80" s="250">
        <f>SUM(AE81:AE82)</f>
        <v>0</v>
      </c>
      <c r="AF80" s="251">
        <f>SUM(AF81:AF82)</f>
        <v>0</v>
      </c>
      <c r="AG80" s="249"/>
      <c r="AH80" s="250">
        <f>SUM(AH81:AH82)</f>
        <v>0</v>
      </c>
      <c r="AI80" s="251">
        <f>SUM(AI81:AI82)</f>
        <v>0</v>
      </c>
      <c r="AJ80" s="249"/>
      <c r="AK80" s="250">
        <f>SUM(AK81:AK82)</f>
        <v>0</v>
      </c>
      <c r="AL80" s="251">
        <f>SUM(AL81:AL82)</f>
        <v>0</v>
      </c>
      <c r="AM80" s="249"/>
      <c r="AN80" s="250">
        <f>SUM(AN81:AN82)</f>
        <v>0</v>
      </c>
      <c r="AO80" s="251">
        <f>SUM(AO81:AO82)</f>
        <v>0</v>
      </c>
      <c r="AP80" s="249"/>
      <c r="AQ80" s="250">
        <f>SUM(AQ81:AQ82)</f>
        <v>0</v>
      </c>
      <c r="AR80" s="251">
        <f>SUM(AR81:AR82)</f>
        <v>0</v>
      </c>
      <c r="AS80" s="249"/>
      <c r="AT80" s="250">
        <f>SUM(AT81:AT82)</f>
        <v>0</v>
      </c>
      <c r="AU80" s="251">
        <f>SUM(AU81:AU82)</f>
        <v>0</v>
      </c>
      <c r="AV80" s="249"/>
      <c r="AW80" s="250">
        <f>SUM(AW81:AW82)</f>
        <v>0</v>
      </c>
      <c r="AX80" s="251">
        <f>SUM(AX81:AX82)</f>
        <v>0</v>
      </c>
      <c r="AY80" s="249"/>
      <c r="AZ80" s="250">
        <f>SUM(AZ81:AZ82)</f>
        <v>0</v>
      </c>
      <c r="BA80" s="251">
        <f>SUM(BA81:BA82)</f>
        <v>0</v>
      </c>
      <c r="BB80" s="249"/>
      <c r="BC80" s="250">
        <f>SUM(BC81:BC82)</f>
        <v>0</v>
      </c>
      <c r="BD80" s="251">
        <f>SUM(BD81:BD82)</f>
        <v>0</v>
      </c>
      <c r="BE80" s="249"/>
      <c r="BF80" s="250">
        <f>SUM(BF81:BF82)</f>
        <v>0</v>
      </c>
      <c r="BG80" s="251">
        <f>SUM(BG81:BG82)</f>
        <v>0</v>
      </c>
      <c r="BH80" s="249"/>
      <c r="BI80" s="250">
        <f>SUM(BI81:BI82)</f>
        <v>0</v>
      </c>
      <c r="BJ80" s="251">
        <f>SUM(BJ81:BJ82)</f>
        <v>0</v>
      </c>
      <c r="BK80" s="249"/>
      <c r="BL80" s="250">
        <f>SUM(BL81:BL82)</f>
        <v>0</v>
      </c>
      <c r="BM80" s="251">
        <f>SUM(BM81:BM82)</f>
        <v>0</v>
      </c>
      <c r="BN80" s="249"/>
      <c r="BO80" s="250">
        <f>SUM(BO81:BO82)</f>
        <v>0</v>
      </c>
      <c r="BP80" s="251">
        <f>SUM(BP81:BP82)</f>
        <v>0</v>
      </c>
      <c r="BQ80" s="249"/>
      <c r="BR80" s="250">
        <f>SUM(BR81:BR82)</f>
        <v>0</v>
      </c>
      <c r="BS80" s="251">
        <f>SUM(BS81:BS82)</f>
        <v>0</v>
      </c>
      <c r="BT80" s="249"/>
      <c r="BU80" s="250">
        <f>SUM(BU81:BU82)</f>
        <v>0</v>
      </c>
      <c r="BV80" s="251">
        <f>SUM(BV81:BV82)</f>
        <v>0</v>
      </c>
      <c r="BW80" s="249"/>
      <c r="BX80" s="250">
        <f>SUM(BX81:BX82)</f>
        <v>0</v>
      </c>
      <c r="BY80" s="251">
        <f>SUM(BY81:BY82)</f>
        <v>0</v>
      </c>
      <c r="BZ80" s="249"/>
      <c r="CA80" s="250">
        <f>SUM(CA81:CA82)</f>
        <v>0</v>
      </c>
      <c r="CB80" s="251">
        <f>SUM(CB81:CB82)</f>
        <v>0</v>
      </c>
      <c r="CC80" s="249"/>
      <c r="CD80" s="250">
        <f>SUM(CD81:CD82)</f>
        <v>0</v>
      </c>
      <c r="CE80" s="251">
        <f>SUM(CE81:CE82)</f>
        <v>0</v>
      </c>
      <c r="CF80" s="258">
        <f t="shared" si="92"/>
        <v>0</v>
      </c>
    </row>
    <row r="81" spans="1:84" ht="15" hidden="1" customHeight="1" outlineLevel="1">
      <c r="A81" s="262"/>
      <c r="B81" s="252"/>
      <c r="C81" s="234"/>
      <c r="D81" s="235"/>
      <c r="E81" s="257"/>
      <c r="F81" s="254"/>
      <c r="G81" s="238">
        <f>+$D81*F81/1000</f>
        <v>0</v>
      </c>
      <c r="H81" s="239">
        <f>+$E81*F81</f>
        <v>0</v>
      </c>
      <c r="I81" s="254"/>
      <c r="J81" s="238">
        <f>+$D81*I81/1000</f>
        <v>0</v>
      </c>
      <c r="K81" s="239">
        <f>+$E81*I81</f>
        <v>0</v>
      </c>
      <c r="L81" s="254"/>
      <c r="M81" s="238">
        <f>+$D81*L81/1000</f>
        <v>0</v>
      </c>
      <c r="N81" s="239">
        <f>+$E81*L81</f>
        <v>0</v>
      </c>
      <c r="O81" s="254"/>
      <c r="P81" s="238">
        <f>+$D81*O81/1000</f>
        <v>0</v>
      </c>
      <c r="Q81" s="239">
        <f>+$E81*O81</f>
        <v>0</v>
      </c>
      <c r="R81" s="254"/>
      <c r="S81" s="238">
        <f>+$D81*R81/1000</f>
        <v>0</v>
      </c>
      <c r="T81" s="239">
        <f>+$E81*R81</f>
        <v>0</v>
      </c>
      <c r="U81" s="254"/>
      <c r="V81" s="238">
        <f>+$D81*U81/1000</f>
        <v>0</v>
      </c>
      <c r="W81" s="239">
        <f>+$E81*U81</f>
        <v>0</v>
      </c>
      <c r="X81" s="254"/>
      <c r="Y81" s="238">
        <f>+$D81*X81/1000</f>
        <v>0</v>
      </c>
      <c r="Z81" s="239">
        <f>+$E81*X81</f>
        <v>0</v>
      </c>
      <c r="AA81" s="254"/>
      <c r="AB81" s="238">
        <f>+$D81*AA81/1000</f>
        <v>0</v>
      </c>
      <c r="AC81" s="239">
        <f>+$E81*AA81</f>
        <v>0</v>
      </c>
      <c r="AD81" s="254"/>
      <c r="AE81" s="238">
        <f>+$D81*AD81/1000</f>
        <v>0</v>
      </c>
      <c r="AF81" s="239">
        <f>+$E81*AD81</f>
        <v>0</v>
      </c>
      <c r="AG81" s="254"/>
      <c r="AH81" s="238">
        <f>+$D81*AG81/1000</f>
        <v>0</v>
      </c>
      <c r="AI81" s="239">
        <f>+$E81*AG81</f>
        <v>0</v>
      </c>
      <c r="AJ81" s="254"/>
      <c r="AK81" s="238">
        <f>+$D81*AJ81/1000</f>
        <v>0</v>
      </c>
      <c r="AL81" s="239">
        <f>+$E81*AJ81</f>
        <v>0</v>
      </c>
      <c r="AM81" s="254"/>
      <c r="AN81" s="238">
        <f>+$D81*AM81/1000</f>
        <v>0</v>
      </c>
      <c r="AO81" s="239">
        <f>+$E81*AM81</f>
        <v>0</v>
      </c>
      <c r="AP81" s="254"/>
      <c r="AQ81" s="238">
        <f>+$D81*AP81/1000</f>
        <v>0</v>
      </c>
      <c r="AR81" s="239">
        <f>+$E81*AP81</f>
        <v>0</v>
      </c>
      <c r="AS81" s="254"/>
      <c r="AT81" s="238">
        <f>+$D81*AS81/1000</f>
        <v>0</v>
      </c>
      <c r="AU81" s="239">
        <f>+$E81*AS81</f>
        <v>0</v>
      </c>
      <c r="AV81" s="254"/>
      <c r="AW81" s="238">
        <f>+$D81*AV81/1000</f>
        <v>0</v>
      </c>
      <c r="AX81" s="239">
        <f>+$E81*AV81</f>
        <v>0</v>
      </c>
      <c r="AY81" s="254"/>
      <c r="AZ81" s="238">
        <f>+$D81*AY81/1000</f>
        <v>0</v>
      </c>
      <c r="BA81" s="239">
        <f>+$E81*AY81</f>
        <v>0</v>
      </c>
      <c r="BB81" s="254"/>
      <c r="BC81" s="238">
        <f>+$D81*BB81/1000</f>
        <v>0</v>
      </c>
      <c r="BD81" s="239">
        <f>+$E81*BB81</f>
        <v>0</v>
      </c>
      <c r="BE81" s="254"/>
      <c r="BF81" s="238">
        <f>+$D81*BE81/1000</f>
        <v>0</v>
      </c>
      <c r="BG81" s="239">
        <f>+$E81*BE81</f>
        <v>0</v>
      </c>
      <c r="BH81" s="254"/>
      <c r="BI81" s="238">
        <f>+$D81*BH81/1000</f>
        <v>0</v>
      </c>
      <c r="BJ81" s="239">
        <f>+$E81*BH81</f>
        <v>0</v>
      </c>
      <c r="BK81" s="254"/>
      <c r="BL81" s="238">
        <f>+$D81*BK81/1000</f>
        <v>0</v>
      </c>
      <c r="BM81" s="239">
        <f>+$E81*BK81</f>
        <v>0</v>
      </c>
      <c r="BN81" s="254"/>
      <c r="BO81" s="238">
        <f>+$D81*BN81/1000</f>
        <v>0</v>
      </c>
      <c r="BP81" s="239">
        <f>+$E81*BN81</f>
        <v>0</v>
      </c>
      <c r="BQ81" s="254"/>
      <c r="BR81" s="238">
        <f>+$D81*BQ81/1000</f>
        <v>0</v>
      </c>
      <c r="BS81" s="239">
        <f>+$E81*BQ81</f>
        <v>0</v>
      </c>
      <c r="BT81" s="254"/>
      <c r="BU81" s="238">
        <f>+$D81*BT81/1000</f>
        <v>0</v>
      </c>
      <c r="BV81" s="239">
        <f>+$E81*BT81</f>
        <v>0</v>
      </c>
      <c r="BW81" s="254"/>
      <c r="BX81" s="238">
        <f>+$D81*BW81/1000</f>
        <v>0</v>
      </c>
      <c r="BY81" s="239">
        <f>+$E81*BW81</f>
        <v>0</v>
      </c>
      <c r="BZ81" s="254"/>
      <c r="CA81" s="238">
        <f>+$D81*BZ81/1000</f>
        <v>0</v>
      </c>
      <c r="CB81" s="239">
        <f>+$E81*BZ81</f>
        <v>0</v>
      </c>
      <c r="CC81" s="254"/>
      <c r="CD81" s="238">
        <f>+$D81*CC81/1000</f>
        <v>0</v>
      </c>
      <c r="CE81" s="239">
        <f>+$E81*CC81</f>
        <v>0</v>
      </c>
      <c r="CF81" s="258">
        <f t="shared" si="92"/>
        <v>0</v>
      </c>
    </row>
    <row r="82" spans="1:84" ht="15" hidden="1" customHeight="1" outlineLevel="1">
      <c r="A82" s="240" t="s">
        <v>28</v>
      </c>
      <c r="B82" s="241"/>
      <c r="C82" s="242"/>
      <c r="D82" s="243"/>
      <c r="E82" s="244"/>
      <c r="F82" s="245"/>
      <c r="G82" s="246"/>
      <c r="H82" s="247"/>
      <c r="I82" s="245"/>
      <c r="J82" s="246"/>
      <c r="K82" s="247"/>
      <c r="L82" s="245"/>
      <c r="M82" s="246"/>
      <c r="N82" s="247"/>
      <c r="O82" s="245"/>
      <c r="P82" s="246"/>
      <c r="Q82" s="247"/>
      <c r="R82" s="245"/>
      <c r="S82" s="246"/>
      <c r="T82" s="247"/>
      <c r="U82" s="245"/>
      <c r="V82" s="246"/>
      <c r="W82" s="247"/>
      <c r="X82" s="245"/>
      <c r="Y82" s="246"/>
      <c r="Z82" s="247"/>
      <c r="AA82" s="245"/>
      <c r="AB82" s="246"/>
      <c r="AC82" s="247"/>
      <c r="AD82" s="245"/>
      <c r="AE82" s="246"/>
      <c r="AF82" s="247"/>
      <c r="AG82" s="245"/>
      <c r="AH82" s="246"/>
      <c r="AI82" s="247"/>
      <c r="AJ82" s="245"/>
      <c r="AK82" s="246"/>
      <c r="AL82" s="247"/>
      <c r="AM82" s="245"/>
      <c r="AN82" s="246"/>
      <c r="AO82" s="247"/>
      <c r="AP82" s="245"/>
      <c r="AQ82" s="246"/>
      <c r="AR82" s="247"/>
      <c r="AS82" s="245"/>
      <c r="AT82" s="246"/>
      <c r="AU82" s="247"/>
      <c r="AV82" s="245"/>
      <c r="AW82" s="246"/>
      <c r="AX82" s="247"/>
      <c r="AY82" s="245"/>
      <c r="AZ82" s="246"/>
      <c r="BA82" s="247"/>
      <c r="BB82" s="245"/>
      <c r="BC82" s="246"/>
      <c r="BD82" s="247"/>
      <c r="BE82" s="245"/>
      <c r="BF82" s="246"/>
      <c r="BG82" s="247"/>
      <c r="BH82" s="245"/>
      <c r="BI82" s="246"/>
      <c r="BJ82" s="247"/>
      <c r="BK82" s="245"/>
      <c r="BL82" s="246"/>
      <c r="BM82" s="247"/>
      <c r="BN82" s="245"/>
      <c r="BO82" s="246"/>
      <c r="BP82" s="247"/>
      <c r="BQ82" s="245"/>
      <c r="BR82" s="246"/>
      <c r="BS82" s="247"/>
      <c r="BT82" s="245"/>
      <c r="BU82" s="246"/>
      <c r="BV82" s="247"/>
      <c r="BW82" s="245"/>
      <c r="BX82" s="246"/>
      <c r="BY82" s="247"/>
      <c r="BZ82" s="245"/>
      <c r="CA82" s="246"/>
      <c r="CB82" s="247"/>
      <c r="CC82" s="245"/>
      <c r="CD82" s="246"/>
      <c r="CE82" s="247"/>
      <c r="CF82" s="258">
        <f t="shared" si="92"/>
        <v>0</v>
      </c>
    </row>
    <row r="83" spans="1:84" ht="15" customHeight="1" collapsed="1">
      <c r="A83" s="264">
        <v>23</v>
      </c>
      <c r="B83" s="248" t="s">
        <v>54</v>
      </c>
      <c r="C83" s="333" t="s">
        <v>27</v>
      </c>
      <c r="D83" s="334"/>
      <c r="E83" s="335"/>
      <c r="F83" s="249"/>
      <c r="G83" s="250">
        <f>SUM(G84:G89)</f>
        <v>0</v>
      </c>
      <c r="H83" s="251">
        <f>SUM(H84:H87)</f>
        <v>0</v>
      </c>
      <c r="I83" s="249"/>
      <c r="J83" s="250">
        <f>SUM(J84:J89)</f>
        <v>0</v>
      </c>
      <c r="K83" s="251">
        <f>SUM(K84:K87)</f>
        <v>0</v>
      </c>
      <c r="L83" s="249"/>
      <c r="M83" s="250">
        <f>SUM(M84:M89)</f>
        <v>0</v>
      </c>
      <c r="N83" s="251">
        <f>SUM(N84:N87)</f>
        <v>0</v>
      </c>
      <c r="O83" s="249"/>
      <c r="P83" s="250">
        <f>SUM(P84:P89)</f>
        <v>0</v>
      </c>
      <c r="Q83" s="251">
        <f>SUM(Q84:Q87)</f>
        <v>0</v>
      </c>
      <c r="R83" s="249"/>
      <c r="S83" s="250">
        <f>SUM(S84:S89)</f>
        <v>0</v>
      </c>
      <c r="T83" s="251">
        <f>SUM(T84:T87)</f>
        <v>0</v>
      </c>
      <c r="U83" s="249"/>
      <c r="V83" s="250">
        <f>SUM(V84:V89)</f>
        <v>0</v>
      </c>
      <c r="W83" s="251">
        <f>SUM(W84:W87)</f>
        <v>0</v>
      </c>
      <c r="X83" s="249"/>
      <c r="Y83" s="250">
        <f>SUM(Y84:Y89)</f>
        <v>0</v>
      </c>
      <c r="Z83" s="251">
        <f>SUM(Z84:Z87)</f>
        <v>0</v>
      </c>
      <c r="AA83" s="249"/>
      <c r="AB83" s="250">
        <f>SUM(AB84:AB89)</f>
        <v>0</v>
      </c>
      <c r="AC83" s="251">
        <f>SUM(AC84:AC87)</f>
        <v>0</v>
      </c>
      <c r="AD83" s="249"/>
      <c r="AE83" s="250">
        <f>SUM(AE84:AE89)</f>
        <v>0</v>
      </c>
      <c r="AF83" s="251">
        <f>SUM(AF84:AF87)</f>
        <v>0</v>
      </c>
      <c r="AG83" s="249"/>
      <c r="AH83" s="250">
        <f>SUM(AH84:AH89)</f>
        <v>0</v>
      </c>
      <c r="AI83" s="251">
        <f>SUM(AI84:AI87)</f>
        <v>0</v>
      </c>
      <c r="AJ83" s="249"/>
      <c r="AK83" s="250">
        <f>SUM(AK84:AK89)</f>
        <v>0</v>
      </c>
      <c r="AL83" s="251">
        <f>SUM(AL84:AL87)</f>
        <v>0</v>
      </c>
      <c r="AM83" s="249"/>
      <c r="AN83" s="250">
        <f>SUM(AN84:AN89)</f>
        <v>0</v>
      </c>
      <c r="AO83" s="251">
        <f>SUM(AO84:AO87)</f>
        <v>0</v>
      </c>
      <c r="AP83" s="249"/>
      <c r="AQ83" s="250">
        <f>SUM(AQ84:AQ89)</f>
        <v>0</v>
      </c>
      <c r="AR83" s="251">
        <f>SUM(AR84:AR87)</f>
        <v>0</v>
      </c>
      <c r="AS83" s="249"/>
      <c r="AT83" s="250">
        <f>SUM(AT84:AT89)</f>
        <v>0</v>
      </c>
      <c r="AU83" s="251">
        <f>SUM(AU84:AU87)</f>
        <v>0</v>
      </c>
      <c r="AV83" s="249"/>
      <c r="AW83" s="250">
        <f>SUM(AW84:AW89)</f>
        <v>0</v>
      </c>
      <c r="AX83" s="251">
        <f>SUM(AX84:AX87)</f>
        <v>0</v>
      </c>
      <c r="AY83" s="249"/>
      <c r="AZ83" s="250">
        <f>SUM(AZ84:AZ89)</f>
        <v>0</v>
      </c>
      <c r="BA83" s="251">
        <f>SUM(BA84:BA87)</f>
        <v>0</v>
      </c>
      <c r="BB83" s="249"/>
      <c r="BC83" s="250">
        <f>SUM(BC84:BC89)</f>
        <v>0</v>
      </c>
      <c r="BD83" s="251">
        <f>SUM(BD84:BD87)</f>
        <v>0</v>
      </c>
      <c r="BE83" s="249"/>
      <c r="BF83" s="250">
        <f>SUM(BF84:BF89)</f>
        <v>0</v>
      </c>
      <c r="BG83" s="251">
        <f>SUM(BG84:BG87)</f>
        <v>0</v>
      </c>
      <c r="BH83" s="249"/>
      <c r="BI83" s="250">
        <f>SUM(BI84:BI89)</f>
        <v>0</v>
      </c>
      <c r="BJ83" s="251">
        <f>SUM(BJ84:BJ87)</f>
        <v>0</v>
      </c>
      <c r="BK83" s="249"/>
      <c r="BL83" s="250">
        <f>SUM(BL84:BL89)</f>
        <v>0</v>
      </c>
      <c r="BM83" s="251">
        <f>SUM(BM84:BM87)</f>
        <v>0</v>
      </c>
      <c r="BN83" s="249"/>
      <c r="BO83" s="250">
        <f>SUM(BO84:BO89)</f>
        <v>0</v>
      </c>
      <c r="BP83" s="251">
        <f>SUM(BP84:BP87)</f>
        <v>0</v>
      </c>
      <c r="BQ83" s="249"/>
      <c r="BR83" s="250">
        <f>SUM(BR84:BR89)</f>
        <v>0</v>
      </c>
      <c r="BS83" s="251">
        <f>SUM(BS84:BS87)</f>
        <v>0</v>
      </c>
      <c r="BT83" s="249"/>
      <c r="BU83" s="250">
        <f>SUM(BU84:BU89)</f>
        <v>0</v>
      </c>
      <c r="BV83" s="251">
        <f>SUM(BV84:BV87)</f>
        <v>0</v>
      </c>
      <c r="BW83" s="249"/>
      <c r="BX83" s="250">
        <f>SUM(BX84:BX89)</f>
        <v>0</v>
      </c>
      <c r="BY83" s="251">
        <f>SUM(BY84:BY87)</f>
        <v>0</v>
      </c>
      <c r="BZ83" s="249"/>
      <c r="CA83" s="250">
        <f>SUM(CA84:CA89)</f>
        <v>0</v>
      </c>
      <c r="CB83" s="251">
        <f>SUM(CB84:CB87)</f>
        <v>0</v>
      </c>
      <c r="CC83" s="249"/>
      <c r="CD83" s="250">
        <f>SUM(CD84:CD89)</f>
        <v>0</v>
      </c>
      <c r="CE83" s="251">
        <f>SUM(CE84:CE85)</f>
        <v>0</v>
      </c>
      <c r="CF83" s="258">
        <f t="shared" si="92"/>
        <v>0</v>
      </c>
    </row>
    <row r="84" spans="1:84" s="200" customFormat="1" ht="15" customHeight="1" outlineLevel="1">
      <c r="A84" s="262"/>
      <c r="B84" s="304" t="s">
        <v>570</v>
      </c>
      <c r="C84" s="278" t="s">
        <v>57</v>
      </c>
      <c r="D84" s="235"/>
      <c r="E84" s="257">
        <v>20.625608108108107</v>
      </c>
      <c r="F84" s="254"/>
      <c r="G84" s="238">
        <f>+$D84*F84/1000</f>
        <v>0</v>
      </c>
      <c r="H84" s="239">
        <f>+$E84*F84</f>
        <v>0</v>
      </c>
      <c r="I84" s="254"/>
      <c r="J84" s="238">
        <f>+$D84*I84/1000</f>
        <v>0</v>
      </c>
      <c r="K84" s="239">
        <f>+$E84*I84</f>
        <v>0</v>
      </c>
      <c r="L84" s="254"/>
      <c r="M84" s="238">
        <f>+$D84*L84/1000</f>
        <v>0</v>
      </c>
      <c r="N84" s="239">
        <f>+$E84*L84</f>
        <v>0</v>
      </c>
      <c r="O84" s="254"/>
      <c r="P84" s="238">
        <f>+$D84*O84/1000</f>
        <v>0</v>
      </c>
      <c r="Q84" s="239">
        <f>+$E84*O84</f>
        <v>0</v>
      </c>
      <c r="R84" s="254"/>
      <c r="S84" s="238">
        <f>+$D84*R84/1000</f>
        <v>0</v>
      </c>
      <c r="T84" s="239">
        <f>+$E84*R84</f>
        <v>0</v>
      </c>
      <c r="U84" s="254"/>
      <c r="V84" s="238">
        <f>+$D84*U84/1000</f>
        <v>0</v>
      </c>
      <c r="W84" s="239">
        <f>+$E84*U84</f>
        <v>0</v>
      </c>
      <c r="X84" s="254"/>
      <c r="Y84" s="238">
        <f>+$D84*X84/1000</f>
        <v>0</v>
      </c>
      <c r="Z84" s="239">
        <f>+$E84*X84</f>
        <v>0</v>
      </c>
      <c r="AA84" s="254"/>
      <c r="AB84" s="238">
        <f>+$D84*AA84/1000</f>
        <v>0</v>
      </c>
      <c r="AC84" s="239">
        <f>+$E84*AA84</f>
        <v>0</v>
      </c>
      <c r="AD84" s="254"/>
      <c r="AE84" s="238">
        <f>+$D84*AD84/1000</f>
        <v>0</v>
      </c>
      <c r="AF84" s="239">
        <f>+$E84*AD84</f>
        <v>0</v>
      </c>
      <c r="AG84" s="254"/>
      <c r="AH84" s="238">
        <f>+$D84*AG84/1000</f>
        <v>0</v>
      </c>
      <c r="AI84" s="239">
        <f>+$E84*AG84</f>
        <v>0</v>
      </c>
      <c r="AJ84" s="254"/>
      <c r="AK84" s="238">
        <f>+$D84*AJ84/1000</f>
        <v>0</v>
      </c>
      <c r="AL84" s="239">
        <f>+$E84*AJ84</f>
        <v>0</v>
      </c>
      <c r="AM84" s="254"/>
      <c r="AN84" s="238">
        <f>+$D84*AM84/1000</f>
        <v>0</v>
      </c>
      <c r="AO84" s="239">
        <f>+$E84*AM84</f>
        <v>0</v>
      </c>
      <c r="AP84" s="254"/>
      <c r="AQ84" s="238">
        <f>+$D84*AP84/1000</f>
        <v>0</v>
      </c>
      <c r="AR84" s="239">
        <f>+$E84*AP84</f>
        <v>0</v>
      </c>
      <c r="AS84" s="254"/>
      <c r="AT84" s="238">
        <f>+$D84*AS84/1000</f>
        <v>0</v>
      </c>
      <c r="AU84" s="239">
        <f>+$E84*AS84</f>
        <v>0</v>
      </c>
      <c r="AV84" s="254"/>
      <c r="AW84" s="238">
        <f>+$D84*AV84/1000</f>
        <v>0</v>
      </c>
      <c r="AX84" s="239">
        <f>+$E84*AV84</f>
        <v>0</v>
      </c>
      <c r="AY84" s="254"/>
      <c r="AZ84" s="238">
        <f>+$D84*AY84/1000</f>
        <v>0</v>
      </c>
      <c r="BA84" s="239">
        <f>+$E84*AY84</f>
        <v>0</v>
      </c>
      <c r="BB84" s="254"/>
      <c r="BC84" s="238">
        <f>+$D84*BB84/1000</f>
        <v>0</v>
      </c>
      <c r="BD84" s="239">
        <f>+$E84*BB84</f>
        <v>0</v>
      </c>
      <c r="BE84" s="254"/>
      <c r="BF84" s="238">
        <f>+$D84*BE84/1000</f>
        <v>0</v>
      </c>
      <c r="BG84" s="239">
        <f>+$E84*BE84</f>
        <v>0</v>
      </c>
      <c r="BH84" s="254"/>
      <c r="BI84" s="238">
        <f>+$D84*BH84/1000</f>
        <v>0</v>
      </c>
      <c r="BJ84" s="239">
        <f>+$E84*BH84</f>
        <v>0</v>
      </c>
      <c r="BK84" s="254"/>
      <c r="BL84" s="238">
        <f>+$D84*BK84/1000</f>
        <v>0</v>
      </c>
      <c r="BM84" s="239">
        <f>+$E84*BK84</f>
        <v>0</v>
      </c>
      <c r="BN84" s="254"/>
      <c r="BO84" s="238">
        <f>+$D84*BN84/1000</f>
        <v>0</v>
      </c>
      <c r="BP84" s="239">
        <f>+$E84*BN84</f>
        <v>0</v>
      </c>
      <c r="BQ84" s="254"/>
      <c r="BR84" s="238">
        <f>+$D84*BQ84/1000</f>
        <v>0</v>
      </c>
      <c r="BS84" s="239">
        <f>+$E84*BQ84</f>
        <v>0</v>
      </c>
      <c r="BT84" s="254"/>
      <c r="BU84" s="238">
        <f>+$D84*BT84/1000</f>
        <v>0</v>
      </c>
      <c r="BV84" s="239">
        <f>+$E84*BT84</f>
        <v>0</v>
      </c>
      <c r="BW84" s="254"/>
      <c r="BX84" s="238">
        <f>+$D84*BW84/1000</f>
        <v>0</v>
      </c>
      <c r="BY84" s="239">
        <f>+$E84*BW84</f>
        <v>0</v>
      </c>
      <c r="BZ84" s="254"/>
      <c r="CA84" s="238">
        <f>+$D84*BZ84/1000</f>
        <v>0</v>
      </c>
      <c r="CB84" s="239">
        <f>+$E84*BZ84</f>
        <v>0</v>
      </c>
      <c r="CC84" s="259">
        <f>SUMIF($14:$14,"QTY",84:84)</f>
        <v>0</v>
      </c>
      <c r="CD84" s="260">
        <f>SUMIF($14:$14,"IDR x 1000",84:84)</f>
        <v>0</v>
      </c>
      <c r="CE84" s="261">
        <f>SUMIF($14:$14,"USD",84:84)</f>
        <v>0</v>
      </c>
      <c r="CF84" s="258">
        <f t="shared" si="92"/>
        <v>0</v>
      </c>
    </row>
    <row r="85" spans="1:84" s="200" customFormat="1" ht="15" customHeight="1" outlineLevel="1">
      <c r="A85" s="262"/>
      <c r="B85" s="308" t="s">
        <v>58</v>
      </c>
      <c r="C85" s="278" t="s">
        <v>59</v>
      </c>
      <c r="D85" s="235"/>
      <c r="E85" s="257">
        <v>1068.5798204921341</v>
      </c>
      <c r="F85" s="254"/>
      <c r="G85" s="238">
        <f>+$D85*F85/1000</f>
        <v>0</v>
      </c>
      <c r="H85" s="239">
        <f>+$E85*F85</f>
        <v>0</v>
      </c>
      <c r="I85" s="254"/>
      <c r="J85" s="238">
        <f>+$D85*I85/1000</f>
        <v>0</v>
      </c>
      <c r="K85" s="239">
        <f>+$E85*I85</f>
        <v>0</v>
      </c>
      <c r="L85" s="254"/>
      <c r="M85" s="238">
        <f>+$D85*L85/1000</f>
        <v>0</v>
      </c>
      <c r="N85" s="239">
        <f>+$E85*L85</f>
        <v>0</v>
      </c>
      <c r="O85" s="254"/>
      <c r="P85" s="238">
        <f>+$D85*O85/1000</f>
        <v>0</v>
      </c>
      <c r="Q85" s="239">
        <f>+$E85*O85</f>
        <v>0</v>
      </c>
      <c r="R85" s="254"/>
      <c r="S85" s="238">
        <f>+$D85*R85/1000</f>
        <v>0</v>
      </c>
      <c r="T85" s="239">
        <f>+$E85*R85</f>
        <v>0</v>
      </c>
      <c r="U85" s="254"/>
      <c r="V85" s="238">
        <f>+$D85*U85/1000</f>
        <v>0</v>
      </c>
      <c r="W85" s="239">
        <f>+$E85*U85</f>
        <v>0</v>
      </c>
      <c r="X85" s="254"/>
      <c r="Y85" s="238">
        <f>+$D85*X85/1000</f>
        <v>0</v>
      </c>
      <c r="Z85" s="239">
        <f>+$E85*X85</f>
        <v>0</v>
      </c>
      <c r="AA85" s="254"/>
      <c r="AB85" s="238">
        <f>+$D85*AA85/1000</f>
        <v>0</v>
      </c>
      <c r="AC85" s="239">
        <f>+$E85*AA85</f>
        <v>0</v>
      </c>
      <c r="AD85" s="254"/>
      <c r="AE85" s="238">
        <f>+$D85*AD85/1000</f>
        <v>0</v>
      </c>
      <c r="AF85" s="239">
        <f>+$E85*AD85</f>
        <v>0</v>
      </c>
      <c r="AG85" s="254"/>
      <c r="AH85" s="238">
        <f>+$D85*AG85/1000</f>
        <v>0</v>
      </c>
      <c r="AI85" s="239">
        <f>+$E85*AG85</f>
        <v>0</v>
      </c>
      <c r="AJ85" s="254"/>
      <c r="AK85" s="238">
        <f>+$D85*AJ85/1000</f>
        <v>0</v>
      </c>
      <c r="AL85" s="239">
        <f>+$E85*AJ85</f>
        <v>0</v>
      </c>
      <c r="AM85" s="254"/>
      <c r="AN85" s="238">
        <f>+$D85*AM85/1000</f>
        <v>0</v>
      </c>
      <c r="AO85" s="239">
        <f>+$E85*AM85</f>
        <v>0</v>
      </c>
      <c r="AP85" s="254"/>
      <c r="AQ85" s="238">
        <f>+$D85*AP85/1000</f>
        <v>0</v>
      </c>
      <c r="AR85" s="239">
        <f>+$E85*AP85</f>
        <v>0</v>
      </c>
      <c r="AS85" s="254"/>
      <c r="AT85" s="238">
        <f>+$D85*AS85/1000</f>
        <v>0</v>
      </c>
      <c r="AU85" s="239">
        <f>+$E85*AS85</f>
        <v>0</v>
      </c>
      <c r="AV85" s="254"/>
      <c r="AW85" s="238">
        <f>+$D85*AV85/1000</f>
        <v>0</v>
      </c>
      <c r="AX85" s="239">
        <f>+$E85*AV85</f>
        <v>0</v>
      </c>
      <c r="AY85" s="254"/>
      <c r="AZ85" s="238">
        <f>+$D85*AY85/1000</f>
        <v>0</v>
      </c>
      <c r="BA85" s="239">
        <f>+$E85*AY85</f>
        <v>0</v>
      </c>
      <c r="BB85" s="254"/>
      <c r="BC85" s="238">
        <f>+$D85*BB85/1000</f>
        <v>0</v>
      </c>
      <c r="BD85" s="239">
        <f>+$E85*BB85</f>
        <v>0</v>
      </c>
      <c r="BE85" s="254"/>
      <c r="BF85" s="238">
        <f>+$D85*BE85/1000</f>
        <v>0</v>
      </c>
      <c r="BG85" s="239">
        <f>+$E85*BE85</f>
        <v>0</v>
      </c>
      <c r="BH85" s="254"/>
      <c r="BI85" s="238">
        <f>+$D85*BH85/1000</f>
        <v>0</v>
      </c>
      <c r="BJ85" s="239">
        <f>+$E85*BH85</f>
        <v>0</v>
      </c>
      <c r="BK85" s="254"/>
      <c r="BL85" s="238">
        <f>+$D85*BK85/1000</f>
        <v>0</v>
      </c>
      <c r="BM85" s="239">
        <f>+$E85*BK85</f>
        <v>0</v>
      </c>
      <c r="BN85" s="254"/>
      <c r="BO85" s="238">
        <f>+$D85*BN85/1000</f>
        <v>0</v>
      </c>
      <c r="BP85" s="239">
        <f>+$E85*BN85</f>
        <v>0</v>
      </c>
      <c r="BQ85" s="254"/>
      <c r="BR85" s="238">
        <f>+$D85*BQ85/1000</f>
        <v>0</v>
      </c>
      <c r="BS85" s="239">
        <f>+$E85*BQ85</f>
        <v>0</v>
      </c>
      <c r="BT85" s="254"/>
      <c r="BU85" s="238">
        <f>+$D85*BT85/1000</f>
        <v>0</v>
      </c>
      <c r="BV85" s="239">
        <f>+$E85*BT85</f>
        <v>0</v>
      </c>
      <c r="BW85" s="254"/>
      <c r="BX85" s="238">
        <f>+$D85*BW85/1000</f>
        <v>0</v>
      </c>
      <c r="BY85" s="239">
        <f>+$E85*BW85</f>
        <v>0</v>
      </c>
      <c r="BZ85" s="254"/>
      <c r="CA85" s="238">
        <f>+$D85*BZ85/1000</f>
        <v>0</v>
      </c>
      <c r="CB85" s="239">
        <f>+$E85*BZ85</f>
        <v>0</v>
      </c>
      <c r="CC85" s="259">
        <f>SUMIF($14:$14,"QTY",85:85)</f>
        <v>0</v>
      </c>
      <c r="CD85" s="260">
        <f>SUMIF($14:$14,"IDR x 1000",85:85)</f>
        <v>0</v>
      </c>
      <c r="CE85" s="261">
        <f>SUMIF($14:$14,"USD",85:85)</f>
        <v>0</v>
      </c>
      <c r="CF85" s="258">
        <f t="shared" si="92"/>
        <v>0</v>
      </c>
    </row>
    <row r="86" spans="1:84" s="200" customFormat="1" ht="15" customHeight="1" outlineLevel="1">
      <c r="A86" s="262"/>
      <c r="B86" s="255" t="s">
        <v>60</v>
      </c>
      <c r="C86" s="278" t="s">
        <v>55</v>
      </c>
      <c r="D86" s="235"/>
      <c r="E86" s="257">
        <v>0.29311186186186156</v>
      </c>
      <c r="F86" s="254"/>
      <c r="G86" s="238">
        <f>+$D86*F86/1000</f>
        <v>0</v>
      </c>
      <c r="H86" s="239">
        <f>+$E86*F86</f>
        <v>0</v>
      </c>
      <c r="I86" s="254"/>
      <c r="J86" s="238">
        <f>+$D86*I86/1000</f>
        <v>0</v>
      </c>
      <c r="K86" s="239">
        <f>+$E86*I86</f>
        <v>0</v>
      </c>
      <c r="L86" s="254"/>
      <c r="M86" s="238">
        <f>+$D86*L86/1000</f>
        <v>0</v>
      </c>
      <c r="N86" s="239">
        <f>+$E86*L86</f>
        <v>0</v>
      </c>
      <c r="O86" s="254"/>
      <c r="P86" s="238">
        <f>+$D86*O86/1000</f>
        <v>0</v>
      </c>
      <c r="Q86" s="239">
        <f>+$E86*O86</f>
        <v>0</v>
      </c>
      <c r="R86" s="254"/>
      <c r="S86" s="238">
        <f>+$D86*R86/1000</f>
        <v>0</v>
      </c>
      <c r="T86" s="239">
        <f>+$E86*R86</f>
        <v>0</v>
      </c>
      <c r="U86" s="254"/>
      <c r="V86" s="238">
        <f>+$D86*U86/1000</f>
        <v>0</v>
      </c>
      <c r="W86" s="239">
        <f>+$E86*U86</f>
        <v>0</v>
      </c>
      <c r="X86" s="254"/>
      <c r="Y86" s="238">
        <f>+$D86*X86/1000</f>
        <v>0</v>
      </c>
      <c r="Z86" s="239">
        <f>+$E86*X86</f>
        <v>0</v>
      </c>
      <c r="AA86" s="254"/>
      <c r="AB86" s="238">
        <f>+$D86*AA86/1000</f>
        <v>0</v>
      </c>
      <c r="AC86" s="239">
        <f>+$E86*AA86</f>
        <v>0</v>
      </c>
      <c r="AD86" s="254"/>
      <c r="AE86" s="238">
        <f>+$D86*AD86/1000</f>
        <v>0</v>
      </c>
      <c r="AF86" s="239">
        <f>+$E86*AD86</f>
        <v>0</v>
      </c>
      <c r="AG86" s="254"/>
      <c r="AH86" s="238">
        <f>+$D86*AG86/1000</f>
        <v>0</v>
      </c>
      <c r="AI86" s="239">
        <f>+$E86*AG86</f>
        <v>0</v>
      </c>
      <c r="AJ86" s="254"/>
      <c r="AK86" s="238">
        <f>+$D86*AJ86/1000</f>
        <v>0</v>
      </c>
      <c r="AL86" s="239">
        <f>+$E86*AJ86</f>
        <v>0</v>
      </c>
      <c r="AM86" s="254"/>
      <c r="AN86" s="238">
        <f>+$D86*AM86/1000</f>
        <v>0</v>
      </c>
      <c r="AO86" s="239">
        <f>+$E86*AM86</f>
        <v>0</v>
      </c>
      <c r="AP86" s="254"/>
      <c r="AQ86" s="238">
        <f>+$D86*AP86/1000</f>
        <v>0</v>
      </c>
      <c r="AR86" s="239">
        <f>+$E86*AP86</f>
        <v>0</v>
      </c>
      <c r="AS86" s="254"/>
      <c r="AT86" s="238">
        <f>+$D86*AS86/1000</f>
        <v>0</v>
      </c>
      <c r="AU86" s="239">
        <f>+$E86*AS86</f>
        <v>0</v>
      </c>
      <c r="AV86" s="254"/>
      <c r="AW86" s="238">
        <f>+$D86*AV86/1000</f>
        <v>0</v>
      </c>
      <c r="AX86" s="239">
        <f>+$E86*AV86</f>
        <v>0</v>
      </c>
      <c r="AY86" s="254"/>
      <c r="AZ86" s="238">
        <f>+$D86*AY86/1000</f>
        <v>0</v>
      </c>
      <c r="BA86" s="239">
        <f>+$E86*AY86</f>
        <v>0</v>
      </c>
      <c r="BB86" s="254"/>
      <c r="BC86" s="238">
        <f>+$D86*BB86/1000</f>
        <v>0</v>
      </c>
      <c r="BD86" s="239">
        <f>+$E86*BB86</f>
        <v>0</v>
      </c>
      <c r="BE86" s="254"/>
      <c r="BF86" s="238">
        <f>+$D86*BE86/1000</f>
        <v>0</v>
      </c>
      <c r="BG86" s="239">
        <f>+$E86*BE86</f>
        <v>0</v>
      </c>
      <c r="BH86" s="254"/>
      <c r="BI86" s="238">
        <f>+$D86*BH86/1000</f>
        <v>0</v>
      </c>
      <c r="BJ86" s="239">
        <f>+$E86*BH86</f>
        <v>0</v>
      </c>
      <c r="BK86" s="254"/>
      <c r="BL86" s="238">
        <f>+$D86*BK86/1000</f>
        <v>0</v>
      </c>
      <c r="BM86" s="239">
        <f>+$E86*BK86</f>
        <v>0</v>
      </c>
      <c r="BN86" s="254"/>
      <c r="BO86" s="238">
        <f>+$D86*BN86/1000</f>
        <v>0</v>
      </c>
      <c r="BP86" s="239">
        <f>+$E86*BN86</f>
        <v>0</v>
      </c>
      <c r="BQ86" s="254"/>
      <c r="BR86" s="238">
        <f>+$D86*BQ86/1000</f>
        <v>0</v>
      </c>
      <c r="BS86" s="239">
        <f>+$E86*BQ86</f>
        <v>0</v>
      </c>
      <c r="BT86" s="254"/>
      <c r="BU86" s="238">
        <f>+$D86*BT86/1000</f>
        <v>0</v>
      </c>
      <c r="BV86" s="239">
        <f>+$E86*BT86</f>
        <v>0</v>
      </c>
      <c r="BW86" s="254"/>
      <c r="BX86" s="238">
        <f>+$D86*BW86/1000</f>
        <v>0</v>
      </c>
      <c r="BY86" s="239">
        <f>+$E86*BW86</f>
        <v>0</v>
      </c>
      <c r="BZ86" s="254"/>
      <c r="CA86" s="238">
        <f>+$D86*BZ86/1000</f>
        <v>0</v>
      </c>
      <c r="CB86" s="239">
        <f>+$E86*BZ86</f>
        <v>0</v>
      </c>
      <c r="CC86" s="259">
        <f>SUMIF($14:$14,"QTY",86:86)</f>
        <v>0</v>
      </c>
      <c r="CD86" s="260">
        <f>SUMIF($14:$14,"IDR x 1000",86:86)</f>
        <v>0</v>
      </c>
      <c r="CE86" s="261">
        <f>SUMIF($14:$14,"USD",86:86)</f>
        <v>0</v>
      </c>
      <c r="CF86" s="258">
        <f t="shared" si="92"/>
        <v>0</v>
      </c>
    </row>
    <row r="87" spans="1:84" s="200" customFormat="1" ht="15" customHeight="1" outlineLevel="1">
      <c r="A87" s="262"/>
      <c r="B87" s="255" t="s">
        <v>61</v>
      </c>
      <c r="C87" s="278" t="s">
        <v>57</v>
      </c>
      <c r="D87" s="235"/>
      <c r="E87" s="257">
        <v>99.490540540540536</v>
      </c>
      <c r="F87" s="254"/>
      <c r="G87" s="238">
        <f>+$D87*F87/1000</f>
        <v>0</v>
      </c>
      <c r="H87" s="239">
        <f>+$E87*F87</f>
        <v>0</v>
      </c>
      <c r="I87" s="254"/>
      <c r="J87" s="238">
        <f>+$D87*I87/1000</f>
        <v>0</v>
      </c>
      <c r="K87" s="239">
        <f>+$E87*I87</f>
        <v>0</v>
      </c>
      <c r="L87" s="254"/>
      <c r="M87" s="238">
        <f>+$D87*L87/1000</f>
        <v>0</v>
      </c>
      <c r="N87" s="239">
        <f>+$E87*L87</f>
        <v>0</v>
      </c>
      <c r="O87" s="254"/>
      <c r="P87" s="238">
        <f>+$D87*O87/1000</f>
        <v>0</v>
      </c>
      <c r="Q87" s="239">
        <f>+$E87*O87</f>
        <v>0</v>
      </c>
      <c r="R87" s="254"/>
      <c r="S87" s="238">
        <f>+$D87*R87/1000</f>
        <v>0</v>
      </c>
      <c r="T87" s="239">
        <f>+$E87*R87</f>
        <v>0</v>
      </c>
      <c r="U87" s="254"/>
      <c r="V87" s="238">
        <f>+$D87*U87/1000</f>
        <v>0</v>
      </c>
      <c r="W87" s="239">
        <f>+$E87*U87</f>
        <v>0</v>
      </c>
      <c r="X87" s="254"/>
      <c r="Y87" s="238">
        <f>+$D87*X87/1000</f>
        <v>0</v>
      </c>
      <c r="Z87" s="239">
        <f>+$E87*X87</f>
        <v>0</v>
      </c>
      <c r="AA87" s="254"/>
      <c r="AB87" s="238">
        <f>+$D87*AA87/1000</f>
        <v>0</v>
      </c>
      <c r="AC87" s="239">
        <f>+$E87*AA87</f>
        <v>0</v>
      </c>
      <c r="AD87" s="254"/>
      <c r="AE87" s="238">
        <f>+$D87*AD87/1000</f>
        <v>0</v>
      </c>
      <c r="AF87" s="239">
        <f>+$E87*AD87</f>
        <v>0</v>
      </c>
      <c r="AG87" s="254"/>
      <c r="AH87" s="238">
        <f>+$D87*AG87/1000</f>
        <v>0</v>
      </c>
      <c r="AI87" s="239">
        <f>+$E87*AG87</f>
        <v>0</v>
      </c>
      <c r="AJ87" s="254"/>
      <c r="AK87" s="238">
        <f>+$D87*AJ87/1000</f>
        <v>0</v>
      </c>
      <c r="AL87" s="239">
        <f>+$E87*AJ87</f>
        <v>0</v>
      </c>
      <c r="AM87" s="254"/>
      <c r="AN87" s="238">
        <f>+$D87*AM87/1000</f>
        <v>0</v>
      </c>
      <c r="AO87" s="239">
        <f>+$E87*AM87</f>
        <v>0</v>
      </c>
      <c r="AP87" s="254"/>
      <c r="AQ87" s="238">
        <f>+$D87*AP87/1000</f>
        <v>0</v>
      </c>
      <c r="AR87" s="239">
        <f>+$E87*AP87</f>
        <v>0</v>
      </c>
      <c r="AS87" s="254"/>
      <c r="AT87" s="238">
        <f>+$D87*AS87/1000</f>
        <v>0</v>
      </c>
      <c r="AU87" s="239">
        <f>+$E87*AS87</f>
        <v>0</v>
      </c>
      <c r="AV87" s="254"/>
      <c r="AW87" s="238">
        <f>+$D87*AV87/1000</f>
        <v>0</v>
      </c>
      <c r="AX87" s="239">
        <f>+$E87*AV87</f>
        <v>0</v>
      </c>
      <c r="AY87" s="254"/>
      <c r="AZ87" s="238">
        <f>+$D87*AY87/1000</f>
        <v>0</v>
      </c>
      <c r="BA87" s="239">
        <f>+$E87*AY87</f>
        <v>0</v>
      </c>
      <c r="BB87" s="254"/>
      <c r="BC87" s="238">
        <f>+$D87*BB87/1000</f>
        <v>0</v>
      </c>
      <c r="BD87" s="239">
        <f>+$E87*BB87</f>
        <v>0</v>
      </c>
      <c r="BE87" s="254"/>
      <c r="BF87" s="238">
        <f>+$D87*BE87/1000</f>
        <v>0</v>
      </c>
      <c r="BG87" s="239">
        <f>+$E87*BE87</f>
        <v>0</v>
      </c>
      <c r="BH87" s="254"/>
      <c r="BI87" s="238">
        <f>+$D87*BH87/1000</f>
        <v>0</v>
      </c>
      <c r="BJ87" s="239">
        <f>+$E87*BH87</f>
        <v>0</v>
      </c>
      <c r="BK87" s="254"/>
      <c r="BL87" s="238">
        <f>+$D87*BK87/1000</f>
        <v>0</v>
      </c>
      <c r="BM87" s="239">
        <f>+$E87*BK87</f>
        <v>0</v>
      </c>
      <c r="BN87" s="254"/>
      <c r="BO87" s="238">
        <f>+$D87*BN87/1000</f>
        <v>0</v>
      </c>
      <c r="BP87" s="239">
        <f>+$E87*BN87</f>
        <v>0</v>
      </c>
      <c r="BQ87" s="254"/>
      <c r="BR87" s="238">
        <f>+$D87*BQ87/1000</f>
        <v>0</v>
      </c>
      <c r="BS87" s="239">
        <f>+$E87*BQ87</f>
        <v>0</v>
      </c>
      <c r="BT87" s="254"/>
      <c r="BU87" s="238">
        <f>+$D87*BT87/1000</f>
        <v>0</v>
      </c>
      <c r="BV87" s="239">
        <f>+$E87*BT87</f>
        <v>0</v>
      </c>
      <c r="BW87" s="254"/>
      <c r="BX87" s="238">
        <f>+$D87*BW87/1000</f>
        <v>0</v>
      </c>
      <c r="BY87" s="239">
        <f>+$E87*BW87</f>
        <v>0</v>
      </c>
      <c r="BZ87" s="254"/>
      <c r="CA87" s="238">
        <f>+$D87*BZ87/1000</f>
        <v>0</v>
      </c>
      <c r="CB87" s="239">
        <f>+$E87*BZ87</f>
        <v>0</v>
      </c>
      <c r="CC87" s="259">
        <f>SUMIF($14:$14,"QTY",87:87)</f>
        <v>0</v>
      </c>
      <c r="CD87" s="260">
        <f>SUMIF($14:$14,"IDR x 1000",87:87)</f>
        <v>0</v>
      </c>
      <c r="CE87" s="261">
        <f>SUMIF($14:$14,"USD",87:87)</f>
        <v>0</v>
      </c>
      <c r="CF87" s="258">
        <f t="shared" si="92"/>
        <v>0</v>
      </c>
    </row>
    <row r="88" spans="1:84" s="200" customFormat="1" ht="15" customHeight="1" outlineLevel="1">
      <c r="A88" s="262"/>
      <c r="B88" s="255"/>
      <c r="C88" s="278"/>
      <c r="D88" s="235"/>
      <c r="E88" s="257"/>
      <c r="F88" s="254"/>
      <c r="G88" s="238">
        <f>+$D88*F88/1000</f>
        <v>0</v>
      </c>
      <c r="H88" s="239">
        <f>+$E88*F88</f>
        <v>0</v>
      </c>
      <c r="I88" s="254"/>
      <c r="J88" s="238">
        <f>+$D88*I88/1000</f>
        <v>0</v>
      </c>
      <c r="K88" s="239">
        <f>+$E88*I88</f>
        <v>0</v>
      </c>
      <c r="L88" s="254"/>
      <c r="M88" s="238">
        <f>+$D88*L88/1000</f>
        <v>0</v>
      </c>
      <c r="N88" s="239">
        <f>+$E88*L88</f>
        <v>0</v>
      </c>
      <c r="O88" s="254"/>
      <c r="P88" s="238">
        <f>+$D88*O88/1000</f>
        <v>0</v>
      </c>
      <c r="Q88" s="239">
        <f>+$E88*O88</f>
        <v>0</v>
      </c>
      <c r="R88" s="254"/>
      <c r="S88" s="238">
        <f>+$D88*R88/1000</f>
        <v>0</v>
      </c>
      <c r="T88" s="239">
        <f>+$E88*R88</f>
        <v>0</v>
      </c>
      <c r="U88" s="254"/>
      <c r="V88" s="238">
        <f>+$D88*U88/1000</f>
        <v>0</v>
      </c>
      <c r="W88" s="239">
        <f>+$E88*U88</f>
        <v>0</v>
      </c>
      <c r="X88" s="254"/>
      <c r="Y88" s="238">
        <f>+$D88*X88/1000</f>
        <v>0</v>
      </c>
      <c r="Z88" s="239">
        <f>+$E88*X88</f>
        <v>0</v>
      </c>
      <c r="AA88" s="254"/>
      <c r="AB88" s="238">
        <f>+$D88*AA88/1000</f>
        <v>0</v>
      </c>
      <c r="AC88" s="239">
        <f>+$E88*AA88</f>
        <v>0</v>
      </c>
      <c r="AD88" s="254"/>
      <c r="AE88" s="238">
        <f>+$D88*AD88/1000</f>
        <v>0</v>
      </c>
      <c r="AF88" s="239">
        <f>+$E88*AD88</f>
        <v>0</v>
      </c>
      <c r="AG88" s="254"/>
      <c r="AH88" s="238">
        <f>+$D88*AG88/1000</f>
        <v>0</v>
      </c>
      <c r="AI88" s="239">
        <f>+$E88*AG88</f>
        <v>0</v>
      </c>
      <c r="AJ88" s="254"/>
      <c r="AK88" s="238">
        <f>+$D88*AJ88/1000</f>
        <v>0</v>
      </c>
      <c r="AL88" s="239">
        <f>+$E88*AJ88</f>
        <v>0</v>
      </c>
      <c r="AM88" s="254"/>
      <c r="AN88" s="238">
        <f>+$D88*AM88/1000</f>
        <v>0</v>
      </c>
      <c r="AO88" s="239">
        <f>+$E88*AM88</f>
        <v>0</v>
      </c>
      <c r="AP88" s="254"/>
      <c r="AQ88" s="238">
        <f>+$D88*AP88/1000</f>
        <v>0</v>
      </c>
      <c r="AR88" s="239">
        <f>+$E88*AP88</f>
        <v>0</v>
      </c>
      <c r="AS88" s="254"/>
      <c r="AT88" s="238">
        <f>+$D88*AS88/1000</f>
        <v>0</v>
      </c>
      <c r="AU88" s="239">
        <f>+$E88*AS88</f>
        <v>0</v>
      </c>
      <c r="AV88" s="254"/>
      <c r="AW88" s="238">
        <f>+$D88*AV88/1000</f>
        <v>0</v>
      </c>
      <c r="AX88" s="239">
        <f>+$E88*AV88</f>
        <v>0</v>
      </c>
      <c r="AY88" s="254"/>
      <c r="AZ88" s="238">
        <f>+$D88*AY88/1000</f>
        <v>0</v>
      </c>
      <c r="BA88" s="239">
        <f>+$E88*AY88</f>
        <v>0</v>
      </c>
      <c r="BB88" s="254"/>
      <c r="BC88" s="238">
        <f>+$D88*BB88/1000</f>
        <v>0</v>
      </c>
      <c r="BD88" s="239">
        <f>+$E88*BB88</f>
        <v>0</v>
      </c>
      <c r="BE88" s="254"/>
      <c r="BF88" s="238">
        <f>+$D88*BE88/1000</f>
        <v>0</v>
      </c>
      <c r="BG88" s="239">
        <f>+$E88*BE88</f>
        <v>0</v>
      </c>
      <c r="BH88" s="254"/>
      <c r="BI88" s="238">
        <f>+$D88*BH88/1000</f>
        <v>0</v>
      </c>
      <c r="BJ88" s="239">
        <f>+$E88*BH88</f>
        <v>0</v>
      </c>
      <c r="BK88" s="254"/>
      <c r="BL88" s="238">
        <f>+$D88*BK88/1000</f>
        <v>0</v>
      </c>
      <c r="BM88" s="239">
        <f>+$E88*BK88</f>
        <v>0</v>
      </c>
      <c r="BN88" s="254"/>
      <c r="BO88" s="238">
        <f>+$D88*BN88/1000</f>
        <v>0</v>
      </c>
      <c r="BP88" s="239">
        <f>+$E88*BN88</f>
        <v>0</v>
      </c>
      <c r="BQ88" s="254"/>
      <c r="BR88" s="238">
        <f>+$D88*BQ88/1000</f>
        <v>0</v>
      </c>
      <c r="BS88" s="239">
        <f>+$E88*BQ88</f>
        <v>0</v>
      </c>
      <c r="BT88" s="254"/>
      <c r="BU88" s="238">
        <f>+$D88*BT88/1000</f>
        <v>0</v>
      </c>
      <c r="BV88" s="239">
        <f>+$E88*BT88</f>
        <v>0</v>
      </c>
      <c r="BW88" s="254"/>
      <c r="BX88" s="238">
        <f>+$D88*BW88/1000</f>
        <v>0</v>
      </c>
      <c r="BY88" s="239">
        <f>+$E88*BW88</f>
        <v>0</v>
      </c>
      <c r="BZ88" s="254"/>
      <c r="CA88" s="238">
        <f>+$D88*BZ88/1000</f>
        <v>0</v>
      </c>
      <c r="CB88" s="239">
        <f>+$E88*BZ88</f>
        <v>0</v>
      </c>
      <c r="CC88" s="259">
        <f>SUMIF($14:$14,"QTY",88:88)</f>
        <v>0</v>
      </c>
      <c r="CD88" s="260">
        <f>SUMIF($14:$14,"IDR x 1000",88:88)</f>
        <v>0</v>
      </c>
      <c r="CE88" s="261">
        <f>SUMIF($14:$14,"USD",88:88)</f>
        <v>0</v>
      </c>
      <c r="CF88" s="258">
        <f t="shared" si="92"/>
        <v>0</v>
      </c>
    </row>
    <row r="89" spans="1:84" ht="15" customHeight="1" outlineLevel="1">
      <c r="A89" s="240" t="s">
        <v>28</v>
      </c>
      <c r="B89" s="241"/>
      <c r="C89" s="242"/>
      <c r="D89" s="243"/>
      <c r="E89" s="244"/>
      <c r="F89" s="245"/>
      <c r="G89" s="246"/>
      <c r="H89" s="247"/>
      <c r="I89" s="245"/>
      <c r="J89" s="246"/>
      <c r="K89" s="247"/>
      <c r="L89" s="245"/>
      <c r="M89" s="246"/>
      <c r="N89" s="247"/>
      <c r="O89" s="245"/>
      <c r="P89" s="246"/>
      <c r="Q89" s="247"/>
      <c r="R89" s="245"/>
      <c r="S89" s="246"/>
      <c r="T89" s="247"/>
      <c r="U89" s="245"/>
      <c r="V89" s="246"/>
      <c r="W89" s="247"/>
      <c r="X89" s="245"/>
      <c r="Y89" s="246"/>
      <c r="Z89" s="247"/>
      <c r="AA89" s="245"/>
      <c r="AB89" s="246"/>
      <c r="AC89" s="247"/>
      <c r="AD89" s="245"/>
      <c r="AE89" s="246"/>
      <c r="AF89" s="247"/>
      <c r="AG89" s="245"/>
      <c r="AH89" s="246"/>
      <c r="AI89" s="247"/>
      <c r="AJ89" s="245"/>
      <c r="AK89" s="246"/>
      <c r="AL89" s="247"/>
      <c r="AM89" s="245"/>
      <c r="AN89" s="246"/>
      <c r="AO89" s="247"/>
      <c r="AP89" s="245"/>
      <c r="AQ89" s="246"/>
      <c r="AR89" s="247"/>
      <c r="AS89" s="245"/>
      <c r="AT89" s="246"/>
      <c r="AU89" s="247"/>
      <c r="AV89" s="245"/>
      <c r="AW89" s="246"/>
      <c r="AX89" s="247"/>
      <c r="AY89" s="245"/>
      <c r="AZ89" s="246"/>
      <c r="BA89" s="247"/>
      <c r="BB89" s="245"/>
      <c r="BC89" s="246"/>
      <c r="BD89" s="247"/>
      <c r="BE89" s="245"/>
      <c r="BF89" s="246"/>
      <c r="BG89" s="247"/>
      <c r="BH89" s="245"/>
      <c r="BI89" s="246"/>
      <c r="BJ89" s="247"/>
      <c r="BK89" s="245"/>
      <c r="BL89" s="246"/>
      <c r="BM89" s="247"/>
      <c r="BN89" s="245"/>
      <c r="BO89" s="246"/>
      <c r="BP89" s="247"/>
      <c r="BQ89" s="245"/>
      <c r="BR89" s="246"/>
      <c r="BS89" s="247"/>
      <c r="BT89" s="245"/>
      <c r="BU89" s="246"/>
      <c r="BV89" s="247"/>
      <c r="BW89" s="245"/>
      <c r="BX89" s="246"/>
      <c r="BY89" s="247"/>
      <c r="BZ89" s="245"/>
      <c r="CA89" s="246"/>
      <c r="CB89" s="247"/>
      <c r="CC89" s="245"/>
      <c r="CD89" s="246"/>
      <c r="CE89" s="247"/>
      <c r="CF89" s="258">
        <f t="shared" si="92"/>
        <v>0</v>
      </c>
    </row>
    <row r="90" spans="1:84" ht="15" hidden="1" customHeight="1">
      <c r="A90" s="264">
        <v>24</v>
      </c>
      <c r="B90" s="248" t="s">
        <v>49</v>
      </c>
      <c r="C90" s="333" t="s">
        <v>27</v>
      </c>
      <c r="D90" s="334"/>
      <c r="E90" s="335"/>
      <c r="F90" s="249"/>
      <c r="G90" s="250">
        <f>SUM(G91:G92)</f>
        <v>0</v>
      </c>
      <c r="H90" s="251">
        <f>SUM(H91:H92)</f>
        <v>0</v>
      </c>
      <c r="I90" s="249"/>
      <c r="J90" s="250">
        <f>SUM(J91:J92)</f>
        <v>0</v>
      </c>
      <c r="K90" s="251">
        <f>SUM(K91:K92)</f>
        <v>0</v>
      </c>
      <c r="L90" s="249"/>
      <c r="M90" s="250">
        <f>SUM(M91:M92)</f>
        <v>0</v>
      </c>
      <c r="N90" s="251">
        <f>SUM(N91:N92)</f>
        <v>0</v>
      </c>
      <c r="O90" s="249"/>
      <c r="P90" s="250">
        <f>SUM(P91:P92)</f>
        <v>0</v>
      </c>
      <c r="Q90" s="251">
        <f>SUM(Q91:Q92)</f>
        <v>0</v>
      </c>
      <c r="R90" s="249"/>
      <c r="S90" s="250">
        <f>SUM(S91:S92)</f>
        <v>0</v>
      </c>
      <c r="T90" s="251">
        <f>SUM(T91:T92)</f>
        <v>0</v>
      </c>
      <c r="U90" s="249"/>
      <c r="V90" s="250">
        <f>SUM(V91:V92)</f>
        <v>0</v>
      </c>
      <c r="W90" s="251">
        <f>SUM(W91:W92)</f>
        <v>0</v>
      </c>
      <c r="X90" s="249"/>
      <c r="Y90" s="250">
        <f>SUM(Y91:Y92)</f>
        <v>0</v>
      </c>
      <c r="Z90" s="251">
        <f>SUM(Z91:Z92)</f>
        <v>0</v>
      </c>
      <c r="AA90" s="249"/>
      <c r="AB90" s="250">
        <f>SUM(AB91:AB92)</f>
        <v>0</v>
      </c>
      <c r="AC90" s="251">
        <f>SUM(AC91:AC92)</f>
        <v>0</v>
      </c>
      <c r="AD90" s="249"/>
      <c r="AE90" s="250">
        <f>SUM(AE91:AE92)</f>
        <v>0</v>
      </c>
      <c r="AF90" s="251">
        <f>SUM(AF91:AF92)</f>
        <v>0</v>
      </c>
      <c r="AG90" s="249"/>
      <c r="AH90" s="250">
        <f>SUM(AH91:AH92)</f>
        <v>0</v>
      </c>
      <c r="AI90" s="251">
        <f>SUM(AI91:AI92)</f>
        <v>0</v>
      </c>
      <c r="AJ90" s="249"/>
      <c r="AK90" s="250">
        <f>SUM(AK91:AK92)</f>
        <v>0</v>
      </c>
      <c r="AL90" s="251">
        <f>SUM(AL91:AL92)</f>
        <v>0</v>
      </c>
      <c r="AM90" s="249"/>
      <c r="AN90" s="250">
        <f>SUM(AN91:AN92)</f>
        <v>0</v>
      </c>
      <c r="AO90" s="251">
        <f>SUM(AO91:AO92)</f>
        <v>0</v>
      </c>
      <c r="AP90" s="249"/>
      <c r="AQ90" s="250">
        <f>SUM(AQ91:AQ92)</f>
        <v>0</v>
      </c>
      <c r="AR90" s="251">
        <f>SUM(AR91:AR92)</f>
        <v>0</v>
      </c>
      <c r="AS90" s="249"/>
      <c r="AT90" s="250">
        <f>SUM(AT91:AT92)</f>
        <v>0</v>
      </c>
      <c r="AU90" s="251">
        <f>SUM(AU91:AU92)</f>
        <v>0</v>
      </c>
      <c r="AV90" s="249"/>
      <c r="AW90" s="250">
        <f>SUM(AW91:AW92)</f>
        <v>0</v>
      </c>
      <c r="AX90" s="251">
        <f>SUM(AX91:AX92)</f>
        <v>0</v>
      </c>
      <c r="AY90" s="249"/>
      <c r="AZ90" s="250">
        <f>SUM(AZ91:AZ92)</f>
        <v>0</v>
      </c>
      <c r="BA90" s="251">
        <f>SUM(BA91:BA92)</f>
        <v>0</v>
      </c>
      <c r="BB90" s="249"/>
      <c r="BC90" s="250">
        <f>SUM(BC91:BC92)</f>
        <v>0</v>
      </c>
      <c r="BD90" s="251">
        <f>SUM(BD91:BD92)</f>
        <v>0</v>
      </c>
      <c r="BE90" s="249"/>
      <c r="BF90" s="250">
        <f>SUM(BF91:BF92)</f>
        <v>0</v>
      </c>
      <c r="BG90" s="251">
        <f>SUM(BG91:BG92)</f>
        <v>0</v>
      </c>
      <c r="BH90" s="249"/>
      <c r="BI90" s="250">
        <f>SUM(BI91:BI92)</f>
        <v>0</v>
      </c>
      <c r="BJ90" s="251">
        <f>SUM(BJ91:BJ92)</f>
        <v>0</v>
      </c>
      <c r="BK90" s="249"/>
      <c r="BL90" s="250">
        <f>SUM(BL91:BL92)</f>
        <v>0</v>
      </c>
      <c r="BM90" s="251">
        <f>SUM(BM91:BM92)</f>
        <v>0</v>
      </c>
      <c r="BN90" s="249"/>
      <c r="BO90" s="250">
        <f>SUM(BO91:BO92)</f>
        <v>0</v>
      </c>
      <c r="BP90" s="251">
        <f>SUM(BP91:BP92)</f>
        <v>0</v>
      </c>
      <c r="BQ90" s="249"/>
      <c r="BR90" s="250">
        <f>SUM(BR91:BR92)</f>
        <v>0</v>
      </c>
      <c r="BS90" s="251">
        <f>SUM(BS91:BS92)</f>
        <v>0</v>
      </c>
      <c r="BT90" s="249"/>
      <c r="BU90" s="250">
        <f>SUM(BU91:BU92)</f>
        <v>0</v>
      </c>
      <c r="BV90" s="251">
        <f>SUM(BV91:BV92)</f>
        <v>0</v>
      </c>
      <c r="BW90" s="249"/>
      <c r="BX90" s="250">
        <f>SUM(BX91:BX92)</f>
        <v>0</v>
      </c>
      <c r="BY90" s="251">
        <f>SUM(BY91:BY92)</f>
        <v>0</v>
      </c>
      <c r="BZ90" s="249"/>
      <c r="CA90" s="250">
        <f>SUM(CA91:CA92)</f>
        <v>0</v>
      </c>
      <c r="CB90" s="251">
        <f>SUM(CB91:CB92)</f>
        <v>0</v>
      </c>
      <c r="CC90" s="249"/>
      <c r="CD90" s="250">
        <f>SUM(CD91:CD92)</f>
        <v>0</v>
      </c>
      <c r="CE90" s="251">
        <f>SUM(CE91:CE92)</f>
        <v>0</v>
      </c>
      <c r="CF90" s="258">
        <f t="shared" si="92"/>
        <v>0</v>
      </c>
    </row>
    <row r="91" spans="1:84" ht="15" hidden="1" customHeight="1" outlineLevel="1">
      <c r="A91" s="262"/>
      <c r="B91" s="252"/>
      <c r="C91" s="234"/>
      <c r="D91" s="235"/>
      <c r="E91" s="257"/>
      <c r="F91" s="254"/>
      <c r="G91" s="238">
        <f>+$D91*F91/1000</f>
        <v>0</v>
      </c>
      <c r="H91" s="239">
        <f>+$E91*F91</f>
        <v>0</v>
      </c>
      <c r="I91" s="254"/>
      <c r="J91" s="238">
        <f>+$D91*I91/1000</f>
        <v>0</v>
      </c>
      <c r="K91" s="239">
        <f>+$E91*I91</f>
        <v>0</v>
      </c>
      <c r="L91" s="254"/>
      <c r="M91" s="238">
        <f>+$D91*L91/1000</f>
        <v>0</v>
      </c>
      <c r="N91" s="239">
        <f>+$E91*L91</f>
        <v>0</v>
      </c>
      <c r="O91" s="254"/>
      <c r="P91" s="238">
        <f>+$D91*O91/1000</f>
        <v>0</v>
      </c>
      <c r="Q91" s="239">
        <f>+$E91*O91</f>
        <v>0</v>
      </c>
      <c r="R91" s="254"/>
      <c r="S91" s="238">
        <f>+$D91*R91/1000</f>
        <v>0</v>
      </c>
      <c r="T91" s="239">
        <f>+$E91*R91</f>
        <v>0</v>
      </c>
      <c r="U91" s="254"/>
      <c r="V91" s="238">
        <f>+$D91*U91/1000</f>
        <v>0</v>
      </c>
      <c r="W91" s="239">
        <f>+$E91*U91</f>
        <v>0</v>
      </c>
      <c r="X91" s="254"/>
      <c r="Y91" s="238">
        <f>+$D91*X91/1000</f>
        <v>0</v>
      </c>
      <c r="Z91" s="239">
        <f>+$E91*X91</f>
        <v>0</v>
      </c>
      <c r="AA91" s="254"/>
      <c r="AB91" s="238">
        <f>+$D91*AA91/1000</f>
        <v>0</v>
      </c>
      <c r="AC91" s="239">
        <f>+$E91*AA91</f>
        <v>0</v>
      </c>
      <c r="AD91" s="254"/>
      <c r="AE91" s="238">
        <f>+$D91*AD91/1000</f>
        <v>0</v>
      </c>
      <c r="AF91" s="239">
        <f>+$E91*AD91</f>
        <v>0</v>
      </c>
      <c r="AG91" s="254"/>
      <c r="AH91" s="238">
        <f>+$D91*AG91/1000</f>
        <v>0</v>
      </c>
      <c r="AI91" s="239">
        <f>+$E91*AG91</f>
        <v>0</v>
      </c>
      <c r="AJ91" s="254"/>
      <c r="AK91" s="238">
        <f>+$D91*AJ91/1000</f>
        <v>0</v>
      </c>
      <c r="AL91" s="239">
        <f>+$E91*AJ91</f>
        <v>0</v>
      </c>
      <c r="AM91" s="254"/>
      <c r="AN91" s="238">
        <f>+$D91*AM91/1000</f>
        <v>0</v>
      </c>
      <c r="AO91" s="239">
        <f>+$E91*AM91</f>
        <v>0</v>
      </c>
      <c r="AP91" s="254"/>
      <c r="AQ91" s="238">
        <f>+$D91*AP91/1000</f>
        <v>0</v>
      </c>
      <c r="AR91" s="239">
        <f>+$E91*AP91</f>
        <v>0</v>
      </c>
      <c r="AS91" s="254"/>
      <c r="AT91" s="238">
        <f>+$D91*AS91/1000</f>
        <v>0</v>
      </c>
      <c r="AU91" s="239">
        <f>+$E91*AS91</f>
        <v>0</v>
      </c>
      <c r="AV91" s="254"/>
      <c r="AW91" s="238">
        <f>+$D91*AV91/1000</f>
        <v>0</v>
      </c>
      <c r="AX91" s="239">
        <f>+$E91*AV91</f>
        <v>0</v>
      </c>
      <c r="AY91" s="254"/>
      <c r="AZ91" s="238">
        <f>+$D91*AY91/1000</f>
        <v>0</v>
      </c>
      <c r="BA91" s="239">
        <f>+$E91*AY91</f>
        <v>0</v>
      </c>
      <c r="BB91" s="254"/>
      <c r="BC91" s="238">
        <f>+$D91*BB91/1000</f>
        <v>0</v>
      </c>
      <c r="BD91" s="239">
        <f>+$E91*BB91</f>
        <v>0</v>
      </c>
      <c r="BE91" s="254"/>
      <c r="BF91" s="238">
        <f>+$D91*BE91/1000</f>
        <v>0</v>
      </c>
      <c r="BG91" s="239">
        <f>+$E91*BE91</f>
        <v>0</v>
      </c>
      <c r="BH91" s="254"/>
      <c r="BI91" s="238">
        <f>+$D91*BH91/1000</f>
        <v>0</v>
      </c>
      <c r="BJ91" s="239">
        <f>+$E91*BH91</f>
        <v>0</v>
      </c>
      <c r="BK91" s="254"/>
      <c r="BL91" s="238">
        <f>+$D91*BK91/1000</f>
        <v>0</v>
      </c>
      <c r="BM91" s="239">
        <f>+$E91*BK91</f>
        <v>0</v>
      </c>
      <c r="BN91" s="254"/>
      <c r="BO91" s="238">
        <f>+$D91*BN91/1000</f>
        <v>0</v>
      </c>
      <c r="BP91" s="239">
        <f>+$E91*BN91</f>
        <v>0</v>
      </c>
      <c r="BQ91" s="254"/>
      <c r="BR91" s="238">
        <f>+$D91*BQ91/1000</f>
        <v>0</v>
      </c>
      <c r="BS91" s="239">
        <f>+$E91*BQ91</f>
        <v>0</v>
      </c>
      <c r="BT91" s="254"/>
      <c r="BU91" s="238">
        <f>+$D91*BT91/1000</f>
        <v>0</v>
      </c>
      <c r="BV91" s="239">
        <f>+$E91*BT91</f>
        <v>0</v>
      </c>
      <c r="BW91" s="254"/>
      <c r="BX91" s="238">
        <f>+$D91*BW91/1000</f>
        <v>0</v>
      </c>
      <c r="BY91" s="239">
        <f>+$E91*BW91</f>
        <v>0</v>
      </c>
      <c r="BZ91" s="254"/>
      <c r="CA91" s="238">
        <f>+$D91*BZ91/1000</f>
        <v>0</v>
      </c>
      <c r="CB91" s="239">
        <f>+$E91*BZ91</f>
        <v>0</v>
      </c>
      <c r="CC91" s="254"/>
      <c r="CD91" s="238">
        <f>+$D91*CC91/1000</f>
        <v>0</v>
      </c>
      <c r="CE91" s="239">
        <f>+$E91*CC91</f>
        <v>0</v>
      </c>
      <c r="CF91" s="258">
        <f t="shared" si="92"/>
        <v>0</v>
      </c>
    </row>
    <row r="92" spans="1:84" ht="15" hidden="1" customHeight="1" outlineLevel="1">
      <c r="A92" s="240" t="s">
        <v>28</v>
      </c>
      <c r="B92" s="241"/>
      <c r="C92" s="242"/>
      <c r="D92" s="243"/>
      <c r="E92" s="244"/>
      <c r="F92" s="245"/>
      <c r="G92" s="246"/>
      <c r="H92" s="247"/>
      <c r="I92" s="245"/>
      <c r="J92" s="246"/>
      <c r="K92" s="247"/>
      <c r="L92" s="245"/>
      <c r="M92" s="246"/>
      <c r="N92" s="247"/>
      <c r="O92" s="245"/>
      <c r="P92" s="246"/>
      <c r="Q92" s="247"/>
      <c r="R92" s="245"/>
      <c r="S92" s="246"/>
      <c r="T92" s="247"/>
      <c r="U92" s="245"/>
      <c r="V92" s="246"/>
      <c r="W92" s="247"/>
      <c r="X92" s="245"/>
      <c r="Y92" s="246"/>
      <c r="Z92" s="247"/>
      <c r="AA92" s="245"/>
      <c r="AB92" s="246"/>
      <c r="AC92" s="247"/>
      <c r="AD92" s="245"/>
      <c r="AE92" s="246"/>
      <c r="AF92" s="247"/>
      <c r="AG92" s="245"/>
      <c r="AH92" s="246"/>
      <c r="AI92" s="247"/>
      <c r="AJ92" s="245"/>
      <c r="AK92" s="246"/>
      <c r="AL92" s="247"/>
      <c r="AM92" s="245"/>
      <c r="AN92" s="246"/>
      <c r="AO92" s="247"/>
      <c r="AP92" s="245"/>
      <c r="AQ92" s="246"/>
      <c r="AR92" s="247"/>
      <c r="AS92" s="245"/>
      <c r="AT92" s="246"/>
      <c r="AU92" s="247"/>
      <c r="AV92" s="245"/>
      <c r="AW92" s="246"/>
      <c r="AX92" s="247"/>
      <c r="AY92" s="245"/>
      <c r="AZ92" s="246"/>
      <c r="BA92" s="247"/>
      <c r="BB92" s="245"/>
      <c r="BC92" s="246"/>
      <c r="BD92" s="247"/>
      <c r="BE92" s="245"/>
      <c r="BF92" s="246"/>
      <c r="BG92" s="247"/>
      <c r="BH92" s="245"/>
      <c r="BI92" s="246"/>
      <c r="BJ92" s="247"/>
      <c r="BK92" s="245"/>
      <c r="BL92" s="246"/>
      <c r="BM92" s="247"/>
      <c r="BN92" s="245"/>
      <c r="BO92" s="246"/>
      <c r="BP92" s="247"/>
      <c r="BQ92" s="245"/>
      <c r="BR92" s="246"/>
      <c r="BS92" s="247"/>
      <c r="BT92" s="245"/>
      <c r="BU92" s="246"/>
      <c r="BV92" s="247"/>
      <c r="BW92" s="245"/>
      <c r="BX92" s="246"/>
      <c r="BY92" s="247"/>
      <c r="BZ92" s="245"/>
      <c r="CA92" s="246"/>
      <c r="CB92" s="247"/>
      <c r="CC92" s="245"/>
      <c r="CD92" s="246"/>
      <c r="CE92" s="247"/>
      <c r="CF92" s="258">
        <f t="shared" si="92"/>
        <v>0</v>
      </c>
    </row>
    <row r="93" spans="1:84" ht="15" customHeight="1" collapsed="1">
      <c r="A93" s="264">
        <v>25</v>
      </c>
      <c r="B93" s="248" t="s">
        <v>62</v>
      </c>
      <c r="C93" s="333" t="s">
        <v>27</v>
      </c>
      <c r="D93" s="334"/>
      <c r="E93" s="335"/>
      <c r="F93" s="249"/>
      <c r="G93" s="250">
        <f>SUM(G94:G99)</f>
        <v>0</v>
      </c>
      <c r="H93" s="251">
        <f>SUM(H94:H99)</f>
        <v>0</v>
      </c>
      <c r="I93" s="249"/>
      <c r="J93" s="250">
        <f>SUM(J94:J99)</f>
        <v>0</v>
      </c>
      <c r="K93" s="251">
        <f>SUM(K94:K99)</f>
        <v>0</v>
      </c>
      <c r="L93" s="249"/>
      <c r="M93" s="250">
        <f>SUM(M94:M99)</f>
        <v>0</v>
      </c>
      <c r="N93" s="251">
        <f>SUM(N94:N99)</f>
        <v>0</v>
      </c>
      <c r="O93" s="249"/>
      <c r="P93" s="250">
        <f>SUM(P94:P99)</f>
        <v>0</v>
      </c>
      <c r="Q93" s="251">
        <f>SUM(Q94:Q99)</f>
        <v>0</v>
      </c>
      <c r="R93" s="249"/>
      <c r="S93" s="250">
        <f>SUM(S94:S99)</f>
        <v>0</v>
      </c>
      <c r="T93" s="251">
        <f>SUM(T94:T99)</f>
        <v>0</v>
      </c>
      <c r="U93" s="249"/>
      <c r="V93" s="250">
        <f>SUM(V94:V99)</f>
        <v>0</v>
      </c>
      <c r="W93" s="251">
        <f>SUM(W94:W99)</f>
        <v>0</v>
      </c>
      <c r="X93" s="249"/>
      <c r="Y93" s="250">
        <f>SUM(Y94:Y99)</f>
        <v>0</v>
      </c>
      <c r="Z93" s="251">
        <f>SUM(Z94:Z99)</f>
        <v>0</v>
      </c>
      <c r="AA93" s="249"/>
      <c r="AB93" s="250">
        <f>SUM(AB94:AB99)</f>
        <v>0</v>
      </c>
      <c r="AC93" s="251">
        <f>SUM(AC94:AC99)</f>
        <v>0</v>
      </c>
      <c r="AD93" s="249"/>
      <c r="AE93" s="250">
        <f>SUM(AE94:AE99)</f>
        <v>0</v>
      </c>
      <c r="AF93" s="251">
        <f>SUM(AF94:AF99)</f>
        <v>0</v>
      </c>
      <c r="AG93" s="249"/>
      <c r="AH93" s="250">
        <f>SUM(AH94:AH99)</f>
        <v>0</v>
      </c>
      <c r="AI93" s="251">
        <f>SUM(AI94:AI99)</f>
        <v>0</v>
      </c>
      <c r="AJ93" s="249"/>
      <c r="AK93" s="250">
        <f>SUM(AK94:AK99)</f>
        <v>0</v>
      </c>
      <c r="AL93" s="251">
        <f>SUM(AL94:AL99)</f>
        <v>1148.2</v>
      </c>
      <c r="AM93" s="249"/>
      <c r="AN93" s="250">
        <f>SUM(AN94:AN99)</f>
        <v>0</v>
      </c>
      <c r="AO93" s="251">
        <f>SUM(AO94:AO99)</f>
        <v>0</v>
      </c>
      <c r="AP93" s="249"/>
      <c r="AQ93" s="250">
        <f>SUM(AQ94:AQ99)</f>
        <v>0</v>
      </c>
      <c r="AR93" s="251">
        <f>SUM(AR94:AR99)</f>
        <v>0</v>
      </c>
      <c r="AS93" s="249"/>
      <c r="AT93" s="250">
        <f>SUM(AT94:AT99)</f>
        <v>0</v>
      </c>
      <c r="AU93" s="251">
        <f>SUM(AU94:AU99)</f>
        <v>0</v>
      </c>
      <c r="AV93" s="249"/>
      <c r="AW93" s="250">
        <f>SUM(AW94:AW99)</f>
        <v>0</v>
      </c>
      <c r="AX93" s="251">
        <f>SUM(AX94:AX99)</f>
        <v>0</v>
      </c>
      <c r="AY93" s="249"/>
      <c r="AZ93" s="250">
        <f>SUM(AZ94:AZ99)</f>
        <v>0</v>
      </c>
      <c r="BA93" s="251">
        <f>SUM(BA94:BA99)</f>
        <v>0</v>
      </c>
      <c r="BB93" s="249"/>
      <c r="BC93" s="250">
        <f>SUM(BC94:BC99)</f>
        <v>0</v>
      </c>
      <c r="BD93" s="251">
        <f>SUM(BD94:BD99)</f>
        <v>0</v>
      </c>
      <c r="BE93" s="249"/>
      <c r="BF93" s="250">
        <f>SUM(BF94:BF99)</f>
        <v>0</v>
      </c>
      <c r="BG93" s="251">
        <f>SUM(BG94:BG99)</f>
        <v>0</v>
      </c>
      <c r="BH93" s="249"/>
      <c r="BI93" s="250">
        <f>SUM(BI94:BI99)</f>
        <v>0</v>
      </c>
      <c r="BJ93" s="251">
        <f>SUM(BJ94:BJ99)</f>
        <v>0</v>
      </c>
      <c r="BK93" s="249"/>
      <c r="BL93" s="250">
        <f>SUM(BL94:BL99)</f>
        <v>0</v>
      </c>
      <c r="BM93" s="251">
        <f>SUM(BM94:BM99)</f>
        <v>0</v>
      </c>
      <c r="BN93" s="249"/>
      <c r="BO93" s="250">
        <f>SUM(BO94:BO99)</f>
        <v>0</v>
      </c>
      <c r="BP93" s="251">
        <f>SUM(BP94:BP99)</f>
        <v>0</v>
      </c>
      <c r="BQ93" s="249"/>
      <c r="BR93" s="250">
        <f>SUM(BR94:BR99)</f>
        <v>0</v>
      </c>
      <c r="BS93" s="251">
        <f>SUM(BS94:BS99)</f>
        <v>0</v>
      </c>
      <c r="BT93" s="249"/>
      <c r="BU93" s="250">
        <f>SUM(BU94:BU99)</f>
        <v>0</v>
      </c>
      <c r="BV93" s="251">
        <f>SUM(BV94:BV99)</f>
        <v>0</v>
      </c>
      <c r="BW93" s="249"/>
      <c r="BX93" s="250">
        <f>SUM(BX94:BX99)</f>
        <v>0</v>
      </c>
      <c r="BY93" s="251">
        <f>SUM(BY94:BY99)</f>
        <v>0</v>
      </c>
      <c r="BZ93" s="249"/>
      <c r="CA93" s="250">
        <f>SUM(CA94:CA99)</f>
        <v>0</v>
      </c>
      <c r="CB93" s="251">
        <f>SUM(CB94:CB99)</f>
        <v>0</v>
      </c>
      <c r="CC93" s="249"/>
      <c r="CD93" s="250">
        <f>SUM(CD94:CD99)</f>
        <v>0</v>
      </c>
      <c r="CE93" s="251">
        <f>SUM(CE94:CE99)</f>
        <v>1148.2</v>
      </c>
      <c r="CF93" s="258">
        <f t="shared" si="92"/>
        <v>0</v>
      </c>
    </row>
    <row r="94" spans="1:84" ht="15" customHeight="1" outlineLevel="1">
      <c r="A94" s="262"/>
      <c r="B94" s="307" t="s">
        <v>571</v>
      </c>
      <c r="C94" s="234" t="s">
        <v>40</v>
      </c>
      <c r="D94" s="235"/>
      <c r="E94" s="253">
        <v>2727.9590705339529</v>
      </c>
      <c r="F94" s="254"/>
      <c r="G94" s="238">
        <f>+$D94*F94/1000</f>
        <v>0</v>
      </c>
      <c r="H94" s="239">
        <f>+$E94*F94</f>
        <v>0</v>
      </c>
      <c r="I94" s="254"/>
      <c r="J94" s="238">
        <f>+$D94*I94/1000</f>
        <v>0</v>
      </c>
      <c r="K94" s="239">
        <f>+$E94*I94</f>
        <v>0</v>
      </c>
      <c r="L94" s="254"/>
      <c r="M94" s="238">
        <f>+$D94*L94/1000</f>
        <v>0</v>
      </c>
      <c r="N94" s="239">
        <f>+$E94*L94</f>
        <v>0</v>
      </c>
      <c r="O94" s="254"/>
      <c r="P94" s="238">
        <f>+$D94*O94/1000</f>
        <v>0</v>
      </c>
      <c r="Q94" s="239">
        <f>+$E94*O94</f>
        <v>0</v>
      </c>
      <c r="R94" s="254"/>
      <c r="S94" s="238">
        <f>+$D94*R94/1000</f>
        <v>0</v>
      </c>
      <c r="T94" s="239">
        <f>+$E94*R94</f>
        <v>0</v>
      </c>
      <c r="U94" s="254"/>
      <c r="V94" s="238">
        <f>+$D94*U94/1000</f>
        <v>0</v>
      </c>
      <c r="W94" s="239">
        <f>+$E94*U94</f>
        <v>0</v>
      </c>
      <c r="X94" s="254"/>
      <c r="Y94" s="238">
        <f>+$D94*X94/1000</f>
        <v>0</v>
      </c>
      <c r="Z94" s="239">
        <f>+$E94*X94</f>
        <v>0</v>
      </c>
      <c r="AA94" s="254"/>
      <c r="AB94" s="238">
        <f>+$D94*AA94/1000</f>
        <v>0</v>
      </c>
      <c r="AC94" s="239">
        <f>+$E94*AA94</f>
        <v>0</v>
      </c>
      <c r="AD94" s="254"/>
      <c r="AE94" s="238">
        <f>+$D94*AD94/1000</f>
        <v>0</v>
      </c>
      <c r="AF94" s="239">
        <f>+$E94*AD94</f>
        <v>0</v>
      </c>
      <c r="AG94" s="254"/>
      <c r="AH94" s="238">
        <f>+$D94*AG94/1000</f>
        <v>0</v>
      </c>
      <c r="AI94" s="239">
        <f>+$E94*AG94</f>
        <v>0</v>
      </c>
      <c r="AJ94" s="254"/>
      <c r="AK94" s="238">
        <f>+$D94*AJ94/1000</f>
        <v>0</v>
      </c>
      <c r="AL94" s="239">
        <f>+$E94*AJ94</f>
        <v>0</v>
      </c>
      <c r="AM94" s="254"/>
      <c r="AN94" s="238">
        <f>+$D94*AM94/1000</f>
        <v>0</v>
      </c>
      <c r="AO94" s="239">
        <f>+$E94*AM94</f>
        <v>0</v>
      </c>
      <c r="AP94" s="254"/>
      <c r="AQ94" s="238">
        <f>+$D94*AP94/1000</f>
        <v>0</v>
      </c>
      <c r="AR94" s="239">
        <f>+$E94*AP94</f>
        <v>0</v>
      </c>
      <c r="AS94" s="254"/>
      <c r="AT94" s="238">
        <f>+$D94*AS94/1000</f>
        <v>0</v>
      </c>
      <c r="AU94" s="239">
        <f>+$E94*AS94</f>
        <v>0</v>
      </c>
      <c r="AV94" s="254"/>
      <c r="AW94" s="238">
        <f>+$D94*AV94/1000</f>
        <v>0</v>
      </c>
      <c r="AX94" s="239">
        <f>+$E94*AV94</f>
        <v>0</v>
      </c>
      <c r="AY94" s="254"/>
      <c r="AZ94" s="238">
        <f>+$D94*AY94/1000</f>
        <v>0</v>
      </c>
      <c r="BA94" s="239">
        <f>+$E94*AY94</f>
        <v>0</v>
      </c>
      <c r="BB94" s="254"/>
      <c r="BC94" s="238">
        <f>+$D94*BB94/1000</f>
        <v>0</v>
      </c>
      <c r="BD94" s="239">
        <f>+$E94*BB94</f>
        <v>0</v>
      </c>
      <c r="BE94" s="254"/>
      <c r="BF94" s="238">
        <f>+$D94*BE94/1000</f>
        <v>0</v>
      </c>
      <c r="BG94" s="239">
        <f>+$E94*BE94</f>
        <v>0</v>
      </c>
      <c r="BH94" s="254"/>
      <c r="BI94" s="238">
        <f>+$D94*BH94/1000</f>
        <v>0</v>
      </c>
      <c r="BJ94" s="239">
        <f>+$E94*BH94</f>
        <v>0</v>
      </c>
      <c r="BK94" s="254"/>
      <c r="BL94" s="238">
        <f>+$D94*BK94/1000</f>
        <v>0</v>
      </c>
      <c r="BM94" s="239">
        <f>+$E94*BK94</f>
        <v>0</v>
      </c>
      <c r="BN94" s="254"/>
      <c r="BO94" s="238">
        <f>+$D94*BN94/1000</f>
        <v>0</v>
      </c>
      <c r="BP94" s="239">
        <f>+$E94*BN94</f>
        <v>0</v>
      </c>
      <c r="BQ94" s="254"/>
      <c r="BR94" s="238">
        <f>+$D94*BQ94/1000</f>
        <v>0</v>
      </c>
      <c r="BS94" s="239">
        <f>+$E94*BQ94</f>
        <v>0</v>
      </c>
      <c r="BT94" s="254"/>
      <c r="BU94" s="238">
        <f>+$D94*BT94/1000</f>
        <v>0</v>
      </c>
      <c r="BV94" s="239">
        <f>+$E94*BT94</f>
        <v>0</v>
      </c>
      <c r="BW94" s="254"/>
      <c r="BX94" s="238">
        <f>+$D94*BW94/1000</f>
        <v>0</v>
      </c>
      <c r="BY94" s="239">
        <f>+$E94*BW94</f>
        <v>0</v>
      </c>
      <c r="BZ94" s="254"/>
      <c r="CA94" s="238">
        <f>+$D94*BZ94/1000</f>
        <v>0</v>
      </c>
      <c r="CB94" s="239">
        <f>+$E94*BZ94</f>
        <v>0</v>
      </c>
      <c r="CC94" s="259">
        <f>SUMIF($14:$14,"QTY",94:94)</f>
        <v>0</v>
      </c>
      <c r="CD94" s="260">
        <f>SUMIF($14:$14,"IDR x 1000",94:94)</f>
        <v>0</v>
      </c>
      <c r="CE94" s="261">
        <f>SUMIF($14:$14,"USD",94:94)</f>
        <v>0</v>
      </c>
      <c r="CF94" s="258"/>
    </row>
    <row r="95" spans="1:84" ht="15" customHeight="1" outlineLevel="1">
      <c r="A95" s="262"/>
      <c r="B95" s="307" t="s">
        <v>572</v>
      </c>
      <c r="C95" s="234" t="s">
        <v>40</v>
      </c>
      <c r="D95" s="235"/>
      <c r="E95" s="253">
        <v>1179.7297297297298</v>
      </c>
      <c r="F95" s="254"/>
      <c r="G95" s="238">
        <f>+$D95*F95/1000</f>
        <v>0</v>
      </c>
      <c r="H95" s="239">
        <f>+$E95*F95</f>
        <v>0</v>
      </c>
      <c r="I95" s="254"/>
      <c r="J95" s="238">
        <f>+$D95*I95/1000</f>
        <v>0</v>
      </c>
      <c r="K95" s="239">
        <f>+$E95*I95</f>
        <v>0</v>
      </c>
      <c r="L95" s="254"/>
      <c r="M95" s="238">
        <f>+$D95*L95/1000</f>
        <v>0</v>
      </c>
      <c r="N95" s="239">
        <f>+$E95*L95</f>
        <v>0</v>
      </c>
      <c r="O95" s="254"/>
      <c r="P95" s="238">
        <f>+$D95*O95/1000</f>
        <v>0</v>
      </c>
      <c r="Q95" s="239">
        <f>+$E95*O95</f>
        <v>0</v>
      </c>
      <c r="R95" s="254"/>
      <c r="S95" s="238">
        <f>+$D95*R95/1000</f>
        <v>0</v>
      </c>
      <c r="T95" s="239">
        <f>+$E95*R95</f>
        <v>0</v>
      </c>
      <c r="U95" s="254"/>
      <c r="V95" s="238">
        <f>+$D95*U95/1000</f>
        <v>0</v>
      </c>
      <c r="W95" s="239">
        <f>+$E95*U95</f>
        <v>0</v>
      </c>
      <c r="X95" s="254"/>
      <c r="Y95" s="238">
        <f>+$D95*X95/1000</f>
        <v>0</v>
      </c>
      <c r="Z95" s="239">
        <f>+$E95*X95</f>
        <v>0</v>
      </c>
      <c r="AA95" s="254"/>
      <c r="AB95" s="238">
        <f>+$D95*AA95/1000</f>
        <v>0</v>
      </c>
      <c r="AC95" s="239">
        <f>+$E95*AA95</f>
        <v>0</v>
      </c>
      <c r="AD95" s="254"/>
      <c r="AE95" s="238">
        <f>+$D95*AD95/1000</f>
        <v>0</v>
      </c>
      <c r="AF95" s="239">
        <f>+$E95*AD95</f>
        <v>0</v>
      </c>
      <c r="AG95" s="254"/>
      <c r="AH95" s="238">
        <f>+$D95*AG95/1000</f>
        <v>0</v>
      </c>
      <c r="AI95" s="239">
        <f>+$E95*AG95</f>
        <v>0</v>
      </c>
      <c r="AJ95" s="254"/>
      <c r="AK95" s="238">
        <f>+$D95*AJ95/1000</f>
        <v>0</v>
      </c>
      <c r="AL95" s="239">
        <f>+$E95*AJ95</f>
        <v>0</v>
      </c>
      <c r="AM95" s="254"/>
      <c r="AN95" s="238">
        <f>+$D95*AM95/1000</f>
        <v>0</v>
      </c>
      <c r="AO95" s="239">
        <f>+$E95*AM95</f>
        <v>0</v>
      </c>
      <c r="AP95" s="254"/>
      <c r="AQ95" s="238">
        <f>+$D95*AP95/1000</f>
        <v>0</v>
      </c>
      <c r="AR95" s="239">
        <f>+$E95*AP95</f>
        <v>0</v>
      </c>
      <c r="AS95" s="254"/>
      <c r="AT95" s="238">
        <f>+$D95*AS95/1000</f>
        <v>0</v>
      </c>
      <c r="AU95" s="239">
        <f>+$E95*AS95</f>
        <v>0</v>
      </c>
      <c r="AV95" s="254"/>
      <c r="AW95" s="238">
        <f>+$D95*AV95/1000</f>
        <v>0</v>
      </c>
      <c r="AX95" s="239">
        <f>+$E95*AV95</f>
        <v>0</v>
      </c>
      <c r="AY95" s="254"/>
      <c r="AZ95" s="238">
        <f>+$D95*AY95/1000</f>
        <v>0</v>
      </c>
      <c r="BA95" s="239">
        <f>+$E95*AY95</f>
        <v>0</v>
      </c>
      <c r="BB95" s="254"/>
      <c r="BC95" s="238">
        <f>+$D95*BB95/1000</f>
        <v>0</v>
      </c>
      <c r="BD95" s="239">
        <f>+$E95*BB95</f>
        <v>0</v>
      </c>
      <c r="BE95" s="254"/>
      <c r="BF95" s="238">
        <f>+$D95*BE95/1000</f>
        <v>0</v>
      </c>
      <c r="BG95" s="239">
        <f>+$E95*BE95</f>
        <v>0</v>
      </c>
      <c r="BH95" s="254"/>
      <c r="BI95" s="238">
        <f>+$D95*BH95/1000</f>
        <v>0</v>
      </c>
      <c r="BJ95" s="239">
        <f>+$E95*BH95</f>
        <v>0</v>
      </c>
      <c r="BK95" s="254"/>
      <c r="BL95" s="238">
        <f>+$D95*BK95/1000</f>
        <v>0</v>
      </c>
      <c r="BM95" s="239">
        <f>+$E95*BK95</f>
        <v>0</v>
      </c>
      <c r="BN95" s="254"/>
      <c r="BO95" s="238">
        <f>+$D95*BN95/1000</f>
        <v>0</v>
      </c>
      <c r="BP95" s="239">
        <f>+$E95*BN95</f>
        <v>0</v>
      </c>
      <c r="BQ95" s="254"/>
      <c r="BR95" s="238">
        <f>+$D95*BQ95/1000</f>
        <v>0</v>
      </c>
      <c r="BS95" s="239">
        <f>+$E95*BQ95</f>
        <v>0</v>
      </c>
      <c r="BT95" s="254"/>
      <c r="BU95" s="238">
        <f>+$D95*BT95/1000</f>
        <v>0</v>
      </c>
      <c r="BV95" s="239">
        <f>+$E95*BT95</f>
        <v>0</v>
      </c>
      <c r="BW95" s="254"/>
      <c r="BX95" s="238">
        <f>+$D95*BW95/1000</f>
        <v>0</v>
      </c>
      <c r="BY95" s="239">
        <f>+$E95*BW95</f>
        <v>0</v>
      </c>
      <c r="BZ95" s="254"/>
      <c r="CA95" s="238">
        <f>+$D95*BZ95/1000</f>
        <v>0</v>
      </c>
      <c r="CB95" s="239">
        <f>+$E95*BZ95</f>
        <v>0</v>
      </c>
      <c r="CC95" s="259">
        <f>SUMIF($14:$14,"QTY",95:95)</f>
        <v>0</v>
      </c>
      <c r="CD95" s="260">
        <f>SUMIF($14:$14,"IDR x 1000",95:95)</f>
        <v>0</v>
      </c>
      <c r="CE95" s="261">
        <f>SUMIF($14:$14,"USD",95:95)</f>
        <v>0</v>
      </c>
      <c r="CF95" s="258"/>
    </row>
    <row r="96" spans="1:84" ht="15" customHeight="1" outlineLevel="1">
      <c r="A96" s="262"/>
      <c r="B96" s="307" t="s">
        <v>573</v>
      </c>
      <c r="C96" s="234" t="s">
        <v>40</v>
      </c>
      <c r="D96" s="235"/>
      <c r="E96" s="253">
        <v>442.39864864864865</v>
      </c>
      <c r="F96" s="254"/>
      <c r="G96" s="238">
        <f>+$D96*F96/1000</f>
        <v>0</v>
      </c>
      <c r="H96" s="239">
        <f>+$E96*F96</f>
        <v>0</v>
      </c>
      <c r="I96" s="254"/>
      <c r="J96" s="238">
        <f>+$D96*I96/1000</f>
        <v>0</v>
      </c>
      <c r="K96" s="239">
        <f>+$E96*I96</f>
        <v>0</v>
      </c>
      <c r="L96" s="254"/>
      <c r="M96" s="238">
        <f>+$D96*L96/1000</f>
        <v>0</v>
      </c>
      <c r="N96" s="239">
        <f>+$E96*L96</f>
        <v>0</v>
      </c>
      <c r="O96" s="254"/>
      <c r="P96" s="238">
        <f>+$D96*O96/1000</f>
        <v>0</v>
      </c>
      <c r="Q96" s="239">
        <f>+$E96*O96</f>
        <v>0</v>
      </c>
      <c r="R96" s="254"/>
      <c r="S96" s="238">
        <f>+$D96*R96/1000</f>
        <v>0</v>
      </c>
      <c r="T96" s="239">
        <f>+$E96*R96</f>
        <v>0</v>
      </c>
      <c r="U96" s="254"/>
      <c r="V96" s="238">
        <f>+$D96*U96/1000</f>
        <v>0</v>
      </c>
      <c r="W96" s="239">
        <f>+$E96*U96</f>
        <v>0</v>
      </c>
      <c r="X96" s="254"/>
      <c r="Y96" s="238">
        <f>+$D96*X96/1000</f>
        <v>0</v>
      </c>
      <c r="Z96" s="239">
        <f>+$E96*X96</f>
        <v>0</v>
      </c>
      <c r="AA96" s="254"/>
      <c r="AB96" s="238">
        <f>+$D96*AA96/1000</f>
        <v>0</v>
      </c>
      <c r="AC96" s="239">
        <f>+$E96*AA96</f>
        <v>0</v>
      </c>
      <c r="AD96" s="254"/>
      <c r="AE96" s="238">
        <f>+$D96*AD96/1000</f>
        <v>0</v>
      </c>
      <c r="AF96" s="239">
        <f>+$E96*AD96</f>
        <v>0</v>
      </c>
      <c r="AG96" s="254"/>
      <c r="AH96" s="238">
        <f>+$D96*AG96/1000</f>
        <v>0</v>
      </c>
      <c r="AI96" s="239">
        <f>+$E96*AG96</f>
        <v>0</v>
      </c>
      <c r="AJ96" s="254"/>
      <c r="AK96" s="238">
        <f>+$D96*AJ96/1000</f>
        <v>0</v>
      </c>
      <c r="AL96" s="239">
        <f>+$E96*AJ96</f>
        <v>0</v>
      </c>
      <c r="AM96" s="254"/>
      <c r="AN96" s="238">
        <f>+$D96*AM96/1000</f>
        <v>0</v>
      </c>
      <c r="AO96" s="239">
        <f>+$E96*AM96</f>
        <v>0</v>
      </c>
      <c r="AP96" s="254"/>
      <c r="AQ96" s="238">
        <f>+$D96*AP96/1000</f>
        <v>0</v>
      </c>
      <c r="AR96" s="239">
        <f>+$E96*AP96</f>
        <v>0</v>
      </c>
      <c r="AS96" s="254"/>
      <c r="AT96" s="238">
        <f>+$D96*AS96/1000</f>
        <v>0</v>
      </c>
      <c r="AU96" s="239">
        <f>+$E96*AS96</f>
        <v>0</v>
      </c>
      <c r="AV96" s="254"/>
      <c r="AW96" s="238">
        <f>+$D96*AV96/1000</f>
        <v>0</v>
      </c>
      <c r="AX96" s="239">
        <f>+$E96*AV96</f>
        <v>0</v>
      </c>
      <c r="AY96" s="254"/>
      <c r="AZ96" s="238">
        <f>+$D96*AY96/1000</f>
        <v>0</v>
      </c>
      <c r="BA96" s="239">
        <f>+$E96*AY96</f>
        <v>0</v>
      </c>
      <c r="BB96" s="254"/>
      <c r="BC96" s="238">
        <f>+$D96*BB96/1000</f>
        <v>0</v>
      </c>
      <c r="BD96" s="239">
        <f>+$E96*BB96</f>
        <v>0</v>
      </c>
      <c r="BE96" s="254"/>
      <c r="BF96" s="238">
        <f>+$D96*BE96/1000</f>
        <v>0</v>
      </c>
      <c r="BG96" s="239">
        <f>+$E96*BE96</f>
        <v>0</v>
      </c>
      <c r="BH96" s="254"/>
      <c r="BI96" s="238">
        <f>+$D96*BH96/1000</f>
        <v>0</v>
      </c>
      <c r="BJ96" s="239">
        <f>+$E96*BH96</f>
        <v>0</v>
      </c>
      <c r="BK96" s="254"/>
      <c r="BL96" s="238">
        <f>+$D96*BK96/1000</f>
        <v>0</v>
      </c>
      <c r="BM96" s="239">
        <f>+$E96*BK96</f>
        <v>0</v>
      </c>
      <c r="BN96" s="254"/>
      <c r="BO96" s="238">
        <f>+$D96*BN96/1000</f>
        <v>0</v>
      </c>
      <c r="BP96" s="239">
        <f>+$E96*BN96</f>
        <v>0</v>
      </c>
      <c r="BQ96" s="254"/>
      <c r="BR96" s="238">
        <f>+$D96*BQ96/1000</f>
        <v>0</v>
      </c>
      <c r="BS96" s="239">
        <f>+$E96*BQ96</f>
        <v>0</v>
      </c>
      <c r="BT96" s="254"/>
      <c r="BU96" s="238">
        <f>+$D96*BT96/1000</f>
        <v>0</v>
      </c>
      <c r="BV96" s="239">
        <f>+$E96*BT96</f>
        <v>0</v>
      </c>
      <c r="BW96" s="254"/>
      <c r="BX96" s="238">
        <f>+$D96*BW96/1000</f>
        <v>0</v>
      </c>
      <c r="BY96" s="239">
        <f>+$E96*BW96</f>
        <v>0</v>
      </c>
      <c r="BZ96" s="254"/>
      <c r="CA96" s="238">
        <f>+$D96*BZ96/1000</f>
        <v>0</v>
      </c>
      <c r="CB96" s="239">
        <f>+$E96*BZ96</f>
        <v>0</v>
      </c>
      <c r="CC96" s="259">
        <f>SUMIF($14:$14,"QTY",96:96)</f>
        <v>0</v>
      </c>
      <c r="CD96" s="260">
        <f>SUMIF($14:$14,"IDR x 1000",96:96)</f>
        <v>0</v>
      </c>
      <c r="CE96" s="261">
        <f>SUMIF($14:$14,"USD",96:96)</f>
        <v>0</v>
      </c>
      <c r="CF96" s="258"/>
    </row>
    <row r="97" spans="1:84" ht="15" customHeight="1" outlineLevel="1">
      <c r="A97" s="262"/>
      <c r="B97" s="233" t="s">
        <v>597</v>
      </c>
      <c r="C97" s="234" t="s">
        <v>40</v>
      </c>
      <c r="D97" s="235"/>
      <c r="E97" s="315">
        <v>1148.2</v>
      </c>
      <c r="F97" s="254"/>
      <c r="G97" s="238">
        <f>+$D97*F97/1000</f>
        <v>0</v>
      </c>
      <c r="H97" s="239">
        <f>+$E97*F97</f>
        <v>0</v>
      </c>
      <c r="I97" s="254"/>
      <c r="J97" s="238">
        <f>+$D97*I97/1000</f>
        <v>0</v>
      </c>
      <c r="K97" s="239">
        <f>+$E97*I97</f>
        <v>0</v>
      </c>
      <c r="L97" s="254"/>
      <c r="M97" s="238">
        <f>+$D97*L97/1000</f>
        <v>0</v>
      </c>
      <c r="N97" s="239">
        <f>+$E97*L97</f>
        <v>0</v>
      </c>
      <c r="O97" s="254"/>
      <c r="P97" s="238">
        <f>+$D97*O97/1000</f>
        <v>0</v>
      </c>
      <c r="Q97" s="239">
        <f>+$E97*O97</f>
        <v>0</v>
      </c>
      <c r="R97" s="254"/>
      <c r="S97" s="238">
        <f>+$D97*R97/1000</f>
        <v>0</v>
      </c>
      <c r="T97" s="239">
        <f>+$E97*R97</f>
        <v>0</v>
      </c>
      <c r="U97" s="254"/>
      <c r="V97" s="238">
        <f>+$D97*U97/1000</f>
        <v>0</v>
      </c>
      <c r="W97" s="239">
        <f>+$E97*U97</f>
        <v>0</v>
      </c>
      <c r="X97" s="254"/>
      <c r="Y97" s="238">
        <f>+$D97*X97/1000</f>
        <v>0</v>
      </c>
      <c r="Z97" s="239">
        <f>+$E97*X97</f>
        <v>0</v>
      </c>
      <c r="AA97" s="254"/>
      <c r="AB97" s="238">
        <f>+$D97*AA97/1000</f>
        <v>0</v>
      </c>
      <c r="AC97" s="239">
        <f>+$E97*AA97</f>
        <v>0</v>
      </c>
      <c r="AD97" s="254"/>
      <c r="AE97" s="238">
        <f>+$D97*AD97/1000</f>
        <v>0</v>
      </c>
      <c r="AF97" s="239">
        <f>+$E97*AD97</f>
        <v>0</v>
      </c>
      <c r="AG97" s="254"/>
      <c r="AH97" s="238">
        <f>+$D97*AG97/1000</f>
        <v>0</v>
      </c>
      <c r="AI97" s="239">
        <f>+$E97*AG97</f>
        <v>0</v>
      </c>
      <c r="AJ97" s="254">
        <v>1</v>
      </c>
      <c r="AK97" s="238">
        <f>+$D97*AJ97/1000</f>
        <v>0</v>
      </c>
      <c r="AL97" s="239">
        <f>+$E97*AJ97</f>
        <v>1148.2</v>
      </c>
      <c r="AM97" s="254"/>
      <c r="AN97" s="238">
        <f>+$D97*AM97/1000</f>
        <v>0</v>
      </c>
      <c r="AO97" s="239">
        <f>+$E97*AM97</f>
        <v>0</v>
      </c>
      <c r="AP97" s="254"/>
      <c r="AQ97" s="238">
        <f>+$D97*AP97/1000</f>
        <v>0</v>
      </c>
      <c r="AR97" s="239">
        <f>+$E97*AP97</f>
        <v>0</v>
      </c>
      <c r="AS97" s="254"/>
      <c r="AT97" s="238">
        <f>+$D97*AS97/1000</f>
        <v>0</v>
      </c>
      <c r="AU97" s="239">
        <f>+$E97*AS97</f>
        <v>0</v>
      </c>
      <c r="AV97" s="254"/>
      <c r="AW97" s="238">
        <f>+$D97*AV97/1000</f>
        <v>0</v>
      </c>
      <c r="AX97" s="239">
        <f>+$E97*AV97</f>
        <v>0</v>
      </c>
      <c r="AY97" s="254"/>
      <c r="AZ97" s="238">
        <f>+$D97*AY97/1000</f>
        <v>0</v>
      </c>
      <c r="BA97" s="239">
        <f>+$E97*AY97</f>
        <v>0</v>
      </c>
      <c r="BB97" s="254"/>
      <c r="BC97" s="238">
        <f>+$D97*BB97/1000</f>
        <v>0</v>
      </c>
      <c r="BD97" s="239">
        <f>+$E97*BB97</f>
        <v>0</v>
      </c>
      <c r="BE97" s="254"/>
      <c r="BF97" s="238">
        <f>+$D97*BE97/1000</f>
        <v>0</v>
      </c>
      <c r="BG97" s="239">
        <f>+$E97*BE97</f>
        <v>0</v>
      </c>
      <c r="BH97" s="254"/>
      <c r="BI97" s="238">
        <f>+$D97*BH97/1000</f>
        <v>0</v>
      </c>
      <c r="BJ97" s="239">
        <f>+$E97*BH97</f>
        <v>0</v>
      </c>
      <c r="BK97" s="254"/>
      <c r="BL97" s="238">
        <f>+$D97*BK97/1000</f>
        <v>0</v>
      </c>
      <c r="BM97" s="239">
        <f>+$E97*BK97</f>
        <v>0</v>
      </c>
      <c r="BN97" s="254"/>
      <c r="BO97" s="238">
        <f>+$D97*BN97/1000</f>
        <v>0</v>
      </c>
      <c r="BP97" s="239">
        <f>+$E97*BN97</f>
        <v>0</v>
      </c>
      <c r="BQ97" s="254"/>
      <c r="BR97" s="238">
        <f>+$D97*BQ97/1000</f>
        <v>0</v>
      </c>
      <c r="BS97" s="239">
        <f>+$E97*BQ97</f>
        <v>0</v>
      </c>
      <c r="BT97" s="254"/>
      <c r="BU97" s="238">
        <f>+$D97*BT97/1000</f>
        <v>0</v>
      </c>
      <c r="BV97" s="239">
        <f>+$E97*BT97</f>
        <v>0</v>
      </c>
      <c r="BW97" s="254"/>
      <c r="BX97" s="238">
        <f>+$D97*BW97/1000</f>
        <v>0</v>
      </c>
      <c r="BY97" s="239">
        <f>+$E97*BW97</f>
        <v>0</v>
      </c>
      <c r="BZ97" s="254"/>
      <c r="CA97" s="238">
        <f>+$D97*BZ97/1000</f>
        <v>0</v>
      </c>
      <c r="CB97" s="239">
        <f>+$E97*BZ97</f>
        <v>0</v>
      </c>
      <c r="CC97" s="259">
        <f>SUMIF($14:$14,"QTY",97:97)</f>
        <v>1</v>
      </c>
      <c r="CD97" s="260">
        <f>SUMIF($14:$14,"IDR x 1000",97:97)</f>
        <v>0</v>
      </c>
      <c r="CE97" s="261">
        <f>SUMIF($14:$14,"USD",97:97)</f>
        <v>1148.2</v>
      </c>
      <c r="CF97" s="258"/>
    </row>
    <row r="98" spans="1:84" ht="15" customHeight="1" outlineLevel="1">
      <c r="A98" s="262"/>
      <c r="B98" s="233"/>
      <c r="C98" s="234"/>
      <c r="D98" s="235"/>
      <c r="E98" s="253"/>
      <c r="F98" s="254"/>
      <c r="G98" s="238">
        <f>+$D98*F98/1000</f>
        <v>0</v>
      </c>
      <c r="H98" s="239">
        <f>+$E98*F98</f>
        <v>0</v>
      </c>
      <c r="I98" s="254"/>
      <c r="J98" s="238">
        <f>+$D98*I98/1000</f>
        <v>0</v>
      </c>
      <c r="K98" s="239">
        <f>+$E98*I98</f>
        <v>0</v>
      </c>
      <c r="L98" s="254"/>
      <c r="M98" s="238">
        <f>+$D98*L98/1000</f>
        <v>0</v>
      </c>
      <c r="N98" s="239">
        <f>+$E98*L98</f>
        <v>0</v>
      </c>
      <c r="O98" s="254"/>
      <c r="P98" s="238">
        <f>+$D98*O98/1000</f>
        <v>0</v>
      </c>
      <c r="Q98" s="239">
        <f>+$E98*O98</f>
        <v>0</v>
      </c>
      <c r="R98" s="254"/>
      <c r="S98" s="238">
        <f>+$D98*R98/1000</f>
        <v>0</v>
      </c>
      <c r="T98" s="239">
        <f>+$E98*R98</f>
        <v>0</v>
      </c>
      <c r="U98" s="254"/>
      <c r="V98" s="238">
        <f>+$D98*U98/1000</f>
        <v>0</v>
      </c>
      <c r="W98" s="239">
        <f>+$E98*U98</f>
        <v>0</v>
      </c>
      <c r="X98" s="254"/>
      <c r="Y98" s="238">
        <f>+$D98*X98/1000</f>
        <v>0</v>
      </c>
      <c r="Z98" s="239">
        <f>+$E98*X98</f>
        <v>0</v>
      </c>
      <c r="AA98" s="254"/>
      <c r="AB98" s="238">
        <f>+$D98*AA98/1000</f>
        <v>0</v>
      </c>
      <c r="AC98" s="239">
        <f>+$E98*AA98</f>
        <v>0</v>
      </c>
      <c r="AD98" s="254"/>
      <c r="AE98" s="238">
        <f>+$D98*AD98/1000</f>
        <v>0</v>
      </c>
      <c r="AF98" s="239">
        <f>+$E98*AD98</f>
        <v>0</v>
      </c>
      <c r="AG98" s="254"/>
      <c r="AH98" s="238">
        <f>+$D98*AG98/1000</f>
        <v>0</v>
      </c>
      <c r="AI98" s="239">
        <f>+$E98*AG98</f>
        <v>0</v>
      </c>
      <c r="AJ98" s="254"/>
      <c r="AK98" s="238">
        <f>+$D98*AJ98/1000</f>
        <v>0</v>
      </c>
      <c r="AL98" s="239">
        <f>+$E98*AJ98</f>
        <v>0</v>
      </c>
      <c r="AM98" s="254"/>
      <c r="AN98" s="238">
        <f>+$D98*AM98/1000</f>
        <v>0</v>
      </c>
      <c r="AO98" s="239">
        <f>+$E98*AM98</f>
        <v>0</v>
      </c>
      <c r="AP98" s="254"/>
      <c r="AQ98" s="238">
        <f>+$D98*AP98/1000</f>
        <v>0</v>
      </c>
      <c r="AR98" s="239">
        <f>+$E98*AP98</f>
        <v>0</v>
      </c>
      <c r="AS98" s="254"/>
      <c r="AT98" s="238">
        <f>+$D98*AS98/1000</f>
        <v>0</v>
      </c>
      <c r="AU98" s="239">
        <f>+$E98*AS98</f>
        <v>0</v>
      </c>
      <c r="AV98" s="254"/>
      <c r="AW98" s="238">
        <f>+$D98*AV98/1000</f>
        <v>0</v>
      </c>
      <c r="AX98" s="239">
        <f>+$E98*AV98</f>
        <v>0</v>
      </c>
      <c r="AY98" s="254"/>
      <c r="AZ98" s="238">
        <f>+$D98*AY98/1000</f>
        <v>0</v>
      </c>
      <c r="BA98" s="239">
        <f>+$E98*AY98</f>
        <v>0</v>
      </c>
      <c r="BB98" s="254"/>
      <c r="BC98" s="238">
        <f>+$D98*BB98/1000</f>
        <v>0</v>
      </c>
      <c r="BD98" s="239">
        <f>+$E98*BB98</f>
        <v>0</v>
      </c>
      <c r="BE98" s="254"/>
      <c r="BF98" s="238">
        <f>+$D98*BE98/1000</f>
        <v>0</v>
      </c>
      <c r="BG98" s="239">
        <f>+$E98*BE98</f>
        <v>0</v>
      </c>
      <c r="BH98" s="254"/>
      <c r="BI98" s="238">
        <f>+$D98*BH98/1000</f>
        <v>0</v>
      </c>
      <c r="BJ98" s="239">
        <f>+$E98*BH98</f>
        <v>0</v>
      </c>
      <c r="BK98" s="254"/>
      <c r="BL98" s="238">
        <f>+$D98*BK98/1000</f>
        <v>0</v>
      </c>
      <c r="BM98" s="239">
        <f>+$E98*BK98</f>
        <v>0</v>
      </c>
      <c r="BN98" s="254"/>
      <c r="BO98" s="238">
        <f>+$D98*BN98/1000</f>
        <v>0</v>
      </c>
      <c r="BP98" s="239">
        <f>+$E98*BN98</f>
        <v>0</v>
      </c>
      <c r="BQ98" s="254"/>
      <c r="BR98" s="238">
        <f>+$D98*BQ98/1000</f>
        <v>0</v>
      </c>
      <c r="BS98" s="239">
        <f>+$E98*BQ98</f>
        <v>0</v>
      </c>
      <c r="BT98" s="254"/>
      <c r="BU98" s="238">
        <f>+$D98*BT98/1000</f>
        <v>0</v>
      </c>
      <c r="BV98" s="239">
        <f>+$E98*BT98</f>
        <v>0</v>
      </c>
      <c r="BW98" s="254"/>
      <c r="BX98" s="238">
        <f>+$D98*BW98/1000</f>
        <v>0</v>
      </c>
      <c r="BY98" s="239">
        <f>+$E98*BW98</f>
        <v>0</v>
      </c>
      <c r="BZ98" s="254"/>
      <c r="CA98" s="238">
        <f>+$D98*BZ98/1000</f>
        <v>0</v>
      </c>
      <c r="CB98" s="239">
        <f>+$E98*BZ98</f>
        <v>0</v>
      </c>
      <c r="CC98" s="259">
        <f>SUMIF($14:$14,"QTY",98:98)</f>
        <v>0</v>
      </c>
      <c r="CD98" s="260">
        <f>SUMIF($14:$14,"IDR x 1000",98:98)</f>
        <v>0</v>
      </c>
      <c r="CE98" s="261">
        <f>SUMIF($14:$14,"USD",98:98)</f>
        <v>0</v>
      </c>
      <c r="CF98" s="258">
        <f t="shared" ref="CF98:CF109" si="121">CD98/14350*1000</f>
        <v>0</v>
      </c>
    </row>
    <row r="99" spans="1:84" ht="15" customHeight="1" outlineLevel="1">
      <c r="A99" s="240" t="s">
        <v>28</v>
      </c>
      <c r="B99" s="241"/>
      <c r="C99" s="242"/>
      <c r="D99" s="243"/>
      <c r="E99" s="244"/>
      <c r="F99" s="245"/>
      <c r="G99" s="246"/>
      <c r="H99" s="247"/>
      <c r="I99" s="245"/>
      <c r="J99" s="246"/>
      <c r="K99" s="247"/>
      <c r="L99" s="245"/>
      <c r="M99" s="246"/>
      <c r="N99" s="247"/>
      <c r="O99" s="245"/>
      <c r="P99" s="246"/>
      <c r="Q99" s="247"/>
      <c r="R99" s="245"/>
      <c r="S99" s="246"/>
      <c r="T99" s="247"/>
      <c r="U99" s="245"/>
      <c r="V99" s="246"/>
      <c r="W99" s="247"/>
      <c r="X99" s="245"/>
      <c r="Y99" s="246"/>
      <c r="Z99" s="247"/>
      <c r="AA99" s="245"/>
      <c r="AB99" s="246"/>
      <c r="AC99" s="247"/>
      <c r="AD99" s="245"/>
      <c r="AE99" s="246"/>
      <c r="AF99" s="247"/>
      <c r="AG99" s="245"/>
      <c r="AH99" s="246"/>
      <c r="AI99" s="247"/>
      <c r="AJ99" s="245"/>
      <c r="AK99" s="246"/>
      <c r="AL99" s="247"/>
      <c r="AM99" s="245"/>
      <c r="AN99" s="246"/>
      <c r="AO99" s="247"/>
      <c r="AP99" s="245"/>
      <c r="AQ99" s="246"/>
      <c r="AR99" s="247"/>
      <c r="AS99" s="245"/>
      <c r="AT99" s="246"/>
      <c r="AU99" s="247"/>
      <c r="AV99" s="245"/>
      <c r="AW99" s="246"/>
      <c r="AX99" s="247"/>
      <c r="AY99" s="245"/>
      <c r="AZ99" s="246"/>
      <c r="BA99" s="247"/>
      <c r="BB99" s="245"/>
      <c r="BC99" s="246"/>
      <c r="BD99" s="247"/>
      <c r="BE99" s="245"/>
      <c r="BF99" s="246"/>
      <c r="BG99" s="247"/>
      <c r="BH99" s="245"/>
      <c r="BI99" s="246"/>
      <c r="BJ99" s="247"/>
      <c r="BK99" s="245"/>
      <c r="BL99" s="246"/>
      <c r="BM99" s="247"/>
      <c r="BN99" s="245"/>
      <c r="BO99" s="246"/>
      <c r="BP99" s="247"/>
      <c r="BQ99" s="245"/>
      <c r="BR99" s="246"/>
      <c r="BS99" s="247"/>
      <c r="BT99" s="245"/>
      <c r="BU99" s="246"/>
      <c r="BV99" s="247"/>
      <c r="BW99" s="245"/>
      <c r="BX99" s="246"/>
      <c r="BY99" s="247"/>
      <c r="BZ99" s="245"/>
      <c r="CA99" s="246"/>
      <c r="CB99" s="247"/>
      <c r="CC99" s="245"/>
      <c r="CD99" s="246"/>
      <c r="CE99" s="247"/>
      <c r="CF99" s="258">
        <f t="shared" si="121"/>
        <v>0</v>
      </c>
    </row>
    <row r="100" spans="1:84" ht="15" hidden="1" customHeight="1">
      <c r="A100" s="264">
        <v>26</v>
      </c>
      <c r="B100" s="248" t="s">
        <v>63</v>
      </c>
      <c r="C100" s="333" t="s">
        <v>27</v>
      </c>
      <c r="D100" s="334"/>
      <c r="E100" s="335"/>
      <c r="F100" s="249"/>
      <c r="G100" s="250">
        <f>SUM(G101:G102)</f>
        <v>0</v>
      </c>
      <c r="H100" s="251">
        <f>SUM(H101:H102)</f>
        <v>0</v>
      </c>
      <c r="I100" s="249"/>
      <c r="J100" s="250">
        <f>SUM(J101:J102)</f>
        <v>0</v>
      </c>
      <c r="K100" s="251">
        <f>SUM(K101:K102)</f>
        <v>0</v>
      </c>
      <c r="L100" s="249"/>
      <c r="M100" s="250">
        <f>SUM(M101:M102)</f>
        <v>0</v>
      </c>
      <c r="N100" s="251">
        <f>SUM(N101:N102)</f>
        <v>0</v>
      </c>
      <c r="O100" s="249"/>
      <c r="P100" s="250">
        <f>SUM(P101:P102)</f>
        <v>0</v>
      </c>
      <c r="Q100" s="251">
        <f>SUM(Q101:Q102)</f>
        <v>0</v>
      </c>
      <c r="R100" s="249"/>
      <c r="S100" s="250">
        <f>SUM(S101:S102)</f>
        <v>0</v>
      </c>
      <c r="T100" s="251">
        <f>SUM(T101:T102)</f>
        <v>0</v>
      </c>
      <c r="U100" s="249"/>
      <c r="V100" s="250">
        <f>SUM(V101:V102)</f>
        <v>0</v>
      </c>
      <c r="W100" s="251">
        <f>SUM(W101:W102)</f>
        <v>0</v>
      </c>
      <c r="X100" s="249"/>
      <c r="Y100" s="250">
        <f>SUM(Y101:Y102)</f>
        <v>0</v>
      </c>
      <c r="Z100" s="251">
        <f>SUM(Z101:Z102)</f>
        <v>0</v>
      </c>
      <c r="AA100" s="249"/>
      <c r="AB100" s="250">
        <f>SUM(AB101:AB102)</f>
        <v>0</v>
      </c>
      <c r="AC100" s="251">
        <f>SUM(AC101:AC102)</f>
        <v>0</v>
      </c>
      <c r="AD100" s="249"/>
      <c r="AE100" s="250">
        <f>SUM(AE101:AE102)</f>
        <v>0</v>
      </c>
      <c r="AF100" s="251">
        <f>SUM(AF101:AF102)</f>
        <v>0</v>
      </c>
      <c r="AG100" s="249"/>
      <c r="AH100" s="250">
        <f>SUM(AH101:AH102)</f>
        <v>0</v>
      </c>
      <c r="AI100" s="251">
        <f>SUM(AI101:AI102)</f>
        <v>0</v>
      </c>
      <c r="AJ100" s="249"/>
      <c r="AK100" s="250">
        <f>SUM(AK101:AK102)</f>
        <v>0</v>
      </c>
      <c r="AL100" s="251">
        <f>SUM(AL101:AL102)</f>
        <v>0</v>
      </c>
      <c r="AM100" s="249"/>
      <c r="AN100" s="250">
        <f>SUM(AN101:AN102)</f>
        <v>0</v>
      </c>
      <c r="AO100" s="251">
        <f>SUM(AO101:AO102)</f>
        <v>0</v>
      </c>
      <c r="AP100" s="249"/>
      <c r="AQ100" s="250">
        <f>SUM(AQ101:AQ102)</f>
        <v>0</v>
      </c>
      <c r="AR100" s="251">
        <f>SUM(AR101:AR102)</f>
        <v>0</v>
      </c>
      <c r="AS100" s="249"/>
      <c r="AT100" s="250">
        <f>SUM(AT101:AT102)</f>
        <v>0</v>
      </c>
      <c r="AU100" s="251">
        <f>SUM(AU101:AU102)</f>
        <v>0</v>
      </c>
      <c r="AV100" s="249"/>
      <c r="AW100" s="250">
        <f>SUM(AW101:AW102)</f>
        <v>0</v>
      </c>
      <c r="AX100" s="251">
        <f>SUM(AX101:AX102)</f>
        <v>0</v>
      </c>
      <c r="AY100" s="249"/>
      <c r="AZ100" s="250">
        <f>SUM(AZ101:AZ102)</f>
        <v>0</v>
      </c>
      <c r="BA100" s="251">
        <f>SUM(BA101:BA102)</f>
        <v>0</v>
      </c>
      <c r="BB100" s="249"/>
      <c r="BC100" s="250">
        <f>SUM(BC101:BC102)</f>
        <v>0</v>
      </c>
      <c r="BD100" s="251">
        <f>SUM(BD101:BD102)</f>
        <v>0</v>
      </c>
      <c r="BE100" s="249"/>
      <c r="BF100" s="250">
        <f>SUM(BF101:BF102)</f>
        <v>0</v>
      </c>
      <c r="BG100" s="251">
        <f>SUM(BG101:BG102)</f>
        <v>0</v>
      </c>
      <c r="BH100" s="249"/>
      <c r="BI100" s="250">
        <f>SUM(BI101:BI102)</f>
        <v>0</v>
      </c>
      <c r="BJ100" s="251">
        <f>SUM(BJ101:BJ102)</f>
        <v>0</v>
      </c>
      <c r="BK100" s="249"/>
      <c r="BL100" s="250">
        <f>SUM(BL101:BL102)</f>
        <v>0</v>
      </c>
      <c r="BM100" s="251">
        <f>SUM(BM101:BM102)</f>
        <v>0</v>
      </c>
      <c r="BN100" s="249"/>
      <c r="BO100" s="250">
        <f>SUM(BO101:BO102)</f>
        <v>0</v>
      </c>
      <c r="BP100" s="251">
        <f>SUM(BP101:BP102)</f>
        <v>0</v>
      </c>
      <c r="BQ100" s="249"/>
      <c r="BR100" s="250">
        <f>SUM(BR101:BR102)</f>
        <v>0</v>
      </c>
      <c r="BS100" s="251">
        <f>SUM(BS101:BS102)</f>
        <v>0</v>
      </c>
      <c r="BT100" s="249"/>
      <c r="BU100" s="250">
        <f>SUM(BU101:BU102)</f>
        <v>0</v>
      </c>
      <c r="BV100" s="251">
        <f>SUM(BV101:BV102)</f>
        <v>0</v>
      </c>
      <c r="BW100" s="249"/>
      <c r="BX100" s="250">
        <f>SUM(BX101:BX102)</f>
        <v>0</v>
      </c>
      <c r="BY100" s="251">
        <f>SUM(BY101:BY102)</f>
        <v>0</v>
      </c>
      <c r="BZ100" s="249"/>
      <c r="CA100" s="250">
        <f>SUM(CA101:CA102)</f>
        <v>0</v>
      </c>
      <c r="CB100" s="251">
        <f>SUM(CB101:CB102)</f>
        <v>0</v>
      </c>
      <c r="CC100" s="249"/>
      <c r="CD100" s="250">
        <f>SUM(CD101:CD102)</f>
        <v>0</v>
      </c>
      <c r="CE100" s="251">
        <f>SUM(CE101:CE102)</f>
        <v>0</v>
      </c>
      <c r="CF100" s="258">
        <f t="shared" si="121"/>
        <v>0</v>
      </c>
    </row>
    <row r="101" spans="1:84" ht="15" hidden="1" customHeight="1" outlineLevel="1">
      <c r="A101" s="262"/>
      <c r="B101" s="255"/>
      <c r="C101" s="274"/>
      <c r="D101" s="235"/>
      <c r="E101" s="257"/>
      <c r="F101" s="254"/>
      <c r="G101" s="238"/>
      <c r="H101" s="239"/>
      <c r="I101" s="254"/>
      <c r="J101" s="238"/>
      <c r="K101" s="239"/>
      <c r="L101" s="254"/>
      <c r="M101" s="238"/>
      <c r="N101" s="239"/>
      <c r="O101" s="254"/>
      <c r="P101" s="238"/>
      <c r="Q101" s="239"/>
      <c r="R101" s="254"/>
      <c r="S101" s="238"/>
      <c r="T101" s="239"/>
      <c r="U101" s="254"/>
      <c r="V101" s="238"/>
      <c r="W101" s="239"/>
      <c r="X101" s="254"/>
      <c r="Y101" s="238"/>
      <c r="Z101" s="239"/>
      <c r="AA101" s="254"/>
      <c r="AB101" s="238"/>
      <c r="AC101" s="239"/>
      <c r="AD101" s="254"/>
      <c r="AE101" s="238"/>
      <c r="AF101" s="239"/>
      <c r="AG101" s="254"/>
      <c r="AH101" s="238"/>
      <c r="AI101" s="239"/>
      <c r="AJ101" s="254"/>
      <c r="AK101" s="238"/>
      <c r="AL101" s="239"/>
      <c r="AM101" s="254"/>
      <c r="AN101" s="238"/>
      <c r="AO101" s="239"/>
      <c r="AP101" s="254"/>
      <c r="AQ101" s="238"/>
      <c r="AR101" s="239"/>
      <c r="AS101" s="254"/>
      <c r="AT101" s="238"/>
      <c r="AU101" s="239"/>
      <c r="AV101" s="254"/>
      <c r="AW101" s="238"/>
      <c r="AX101" s="239"/>
      <c r="AY101" s="254"/>
      <c r="AZ101" s="238"/>
      <c r="BA101" s="239"/>
      <c r="BB101" s="254"/>
      <c r="BC101" s="238"/>
      <c r="BD101" s="239"/>
      <c r="BE101" s="254"/>
      <c r="BF101" s="238"/>
      <c r="BG101" s="239"/>
      <c r="BH101" s="254"/>
      <c r="BI101" s="238"/>
      <c r="BJ101" s="239"/>
      <c r="BK101" s="254"/>
      <c r="BL101" s="238"/>
      <c r="BM101" s="239"/>
      <c r="BN101" s="254"/>
      <c r="BO101" s="238"/>
      <c r="BP101" s="239"/>
      <c r="BQ101" s="254"/>
      <c r="BR101" s="238"/>
      <c r="BS101" s="239"/>
      <c r="BT101" s="254"/>
      <c r="BU101" s="238"/>
      <c r="BV101" s="239"/>
      <c r="BW101" s="254"/>
      <c r="BX101" s="238"/>
      <c r="BY101" s="239"/>
      <c r="BZ101" s="254"/>
      <c r="CA101" s="238"/>
      <c r="CB101" s="239"/>
      <c r="CC101" s="254"/>
      <c r="CD101" s="238"/>
      <c r="CE101" s="239"/>
      <c r="CF101" s="258">
        <f t="shared" si="121"/>
        <v>0</v>
      </c>
    </row>
    <row r="102" spans="1:84" ht="15" hidden="1" customHeight="1" outlineLevel="1">
      <c r="A102" s="240" t="s">
        <v>65</v>
      </c>
      <c r="B102" s="241"/>
      <c r="C102" s="242"/>
      <c r="D102" s="243"/>
      <c r="E102" s="244"/>
      <c r="F102" s="245"/>
      <c r="G102" s="246"/>
      <c r="H102" s="247"/>
      <c r="I102" s="245"/>
      <c r="J102" s="246"/>
      <c r="K102" s="247"/>
      <c r="L102" s="245"/>
      <c r="M102" s="246"/>
      <c r="N102" s="247"/>
      <c r="O102" s="245"/>
      <c r="P102" s="246"/>
      <c r="Q102" s="247"/>
      <c r="R102" s="245"/>
      <c r="S102" s="246"/>
      <c r="T102" s="247"/>
      <c r="U102" s="245"/>
      <c r="V102" s="246"/>
      <c r="W102" s="247"/>
      <c r="X102" s="245"/>
      <c r="Y102" s="246"/>
      <c r="Z102" s="247"/>
      <c r="AA102" s="245"/>
      <c r="AB102" s="246"/>
      <c r="AC102" s="247"/>
      <c r="AD102" s="245"/>
      <c r="AE102" s="246"/>
      <c r="AF102" s="247"/>
      <c r="AG102" s="245"/>
      <c r="AH102" s="246"/>
      <c r="AI102" s="247"/>
      <c r="AJ102" s="245"/>
      <c r="AK102" s="246"/>
      <c r="AL102" s="247"/>
      <c r="AM102" s="245"/>
      <c r="AN102" s="246"/>
      <c r="AO102" s="247"/>
      <c r="AP102" s="245"/>
      <c r="AQ102" s="246"/>
      <c r="AR102" s="247"/>
      <c r="AS102" s="245"/>
      <c r="AT102" s="246"/>
      <c r="AU102" s="247"/>
      <c r="AV102" s="245"/>
      <c r="AW102" s="246"/>
      <c r="AX102" s="247"/>
      <c r="AY102" s="245"/>
      <c r="AZ102" s="246"/>
      <c r="BA102" s="247"/>
      <c r="BB102" s="245"/>
      <c r="BC102" s="246"/>
      <c r="BD102" s="247"/>
      <c r="BE102" s="245"/>
      <c r="BF102" s="246"/>
      <c r="BG102" s="247"/>
      <c r="BH102" s="245"/>
      <c r="BI102" s="246"/>
      <c r="BJ102" s="247"/>
      <c r="BK102" s="245"/>
      <c r="BL102" s="246"/>
      <c r="BM102" s="247"/>
      <c r="BN102" s="245"/>
      <c r="BO102" s="246"/>
      <c r="BP102" s="247"/>
      <c r="BQ102" s="245"/>
      <c r="BR102" s="246"/>
      <c r="BS102" s="247"/>
      <c r="BT102" s="245"/>
      <c r="BU102" s="246"/>
      <c r="BV102" s="247"/>
      <c r="BW102" s="245"/>
      <c r="BX102" s="246"/>
      <c r="BY102" s="247"/>
      <c r="BZ102" s="245"/>
      <c r="CA102" s="246"/>
      <c r="CB102" s="247"/>
      <c r="CC102" s="245"/>
      <c r="CD102" s="246"/>
      <c r="CE102" s="247"/>
      <c r="CF102" s="258">
        <f t="shared" si="121"/>
        <v>0</v>
      </c>
    </row>
    <row r="103" spans="1:84" ht="15" hidden="1" customHeight="1" collapsed="1">
      <c r="A103" s="264">
        <v>27</v>
      </c>
      <c r="B103" s="248" t="s">
        <v>66</v>
      </c>
      <c r="C103" s="333" t="s">
        <v>27</v>
      </c>
      <c r="D103" s="334"/>
      <c r="E103" s="335"/>
      <c r="F103" s="249"/>
      <c r="G103" s="250">
        <f>SUM(G104:G105)</f>
        <v>0</v>
      </c>
      <c r="H103" s="251">
        <f>SUM(H104:H105)</f>
        <v>0</v>
      </c>
      <c r="I103" s="249"/>
      <c r="J103" s="250">
        <f>SUM(J104:J105)</f>
        <v>0</v>
      </c>
      <c r="K103" s="251">
        <f>SUM(K104:K105)</f>
        <v>0</v>
      </c>
      <c r="L103" s="249"/>
      <c r="M103" s="250">
        <f>SUM(M104:M105)</f>
        <v>0</v>
      </c>
      <c r="N103" s="251">
        <f>SUM(N104:N105)</f>
        <v>0</v>
      </c>
      <c r="O103" s="249"/>
      <c r="P103" s="250">
        <f>SUM(P104:P105)</f>
        <v>0</v>
      </c>
      <c r="Q103" s="251">
        <f>SUM(Q104:Q105)</f>
        <v>0</v>
      </c>
      <c r="R103" s="249"/>
      <c r="S103" s="250">
        <f>SUM(S104:S105)</f>
        <v>0</v>
      </c>
      <c r="T103" s="251">
        <f>SUM(T104:T105)</f>
        <v>0</v>
      </c>
      <c r="U103" s="249"/>
      <c r="V103" s="250">
        <f>SUM(V104:V105)</f>
        <v>0</v>
      </c>
      <c r="W103" s="251">
        <f>SUM(W104:W105)</f>
        <v>0</v>
      </c>
      <c r="X103" s="249"/>
      <c r="Y103" s="250">
        <f>SUM(Y104:Y105)</f>
        <v>0</v>
      </c>
      <c r="Z103" s="251">
        <f>SUM(Z104:Z105)</f>
        <v>0</v>
      </c>
      <c r="AA103" s="249"/>
      <c r="AB103" s="250">
        <f>SUM(AB104:AB105)</f>
        <v>0</v>
      </c>
      <c r="AC103" s="251">
        <f>SUM(AC104:AC105)</f>
        <v>0</v>
      </c>
      <c r="AD103" s="249"/>
      <c r="AE103" s="250">
        <f>SUM(AE104:AE105)</f>
        <v>0</v>
      </c>
      <c r="AF103" s="251">
        <f>SUM(AF104:AF105)</f>
        <v>0</v>
      </c>
      <c r="AG103" s="249"/>
      <c r="AH103" s="250">
        <f>SUM(AH104:AH105)</f>
        <v>0</v>
      </c>
      <c r="AI103" s="251">
        <f>SUM(AI104:AI105)</f>
        <v>0</v>
      </c>
      <c r="AJ103" s="249"/>
      <c r="AK103" s="250">
        <f>SUM(AK104:AK105)</f>
        <v>0</v>
      </c>
      <c r="AL103" s="251">
        <f>SUM(AL104:AL105)</f>
        <v>0</v>
      </c>
      <c r="AM103" s="249"/>
      <c r="AN103" s="250">
        <f>SUM(AN104:AN105)</f>
        <v>0</v>
      </c>
      <c r="AO103" s="251">
        <f>SUM(AO104:AO105)</f>
        <v>0</v>
      </c>
      <c r="AP103" s="249"/>
      <c r="AQ103" s="250">
        <f>SUM(AQ104:AQ105)</f>
        <v>0</v>
      </c>
      <c r="AR103" s="251">
        <f>SUM(AR104:AR105)</f>
        <v>0</v>
      </c>
      <c r="AS103" s="249"/>
      <c r="AT103" s="250">
        <f>SUM(AT104:AT105)</f>
        <v>0</v>
      </c>
      <c r="AU103" s="251">
        <f>SUM(AU104:AU105)</f>
        <v>0</v>
      </c>
      <c r="AV103" s="249"/>
      <c r="AW103" s="250">
        <f>SUM(AW104:AW105)</f>
        <v>0</v>
      </c>
      <c r="AX103" s="251">
        <f>SUM(AX104:AX105)</f>
        <v>0</v>
      </c>
      <c r="AY103" s="249"/>
      <c r="AZ103" s="250">
        <f>SUM(AZ104:AZ105)</f>
        <v>0</v>
      </c>
      <c r="BA103" s="251">
        <f>SUM(BA104:BA105)</f>
        <v>0</v>
      </c>
      <c r="BB103" s="249"/>
      <c r="BC103" s="250">
        <f>SUM(BC104:BC105)</f>
        <v>0</v>
      </c>
      <c r="BD103" s="251">
        <f>SUM(BD104:BD105)</f>
        <v>0</v>
      </c>
      <c r="BE103" s="249"/>
      <c r="BF103" s="250">
        <f>SUM(BF104:BF105)</f>
        <v>0</v>
      </c>
      <c r="BG103" s="251">
        <f>SUM(BG104:BG105)</f>
        <v>0</v>
      </c>
      <c r="BH103" s="249"/>
      <c r="BI103" s="250">
        <f>SUM(BI104:BI105)</f>
        <v>0</v>
      </c>
      <c r="BJ103" s="251">
        <f>SUM(BJ104:BJ105)</f>
        <v>0</v>
      </c>
      <c r="BK103" s="249"/>
      <c r="BL103" s="250">
        <f>SUM(BL104:BL105)</f>
        <v>0</v>
      </c>
      <c r="BM103" s="251">
        <f>SUM(BM104:BM105)</f>
        <v>0</v>
      </c>
      <c r="BN103" s="249"/>
      <c r="BO103" s="250">
        <f>SUM(BO104:BO105)</f>
        <v>0</v>
      </c>
      <c r="BP103" s="251">
        <f>SUM(BP104:BP105)</f>
        <v>0</v>
      </c>
      <c r="BQ103" s="249"/>
      <c r="BR103" s="250">
        <f>SUM(BR104:BR105)</f>
        <v>0</v>
      </c>
      <c r="BS103" s="251">
        <f>SUM(BS104:BS105)</f>
        <v>0</v>
      </c>
      <c r="BT103" s="249"/>
      <c r="BU103" s="250">
        <f>SUM(BU104:BU105)</f>
        <v>0</v>
      </c>
      <c r="BV103" s="251">
        <f>SUM(BV104:BV105)</f>
        <v>0</v>
      </c>
      <c r="BW103" s="249"/>
      <c r="BX103" s="250">
        <f>SUM(BX104:BX105)</f>
        <v>0</v>
      </c>
      <c r="BY103" s="251">
        <f>SUM(BY104:BY105)</f>
        <v>0</v>
      </c>
      <c r="BZ103" s="249"/>
      <c r="CA103" s="250">
        <f>SUM(CA104:CA105)</f>
        <v>0</v>
      </c>
      <c r="CB103" s="251">
        <f>SUM(CB104:CB105)</f>
        <v>0</v>
      </c>
      <c r="CC103" s="249"/>
      <c r="CD103" s="250">
        <f>SUM(CD104:CD105)</f>
        <v>0</v>
      </c>
      <c r="CE103" s="251">
        <f>SUM(CE104:CE105)</f>
        <v>0</v>
      </c>
      <c r="CF103" s="258">
        <f t="shared" si="121"/>
        <v>0</v>
      </c>
    </row>
    <row r="104" spans="1:84" ht="15" hidden="1" customHeight="1" outlineLevel="1">
      <c r="A104" s="262"/>
      <c r="B104" s="255"/>
      <c r="C104" s="234"/>
      <c r="D104" s="235"/>
      <c r="E104" s="257"/>
      <c r="F104" s="254"/>
      <c r="G104" s="238">
        <f>+$D104*F104/1000</f>
        <v>0</v>
      </c>
      <c r="H104" s="239">
        <f>+$E104*F104</f>
        <v>0</v>
      </c>
      <c r="I104" s="254"/>
      <c r="J104" s="238">
        <f>+$D104*I104/1000</f>
        <v>0</v>
      </c>
      <c r="K104" s="239">
        <f>+$E104*I104</f>
        <v>0</v>
      </c>
      <c r="L104" s="254"/>
      <c r="M104" s="238">
        <f>+$D104*L104/1000</f>
        <v>0</v>
      </c>
      <c r="N104" s="239">
        <f>+$E104*L104</f>
        <v>0</v>
      </c>
      <c r="O104" s="254"/>
      <c r="P104" s="238">
        <f>+$D104*O104/1000</f>
        <v>0</v>
      </c>
      <c r="Q104" s="239">
        <f>+$E104*O104</f>
        <v>0</v>
      </c>
      <c r="R104" s="254"/>
      <c r="S104" s="238">
        <f>+$D104*R104/1000</f>
        <v>0</v>
      </c>
      <c r="T104" s="239">
        <f>+$E104*R104</f>
        <v>0</v>
      </c>
      <c r="U104" s="254"/>
      <c r="V104" s="238">
        <f>+$D104*U104/1000</f>
        <v>0</v>
      </c>
      <c r="W104" s="239">
        <f>+$E104*U104</f>
        <v>0</v>
      </c>
      <c r="X104" s="254"/>
      <c r="Y104" s="238">
        <f>+$D104*X104/1000</f>
        <v>0</v>
      </c>
      <c r="Z104" s="239">
        <f>+$E104*X104</f>
        <v>0</v>
      </c>
      <c r="AA104" s="254"/>
      <c r="AB104" s="238">
        <f>+$D104*AA104/1000</f>
        <v>0</v>
      </c>
      <c r="AC104" s="239">
        <f>+$E104*AA104</f>
        <v>0</v>
      </c>
      <c r="AD104" s="254"/>
      <c r="AE104" s="238">
        <f>+$D104*AD104/1000</f>
        <v>0</v>
      </c>
      <c r="AF104" s="239">
        <f>+$E104*AD104</f>
        <v>0</v>
      </c>
      <c r="AG104" s="254"/>
      <c r="AH104" s="238">
        <f>+$D104*AG104/1000</f>
        <v>0</v>
      </c>
      <c r="AI104" s="239">
        <f>+$E104*AG104</f>
        <v>0</v>
      </c>
      <c r="AJ104" s="254"/>
      <c r="AK104" s="238">
        <f>+$D104*AJ104/1000</f>
        <v>0</v>
      </c>
      <c r="AL104" s="239">
        <f>+$E104*AJ104</f>
        <v>0</v>
      </c>
      <c r="AM104" s="254"/>
      <c r="AN104" s="238">
        <f>+$D104*AM104/1000</f>
        <v>0</v>
      </c>
      <c r="AO104" s="239">
        <f>+$E104*AM104</f>
        <v>0</v>
      </c>
      <c r="AP104" s="254"/>
      <c r="AQ104" s="238">
        <f>+$D104*AP104/1000</f>
        <v>0</v>
      </c>
      <c r="AR104" s="239">
        <f>+$E104*AP104</f>
        <v>0</v>
      </c>
      <c r="AS104" s="254"/>
      <c r="AT104" s="238">
        <f>+$D104*AS104/1000</f>
        <v>0</v>
      </c>
      <c r="AU104" s="239">
        <f>+$E104*AS104</f>
        <v>0</v>
      </c>
      <c r="AV104" s="254"/>
      <c r="AW104" s="238">
        <f>+$D104*AV104/1000</f>
        <v>0</v>
      </c>
      <c r="AX104" s="239">
        <f>+$E104*AV104</f>
        <v>0</v>
      </c>
      <c r="AY104" s="254"/>
      <c r="AZ104" s="238">
        <f>+$D104*AY104/1000</f>
        <v>0</v>
      </c>
      <c r="BA104" s="239">
        <f>+$E104*AY104</f>
        <v>0</v>
      </c>
      <c r="BB104" s="254"/>
      <c r="BC104" s="238">
        <f>+$D104*BB104/1000</f>
        <v>0</v>
      </c>
      <c r="BD104" s="239">
        <f>+$E104*BB104</f>
        <v>0</v>
      </c>
      <c r="BE104" s="254"/>
      <c r="BF104" s="238">
        <f>+$D104*BE104/1000</f>
        <v>0</v>
      </c>
      <c r="BG104" s="239">
        <f>+$E104*BE104</f>
        <v>0</v>
      </c>
      <c r="BH104" s="254"/>
      <c r="BI104" s="238">
        <f>+$D104*BH104/1000</f>
        <v>0</v>
      </c>
      <c r="BJ104" s="239">
        <f>+$E104*BH104</f>
        <v>0</v>
      </c>
      <c r="BK104" s="254"/>
      <c r="BL104" s="238">
        <f>+$D104*BK104/1000</f>
        <v>0</v>
      </c>
      <c r="BM104" s="239">
        <f>+$E104*BK104</f>
        <v>0</v>
      </c>
      <c r="BN104" s="254"/>
      <c r="BO104" s="238">
        <f>+$D104*BN104/1000</f>
        <v>0</v>
      </c>
      <c r="BP104" s="239">
        <f>+$E104*BN104</f>
        <v>0</v>
      </c>
      <c r="BQ104" s="254"/>
      <c r="BR104" s="238">
        <f>+$D104*BQ104/1000</f>
        <v>0</v>
      </c>
      <c r="BS104" s="239">
        <f>+$E104*BQ104</f>
        <v>0</v>
      </c>
      <c r="BT104" s="254"/>
      <c r="BU104" s="238">
        <f>+$D104*BT104/1000</f>
        <v>0</v>
      </c>
      <c r="BV104" s="239">
        <f>+$E104*BT104</f>
        <v>0</v>
      </c>
      <c r="BW104" s="254"/>
      <c r="BX104" s="238">
        <f>+$D104*BW104/1000</f>
        <v>0</v>
      </c>
      <c r="BY104" s="239">
        <f>+$E104*BW104</f>
        <v>0</v>
      </c>
      <c r="BZ104" s="254"/>
      <c r="CA104" s="238">
        <f>+$D104*BZ104/1000</f>
        <v>0</v>
      </c>
      <c r="CB104" s="239">
        <f>+$E104*BZ104</f>
        <v>0</v>
      </c>
      <c r="CC104" s="254"/>
      <c r="CD104" s="238">
        <f>+$D104*CC104/1000</f>
        <v>0</v>
      </c>
      <c r="CE104" s="239">
        <f>+$E104*CC104</f>
        <v>0</v>
      </c>
      <c r="CF104" s="258">
        <f t="shared" si="121"/>
        <v>0</v>
      </c>
    </row>
    <row r="105" spans="1:84" ht="15" hidden="1" customHeight="1" outlineLevel="1">
      <c r="A105" s="240" t="s">
        <v>65</v>
      </c>
      <c r="B105" s="241"/>
      <c r="C105" s="242"/>
      <c r="D105" s="243"/>
      <c r="E105" s="244"/>
      <c r="F105" s="245"/>
      <c r="G105" s="246"/>
      <c r="H105" s="247"/>
      <c r="I105" s="245"/>
      <c r="J105" s="246"/>
      <c r="K105" s="247"/>
      <c r="L105" s="245"/>
      <c r="M105" s="246"/>
      <c r="N105" s="247"/>
      <c r="O105" s="245"/>
      <c r="P105" s="246"/>
      <c r="Q105" s="247"/>
      <c r="R105" s="245"/>
      <c r="S105" s="246"/>
      <c r="T105" s="247"/>
      <c r="U105" s="245"/>
      <c r="V105" s="246"/>
      <c r="W105" s="247"/>
      <c r="X105" s="245"/>
      <c r="Y105" s="246"/>
      <c r="Z105" s="247"/>
      <c r="AA105" s="245"/>
      <c r="AB105" s="246"/>
      <c r="AC105" s="247"/>
      <c r="AD105" s="245"/>
      <c r="AE105" s="246"/>
      <c r="AF105" s="247"/>
      <c r="AG105" s="245"/>
      <c r="AH105" s="246"/>
      <c r="AI105" s="247"/>
      <c r="AJ105" s="245"/>
      <c r="AK105" s="246"/>
      <c r="AL105" s="247"/>
      <c r="AM105" s="245"/>
      <c r="AN105" s="246"/>
      <c r="AO105" s="247"/>
      <c r="AP105" s="245"/>
      <c r="AQ105" s="246"/>
      <c r="AR105" s="247"/>
      <c r="AS105" s="245"/>
      <c r="AT105" s="246"/>
      <c r="AU105" s="247"/>
      <c r="AV105" s="245"/>
      <c r="AW105" s="246"/>
      <c r="AX105" s="247"/>
      <c r="AY105" s="245"/>
      <c r="AZ105" s="246"/>
      <c r="BA105" s="247"/>
      <c r="BB105" s="245"/>
      <c r="BC105" s="246"/>
      <c r="BD105" s="247"/>
      <c r="BE105" s="245"/>
      <c r="BF105" s="246"/>
      <c r="BG105" s="247"/>
      <c r="BH105" s="245"/>
      <c r="BI105" s="246"/>
      <c r="BJ105" s="247"/>
      <c r="BK105" s="245"/>
      <c r="BL105" s="246"/>
      <c r="BM105" s="247"/>
      <c r="BN105" s="245"/>
      <c r="BO105" s="246"/>
      <c r="BP105" s="247"/>
      <c r="BQ105" s="245"/>
      <c r="BR105" s="246"/>
      <c r="BS105" s="247"/>
      <c r="BT105" s="245"/>
      <c r="BU105" s="246"/>
      <c r="BV105" s="247"/>
      <c r="BW105" s="245"/>
      <c r="BX105" s="246"/>
      <c r="BY105" s="247"/>
      <c r="BZ105" s="245"/>
      <c r="CA105" s="246"/>
      <c r="CB105" s="247"/>
      <c r="CC105" s="245"/>
      <c r="CD105" s="246"/>
      <c r="CE105" s="247"/>
      <c r="CF105" s="258">
        <f t="shared" si="121"/>
        <v>0</v>
      </c>
    </row>
    <row r="106" spans="1:84" ht="15" hidden="1" customHeight="1" collapsed="1">
      <c r="A106" s="264">
        <v>29</v>
      </c>
      <c r="B106" s="248" t="s">
        <v>67</v>
      </c>
      <c r="C106" s="333" t="s">
        <v>27</v>
      </c>
      <c r="D106" s="334"/>
      <c r="E106" s="335"/>
      <c r="F106" s="249"/>
      <c r="G106" s="250">
        <f>SUM(G107:G108)</f>
        <v>0</v>
      </c>
      <c r="H106" s="251">
        <f>SUM(H107:H108)</f>
        <v>0</v>
      </c>
      <c r="I106" s="249"/>
      <c r="J106" s="250">
        <f>SUM(J107:J108)</f>
        <v>0</v>
      </c>
      <c r="K106" s="251">
        <f>SUM(K107:K108)</f>
        <v>0</v>
      </c>
      <c r="L106" s="249"/>
      <c r="M106" s="250">
        <f>SUM(M107:M108)</f>
        <v>0</v>
      </c>
      <c r="N106" s="251">
        <f>SUM(N107:N108)</f>
        <v>0</v>
      </c>
      <c r="O106" s="249"/>
      <c r="P106" s="250">
        <f>SUM(P107:P108)</f>
        <v>0</v>
      </c>
      <c r="Q106" s="251">
        <f>SUM(Q107:Q108)</f>
        <v>0</v>
      </c>
      <c r="R106" s="249"/>
      <c r="S106" s="250">
        <f>SUM(S107:S108)</f>
        <v>0</v>
      </c>
      <c r="T106" s="251">
        <f>SUM(T107:T108)</f>
        <v>0</v>
      </c>
      <c r="U106" s="249"/>
      <c r="V106" s="250">
        <f>SUM(V107:V108)</f>
        <v>0</v>
      </c>
      <c r="W106" s="251">
        <f>SUM(W107:W108)</f>
        <v>0</v>
      </c>
      <c r="X106" s="249"/>
      <c r="Y106" s="250">
        <f>SUM(Y107:Y108)</f>
        <v>0</v>
      </c>
      <c r="Z106" s="251">
        <f>SUM(Z107:Z108)</f>
        <v>0</v>
      </c>
      <c r="AA106" s="249"/>
      <c r="AB106" s="250">
        <f>SUM(AB107:AB108)</f>
        <v>0</v>
      </c>
      <c r="AC106" s="251">
        <f>SUM(AC107:AC108)</f>
        <v>0</v>
      </c>
      <c r="AD106" s="249"/>
      <c r="AE106" s="250">
        <f>SUM(AE107:AE108)</f>
        <v>0</v>
      </c>
      <c r="AF106" s="251">
        <f>SUM(AF107:AF108)</f>
        <v>0</v>
      </c>
      <c r="AG106" s="249"/>
      <c r="AH106" s="250">
        <f>SUM(AH107:AH108)</f>
        <v>0</v>
      </c>
      <c r="AI106" s="251">
        <f>SUM(AI107:AI108)</f>
        <v>0</v>
      </c>
      <c r="AJ106" s="249"/>
      <c r="AK106" s="250">
        <f>SUM(AK107:AK108)</f>
        <v>0</v>
      </c>
      <c r="AL106" s="251">
        <f>SUM(AL107:AL108)</f>
        <v>0</v>
      </c>
      <c r="AM106" s="249"/>
      <c r="AN106" s="250">
        <f>SUM(AN107:AN108)</f>
        <v>0</v>
      </c>
      <c r="AO106" s="251">
        <f>SUM(AO107:AO108)</f>
        <v>0</v>
      </c>
      <c r="AP106" s="249"/>
      <c r="AQ106" s="250">
        <f>SUM(AQ107:AQ108)</f>
        <v>0</v>
      </c>
      <c r="AR106" s="251">
        <f>SUM(AR107:AR108)</f>
        <v>0</v>
      </c>
      <c r="AS106" s="249"/>
      <c r="AT106" s="250">
        <f>SUM(AT107:AT108)</f>
        <v>0</v>
      </c>
      <c r="AU106" s="251">
        <f>SUM(AU107:AU108)</f>
        <v>0</v>
      </c>
      <c r="AV106" s="249"/>
      <c r="AW106" s="250">
        <f>SUM(AW107:AW108)</f>
        <v>0</v>
      </c>
      <c r="AX106" s="251">
        <f>SUM(AX107:AX108)</f>
        <v>0</v>
      </c>
      <c r="AY106" s="249"/>
      <c r="AZ106" s="250">
        <f>SUM(AZ107:AZ108)</f>
        <v>0</v>
      </c>
      <c r="BA106" s="251">
        <f>SUM(BA107:BA108)</f>
        <v>0</v>
      </c>
      <c r="BB106" s="249"/>
      <c r="BC106" s="250">
        <f>SUM(BC107:BC108)</f>
        <v>0</v>
      </c>
      <c r="BD106" s="251">
        <f>SUM(BD107:BD108)</f>
        <v>0</v>
      </c>
      <c r="BE106" s="249"/>
      <c r="BF106" s="250">
        <f>SUM(BF107:BF108)</f>
        <v>0</v>
      </c>
      <c r="BG106" s="251">
        <f>SUM(BG107:BG108)</f>
        <v>0</v>
      </c>
      <c r="BH106" s="249"/>
      <c r="BI106" s="250">
        <f>SUM(BI107:BI108)</f>
        <v>0</v>
      </c>
      <c r="BJ106" s="251">
        <f>SUM(BJ107:BJ108)</f>
        <v>0</v>
      </c>
      <c r="BK106" s="249"/>
      <c r="BL106" s="250">
        <f>SUM(BL107:BL108)</f>
        <v>0</v>
      </c>
      <c r="BM106" s="251">
        <f>SUM(BM107:BM108)</f>
        <v>0</v>
      </c>
      <c r="BN106" s="249"/>
      <c r="BO106" s="250">
        <f>SUM(BO107:BO108)</f>
        <v>0</v>
      </c>
      <c r="BP106" s="251">
        <f>SUM(BP107:BP108)</f>
        <v>0</v>
      </c>
      <c r="BQ106" s="249"/>
      <c r="BR106" s="250">
        <f>SUM(BR107:BR108)</f>
        <v>0</v>
      </c>
      <c r="BS106" s="251">
        <f>SUM(BS107:BS108)</f>
        <v>0</v>
      </c>
      <c r="BT106" s="249"/>
      <c r="BU106" s="250">
        <f>SUM(BU107:BU108)</f>
        <v>0</v>
      </c>
      <c r="BV106" s="251">
        <f>SUM(BV107:BV108)</f>
        <v>0</v>
      </c>
      <c r="BW106" s="249"/>
      <c r="BX106" s="250">
        <f>SUM(BX107:BX108)</f>
        <v>0</v>
      </c>
      <c r="BY106" s="251">
        <f>SUM(BY107:BY108)</f>
        <v>0</v>
      </c>
      <c r="BZ106" s="249"/>
      <c r="CA106" s="250">
        <f>SUM(CA107:CA108)</f>
        <v>0</v>
      </c>
      <c r="CB106" s="251">
        <f>SUM(CB107:CB108)</f>
        <v>0</v>
      </c>
      <c r="CC106" s="249"/>
      <c r="CD106" s="250">
        <f>SUM(CD107:CD108)</f>
        <v>0</v>
      </c>
      <c r="CE106" s="251">
        <f>SUM(CE107:CE108)</f>
        <v>0</v>
      </c>
      <c r="CF106" s="258">
        <f t="shared" si="121"/>
        <v>0</v>
      </c>
    </row>
    <row r="107" spans="1:84" ht="15" hidden="1" customHeight="1" outlineLevel="1">
      <c r="A107" s="262"/>
      <c r="B107" s="252"/>
      <c r="C107" s="274"/>
      <c r="D107" s="235"/>
      <c r="E107" s="236"/>
      <c r="F107" s="254"/>
      <c r="G107" s="238"/>
      <c r="H107" s="239"/>
      <c r="I107" s="254"/>
      <c r="J107" s="238"/>
      <c r="K107" s="239"/>
      <c r="L107" s="254"/>
      <c r="M107" s="238"/>
      <c r="N107" s="239"/>
      <c r="O107" s="254"/>
      <c r="P107" s="238"/>
      <c r="Q107" s="239"/>
      <c r="R107" s="254"/>
      <c r="S107" s="238"/>
      <c r="T107" s="239"/>
      <c r="U107" s="254"/>
      <c r="V107" s="238"/>
      <c r="W107" s="239"/>
      <c r="X107" s="254"/>
      <c r="Y107" s="238"/>
      <c r="Z107" s="239"/>
      <c r="AA107" s="254"/>
      <c r="AB107" s="238"/>
      <c r="AC107" s="239"/>
      <c r="AD107" s="254"/>
      <c r="AE107" s="238"/>
      <c r="AF107" s="239"/>
      <c r="AG107" s="254"/>
      <c r="AH107" s="238"/>
      <c r="AI107" s="239"/>
      <c r="AJ107" s="254"/>
      <c r="AK107" s="238"/>
      <c r="AL107" s="239"/>
      <c r="AM107" s="254"/>
      <c r="AN107" s="238"/>
      <c r="AO107" s="239"/>
      <c r="AP107" s="254"/>
      <c r="AQ107" s="238"/>
      <c r="AR107" s="239"/>
      <c r="AS107" s="254"/>
      <c r="AT107" s="238"/>
      <c r="AU107" s="239"/>
      <c r="AV107" s="254"/>
      <c r="AW107" s="238"/>
      <c r="AX107" s="239"/>
      <c r="AY107" s="254"/>
      <c r="AZ107" s="238"/>
      <c r="BA107" s="239"/>
      <c r="BB107" s="254"/>
      <c r="BC107" s="238"/>
      <c r="BD107" s="239"/>
      <c r="BE107" s="254"/>
      <c r="BF107" s="238"/>
      <c r="BG107" s="239"/>
      <c r="BH107" s="254"/>
      <c r="BI107" s="238"/>
      <c r="BJ107" s="239"/>
      <c r="BK107" s="254"/>
      <c r="BL107" s="238"/>
      <c r="BM107" s="239"/>
      <c r="BN107" s="254"/>
      <c r="BO107" s="238"/>
      <c r="BP107" s="239"/>
      <c r="BQ107" s="254"/>
      <c r="BR107" s="238"/>
      <c r="BS107" s="239"/>
      <c r="BT107" s="254"/>
      <c r="BU107" s="238"/>
      <c r="BV107" s="239"/>
      <c r="BW107" s="254"/>
      <c r="BX107" s="238"/>
      <c r="BY107" s="239"/>
      <c r="BZ107" s="254"/>
      <c r="CA107" s="238"/>
      <c r="CB107" s="239"/>
      <c r="CC107" s="254"/>
      <c r="CD107" s="238"/>
      <c r="CE107" s="239"/>
      <c r="CF107" s="258">
        <f t="shared" si="121"/>
        <v>0</v>
      </c>
    </row>
    <row r="108" spans="1:84" ht="15" hidden="1" customHeight="1" outlineLevel="1">
      <c r="A108" s="240" t="s">
        <v>28</v>
      </c>
      <c r="B108" s="241"/>
      <c r="C108" s="242"/>
      <c r="D108" s="243"/>
      <c r="E108" s="244"/>
      <c r="F108" s="245"/>
      <c r="G108" s="246"/>
      <c r="H108" s="247"/>
      <c r="I108" s="245"/>
      <c r="J108" s="246"/>
      <c r="K108" s="247"/>
      <c r="L108" s="245"/>
      <c r="M108" s="246"/>
      <c r="N108" s="247"/>
      <c r="O108" s="245"/>
      <c r="P108" s="246"/>
      <c r="Q108" s="247"/>
      <c r="R108" s="245"/>
      <c r="S108" s="246"/>
      <c r="T108" s="247"/>
      <c r="U108" s="245"/>
      <c r="V108" s="246"/>
      <c r="W108" s="247"/>
      <c r="X108" s="245"/>
      <c r="Y108" s="246"/>
      <c r="Z108" s="247"/>
      <c r="AA108" s="245"/>
      <c r="AB108" s="246"/>
      <c r="AC108" s="247"/>
      <c r="AD108" s="245"/>
      <c r="AE108" s="246"/>
      <c r="AF108" s="247"/>
      <c r="AG108" s="245"/>
      <c r="AH108" s="246"/>
      <c r="AI108" s="247"/>
      <c r="AJ108" s="245"/>
      <c r="AK108" s="246"/>
      <c r="AL108" s="247"/>
      <c r="AM108" s="245"/>
      <c r="AN108" s="246"/>
      <c r="AO108" s="247"/>
      <c r="AP108" s="245"/>
      <c r="AQ108" s="246"/>
      <c r="AR108" s="247"/>
      <c r="AS108" s="245"/>
      <c r="AT108" s="246"/>
      <c r="AU108" s="247"/>
      <c r="AV108" s="245"/>
      <c r="AW108" s="246"/>
      <c r="AX108" s="247"/>
      <c r="AY108" s="245"/>
      <c r="AZ108" s="246"/>
      <c r="BA108" s="247"/>
      <c r="BB108" s="245"/>
      <c r="BC108" s="246"/>
      <c r="BD108" s="247"/>
      <c r="BE108" s="245"/>
      <c r="BF108" s="246"/>
      <c r="BG108" s="247"/>
      <c r="BH108" s="245"/>
      <c r="BI108" s="246"/>
      <c r="BJ108" s="247"/>
      <c r="BK108" s="245"/>
      <c r="BL108" s="246"/>
      <c r="BM108" s="247"/>
      <c r="BN108" s="245"/>
      <c r="BO108" s="246"/>
      <c r="BP108" s="247"/>
      <c r="BQ108" s="245"/>
      <c r="BR108" s="246"/>
      <c r="BS108" s="247"/>
      <c r="BT108" s="245"/>
      <c r="BU108" s="246"/>
      <c r="BV108" s="247"/>
      <c r="BW108" s="245"/>
      <c r="BX108" s="246"/>
      <c r="BY108" s="247"/>
      <c r="BZ108" s="245"/>
      <c r="CA108" s="246"/>
      <c r="CB108" s="247"/>
      <c r="CC108" s="245"/>
      <c r="CD108" s="246"/>
      <c r="CE108" s="247"/>
      <c r="CF108" s="258">
        <f t="shared" si="121"/>
        <v>0</v>
      </c>
    </row>
    <row r="109" spans="1:84" ht="15" hidden="1" customHeight="1" collapsed="1">
      <c r="A109" s="264">
        <v>30</v>
      </c>
      <c r="B109" s="248" t="s">
        <v>68</v>
      </c>
      <c r="C109" s="333" t="s">
        <v>27</v>
      </c>
      <c r="D109" s="334"/>
      <c r="E109" s="335"/>
      <c r="F109" s="249"/>
      <c r="G109" s="250">
        <f>SUM(G110:G111)</f>
        <v>0</v>
      </c>
      <c r="H109" s="251">
        <f>SUM(H110:H111)</f>
        <v>0</v>
      </c>
      <c r="I109" s="249"/>
      <c r="J109" s="250">
        <f>SUM(J110:J111)</f>
        <v>0</v>
      </c>
      <c r="K109" s="251">
        <f>SUM(K110:K111)</f>
        <v>0</v>
      </c>
      <c r="L109" s="249"/>
      <c r="M109" s="250">
        <f>SUM(M110:M111)</f>
        <v>0</v>
      </c>
      <c r="N109" s="251">
        <f>SUM(N110:N111)</f>
        <v>0</v>
      </c>
      <c r="O109" s="249"/>
      <c r="P109" s="250">
        <f>SUM(P110:P111)</f>
        <v>0</v>
      </c>
      <c r="Q109" s="251">
        <f>SUM(Q110:Q111)</f>
        <v>0</v>
      </c>
      <c r="R109" s="249"/>
      <c r="S109" s="250">
        <f>SUM(S110:S111)</f>
        <v>0</v>
      </c>
      <c r="T109" s="251">
        <f>SUM(T110:T111)</f>
        <v>0</v>
      </c>
      <c r="U109" s="249"/>
      <c r="V109" s="250">
        <f>SUM(V110:V111)</f>
        <v>0</v>
      </c>
      <c r="W109" s="251">
        <f>SUM(W110:W111)</f>
        <v>0</v>
      </c>
      <c r="X109" s="249"/>
      <c r="Y109" s="250">
        <f>SUM(Y110:Y111)</f>
        <v>0</v>
      </c>
      <c r="Z109" s="251">
        <f>SUM(Z110:Z111)</f>
        <v>0</v>
      </c>
      <c r="AA109" s="249"/>
      <c r="AB109" s="250">
        <f>SUM(AB110:AB111)</f>
        <v>0</v>
      </c>
      <c r="AC109" s="251">
        <f>SUM(AC110:AC111)</f>
        <v>0</v>
      </c>
      <c r="AD109" s="249"/>
      <c r="AE109" s="250">
        <f>SUM(AE110:AE111)</f>
        <v>0</v>
      </c>
      <c r="AF109" s="251">
        <f>SUM(AF110:AF111)</f>
        <v>0</v>
      </c>
      <c r="AG109" s="249"/>
      <c r="AH109" s="250">
        <f>SUM(AH110:AH111)</f>
        <v>0</v>
      </c>
      <c r="AI109" s="251">
        <f>SUM(AI110:AI111)</f>
        <v>0</v>
      </c>
      <c r="AJ109" s="249"/>
      <c r="AK109" s="250">
        <f>SUM(AK110:AK111)</f>
        <v>0</v>
      </c>
      <c r="AL109" s="251">
        <f>SUM(AL110:AL111)</f>
        <v>0</v>
      </c>
      <c r="AM109" s="249"/>
      <c r="AN109" s="250">
        <f>SUM(AN110:AN111)</f>
        <v>0</v>
      </c>
      <c r="AO109" s="251">
        <f>SUM(AO110:AO111)</f>
        <v>0</v>
      </c>
      <c r="AP109" s="249"/>
      <c r="AQ109" s="250">
        <f>SUM(AQ110:AQ111)</f>
        <v>0</v>
      </c>
      <c r="AR109" s="251">
        <f>SUM(AR110:AR111)</f>
        <v>0</v>
      </c>
      <c r="AS109" s="249"/>
      <c r="AT109" s="250">
        <f>SUM(AT110:AT111)</f>
        <v>0</v>
      </c>
      <c r="AU109" s="251">
        <f>SUM(AU110:AU111)</f>
        <v>0</v>
      </c>
      <c r="AV109" s="249"/>
      <c r="AW109" s="250">
        <f>SUM(AW110:AW111)</f>
        <v>0</v>
      </c>
      <c r="AX109" s="251">
        <f>SUM(AX110:AX111)</f>
        <v>0</v>
      </c>
      <c r="AY109" s="249"/>
      <c r="AZ109" s="250">
        <f>SUM(AZ110:AZ111)</f>
        <v>0</v>
      </c>
      <c r="BA109" s="251">
        <f>SUM(BA110:BA111)</f>
        <v>0</v>
      </c>
      <c r="BB109" s="249"/>
      <c r="BC109" s="250">
        <f>SUM(BC110:BC111)</f>
        <v>0</v>
      </c>
      <c r="BD109" s="251">
        <f>SUM(BD110:BD111)</f>
        <v>0</v>
      </c>
      <c r="BE109" s="249"/>
      <c r="BF109" s="250">
        <f>SUM(BF110:BF111)</f>
        <v>0</v>
      </c>
      <c r="BG109" s="251">
        <f>SUM(BG110:BG111)</f>
        <v>0</v>
      </c>
      <c r="BH109" s="249"/>
      <c r="BI109" s="250">
        <f>SUM(BI110:BI111)</f>
        <v>0</v>
      </c>
      <c r="BJ109" s="251">
        <f>SUM(BJ110:BJ111)</f>
        <v>0</v>
      </c>
      <c r="BK109" s="249"/>
      <c r="BL109" s="250">
        <f>SUM(BL110:BL111)</f>
        <v>0</v>
      </c>
      <c r="BM109" s="251">
        <f>SUM(BM110:BM111)</f>
        <v>0</v>
      </c>
      <c r="BN109" s="249"/>
      <c r="BO109" s="250">
        <f>SUM(BO110:BO111)</f>
        <v>0</v>
      </c>
      <c r="BP109" s="251">
        <f>SUM(BP110:BP111)</f>
        <v>0</v>
      </c>
      <c r="BQ109" s="249"/>
      <c r="BR109" s="250">
        <f>SUM(BR110:BR111)</f>
        <v>0</v>
      </c>
      <c r="BS109" s="251">
        <f>SUM(BS110:BS111)</f>
        <v>0</v>
      </c>
      <c r="BT109" s="249"/>
      <c r="BU109" s="250">
        <f>SUM(BU110:BU111)</f>
        <v>0</v>
      </c>
      <c r="BV109" s="251">
        <f>SUM(BV110:BV111)</f>
        <v>0</v>
      </c>
      <c r="BW109" s="249"/>
      <c r="BX109" s="250">
        <f>SUM(BX110:BX111)</f>
        <v>0</v>
      </c>
      <c r="BY109" s="251">
        <f>SUM(BY110:BY111)</f>
        <v>0</v>
      </c>
      <c r="BZ109" s="249"/>
      <c r="CA109" s="250">
        <f>SUM(CA110:CA111)</f>
        <v>0</v>
      </c>
      <c r="CB109" s="251">
        <f>SUM(CB110:CB111)</f>
        <v>0</v>
      </c>
      <c r="CC109" s="249"/>
      <c r="CD109" s="250">
        <f>SUM(CD110:CD111)</f>
        <v>0</v>
      </c>
      <c r="CE109" s="251">
        <f>SUM(CE110:CE111)</f>
        <v>0</v>
      </c>
      <c r="CF109" s="258">
        <f t="shared" si="121"/>
        <v>0</v>
      </c>
    </row>
    <row r="110" spans="1:84" ht="15" hidden="1" customHeight="1" outlineLevel="1">
      <c r="A110" s="262"/>
      <c r="B110" s="279"/>
      <c r="C110" s="234"/>
      <c r="D110" s="280"/>
      <c r="E110" s="253"/>
      <c r="F110" s="254"/>
      <c r="G110" s="238">
        <f>+$D110*F110/1000</f>
        <v>0</v>
      </c>
      <c r="H110" s="239">
        <f>+$E110*F110</f>
        <v>0</v>
      </c>
      <c r="I110" s="254"/>
      <c r="J110" s="238">
        <f>+$D110*I110/1000</f>
        <v>0</v>
      </c>
      <c r="K110" s="239">
        <f>+$E110*I110</f>
        <v>0</v>
      </c>
      <c r="L110" s="254"/>
      <c r="M110" s="238">
        <f>+$D110*L110/1000</f>
        <v>0</v>
      </c>
      <c r="N110" s="239">
        <f>+$E110*L110</f>
        <v>0</v>
      </c>
      <c r="O110" s="254"/>
      <c r="P110" s="238">
        <f>+$D110*O110/1000</f>
        <v>0</v>
      </c>
      <c r="Q110" s="239">
        <f>+$E110*O110</f>
        <v>0</v>
      </c>
      <c r="R110" s="254"/>
      <c r="S110" s="238">
        <f>+$D110*R110/1000</f>
        <v>0</v>
      </c>
      <c r="T110" s="239">
        <f>+$E110*R110</f>
        <v>0</v>
      </c>
      <c r="U110" s="254"/>
      <c r="V110" s="238">
        <f>+$D110*U110/1000</f>
        <v>0</v>
      </c>
      <c r="W110" s="239">
        <f>+$E110*U110</f>
        <v>0</v>
      </c>
      <c r="X110" s="254"/>
      <c r="Y110" s="238">
        <f>+$D110*X110/1000</f>
        <v>0</v>
      </c>
      <c r="Z110" s="239">
        <f>+$E110*X110</f>
        <v>0</v>
      </c>
      <c r="AA110" s="254"/>
      <c r="AB110" s="238">
        <f>+$D110*AA110/1000</f>
        <v>0</v>
      </c>
      <c r="AC110" s="239">
        <f>+$E110*AA110</f>
        <v>0</v>
      </c>
      <c r="AD110" s="254"/>
      <c r="AE110" s="238">
        <f>+$D110*AD110/1000</f>
        <v>0</v>
      </c>
      <c r="AF110" s="239">
        <f>+$E110*AD110</f>
        <v>0</v>
      </c>
      <c r="AG110" s="254"/>
      <c r="AH110" s="238">
        <f>+$D110*AG110/1000</f>
        <v>0</v>
      </c>
      <c r="AI110" s="239">
        <f>+$E110*AG110</f>
        <v>0</v>
      </c>
      <c r="AJ110" s="254"/>
      <c r="AK110" s="238">
        <f>+$D110*AJ110/1000</f>
        <v>0</v>
      </c>
      <c r="AL110" s="239">
        <f>+$E110*AJ110</f>
        <v>0</v>
      </c>
      <c r="AM110" s="254"/>
      <c r="AN110" s="238">
        <f>+$D110*AM110/1000</f>
        <v>0</v>
      </c>
      <c r="AO110" s="239">
        <f>+$E110*AM110</f>
        <v>0</v>
      </c>
      <c r="AP110" s="254"/>
      <c r="AQ110" s="238">
        <f>+$D110*AP110/1000</f>
        <v>0</v>
      </c>
      <c r="AR110" s="239">
        <f>+$E110*AP110</f>
        <v>0</v>
      </c>
      <c r="AS110" s="254"/>
      <c r="AT110" s="238">
        <f>+$D110*AS110/1000</f>
        <v>0</v>
      </c>
      <c r="AU110" s="239">
        <f>+$E110*AS110</f>
        <v>0</v>
      </c>
      <c r="AV110" s="254"/>
      <c r="AW110" s="238">
        <f>+$D110*AV110/1000</f>
        <v>0</v>
      </c>
      <c r="AX110" s="239">
        <f>+$E110*AV110</f>
        <v>0</v>
      </c>
      <c r="AY110" s="254"/>
      <c r="AZ110" s="238">
        <f>+$D110*AY110/1000</f>
        <v>0</v>
      </c>
      <c r="BA110" s="239">
        <f>+$E110*AY110</f>
        <v>0</v>
      </c>
      <c r="BB110" s="254"/>
      <c r="BC110" s="238">
        <f>+$D110*BB110/1000</f>
        <v>0</v>
      </c>
      <c r="BD110" s="239">
        <f>+$E110*BB110</f>
        <v>0</v>
      </c>
      <c r="BE110" s="254"/>
      <c r="BF110" s="238">
        <f>+$D110*BE110/1000</f>
        <v>0</v>
      </c>
      <c r="BG110" s="239">
        <f>+$E110*BE110</f>
        <v>0</v>
      </c>
      <c r="BH110" s="254"/>
      <c r="BI110" s="238">
        <f>+$D110*BH110/1000</f>
        <v>0</v>
      </c>
      <c r="BJ110" s="239">
        <f>+$E110*BH110</f>
        <v>0</v>
      </c>
      <c r="BK110" s="254"/>
      <c r="BL110" s="238">
        <f>+$D110*BK110/1000</f>
        <v>0</v>
      </c>
      <c r="BM110" s="239">
        <f>+$E110*BK110</f>
        <v>0</v>
      </c>
      <c r="BN110" s="254"/>
      <c r="BO110" s="238">
        <f>+$D110*BN110/1000</f>
        <v>0</v>
      </c>
      <c r="BP110" s="239">
        <f>+$E110*BN110</f>
        <v>0</v>
      </c>
      <c r="BQ110" s="254"/>
      <c r="BR110" s="238">
        <f>+$D110*BQ110/1000</f>
        <v>0</v>
      </c>
      <c r="BS110" s="239">
        <f>+$E110*BQ110</f>
        <v>0</v>
      </c>
      <c r="BT110" s="254"/>
      <c r="BU110" s="238">
        <f>+$D110*BT110/1000</f>
        <v>0</v>
      </c>
      <c r="BV110" s="239">
        <f>+$E110*BT110</f>
        <v>0</v>
      </c>
      <c r="BW110" s="254"/>
      <c r="BX110" s="238">
        <f>+$D110*BW110/1000</f>
        <v>0</v>
      </c>
      <c r="BY110" s="239">
        <f>+$E110*BW110</f>
        <v>0</v>
      </c>
      <c r="BZ110" s="254"/>
      <c r="CA110" s="238">
        <f>+$D110*BZ110/1000</f>
        <v>0</v>
      </c>
      <c r="CB110" s="239">
        <f>+$E110*BZ110</f>
        <v>0</v>
      </c>
      <c r="CC110" s="254"/>
      <c r="CD110" s="238">
        <f>+$D110*CC110/1000</f>
        <v>0</v>
      </c>
      <c r="CE110" s="239">
        <f>+$E110*CC110</f>
        <v>0</v>
      </c>
      <c r="CF110" s="258">
        <f t="shared" ref="CF110:CF133" si="122">CD110/14350*1000</f>
        <v>0</v>
      </c>
    </row>
    <row r="111" spans="1:84" ht="15" hidden="1" customHeight="1" outlineLevel="1">
      <c r="A111" s="240" t="s">
        <v>28</v>
      </c>
      <c r="B111" s="241"/>
      <c r="C111" s="242"/>
      <c r="D111" s="243"/>
      <c r="E111" s="244"/>
      <c r="F111" s="245"/>
      <c r="G111" s="246"/>
      <c r="H111" s="247"/>
      <c r="I111" s="245"/>
      <c r="J111" s="246"/>
      <c r="K111" s="247"/>
      <c r="L111" s="245"/>
      <c r="M111" s="246"/>
      <c r="N111" s="247"/>
      <c r="O111" s="245"/>
      <c r="P111" s="246"/>
      <c r="Q111" s="247"/>
      <c r="R111" s="245"/>
      <c r="S111" s="246"/>
      <c r="T111" s="247"/>
      <c r="U111" s="245"/>
      <c r="V111" s="246"/>
      <c r="W111" s="247"/>
      <c r="X111" s="245"/>
      <c r="Y111" s="246"/>
      <c r="Z111" s="247"/>
      <c r="AA111" s="245"/>
      <c r="AB111" s="246"/>
      <c r="AC111" s="247"/>
      <c r="AD111" s="245"/>
      <c r="AE111" s="246"/>
      <c r="AF111" s="247"/>
      <c r="AG111" s="245"/>
      <c r="AH111" s="246"/>
      <c r="AI111" s="247"/>
      <c r="AJ111" s="245"/>
      <c r="AK111" s="246"/>
      <c r="AL111" s="247"/>
      <c r="AM111" s="245"/>
      <c r="AN111" s="246"/>
      <c r="AO111" s="247"/>
      <c r="AP111" s="245"/>
      <c r="AQ111" s="246"/>
      <c r="AR111" s="247"/>
      <c r="AS111" s="245"/>
      <c r="AT111" s="246"/>
      <c r="AU111" s="247"/>
      <c r="AV111" s="245"/>
      <c r="AW111" s="246"/>
      <c r="AX111" s="247"/>
      <c r="AY111" s="245"/>
      <c r="AZ111" s="246"/>
      <c r="BA111" s="247"/>
      <c r="BB111" s="245"/>
      <c r="BC111" s="246"/>
      <c r="BD111" s="247"/>
      <c r="BE111" s="245"/>
      <c r="BF111" s="246"/>
      <c r="BG111" s="247"/>
      <c r="BH111" s="245"/>
      <c r="BI111" s="246"/>
      <c r="BJ111" s="247"/>
      <c r="BK111" s="245"/>
      <c r="BL111" s="246"/>
      <c r="BM111" s="247"/>
      <c r="BN111" s="245"/>
      <c r="BO111" s="246"/>
      <c r="BP111" s="247"/>
      <c r="BQ111" s="245"/>
      <c r="BR111" s="246"/>
      <c r="BS111" s="247"/>
      <c r="BT111" s="245"/>
      <c r="BU111" s="246"/>
      <c r="BV111" s="247"/>
      <c r="BW111" s="245"/>
      <c r="BX111" s="246"/>
      <c r="BY111" s="247"/>
      <c r="BZ111" s="245"/>
      <c r="CA111" s="246"/>
      <c r="CB111" s="247"/>
      <c r="CC111" s="245"/>
      <c r="CD111" s="246"/>
      <c r="CE111" s="247"/>
      <c r="CF111" s="258">
        <f t="shared" si="122"/>
        <v>0</v>
      </c>
    </row>
    <row r="112" spans="1:84" ht="15" hidden="1" customHeight="1" collapsed="1">
      <c r="A112" s="264">
        <v>31</v>
      </c>
      <c r="B112" s="281" t="s">
        <v>72</v>
      </c>
      <c r="C112" s="333" t="s">
        <v>27</v>
      </c>
      <c r="D112" s="334"/>
      <c r="E112" s="335"/>
      <c r="F112" s="249"/>
      <c r="G112" s="250">
        <f>SUM(G114:G114)</f>
        <v>0</v>
      </c>
      <c r="H112" s="251">
        <f>SUM(H114:H114)</f>
        <v>0</v>
      </c>
      <c r="I112" s="249"/>
      <c r="J112" s="250">
        <f>SUM(J114:J114)</f>
        <v>0</v>
      </c>
      <c r="K112" s="251">
        <f>SUM(K114:K114)</f>
        <v>0</v>
      </c>
      <c r="L112" s="249"/>
      <c r="M112" s="250">
        <f>SUM(M114:M114)</f>
        <v>0</v>
      </c>
      <c r="N112" s="251">
        <f>SUM(N114:N114)</f>
        <v>0</v>
      </c>
      <c r="O112" s="249"/>
      <c r="P112" s="250">
        <f>SUM(P114:P114)</f>
        <v>0</v>
      </c>
      <c r="Q112" s="251">
        <f>SUM(Q114:Q114)</f>
        <v>0</v>
      </c>
      <c r="R112" s="249"/>
      <c r="S112" s="250">
        <f>SUM(S114:S114)</f>
        <v>0</v>
      </c>
      <c r="T112" s="251">
        <f>SUM(T114:T114)</f>
        <v>0</v>
      </c>
      <c r="U112" s="249"/>
      <c r="V112" s="250">
        <f>SUM(V114:V114)</f>
        <v>0</v>
      </c>
      <c r="W112" s="251">
        <f>SUM(W114:W114)</f>
        <v>0</v>
      </c>
      <c r="X112" s="249"/>
      <c r="Y112" s="250">
        <f>SUM(Y114:Y114)</f>
        <v>0</v>
      </c>
      <c r="Z112" s="251">
        <f>SUM(Z114:Z114)</f>
        <v>0</v>
      </c>
      <c r="AA112" s="249"/>
      <c r="AB112" s="250">
        <f>SUM(AB114:AB114)</f>
        <v>0</v>
      </c>
      <c r="AC112" s="251">
        <f>SUM(AC114:AC114)</f>
        <v>0</v>
      </c>
      <c r="AD112" s="249"/>
      <c r="AE112" s="250">
        <f>SUM(AE114:AE114)</f>
        <v>0</v>
      </c>
      <c r="AF112" s="251">
        <f>SUM(AF114:AF114)</f>
        <v>0</v>
      </c>
      <c r="AG112" s="249"/>
      <c r="AH112" s="250">
        <f>SUM(AH114:AH114)</f>
        <v>0</v>
      </c>
      <c r="AI112" s="251">
        <f>SUM(AI114:AI114)</f>
        <v>0</v>
      </c>
      <c r="AJ112" s="249"/>
      <c r="AK112" s="250">
        <f>SUM(AK114:AK114)</f>
        <v>0</v>
      </c>
      <c r="AL112" s="251">
        <f>SUM(AL114:AL114)</f>
        <v>0</v>
      </c>
      <c r="AM112" s="249"/>
      <c r="AN112" s="250">
        <f>SUM(AN114:AN114)</f>
        <v>0</v>
      </c>
      <c r="AO112" s="251">
        <f>SUM(AO114:AO114)</f>
        <v>0</v>
      </c>
      <c r="AP112" s="249"/>
      <c r="AQ112" s="250">
        <f>SUM(AQ114:AQ114)</f>
        <v>0</v>
      </c>
      <c r="AR112" s="251">
        <f>SUM(AR114:AR114)</f>
        <v>0</v>
      </c>
      <c r="AS112" s="249"/>
      <c r="AT112" s="250">
        <f>SUM(AT114:AT114)</f>
        <v>0</v>
      </c>
      <c r="AU112" s="251">
        <f>SUM(AU114:AU114)</f>
        <v>0</v>
      </c>
      <c r="AV112" s="249"/>
      <c r="AW112" s="250">
        <f>SUM(AW114:AW114)</f>
        <v>0</v>
      </c>
      <c r="AX112" s="251">
        <f>SUM(AX114:AX114)</f>
        <v>0</v>
      </c>
      <c r="AY112" s="249"/>
      <c r="AZ112" s="250">
        <f>SUM(AZ114:AZ114)</f>
        <v>0</v>
      </c>
      <c r="BA112" s="251">
        <f>SUM(BA114:BA114)</f>
        <v>0</v>
      </c>
      <c r="BB112" s="249"/>
      <c r="BC112" s="250">
        <f>SUM(BC114:BC114)</f>
        <v>0</v>
      </c>
      <c r="BD112" s="251">
        <f>SUM(BD114:BD114)</f>
        <v>0</v>
      </c>
      <c r="BE112" s="249"/>
      <c r="BF112" s="250">
        <f>SUM(BF114:BF114)</f>
        <v>0</v>
      </c>
      <c r="BG112" s="251">
        <f>SUM(BG114:BG114)</f>
        <v>0</v>
      </c>
      <c r="BH112" s="249"/>
      <c r="BI112" s="250">
        <f>SUM(BI114:BI114)</f>
        <v>0</v>
      </c>
      <c r="BJ112" s="251">
        <f>SUM(BJ114:BJ114)</f>
        <v>0</v>
      </c>
      <c r="BK112" s="249"/>
      <c r="BL112" s="250">
        <f>SUM(BL114:BL114)</f>
        <v>0</v>
      </c>
      <c r="BM112" s="251">
        <f>SUM(BM114:BM114)</f>
        <v>0</v>
      </c>
      <c r="BN112" s="249"/>
      <c r="BO112" s="250">
        <f>SUM(BO114:BO114)</f>
        <v>0</v>
      </c>
      <c r="BP112" s="251">
        <f>SUM(BP114:BP114)</f>
        <v>0</v>
      </c>
      <c r="BQ112" s="249"/>
      <c r="BR112" s="250">
        <f>SUM(BR114:BR114)</f>
        <v>0</v>
      </c>
      <c r="BS112" s="251">
        <f>SUM(BS114:BS114)</f>
        <v>0</v>
      </c>
      <c r="BT112" s="249"/>
      <c r="BU112" s="250">
        <f>SUM(BU114:BU114)</f>
        <v>0</v>
      </c>
      <c r="BV112" s="251">
        <f>SUM(BV114:BV114)</f>
        <v>0</v>
      </c>
      <c r="BW112" s="249"/>
      <c r="BX112" s="250">
        <f>SUM(BX114:BX114)</f>
        <v>0</v>
      </c>
      <c r="BY112" s="251">
        <f>SUM(BY114:BY114)</f>
        <v>0</v>
      </c>
      <c r="BZ112" s="249"/>
      <c r="CA112" s="250">
        <f>SUM(CA114:CA114)</f>
        <v>0</v>
      </c>
      <c r="CB112" s="251">
        <f>SUM(CB114:CB114)</f>
        <v>0</v>
      </c>
      <c r="CC112" s="249"/>
      <c r="CD112" s="250">
        <f>SUM(CD114:CD114)</f>
        <v>0</v>
      </c>
      <c r="CE112" s="251">
        <f>SUM(CE114:CE114)</f>
        <v>0</v>
      </c>
      <c r="CF112" s="258">
        <f t="shared" si="122"/>
        <v>0</v>
      </c>
    </row>
    <row r="113" spans="1:84" ht="15" hidden="1" customHeight="1" outlineLevel="1">
      <c r="A113" s="262"/>
      <c r="B113" s="279"/>
      <c r="C113" s="234"/>
      <c r="D113" s="280"/>
      <c r="E113" s="253"/>
      <c r="F113" s="254"/>
      <c r="G113" s="238">
        <f>+$D113*F113/1000</f>
        <v>0</v>
      </c>
      <c r="H113" s="239">
        <f>+$E113*F113</f>
        <v>0</v>
      </c>
      <c r="I113" s="254"/>
      <c r="J113" s="238">
        <f>+$D113*I113/1000</f>
        <v>0</v>
      </c>
      <c r="K113" s="239">
        <f>+$E113*I113</f>
        <v>0</v>
      </c>
      <c r="L113" s="254"/>
      <c r="M113" s="238">
        <f>+$D113*L113/1000</f>
        <v>0</v>
      </c>
      <c r="N113" s="239">
        <f>+$E113*L113</f>
        <v>0</v>
      </c>
      <c r="O113" s="254"/>
      <c r="P113" s="238">
        <f>+$D113*O113/1000</f>
        <v>0</v>
      </c>
      <c r="Q113" s="239">
        <f>+$E113*O113</f>
        <v>0</v>
      </c>
      <c r="R113" s="254"/>
      <c r="S113" s="238">
        <f>+$D113*R113/1000</f>
        <v>0</v>
      </c>
      <c r="T113" s="239">
        <f>+$E113*R113</f>
        <v>0</v>
      </c>
      <c r="U113" s="254"/>
      <c r="V113" s="238">
        <f>+$D113*U113/1000</f>
        <v>0</v>
      </c>
      <c r="W113" s="239">
        <f>+$E113*U113</f>
        <v>0</v>
      </c>
      <c r="X113" s="254"/>
      <c r="Y113" s="238">
        <f>+$D113*X113/1000</f>
        <v>0</v>
      </c>
      <c r="Z113" s="239">
        <f>+$E113*X113</f>
        <v>0</v>
      </c>
      <c r="AA113" s="254"/>
      <c r="AB113" s="238">
        <f>+$D113*AA113/1000</f>
        <v>0</v>
      </c>
      <c r="AC113" s="239">
        <f>+$E113*AA113</f>
        <v>0</v>
      </c>
      <c r="AD113" s="254"/>
      <c r="AE113" s="238">
        <f>+$D113*AD113/1000</f>
        <v>0</v>
      </c>
      <c r="AF113" s="239">
        <f>+$E113*AD113</f>
        <v>0</v>
      </c>
      <c r="AG113" s="254"/>
      <c r="AH113" s="238">
        <f>+$D113*AG113/1000</f>
        <v>0</v>
      </c>
      <c r="AI113" s="239">
        <f>+$E113*AG113</f>
        <v>0</v>
      </c>
      <c r="AJ113" s="254"/>
      <c r="AK113" s="238">
        <f>+$D113*AJ113/1000</f>
        <v>0</v>
      </c>
      <c r="AL113" s="239">
        <f>+$E113*AJ113</f>
        <v>0</v>
      </c>
      <c r="AM113" s="254"/>
      <c r="AN113" s="238">
        <f>+$D113*AM113/1000</f>
        <v>0</v>
      </c>
      <c r="AO113" s="239">
        <f>+$E113*AM113</f>
        <v>0</v>
      </c>
      <c r="AP113" s="254"/>
      <c r="AQ113" s="238">
        <f>+$D113*AP113/1000</f>
        <v>0</v>
      </c>
      <c r="AR113" s="239">
        <f>+$E113*AP113</f>
        <v>0</v>
      </c>
      <c r="AS113" s="254"/>
      <c r="AT113" s="238">
        <f>+$D113*AS113/1000</f>
        <v>0</v>
      </c>
      <c r="AU113" s="239">
        <f>+$E113*AS113</f>
        <v>0</v>
      </c>
      <c r="AV113" s="254"/>
      <c r="AW113" s="238">
        <f>+$D113*AV113/1000</f>
        <v>0</v>
      </c>
      <c r="AX113" s="239">
        <f>+$E113*AV113</f>
        <v>0</v>
      </c>
      <c r="AY113" s="254"/>
      <c r="AZ113" s="238">
        <f>+$D113*AY113/1000</f>
        <v>0</v>
      </c>
      <c r="BA113" s="239">
        <f>+$E113*AY113</f>
        <v>0</v>
      </c>
      <c r="BB113" s="254"/>
      <c r="BC113" s="238">
        <f>+$D113*BB113/1000</f>
        <v>0</v>
      </c>
      <c r="BD113" s="239">
        <f>+$E113*BB113</f>
        <v>0</v>
      </c>
      <c r="BE113" s="254"/>
      <c r="BF113" s="238">
        <f>+$D113*BE113/1000</f>
        <v>0</v>
      </c>
      <c r="BG113" s="239">
        <f>+$E113*BE113</f>
        <v>0</v>
      </c>
      <c r="BH113" s="254"/>
      <c r="BI113" s="238">
        <f>+$D113*BH113/1000</f>
        <v>0</v>
      </c>
      <c r="BJ113" s="239">
        <f>+$E113*BH113</f>
        <v>0</v>
      </c>
      <c r="BK113" s="254"/>
      <c r="BL113" s="238">
        <f>+$D113*BK113/1000</f>
        <v>0</v>
      </c>
      <c r="BM113" s="239">
        <f>+$E113*BK113</f>
        <v>0</v>
      </c>
      <c r="BN113" s="254"/>
      <c r="BO113" s="238">
        <f>+$D113*BN113/1000</f>
        <v>0</v>
      </c>
      <c r="BP113" s="239">
        <f>+$E113*BN113</f>
        <v>0</v>
      </c>
      <c r="BQ113" s="254"/>
      <c r="BR113" s="238">
        <f>+$D113*BQ113/1000</f>
        <v>0</v>
      </c>
      <c r="BS113" s="239">
        <f>+$E113*BQ113</f>
        <v>0</v>
      </c>
      <c r="BT113" s="254"/>
      <c r="BU113" s="238">
        <f>+$D113*BT113/1000</f>
        <v>0</v>
      </c>
      <c r="BV113" s="239">
        <f>+$E113*BT113</f>
        <v>0</v>
      </c>
      <c r="BW113" s="254"/>
      <c r="BX113" s="238">
        <f>+$D113*BW113/1000</f>
        <v>0</v>
      </c>
      <c r="BY113" s="239">
        <f>+$E113*BW113</f>
        <v>0</v>
      </c>
      <c r="BZ113" s="254"/>
      <c r="CA113" s="238">
        <f>+$D113*BZ113/1000</f>
        <v>0</v>
      </c>
      <c r="CB113" s="239">
        <f>+$E113*BZ113</f>
        <v>0</v>
      </c>
      <c r="CC113" s="254"/>
      <c r="CD113" s="238">
        <f>+$D113*CC113/1000</f>
        <v>0</v>
      </c>
      <c r="CE113" s="239">
        <f>+$E113*CC113</f>
        <v>0</v>
      </c>
      <c r="CF113" s="258">
        <f>CD113/14350*1000</f>
        <v>0</v>
      </c>
    </row>
    <row r="114" spans="1:84" ht="15" hidden="1" customHeight="1" outlineLevel="1">
      <c r="A114" s="240" t="s">
        <v>28</v>
      </c>
      <c r="B114" s="241"/>
      <c r="C114" s="242"/>
      <c r="D114" s="243"/>
      <c r="E114" s="244"/>
      <c r="F114" s="245"/>
      <c r="G114" s="246"/>
      <c r="H114" s="247"/>
      <c r="I114" s="245"/>
      <c r="J114" s="246"/>
      <c r="K114" s="247"/>
      <c r="L114" s="245"/>
      <c r="M114" s="246"/>
      <c r="N114" s="247"/>
      <c r="O114" s="245"/>
      <c r="P114" s="246"/>
      <c r="Q114" s="247"/>
      <c r="R114" s="245"/>
      <c r="S114" s="246"/>
      <c r="T114" s="247"/>
      <c r="U114" s="245"/>
      <c r="V114" s="246"/>
      <c r="W114" s="247"/>
      <c r="X114" s="245"/>
      <c r="Y114" s="246"/>
      <c r="Z114" s="247"/>
      <c r="AA114" s="245"/>
      <c r="AB114" s="246"/>
      <c r="AC114" s="247"/>
      <c r="AD114" s="245"/>
      <c r="AE114" s="246"/>
      <c r="AF114" s="247"/>
      <c r="AG114" s="245"/>
      <c r="AH114" s="246"/>
      <c r="AI114" s="247"/>
      <c r="AJ114" s="245"/>
      <c r="AK114" s="246"/>
      <c r="AL114" s="247"/>
      <c r="AM114" s="245"/>
      <c r="AN114" s="246"/>
      <c r="AO114" s="247"/>
      <c r="AP114" s="245"/>
      <c r="AQ114" s="246"/>
      <c r="AR114" s="247"/>
      <c r="AS114" s="245"/>
      <c r="AT114" s="246"/>
      <c r="AU114" s="247"/>
      <c r="AV114" s="245"/>
      <c r="AW114" s="246"/>
      <c r="AX114" s="247"/>
      <c r="AY114" s="245"/>
      <c r="AZ114" s="246"/>
      <c r="BA114" s="247"/>
      <c r="BB114" s="245"/>
      <c r="BC114" s="246"/>
      <c r="BD114" s="247"/>
      <c r="BE114" s="245"/>
      <c r="BF114" s="246"/>
      <c r="BG114" s="247"/>
      <c r="BH114" s="245"/>
      <c r="BI114" s="246"/>
      <c r="BJ114" s="247"/>
      <c r="BK114" s="245"/>
      <c r="BL114" s="246"/>
      <c r="BM114" s="247"/>
      <c r="BN114" s="245"/>
      <c r="BO114" s="246"/>
      <c r="BP114" s="247"/>
      <c r="BQ114" s="245"/>
      <c r="BR114" s="246"/>
      <c r="BS114" s="247"/>
      <c r="BT114" s="245"/>
      <c r="BU114" s="246"/>
      <c r="BV114" s="247"/>
      <c r="BW114" s="245"/>
      <c r="BX114" s="246"/>
      <c r="BY114" s="247"/>
      <c r="BZ114" s="245"/>
      <c r="CA114" s="246"/>
      <c r="CB114" s="247"/>
      <c r="CC114" s="245"/>
      <c r="CD114" s="246"/>
      <c r="CE114" s="247"/>
      <c r="CF114" s="258">
        <f t="shared" si="122"/>
        <v>0</v>
      </c>
    </row>
    <row r="115" spans="1:84" ht="15" hidden="1" customHeight="1" collapsed="1">
      <c r="A115" s="264">
        <v>34</v>
      </c>
      <c r="B115" s="248" t="s">
        <v>64</v>
      </c>
      <c r="C115" s="333" t="s">
        <v>27</v>
      </c>
      <c r="D115" s="334"/>
      <c r="E115" s="335"/>
      <c r="F115" s="249"/>
      <c r="G115" s="250">
        <f>SUM(G116:G117)</f>
        <v>0</v>
      </c>
      <c r="H115" s="251">
        <f>SUM(H116:H117)</f>
        <v>0</v>
      </c>
      <c r="I115" s="249"/>
      <c r="J115" s="250">
        <f>SUM(J116:J117)</f>
        <v>0</v>
      </c>
      <c r="K115" s="251">
        <f>SUM(K116:K117)</f>
        <v>0</v>
      </c>
      <c r="L115" s="249"/>
      <c r="M115" s="250">
        <f>SUM(M116:M117)</f>
        <v>0</v>
      </c>
      <c r="N115" s="251">
        <f>SUM(N116:N117)</f>
        <v>0</v>
      </c>
      <c r="O115" s="249"/>
      <c r="P115" s="250">
        <f>SUM(P116:P117)</f>
        <v>0</v>
      </c>
      <c r="Q115" s="251">
        <f>SUM(Q116:Q117)</f>
        <v>0</v>
      </c>
      <c r="R115" s="249"/>
      <c r="S115" s="250">
        <f>SUM(S116:S117)</f>
        <v>0</v>
      </c>
      <c r="T115" s="251">
        <f>SUM(T116:T117)</f>
        <v>0</v>
      </c>
      <c r="U115" s="249"/>
      <c r="V115" s="250">
        <f>SUM(V116:V117)</f>
        <v>0</v>
      </c>
      <c r="W115" s="251">
        <f>SUM(W116:W117)</f>
        <v>0</v>
      </c>
      <c r="X115" s="249"/>
      <c r="Y115" s="250">
        <f>SUM(Y116:Y117)</f>
        <v>0</v>
      </c>
      <c r="Z115" s="251">
        <f>SUM(Z116:Z117)</f>
        <v>0</v>
      </c>
      <c r="AA115" s="249"/>
      <c r="AB115" s="250">
        <f>SUM(AB116:AB117)</f>
        <v>0</v>
      </c>
      <c r="AC115" s="251">
        <f>SUM(AC116:AC117)</f>
        <v>0</v>
      </c>
      <c r="AD115" s="249"/>
      <c r="AE115" s="250">
        <f>SUM(AE116:AE117)</f>
        <v>0</v>
      </c>
      <c r="AF115" s="251">
        <f>SUM(AF116:AF117)</f>
        <v>0</v>
      </c>
      <c r="AG115" s="249"/>
      <c r="AH115" s="250">
        <f>SUM(AH116:AH117)</f>
        <v>0</v>
      </c>
      <c r="AI115" s="251">
        <f>SUM(AI116:AI117)</f>
        <v>0</v>
      </c>
      <c r="AJ115" s="249"/>
      <c r="AK115" s="250">
        <f>SUM(AK116:AK117)</f>
        <v>0</v>
      </c>
      <c r="AL115" s="251">
        <f>SUM(AL116:AL117)</f>
        <v>0</v>
      </c>
      <c r="AM115" s="249"/>
      <c r="AN115" s="250">
        <f>SUM(AN116:AN117)</f>
        <v>0</v>
      </c>
      <c r="AO115" s="251">
        <f>SUM(AO116:AO117)</f>
        <v>0</v>
      </c>
      <c r="AP115" s="249"/>
      <c r="AQ115" s="250">
        <f>SUM(AQ116:AQ117)</f>
        <v>0</v>
      </c>
      <c r="AR115" s="251">
        <f>SUM(AR116:AR117)</f>
        <v>0</v>
      </c>
      <c r="AS115" s="249"/>
      <c r="AT115" s="250">
        <f>SUM(AT116:AT117)</f>
        <v>0</v>
      </c>
      <c r="AU115" s="251">
        <f>SUM(AU116:AU117)</f>
        <v>0</v>
      </c>
      <c r="AV115" s="249"/>
      <c r="AW115" s="250">
        <f>SUM(AW116:AW117)</f>
        <v>0</v>
      </c>
      <c r="AX115" s="251">
        <f>SUM(AX116:AX117)</f>
        <v>0</v>
      </c>
      <c r="AY115" s="249"/>
      <c r="AZ115" s="250">
        <f>SUM(AZ116:AZ117)</f>
        <v>0</v>
      </c>
      <c r="BA115" s="251">
        <f>SUM(BA116:BA117)</f>
        <v>0</v>
      </c>
      <c r="BB115" s="249"/>
      <c r="BC115" s="250">
        <f>SUM(BC116:BC117)</f>
        <v>0</v>
      </c>
      <c r="BD115" s="251">
        <f>SUM(BD116:BD117)</f>
        <v>0</v>
      </c>
      <c r="BE115" s="249"/>
      <c r="BF115" s="250">
        <f>SUM(BF116:BF117)</f>
        <v>0</v>
      </c>
      <c r="BG115" s="251">
        <f>SUM(BG116:BG117)</f>
        <v>0</v>
      </c>
      <c r="BH115" s="249"/>
      <c r="BI115" s="250">
        <f>SUM(BI116:BI117)</f>
        <v>0</v>
      </c>
      <c r="BJ115" s="251">
        <f>SUM(BJ116:BJ117)</f>
        <v>0</v>
      </c>
      <c r="BK115" s="249"/>
      <c r="BL115" s="250">
        <f>SUM(BL116:BL117)</f>
        <v>0</v>
      </c>
      <c r="BM115" s="251">
        <f>SUM(BM116:BM117)</f>
        <v>0</v>
      </c>
      <c r="BN115" s="249"/>
      <c r="BO115" s="250">
        <f>SUM(BO116:BO117)</f>
        <v>0</v>
      </c>
      <c r="BP115" s="251">
        <f>SUM(BP116:BP117)</f>
        <v>0</v>
      </c>
      <c r="BQ115" s="249"/>
      <c r="BR115" s="250">
        <f>SUM(BR116:BR117)</f>
        <v>0</v>
      </c>
      <c r="BS115" s="251">
        <f>SUM(BS116:BS117)</f>
        <v>0</v>
      </c>
      <c r="BT115" s="249"/>
      <c r="BU115" s="250">
        <f>SUM(BU116:BU117)</f>
        <v>0</v>
      </c>
      <c r="BV115" s="251">
        <f>SUM(BV116:BV117)</f>
        <v>0</v>
      </c>
      <c r="BW115" s="249"/>
      <c r="BX115" s="250">
        <f>SUM(BX116:BX117)</f>
        <v>0</v>
      </c>
      <c r="BY115" s="251">
        <f>SUM(BY116:BY117)</f>
        <v>0</v>
      </c>
      <c r="BZ115" s="249"/>
      <c r="CA115" s="250">
        <f>SUM(CA116:CA117)</f>
        <v>0</v>
      </c>
      <c r="CB115" s="251">
        <f>SUM(CB116:CB117)</f>
        <v>0</v>
      </c>
      <c r="CC115" s="249"/>
      <c r="CD115" s="250">
        <f>SUM(CD116:CD117)</f>
        <v>0</v>
      </c>
      <c r="CE115" s="251">
        <f>SUM(CE116:CE117)</f>
        <v>0</v>
      </c>
      <c r="CF115" s="258">
        <f t="shared" si="122"/>
        <v>0</v>
      </c>
    </row>
    <row r="116" spans="1:84" ht="15" hidden="1" customHeight="1" outlineLevel="1">
      <c r="A116" s="282"/>
      <c r="B116" s="252"/>
      <c r="C116" s="234"/>
      <c r="D116" s="235"/>
      <c r="E116" s="236"/>
      <c r="F116" s="254"/>
      <c r="G116" s="238">
        <f>+$D116*F116/1000</f>
        <v>0</v>
      </c>
      <c r="H116" s="239">
        <f>+$E116*F116</f>
        <v>0</v>
      </c>
      <c r="I116" s="254"/>
      <c r="J116" s="238">
        <f>+$D116*I116/1000</f>
        <v>0</v>
      </c>
      <c r="K116" s="239">
        <f>+$E116*I116</f>
        <v>0</v>
      </c>
      <c r="L116" s="254"/>
      <c r="M116" s="238">
        <f>+$D116*L116/1000</f>
        <v>0</v>
      </c>
      <c r="N116" s="239">
        <f>+$E116*L116</f>
        <v>0</v>
      </c>
      <c r="O116" s="254"/>
      <c r="P116" s="238">
        <f>+$D116*O116/1000</f>
        <v>0</v>
      </c>
      <c r="Q116" s="239">
        <f>+$E116*O116</f>
        <v>0</v>
      </c>
      <c r="R116" s="254"/>
      <c r="S116" s="238">
        <f>+$D116*R116/1000</f>
        <v>0</v>
      </c>
      <c r="T116" s="239">
        <f>+$E116*R116</f>
        <v>0</v>
      </c>
      <c r="U116" s="254"/>
      <c r="V116" s="238">
        <f>+$D116*U116/1000</f>
        <v>0</v>
      </c>
      <c r="W116" s="239">
        <f>+$E116*U116</f>
        <v>0</v>
      </c>
      <c r="X116" s="254"/>
      <c r="Y116" s="238">
        <f>+$D116*X116/1000</f>
        <v>0</v>
      </c>
      <c r="Z116" s="239">
        <f>+$E116*X116</f>
        <v>0</v>
      </c>
      <c r="AA116" s="254"/>
      <c r="AB116" s="238">
        <f>+$D116*AA116/1000</f>
        <v>0</v>
      </c>
      <c r="AC116" s="239">
        <f>+$E116*AA116</f>
        <v>0</v>
      </c>
      <c r="AD116" s="254"/>
      <c r="AE116" s="238">
        <f>+$D116*AD116/1000</f>
        <v>0</v>
      </c>
      <c r="AF116" s="239">
        <f>+$E116*AD116</f>
        <v>0</v>
      </c>
      <c r="AG116" s="254"/>
      <c r="AH116" s="238">
        <f>+$D116*AG116/1000</f>
        <v>0</v>
      </c>
      <c r="AI116" s="239">
        <f>+$E116*AG116</f>
        <v>0</v>
      </c>
      <c r="AJ116" s="254"/>
      <c r="AK116" s="238">
        <f>+$D116*AJ116/1000</f>
        <v>0</v>
      </c>
      <c r="AL116" s="239">
        <f>+$E116*AJ116</f>
        <v>0</v>
      </c>
      <c r="AM116" s="254"/>
      <c r="AN116" s="238">
        <f>+$D116*AM116/1000</f>
        <v>0</v>
      </c>
      <c r="AO116" s="239">
        <f>+$E116*AM116</f>
        <v>0</v>
      </c>
      <c r="AP116" s="254"/>
      <c r="AQ116" s="238">
        <f>+$D116*AP116/1000</f>
        <v>0</v>
      </c>
      <c r="AR116" s="239">
        <f>+$E116*AP116</f>
        <v>0</v>
      </c>
      <c r="AS116" s="254"/>
      <c r="AT116" s="238">
        <f>+$D116*AS116/1000</f>
        <v>0</v>
      </c>
      <c r="AU116" s="239">
        <f>+$E116*AS116</f>
        <v>0</v>
      </c>
      <c r="AV116" s="254"/>
      <c r="AW116" s="238">
        <f>+$D116*AV116/1000</f>
        <v>0</v>
      </c>
      <c r="AX116" s="239">
        <f>+$E116*AV116</f>
        <v>0</v>
      </c>
      <c r="AY116" s="254"/>
      <c r="AZ116" s="238">
        <f>+$D116*AY116/1000</f>
        <v>0</v>
      </c>
      <c r="BA116" s="239">
        <f>+$E116*AY116</f>
        <v>0</v>
      </c>
      <c r="BB116" s="254"/>
      <c r="BC116" s="238">
        <f>+$D116*BB116/1000</f>
        <v>0</v>
      </c>
      <c r="BD116" s="239">
        <f>+$E116*BB116</f>
        <v>0</v>
      </c>
      <c r="BE116" s="254"/>
      <c r="BF116" s="238">
        <f>+$D116*BE116/1000</f>
        <v>0</v>
      </c>
      <c r="BG116" s="239">
        <f>+$E116*BE116</f>
        <v>0</v>
      </c>
      <c r="BH116" s="254"/>
      <c r="BI116" s="238">
        <f>+$D116*BH116/1000</f>
        <v>0</v>
      </c>
      <c r="BJ116" s="239">
        <f>+$E116*BH116</f>
        <v>0</v>
      </c>
      <c r="BK116" s="254"/>
      <c r="BL116" s="238">
        <f>+$D116*BK116/1000</f>
        <v>0</v>
      </c>
      <c r="BM116" s="239">
        <f>+$E116*BK116</f>
        <v>0</v>
      </c>
      <c r="BN116" s="254"/>
      <c r="BO116" s="238">
        <f>+$D116*BN116/1000</f>
        <v>0</v>
      </c>
      <c r="BP116" s="239">
        <f>+$E116*BN116</f>
        <v>0</v>
      </c>
      <c r="BQ116" s="254"/>
      <c r="BR116" s="238">
        <f>+$D116*BQ116/1000</f>
        <v>0</v>
      </c>
      <c r="BS116" s="239">
        <f>+$E116*BQ116</f>
        <v>0</v>
      </c>
      <c r="BT116" s="254"/>
      <c r="BU116" s="238">
        <f>+$D116*BT116/1000</f>
        <v>0</v>
      </c>
      <c r="BV116" s="239">
        <f>+$E116*BT116</f>
        <v>0</v>
      </c>
      <c r="BW116" s="254"/>
      <c r="BX116" s="238">
        <f>+$D116*BW116/1000</f>
        <v>0</v>
      </c>
      <c r="BY116" s="239">
        <f>+$E116*BW116</f>
        <v>0</v>
      </c>
      <c r="BZ116" s="254"/>
      <c r="CA116" s="238">
        <f>+$D116*BZ116/1000</f>
        <v>0</v>
      </c>
      <c r="CB116" s="239">
        <f>+$E116*BZ116</f>
        <v>0</v>
      </c>
      <c r="CC116" s="254"/>
      <c r="CD116" s="238">
        <f>+$D116*CC116/1000</f>
        <v>0</v>
      </c>
      <c r="CE116" s="239">
        <f>+$E116*CC116</f>
        <v>0</v>
      </c>
      <c r="CF116" s="258">
        <f t="shared" si="122"/>
        <v>0</v>
      </c>
    </row>
    <row r="117" spans="1:84" ht="15" hidden="1" customHeight="1" outlineLevel="1">
      <c r="A117" s="240" t="s">
        <v>28</v>
      </c>
      <c r="B117" s="241"/>
      <c r="C117" s="242"/>
      <c r="D117" s="243"/>
      <c r="E117" s="244"/>
      <c r="F117" s="245"/>
      <c r="G117" s="246"/>
      <c r="H117" s="247"/>
      <c r="I117" s="245"/>
      <c r="J117" s="246"/>
      <c r="K117" s="247"/>
      <c r="L117" s="245"/>
      <c r="M117" s="246"/>
      <c r="N117" s="247"/>
      <c r="O117" s="245"/>
      <c r="P117" s="246"/>
      <c r="Q117" s="247"/>
      <c r="R117" s="245"/>
      <c r="S117" s="246"/>
      <c r="T117" s="247"/>
      <c r="U117" s="245"/>
      <c r="V117" s="246"/>
      <c r="W117" s="247"/>
      <c r="X117" s="245"/>
      <c r="Y117" s="246"/>
      <c r="Z117" s="247"/>
      <c r="AA117" s="245"/>
      <c r="AB117" s="246"/>
      <c r="AC117" s="247"/>
      <c r="AD117" s="245"/>
      <c r="AE117" s="246"/>
      <c r="AF117" s="247"/>
      <c r="AG117" s="245"/>
      <c r="AH117" s="246"/>
      <c r="AI117" s="247"/>
      <c r="AJ117" s="245"/>
      <c r="AK117" s="246"/>
      <c r="AL117" s="247"/>
      <c r="AM117" s="245"/>
      <c r="AN117" s="246"/>
      <c r="AO117" s="247"/>
      <c r="AP117" s="245"/>
      <c r="AQ117" s="246"/>
      <c r="AR117" s="247"/>
      <c r="AS117" s="245"/>
      <c r="AT117" s="246"/>
      <c r="AU117" s="247"/>
      <c r="AV117" s="245"/>
      <c r="AW117" s="246"/>
      <c r="AX117" s="247"/>
      <c r="AY117" s="245"/>
      <c r="AZ117" s="246"/>
      <c r="BA117" s="247"/>
      <c r="BB117" s="245"/>
      <c r="BC117" s="246"/>
      <c r="BD117" s="247"/>
      <c r="BE117" s="245"/>
      <c r="BF117" s="246"/>
      <c r="BG117" s="247"/>
      <c r="BH117" s="245"/>
      <c r="BI117" s="246"/>
      <c r="BJ117" s="247"/>
      <c r="BK117" s="245"/>
      <c r="BL117" s="246"/>
      <c r="BM117" s="247"/>
      <c r="BN117" s="245"/>
      <c r="BO117" s="246"/>
      <c r="BP117" s="247"/>
      <c r="BQ117" s="245"/>
      <c r="BR117" s="246"/>
      <c r="BS117" s="247"/>
      <c r="BT117" s="245"/>
      <c r="BU117" s="246"/>
      <c r="BV117" s="247"/>
      <c r="BW117" s="245"/>
      <c r="BX117" s="246"/>
      <c r="BY117" s="247"/>
      <c r="BZ117" s="245"/>
      <c r="CA117" s="246"/>
      <c r="CB117" s="247"/>
      <c r="CC117" s="245"/>
      <c r="CD117" s="246"/>
      <c r="CE117" s="247"/>
      <c r="CF117" s="258">
        <f t="shared" si="122"/>
        <v>0</v>
      </c>
    </row>
    <row r="118" spans="1:84" ht="15" hidden="1" customHeight="1" collapsed="1">
      <c r="A118" s="264">
        <v>35</v>
      </c>
      <c r="B118" s="248" t="s">
        <v>73</v>
      </c>
      <c r="C118" s="333" t="s">
        <v>27</v>
      </c>
      <c r="D118" s="334"/>
      <c r="E118" s="335"/>
      <c r="F118" s="249"/>
      <c r="G118" s="250">
        <f>SUM(G119:G120)</f>
        <v>0</v>
      </c>
      <c r="H118" s="251">
        <f>SUM(H119:H120)</f>
        <v>0</v>
      </c>
      <c r="I118" s="249"/>
      <c r="J118" s="250">
        <f>SUM(J119:J120)</f>
        <v>0</v>
      </c>
      <c r="K118" s="251">
        <f>SUM(K119:K120)</f>
        <v>0</v>
      </c>
      <c r="L118" s="249"/>
      <c r="M118" s="250">
        <f>SUM(M119:M120)</f>
        <v>0</v>
      </c>
      <c r="N118" s="251">
        <f>SUM(N119:N120)</f>
        <v>0</v>
      </c>
      <c r="O118" s="249"/>
      <c r="P118" s="250">
        <f>SUM(P119:P120)</f>
        <v>0</v>
      </c>
      <c r="Q118" s="251">
        <f>SUM(Q119:Q120)</f>
        <v>0</v>
      </c>
      <c r="R118" s="249"/>
      <c r="S118" s="250">
        <f>SUM(S119:S120)</f>
        <v>0</v>
      </c>
      <c r="T118" s="251">
        <f>SUM(T119:T120)</f>
        <v>0</v>
      </c>
      <c r="U118" s="249"/>
      <c r="V118" s="250">
        <f>SUM(V119:V120)</f>
        <v>0</v>
      </c>
      <c r="W118" s="251">
        <f>SUM(W119:W120)</f>
        <v>0</v>
      </c>
      <c r="X118" s="249"/>
      <c r="Y118" s="250">
        <f>SUM(Y119:Y120)</f>
        <v>0</v>
      </c>
      <c r="Z118" s="251">
        <f>SUM(Z119:Z120)</f>
        <v>0</v>
      </c>
      <c r="AA118" s="249"/>
      <c r="AB118" s="250">
        <f>SUM(AB119:AB120)</f>
        <v>0</v>
      </c>
      <c r="AC118" s="251">
        <f>SUM(AC119:AC120)</f>
        <v>0</v>
      </c>
      <c r="AD118" s="249"/>
      <c r="AE118" s="250">
        <f>SUM(AE119:AE120)</f>
        <v>0</v>
      </c>
      <c r="AF118" s="251">
        <f>SUM(AF119:AF120)</f>
        <v>0</v>
      </c>
      <c r="AG118" s="249"/>
      <c r="AH118" s="250">
        <f>SUM(AH119:AH120)</f>
        <v>0</v>
      </c>
      <c r="AI118" s="251">
        <f>SUM(AI119:AI120)</f>
        <v>0</v>
      </c>
      <c r="AJ118" s="249"/>
      <c r="AK118" s="250">
        <f>SUM(AK119:AK120)</f>
        <v>0</v>
      </c>
      <c r="AL118" s="251">
        <f>SUM(AL119:AL120)</f>
        <v>0</v>
      </c>
      <c r="AM118" s="249"/>
      <c r="AN118" s="250">
        <f>SUM(AN119:AN120)</f>
        <v>0</v>
      </c>
      <c r="AO118" s="251">
        <f>SUM(AO119:AO120)</f>
        <v>0</v>
      </c>
      <c r="AP118" s="249"/>
      <c r="AQ118" s="250">
        <f>SUM(AQ119:AQ120)</f>
        <v>0</v>
      </c>
      <c r="AR118" s="251">
        <f>SUM(AR119:AR120)</f>
        <v>0</v>
      </c>
      <c r="AS118" s="249"/>
      <c r="AT118" s="250">
        <f>SUM(AT119:AT120)</f>
        <v>0</v>
      </c>
      <c r="AU118" s="251">
        <f>SUM(AU119:AU120)</f>
        <v>0</v>
      </c>
      <c r="AV118" s="249"/>
      <c r="AW118" s="250">
        <f>SUM(AW119:AW120)</f>
        <v>0</v>
      </c>
      <c r="AX118" s="251">
        <f>SUM(AX119:AX120)</f>
        <v>0</v>
      </c>
      <c r="AY118" s="249"/>
      <c r="AZ118" s="250">
        <f>SUM(AZ119:AZ120)</f>
        <v>0</v>
      </c>
      <c r="BA118" s="251">
        <f>SUM(BA119:BA120)</f>
        <v>0</v>
      </c>
      <c r="BB118" s="249"/>
      <c r="BC118" s="250">
        <f>SUM(BC119:BC120)</f>
        <v>0</v>
      </c>
      <c r="BD118" s="251">
        <f>SUM(BD119:BD120)</f>
        <v>0</v>
      </c>
      <c r="BE118" s="249"/>
      <c r="BF118" s="250">
        <f>SUM(BF119:BF120)</f>
        <v>0</v>
      </c>
      <c r="BG118" s="251">
        <f>SUM(BG119:BG120)</f>
        <v>0</v>
      </c>
      <c r="BH118" s="249"/>
      <c r="BI118" s="250">
        <f>SUM(BI119:BI120)</f>
        <v>0</v>
      </c>
      <c r="BJ118" s="251">
        <f>SUM(BJ119:BJ120)</f>
        <v>0</v>
      </c>
      <c r="BK118" s="249"/>
      <c r="BL118" s="250">
        <f>SUM(BL119:BL120)</f>
        <v>0</v>
      </c>
      <c r="BM118" s="251">
        <f>SUM(BM119:BM120)</f>
        <v>0</v>
      </c>
      <c r="BN118" s="249"/>
      <c r="BO118" s="250">
        <f>SUM(BO119:BO120)</f>
        <v>0</v>
      </c>
      <c r="BP118" s="251">
        <f>SUM(BP119:BP120)</f>
        <v>0</v>
      </c>
      <c r="BQ118" s="249"/>
      <c r="BR118" s="250">
        <f>SUM(BR119:BR120)</f>
        <v>0</v>
      </c>
      <c r="BS118" s="251">
        <f>SUM(BS119:BS120)</f>
        <v>0</v>
      </c>
      <c r="BT118" s="249"/>
      <c r="BU118" s="250">
        <f>SUM(BU119:BU120)</f>
        <v>0</v>
      </c>
      <c r="BV118" s="251">
        <f>SUM(BV119:BV120)</f>
        <v>0</v>
      </c>
      <c r="BW118" s="249"/>
      <c r="BX118" s="250">
        <f>SUM(BX119:BX120)</f>
        <v>0</v>
      </c>
      <c r="BY118" s="251">
        <f>SUM(BY119:BY120)</f>
        <v>0</v>
      </c>
      <c r="BZ118" s="249"/>
      <c r="CA118" s="250">
        <f>SUM(CA119:CA120)</f>
        <v>0</v>
      </c>
      <c r="CB118" s="251">
        <f>SUM(CB119:CB120)</f>
        <v>0</v>
      </c>
      <c r="CC118" s="249"/>
      <c r="CD118" s="250">
        <f>SUM(CD119:CD120)</f>
        <v>0</v>
      </c>
      <c r="CE118" s="251">
        <f>SUM(CE119:CE120)</f>
        <v>0</v>
      </c>
      <c r="CF118" s="258">
        <f t="shared" si="122"/>
        <v>0</v>
      </c>
    </row>
    <row r="119" spans="1:84" ht="15" hidden="1" customHeight="1" outlineLevel="1">
      <c r="A119" s="262"/>
      <c r="B119" s="252"/>
      <c r="C119" s="234"/>
      <c r="D119" s="235"/>
      <c r="E119" s="283"/>
      <c r="F119" s="254"/>
      <c r="G119" s="238">
        <f>+$D119*F119/1000</f>
        <v>0</v>
      </c>
      <c r="H119" s="239">
        <f>+$E119*F119</f>
        <v>0</v>
      </c>
      <c r="I119" s="254"/>
      <c r="J119" s="238">
        <f>+$D119*I119/1000</f>
        <v>0</v>
      </c>
      <c r="K119" s="239">
        <f>+$E119*I119</f>
        <v>0</v>
      </c>
      <c r="L119" s="254"/>
      <c r="M119" s="238">
        <f>+$D119*L119/1000</f>
        <v>0</v>
      </c>
      <c r="N119" s="239">
        <f>+$E119*L119</f>
        <v>0</v>
      </c>
      <c r="O119" s="254"/>
      <c r="P119" s="238">
        <f>+$D119*O119/1000</f>
        <v>0</v>
      </c>
      <c r="Q119" s="239">
        <f>+$E119*O119</f>
        <v>0</v>
      </c>
      <c r="R119" s="254"/>
      <c r="S119" s="238">
        <f>+$D119*R119/1000</f>
        <v>0</v>
      </c>
      <c r="T119" s="239">
        <f>+$E119*R119</f>
        <v>0</v>
      </c>
      <c r="U119" s="254"/>
      <c r="V119" s="238">
        <f>+$D119*U119/1000</f>
        <v>0</v>
      </c>
      <c r="W119" s="239">
        <f>+$E119*U119</f>
        <v>0</v>
      </c>
      <c r="X119" s="254"/>
      <c r="Y119" s="238">
        <f>+$D119*X119/1000</f>
        <v>0</v>
      </c>
      <c r="Z119" s="239">
        <f>+$E119*X119</f>
        <v>0</v>
      </c>
      <c r="AA119" s="254"/>
      <c r="AB119" s="238">
        <f>+$D119*AA119/1000</f>
        <v>0</v>
      </c>
      <c r="AC119" s="239">
        <f>+$E119*AA119</f>
        <v>0</v>
      </c>
      <c r="AD119" s="254"/>
      <c r="AE119" s="238">
        <f>+$D119*AD119/1000</f>
        <v>0</v>
      </c>
      <c r="AF119" s="239">
        <f>+$E119*AD119</f>
        <v>0</v>
      </c>
      <c r="AG119" s="254"/>
      <c r="AH119" s="238">
        <f>+$D119*AG119/1000</f>
        <v>0</v>
      </c>
      <c r="AI119" s="239">
        <f>+$E119*AG119</f>
        <v>0</v>
      </c>
      <c r="AJ119" s="254"/>
      <c r="AK119" s="238">
        <f>+$D119*AJ119/1000</f>
        <v>0</v>
      </c>
      <c r="AL119" s="239">
        <f>+$E119*AJ119</f>
        <v>0</v>
      </c>
      <c r="AM119" s="254"/>
      <c r="AN119" s="238">
        <f>+$D119*AM119/1000</f>
        <v>0</v>
      </c>
      <c r="AO119" s="239">
        <f>+$E119*AM119</f>
        <v>0</v>
      </c>
      <c r="AP119" s="254"/>
      <c r="AQ119" s="238">
        <f>+$D119*AP119/1000</f>
        <v>0</v>
      </c>
      <c r="AR119" s="239">
        <f>+$E119*AP119</f>
        <v>0</v>
      </c>
      <c r="AS119" s="254"/>
      <c r="AT119" s="238">
        <f>+$D119*AS119/1000</f>
        <v>0</v>
      </c>
      <c r="AU119" s="239">
        <f>+$E119*AS119</f>
        <v>0</v>
      </c>
      <c r="AV119" s="254"/>
      <c r="AW119" s="238">
        <f>+$D119*AV119/1000</f>
        <v>0</v>
      </c>
      <c r="AX119" s="239">
        <f>+$E119*AV119</f>
        <v>0</v>
      </c>
      <c r="AY119" s="254"/>
      <c r="AZ119" s="238">
        <f>+$D119*AY119/1000</f>
        <v>0</v>
      </c>
      <c r="BA119" s="239">
        <f>+$E119*AY119</f>
        <v>0</v>
      </c>
      <c r="BB119" s="254"/>
      <c r="BC119" s="238">
        <f>+$D119*BB119/1000</f>
        <v>0</v>
      </c>
      <c r="BD119" s="239">
        <f>+$E119*BB119</f>
        <v>0</v>
      </c>
      <c r="BE119" s="254"/>
      <c r="BF119" s="238">
        <f>+$D119*BE119/1000</f>
        <v>0</v>
      </c>
      <c r="BG119" s="239">
        <f>+$E119*BE119</f>
        <v>0</v>
      </c>
      <c r="BH119" s="254"/>
      <c r="BI119" s="238">
        <f>+$D119*BH119/1000</f>
        <v>0</v>
      </c>
      <c r="BJ119" s="239">
        <f>+$E119*BH119</f>
        <v>0</v>
      </c>
      <c r="BK119" s="254"/>
      <c r="BL119" s="238">
        <f>+$D119*BK119/1000</f>
        <v>0</v>
      </c>
      <c r="BM119" s="239">
        <f>+$E119*BK119</f>
        <v>0</v>
      </c>
      <c r="BN119" s="254"/>
      <c r="BO119" s="238">
        <f>+$D119*BN119/1000</f>
        <v>0</v>
      </c>
      <c r="BP119" s="239">
        <f>+$E119*BN119</f>
        <v>0</v>
      </c>
      <c r="BQ119" s="254"/>
      <c r="BR119" s="238">
        <f>+$D119*BQ119/1000</f>
        <v>0</v>
      </c>
      <c r="BS119" s="239">
        <f>+$E119*BQ119</f>
        <v>0</v>
      </c>
      <c r="BT119" s="254"/>
      <c r="BU119" s="238">
        <f>+$D119*BT119/1000</f>
        <v>0</v>
      </c>
      <c r="BV119" s="239">
        <f>+$E119*BT119</f>
        <v>0</v>
      </c>
      <c r="BW119" s="254"/>
      <c r="BX119" s="238">
        <f>+$D119*BW119/1000</f>
        <v>0</v>
      </c>
      <c r="BY119" s="239">
        <f>+$E119*BW119</f>
        <v>0</v>
      </c>
      <c r="BZ119" s="254"/>
      <c r="CA119" s="238">
        <f>+$D119*BZ119/1000</f>
        <v>0</v>
      </c>
      <c r="CB119" s="239">
        <f>+$E119*BZ119</f>
        <v>0</v>
      </c>
      <c r="CC119" s="254"/>
      <c r="CD119" s="238">
        <f>+$D119*CC119/1000</f>
        <v>0</v>
      </c>
      <c r="CE119" s="239">
        <f>+$E119*CC119</f>
        <v>0</v>
      </c>
      <c r="CF119" s="258">
        <f t="shared" si="122"/>
        <v>0</v>
      </c>
    </row>
    <row r="120" spans="1:84" ht="15" hidden="1" customHeight="1" outlineLevel="1">
      <c r="A120" s="240" t="s">
        <v>28</v>
      </c>
      <c r="B120" s="241"/>
      <c r="C120" s="242"/>
      <c r="D120" s="243"/>
      <c r="E120" s="244"/>
      <c r="F120" s="245"/>
      <c r="G120" s="246"/>
      <c r="H120" s="247"/>
      <c r="I120" s="245"/>
      <c r="J120" s="246"/>
      <c r="K120" s="247"/>
      <c r="L120" s="245"/>
      <c r="M120" s="246"/>
      <c r="N120" s="247"/>
      <c r="O120" s="245"/>
      <c r="P120" s="246"/>
      <c r="Q120" s="247"/>
      <c r="R120" s="245"/>
      <c r="S120" s="246"/>
      <c r="T120" s="247"/>
      <c r="U120" s="245"/>
      <c r="V120" s="246"/>
      <c r="W120" s="247"/>
      <c r="X120" s="245"/>
      <c r="Y120" s="246"/>
      <c r="Z120" s="247"/>
      <c r="AA120" s="245"/>
      <c r="AB120" s="246"/>
      <c r="AC120" s="247"/>
      <c r="AD120" s="245"/>
      <c r="AE120" s="246"/>
      <c r="AF120" s="247"/>
      <c r="AG120" s="245"/>
      <c r="AH120" s="246"/>
      <c r="AI120" s="247"/>
      <c r="AJ120" s="245"/>
      <c r="AK120" s="246"/>
      <c r="AL120" s="247"/>
      <c r="AM120" s="245"/>
      <c r="AN120" s="246"/>
      <c r="AO120" s="247"/>
      <c r="AP120" s="245"/>
      <c r="AQ120" s="246"/>
      <c r="AR120" s="247"/>
      <c r="AS120" s="245"/>
      <c r="AT120" s="246"/>
      <c r="AU120" s="247"/>
      <c r="AV120" s="245"/>
      <c r="AW120" s="246"/>
      <c r="AX120" s="247"/>
      <c r="AY120" s="245"/>
      <c r="AZ120" s="246"/>
      <c r="BA120" s="247"/>
      <c r="BB120" s="245"/>
      <c r="BC120" s="246"/>
      <c r="BD120" s="247"/>
      <c r="BE120" s="245"/>
      <c r="BF120" s="246"/>
      <c r="BG120" s="247"/>
      <c r="BH120" s="245"/>
      <c r="BI120" s="246"/>
      <c r="BJ120" s="247"/>
      <c r="BK120" s="245"/>
      <c r="BL120" s="246"/>
      <c r="BM120" s="247"/>
      <c r="BN120" s="245"/>
      <c r="BO120" s="246"/>
      <c r="BP120" s="247"/>
      <c r="BQ120" s="245"/>
      <c r="BR120" s="246"/>
      <c r="BS120" s="247"/>
      <c r="BT120" s="245"/>
      <c r="BU120" s="246"/>
      <c r="BV120" s="247"/>
      <c r="BW120" s="245"/>
      <c r="BX120" s="246"/>
      <c r="BY120" s="247"/>
      <c r="BZ120" s="245"/>
      <c r="CA120" s="246"/>
      <c r="CB120" s="247"/>
      <c r="CC120" s="245"/>
      <c r="CD120" s="246"/>
      <c r="CE120" s="247"/>
      <c r="CF120" s="258">
        <f t="shared" si="122"/>
        <v>0</v>
      </c>
    </row>
    <row r="121" spans="1:84" ht="15" hidden="1" customHeight="1" collapsed="1">
      <c r="A121" s="264">
        <v>36</v>
      </c>
      <c r="B121" s="248" t="s">
        <v>74</v>
      </c>
      <c r="C121" s="333" t="s">
        <v>27</v>
      </c>
      <c r="D121" s="334"/>
      <c r="E121" s="335"/>
      <c r="F121" s="249"/>
      <c r="G121" s="250">
        <f>SUM(G122:G123)</f>
        <v>0</v>
      </c>
      <c r="H121" s="251">
        <f>SUM(H122:H123)</f>
        <v>0</v>
      </c>
      <c r="I121" s="249"/>
      <c r="J121" s="250">
        <f>SUM(J122:J123)</f>
        <v>0</v>
      </c>
      <c r="K121" s="251">
        <f>SUM(K122:K123)</f>
        <v>0</v>
      </c>
      <c r="L121" s="249"/>
      <c r="M121" s="250">
        <f>SUM(M122:M123)</f>
        <v>0</v>
      </c>
      <c r="N121" s="251">
        <f>SUM(N122:N123)</f>
        <v>0</v>
      </c>
      <c r="O121" s="249"/>
      <c r="P121" s="250">
        <f>SUM(P122:P123)</f>
        <v>0</v>
      </c>
      <c r="Q121" s="251">
        <f>SUM(Q122:Q123)</f>
        <v>0</v>
      </c>
      <c r="R121" s="249"/>
      <c r="S121" s="250">
        <f>SUM(S122:S123)</f>
        <v>0</v>
      </c>
      <c r="T121" s="251">
        <f>SUM(T122:T123)</f>
        <v>0</v>
      </c>
      <c r="U121" s="249"/>
      <c r="V121" s="250">
        <f>SUM(V122:V123)</f>
        <v>0</v>
      </c>
      <c r="W121" s="251">
        <f>SUM(W122:W123)</f>
        <v>0</v>
      </c>
      <c r="X121" s="249"/>
      <c r="Y121" s="250">
        <f>SUM(Y122:Y123)</f>
        <v>0</v>
      </c>
      <c r="Z121" s="251">
        <f>SUM(Z122:Z123)</f>
        <v>0</v>
      </c>
      <c r="AA121" s="249"/>
      <c r="AB121" s="250">
        <f>SUM(AB122:AB123)</f>
        <v>0</v>
      </c>
      <c r="AC121" s="251">
        <f>SUM(AC122:AC123)</f>
        <v>0</v>
      </c>
      <c r="AD121" s="249"/>
      <c r="AE121" s="250">
        <f>SUM(AE122:AE123)</f>
        <v>0</v>
      </c>
      <c r="AF121" s="251">
        <f>SUM(AF122:AF123)</f>
        <v>0</v>
      </c>
      <c r="AG121" s="249"/>
      <c r="AH121" s="250">
        <f>SUM(AH122:AH123)</f>
        <v>0</v>
      </c>
      <c r="AI121" s="251">
        <f>SUM(AI122:AI123)</f>
        <v>0</v>
      </c>
      <c r="AJ121" s="249"/>
      <c r="AK121" s="250">
        <f>SUM(AK122:AK123)</f>
        <v>0</v>
      </c>
      <c r="AL121" s="251">
        <f>SUM(AL122:AL123)</f>
        <v>0</v>
      </c>
      <c r="AM121" s="249"/>
      <c r="AN121" s="250">
        <f>SUM(AN122:AN123)</f>
        <v>0</v>
      </c>
      <c r="AO121" s="251">
        <f>SUM(AO122:AO123)</f>
        <v>0</v>
      </c>
      <c r="AP121" s="249"/>
      <c r="AQ121" s="250">
        <f>SUM(AQ122:AQ123)</f>
        <v>0</v>
      </c>
      <c r="AR121" s="251">
        <f>SUM(AR122:AR123)</f>
        <v>0</v>
      </c>
      <c r="AS121" s="249"/>
      <c r="AT121" s="250">
        <f>SUM(AT122:AT123)</f>
        <v>0</v>
      </c>
      <c r="AU121" s="251">
        <f>SUM(AU122:AU123)</f>
        <v>0</v>
      </c>
      <c r="AV121" s="249"/>
      <c r="AW121" s="250">
        <f>SUM(AW122:AW123)</f>
        <v>0</v>
      </c>
      <c r="AX121" s="251">
        <f>SUM(AX122:AX123)</f>
        <v>0</v>
      </c>
      <c r="AY121" s="249"/>
      <c r="AZ121" s="250">
        <f>SUM(AZ122:AZ123)</f>
        <v>0</v>
      </c>
      <c r="BA121" s="251">
        <f>SUM(BA122:BA123)</f>
        <v>0</v>
      </c>
      <c r="BB121" s="249"/>
      <c r="BC121" s="250">
        <f>SUM(BC122:BC123)</f>
        <v>0</v>
      </c>
      <c r="BD121" s="251">
        <f>SUM(BD122:BD123)</f>
        <v>0</v>
      </c>
      <c r="BE121" s="249"/>
      <c r="BF121" s="250">
        <f>SUM(BF122:BF123)</f>
        <v>0</v>
      </c>
      <c r="BG121" s="251">
        <f>SUM(BG122:BG123)</f>
        <v>0</v>
      </c>
      <c r="BH121" s="249"/>
      <c r="BI121" s="250">
        <f>SUM(BI122:BI123)</f>
        <v>0</v>
      </c>
      <c r="BJ121" s="251">
        <f>SUM(BJ122:BJ123)</f>
        <v>0</v>
      </c>
      <c r="BK121" s="249"/>
      <c r="BL121" s="250">
        <f>SUM(BL122:BL123)</f>
        <v>0</v>
      </c>
      <c r="BM121" s="251">
        <f>SUM(BM122:BM123)</f>
        <v>0</v>
      </c>
      <c r="BN121" s="249"/>
      <c r="BO121" s="250">
        <f>SUM(BO122:BO123)</f>
        <v>0</v>
      </c>
      <c r="BP121" s="251">
        <f>SUM(BP122:BP123)</f>
        <v>0</v>
      </c>
      <c r="BQ121" s="249"/>
      <c r="BR121" s="250">
        <f>SUM(BR122:BR123)</f>
        <v>0</v>
      </c>
      <c r="BS121" s="251">
        <f>SUM(BS122:BS123)</f>
        <v>0</v>
      </c>
      <c r="BT121" s="249"/>
      <c r="BU121" s="250">
        <f>SUM(BU122:BU123)</f>
        <v>0</v>
      </c>
      <c r="BV121" s="251">
        <f>SUM(BV122:BV123)</f>
        <v>0</v>
      </c>
      <c r="BW121" s="249"/>
      <c r="BX121" s="250">
        <f>SUM(BX122:BX123)</f>
        <v>0</v>
      </c>
      <c r="BY121" s="251">
        <f>SUM(BY122:BY123)</f>
        <v>0</v>
      </c>
      <c r="BZ121" s="249"/>
      <c r="CA121" s="250">
        <f>SUM(CA122:CA123)</f>
        <v>0</v>
      </c>
      <c r="CB121" s="251">
        <f>SUM(CB122:CB123)</f>
        <v>0</v>
      </c>
      <c r="CC121" s="249"/>
      <c r="CD121" s="250">
        <f>SUM(CD122:CD123)</f>
        <v>0</v>
      </c>
      <c r="CE121" s="251">
        <f>SUM(CE122:CE123)</f>
        <v>0</v>
      </c>
      <c r="CF121" s="258">
        <f t="shared" si="122"/>
        <v>0</v>
      </c>
    </row>
    <row r="122" spans="1:84" ht="15" hidden="1" customHeight="1" outlineLevel="1">
      <c r="A122" s="282"/>
      <c r="B122" s="252"/>
      <c r="C122" s="234"/>
      <c r="D122" s="235"/>
      <c r="E122" s="257"/>
      <c r="F122" s="254"/>
      <c r="G122" s="238">
        <f>+$D122*F122/1000</f>
        <v>0</v>
      </c>
      <c r="H122" s="239">
        <f>+$E122*F122</f>
        <v>0</v>
      </c>
      <c r="I122" s="254"/>
      <c r="J122" s="238">
        <f>+$D122*I122/1000</f>
        <v>0</v>
      </c>
      <c r="K122" s="239">
        <f>+$E122*I122</f>
        <v>0</v>
      </c>
      <c r="L122" s="254"/>
      <c r="M122" s="238">
        <f>+$D122*L122/1000</f>
        <v>0</v>
      </c>
      <c r="N122" s="239">
        <f>+$E122*L122</f>
        <v>0</v>
      </c>
      <c r="O122" s="254"/>
      <c r="P122" s="238">
        <f>+$D122*O122/1000</f>
        <v>0</v>
      </c>
      <c r="Q122" s="239">
        <f>+$E122*O122</f>
        <v>0</v>
      </c>
      <c r="R122" s="254"/>
      <c r="S122" s="238">
        <f>+$D122*R122/1000</f>
        <v>0</v>
      </c>
      <c r="T122" s="239">
        <f>+$E122*R122</f>
        <v>0</v>
      </c>
      <c r="U122" s="254"/>
      <c r="V122" s="238">
        <f>+$D122*U122/1000</f>
        <v>0</v>
      </c>
      <c r="W122" s="239">
        <f>+$E122*U122</f>
        <v>0</v>
      </c>
      <c r="X122" s="254"/>
      <c r="Y122" s="238">
        <f>+$D122*X122/1000</f>
        <v>0</v>
      </c>
      <c r="Z122" s="239">
        <f>+$E122*X122</f>
        <v>0</v>
      </c>
      <c r="AA122" s="254"/>
      <c r="AB122" s="238">
        <f>+$D122*AA122/1000</f>
        <v>0</v>
      </c>
      <c r="AC122" s="239">
        <f>+$E122*AA122</f>
        <v>0</v>
      </c>
      <c r="AD122" s="254"/>
      <c r="AE122" s="238">
        <f>+$D122*AD122/1000</f>
        <v>0</v>
      </c>
      <c r="AF122" s="239">
        <f>+$E122*AD122</f>
        <v>0</v>
      </c>
      <c r="AG122" s="254"/>
      <c r="AH122" s="238">
        <f>+$D122*AG122/1000</f>
        <v>0</v>
      </c>
      <c r="AI122" s="239">
        <f>+$E122*AG122</f>
        <v>0</v>
      </c>
      <c r="AJ122" s="254"/>
      <c r="AK122" s="238">
        <f>+$D122*AJ122/1000</f>
        <v>0</v>
      </c>
      <c r="AL122" s="239">
        <f>+$E122*AJ122</f>
        <v>0</v>
      </c>
      <c r="AM122" s="254"/>
      <c r="AN122" s="238">
        <f>+$D122*AM122/1000</f>
        <v>0</v>
      </c>
      <c r="AO122" s="239">
        <f>+$E122*AM122</f>
        <v>0</v>
      </c>
      <c r="AP122" s="254"/>
      <c r="AQ122" s="238">
        <f>+$D122*AP122/1000</f>
        <v>0</v>
      </c>
      <c r="AR122" s="239">
        <f>+$E122*AP122</f>
        <v>0</v>
      </c>
      <c r="AS122" s="254"/>
      <c r="AT122" s="238">
        <f>+$D122*AS122/1000</f>
        <v>0</v>
      </c>
      <c r="AU122" s="239">
        <f>+$E122*AS122</f>
        <v>0</v>
      </c>
      <c r="AV122" s="254"/>
      <c r="AW122" s="238">
        <f>+$D122*AV122/1000</f>
        <v>0</v>
      </c>
      <c r="AX122" s="239">
        <f>+$E122*AV122</f>
        <v>0</v>
      </c>
      <c r="AY122" s="254"/>
      <c r="AZ122" s="238">
        <f>+$D122*AY122/1000</f>
        <v>0</v>
      </c>
      <c r="BA122" s="239">
        <f>+$E122*AY122</f>
        <v>0</v>
      </c>
      <c r="BB122" s="254"/>
      <c r="BC122" s="238">
        <f>+$D122*BB122/1000</f>
        <v>0</v>
      </c>
      <c r="BD122" s="239">
        <f>+$E122*BB122</f>
        <v>0</v>
      </c>
      <c r="BE122" s="254"/>
      <c r="BF122" s="238">
        <f>+$D122*BE122/1000</f>
        <v>0</v>
      </c>
      <c r="BG122" s="239">
        <f>+$E122*BE122</f>
        <v>0</v>
      </c>
      <c r="BH122" s="254"/>
      <c r="BI122" s="238">
        <f>+$D122*BH122/1000</f>
        <v>0</v>
      </c>
      <c r="BJ122" s="239">
        <f>+$E122*BH122</f>
        <v>0</v>
      </c>
      <c r="BK122" s="254"/>
      <c r="BL122" s="238">
        <f>+$D122*BK122/1000</f>
        <v>0</v>
      </c>
      <c r="BM122" s="239">
        <f>+$E122*BK122</f>
        <v>0</v>
      </c>
      <c r="BN122" s="254"/>
      <c r="BO122" s="238">
        <f>+$D122*BN122/1000</f>
        <v>0</v>
      </c>
      <c r="BP122" s="239">
        <f>+$E122*BN122</f>
        <v>0</v>
      </c>
      <c r="BQ122" s="254"/>
      <c r="BR122" s="238">
        <f>+$D122*BQ122/1000</f>
        <v>0</v>
      </c>
      <c r="BS122" s="239">
        <f>+$E122*BQ122</f>
        <v>0</v>
      </c>
      <c r="BT122" s="254"/>
      <c r="BU122" s="238">
        <f>+$D122*BT122/1000</f>
        <v>0</v>
      </c>
      <c r="BV122" s="239">
        <f>+$E122*BT122</f>
        <v>0</v>
      </c>
      <c r="BW122" s="254"/>
      <c r="BX122" s="238">
        <f>+$D122*BW122/1000</f>
        <v>0</v>
      </c>
      <c r="BY122" s="239">
        <f>+$E122*BW122</f>
        <v>0</v>
      </c>
      <c r="BZ122" s="254"/>
      <c r="CA122" s="238">
        <f>+$D122*BZ122/1000</f>
        <v>0</v>
      </c>
      <c r="CB122" s="239">
        <f>+$E122*BZ122</f>
        <v>0</v>
      </c>
      <c r="CC122" s="254"/>
      <c r="CD122" s="238">
        <f>+$D122*CC122/1000</f>
        <v>0</v>
      </c>
      <c r="CE122" s="239">
        <f>+$E122*CC122</f>
        <v>0</v>
      </c>
      <c r="CF122" s="258">
        <f t="shared" si="122"/>
        <v>0</v>
      </c>
    </row>
    <row r="123" spans="1:84" ht="15" hidden="1" customHeight="1" outlineLevel="1">
      <c r="A123" s="240" t="s">
        <v>28</v>
      </c>
      <c r="B123" s="241"/>
      <c r="C123" s="242"/>
      <c r="D123" s="243"/>
      <c r="E123" s="244"/>
      <c r="F123" s="245"/>
      <c r="G123" s="246"/>
      <c r="H123" s="247"/>
      <c r="I123" s="245"/>
      <c r="J123" s="246"/>
      <c r="K123" s="247"/>
      <c r="L123" s="245"/>
      <c r="M123" s="246"/>
      <c r="N123" s="247"/>
      <c r="O123" s="245"/>
      <c r="P123" s="246"/>
      <c r="Q123" s="247"/>
      <c r="R123" s="245"/>
      <c r="S123" s="246"/>
      <c r="T123" s="247"/>
      <c r="U123" s="245"/>
      <c r="V123" s="246"/>
      <c r="W123" s="247"/>
      <c r="X123" s="245"/>
      <c r="Y123" s="246"/>
      <c r="Z123" s="247"/>
      <c r="AA123" s="245"/>
      <c r="AB123" s="246"/>
      <c r="AC123" s="247"/>
      <c r="AD123" s="245"/>
      <c r="AE123" s="246"/>
      <c r="AF123" s="247"/>
      <c r="AG123" s="245"/>
      <c r="AH123" s="246"/>
      <c r="AI123" s="247"/>
      <c r="AJ123" s="245"/>
      <c r="AK123" s="246"/>
      <c r="AL123" s="247"/>
      <c r="AM123" s="245"/>
      <c r="AN123" s="246"/>
      <c r="AO123" s="247"/>
      <c r="AP123" s="245"/>
      <c r="AQ123" s="246"/>
      <c r="AR123" s="247"/>
      <c r="AS123" s="245"/>
      <c r="AT123" s="246"/>
      <c r="AU123" s="247"/>
      <c r="AV123" s="245"/>
      <c r="AW123" s="246"/>
      <c r="AX123" s="247"/>
      <c r="AY123" s="245"/>
      <c r="AZ123" s="246"/>
      <c r="BA123" s="247"/>
      <c r="BB123" s="245"/>
      <c r="BC123" s="246"/>
      <c r="BD123" s="247"/>
      <c r="BE123" s="245"/>
      <c r="BF123" s="246"/>
      <c r="BG123" s="247"/>
      <c r="BH123" s="245"/>
      <c r="BI123" s="246"/>
      <c r="BJ123" s="247"/>
      <c r="BK123" s="245"/>
      <c r="BL123" s="246"/>
      <c r="BM123" s="247"/>
      <c r="BN123" s="245"/>
      <c r="BO123" s="246"/>
      <c r="BP123" s="247"/>
      <c r="BQ123" s="245"/>
      <c r="BR123" s="246"/>
      <c r="BS123" s="247"/>
      <c r="BT123" s="245"/>
      <c r="BU123" s="246"/>
      <c r="BV123" s="247"/>
      <c r="BW123" s="245"/>
      <c r="BX123" s="246"/>
      <c r="BY123" s="247"/>
      <c r="BZ123" s="245"/>
      <c r="CA123" s="246"/>
      <c r="CB123" s="247"/>
      <c r="CC123" s="245"/>
      <c r="CD123" s="246"/>
      <c r="CE123" s="247"/>
      <c r="CF123" s="258">
        <f t="shared" si="122"/>
        <v>0</v>
      </c>
    </row>
    <row r="124" spans="1:84" ht="15" hidden="1" customHeight="1" collapsed="1">
      <c r="A124" s="264">
        <v>37</v>
      </c>
      <c r="B124" s="248" t="s">
        <v>75</v>
      </c>
      <c r="C124" s="333" t="s">
        <v>27</v>
      </c>
      <c r="D124" s="334"/>
      <c r="E124" s="335"/>
      <c r="F124" s="249"/>
      <c r="G124" s="250">
        <f>SUM(G125:G126)</f>
        <v>0</v>
      </c>
      <c r="H124" s="251">
        <f>SUM(H125:H126)</f>
        <v>0</v>
      </c>
      <c r="I124" s="249"/>
      <c r="J124" s="250">
        <f>SUM(J125:J126)</f>
        <v>0</v>
      </c>
      <c r="K124" s="251">
        <f>SUM(K125:K126)</f>
        <v>0</v>
      </c>
      <c r="L124" s="249"/>
      <c r="M124" s="250">
        <f>SUM(M125:M126)</f>
        <v>0</v>
      </c>
      <c r="N124" s="251">
        <f>SUM(N125:N126)</f>
        <v>0</v>
      </c>
      <c r="O124" s="249"/>
      <c r="P124" s="250">
        <f>SUM(P125:P126)</f>
        <v>0</v>
      </c>
      <c r="Q124" s="251">
        <f>SUM(Q125:Q126)</f>
        <v>0</v>
      </c>
      <c r="R124" s="249"/>
      <c r="S124" s="250">
        <f>SUM(S125:S126)</f>
        <v>0</v>
      </c>
      <c r="T124" s="251">
        <f>SUM(T125:T126)</f>
        <v>0</v>
      </c>
      <c r="U124" s="249"/>
      <c r="V124" s="250">
        <f>SUM(V125:V126)</f>
        <v>0</v>
      </c>
      <c r="W124" s="251">
        <f>SUM(W125:W126)</f>
        <v>0</v>
      </c>
      <c r="X124" s="249"/>
      <c r="Y124" s="250">
        <f>SUM(Y125:Y126)</f>
        <v>0</v>
      </c>
      <c r="Z124" s="251">
        <f>SUM(Z125:Z126)</f>
        <v>0</v>
      </c>
      <c r="AA124" s="249"/>
      <c r="AB124" s="250">
        <f>SUM(AB125:AB126)</f>
        <v>0</v>
      </c>
      <c r="AC124" s="251">
        <f>SUM(AC125:AC126)</f>
        <v>0</v>
      </c>
      <c r="AD124" s="249"/>
      <c r="AE124" s="250">
        <f>SUM(AE125:AE126)</f>
        <v>0</v>
      </c>
      <c r="AF124" s="251">
        <f>SUM(AF125:AF126)</f>
        <v>0</v>
      </c>
      <c r="AG124" s="249"/>
      <c r="AH124" s="250">
        <f>SUM(AH125:AH126)</f>
        <v>0</v>
      </c>
      <c r="AI124" s="251">
        <f>SUM(AI125:AI126)</f>
        <v>0</v>
      </c>
      <c r="AJ124" s="249"/>
      <c r="AK124" s="250">
        <f>SUM(AK125:AK126)</f>
        <v>0</v>
      </c>
      <c r="AL124" s="251">
        <f>SUM(AL125:AL126)</f>
        <v>0</v>
      </c>
      <c r="AM124" s="249"/>
      <c r="AN124" s="250">
        <f>SUM(AN125:AN126)</f>
        <v>0</v>
      </c>
      <c r="AO124" s="251">
        <f>SUM(AO125:AO126)</f>
        <v>0</v>
      </c>
      <c r="AP124" s="249"/>
      <c r="AQ124" s="250">
        <f>SUM(AQ125:AQ126)</f>
        <v>0</v>
      </c>
      <c r="AR124" s="251">
        <f>SUM(AR125:AR126)</f>
        <v>0</v>
      </c>
      <c r="AS124" s="249"/>
      <c r="AT124" s="250">
        <f>SUM(AT125:AT126)</f>
        <v>0</v>
      </c>
      <c r="AU124" s="251">
        <f>SUM(AU125:AU126)</f>
        <v>0</v>
      </c>
      <c r="AV124" s="249"/>
      <c r="AW124" s="250">
        <f>SUM(AW125:AW126)</f>
        <v>0</v>
      </c>
      <c r="AX124" s="251">
        <f>SUM(AX125:AX126)</f>
        <v>0</v>
      </c>
      <c r="AY124" s="249"/>
      <c r="AZ124" s="250">
        <f>SUM(AZ125:AZ126)</f>
        <v>0</v>
      </c>
      <c r="BA124" s="251">
        <f>SUM(BA125:BA126)</f>
        <v>0</v>
      </c>
      <c r="BB124" s="249"/>
      <c r="BC124" s="250">
        <f>SUM(BC125:BC126)</f>
        <v>0</v>
      </c>
      <c r="BD124" s="251">
        <f>SUM(BD125:BD126)</f>
        <v>0</v>
      </c>
      <c r="BE124" s="249"/>
      <c r="BF124" s="250">
        <f>SUM(BF125:BF126)</f>
        <v>0</v>
      </c>
      <c r="BG124" s="251">
        <f>SUM(BG125:BG126)</f>
        <v>0</v>
      </c>
      <c r="BH124" s="249"/>
      <c r="BI124" s="250">
        <f>SUM(BI125:BI126)</f>
        <v>0</v>
      </c>
      <c r="BJ124" s="251">
        <f>SUM(BJ125:BJ126)</f>
        <v>0</v>
      </c>
      <c r="BK124" s="249"/>
      <c r="BL124" s="250">
        <f>SUM(BL125:BL126)</f>
        <v>0</v>
      </c>
      <c r="BM124" s="251">
        <f>SUM(BM125:BM126)</f>
        <v>0</v>
      </c>
      <c r="BN124" s="249"/>
      <c r="BO124" s="250">
        <f>SUM(BO125:BO126)</f>
        <v>0</v>
      </c>
      <c r="BP124" s="251">
        <f>SUM(BP125:BP126)</f>
        <v>0</v>
      </c>
      <c r="BQ124" s="249"/>
      <c r="BR124" s="250">
        <f>SUM(BR125:BR126)</f>
        <v>0</v>
      </c>
      <c r="BS124" s="251">
        <f>SUM(BS125:BS126)</f>
        <v>0</v>
      </c>
      <c r="BT124" s="249"/>
      <c r="BU124" s="250">
        <f>SUM(BU125:BU126)</f>
        <v>0</v>
      </c>
      <c r="BV124" s="251">
        <f>SUM(BV125:BV126)</f>
        <v>0</v>
      </c>
      <c r="BW124" s="249"/>
      <c r="BX124" s="250">
        <f>SUM(BX125:BX126)</f>
        <v>0</v>
      </c>
      <c r="BY124" s="251">
        <f>SUM(BY125:BY126)</f>
        <v>0</v>
      </c>
      <c r="BZ124" s="249"/>
      <c r="CA124" s="250">
        <f>SUM(CA125:CA126)</f>
        <v>0</v>
      </c>
      <c r="CB124" s="251">
        <f>SUM(CB125:CB126)</f>
        <v>0</v>
      </c>
      <c r="CC124" s="249"/>
      <c r="CD124" s="250">
        <f>SUM(CD125:CD126)</f>
        <v>0</v>
      </c>
      <c r="CE124" s="251">
        <f>SUM(CE125:CE126)</f>
        <v>0</v>
      </c>
      <c r="CF124" s="258">
        <f t="shared" si="122"/>
        <v>0</v>
      </c>
    </row>
    <row r="125" spans="1:84" ht="15" hidden="1" customHeight="1" outlineLevel="1">
      <c r="A125" s="262"/>
      <c r="B125" s="252"/>
      <c r="C125" s="234"/>
      <c r="D125" s="235"/>
      <c r="E125" s="257"/>
      <c r="F125" s="254"/>
      <c r="G125" s="238">
        <f>+$D125*F125/1000</f>
        <v>0</v>
      </c>
      <c r="H125" s="239">
        <f>+$E125*F125</f>
        <v>0</v>
      </c>
      <c r="I125" s="254"/>
      <c r="J125" s="238">
        <f>+$D125*I125/1000</f>
        <v>0</v>
      </c>
      <c r="K125" s="239">
        <f>+$E125*I125</f>
        <v>0</v>
      </c>
      <c r="L125" s="254"/>
      <c r="M125" s="238">
        <f>+$D125*L125/1000</f>
        <v>0</v>
      </c>
      <c r="N125" s="239">
        <f>+$E125*L125</f>
        <v>0</v>
      </c>
      <c r="O125" s="254"/>
      <c r="P125" s="238">
        <f>+$D125*O125/1000</f>
        <v>0</v>
      </c>
      <c r="Q125" s="239">
        <f>+$E125*O125</f>
        <v>0</v>
      </c>
      <c r="R125" s="254"/>
      <c r="S125" s="238">
        <f>+$D125*R125/1000</f>
        <v>0</v>
      </c>
      <c r="T125" s="239">
        <f>+$E125*R125</f>
        <v>0</v>
      </c>
      <c r="U125" s="254"/>
      <c r="V125" s="238">
        <f>+$D125*U125/1000</f>
        <v>0</v>
      </c>
      <c r="W125" s="239">
        <f>+$E125*U125</f>
        <v>0</v>
      </c>
      <c r="X125" s="254"/>
      <c r="Y125" s="238">
        <f>+$D125*X125/1000</f>
        <v>0</v>
      </c>
      <c r="Z125" s="239">
        <f>+$E125*X125</f>
        <v>0</v>
      </c>
      <c r="AA125" s="254"/>
      <c r="AB125" s="238">
        <f>+$D125*AA125/1000</f>
        <v>0</v>
      </c>
      <c r="AC125" s="239">
        <f>+$E125*AA125</f>
        <v>0</v>
      </c>
      <c r="AD125" s="254"/>
      <c r="AE125" s="238">
        <f>+$D125*AD125/1000</f>
        <v>0</v>
      </c>
      <c r="AF125" s="239">
        <f>+$E125*AD125</f>
        <v>0</v>
      </c>
      <c r="AG125" s="254"/>
      <c r="AH125" s="238">
        <f>+$D125*AG125/1000</f>
        <v>0</v>
      </c>
      <c r="AI125" s="239">
        <f>+$E125*AG125</f>
        <v>0</v>
      </c>
      <c r="AJ125" s="254"/>
      <c r="AK125" s="238">
        <f>+$D125*AJ125/1000</f>
        <v>0</v>
      </c>
      <c r="AL125" s="239">
        <f>+$E125*AJ125</f>
        <v>0</v>
      </c>
      <c r="AM125" s="254"/>
      <c r="AN125" s="238">
        <f>+$D125*AM125/1000</f>
        <v>0</v>
      </c>
      <c r="AO125" s="239">
        <f>+$E125*AM125</f>
        <v>0</v>
      </c>
      <c r="AP125" s="254"/>
      <c r="AQ125" s="238">
        <f>+$D125*AP125/1000</f>
        <v>0</v>
      </c>
      <c r="AR125" s="239">
        <f>+$E125*AP125</f>
        <v>0</v>
      </c>
      <c r="AS125" s="254"/>
      <c r="AT125" s="238">
        <f>+$D125*AS125/1000</f>
        <v>0</v>
      </c>
      <c r="AU125" s="239">
        <f>+$E125*AS125</f>
        <v>0</v>
      </c>
      <c r="AV125" s="254"/>
      <c r="AW125" s="238">
        <f>+$D125*AV125/1000</f>
        <v>0</v>
      </c>
      <c r="AX125" s="239">
        <f>+$E125*AV125</f>
        <v>0</v>
      </c>
      <c r="AY125" s="254"/>
      <c r="AZ125" s="238">
        <f>+$D125*AY125/1000</f>
        <v>0</v>
      </c>
      <c r="BA125" s="239">
        <f>+$E125*AY125</f>
        <v>0</v>
      </c>
      <c r="BB125" s="254"/>
      <c r="BC125" s="238">
        <f>+$D125*BB125/1000</f>
        <v>0</v>
      </c>
      <c r="BD125" s="239">
        <f>+$E125*BB125</f>
        <v>0</v>
      </c>
      <c r="BE125" s="254"/>
      <c r="BF125" s="238">
        <f>+$D125*BE125/1000</f>
        <v>0</v>
      </c>
      <c r="BG125" s="239">
        <f>+$E125*BE125</f>
        <v>0</v>
      </c>
      <c r="BH125" s="254"/>
      <c r="BI125" s="238">
        <f>+$D125*BH125/1000</f>
        <v>0</v>
      </c>
      <c r="BJ125" s="239">
        <f>+$E125*BH125</f>
        <v>0</v>
      </c>
      <c r="BK125" s="254"/>
      <c r="BL125" s="238">
        <f>+$D125*BK125/1000</f>
        <v>0</v>
      </c>
      <c r="BM125" s="239">
        <f>+$E125*BK125</f>
        <v>0</v>
      </c>
      <c r="BN125" s="254"/>
      <c r="BO125" s="238">
        <f>+$D125*BN125/1000</f>
        <v>0</v>
      </c>
      <c r="BP125" s="239">
        <f>+$E125*BN125</f>
        <v>0</v>
      </c>
      <c r="BQ125" s="254"/>
      <c r="BR125" s="238">
        <f>+$D125*BQ125/1000</f>
        <v>0</v>
      </c>
      <c r="BS125" s="239">
        <f>+$E125*BQ125</f>
        <v>0</v>
      </c>
      <c r="BT125" s="254"/>
      <c r="BU125" s="238">
        <f>+$D125*BT125/1000</f>
        <v>0</v>
      </c>
      <c r="BV125" s="239">
        <f>+$E125*BT125</f>
        <v>0</v>
      </c>
      <c r="BW125" s="254"/>
      <c r="BX125" s="238">
        <f>+$D125*BW125/1000</f>
        <v>0</v>
      </c>
      <c r="BY125" s="239">
        <f>+$E125*BW125</f>
        <v>0</v>
      </c>
      <c r="BZ125" s="254"/>
      <c r="CA125" s="238">
        <f>+$D125*BZ125/1000</f>
        <v>0</v>
      </c>
      <c r="CB125" s="239">
        <f>+$E125*BZ125</f>
        <v>0</v>
      </c>
      <c r="CC125" s="254"/>
      <c r="CD125" s="238">
        <f>+$D125*CC125/1000</f>
        <v>0</v>
      </c>
      <c r="CE125" s="239">
        <f>+$E125*CC125</f>
        <v>0</v>
      </c>
      <c r="CF125" s="258">
        <f t="shared" si="122"/>
        <v>0</v>
      </c>
    </row>
    <row r="126" spans="1:84" ht="15" hidden="1" customHeight="1" outlineLevel="1">
      <c r="A126" s="263" t="s">
        <v>41</v>
      </c>
      <c r="B126" s="241"/>
      <c r="C126" s="242"/>
      <c r="D126" s="243"/>
      <c r="E126" s="244"/>
      <c r="F126" s="245"/>
      <c r="G126" s="246"/>
      <c r="H126" s="247"/>
      <c r="I126" s="245"/>
      <c r="J126" s="246"/>
      <c r="K126" s="247"/>
      <c r="L126" s="245"/>
      <c r="M126" s="246"/>
      <c r="N126" s="247"/>
      <c r="O126" s="245"/>
      <c r="P126" s="246"/>
      <c r="Q126" s="247"/>
      <c r="R126" s="245"/>
      <c r="S126" s="246"/>
      <c r="T126" s="247"/>
      <c r="U126" s="245"/>
      <c r="V126" s="246"/>
      <c r="W126" s="247"/>
      <c r="X126" s="245"/>
      <c r="Y126" s="246"/>
      <c r="Z126" s="247"/>
      <c r="AA126" s="245"/>
      <c r="AB126" s="246"/>
      <c r="AC126" s="247"/>
      <c r="AD126" s="245"/>
      <c r="AE126" s="246"/>
      <c r="AF126" s="247"/>
      <c r="AG126" s="245"/>
      <c r="AH126" s="246"/>
      <c r="AI126" s="247"/>
      <c r="AJ126" s="245"/>
      <c r="AK126" s="246"/>
      <c r="AL126" s="247"/>
      <c r="AM126" s="245"/>
      <c r="AN126" s="246"/>
      <c r="AO126" s="247"/>
      <c r="AP126" s="245"/>
      <c r="AQ126" s="246"/>
      <c r="AR126" s="247"/>
      <c r="AS126" s="245"/>
      <c r="AT126" s="246"/>
      <c r="AU126" s="247"/>
      <c r="AV126" s="245"/>
      <c r="AW126" s="246"/>
      <c r="AX126" s="247"/>
      <c r="AY126" s="245"/>
      <c r="AZ126" s="246"/>
      <c r="BA126" s="247"/>
      <c r="BB126" s="245"/>
      <c r="BC126" s="246"/>
      <c r="BD126" s="247"/>
      <c r="BE126" s="245"/>
      <c r="BF126" s="246"/>
      <c r="BG126" s="247"/>
      <c r="BH126" s="245"/>
      <c r="BI126" s="246"/>
      <c r="BJ126" s="247"/>
      <c r="BK126" s="245"/>
      <c r="BL126" s="246"/>
      <c r="BM126" s="247"/>
      <c r="BN126" s="245"/>
      <c r="BO126" s="246"/>
      <c r="BP126" s="247"/>
      <c r="BQ126" s="245"/>
      <c r="BR126" s="246"/>
      <c r="BS126" s="247"/>
      <c r="BT126" s="245"/>
      <c r="BU126" s="246"/>
      <c r="BV126" s="247"/>
      <c r="BW126" s="245"/>
      <c r="BX126" s="246"/>
      <c r="BY126" s="247"/>
      <c r="BZ126" s="245"/>
      <c r="CA126" s="246"/>
      <c r="CB126" s="247"/>
      <c r="CC126" s="245"/>
      <c r="CD126" s="246"/>
      <c r="CE126" s="247"/>
      <c r="CF126" s="258">
        <f t="shared" si="122"/>
        <v>0</v>
      </c>
    </row>
    <row r="127" spans="1:84" ht="15" hidden="1" customHeight="1" collapsed="1">
      <c r="A127" s="264">
        <v>38</v>
      </c>
      <c r="B127" s="313" t="s">
        <v>167</v>
      </c>
      <c r="C127" s="333" t="s">
        <v>27</v>
      </c>
      <c r="D127" s="334"/>
      <c r="E127" s="335"/>
      <c r="F127" s="249"/>
      <c r="G127" s="250">
        <f>SUM(G128:G129)</f>
        <v>0</v>
      </c>
      <c r="H127" s="251">
        <f>SUM(H128:H129)</f>
        <v>0</v>
      </c>
      <c r="I127" s="249"/>
      <c r="J127" s="250">
        <f>SUM(J128:J129)</f>
        <v>0</v>
      </c>
      <c r="K127" s="251">
        <f>SUM(K128:K129)</f>
        <v>0</v>
      </c>
      <c r="L127" s="249"/>
      <c r="M127" s="250">
        <f>SUM(M128:M129)</f>
        <v>0</v>
      </c>
      <c r="N127" s="251">
        <f>SUM(N128:N129)</f>
        <v>0</v>
      </c>
      <c r="O127" s="249"/>
      <c r="P127" s="250">
        <f>SUM(P128:P129)</f>
        <v>0</v>
      </c>
      <c r="Q127" s="251">
        <f>SUM(Q128:Q129)</f>
        <v>0</v>
      </c>
      <c r="R127" s="249"/>
      <c r="S127" s="250">
        <f>SUM(S128:S129)</f>
        <v>0</v>
      </c>
      <c r="T127" s="251">
        <f>SUM(T128:T129)</f>
        <v>0</v>
      </c>
      <c r="U127" s="249"/>
      <c r="V127" s="250">
        <f>SUM(V128:V129)</f>
        <v>0</v>
      </c>
      <c r="W127" s="251">
        <f>SUM(W128:W129)</f>
        <v>0</v>
      </c>
      <c r="X127" s="249"/>
      <c r="Y127" s="250">
        <f>SUM(Y128:Y129)</f>
        <v>0</v>
      </c>
      <c r="Z127" s="251">
        <f>SUM(Z128:Z129)</f>
        <v>0</v>
      </c>
      <c r="AA127" s="249"/>
      <c r="AB127" s="250">
        <f>SUM(AB128:AB129)</f>
        <v>0</v>
      </c>
      <c r="AC127" s="251">
        <f>SUM(AC128:AC129)</f>
        <v>0</v>
      </c>
      <c r="AD127" s="249"/>
      <c r="AE127" s="250">
        <f>SUM(AE128:AE129)</f>
        <v>0</v>
      </c>
      <c r="AF127" s="251">
        <f>SUM(AF128:AF129)</f>
        <v>0</v>
      </c>
      <c r="AG127" s="249"/>
      <c r="AH127" s="250">
        <f>SUM(AH128:AH129)</f>
        <v>0</v>
      </c>
      <c r="AI127" s="251">
        <f>SUM(AI128:AI129)</f>
        <v>0</v>
      </c>
      <c r="AJ127" s="249"/>
      <c r="AK127" s="250">
        <f>SUM(AK128:AK129)</f>
        <v>0</v>
      </c>
      <c r="AL127" s="251">
        <f>SUM(AL128:AL129)</f>
        <v>0</v>
      </c>
      <c r="AM127" s="249"/>
      <c r="AN127" s="250">
        <f>SUM(AN128:AN129)</f>
        <v>0</v>
      </c>
      <c r="AO127" s="251">
        <f>SUM(AO128:AO129)</f>
        <v>0</v>
      </c>
      <c r="AP127" s="249"/>
      <c r="AQ127" s="250">
        <f>SUM(AQ128:AQ129)</f>
        <v>0</v>
      </c>
      <c r="AR127" s="251">
        <f>SUM(AR128:AR129)</f>
        <v>0</v>
      </c>
      <c r="AS127" s="249"/>
      <c r="AT127" s="250">
        <f>SUM(AT128:AT129)</f>
        <v>0</v>
      </c>
      <c r="AU127" s="251">
        <f>SUM(AU128:AU129)</f>
        <v>0</v>
      </c>
      <c r="AV127" s="249"/>
      <c r="AW127" s="250">
        <f>SUM(AW128:AW129)</f>
        <v>0</v>
      </c>
      <c r="AX127" s="251">
        <f>SUM(AX128:AX129)</f>
        <v>0</v>
      </c>
      <c r="AY127" s="249"/>
      <c r="AZ127" s="250">
        <f>SUM(AZ128:AZ129)</f>
        <v>0</v>
      </c>
      <c r="BA127" s="251">
        <f>SUM(BA128:BA129)</f>
        <v>0</v>
      </c>
      <c r="BB127" s="249"/>
      <c r="BC127" s="250">
        <f>SUM(BC128:BC129)</f>
        <v>0</v>
      </c>
      <c r="BD127" s="251">
        <f>SUM(BD128:BD129)</f>
        <v>0</v>
      </c>
      <c r="BE127" s="249"/>
      <c r="BF127" s="250">
        <f>SUM(BF128:BF129)</f>
        <v>0</v>
      </c>
      <c r="BG127" s="251">
        <f>SUM(BG128:BG129)</f>
        <v>0</v>
      </c>
      <c r="BH127" s="249"/>
      <c r="BI127" s="250">
        <f>SUM(BI128:BI129)</f>
        <v>0</v>
      </c>
      <c r="BJ127" s="251">
        <f>SUM(BJ128:BJ129)</f>
        <v>0</v>
      </c>
      <c r="BK127" s="249"/>
      <c r="BL127" s="250">
        <f>SUM(BL128:BL129)</f>
        <v>0</v>
      </c>
      <c r="BM127" s="251">
        <f>SUM(BM128:BM129)</f>
        <v>0</v>
      </c>
      <c r="BN127" s="249"/>
      <c r="BO127" s="250">
        <f>SUM(BO128:BO129)</f>
        <v>0</v>
      </c>
      <c r="BP127" s="251">
        <f>SUM(BP128:BP129)</f>
        <v>0</v>
      </c>
      <c r="BQ127" s="249"/>
      <c r="BR127" s="250">
        <f>SUM(BR128:BR129)</f>
        <v>0</v>
      </c>
      <c r="BS127" s="251">
        <f>SUM(BS128:BS129)</f>
        <v>0</v>
      </c>
      <c r="BT127" s="249"/>
      <c r="BU127" s="250">
        <f>SUM(BU128:BU129)</f>
        <v>0</v>
      </c>
      <c r="BV127" s="251">
        <f>SUM(BV128:BV129)</f>
        <v>0</v>
      </c>
      <c r="BW127" s="249"/>
      <c r="BX127" s="250">
        <f>SUM(BX128:BX129)</f>
        <v>0</v>
      </c>
      <c r="BY127" s="251">
        <f>SUM(BY128:BY129)</f>
        <v>0</v>
      </c>
      <c r="BZ127" s="249"/>
      <c r="CA127" s="250">
        <f>SUM(CA128:CA129)</f>
        <v>0</v>
      </c>
      <c r="CB127" s="251">
        <f>SUM(CB128:CB129)</f>
        <v>0</v>
      </c>
      <c r="CC127" s="249"/>
      <c r="CD127" s="250">
        <f>SUM(CD128:CD129)</f>
        <v>0</v>
      </c>
      <c r="CE127" s="251">
        <f>SUM(CE128:CE129)</f>
        <v>0</v>
      </c>
      <c r="CF127" s="258">
        <f>CD127/14350*1000</f>
        <v>0</v>
      </c>
    </row>
    <row r="128" spans="1:84" ht="15" hidden="1" customHeight="1" outlineLevel="1">
      <c r="A128" s="262"/>
      <c r="B128" s="252"/>
      <c r="C128" s="234"/>
      <c r="D128" s="235"/>
      <c r="E128" s="257"/>
      <c r="F128" s="254"/>
      <c r="G128" s="238">
        <f>+$D128*F128/1000</f>
        <v>0</v>
      </c>
      <c r="H128" s="239">
        <f>+$E128*F128</f>
        <v>0</v>
      </c>
      <c r="I128" s="254"/>
      <c r="J128" s="238">
        <f>+$D128*I128/1000</f>
        <v>0</v>
      </c>
      <c r="K128" s="239">
        <f>+$E128*I128</f>
        <v>0</v>
      </c>
      <c r="L128" s="254"/>
      <c r="M128" s="238">
        <f>+$D128*L128/1000</f>
        <v>0</v>
      </c>
      <c r="N128" s="239">
        <f>+$E128*L128</f>
        <v>0</v>
      </c>
      <c r="O128" s="254"/>
      <c r="P128" s="238">
        <f>+$D128*O128/1000</f>
        <v>0</v>
      </c>
      <c r="Q128" s="239">
        <f>+$E128*O128</f>
        <v>0</v>
      </c>
      <c r="R128" s="254"/>
      <c r="S128" s="238">
        <f>+$D128*R128/1000</f>
        <v>0</v>
      </c>
      <c r="T128" s="239">
        <f>+$E128*R128</f>
        <v>0</v>
      </c>
      <c r="U128" s="254"/>
      <c r="V128" s="238">
        <f>+$D128*U128/1000</f>
        <v>0</v>
      </c>
      <c r="W128" s="239">
        <f>+$E128*U128</f>
        <v>0</v>
      </c>
      <c r="X128" s="254"/>
      <c r="Y128" s="238">
        <f>+$D128*X128/1000</f>
        <v>0</v>
      </c>
      <c r="Z128" s="239">
        <f>+$E128*X128</f>
        <v>0</v>
      </c>
      <c r="AA128" s="254"/>
      <c r="AB128" s="238">
        <f>+$D128*AA128/1000</f>
        <v>0</v>
      </c>
      <c r="AC128" s="239">
        <f>+$E128*AA128</f>
        <v>0</v>
      </c>
      <c r="AD128" s="254"/>
      <c r="AE128" s="238">
        <f>+$D128*AD128/1000</f>
        <v>0</v>
      </c>
      <c r="AF128" s="239">
        <f>+$E128*AD128</f>
        <v>0</v>
      </c>
      <c r="AG128" s="254"/>
      <c r="AH128" s="238">
        <f>+$D128*AG128/1000</f>
        <v>0</v>
      </c>
      <c r="AI128" s="239">
        <f>+$E128*AG128</f>
        <v>0</v>
      </c>
      <c r="AJ128" s="254"/>
      <c r="AK128" s="238">
        <f>+$D128*AJ128/1000</f>
        <v>0</v>
      </c>
      <c r="AL128" s="239">
        <f>+$E128*AJ128</f>
        <v>0</v>
      </c>
      <c r="AM128" s="254"/>
      <c r="AN128" s="238">
        <f>+$D128*AM128/1000</f>
        <v>0</v>
      </c>
      <c r="AO128" s="239">
        <f>+$E128*AM128</f>
        <v>0</v>
      </c>
      <c r="AP128" s="254"/>
      <c r="AQ128" s="238">
        <f>+$D128*AP128/1000</f>
        <v>0</v>
      </c>
      <c r="AR128" s="239">
        <f>+$E128*AP128</f>
        <v>0</v>
      </c>
      <c r="AS128" s="254"/>
      <c r="AT128" s="238">
        <f>+$D128*AS128/1000</f>
        <v>0</v>
      </c>
      <c r="AU128" s="239">
        <f>+$E128*AS128</f>
        <v>0</v>
      </c>
      <c r="AV128" s="254"/>
      <c r="AW128" s="238">
        <f>+$D128*AV128/1000</f>
        <v>0</v>
      </c>
      <c r="AX128" s="239">
        <f>+$E128*AV128</f>
        <v>0</v>
      </c>
      <c r="AY128" s="254"/>
      <c r="AZ128" s="238">
        <f>+$D128*AY128/1000</f>
        <v>0</v>
      </c>
      <c r="BA128" s="239">
        <f>+$E128*AY128</f>
        <v>0</v>
      </c>
      <c r="BB128" s="254"/>
      <c r="BC128" s="238">
        <f>+$D128*BB128/1000</f>
        <v>0</v>
      </c>
      <c r="BD128" s="239">
        <f>+$E128*BB128</f>
        <v>0</v>
      </c>
      <c r="BE128" s="254"/>
      <c r="BF128" s="238">
        <f>+$D128*BE128/1000</f>
        <v>0</v>
      </c>
      <c r="BG128" s="239">
        <f>+$E128*BE128</f>
        <v>0</v>
      </c>
      <c r="BH128" s="254"/>
      <c r="BI128" s="238">
        <f>+$D128*BH128/1000</f>
        <v>0</v>
      </c>
      <c r="BJ128" s="239">
        <f>+$E128*BH128</f>
        <v>0</v>
      </c>
      <c r="BK128" s="254"/>
      <c r="BL128" s="238">
        <f>+$D128*BK128/1000</f>
        <v>0</v>
      </c>
      <c r="BM128" s="239">
        <f>+$E128*BK128</f>
        <v>0</v>
      </c>
      <c r="BN128" s="254"/>
      <c r="BO128" s="238">
        <f>+$D128*BN128/1000</f>
        <v>0</v>
      </c>
      <c r="BP128" s="239">
        <f>+$E128*BN128</f>
        <v>0</v>
      </c>
      <c r="BQ128" s="254"/>
      <c r="BR128" s="238">
        <f>+$D128*BQ128/1000</f>
        <v>0</v>
      </c>
      <c r="BS128" s="239">
        <f>+$E128*BQ128</f>
        <v>0</v>
      </c>
      <c r="BT128" s="254"/>
      <c r="BU128" s="238">
        <f>+$D128*BT128/1000</f>
        <v>0</v>
      </c>
      <c r="BV128" s="239">
        <f>+$E128*BT128</f>
        <v>0</v>
      </c>
      <c r="BW128" s="254"/>
      <c r="BX128" s="238">
        <f>+$D128*BW128/1000</f>
        <v>0</v>
      </c>
      <c r="BY128" s="239">
        <f>+$E128*BW128</f>
        <v>0</v>
      </c>
      <c r="BZ128" s="254"/>
      <c r="CA128" s="238">
        <f>+$D128*BZ128/1000</f>
        <v>0</v>
      </c>
      <c r="CB128" s="239">
        <f>+$E128*BZ128</f>
        <v>0</v>
      </c>
      <c r="CC128" s="254"/>
      <c r="CD128" s="238">
        <f>+$D128*CC128/1000</f>
        <v>0</v>
      </c>
      <c r="CE128" s="239">
        <f>+$E128*CC128</f>
        <v>0</v>
      </c>
      <c r="CF128" s="258">
        <f>CD128/14350*1000</f>
        <v>0</v>
      </c>
    </row>
    <row r="129" spans="1:84" ht="15" hidden="1" customHeight="1" outlineLevel="1">
      <c r="A129" s="263" t="s">
        <v>41</v>
      </c>
      <c r="B129" s="241"/>
      <c r="C129" s="242"/>
      <c r="D129" s="243"/>
      <c r="E129" s="244"/>
      <c r="F129" s="245"/>
      <c r="G129" s="246"/>
      <c r="H129" s="247"/>
      <c r="I129" s="245"/>
      <c r="J129" s="246"/>
      <c r="K129" s="247"/>
      <c r="L129" s="245"/>
      <c r="M129" s="246"/>
      <c r="N129" s="247"/>
      <c r="O129" s="245"/>
      <c r="P129" s="246"/>
      <c r="Q129" s="247"/>
      <c r="R129" s="245"/>
      <c r="S129" s="246"/>
      <c r="T129" s="247"/>
      <c r="U129" s="245"/>
      <c r="V129" s="246"/>
      <c r="W129" s="247"/>
      <c r="X129" s="245"/>
      <c r="Y129" s="246"/>
      <c r="Z129" s="247"/>
      <c r="AA129" s="245"/>
      <c r="AB129" s="246"/>
      <c r="AC129" s="247"/>
      <c r="AD129" s="245"/>
      <c r="AE129" s="246"/>
      <c r="AF129" s="247"/>
      <c r="AG129" s="245"/>
      <c r="AH129" s="246"/>
      <c r="AI129" s="247"/>
      <c r="AJ129" s="245"/>
      <c r="AK129" s="246"/>
      <c r="AL129" s="247"/>
      <c r="AM129" s="245"/>
      <c r="AN129" s="246"/>
      <c r="AO129" s="247"/>
      <c r="AP129" s="245"/>
      <c r="AQ129" s="246"/>
      <c r="AR129" s="247"/>
      <c r="AS129" s="245"/>
      <c r="AT129" s="246"/>
      <c r="AU129" s="247"/>
      <c r="AV129" s="245"/>
      <c r="AW129" s="246"/>
      <c r="AX129" s="247"/>
      <c r="AY129" s="245"/>
      <c r="AZ129" s="246"/>
      <c r="BA129" s="247"/>
      <c r="BB129" s="245"/>
      <c r="BC129" s="246"/>
      <c r="BD129" s="247"/>
      <c r="BE129" s="245"/>
      <c r="BF129" s="246"/>
      <c r="BG129" s="247"/>
      <c r="BH129" s="245"/>
      <c r="BI129" s="246"/>
      <c r="BJ129" s="247"/>
      <c r="BK129" s="245"/>
      <c r="BL129" s="246"/>
      <c r="BM129" s="247"/>
      <c r="BN129" s="245"/>
      <c r="BO129" s="246"/>
      <c r="BP129" s="247"/>
      <c r="BQ129" s="245"/>
      <c r="BR129" s="246"/>
      <c r="BS129" s="247"/>
      <c r="BT129" s="245"/>
      <c r="BU129" s="246"/>
      <c r="BV129" s="247"/>
      <c r="BW129" s="245"/>
      <c r="BX129" s="246"/>
      <c r="BY129" s="247"/>
      <c r="BZ129" s="245"/>
      <c r="CA129" s="246"/>
      <c r="CB129" s="247"/>
      <c r="CC129" s="245"/>
      <c r="CD129" s="246"/>
      <c r="CE129" s="247"/>
      <c r="CF129" s="258">
        <f>CD129/14350*1000</f>
        <v>0</v>
      </c>
    </row>
    <row r="130" spans="1:84" ht="15" hidden="1" customHeight="1" collapsed="1">
      <c r="A130" s="264">
        <v>41</v>
      </c>
      <c r="B130" s="248" t="s">
        <v>77</v>
      </c>
      <c r="C130" s="333" t="s">
        <v>27</v>
      </c>
      <c r="D130" s="334"/>
      <c r="E130" s="335"/>
      <c r="F130" s="249"/>
      <c r="G130" s="250">
        <f>SUM(G131:G132)</f>
        <v>0</v>
      </c>
      <c r="H130" s="251">
        <f>SUM(H131:H132)</f>
        <v>0</v>
      </c>
      <c r="I130" s="249"/>
      <c r="J130" s="250">
        <f>SUM(J131:J132)</f>
        <v>0</v>
      </c>
      <c r="K130" s="251">
        <f>SUM(K131:K132)</f>
        <v>0</v>
      </c>
      <c r="L130" s="249"/>
      <c r="M130" s="250">
        <f>SUM(M131:M132)</f>
        <v>0</v>
      </c>
      <c r="N130" s="251">
        <f>SUM(N131:N132)</f>
        <v>0</v>
      </c>
      <c r="O130" s="249"/>
      <c r="P130" s="250">
        <f>SUM(P131:P132)</f>
        <v>0</v>
      </c>
      <c r="Q130" s="251">
        <f>SUM(Q131:Q132)</f>
        <v>0</v>
      </c>
      <c r="R130" s="249"/>
      <c r="S130" s="250">
        <f>SUM(S131:S132)</f>
        <v>0</v>
      </c>
      <c r="T130" s="251">
        <f>SUM(T131:T132)</f>
        <v>0</v>
      </c>
      <c r="U130" s="249"/>
      <c r="V130" s="250">
        <f>SUM(V131:V132)</f>
        <v>0</v>
      </c>
      <c r="W130" s="251">
        <f>SUM(W131:W132)</f>
        <v>0</v>
      </c>
      <c r="X130" s="249"/>
      <c r="Y130" s="250">
        <f>SUM(Y131:Y132)</f>
        <v>0</v>
      </c>
      <c r="Z130" s="251">
        <f>SUM(Z131:Z132)</f>
        <v>0</v>
      </c>
      <c r="AA130" s="249"/>
      <c r="AB130" s="250">
        <f>SUM(AB131:AB132)</f>
        <v>0</v>
      </c>
      <c r="AC130" s="251">
        <f>SUM(AC131:AC132)</f>
        <v>0</v>
      </c>
      <c r="AD130" s="249"/>
      <c r="AE130" s="250">
        <f>SUM(AE131:AE132)</f>
        <v>0</v>
      </c>
      <c r="AF130" s="251">
        <f>SUM(AF131:AF132)</f>
        <v>0</v>
      </c>
      <c r="AG130" s="249"/>
      <c r="AH130" s="250">
        <f>SUM(AH131:AH132)</f>
        <v>0</v>
      </c>
      <c r="AI130" s="251">
        <f>SUM(AI131:AI132)</f>
        <v>0</v>
      </c>
      <c r="AJ130" s="249"/>
      <c r="AK130" s="250">
        <f>SUM(AK131:AK132)</f>
        <v>0</v>
      </c>
      <c r="AL130" s="251">
        <f>SUM(AL131:AL132)</f>
        <v>0</v>
      </c>
      <c r="AM130" s="249"/>
      <c r="AN130" s="250">
        <f>SUM(AN131:AN132)</f>
        <v>0</v>
      </c>
      <c r="AO130" s="251">
        <f>SUM(AO131:AO132)</f>
        <v>0</v>
      </c>
      <c r="AP130" s="249"/>
      <c r="AQ130" s="250">
        <f>SUM(AQ131:AQ132)</f>
        <v>0</v>
      </c>
      <c r="AR130" s="251">
        <f>SUM(AR131:AR132)</f>
        <v>0</v>
      </c>
      <c r="AS130" s="249"/>
      <c r="AT130" s="250">
        <f>SUM(AT131:AT132)</f>
        <v>0</v>
      </c>
      <c r="AU130" s="251">
        <f>SUM(AU131:AU132)</f>
        <v>0</v>
      </c>
      <c r="AV130" s="249"/>
      <c r="AW130" s="250">
        <f>SUM(AW131:AW132)</f>
        <v>0</v>
      </c>
      <c r="AX130" s="251">
        <f>SUM(AX131:AX132)</f>
        <v>0</v>
      </c>
      <c r="AY130" s="249"/>
      <c r="AZ130" s="250">
        <f>SUM(AZ131:AZ132)</f>
        <v>0</v>
      </c>
      <c r="BA130" s="251">
        <f>SUM(BA131:BA132)</f>
        <v>0</v>
      </c>
      <c r="BB130" s="249"/>
      <c r="BC130" s="250">
        <f>SUM(BC131:BC132)</f>
        <v>0</v>
      </c>
      <c r="BD130" s="251">
        <f>SUM(BD131:BD132)</f>
        <v>0</v>
      </c>
      <c r="BE130" s="249"/>
      <c r="BF130" s="250">
        <f>SUM(BF131:BF132)</f>
        <v>0</v>
      </c>
      <c r="BG130" s="251">
        <f>SUM(BG131:BG132)</f>
        <v>0</v>
      </c>
      <c r="BH130" s="249"/>
      <c r="BI130" s="250">
        <f>SUM(BI131:BI132)</f>
        <v>0</v>
      </c>
      <c r="BJ130" s="251">
        <f>SUM(BJ131:BJ132)</f>
        <v>0</v>
      </c>
      <c r="BK130" s="249"/>
      <c r="BL130" s="250">
        <f>SUM(BL131:BL132)</f>
        <v>0</v>
      </c>
      <c r="BM130" s="251">
        <f>SUM(BM131:BM132)</f>
        <v>0</v>
      </c>
      <c r="BN130" s="249"/>
      <c r="BO130" s="250">
        <f>SUM(BO131:BO132)</f>
        <v>0</v>
      </c>
      <c r="BP130" s="251">
        <f>SUM(BP131:BP132)</f>
        <v>0</v>
      </c>
      <c r="BQ130" s="249"/>
      <c r="BR130" s="250">
        <f>SUM(BR131:BR132)</f>
        <v>0</v>
      </c>
      <c r="BS130" s="251">
        <f>SUM(BS131:BS132)</f>
        <v>0</v>
      </c>
      <c r="BT130" s="249"/>
      <c r="BU130" s="250">
        <f>SUM(BU131:BU132)</f>
        <v>0</v>
      </c>
      <c r="BV130" s="251">
        <f>SUM(BV131:BV132)</f>
        <v>0</v>
      </c>
      <c r="BW130" s="249"/>
      <c r="BX130" s="250">
        <f>SUM(BX131:BX132)</f>
        <v>0</v>
      </c>
      <c r="BY130" s="251">
        <f>SUM(BY131:BY132)</f>
        <v>0</v>
      </c>
      <c r="BZ130" s="249"/>
      <c r="CA130" s="250">
        <f>SUM(CA131:CA132)</f>
        <v>0</v>
      </c>
      <c r="CB130" s="251">
        <f>SUM(CB131:CB132)</f>
        <v>0</v>
      </c>
      <c r="CC130" s="249"/>
      <c r="CD130" s="250">
        <f>SUM(CD131:CD132)</f>
        <v>0</v>
      </c>
      <c r="CE130" s="251">
        <f>SUM(CE131:CE132)</f>
        <v>0</v>
      </c>
      <c r="CF130" s="258">
        <f t="shared" si="122"/>
        <v>0</v>
      </c>
    </row>
    <row r="131" spans="1:84" ht="15" hidden="1" customHeight="1" outlineLevel="1">
      <c r="A131" s="282"/>
      <c r="B131" s="252"/>
      <c r="C131" s="234"/>
      <c r="D131" s="235"/>
      <c r="E131" s="257"/>
      <c r="F131" s="254"/>
      <c r="G131" s="238">
        <f>+$D131*F131/1000</f>
        <v>0</v>
      </c>
      <c r="H131" s="239">
        <f>+$E131*F131</f>
        <v>0</v>
      </c>
      <c r="I131" s="254"/>
      <c r="J131" s="238">
        <f>+$D131*I131/1000</f>
        <v>0</v>
      </c>
      <c r="K131" s="239">
        <f>+$E131*I131</f>
        <v>0</v>
      </c>
      <c r="L131" s="254"/>
      <c r="M131" s="238">
        <f>+$D131*L131/1000</f>
        <v>0</v>
      </c>
      <c r="N131" s="239">
        <f>+$E131*L131</f>
        <v>0</v>
      </c>
      <c r="O131" s="254"/>
      <c r="P131" s="238">
        <f>+$D131*O131/1000</f>
        <v>0</v>
      </c>
      <c r="Q131" s="239">
        <f>+$E131*O131</f>
        <v>0</v>
      </c>
      <c r="R131" s="254"/>
      <c r="S131" s="238">
        <f>+$D131*R131/1000</f>
        <v>0</v>
      </c>
      <c r="T131" s="239">
        <f>+$E131*R131</f>
        <v>0</v>
      </c>
      <c r="U131" s="254"/>
      <c r="V131" s="238">
        <f>+$D131*U131/1000</f>
        <v>0</v>
      </c>
      <c r="W131" s="239">
        <f>+$E131*U131</f>
        <v>0</v>
      </c>
      <c r="X131" s="254"/>
      <c r="Y131" s="238">
        <f>+$D131*X131/1000</f>
        <v>0</v>
      </c>
      <c r="Z131" s="239">
        <f>+$E131*X131</f>
        <v>0</v>
      </c>
      <c r="AA131" s="254"/>
      <c r="AB131" s="238">
        <f>+$D131*AA131/1000</f>
        <v>0</v>
      </c>
      <c r="AC131" s="239">
        <f>+$E131*AA131</f>
        <v>0</v>
      </c>
      <c r="AD131" s="254"/>
      <c r="AE131" s="238">
        <f>+$D131*AD131/1000</f>
        <v>0</v>
      </c>
      <c r="AF131" s="239">
        <f>+$E131*AD131</f>
        <v>0</v>
      </c>
      <c r="AG131" s="254"/>
      <c r="AH131" s="238">
        <f>+$D131*AG131/1000</f>
        <v>0</v>
      </c>
      <c r="AI131" s="239">
        <f>+$E131*AG131</f>
        <v>0</v>
      </c>
      <c r="AJ131" s="254"/>
      <c r="AK131" s="238">
        <f>+$D131*AJ131/1000</f>
        <v>0</v>
      </c>
      <c r="AL131" s="239">
        <f>+$E131*AJ131</f>
        <v>0</v>
      </c>
      <c r="AM131" s="254"/>
      <c r="AN131" s="238">
        <f>+$D131*AM131/1000</f>
        <v>0</v>
      </c>
      <c r="AO131" s="239">
        <f>+$E131*AM131</f>
        <v>0</v>
      </c>
      <c r="AP131" s="254"/>
      <c r="AQ131" s="238">
        <f>+$D131*AP131/1000</f>
        <v>0</v>
      </c>
      <c r="AR131" s="239">
        <f>+$E131*AP131</f>
        <v>0</v>
      </c>
      <c r="AS131" s="254"/>
      <c r="AT131" s="238">
        <f>+$D131*AS131/1000</f>
        <v>0</v>
      </c>
      <c r="AU131" s="239">
        <f>+$E131*AS131</f>
        <v>0</v>
      </c>
      <c r="AV131" s="254"/>
      <c r="AW131" s="238">
        <f>+$D131*AV131/1000</f>
        <v>0</v>
      </c>
      <c r="AX131" s="239">
        <f>+$E131*AV131</f>
        <v>0</v>
      </c>
      <c r="AY131" s="254"/>
      <c r="AZ131" s="238">
        <f>+$D131*AY131/1000</f>
        <v>0</v>
      </c>
      <c r="BA131" s="239">
        <f>+$E131*AY131</f>
        <v>0</v>
      </c>
      <c r="BB131" s="254"/>
      <c r="BC131" s="238">
        <f>+$D131*BB131/1000</f>
        <v>0</v>
      </c>
      <c r="BD131" s="239">
        <f>+$E131*BB131</f>
        <v>0</v>
      </c>
      <c r="BE131" s="254"/>
      <c r="BF131" s="238">
        <f>+$D131*BE131/1000</f>
        <v>0</v>
      </c>
      <c r="BG131" s="239">
        <f>+$E131*BE131</f>
        <v>0</v>
      </c>
      <c r="BH131" s="254"/>
      <c r="BI131" s="238">
        <f>+$D131*BH131/1000</f>
        <v>0</v>
      </c>
      <c r="BJ131" s="239">
        <f>+$E131*BH131</f>
        <v>0</v>
      </c>
      <c r="BK131" s="254"/>
      <c r="BL131" s="238">
        <f>+$D131*BK131/1000</f>
        <v>0</v>
      </c>
      <c r="BM131" s="239">
        <f>+$E131*BK131</f>
        <v>0</v>
      </c>
      <c r="BN131" s="254"/>
      <c r="BO131" s="238">
        <f>+$D131*BN131/1000</f>
        <v>0</v>
      </c>
      <c r="BP131" s="239">
        <f>+$E131*BN131</f>
        <v>0</v>
      </c>
      <c r="BQ131" s="254"/>
      <c r="BR131" s="238">
        <f>+$D131*BQ131/1000</f>
        <v>0</v>
      </c>
      <c r="BS131" s="239">
        <f>+$E131*BQ131</f>
        <v>0</v>
      </c>
      <c r="BT131" s="254"/>
      <c r="BU131" s="238">
        <f>+$D131*BT131/1000</f>
        <v>0</v>
      </c>
      <c r="BV131" s="239">
        <f>+$E131*BT131</f>
        <v>0</v>
      </c>
      <c r="BW131" s="254"/>
      <c r="BX131" s="238">
        <f>+$D131*BW131/1000</f>
        <v>0</v>
      </c>
      <c r="BY131" s="239">
        <f>+$E131*BW131</f>
        <v>0</v>
      </c>
      <c r="BZ131" s="254"/>
      <c r="CA131" s="238">
        <f>+$D131*BZ131/1000</f>
        <v>0</v>
      </c>
      <c r="CB131" s="239">
        <f>+$E131*BZ131</f>
        <v>0</v>
      </c>
      <c r="CC131" s="254"/>
      <c r="CD131" s="238">
        <f>+$D131*CC131/1000</f>
        <v>0</v>
      </c>
      <c r="CE131" s="239">
        <f>+$E131*CC131</f>
        <v>0</v>
      </c>
      <c r="CF131" s="258">
        <f t="shared" si="122"/>
        <v>0</v>
      </c>
    </row>
    <row r="132" spans="1:84" ht="15" hidden="1" customHeight="1" outlineLevel="1">
      <c r="A132" s="240" t="s">
        <v>28</v>
      </c>
      <c r="B132" s="241"/>
      <c r="C132" s="242"/>
      <c r="D132" s="243"/>
      <c r="E132" s="244"/>
      <c r="F132" s="245"/>
      <c r="G132" s="246"/>
      <c r="H132" s="247"/>
      <c r="I132" s="245"/>
      <c r="J132" s="246"/>
      <c r="K132" s="247"/>
      <c r="L132" s="245"/>
      <c r="M132" s="246"/>
      <c r="N132" s="247"/>
      <c r="O132" s="245"/>
      <c r="P132" s="246"/>
      <c r="Q132" s="247"/>
      <c r="R132" s="245"/>
      <c r="S132" s="246"/>
      <c r="T132" s="247"/>
      <c r="U132" s="245"/>
      <c r="V132" s="246"/>
      <c r="W132" s="247"/>
      <c r="X132" s="245"/>
      <c r="Y132" s="246"/>
      <c r="Z132" s="247"/>
      <c r="AA132" s="245"/>
      <c r="AB132" s="246"/>
      <c r="AC132" s="247"/>
      <c r="AD132" s="245"/>
      <c r="AE132" s="246"/>
      <c r="AF132" s="247"/>
      <c r="AG132" s="245"/>
      <c r="AH132" s="246"/>
      <c r="AI132" s="247"/>
      <c r="AJ132" s="245"/>
      <c r="AK132" s="246"/>
      <c r="AL132" s="247"/>
      <c r="AM132" s="245"/>
      <c r="AN132" s="246"/>
      <c r="AO132" s="247"/>
      <c r="AP132" s="245"/>
      <c r="AQ132" s="246"/>
      <c r="AR132" s="247"/>
      <c r="AS132" s="245"/>
      <c r="AT132" s="246"/>
      <c r="AU132" s="247"/>
      <c r="AV132" s="245"/>
      <c r="AW132" s="246"/>
      <c r="AX132" s="247"/>
      <c r="AY132" s="245"/>
      <c r="AZ132" s="246"/>
      <c r="BA132" s="247"/>
      <c r="BB132" s="245"/>
      <c r="BC132" s="246"/>
      <c r="BD132" s="247"/>
      <c r="BE132" s="245"/>
      <c r="BF132" s="246"/>
      <c r="BG132" s="247"/>
      <c r="BH132" s="245"/>
      <c r="BI132" s="246"/>
      <c r="BJ132" s="247"/>
      <c r="BK132" s="245"/>
      <c r="BL132" s="246"/>
      <c r="BM132" s="247"/>
      <c r="BN132" s="245"/>
      <c r="BO132" s="246"/>
      <c r="BP132" s="247"/>
      <c r="BQ132" s="245"/>
      <c r="BR132" s="246"/>
      <c r="BS132" s="247"/>
      <c r="BT132" s="245"/>
      <c r="BU132" s="246"/>
      <c r="BV132" s="247"/>
      <c r="BW132" s="245"/>
      <c r="BX132" s="246"/>
      <c r="BY132" s="247"/>
      <c r="BZ132" s="245"/>
      <c r="CA132" s="246"/>
      <c r="CB132" s="247"/>
      <c r="CC132" s="245"/>
      <c r="CD132" s="246"/>
      <c r="CE132" s="247"/>
      <c r="CF132" s="258">
        <f t="shared" si="122"/>
        <v>0</v>
      </c>
    </row>
    <row r="133" spans="1:84" ht="15" customHeight="1" collapsed="1">
      <c r="A133" s="264">
        <v>42</v>
      </c>
      <c r="B133" s="248" t="s">
        <v>78</v>
      </c>
      <c r="C133" s="333" t="s">
        <v>27</v>
      </c>
      <c r="D133" s="334"/>
      <c r="E133" s="335"/>
      <c r="F133" s="249"/>
      <c r="G133" s="250">
        <f>SUM(G134:G140)</f>
        <v>0</v>
      </c>
      <c r="H133" s="251">
        <f>SUM(H134:H140)</f>
        <v>0</v>
      </c>
      <c r="I133" s="249"/>
      <c r="J133" s="250">
        <f>SUM(J134:J140)</f>
        <v>0</v>
      </c>
      <c r="K133" s="251">
        <f>SUM(K134:K140)</f>
        <v>0</v>
      </c>
      <c r="L133" s="249"/>
      <c r="M133" s="250">
        <f>SUM(M134:M140)</f>
        <v>0</v>
      </c>
      <c r="N133" s="251">
        <f>SUM(N134:N140)</f>
        <v>0</v>
      </c>
      <c r="O133" s="249"/>
      <c r="P133" s="250">
        <f>SUM(P134:P140)</f>
        <v>0</v>
      </c>
      <c r="Q133" s="251">
        <f>SUM(Q134:Q140)</f>
        <v>0</v>
      </c>
      <c r="R133" s="249"/>
      <c r="S133" s="250">
        <f>SUM(S134:S140)</f>
        <v>0</v>
      </c>
      <c r="T133" s="251">
        <f>SUM(T134:T140)</f>
        <v>0</v>
      </c>
      <c r="U133" s="249"/>
      <c r="V133" s="250">
        <f>SUM(V134:V140)</f>
        <v>0</v>
      </c>
      <c r="W133" s="251">
        <f>SUM(W134:W140)</f>
        <v>0</v>
      </c>
      <c r="X133" s="249"/>
      <c r="Y133" s="250">
        <f>SUM(Y134:Y140)</f>
        <v>0</v>
      </c>
      <c r="Z133" s="251">
        <f>SUM(Z134:Z140)</f>
        <v>0</v>
      </c>
      <c r="AA133" s="249"/>
      <c r="AB133" s="250">
        <f>SUM(AB134:AB140)</f>
        <v>0</v>
      </c>
      <c r="AC133" s="251">
        <f>SUM(AC134:AC140)</f>
        <v>18552.439999999999</v>
      </c>
      <c r="AD133" s="249"/>
      <c r="AE133" s="250">
        <f>SUM(AE134:AE140)</f>
        <v>0</v>
      </c>
      <c r="AF133" s="251">
        <f>SUM(AF134:AF140)</f>
        <v>0</v>
      </c>
      <c r="AG133" s="249"/>
      <c r="AH133" s="250">
        <f>SUM(AH134:AH140)</f>
        <v>0</v>
      </c>
      <c r="AI133" s="251">
        <f>SUM(AI134:AI140)</f>
        <v>0</v>
      </c>
      <c r="AJ133" s="249"/>
      <c r="AK133" s="250">
        <f>SUM(AK134:AK140)</f>
        <v>0</v>
      </c>
      <c r="AL133" s="251">
        <f>SUM(AL134:AL140)</f>
        <v>0</v>
      </c>
      <c r="AM133" s="249"/>
      <c r="AN133" s="250">
        <f>SUM(AN134:AN140)</f>
        <v>0</v>
      </c>
      <c r="AO133" s="251">
        <f>SUM(AO134:AO140)</f>
        <v>0</v>
      </c>
      <c r="AP133" s="249"/>
      <c r="AQ133" s="250">
        <f>SUM(AQ134:AQ140)</f>
        <v>0</v>
      </c>
      <c r="AR133" s="251">
        <f>SUM(AR134:AR140)</f>
        <v>0</v>
      </c>
      <c r="AS133" s="249"/>
      <c r="AT133" s="250">
        <f>SUM(AT134:AT140)</f>
        <v>0</v>
      </c>
      <c r="AU133" s="251">
        <f>SUM(AU134:AU140)</f>
        <v>0</v>
      </c>
      <c r="AV133" s="249"/>
      <c r="AW133" s="250">
        <f>SUM(AW134:AW140)</f>
        <v>0</v>
      </c>
      <c r="AX133" s="251">
        <f>SUM(AX134:AX140)</f>
        <v>0</v>
      </c>
      <c r="AY133" s="249"/>
      <c r="AZ133" s="250">
        <f>SUM(AZ134:AZ140)</f>
        <v>0</v>
      </c>
      <c r="BA133" s="251">
        <f>SUM(BA134:BA140)</f>
        <v>990.48</v>
      </c>
      <c r="BB133" s="249"/>
      <c r="BC133" s="250">
        <f>SUM(BC134:BC140)</f>
        <v>0</v>
      </c>
      <c r="BD133" s="251">
        <f>SUM(BD134:BD140)</f>
        <v>0</v>
      </c>
      <c r="BE133" s="249"/>
      <c r="BF133" s="250">
        <f>SUM(BF134:BF140)</f>
        <v>0</v>
      </c>
      <c r="BG133" s="251">
        <f>SUM(BG134:BG140)</f>
        <v>0</v>
      </c>
      <c r="BH133" s="249"/>
      <c r="BI133" s="250">
        <f>SUM(BI134:BI140)</f>
        <v>0</v>
      </c>
      <c r="BJ133" s="251">
        <f>SUM(BJ134:BJ140)</f>
        <v>0</v>
      </c>
      <c r="BK133" s="249"/>
      <c r="BL133" s="250">
        <f>SUM(BL134:BL140)</f>
        <v>0</v>
      </c>
      <c r="BM133" s="251">
        <f>SUM(BM134:BM140)</f>
        <v>0</v>
      </c>
      <c r="BN133" s="249"/>
      <c r="BO133" s="250">
        <f>SUM(BO134:BO140)</f>
        <v>0</v>
      </c>
      <c r="BP133" s="251">
        <f>SUM(BP134:BP140)</f>
        <v>0</v>
      </c>
      <c r="BQ133" s="249"/>
      <c r="BR133" s="250">
        <f>SUM(BR134:BR140)</f>
        <v>0</v>
      </c>
      <c r="BS133" s="251">
        <f>SUM(BS134:BS140)</f>
        <v>0</v>
      </c>
      <c r="BT133" s="249"/>
      <c r="BU133" s="250">
        <f>SUM(BU134:BU140)</f>
        <v>0</v>
      </c>
      <c r="BV133" s="251">
        <f>SUM(BV134:BV140)</f>
        <v>0</v>
      </c>
      <c r="BW133" s="249"/>
      <c r="BX133" s="250">
        <f>SUM(BX134:BX140)</f>
        <v>0</v>
      </c>
      <c r="BY133" s="251">
        <f>SUM(BY134:BY140)</f>
        <v>0</v>
      </c>
      <c r="BZ133" s="249"/>
      <c r="CA133" s="250">
        <f>SUM(CA134:CA140)</f>
        <v>0</v>
      </c>
      <c r="CB133" s="251">
        <f>SUM(CB134:CB140)</f>
        <v>0</v>
      </c>
      <c r="CC133" s="249"/>
      <c r="CD133" s="250">
        <f>SUM(CD134:CD140)</f>
        <v>0</v>
      </c>
      <c r="CE133" s="251">
        <f>SUM(CE134:CE140)</f>
        <v>19542.919999999998</v>
      </c>
      <c r="CF133" s="258">
        <f t="shared" si="122"/>
        <v>0</v>
      </c>
    </row>
    <row r="134" spans="1:84" ht="15" customHeight="1" outlineLevel="1">
      <c r="A134" s="262"/>
      <c r="B134" s="252" t="s">
        <v>555</v>
      </c>
      <c r="C134" s="234" t="s">
        <v>76</v>
      </c>
      <c r="D134" s="284"/>
      <c r="E134" s="253">
        <v>10000</v>
      </c>
      <c r="F134" s="254"/>
      <c r="G134" s="238">
        <f t="shared" ref="G134:G139" si="123">+$D134*F134/1000</f>
        <v>0</v>
      </c>
      <c r="H134" s="239">
        <f t="shared" ref="H134:H139" si="124">+$E134*F134</f>
        <v>0</v>
      </c>
      <c r="I134" s="254"/>
      <c r="J134" s="238">
        <f t="shared" ref="J134:J139" si="125">+$D134*I134/1000</f>
        <v>0</v>
      </c>
      <c r="K134" s="239">
        <f t="shared" ref="K134:K139" si="126">+$E134*I134</f>
        <v>0</v>
      </c>
      <c r="L134" s="254"/>
      <c r="M134" s="238">
        <f t="shared" ref="M134:M139" si="127">+$D134*L134/1000</f>
        <v>0</v>
      </c>
      <c r="N134" s="239">
        <f t="shared" ref="N134:N139" si="128">+$E134*L134</f>
        <v>0</v>
      </c>
      <c r="O134" s="254"/>
      <c r="P134" s="238">
        <f t="shared" ref="P134:P139" si="129">+$D134*O134/1000</f>
        <v>0</v>
      </c>
      <c r="Q134" s="239">
        <f t="shared" ref="Q134:Q139" si="130">+$E134*O134</f>
        <v>0</v>
      </c>
      <c r="R134" s="254"/>
      <c r="S134" s="238">
        <f t="shared" ref="S134:S139" si="131">+$D134*R134/1000</f>
        <v>0</v>
      </c>
      <c r="T134" s="239">
        <f t="shared" ref="T134:T139" si="132">+$E134*R134</f>
        <v>0</v>
      </c>
      <c r="U134" s="254"/>
      <c r="V134" s="238">
        <f t="shared" ref="V134:V139" si="133">+$D134*U134/1000</f>
        <v>0</v>
      </c>
      <c r="W134" s="239">
        <f t="shared" ref="W134:W139" si="134">+$E134*U134</f>
        <v>0</v>
      </c>
      <c r="X134" s="254"/>
      <c r="Y134" s="238">
        <f t="shared" ref="Y134:Y139" si="135">+$D134*X134/1000</f>
        <v>0</v>
      </c>
      <c r="Z134" s="239">
        <f t="shared" ref="Z134:Z139" si="136">+$E134*X134</f>
        <v>0</v>
      </c>
      <c r="AA134" s="254"/>
      <c r="AB134" s="238">
        <f t="shared" ref="AB134:AB139" si="137">+$D134*AA134/1000</f>
        <v>0</v>
      </c>
      <c r="AC134" s="239">
        <f t="shared" ref="AC134:AC139" si="138">+$E134*AA134</f>
        <v>0</v>
      </c>
      <c r="AD134" s="254"/>
      <c r="AE134" s="238">
        <f t="shared" ref="AE134:AE139" si="139">+$D134*AD134/1000</f>
        <v>0</v>
      </c>
      <c r="AF134" s="239">
        <f t="shared" ref="AF134:AF139" si="140">+$E134*AD134</f>
        <v>0</v>
      </c>
      <c r="AG134" s="254"/>
      <c r="AH134" s="238">
        <f t="shared" ref="AH134:AH139" si="141">+$D134*AG134/1000</f>
        <v>0</v>
      </c>
      <c r="AI134" s="239">
        <f t="shared" ref="AI134:AI139" si="142">+$E134*AG134</f>
        <v>0</v>
      </c>
      <c r="AJ134" s="254"/>
      <c r="AK134" s="238">
        <f t="shared" ref="AK134:AK139" si="143">+$D134*AJ134/1000</f>
        <v>0</v>
      </c>
      <c r="AL134" s="239">
        <f t="shared" ref="AL134:AL139" si="144">+$E134*AJ134</f>
        <v>0</v>
      </c>
      <c r="AM134" s="254"/>
      <c r="AN134" s="238">
        <f t="shared" ref="AN134:AN139" si="145">+$D134*AM134/1000</f>
        <v>0</v>
      </c>
      <c r="AO134" s="239">
        <f t="shared" ref="AO134:AO139" si="146">+$E134*AM134</f>
        <v>0</v>
      </c>
      <c r="AP134" s="254"/>
      <c r="AQ134" s="238">
        <f t="shared" ref="AQ134:AQ139" si="147">+$D134*AP134/1000</f>
        <v>0</v>
      </c>
      <c r="AR134" s="239">
        <f t="shared" ref="AR134:AR139" si="148">+$E134*AP134</f>
        <v>0</v>
      </c>
      <c r="AS134" s="254"/>
      <c r="AT134" s="238">
        <f t="shared" ref="AT134:AT139" si="149">+$D134*AS134/1000</f>
        <v>0</v>
      </c>
      <c r="AU134" s="239">
        <f t="shared" ref="AU134:AU139" si="150">+$E134*AS134</f>
        <v>0</v>
      </c>
      <c r="AV134" s="254"/>
      <c r="AW134" s="238">
        <f t="shared" ref="AW134:AW139" si="151">+$D134*AV134/1000</f>
        <v>0</v>
      </c>
      <c r="AX134" s="239">
        <f t="shared" ref="AX134:AX139" si="152">+$E134*AV134</f>
        <v>0</v>
      </c>
      <c r="AY134" s="254"/>
      <c r="AZ134" s="238">
        <f t="shared" ref="AZ134:AZ139" si="153">+$D134*AY134/1000</f>
        <v>0</v>
      </c>
      <c r="BA134" s="239">
        <f t="shared" ref="BA134:BA139" si="154">+$E134*AY134</f>
        <v>0</v>
      </c>
      <c r="BB134" s="254"/>
      <c r="BC134" s="238">
        <f t="shared" ref="BC134:BC139" si="155">+$D134*BB134/1000</f>
        <v>0</v>
      </c>
      <c r="BD134" s="239">
        <f t="shared" ref="BD134:BD139" si="156">+$E134*BB134</f>
        <v>0</v>
      </c>
      <c r="BE134" s="254"/>
      <c r="BF134" s="238">
        <f t="shared" ref="BF134:BF139" si="157">+$D134*BE134/1000</f>
        <v>0</v>
      </c>
      <c r="BG134" s="239">
        <f t="shared" ref="BG134:BG139" si="158">+$E134*BE134</f>
        <v>0</v>
      </c>
      <c r="BH134" s="254"/>
      <c r="BI134" s="238">
        <f t="shared" ref="BI134:BI139" si="159">+$D134*BH134/1000</f>
        <v>0</v>
      </c>
      <c r="BJ134" s="239">
        <f t="shared" ref="BJ134:BJ139" si="160">+$E134*BH134</f>
        <v>0</v>
      </c>
      <c r="BK134" s="254"/>
      <c r="BL134" s="238">
        <f t="shared" ref="BL134:BL139" si="161">+$D134*BK134/1000</f>
        <v>0</v>
      </c>
      <c r="BM134" s="239">
        <f t="shared" ref="BM134:BM139" si="162">+$E134*BK134</f>
        <v>0</v>
      </c>
      <c r="BN134" s="254"/>
      <c r="BO134" s="238">
        <f t="shared" ref="BO134:BO139" si="163">+$D134*BN134/1000</f>
        <v>0</v>
      </c>
      <c r="BP134" s="239">
        <f t="shared" ref="BP134:BP139" si="164">+$E134*BN134</f>
        <v>0</v>
      </c>
      <c r="BQ134" s="254"/>
      <c r="BR134" s="238">
        <f t="shared" ref="BR134:BR139" si="165">+$D134*BQ134/1000</f>
        <v>0</v>
      </c>
      <c r="BS134" s="239">
        <f t="shared" ref="BS134:BS139" si="166">+$E134*BQ134</f>
        <v>0</v>
      </c>
      <c r="BT134" s="254"/>
      <c r="BU134" s="238">
        <f t="shared" ref="BU134:BU139" si="167">+$D134*BT134/1000</f>
        <v>0</v>
      </c>
      <c r="BV134" s="239">
        <f t="shared" ref="BV134:BV139" si="168">+$E134*BT134</f>
        <v>0</v>
      </c>
      <c r="BW134" s="254"/>
      <c r="BX134" s="238">
        <f t="shared" ref="BX134:BX139" si="169">+$D134*BW134/1000</f>
        <v>0</v>
      </c>
      <c r="BY134" s="239">
        <f t="shared" ref="BY134:BY139" si="170">+$E134*BW134</f>
        <v>0</v>
      </c>
      <c r="BZ134" s="254"/>
      <c r="CA134" s="238">
        <f t="shared" ref="CA134:CA139" si="171">+$D134*BZ134/1000</f>
        <v>0</v>
      </c>
      <c r="CB134" s="239">
        <f t="shared" ref="CB134:CB139" si="172">+$E134*BZ134</f>
        <v>0</v>
      </c>
      <c r="CC134" s="259">
        <f t="shared" ref="CC134:CC139" si="173">SUMIF($14:$14,"QTY",134:134)</f>
        <v>0</v>
      </c>
      <c r="CD134" s="260">
        <f t="shared" ref="CD134:CD139" si="174">SUMIF($14:$14,"IDR x 1000",134:134)</f>
        <v>0</v>
      </c>
      <c r="CE134" s="261">
        <f t="shared" ref="CE134:CE139" si="175">SUMIF($14:$14,"USD",134:134)</f>
        <v>0</v>
      </c>
      <c r="CF134" s="258">
        <f t="shared" ref="CF134:CF195" si="176">CD134/14350*1000</f>
        <v>0</v>
      </c>
    </row>
    <row r="135" spans="1:84" ht="15" customHeight="1" outlineLevel="1">
      <c r="A135" s="262"/>
      <c r="B135" s="252" t="s">
        <v>556</v>
      </c>
      <c r="C135" s="234" t="s">
        <v>76</v>
      </c>
      <c r="D135" s="284"/>
      <c r="E135" s="253">
        <v>12000</v>
      </c>
      <c r="F135" s="254"/>
      <c r="G135" s="238">
        <f t="shared" si="123"/>
        <v>0</v>
      </c>
      <c r="H135" s="239">
        <f t="shared" si="124"/>
        <v>0</v>
      </c>
      <c r="I135" s="254"/>
      <c r="J135" s="238">
        <f t="shared" si="125"/>
        <v>0</v>
      </c>
      <c r="K135" s="239">
        <f t="shared" si="126"/>
        <v>0</v>
      </c>
      <c r="L135" s="254"/>
      <c r="M135" s="238">
        <f t="shared" si="127"/>
        <v>0</v>
      </c>
      <c r="N135" s="239">
        <f t="shared" si="128"/>
        <v>0</v>
      </c>
      <c r="O135" s="254"/>
      <c r="P135" s="238">
        <f t="shared" si="129"/>
        <v>0</v>
      </c>
      <c r="Q135" s="239">
        <f t="shared" si="130"/>
        <v>0</v>
      </c>
      <c r="R135" s="254"/>
      <c r="S135" s="238">
        <f t="shared" si="131"/>
        <v>0</v>
      </c>
      <c r="T135" s="239">
        <f t="shared" si="132"/>
        <v>0</v>
      </c>
      <c r="U135" s="254"/>
      <c r="V135" s="238">
        <f t="shared" si="133"/>
        <v>0</v>
      </c>
      <c r="W135" s="239">
        <f t="shared" si="134"/>
        <v>0</v>
      </c>
      <c r="X135" s="254"/>
      <c r="Y135" s="238">
        <f t="shared" si="135"/>
        <v>0</v>
      </c>
      <c r="Z135" s="239">
        <f t="shared" si="136"/>
        <v>0</v>
      </c>
      <c r="AA135" s="254"/>
      <c r="AB135" s="238">
        <f t="shared" si="137"/>
        <v>0</v>
      </c>
      <c r="AC135" s="239">
        <f t="shared" si="138"/>
        <v>0</v>
      </c>
      <c r="AD135" s="254"/>
      <c r="AE135" s="238">
        <f t="shared" si="139"/>
        <v>0</v>
      </c>
      <c r="AF135" s="239">
        <f t="shared" si="140"/>
        <v>0</v>
      </c>
      <c r="AG135" s="254"/>
      <c r="AH135" s="238">
        <f t="shared" si="141"/>
        <v>0</v>
      </c>
      <c r="AI135" s="239">
        <f t="shared" si="142"/>
        <v>0</v>
      </c>
      <c r="AJ135" s="254"/>
      <c r="AK135" s="238">
        <f t="shared" si="143"/>
        <v>0</v>
      </c>
      <c r="AL135" s="239">
        <f t="shared" si="144"/>
        <v>0</v>
      </c>
      <c r="AM135" s="254"/>
      <c r="AN135" s="238">
        <f t="shared" si="145"/>
        <v>0</v>
      </c>
      <c r="AO135" s="239">
        <f t="shared" si="146"/>
        <v>0</v>
      </c>
      <c r="AP135" s="254"/>
      <c r="AQ135" s="238">
        <f t="shared" si="147"/>
        <v>0</v>
      </c>
      <c r="AR135" s="239">
        <f t="shared" si="148"/>
        <v>0</v>
      </c>
      <c r="AS135" s="254"/>
      <c r="AT135" s="238">
        <f t="shared" si="149"/>
        <v>0</v>
      </c>
      <c r="AU135" s="239">
        <f t="shared" si="150"/>
        <v>0</v>
      </c>
      <c r="AV135" s="254"/>
      <c r="AW135" s="238">
        <f t="shared" si="151"/>
        <v>0</v>
      </c>
      <c r="AX135" s="239">
        <f t="shared" si="152"/>
        <v>0</v>
      </c>
      <c r="AY135" s="254"/>
      <c r="AZ135" s="238">
        <f t="shared" si="153"/>
        <v>0</v>
      </c>
      <c r="BA135" s="239">
        <f t="shared" si="154"/>
        <v>0</v>
      </c>
      <c r="BB135" s="254"/>
      <c r="BC135" s="238">
        <f t="shared" si="155"/>
        <v>0</v>
      </c>
      <c r="BD135" s="239">
        <f t="shared" si="156"/>
        <v>0</v>
      </c>
      <c r="BE135" s="254"/>
      <c r="BF135" s="238">
        <f t="shared" si="157"/>
        <v>0</v>
      </c>
      <c r="BG135" s="239">
        <f t="shared" si="158"/>
        <v>0</v>
      </c>
      <c r="BH135" s="254"/>
      <c r="BI135" s="238">
        <f t="shared" si="159"/>
        <v>0</v>
      </c>
      <c r="BJ135" s="239">
        <f t="shared" si="160"/>
        <v>0</v>
      </c>
      <c r="BK135" s="254"/>
      <c r="BL135" s="238">
        <f t="shared" si="161"/>
        <v>0</v>
      </c>
      <c r="BM135" s="239">
        <f t="shared" si="162"/>
        <v>0</v>
      </c>
      <c r="BN135" s="254"/>
      <c r="BO135" s="238">
        <f t="shared" si="163"/>
        <v>0</v>
      </c>
      <c r="BP135" s="239">
        <f t="shared" si="164"/>
        <v>0</v>
      </c>
      <c r="BQ135" s="254"/>
      <c r="BR135" s="238">
        <f t="shared" si="165"/>
        <v>0</v>
      </c>
      <c r="BS135" s="239">
        <f t="shared" si="166"/>
        <v>0</v>
      </c>
      <c r="BT135" s="254"/>
      <c r="BU135" s="238">
        <f t="shared" si="167"/>
        <v>0</v>
      </c>
      <c r="BV135" s="239">
        <f t="shared" si="168"/>
        <v>0</v>
      </c>
      <c r="BW135" s="254"/>
      <c r="BX135" s="238">
        <f t="shared" si="169"/>
        <v>0</v>
      </c>
      <c r="BY135" s="239">
        <f t="shared" si="170"/>
        <v>0</v>
      </c>
      <c r="BZ135" s="254"/>
      <c r="CA135" s="238">
        <f t="shared" si="171"/>
        <v>0</v>
      </c>
      <c r="CB135" s="239">
        <f t="shared" si="172"/>
        <v>0</v>
      </c>
      <c r="CC135" s="259">
        <f t="shared" si="173"/>
        <v>0</v>
      </c>
      <c r="CD135" s="260">
        <f t="shared" si="174"/>
        <v>0</v>
      </c>
      <c r="CE135" s="261">
        <f t="shared" si="175"/>
        <v>0</v>
      </c>
      <c r="CF135" s="258">
        <f>CD135/14350*1000</f>
        <v>0</v>
      </c>
    </row>
    <row r="136" spans="1:84" ht="15" customHeight="1" outlineLevel="1">
      <c r="A136" s="262"/>
      <c r="B136" s="252" t="s">
        <v>599</v>
      </c>
      <c r="C136" s="234" t="s">
        <v>76</v>
      </c>
      <c r="D136" s="284"/>
      <c r="E136" s="253">
        <v>17561.96</v>
      </c>
      <c r="F136" s="254"/>
      <c r="G136" s="238">
        <f t="shared" si="123"/>
        <v>0</v>
      </c>
      <c r="H136" s="239">
        <f t="shared" si="124"/>
        <v>0</v>
      </c>
      <c r="I136" s="254"/>
      <c r="J136" s="238">
        <f t="shared" si="125"/>
        <v>0</v>
      </c>
      <c r="K136" s="239">
        <f t="shared" si="126"/>
        <v>0</v>
      </c>
      <c r="L136" s="254"/>
      <c r="M136" s="238">
        <f t="shared" si="127"/>
        <v>0</v>
      </c>
      <c r="N136" s="239">
        <f t="shared" si="128"/>
        <v>0</v>
      </c>
      <c r="O136" s="254"/>
      <c r="P136" s="238">
        <f t="shared" si="129"/>
        <v>0</v>
      </c>
      <c r="Q136" s="239">
        <f t="shared" si="130"/>
        <v>0</v>
      </c>
      <c r="R136" s="254"/>
      <c r="S136" s="238">
        <f t="shared" si="131"/>
        <v>0</v>
      </c>
      <c r="T136" s="239">
        <f t="shared" si="132"/>
        <v>0</v>
      </c>
      <c r="U136" s="254"/>
      <c r="V136" s="238">
        <f t="shared" si="133"/>
        <v>0</v>
      </c>
      <c r="W136" s="239">
        <f t="shared" si="134"/>
        <v>0</v>
      </c>
      <c r="X136" s="254"/>
      <c r="Y136" s="238">
        <f t="shared" si="135"/>
        <v>0</v>
      </c>
      <c r="Z136" s="239">
        <f t="shared" si="136"/>
        <v>0</v>
      </c>
      <c r="AA136" s="254">
        <v>1</v>
      </c>
      <c r="AB136" s="238">
        <f t="shared" si="137"/>
        <v>0</v>
      </c>
      <c r="AC136" s="239">
        <f t="shared" si="138"/>
        <v>17561.96</v>
      </c>
      <c r="AD136" s="254"/>
      <c r="AE136" s="238">
        <f t="shared" si="139"/>
        <v>0</v>
      </c>
      <c r="AF136" s="239">
        <f t="shared" si="140"/>
        <v>0</v>
      </c>
      <c r="AG136" s="254"/>
      <c r="AH136" s="238">
        <f t="shared" si="141"/>
        <v>0</v>
      </c>
      <c r="AI136" s="239">
        <f t="shared" si="142"/>
        <v>0</v>
      </c>
      <c r="AJ136" s="254"/>
      <c r="AK136" s="238">
        <f t="shared" si="143"/>
        <v>0</v>
      </c>
      <c r="AL136" s="239">
        <f t="shared" si="144"/>
        <v>0</v>
      </c>
      <c r="AM136" s="254"/>
      <c r="AN136" s="238">
        <f t="shared" si="145"/>
        <v>0</v>
      </c>
      <c r="AO136" s="239">
        <f t="shared" si="146"/>
        <v>0</v>
      </c>
      <c r="AP136" s="254"/>
      <c r="AQ136" s="238">
        <f t="shared" si="147"/>
        <v>0</v>
      </c>
      <c r="AR136" s="239">
        <f t="shared" si="148"/>
        <v>0</v>
      </c>
      <c r="AS136" s="254"/>
      <c r="AT136" s="238">
        <f t="shared" si="149"/>
        <v>0</v>
      </c>
      <c r="AU136" s="239">
        <f t="shared" si="150"/>
        <v>0</v>
      </c>
      <c r="AV136" s="254"/>
      <c r="AW136" s="238">
        <f t="shared" si="151"/>
        <v>0</v>
      </c>
      <c r="AX136" s="239">
        <f t="shared" si="152"/>
        <v>0</v>
      </c>
      <c r="AY136" s="254"/>
      <c r="AZ136" s="238">
        <f t="shared" si="153"/>
        <v>0</v>
      </c>
      <c r="BA136" s="239">
        <f t="shared" si="154"/>
        <v>0</v>
      </c>
      <c r="BB136" s="254"/>
      <c r="BC136" s="238">
        <f t="shared" si="155"/>
        <v>0</v>
      </c>
      <c r="BD136" s="239">
        <f t="shared" si="156"/>
        <v>0</v>
      </c>
      <c r="BE136" s="254"/>
      <c r="BF136" s="238">
        <f t="shared" si="157"/>
        <v>0</v>
      </c>
      <c r="BG136" s="239">
        <f t="shared" si="158"/>
        <v>0</v>
      </c>
      <c r="BH136" s="254"/>
      <c r="BI136" s="238">
        <f t="shared" si="159"/>
        <v>0</v>
      </c>
      <c r="BJ136" s="239">
        <f t="shared" si="160"/>
        <v>0</v>
      </c>
      <c r="BK136" s="254"/>
      <c r="BL136" s="238">
        <f t="shared" si="161"/>
        <v>0</v>
      </c>
      <c r="BM136" s="239">
        <f t="shared" si="162"/>
        <v>0</v>
      </c>
      <c r="BN136" s="254"/>
      <c r="BO136" s="238">
        <f t="shared" si="163"/>
        <v>0</v>
      </c>
      <c r="BP136" s="239">
        <f t="shared" si="164"/>
        <v>0</v>
      </c>
      <c r="BQ136" s="254"/>
      <c r="BR136" s="238">
        <f t="shared" si="165"/>
        <v>0</v>
      </c>
      <c r="BS136" s="239">
        <f t="shared" si="166"/>
        <v>0</v>
      </c>
      <c r="BT136" s="254"/>
      <c r="BU136" s="238">
        <f t="shared" si="167"/>
        <v>0</v>
      </c>
      <c r="BV136" s="239">
        <f t="shared" si="168"/>
        <v>0</v>
      </c>
      <c r="BW136" s="254"/>
      <c r="BX136" s="238">
        <f t="shared" si="169"/>
        <v>0</v>
      </c>
      <c r="BY136" s="239">
        <f t="shared" si="170"/>
        <v>0</v>
      </c>
      <c r="BZ136" s="254"/>
      <c r="CA136" s="238">
        <f t="shared" si="171"/>
        <v>0</v>
      </c>
      <c r="CB136" s="239">
        <f t="shared" si="172"/>
        <v>0</v>
      </c>
      <c r="CC136" s="259">
        <f t="shared" si="173"/>
        <v>1</v>
      </c>
      <c r="CD136" s="260">
        <f t="shared" si="174"/>
        <v>0</v>
      </c>
      <c r="CE136" s="261">
        <f t="shared" si="175"/>
        <v>17561.96</v>
      </c>
      <c r="CF136" s="258">
        <f>CD136/14350*1000</f>
        <v>0</v>
      </c>
    </row>
    <row r="137" spans="1:84" ht="15" customHeight="1" outlineLevel="1">
      <c r="A137" s="262"/>
      <c r="B137" s="252" t="s">
        <v>600</v>
      </c>
      <c r="C137" s="234" t="s">
        <v>76</v>
      </c>
      <c r="D137" s="284"/>
      <c r="E137" s="253">
        <v>990.48</v>
      </c>
      <c r="F137" s="254"/>
      <c r="G137" s="238">
        <f t="shared" si="123"/>
        <v>0</v>
      </c>
      <c r="H137" s="239">
        <f t="shared" si="124"/>
        <v>0</v>
      </c>
      <c r="I137" s="254"/>
      <c r="J137" s="238">
        <f t="shared" si="125"/>
        <v>0</v>
      </c>
      <c r="K137" s="239">
        <f t="shared" si="126"/>
        <v>0</v>
      </c>
      <c r="L137" s="254"/>
      <c r="M137" s="238">
        <f t="shared" si="127"/>
        <v>0</v>
      </c>
      <c r="N137" s="239">
        <f t="shared" si="128"/>
        <v>0</v>
      </c>
      <c r="O137" s="254"/>
      <c r="P137" s="238">
        <f t="shared" si="129"/>
        <v>0</v>
      </c>
      <c r="Q137" s="239">
        <f t="shared" si="130"/>
        <v>0</v>
      </c>
      <c r="R137" s="254"/>
      <c r="S137" s="238">
        <f t="shared" si="131"/>
        <v>0</v>
      </c>
      <c r="T137" s="239">
        <f t="shared" si="132"/>
        <v>0</v>
      </c>
      <c r="U137" s="254"/>
      <c r="V137" s="238">
        <f t="shared" si="133"/>
        <v>0</v>
      </c>
      <c r="W137" s="239">
        <f t="shared" si="134"/>
        <v>0</v>
      </c>
      <c r="X137" s="254"/>
      <c r="Y137" s="238">
        <f t="shared" si="135"/>
        <v>0</v>
      </c>
      <c r="Z137" s="239">
        <f t="shared" si="136"/>
        <v>0</v>
      </c>
      <c r="AA137" s="254">
        <v>1</v>
      </c>
      <c r="AB137" s="238">
        <f t="shared" si="137"/>
        <v>0</v>
      </c>
      <c r="AC137" s="239">
        <f t="shared" si="138"/>
        <v>990.48</v>
      </c>
      <c r="AD137" s="254"/>
      <c r="AE137" s="238">
        <f t="shared" si="139"/>
        <v>0</v>
      </c>
      <c r="AF137" s="239">
        <f t="shared" si="140"/>
        <v>0</v>
      </c>
      <c r="AG137" s="254"/>
      <c r="AH137" s="238">
        <f t="shared" si="141"/>
        <v>0</v>
      </c>
      <c r="AI137" s="239">
        <f t="shared" si="142"/>
        <v>0</v>
      </c>
      <c r="AJ137" s="254"/>
      <c r="AK137" s="238">
        <f t="shared" si="143"/>
        <v>0</v>
      </c>
      <c r="AL137" s="239">
        <f t="shared" si="144"/>
        <v>0</v>
      </c>
      <c r="AM137" s="254"/>
      <c r="AN137" s="238">
        <f t="shared" si="145"/>
        <v>0</v>
      </c>
      <c r="AO137" s="239">
        <f t="shared" si="146"/>
        <v>0</v>
      </c>
      <c r="AP137" s="254"/>
      <c r="AQ137" s="238">
        <f t="shared" si="147"/>
        <v>0</v>
      </c>
      <c r="AR137" s="239">
        <f t="shared" si="148"/>
        <v>0</v>
      </c>
      <c r="AS137" s="254"/>
      <c r="AT137" s="238">
        <f t="shared" si="149"/>
        <v>0</v>
      </c>
      <c r="AU137" s="239">
        <f t="shared" si="150"/>
        <v>0</v>
      </c>
      <c r="AV137" s="254"/>
      <c r="AW137" s="238">
        <f t="shared" si="151"/>
        <v>0</v>
      </c>
      <c r="AX137" s="239">
        <f t="shared" si="152"/>
        <v>0</v>
      </c>
      <c r="AY137" s="254"/>
      <c r="AZ137" s="238">
        <f t="shared" si="153"/>
        <v>0</v>
      </c>
      <c r="BA137" s="239">
        <f t="shared" si="154"/>
        <v>0</v>
      </c>
      <c r="BB137" s="254"/>
      <c r="BC137" s="238">
        <f t="shared" si="155"/>
        <v>0</v>
      </c>
      <c r="BD137" s="239">
        <f t="shared" si="156"/>
        <v>0</v>
      </c>
      <c r="BE137" s="254"/>
      <c r="BF137" s="238">
        <f t="shared" si="157"/>
        <v>0</v>
      </c>
      <c r="BG137" s="239">
        <f t="shared" si="158"/>
        <v>0</v>
      </c>
      <c r="BH137" s="254"/>
      <c r="BI137" s="238">
        <f t="shared" si="159"/>
        <v>0</v>
      </c>
      <c r="BJ137" s="239">
        <f t="shared" si="160"/>
        <v>0</v>
      </c>
      <c r="BK137" s="254"/>
      <c r="BL137" s="238">
        <f t="shared" si="161"/>
        <v>0</v>
      </c>
      <c r="BM137" s="239">
        <f t="shared" si="162"/>
        <v>0</v>
      </c>
      <c r="BN137" s="254"/>
      <c r="BO137" s="238">
        <f t="shared" si="163"/>
        <v>0</v>
      </c>
      <c r="BP137" s="239">
        <f t="shared" si="164"/>
        <v>0</v>
      </c>
      <c r="BQ137" s="254"/>
      <c r="BR137" s="238">
        <f t="shared" si="165"/>
        <v>0</v>
      </c>
      <c r="BS137" s="239">
        <f t="shared" si="166"/>
        <v>0</v>
      </c>
      <c r="BT137" s="254"/>
      <c r="BU137" s="238">
        <f t="shared" si="167"/>
        <v>0</v>
      </c>
      <c r="BV137" s="239">
        <f t="shared" si="168"/>
        <v>0</v>
      </c>
      <c r="BW137" s="254"/>
      <c r="BX137" s="238">
        <f t="shared" si="169"/>
        <v>0</v>
      </c>
      <c r="BY137" s="239">
        <f t="shared" si="170"/>
        <v>0</v>
      </c>
      <c r="BZ137" s="254"/>
      <c r="CA137" s="238">
        <f t="shared" si="171"/>
        <v>0</v>
      </c>
      <c r="CB137" s="239">
        <f t="shared" si="172"/>
        <v>0</v>
      </c>
      <c r="CC137" s="259">
        <f t="shared" si="173"/>
        <v>1</v>
      </c>
      <c r="CD137" s="260">
        <f t="shared" si="174"/>
        <v>0</v>
      </c>
      <c r="CE137" s="261">
        <f t="shared" si="175"/>
        <v>990.48</v>
      </c>
      <c r="CF137" s="258">
        <f>CD137/14350*1000</f>
        <v>0</v>
      </c>
    </row>
    <row r="138" spans="1:84" ht="15" customHeight="1" outlineLevel="1">
      <c r="A138" s="262"/>
      <c r="B138" s="252" t="s">
        <v>601</v>
      </c>
      <c r="C138" s="234" t="s">
        <v>76</v>
      </c>
      <c r="D138" s="284"/>
      <c r="E138" s="253">
        <v>990.48</v>
      </c>
      <c r="F138" s="254"/>
      <c r="G138" s="238">
        <f t="shared" si="123"/>
        <v>0</v>
      </c>
      <c r="H138" s="239">
        <f t="shared" si="124"/>
        <v>0</v>
      </c>
      <c r="I138" s="254"/>
      <c r="J138" s="238">
        <f t="shared" si="125"/>
        <v>0</v>
      </c>
      <c r="K138" s="239">
        <f t="shared" si="126"/>
        <v>0</v>
      </c>
      <c r="L138" s="254"/>
      <c r="M138" s="238">
        <f t="shared" si="127"/>
        <v>0</v>
      </c>
      <c r="N138" s="239">
        <f t="shared" si="128"/>
        <v>0</v>
      </c>
      <c r="O138" s="254"/>
      <c r="P138" s="238">
        <f t="shared" si="129"/>
        <v>0</v>
      </c>
      <c r="Q138" s="239">
        <f t="shared" si="130"/>
        <v>0</v>
      </c>
      <c r="R138" s="254"/>
      <c r="S138" s="238">
        <f t="shared" si="131"/>
        <v>0</v>
      </c>
      <c r="T138" s="239">
        <f t="shared" si="132"/>
        <v>0</v>
      </c>
      <c r="U138" s="254"/>
      <c r="V138" s="238">
        <f t="shared" si="133"/>
        <v>0</v>
      </c>
      <c r="W138" s="239">
        <f t="shared" si="134"/>
        <v>0</v>
      </c>
      <c r="X138" s="254"/>
      <c r="Y138" s="238">
        <f t="shared" si="135"/>
        <v>0</v>
      </c>
      <c r="Z138" s="239">
        <f t="shared" si="136"/>
        <v>0</v>
      </c>
      <c r="AA138" s="254"/>
      <c r="AB138" s="238">
        <f t="shared" si="137"/>
        <v>0</v>
      </c>
      <c r="AC138" s="239">
        <f t="shared" si="138"/>
        <v>0</v>
      </c>
      <c r="AD138" s="254"/>
      <c r="AE138" s="238">
        <f t="shared" si="139"/>
        <v>0</v>
      </c>
      <c r="AF138" s="239">
        <f t="shared" si="140"/>
        <v>0</v>
      </c>
      <c r="AG138" s="254"/>
      <c r="AH138" s="238">
        <f t="shared" si="141"/>
        <v>0</v>
      </c>
      <c r="AI138" s="239">
        <f t="shared" si="142"/>
        <v>0</v>
      </c>
      <c r="AJ138" s="254"/>
      <c r="AK138" s="238">
        <f t="shared" si="143"/>
        <v>0</v>
      </c>
      <c r="AL138" s="239">
        <f t="shared" si="144"/>
        <v>0</v>
      </c>
      <c r="AM138" s="254"/>
      <c r="AN138" s="238">
        <f t="shared" si="145"/>
        <v>0</v>
      </c>
      <c r="AO138" s="239">
        <f t="shared" si="146"/>
        <v>0</v>
      </c>
      <c r="AP138" s="254"/>
      <c r="AQ138" s="238">
        <f t="shared" si="147"/>
        <v>0</v>
      </c>
      <c r="AR138" s="239">
        <f t="shared" si="148"/>
        <v>0</v>
      </c>
      <c r="AS138" s="254"/>
      <c r="AT138" s="238">
        <f t="shared" si="149"/>
        <v>0</v>
      </c>
      <c r="AU138" s="239">
        <f t="shared" si="150"/>
        <v>0</v>
      </c>
      <c r="AV138" s="254"/>
      <c r="AW138" s="238">
        <f t="shared" si="151"/>
        <v>0</v>
      </c>
      <c r="AX138" s="239">
        <f t="shared" si="152"/>
        <v>0</v>
      </c>
      <c r="AY138" s="254">
        <v>1</v>
      </c>
      <c r="AZ138" s="238">
        <f t="shared" si="153"/>
        <v>0</v>
      </c>
      <c r="BA138" s="239">
        <f t="shared" si="154"/>
        <v>990.48</v>
      </c>
      <c r="BB138" s="254"/>
      <c r="BC138" s="238">
        <f t="shared" si="155"/>
        <v>0</v>
      </c>
      <c r="BD138" s="239">
        <f t="shared" si="156"/>
        <v>0</v>
      </c>
      <c r="BE138" s="254"/>
      <c r="BF138" s="238">
        <f t="shared" si="157"/>
        <v>0</v>
      </c>
      <c r="BG138" s="239">
        <f t="shared" si="158"/>
        <v>0</v>
      </c>
      <c r="BH138" s="254"/>
      <c r="BI138" s="238">
        <f t="shared" si="159"/>
        <v>0</v>
      </c>
      <c r="BJ138" s="239">
        <f t="shared" si="160"/>
        <v>0</v>
      </c>
      <c r="BK138" s="254"/>
      <c r="BL138" s="238">
        <f t="shared" si="161"/>
        <v>0</v>
      </c>
      <c r="BM138" s="239">
        <f t="shared" si="162"/>
        <v>0</v>
      </c>
      <c r="BN138" s="254"/>
      <c r="BO138" s="238">
        <f t="shared" si="163"/>
        <v>0</v>
      </c>
      <c r="BP138" s="239">
        <f t="shared" si="164"/>
        <v>0</v>
      </c>
      <c r="BQ138" s="254"/>
      <c r="BR138" s="238">
        <f t="shared" si="165"/>
        <v>0</v>
      </c>
      <c r="BS138" s="239">
        <f t="shared" si="166"/>
        <v>0</v>
      </c>
      <c r="BT138" s="254"/>
      <c r="BU138" s="238">
        <f t="shared" si="167"/>
        <v>0</v>
      </c>
      <c r="BV138" s="239">
        <f t="shared" si="168"/>
        <v>0</v>
      </c>
      <c r="BW138" s="254"/>
      <c r="BX138" s="238">
        <f t="shared" si="169"/>
        <v>0</v>
      </c>
      <c r="BY138" s="239">
        <f t="shared" si="170"/>
        <v>0</v>
      </c>
      <c r="BZ138" s="254"/>
      <c r="CA138" s="238">
        <f t="shared" si="171"/>
        <v>0</v>
      </c>
      <c r="CB138" s="239">
        <f t="shared" si="172"/>
        <v>0</v>
      </c>
      <c r="CC138" s="259">
        <f t="shared" si="173"/>
        <v>1</v>
      </c>
      <c r="CD138" s="260">
        <f t="shared" si="174"/>
        <v>0</v>
      </c>
      <c r="CE138" s="261">
        <f t="shared" si="175"/>
        <v>990.48</v>
      </c>
      <c r="CF138" s="258">
        <f>CD138/14350*1000</f>
        <v>0</v>
      </c>
    </row>
    <row r="139" spans="1:84" s="150" customFormat="1" ht="15" customHeight="1" outlineLevel="1">
      <c r="A139" s="275"/>
      <c r="B139" s="252"/>
      <c r="C139" s="234"/>
      <c r="D139" s="284"/>
      <c r="E139" s="257"/>
      <c r="F139" s="254"/>
      <c r="G139" s="276">
        <f t="shared" si="123"/>
        <v>0</v>
      </c>
      <c r="H139" s="239">
        <f t="shared" si="124"/>
        <v>0</v>
      </c>
      <c r="I139" s="254"/>
      <c r="J139" s="276">
        <f t="shared" si="125"/>
        <v>0</v>
      </c>
      <c r="K139" s="239">
        <f t="shared" si="126"/>
        <v>0</v>
      </c>
      <c r="L139" s="254"/>
      <c r="M139" s="276">
        <f t="shared" si="127"/>
        <v>0</v>
      </c>
      <c r="N139" s="239">
        <f t="shared" si="128"/>
        <v>0</v>
      </c>
      <c r="O139" s="254"/>
      <c r="P139" s="276">
        <f t="shared" si="129"/>
        <v>0</v>
      </c>
      <c r="Q139" s="239">
        <f t="shared" si="130"/>
        <v>0</v>
      </c>
      <c r="R139" s="254"/>
      <c r="S139" s="276">
        <f t="shared" si="131"/>
        <v>0</v>
      </c>
      <c r="T139" s="239">
        <f t="shared" si="132"/>
        <v>0</v>
      </c>
      <c r="U139" s="254"/>
      <c r="V139" s="276">
        <f t="shared" si="133"/>
        <v>0</v>
      </c>
      <c r="W139" s="239">
        <f t="shared" si="134"/>
        <v>0</v>
      </c>
      <c r="X139" s="254"/>
      <c r="Y139" s="276">
        <f t="shared" si="135"/>
        <v>0</v>
      </c>
      <c r="Z139" s="239">
        <f t="shared" si="136"/>
        <v>0</v>
      </c>
      <c r="AA139" s="254"/>
      <c r="AB139" s="276">
        <f t="shared" si="137"/>
        <v>0</v>
      </c>
      <c r="AC139" s="239">
        <f t="shared" si="138"/>
        <v>0</v>
      </c>
      <c r="AD139" s="254"/>
      <c r="AE139" s="276">
        <f t="shared" si="139"/>
        <v>0</v>
      </c>
      <c r="AF139" s="239">
        <f t="shared" si="140"/>
        <v>0</v>
      </c>
      <c r="AG139" s="254"/>
      <c r="AH139" s="276">
        <f t="shared" si="141"/>
        <v>0</v>
      </c>
      <c r="AI139" s="239">
        <f t="shared" si="142"/>
        <v>0</v>
      </c>
      <c r="AJ139" s="254"/>
      <c r="AK139" s="276">
        <f t="shared" si="143"/>
        <v>0</v>
      </c>
      <c r="AL139" s="239">
        <f t="shared" si="144"/>
        <v>0</v>
      </c>
      <c r="AM139" s="254"/>
      <c r="AN139" s="276">
        <f t="shared" si="145"/>
        <v>0</v>
      </c>
      <c r="AO139" s="239">
        <f t="shared" si="146"/>
        <v>0</v>
      </c>
      <c r="AP139" s="254"/>
      <c r="AQ139" s="276">
        <f t="shared" si="147"/>
        <v>0</v>
      </c>
      <c r="AR139" s="239">
        <f t="shared" si="148"/>
        <v>0</v>
      </c>
      <c r="AS139" s="254"/>
      <c r="AT139" s="276">
        <f t="shared" si="149"/>
        <v>0</v>
      </c>
      <c r="AU139" s="239">
        <f t="shared" si="150"/>
        <v>0</v>
      </c>
      <c r="AV139" s="254"/>
      <c r="AW139" s="276">
        <f t="shared" si="151"/>
        <v>0</v>
      </c>
      <c r="AX139" s="239">
        <f t="shared" si="152"/>
        <v>0</v>
      </c>
      <c r="AY139" s="254"/>
      <c r="AZ139" s="276">
        <f t="shared" si="153"/>
        <v>0</v>
      </c>
      <c r="BA139" s="239">
        <f t="shared" si="154"/>
        <v>0</v>
      </c>
      <c r="BB139" s="254"/>
      <c r="BC139" s="276">
        <f t="shared" si="155"/>
        <v>0</v>
      </c>
      <c r="BD139" s="239">
        <f t="shared" si="156"/>
        <v>0</v>
      </c>
      <c r="BE139" s="254"/>
      <c r="BF139" s="276">
        <f t="shared" si="157"/>
        <v>0</v>
      </c>
      <c r="BG139" s="239">
        <f t="shared" si="158"/>
        <v>0</v>
      </c>
      <c r="BH139" s="254"/>
      <c r="BI139" s="276">
        <f t="shared" si="159"/>
        <v>0</v>
      </c>
      <c r="BJ139" s="239">
        <f t="shared" si="160"/>
        <v>0</v>
      </c>
      <c r="BK139" s="254"/>
      <c r="BL139" s="276">
        <f t="shared" si="161"/>
        <v>0</v>
      </c>
      <c r="BM139" s="239">
        <f t="shared" si="162"/>
        <v>0</v>
      </c>
      <c r="BN139" s="254"/>
      <c r="BO139" s="276">
        <f t="shared" si="163"/>
        <v>0</v>
      </c>
      <c r="BP139" s="239">
        <f t="shared" si="164"/>
        <v>0</v>
      </c>
      <c r="BQ139" s="254"/>
      <c r="BR139" s="276">
        <f t="shared" si="165"/>
        <v>0</v>
      </c>
      <c r="BS139" s="239">
        <f t="shared" si="166"/>
        <v>0</v>
      </c>
      <c r="BT139" s="254"/>
      <c r="BU139" s="276">
        <f t="shared" si="167"/>
        <v>0</v>
      </c>
      <c r="BV139" s="239">
        <f t="shared" si="168"/>
        <v>0</v>
      </c>
      <c r="BW139" s="254"/>
      <c r="BX139" s="276">
        <f t="shared" si="169"/>
        <v>0</v>
      </c>
      <c r="BY139" s="239">
        <f t="shared" si="170"/>
        <v>0</v>
      </c>
      <c r="BZ139" s="254"/>
      <c r="CA139" s="276">
        <f t="shared" si="171"/>
        <v>0</v>
      </c>
      <c r="CB139" s="239">
        <f t="shared" si="172"/>
        <v>0</v>
      </c>
      <c r="CC139" s="259">
        <f t="shared" si="173"/>
        <v>0</v>
      </c>
      <c r="CD139" s="260">
        <f t="shared" si="174"/>
        <v>0</v>
      </c>
      <c r="CE139" s="261">
        <f t="shared" si="175"/>
        <v>0</v>
      </c>
      <c r="CF139" s="258">
        <f t="shared" si="176"/>
        <v>0</v>
      </c>
    </row>
    <row r="140" spans="1:84" ht="15" customHeight="1" outlineLevel="1">
      <c r="A140" s="240" t="s">
        <v>28</v>
      </c>
      <c r="B140" s="241"/>
      <c r="C140" s="242"/>
      <c r="D140" s="243"/>
      <c r="E140" s="244"/>
      <c r="F140" s="245"/>
      <c r="G140" s="246"/>
      <c r="H140" s="247"/>
      <c r="I140" s="245"/>
      <c r="J140" s="246"/>
      <c r="K140" s="247"/>
      <c r="L140" s="245"/>
      <c r="M140" s="246"/>
      <c r="N140" s="247"/>
      <c r="O140" s="245"/>
      <c r="P140" s="246"/>
      <c r="Q140" s="247"/>
      <c r="R140" s="245"/>
      <c r="S140" s="246"/>
      <c r="T140" s="247"/>
      <c r="U140" s="245"/>
      <c r="V140" s="246"/>
      <c r="W140" s="247"/>
      <c r="X140" s="245"/>
      <c r="Y140" s="246"/>
      <c r="Z140" s="247"/>
      <c r="AA140" s="245"/>
      <c r="AB140" s="246"/>
      <c r="AC140" s="247"/>
      <c r="AD140" s="245"/>
      <c r="AE140" s="246"/>
      <c r="AF140" s="247"/>
      <c r="AG140" s="245"/>
      <c r="AH140" s="246"/>
      <c r="AI140" s="247"/>
      <c r="AJ140" s="245"/>
      <c r="AK140" s="246"/>
      <c r="AL140" s="247"/>
      <c r="AM140" s="245"/>
      <c r="AN140" s="246"/>
      <c r="AO140" s="247"/>
      <c r="AP140" s="245"/>
      <c r="AQ140" s="246"/>
      <c r="AR140" s="247"/>
      <c r="AS140" s="245"/>
      <c r="AT140" s="246"/>
      <c r="AU140" s="247"/>
      <c r="AV140" s="245"/>
      <c r="AW140" s="246"/>
      <c r="AX140" s="247"/>
      <c r="AY140" s="245"/>
      <c r="AZ140" s="246"/>
      <c r="BA140" s="247"/>
      <c r="BB140" s="245"/>
      <c r="BC140" s="246"/>
      <c r="BD140" s="247"/>
      <c r="BE140" s="245"/>
      <c r="BF140" s="246"/>
      <c r="BG140" s="247"/>
      <c r="BH140" s="245"/>
      <c r="BI140" s="246"/>
      <c r="BJ140" s="247"/>
      <c r="BK140" s="245"/>
      <c r="BL140" s="246"/>
      <c r="BM140" s="247"/>
      <c r="BN140" s="245"/>
      <c r="BO140" s="246"/>
      <c r="BP140" s="247"/>
      <c r="BQ140" s="245"/>
      <c r="BR140" s="246"/>
      <c r="BS140" s="247"/>
      <c r="BT140" s="245"/>
      <c r="BU140" s="246"/>
      <c r="BV140" s="247"/>
      <c r="BW140" s="245"/>
      <c r="BX140" s="246"/>
      <c r="BY140" s="247"/>
      <c r="BZ140" s="245"/>
      <c r="CA140" s="246"/>
      <c r="CB140" s="247"/>
      <c r="CC140" s="245"/>
      <c r="CD140" s="246"/>
      <c r="CE140" s="247"/>
      <c r="CF140" s="258">
        <f t="shared" si="176"/>
        <v>0</v>
      </c>
    </row>
    <row r="141" spans="1:84" ht="15" customHeight="1">
      <c r="A141" s="264">
        <v>43</v>
      </c>
      <c r="B141" s="248" t="s">
        <v>79</v>
      </c>
      <c r="C141" s="333" t="s">
        <v>27</v>
      </c>
      <c r="D141" s="334"/>
      <c r="E141" s="335"/>
      <c r="F141" s="249"/>
      <c r="G141" s="250">
        <f>SUM(G142:G146)</f>
        <v>0</v>
      </c>
      <c r="H141" s="251">
        <f>SUM(H142:H146)</f>
        <v>0</v>
      </c>
      <c r="I141" s="249"/>
      <c r="J141" s="250">
        <f>SUM(J142:J146)</f>
        <v>0</v>
      </c>
      <c r="K141" s="251">
        <f>SUM(K142:K146)</f>
        <v>0</v>
      </c>
      <c r="L141" s="249"/>
      <c r="M141" s="250">
        <f>SUM(M142:M146)</f>
        <v>0</v>
      </c>
      <c r="N141" s="251">
        <f>SUM(N142:N146)</f>
        <v>0</v>
      </c>
      <c r="O141" s="249"/>
      <c r="P141" s="250">
        <f>SUM(P142:P146)</f>
        <v>0</v>
      </c>
      <c r="Q141" s="251">
        <f>SUM(Q142:Q146)</f>
        <v>0</v>
      </c>
      <c r="R141" s="249"/>
      <c r="S141" s="250">
        <f>SUM(S142:S146)</f>
        <v>0</v>
      </c>
      <c r="T141" s="251">
        <f>SUM(T142:T146)</f>
        <v>0</v>
      </c>
      <c r="U141" s="249"/>
      <c r="V141" s="250">
        <f>SUM(V142:V146)</f>
        <v>0</v>
      </c>
      <c r="W141" s="251">
        <f>SUM(W142:W146)</f>
        <v>0</v>
      </c>
      <c r="X141" s="249"/>
      <c r="Y141" s="250">
        <f>SUM(Y142:Y146)</f>
        <v>0</v>
      </c>
      <c r="Z141" s="251">
        <f>SUM(Z142:Z146)</f>
        <v>0</v>
      </c>
      <c r="AA141" s="249"/>
      <c r="AB141" s="250">
        <f>SUM(AB142:AB146)</f>
        <v>0</v>
      </c>
      <c r="AC141" s="251">
        <f>SUM(AC142:AC146)</f>
        <v>0</v>
      </c>
      <c r="AD141" s="249"/>
      <c r="AE141" s="250">
        <f>SUM(AE142:AE146)</f>
        <v>0</v>
      </c>
      <c r="AF141" s="251">
        <f>SUM(AF142:AF146)</f>
        <v>0</v>
      </c>
      <c r="AG141" s="249"/>
      <c r="AH141" s="250">
        <f>SUM(AH142:AH146)</f>
        <v>0</v>
      </c>
      <c r="AI141" s="251">
        <f>SUM(AI142:AI146)</f>
        <v>0</v>
      </c>
      <c r="AJ141" s="249"/>
      <c r="AK141" s="250">
        <f>SUM(AK142:AK146)</f>
        <v>0</v>
      </c>
      <c r="AL141" s="251">
        <f>SUM(AL142:AL146)</f>
        <v>0</v>
      </c>
      <c r="AM141" s="249"/>
      <c r="AN141" s="250">
        <f>SUM(AN142:AN146)</f>
        <v>0</v>
      </c>
      <c r="AO141" s="251">
        <f>SUM(AO142:AO146)</f>
        <v>0</v>
      </c>
      <c r="AP141" s="249"/>
      <c r="AQ141" s="250">
        <f>SUM(AQ142:AQ146)</f>
        <v>0</v>
      </c>
      <c r="AR141" s="251">
        <f>SUM(AR142:AR146)</f>
        <v>0</v>
      </c>
      <c r="AS141" s="249"/>
      <c r="AT141" s="250">
        <f>SUM(AT142:AT146)</f>
        <v>0</v>
      </c>
      <c r="AU141" s="251">
        <f>SUM(AU142:AU146)</f>
        <v>0</v>
      </c>
      <c r="AV141" s="249"/>
      <c r="AW141" s="250">
        <f>SUM(AW142:AW146)</f>
        <v>0</v>
      </c>
      <c r="AX141" s="251">
        <f>SUM(AX142:AX146)</f>
        <v>0</v>
      </c>
      <c r="AY141" s="249"/>
      <c r="AZ141" s="250">
        <f>SUM(AZ142:AZ146)</f>
        <v>0</v>
      </c>
      <c r="BA141" s="251">
        <f>SUM(BA142:BA146)</f>
        <v>0</v>
      </c>
      <c r="BB141" s="249"/>
      <c r="BC141" s="250">
        <f>SUM(BC142:BC146)</f>
        <v>0</v>
      </c>
      <c r="BD141" s="251">
        <f>SUM(BD142:BD146)</f>
        <v>0</v>
      </c>
      <c r="BE141" s="249"/>
      <c r="BF141" s="250">
        <f>SUM(BF142:BF146)</f>
        <v>0</v>
      </c>
      <c r="BG141" s="251">
        <f>SUM(BG142:BG146)</f>
        <v>0</v>
      </c>
      <c r="BH141" s="249"/>
      <c r="BI141" s="250">
        <f>SUM(BI142:BI146)</f>
        <v>0</v>
      </c>
      <c r="BJ141" s="251">
        <f>SUM(BJ142:BJ146)</f>
        <v>0</v>
      </c>
      <c r="BK141" s="249"/>
      <c r="BL141" s="250">
        <f>SUM(BL142:BL146)</f>
        <v>0</v>
      </c>
      <c r="BM141" s="251">
        <f>SUM(BM142:BM146)</f>
        <v>0</v>
      </c>
      <c r="BN141" s="249"/>
      <c r="BO141" s="250">
        <f>SUM(BO142:BO146)</f>
        <v>0</v>
      </c>
      <c r="BP141" s="251">
        <f>SUM(BP142:BP146)</f>
        <v>0</v>
      </c>
      <c r="BQ141" s="249"/>
      <c r="BR141" s="250">
        <f>SUM(BR142:BR146)</f>
        <v>0</v>
      </c>
      <c r="BS141" s="251">
        <f>SUM(BS142:BS146)</f>
        <v>0</v>
      </c>
      <c r="BT141" s="249"/>
      <c r="BU141" s="250">
        <f>SUM(BU142:BU146)</f>
        <v>0</v>
      </c>
      <c r="BV141" s="251">
        <f>SUM(BV142:BV146)</f>
        <v>0</v>
      </c>
      <c r="BW141" s="249"/>
      <c r="BX141" s="250">
        <f>SUM(BX142:BX146)</f>
        <v>0</v>
      </c>
      <c r="BY141" s="251">
        <f>SUM(BY142:BY146)</f>
        <v>0</v>
      </c>
      <c r="BZ141" s="249"/>
      <c r="CA141" s="250">
        <f>SUM(CA142:CA146)</f>
        <v>0</v>
      </c>
      <c r="CB141" s="251">
        <f>SUM(CB142:CB146)</f>
        <v>0</v>
      </c>
      <c r="CC141" s="249"/>
      <c r="CD141" s="250">
        <f>SUM(CD142:CD146)</f>
        <v>0</v>
      </c>
      <c r="CE141" s="251">
        <f>SUM(CE142:CE146)</f>
        <v>0</v>
      </c>
      <c r="CF141" s="258">
        <f t="shared" si="176"/>
        <v>0</v>
      </c>
    </row>
    <row r="142" spans="1:84" ht="15" customHeight="1" outlineLevel="1">
      <c r="A142" s="262"/>
      <c r="B142" s="256" t="s">
        <v>80</v>
      </c>
      <c r="C142" s="234" t="s">
        <v>76</v>
      </c>
      <c r="D142" s="235"/>
      <c r="E142" s="257">
        <v>10617.567567567568</v>
      </c>
      <c r="F142" s="254"/>
      <c r="G142" s="238">
        <f>+$D142*F142/1000</f>
        <v>0</v>
      </c>
      <c r="H142" s="239">
        <f>+$E142*F142</f>
        <v>0</v>
      </c>
      <c r="I142" s="254"/>
      <c r="J142" s="238">
        <f>+$D142*I142/1000</f>
        <v>0</v>
      </c>
      <c r="K142" s="239">
        <f>+$E142*I142</f>
        <v>0</v>
      </c>
      <c r="L142" s="254"/>
      <c r="M142" s="238">
        <f>+$D142*L142/1000</f>
        <v>0</v>
      </c>
      <c r="N142" s="239">
        <f>+$E142*L142</f>
        <v>0</v>
      </c>
      <c r="O142" s="254"/>
      <c r="P142" s="238">
        <f>+$D142*O142/1000</f>
        <v>0</v>
      </c>
      <c r="Q142" s="239">
        <f>+$E142*O142</f>
        <v>0</v>
      </c>
      <c r="R142" s="254"/>
      <c r="S142" s="238">
        <f>+$D142*R142/1000</f>
        <v>0</v>
      </c>
      <c r="T142" s="239">
        <f>+$E142*R142</f>
        <v>0</v>
      </c>
      <c r="U142" s="254"/>
      <c r="V142" s="238">
        <f>+$D142*U142/1000</f>
        <v>0</v>
      </c>
      <c r="W142" s="239">
        <f>+$E142*U142</f>
        <v>0</v>
      </c>
      <c r="X142" s="254"/>
      <c r="Y142" s="238">
        <f>+$D142*X142/1000</f>
        <v>0</v>
      </c>
      <c r="Z142" s="239">
        <f>+$E142*X142</f>
        <v>0</v>
      </c>
      <c r="AA142" s="254"/>
      <c r="AB142" s="238">
        <f>+$D142*AA142/1000</f>
        <v>0</v>
      </c>
      <c r="AC142" s="239">
        <f>+$E142*AA142</f>
        <v>0</v>
      </c>
      <c r="AD142" s="254"/>
      <c r="AE142" s="238">
        <f>+$D142*AD142/1000</f>
        <v>0</v>
      </c>
      <c r="AF142" s="239">
        <f>+$E142*AD142</f>
        <v>0</v>
      </c>
      <c r="AG142" s="254"/>
      <c r="AH142" s="238">
        <f>+$D142*AG142/1000</f>
        <v>0</v>
      </c>
      <c r="AI142" s="239">
        <f>+$E142*AG142</f>
        <v>0</v>
      </c>
      <c r="AJ142" s="254"/>
      <c r="AK142" s="238">
        <f>+$D142*AJ142/1000</f>
        <v>0</v>
      </c>
      <c r="AL142" s="239">
        <f>+$E142*AJ142</f>
        <v>0</v>
      </c>
      <c r="AM142" s="254"/>
      <c r="AN142" s="238">
        <f>+$D142*AM142/1000</f>
        <v>0</v>
      </c>
      <c r="AO142" s="239">
        <f>+$E142*AM142</f>
        <v>0</v>
      </c>
      <c r="AP142" s="254"/>
      <c r="AQ142" s="238">
        <f>+$D142*AP142/1000</f>
        <v>0</v>
      </c>
      <c r="AR142" s="239">
        <f>+$E142*AP142</f>
        <v>0</v>
      </c>
      <c r="AS142" s="254"/>
      <c r="AT142" s="238">
        <f>+$D142*AS142/1000</f>
        <v>0</v>
      </c>
      <c r="AU142" s="239">
        <f>+$E142*AS142</f>
        <v>0</v>
      </c>
      <c r="AV142" s="254"/>
      <c r="AW142" s="238">
        <f>+$D142*AV142/1000</f>
        <v>0</v>
      </c>
      <c r="AX142" s="239">
        <f>+$E142*AV142</f>
        <v>0</v>
      </c>
      <c r="AY142" s="254"/>
      <c r="AZ142" s="238">
        <f>+$D142*AY142/1000</f>
        <v>0</v>
      </c>
      <c r="BA142" s="239">
        <f>+$E142*AY142</f>
        <v>0</v>
      </c>
      <c r="BB142" s="254"/>
      <c r="BC142" s="238">
        <f>+$D142*BB142/1000</f>
        <v>0</v>
      </c>
      <c r="BD142" s="239">
        <f>+$E142*BB142</f>
        <v>0</v>
      </c>
      <c r="BE142" s="254"/>
      <c r="BF142" s="238">
        <f>+$D142*BE142/1000</f>
        <v>0</v>
      </c>
      <c r="BG142" s="239">
        <f>+$E142*BE142</f>
        <v>0</v>
      </c>
      <c r="BH142" s="254"/>
      <c r="BI142" s="238">
        <f>+$D142*BH142/1000</f>
        <v>0</v>
      </c>
      <c r="BJ142" s="239">
        <f>+$E142*BH142</f>
        <v>0</v>
      </c>
      <c r="BK142" s="254"/>
      <c r="BL142" s="238">
        <f>+$D142*BK142/1000</f>
        <v>0</v>
      </c>
      <c r="BM142" s="239">
        <f>+$E142*BK142</f>
        <v>0</v>
      </c>
      <c r="BN142" s="254"/>
      <c r="BO142" s="238">
        <f>+$D142*BN142/1000</f>
        <v>0</v>
      </c>
      <c r="BP142" s="239">
        <f>+$E142*BN142</f>
        <v>0</v>
      </c>
      <c r="BQ142" s="254"/>
      <c r="BR142" s="238">
        <f>+$D142*BQ142/1000</f>
        <v>0</v>
      </c>
      <c r="BS142" s="239">
        <f>+$E142*BQ142</f>
        <v>0</v>
      </c>
      <c r="BT142" s="254"/>
      <c r="BU142" s="238">
        <f>+$D142*BT142/1000</f>
        <v>0</v>
      </c>
      <c r="BV142" s="239">
        <f>+$E142*BT142</f>
        <v>0</v>
      </c>
      <c r="BW142" s="254"/>
      <c r="BX142" s="238">
        <f>+$D142*BW142/1000</f>
        <v>0</v>
      </c>
      <c r="BY142" s="239">
        <f>+$E142*BW142</f>
        <v>0</v>
      </c>
      <c r="BZ142" s="254"/>
      <c r="CA142" s="238">
        <f>+$D142*BZ142/1000</f>
        <v>0</v>
      </c>
      <c r="CB142" s="239">
        <f>+$E142*BZ142</f>
        <v>0</v>
      </c>
      <c r="CC142" s="259">
        <f>SUMIF($14:$14,"QTY",142:142)</f>
        <v>0</v>
      </c>
      <c r="CD142" s="260">
        <f>SUMIF($14:$14,"IDR x 1000",142:142)</f>
        <v>0</v>
      </c>
      <c r="CE142" s="261">
        <f>SUMIF($14:$14,"USD",142:142)</f>
        <v>0</v>
      </c>
      <c r="CF142" s="258">
        <f t="shared" si="176"/>
        <v>0</v>
      </c>
    </row>
    <row r="143" spans="1:84" ht="15" customHeight="1" outlineLevel="1">
      <c r="A143" s="262"/>
      <c r="B143" s="255" t="s">
        <v>81</v>
      </c>
      <c r="C143" s="234" t="s">
        <v>76</v>
      </c>
      <c r="D143" s="235"/>
      <c r="E143" s="257">
        <v>0</v>
      </c>
      <c r="F143" s="254"/>
      <c r="G143" s="238">
        <f>+$D143*F143/1000</f>
        <v>0</v>
      </c>
      <c r="H143" s="239">
        <f>+$E143*F143</f>
        <v>0</v>
      </c>
      <c r="I143" s="254"/>
      <c r="J143" s="238">
        <f>+$D143*I143/1000</f>
        <v>0</v>
      </c>
      <c r="K143" s="239">
        <f>+$E143*I143</f>
        <v>0</v>
      </c>
      <c r="L143" s="254"/>
      <c r="M143" s="238">
        <f>+$D143*L143/1000</f>
        <v>0</v>
      </c>
      <c r="N143" s="239">
        <f>+$E143*L143</f>
        <v>0</v>
      </c>
      <c r="O143" s="254"/>
      <c r="P143" s="238">
        <f>+$D143*O143/1000</f>
        <v>0</v>
      </c>
      <c r="Q143" s="239">
        <f>+$E143*O143</f>
        <v>0</v>
      </c>
      <c r="R143" s="254"/>
      <c r="S143" s="238">
        <f>+$D143*R143/1000</f>
        <v>0</v>
      </c>
      <c r="T143" s="239">
        <f>+$E143*R143</f>
        <v>0</v>
      </c>
      <c r="U143" s="254"/>
      <c r="V143" s="238">
        <f>+$D143*U143/1000</f>
        <v>0</v>
      </c>
      <c r="W143" s="239">
        <f>+$E143*U143</f>
        <v>0</v>
      </c>
      <c r="X143" s="254"/>
      <c r="Y143" s="238">
        <f>+$D143*X143/1000</f>
        <v>0</v>
      </c>
      <c r="Z143" s="239">
        <f>+$E143*X143</f>
        <v>0</v>
      </c>
      <c r="AA143" s="254"/>
      <c r="AB143" s="238">
        <f>+$D143*AA143/1000</f>
        <v>0</v>
      </c>
      <c r="AC143" s="239">
        <f>+$E143*AA143</f>
        <v>0</v>
      </c>
      <c r="AD143" s="254"/>
      <c r="AE143" s="238">
        <f>+$D143*AD143/1000</f>
        <v>0</v>
      </c>
      <c r="AF143" s="239">
        <f>+$E143*AD143</f>
        <v>0</v>
      </c>
      <c r="AG143" s="254"/>
      <c r="AH143" s="238">
        <f>+$D143*AG143/1000</f>
        <v>0</v>
      </c>
      <c r="AI143" s="239">
        <f>+$E143*AG143</f>
        <v>0</v>
      </c>
      <c r="AJ143" s="254"/>
      <c r="AK143" s="238">
        <f>+$D143*AJ143/1000</f>
        <v>0</v>
      </c>
      <c r="AL143" s="239">
        <f>+$E143*AJ143</f>
        <v>0</v>
      </c>
      <c r="AM143" s="254"/>
      <c r="AN143" s="238">
        <f>+$D143*AM143/1000</f>
        <v>0</v>
      </c>
      <c r="AO143" s="239">
        <f>+$E143*AM143</f>
        <v>0</v>
      </c>
      <c r="AP143" s="254"/>
      <c r="AQ143" s="238">
        <f>+$D143*AP143/1000</f>
        <v>0</v>
      </c>
      <c r="AR143" s="239">
        <f>+$E143*AP143</f>
        <v>0</v>
      </c>
      <c r="AS143" s="254"/>
      <c r="AT143" s="238">
        <f>+$D143*AS143/1000</f>
        <v>0</v>
      </c>
      <c r="AU143" s="239">
        <f>+$E143*AS143</f>
        <v>0</v>
      </c>
      <c r="AV143" s="254"/>
      <c r="AW143" s="238">
        <f>+$D143*AV143/1000</f>
        <v>0</v>
      </c>
      <c r="AX143" s="239">
        <f>+$E143*AV143</f>
        <v>0</v>
      </c>
      <c r="AY143" s="254"/>
      <c r="AZ143" s="238">
        <f>+$D143*AY143/1000</f>
        <v>0</v>
      </c>
      <c r="BA143" s="239">
        <f>+$E143*AY143</f>
        <v>0</v>
      </c>
      <c r="BB143" s="254"/>
      <c r="BC143" s="238">
        <f>+$D143*BB143/1000</f>
        <v>0</v>
      </c>
      <c r="BD143" s="239">
        <f>+$E143*BB143</f>
        <v>0</v>
      </c>
      <c r="BE143" s="254"/>
      <c r="BF143" s="238">
        <f>+$D143*BE143/1000</f>
        <v>0</v>
      </c>
      <c r="BG143" s="239">
        <f>+$E143*BE143</f>
        <v>0</v>
      </c>
      <c r="BH143" s="254"/>
      <c r="BI143" s="238">
        <f>+$D143*BH143/1000</f>
        <v>0</v>
      </c>
      <c r="BJ143" s="239">
        <f>+$E143*BH143</f>
        <v>0</v>
      </c>
      <c r="BK143" s="254"/>
      <c r="BL143" s="238">
        <f>+$D143*BK143/1000</f>
        <v>0</v>
      </c>
      <c r="BM143" s="239">
        <f>+$E143*BK143</f>
        <v>0</v>
      </c>
      <c r="BN143" s="254"/>
      <c r="BO143" s="238">
        <f>+$D143*BN143/1000</f>
        <v>0</v>
      </c>
      <c r="BP143" s="239">
        <f>+$E143*BN143</f>
        <v>0</v>
      </c>
      <c r="BQ143" s="254"/>
      <c r="BR143" s="238">
        <f>+$D143*BQ143/1000</f>
        <v>0</v>
      </c>
      <c r="BS143" s="239">
        <f>+$E143*BQ143</f>
        <v>0</v>
      </c>
      <c r="BT143" s="254"/>
      <c r="BU143" s="238">
        <f>+$D143*BT143/1000</f>
        <v>0</v>
      </c>
      <c r="BV143" s="239">
        <f>+$E143*BT143</f>
        <v>0</v>
      </c>
      <c r="BW143" s="254"/>
      <c r="BX143" s="238">
        <f>+$D143*BW143/1000</f>
        <v>0</v>
      </c>
      <c r="BY143" s="239">
        <f>+$E143*BW143</f>
        <v>0</v>
      </c>
      <c r="BZ143" s="254"/>
      <c r="CA143" s="238">
        <f>+$D143*BZ143/1000</f>
        <v>0</v>
      </c>
      <c r="CB143" s="239">
        <f>+$E143*BZ143</f>
        <v>0</v>
      </c>
      <c r="CC143" s="259">
        <f>SUMIF($14:$14,"QTY",143:143)</f>
        <v>0</v>
      </c>
      <c r="CD143" s="260">
        <f>SUMIF($14:$14,"IDR x 1000",143:143)</f>
        <v>0</v>
      </c>
      <c r="CE143" s="261">
        <f>SUMIF($14:$14,"USD",143:143)</f>
        <v>0</v>
      </c>
      <c r="CF143" s="258">
        <f t="shared" si="176"/>
        <v>0</v>
      </c>
    </row>
    <row r="144" spans="1:84" ht="15" customHeight="1" outlineLevel="1">
      <c r="A144" s="262"/>
      <c r="B144" s="308" t="s">
        <v>574</v>
      </c>
      <c r="C144" s="234" t="s">
        <v>76</v>
      </c>
      <c r="D144" s="235"/>
      <c r="E144" s="257">
        <v>30967.905405405407</v>
      </c>
      <c r="F144" s="254"/>
      <c r="G144" s="238">
        <f>+$D144*F144/1000</f>
        <v>0</v>
      </c>
      <c r="H144" s="239">
        <f>+$E144*F144</f>
        <v>0</v>
      </c>
      <c r="I144" s="254"/>
      <c r="J144" s="238">
        <f>+$D144*I144/1000</f>
        <v>0</v>
      </c>
      <c r="K144" s="239">
        <f>+$E144*I144</f>
        <v>0</v>
      </c>
      <c r="L144" s="254"/>
      <c r="M144" s="238">
        <f>+$D144*L144/1000</f>
        <v>0</v>
      </c>
      <c r="N144" s="239">
        <f>+$E144*L144</f>
        <v>0</v>
      </c>
      <c r="O144" s="254"/>
      <c r="P144" s="238">
        <f>+$D144*O144/1000</f>
        <v>0</v>
      </c>
      <c r="Q144" s="239">
        <f>+$E144*O144</f>
        <v>0</v>
      </c>
      <c r="R144" s="254"/>
      <c r="S144" s="238">
        <f>+$D144*R144/1000</f>
        <v>0</v>
      </c>
      <c r="T144" s="239">
        <f>+$E144*R144</f>
        <v>0</v>
      </c>
      <c r="U144" s="254"/>
      <c r="V144" s="238">
        <f>+$D144*U144/1000</f>
        <v>0</v>
      </c>
      <c r="W144" s="239">
        <f>+$E144*U144</f>
        <v>0</v>
      </c>
      <c r="X144" s="254"/>
      <c r="Y144" s="238">
        <f>+$D144*X144/1000</f>
        <v>0</v>
      </c>
      <c r="Z144" s="239">
        <f>+$E144*X144</f>
        <v>0</v>
      </c>
      <c r="AA144" s="254"/>
      <c r="AB144" s="238">
        <f>+$D144*AA144/1000</f>
        <v>0</v>
      </c>
      <c r="AC144" s="239">
        <f>+$E144*AA144</f>
        <v>0</v>
      </c>
      <c r="AD144" s="254"/>
      <c r="AE144" s="238">
        <f>+$D144*AD144/1000</f>
        <v>0</v>
      </c>
      <c r="AF144" s="239">
        <f>+$E144*AD144</f>
        <v>0</v>
      </c>
      <c r="AG144" s="254"/>
      <c r="AH144" s="238">
        <f>+$D144*AG144/1000</f>
        <v>0</v>
      </c>
      <c r="AI144" s="239">
        <f>+$E144*AG144</f>
        <v>0</v>
      </c>
      <c r="AJ144" s="254"/>
      <c r="AK144" s="238">
        <f>+$D144*AJ144/1000</f>
        <v>0</v>
      </c>
      <c r="AL144" s="239">
        <f>+$E144*AJ144</f>
        <v>0</v>
      </c>
      <c r="AM144" s="254"/>
      <c r="AN144" s="238">
        <f>+$D144*AM144/1000</f>
        <v>0</v>
      </c>
      <c r="AO144" s="239">
        <f>+$E144*AM144</f>
        <v>0</v>
      </c>
      <c r="AP144" s="254"/>
      <c r="AQ144" s="238">
        <f>+$D144*AP144/1000</f>
        <v>0</v>
      </c>
      <c r="AR144" s="239">
        <f>+$E144*AP144</f>
        <v>0</v>
      </c>
      <c r="AS144" s="254"/>
      <c r="AT144" s="238">
        <f>+$D144*AS144/1000</f>
        <v>0</v>
      </c>
      <c r="AU144" s="239">
        <f>+$E144*AS144</f>
        <v>0</v>
      </c>
      <c r="AV144" s="254"/>
      <c r="AW144" s="238">
        <f>+$D144*AV144/1000</f>
        <v>0</v>
      </c>
      <c r="AX144" s="239">
        <f>+$E144*AV144</f>
        <v>0</v>
      </c>
      <c r="AY144" s="254"/>
      <c r="AZ144" s="238">
        <f>+$D144*AY144/1000</f>
        <v>0</v>
      </c>
      <c r="BA144" s="239">
        <f>+$E144*AY144</f>
        <v>0</v>
      </c>
      <c r="BB144" s="254"/>
      <c r="BC144" s="238">
        <f>+$D144*BB144/1000</f>
        <v>0</v>
      </c>
      <c r="BD144" s="239">
        <f>+$E144*BB144</f>
        <v>0</v>
      </c>
      <c r="BE144" s="254"/>
      <c r="BF144" s="238">
        <f>+$D144*BE144/1000</f>
        <v>0</v>
      </c>
      <c r="BG144" s="239">
        <f>+$E144*BE144</f>
        <v>0</v>
      </c>
      <c r="BH144" s="254"/>
      <c r="BI144" s="238">
        <f>+$D144*BH144/1000</f>
        <v>0</v>
      </c>
      <c r="BJ144" s="239">
        <f>+$E144*BH144</f>
        <v>0</v>
      </c>
      <c r="BK144" s="254"/>
      <c r="BL144" s="238">
        <f>+$D144*BK144/1000</f>
        <v>0</v>
      </c>
      <c r="BM144" s="239">
        <f>+$E144*BK144</f>
        <v>0</v>
      </c>
      <c r="BN144" s="254"/>
      <c r="BO144" s="238">
        <f>+$D144*BN144/1000</f>
        <v>0</v>
      </c>
      <c r="BP144" s="239">
        <f>+$E144*BN144</f>
        <v>0</v>
      </c>
      <c r="BQ144" s="254"/>
      <c r="BR144" s="238">
        <f>+$D144*BQ144/1000</f>
        <v>0</v>
      </c>
      <c r="BS144" s="239">
        <f>+$E144*BQ144</f>
        <v>0</v>
      </c>
      <c r="BT144" s="254"/>
      <c r="BU144" s="238">
        <f>+$D144*BT144/1000</f>
        <v>0</v>
      </c>
      <c r="BV144" s="239">
        <f>+$E144*BT144</f>
        <v>0</v>
      </c>
      <c r="BW144" s="254"/>
      <c r="BX144" s="238">
        <f>+$D144*BW144/1000</f>
        <v>0</v>
      </c>
      <c r="BY144" s="239">
        <f>+$E144*BW144</f>
        <v>0</v>
      </c>
      <c r="BZ144" s="254"/>
      <c r="CA144" s="238">
        <f>+$D144*BZ144/1000</f>
        <v>0</v>
      </c>
      <c r="CB144" s="239">
        <f>+$E144*BZ144</f>
        <v>0</v>
      </c>
      <c r="CC144" s="259">
        <f>SUMIF($14:$14,"QTY",144:144)</f>
        <v>0</v>
      </c>
      <c r="CD144" s="260">
        <f>SUMIF($14:$14,"IDR x 1000",144:144)</f>
        <v>0</v>
      </c>
      <c r="CE144" s="261">
        <f>SUMIF($14:$14,"USD",144:144)</f>
        <v>0</v>
      </c>
      <c r="CF144" s="258">
        <f t="shared" si="176"/>
        <v>0</v>
      </c>
    </row>
    <row r="145" spans="1:84" ht="15" customHeight="1" outlineLevel="1">
      <c r="A145" s="262"/>
      <c r="B145" s="255"/>
      <c r="C145" s="234"/>
      <c r="D145" s="235"/>
      <c r="E145" s="257"/>
      <c r="F145" s="254"/>
      <c r="G145" s="238">
        <f>+$D145*F145/1000</f>
        <v>0</v>
      </c>
      <c r="H145" s="239">
        <f>+$E145*F145</f>
        <v>0</v>
      </c>
      <c r="I145" s="254"/>
      <c r="J145" s="238">
        <f>+$D145*I145/1000</f>
        <v>0</v>
      </c>
      <c r="K145" s="239">
        <f>+$E145*I145</f>
        <v>0</v>
      </c>
      <c r="L145" s="254"/>
      <c r="M145" s="238">
        <f>+$D145*L145/1000</f>
        <v>0</v>
      </c>
      <c r="N145" s="239">
        <f>+$E145*L145</f>
        <v>0</v>
      </c>
      <c r="O145" s="254"/>
      <c r="P145" s="238">
        <f>+$D145*O145/1000</f>
        <v>0</v>
      </c>
      <c r="Q145" s="239">
        <f>+$E145*O145</f>
        <v>0</v>
      </c>
      <c r="R145" s="254"/>
      <c r="S145" s="238">
        <f>+$D145*R145/1000</f>
        <v>0</v>
      </c>
      <c r="T145" s="239">
        <f>+$E145*R145</f>
        <v>0</v>
      </c>
      <c r="U145" s="254"/>
      <c r="V145" s="238">
        <f>+$D145*U145/1000</f>
        <v>0</v>
      </c>
      <c r="W145" s="239">
        <f>+$E145*U145</f>
        <v>0</v>
      </c>
      <c r="X145" s="254"/>
      <c r="Y145" s="238">
        <f>+$D145*X145/1000</f>
        <v>0</v>
      </c>
      <c r="Z145" s="239">
        <f>+$E145*X145</f>
        <v>0</v>
      </c>
      <c r="AA145" s="254"/>
      <c r="AB145" s="238">
        <f>+$D145*AA145/1000</f>
        <v>0</v>
      </c>
      <c r="AC145" s="239">
        <f>+$E145*AA145</f>
        <v>0</v>
      </c>
      <c r="AD145" s="254"/>
      <c r="AE145" s="238">
        <f>+$D145*AD145/1000</f>
        <v>0</v>
      </c>
      <c r="AF145" s="239">
        <f>+$E145*AD145</f>
        <v>0</v>
      </c>
      <c r="AG145" s="254"/>
      <c r="AH145" s="238">
        <f>+$D145*AG145/1000</f>
        <v>0</v>
      </c>
      <c r="AI145" s="239">
        <f>+$E145*AG145</f>
        <v>0</v>
      </c>
      <c r="AJ145" s="254"/>
      <c r="AK145" s="238">
        <f>+$D145*AJ145/1000</f>
        <v>0</v>
      </c>
      <c r="AL145" s="239">
        <f>+$E145*AJ145</f>
        <v>0</v>
      </c>
      <c r="AM145" s="254"/>
      <c r="AN145" s="238">
        <f>+$D145*AM145/1000</f>
        <v>0</v>
      </c>
      <c r="AO145" s="239">
        <f>+$E145*AM145</f>
        <v>0</v>
      </c>
      <c r="AP145" s="254"/>
      <c r="AQ145" s="238">
        <f>+$D145*AP145/1000</f>
        <v>0</v>
      </c>
      <c r="AR145" s="239">
        <f>+$E145*AP145</f>
        <v>0</v>
      </c>
      <c r="AS145" s="254"/>
      <c r="AT145" s="238">
        <f>+$D145*AS145/1000</f>
        <v>0</v>
      </c>
      <c r="AU145" s="239">
        <f>+$E145*AS145</f>
        <v>0</v>
      </c>
      <c r="AV145" s="254"/>
      <c r="AW145" s="238">
        <f>+$D145*AV145/1000</f>
        <v>0</v>
      </c>
      <c r="AX145" s="239">
        <f>+$E145*AV145</f>
        <v>0</v>
      </c>
      <c r="AY145" s="254"/>
      <c r="AZ145" s="238">
        <f>+$D145*AY145/1000</f>
        <v>0</v>
      </c>
      <c r="BA145" s="239">
        <f>+$E145*AY145</f>
        <v>0</v>
      </c>
      <c r="BB145" s="254"/>
      <c r="BC145" s="238">
        <f>+$D145*BB145/1000</f>
        <v>0</v>
      </c>
      <c r="BD145" s="239">
        <f>+$E145*BB145</f>
        <v>0</v>
      </c>
      <c r="BE145" s="254"/>
      <c r="BF145" s="238">
        <f>+$D145*BE145/1000</f>
        <v>0</v>
      </c>
      <c r="BG145" s="239">
        <f>+$E145*BE145</f>
        <v>0</v>
      </c>
      <c r="BH145" s="254"/>
      <c r="BI145" s="238">
        <f>+$D145*BH145/1000</f>
        <v>0</v>
      </c>
      <c r="BJ145" s="239">
        <f>+$E145*BH145</f>
        <v>0</v>
      </c>
      <c r="BK145" s="254"/>
      <c r="BL145" s="238">
        <f>+$D145*BK145/1000</f>
        <v>0</v>
      </c>
      <c r="BM145" s="239">
        <f>+$E145*BK145</f>
        <v>0</v>
      </c>
      <c r="BN145" s="254"/>
      <c r="BO145" s="238">
        <f>+$D145*BN145/1000</f>
        <v>0</v>
      </c>
      <c r="BP145" s="239">
        <f>+$E145*BN145</f>
        <v>0</v>
      </c>
      <c r="BQ145" s="254"/>
      <c r="BR145" s="238">
        <f>+$D145*BQ145/1000</f>
        <v>0</v>
      </c>
      <c r="BS145" s="239">
        <f>+$E145*BQ145</f>
        <v>0</v>
      </c>
      <c r="BT145" s="254"/>
      <c r="BU145" s="238">
        <f>+$D145*BT145/1000</f>
        <v>0</v>
      </c>
      <c r="BV145" s="239">
        <f>+$E145*BT145</f>
        <v>0</v>
      </c>
      <c r="BW145" s="254"/>
      <c r="BX145" s="238">
        <f>+$D145*BW145/1000</f>
        <v>0</v>
      </c>
      <c r="BY145" s="239">
        <f>+$E145*BW145</f>
        <v>0</v>
      </c>
      <c r="BZ145" s="254"/>
      <c r="CA145" s="238">
        <f>+$D145*BZ145/1000</f>
        <v>0</v>
      </c>
      <c r="CB145" s="239">
        <f>+$E145*BZ145</f>
        <v>0</v>
      </c>
      <c r="CC145" s="259">
        <f>SUMIF($14:$14,"QTY",145:145)</f>
        <v>0</v>
      </c>
      <c r="CD145" s="260">
        <f>SUMIF($14:$14,"IDR x 1000",145:145)</f>
        <v>0</v>
      </c>
      <c r="CE145" s="261">
        <f>SUMIF($14:$14,"USD",145:145)</f>
        <v>0</v>
      </c>
      <c r="CF145" s="258">
        <f t="shared" si="176"/>
        <v>0</v>
      </c>
    </row>
    <row r="146" spans="1:84" ht="15" customHeight="1" outlineLevel="1">
      <c r="A146" s="240" t="s">
        <v>28</v>
      </c>
      <c r="B146" s="241"/>
      <c r="C146" s="242"/>
      <c r="D146" s="243"/>
      <c r="E146" s="244"/>
      <c r="F146" s="245"/>
      <c r="G146" s="246"/>
      <c r="H146" s="247"/>
      <c r="I146" s="245"/>
      <c r="J146" s="246"/>
      <c r="K146" s="247"/>
      <c r="L146" s="245"/>
      <c r="M146" s="246"/>
      <c r="N146" s="247"/>
      <c r="O146" s="245"/>
      <c r="P146" s="246"/>
      <c r="Q146" s="247"/>
      <c r="R146" s="245"/>
      <c r="S146" s="246"/>
      <c r="T146" s="247"/>
      <c r="U146" s="245"/>
      <c r="V146" s="246"/>
      <c r="W146" s="247"/>
      <c r="X146" s="245"/>
      <c r="Y146" s="246"/>
      <c r="Z146" s="247"/>
      <c r="AA146" s="245"/>
      <c r="AB146" s="246"/>
      <c r="AC146" s="247"/>
      <c r="AD146" s="245"/>
      <c r="AE146" s="246"/>
      <c r="AF146" s="247"/>
      <c r="AG146" s="245"/>
      <c r="AH146" s="246"/>
      <c r="AI146" s="247"/>
      <c r="AJ146" s="245"/>
      <c r="AK146" s="246"/>
      <c r="AL146" s="247"/>
      <c r="AM146" s="245"/>
      <c r="AN146" s="246"/>
      <c r="AO146" s="247"/>
      <c r="AP146" s="245"/>
      <c r="AQ146" s="246"/>
      <c r="AR146" s="247"/>
      <c r="AS146" s="245"/>
      <c r="AT146" s="246"/>
      <c r="AU146" s="247"/>
      <c r="AV146" s="245"/>
      <c r="AW146" s="246"/>
      <c r="AX146" s="247"/>
      <c r="AY146" s="245"/>
      <c r="AZ146" s="246"/>
      <c r="BA146" s="247"/>
      <c r="BB146" s="245"/>
      <c r="BC146" s="246"/>
      <c r="BD146" s="247"/>
      <c r="BE146" s="245"/>
      <c r="BF146" s="246"/>
      <c r="BG146" s="247"/>
      <c r="BH146" s="245"/>
      <c r="BI146" s="246"/>
      <c r="BJ146" s="247"/>
      <c r="BK146" s="245"/>
      <c r="BL146" s="246"/>
      <c r="BM146" s="247"/>
      <c r="BN146" s="245"/>
      <c r="BO146" s="246"/>
      <c r="BP146" s="247"/>
      <c r="BQ146" s="245"/>
      <c r="BR146" s="246"/>
      <c r="BS146" s="247"/>
      <c r="BT146" s="245"/>
      <c r="BU146" s="246"/>
      <c r="BV146" s="247"/>
      <c r="BW146" s="245"/>
      <c r="BX146" s="246"/>
      <c r="BY146" s="247"/>
      <c r="BZ146" s="245"/>
      <c r="CA146" s="246"/>
      <c r="CB146" s="247"/>
      <c r="CC146" s="245"/>
      <c r="CD146" s="246"/>
      <c r="CE146" s="247"/>
      <c r="CF146" s="258">
        <f t="shared" si="176"/>
        <v>0</v>
      </c>
    </row>
    <row r="147" spans="1:84" ht="15" customHeight="1">
      <c r="A147" s="264">
        <v>44</v>
      </c>
      <c r="B147" s="248" t="s">
        <v>82</v>
      </c>
      <c r="C147" s="333" t="s">
        <v>27</v>
      </c>
      <c r="D147" s="334"/>
      <c r="E147" s="335"/>
      <c r="F147" s="249"/>
      <c r="G147" s="250">
        <f>SUM(G148:G152)</f>
        <v>0</v>
      </c>
      <c r="H147" s="251">
        <f>SUM(H148:H152)</f>
        <v>0</v>
      </c>
      <c r="I147" s="249"/>
      <c r="J147" s="250">
        <f>SUM(J148:J152)</f>
        <v>0</v>
      </c>
      <c r="K147" s="251">
        <f>SUM(K148:K152)</f>
        <v>0</v>
      </c>
      <c r="L147" s="249"/>
      <c r="M147" s="250">
        <f>SUM(M148:M152)</f>
        <v>0</v>
      </c>
      <c r="N147" s="251">
        <f>SUM(N148:N152)</f>
        <v>0</v>
      </c>
      <c r="O147" s="249"/>
      <c r="P147" s="250">
        <f>SUM(P148:P152)</f>
        <v>0</v>
      </c>
      <c r="Q147" s="251">
        <f>SUM(Q148:Q152)</f>
        <v>0</v>
      </c>
      <c r="R147" s="249"/>
      <c r="S147" s="250">
        <f>SUM(S148:S152)</f>
        <v>0</v>
      </c>
      <c r="T147" s="251">
        <f>SUM(T148:T152)</f>
        <v>0</v>
      </c>
      <c r="U147" s="249"/>
      <c r="V147" s="250">
        <f>SUM(V148:V152)</f>
        <v>0</v>
      </c>
      <c r="W147" s="251">
        <f>SUM(W148:W152)</f>
        <v>0</v>
      </c>
      <c r="X147" s="249"/>
      <c r="Y147" s="250">
        <f>SUM(Y148:Y152)</f>
        <v>0</v>
      </c>
      <c r="Z147" s="251">
        <f>SUM(Z148:Z152)</f>
        <v>0</v>
      </c>
      <c r="AA147" s="249"/>
      <c r="AB147" s="250">
        <f>SUM(AB148:AB152)</f>
        <v>0</v>
      </c>
      <c r="AC147" s="251">
        <f>SUM(AC148:AC152)</f>
        <v>0</v>
      </c>
      <c r="AD147" s="249"/>
      <c r="AE147" s="250">
        <f>SUM(AE148:AE152)</f>
        <v>0</v>
      </c>
      <c r="AF147" s="251">
        <f>SUM(AF148:AF152)</f>
        <v>0</v>
      </c>
      <c r="AG147" s="249"/>
      <c r="AH147" s="250">
        <f>SUM(AH148:AH152)</f>
        <v>0</v>
      </c>
      <c r="AI147" s="251">
        <f>SUM(AI148:AI152)</f>
        <v>0</v>
      </c>
      <c r="AJ147" s="249"/>
      <c r="AK147" s="250">
        <f>SUM(AK148:AK152)</f>
        <v>0</v>
      </c>
      <c r="AL147" s="251">
        <f>SUM(AL148:AL152)</f>
        <v>0</v>
      </c>
      <c r="AM147" s="249"/>
      <c r="AN147" s="250">
        <f>SUM(AN148:AN152)</f>
        <v>0</v>
      </c>
      <c r="AO147" s="251">
        <f>SUM(AO148:AO152)</f>
        <v>0</v>
      </c>
      <c r="AP147" s="249"/>
      <c r="AQ147" s="250">
        <f>SUM(AQ148:AQ152)</f>
        <v>0</v>
      </c>
      <c r="AR147" s="251">
        <f>SUM(AR148:AR152)</f>
        <v>0</v>
      </c>
      <c r="AS147" s="249"/>
      <c r="AT147" s="250">
        <f>SUM(AT148:AT152)</f>
        <v>0</v>
      </c>
      <c r="AU147" s="251">
        <f>SUM(AU148:AU152)</f>
        <v>0</v>
      </c>
      <c r="AV147" s="249"/>
      <c r="AW147" s="250">
        <f>SUM(AW148:AW152)</f>
        <v>0</v>
      </c>
      <c r="AX147" s="251">
        <f>SUM(AX148:AX152)</f>
        <v>0</v>
      </c>
      <c r="AY147" s="249"/>
      <c r="AZ147" s="250">
        <f>SUM(AZ148:AZ152)</f>
        <v>0</v>
      </c>
      <c r="BA147" s="251">
        <f>SUM(BA148:BA152)</f>
        <v>0</v>
      </c>
      <c r="BB147" s="249"/>
      <c r="BC147" s="250">
        <f>SUM(BC148:BC152)</f>
        <v>0</v>
      </c>
      <c r="BD147" s="251">
        <f>SUM(BD148:BD152)</f>
        <v>0</v>
      </c>
      <c r="BE147" s="249"/>
      <c r="BF147" s="250">
        <f>SUM(BF148:BF152)</f>
        <v>0</v>
      </c>
      <c r="BG147" s="251">
        <f>SUM(BG148:BG152)</f>
        <v>0</v>
      </c>
      <c r="BH147" s="249"/>
      <c r="BI147" s="250">
        <f>SUM(BI148:BI152)</f>
        <v>0</v>
      </c>
      <c r="BJ147" s="251">
        <f>SUM(BJ148:BJ152)</f>
        <v>0</v>
      </c>
      <c r="BK147" s="249"/>
      <c r="BL147" s="250">
        <f>SUM(BL148:BL152)</f>
        <v>0</v>
      </c>
      <c r="BM147" s="251">
        <f>SUM(BM148:BM152)</f>
        <v>0</v>
      </c>
      <c r="BN147" s="249"/>
      <c r="BO147" s="250">
        <f>SUM(BO148:BO152)</f>
        <v>0</v>
      </c>
      <c r="BP147" s="251">
        <f>SUM(BP148:BP152)</f>
        <v>0</v>
      </c>
      <c r="BQ147" s="249"/>
      <c r="BR147" s="250">
        <f>SUM(BR148:BR152)</f>
        <v>0</v>
      </c>
      <c r="BS147" s="251">
        <f>SUM(BS148:BS152)</f>
        <v>0</v>
      </c>
      <c r="BT147" s="249"/>
      <c r="BU147" s="250">
        <f>SUM(BU148:BU152)</f>
        <v>374686</v>
      </c>
      <c r="BV147" s="251">
        <f>SUM(BV148:BV152)</f>
        <v>0</v>
      </c>
      <c r="BW147" s="249"/>
      <c r="BX147" s="250">
        <f>SUM(BX148:BX152)</f>
        <v>0</v>
      </c>
      <c r="BY147" s="251">
        <f>SUM(BY148:BY152)</f>
        <v>0</v>
      </c>
      <c r="BZ147" s="249"/>
      <c r="CA147" s="250">
        <f>SUM(CA148:CA152)</f>
        <v>0</v>
      </c>
      <c r="CB147" s="251">
        <f>SUM(CB148:CB152)</f>
        <v>0</v>
      </c>
      <c r="CC147" s="249"/>
      <c r="CD147" s="250">
        <f>SUM(CD148:CD152)</f>
        <v>374686</v>
      </c>
      <c r="CE147" s="251">
        <f>SUM(CE148:CE152)</f>
        <v>0</v>
      </c>
      <c r="CF147" s="258">
        <f t="shared" si="176"/>
        <v>26110.522648083625</v>
      </c>
    </row>
    <row r="148" spans="1:84" ht="15" customHeight="1" outlineLevel="1">
      <c r="A148" s="262"/>
      <c r="B148" s="285" t="s">
        <v>557</v>
      </c>
      <c r="C148" s="234" t="s">
        <v>76</v>
      </c>
      <c r="D148" s="235"/>
      <c r="E148" s="286">
        <v>15729.72972972973</v>
      </c>
      <c r="F148" s="254"/>
      <c r="G148" s="238">
        <f>+$D148*F148/1000</f>
        <v>0</v>
      </c>
      <c r="H148" s="239">
        <f>+$E148*F148</f>
        <v>0</v>
      </c>
      <c r="I148" s="254"/>
      <c r="J148" s="238">
        <f>+$D148*I148/1000</f>
        <v>0</v>
      </c>
      <c r="K148" s="239">
        <f>+$E148*I148</f>
        <v>0</v>
      </c>
      <c r="L148" s="254"/>
      <c r="M148" s="238">
        <f>+$D148*L148/1000</f>
        <v>0</v>
      </c>
      <c r="N148" s="239">
        <f>+$E148*L148</f>
        <v>0</v>
      </c>
      <c r="O148" s="254"/>
      <c r="P148" s="238">
        <f>+$D148*O148/1000</f>
        <v>0</v>
      </c>
      <c r="Q148" s="239">
        <f>+$E148*O148</f>
        <v>0</v>
      </c>
      <c r="R148" s="254"/>
      <c r="S148" s="238">
        <f>+$D148*R148/1000</f>
        <v>0</v>
      </c>
      <c r="T148" s="239">
        <f>+$E148*R148</f>
        <v>0</v>
      </c>
      <c r="U148" s="254"/>
      <c r="V148" s="238">
        <f>+$D148*U148/1000</f>
        <v>0</v>
      </c>
      <c r="W148" s="239">
        <f>+$E148*U148</f>
        <v>0</v>
      </c>
      <c r="X148" s="254"/>
      <c r="Y148" s="238">
        <f>+$D148*X148/1000</f>
        <v>0</v>
      </c>
      <c r="Z148" s="239">
        <f>+$E148*X148</f>
        <v>0</v>
      </c>
      <c r="AA148" s="254"/>
      <c r="AB148" s="238">
        <f>+$D148*AA148/1000</f>
        <v>0</v>
      </c>
      <c r="AC148" s="239">
        <f>+$E148*AA148</f>
        <v>0</v>
      </c>
      <c r="AD148" s="254"/>
      <c r="AE148" s="238">
        <f>+$D148*AD148/1000</f>
        <v>0</v>
      </c>
      <c r="AF148" s="239">
        <f>+$E148*AD148</f>
        <v>0</v>
      </c>
      <c r="AG148" s="254"/>
      <c r="AH148" s="238">
        <f>+$D148*AG148/1000</f>
        <v>0</v>
      </c>
      <c r="AI148" s="239">
        <f>+$E148*AG148</f>
        <v>0</v>
      </c>
      <c r="AJ148" s="254"/>
      <c r="AK148" s="238">
        <f>+$D148*AJ148/1000</f>
        <v>0</v>
      </c>
      <c r="AL148" s="239">
        <f>+$E148*AJ148</f>
        <v>0</v>
      </c>
      <c r="AM148" s="254"/>
      <c r="AN148" s="238">
        <f>+$D148*AM148/1000</f>
        <v>0</v>
      </c>
      <c r="AO148" s="239">
        <f>+$E148*AM148</f>
        <v>0</v>
      </c>
      <c r="AP148" s="254"/>
      <c r="AQ148" s="238">
        <f>+$D148*AP148/1000</f>
        <v>0</v>
      </c>
      <c r="AR148" s="239">
        <f>+$E148*AP148</f>
        <v>0</v>
      </c>
      <c r="AS148" s="254"/>
      <c r="AT148" s="238">
        <f>+$D148*AS148/1000</f>
        <v>0</v>
      </c>
      <c r="AU148" s="239">
        <f>+$E148*AS148</f>
        <v>0</v>
      </c>
      <c r="AV148" s="254"/>
      <c r="AW148" s="238">
        <f>+$D148*AV148/1000</f>
        <v>0</v>
      </c>
      <c r="AX148" s="239">
        <f>+$E148*AV148</f>
        <v>0</v>
      </c>
      <c r="AY148" s="254"/>
      <c r="AZ148" s="238">
        <f>+$D148*AY148/1000</f>
        <v>0</v>
      </c>
      <c r="BA148" s="239">
        <f>+$E148*AY148</f>
        <v>0</v>
      </c>
      <c r="BB148" s="254"/>
      <c r="BC148" s="238">
        <f>+$D148*BB148/1000</f>
        <v>0</v>
      </c>
      <c r="BD148" s="239">
        <f>+$E148*BB148</f>
        <v>0</v>
      </c>
      <c r="BE148" s="254"/>
      <c r="BF148" s="238">
        <f>+$D148*BE148/1000</f>
        <v>0</v>
      </c>
      <c r="BG148" s="239">
        <f>+$E148*BE148</f>
        <v>0</v>
      </c>
      <c r="BH148" s="254"/>
      <c r="BI148" s="238">
        <f>+$D148*BH148/1000</f>
        <v>0</v>
      </c>
      <c r="BJ148" s="239">
        <f>+$E148*BH148</f>
        <v>0</v>
      </c>
      <c r="BK148" s="254"/>
      <c r="BL148" s="238">
        <f>+$D148*BK148/1000</f>
        <v>0</v>
      </c>
      <c r="BM148" s="239">
        <f>+$E148*BK148</f>
        <v>0</v>
      </c>
      <c r="BN148" s="254"/>
      <c r="BO148" s="238">
        <f>+$D148*BN148/1000</f>
        <v>0</v>
      </c>
      <c r="BP148" s="239">
        <f>+$E148*BN148</f>
        <v>0</v>
      </c>
      <c r="BQ148" s="254"/>
      <c r="BR148" s="238">
        <f>+$D148*BQ148/1000</f>
        <v>0</v>
      </c>
      <c r="BS148" s="239">
        <f>+$E148*BQ148</f>
        <v>0</v>
      </c>
      <c r="BT148" s="254"/>
      <c r="BU148" s="238">
        <f>+$D148*BT148/1000</f>
        <v>0</v>
      </c>
      <c r="BV148" s="239">
        <f>+$E148*BT148</f>
        <v>0</v>
      </c>
      <c r="BW148" s="254"/>
      <c r="BX148" s="238">
        <f>+$D148*BW148/1000</f>
        <v>0</v>
      </c>
      <c r="BY148" s="239">
        <f>+$E148*BW148</f>
        <v>0</v>
      </c>
      <c r="BZ148" s="254"/>
      <c r="CA148" s="238">
        <f>+$D148*BZ148/1000</f>
        <v>0</v>
      </c>
      <c r="CB148" s="239">
        <f>+$E148*BZ148</f>
        <v>0</v>
      </c>
      <c r="CC148" s="259">
        <f>SUMIF($14:$14,"QTY",148:148)</f>
        <v>0</v>
      </c>
      <c r="CD148" s="260">
        <f>SUMIF($14:$14,"IDR x 1000",148:148)</f>
        <v>0</v>
      </c>
      <c r="CE148" s="261">
        <f>SUMIF($14:$14,"USD",148:148)</f>
        <v>0</v>
      </c>
      <c r="CF148" s="258">
        <f t="shared" si="176"/>
        <v>0</v>
      </c>
    </row>
    <row r="149" spans="1:84" ht="15" customHeight="1" outlineLevel="1">
      <c r="A149" s="262"/>
      <c r="B149" s="305" t="s">
        <v>575</v>
      </c>
      <c r="C149" s="234" t="s">
        <v>76</v>
      </c>
      <c r="D149" s="235"/>
      <c r="E149" s="286">
        <v>10814.18918918919</v>
      </c>
      <c r="F149" s="254"/>
      <c r="G149" s="238">
        <f>+$D149*F149/1000</f>
        <v>0</v>
      </c>
      <c r="H149" s="239">
        <f>+$E149*F149</f>
        <v>0</v>
      </c>
      <c r="I149" s="254"/>
      <c r="J149" s="238">
        <f>+$D149*I149/1000</f>
        <v>0</v>
      </c>
      <c r="K149" s="239">
        <f>+$E149*I149</f>
        <v>0</v>
      </c>
      <c r="L149" s="254"/>
      <c r="M149" s="238">
        <f>+$D149*L149/1000</f>
        <v>0</v>
      </c>
      <c r="N149" s="239">
        <f>+$E149*L149</f>
        <v>0</v>
      </c>
      <c r="O149" s="254"/>
      <c r="P149" s="238">
        <f>+$D149*O149/1000</f>
        <v>0</v>
      </c>
      <c r="Q149" s="239">
        <f>+$E149*O149</f>
        <v>0</v>
      </c>
      <c r="R149" s="254"/>
      <c r="S149" s="238">
        <f>+$D149*R149/1000</f>
        <v>0</v>
      </c>
      <c r="T149" s="239">
        <f>+$E149*R149</f>
        <v>0</v>
      </c>
      <c r="U149" s="254"/>
      <c r="V149" s="238">
        <f>+$D149*U149/1000</f>
        <v>0</v>
      </c>
      <c r="W149" s="239">
        <f>+$E149*U149</f>
        <v>0</v>
      </c>
      <c r="X149" s="254"/>
      <c r="Y149" s="238">
        <f>+$D149*X149/1000</f>
        <v>0</v>
      </c>
      <c r="Z149" s="239">
        <f>+$E149*X149</f>
        <v>0</v>
      </c>
      <c r="AA149" s="254"/>
      <c r="AB149" s="238">
        <f>+$D149*AA149/1000</f>
        <v>0</v>
      </c>
      <c r="AC149" s="239">
        <f>+$E149*AA149</f>
        <v>0</v>
      </c>
      <c r="AD149" s="254"/>
      <c r="AE149" s="238">
        <f>+$D149*AD149/1000</f>
        <v>0</v>
      </c>
      <c r="AF149" s="239">
        <f>+$E149*AD149</f>
        <v>0</v>
      </c>
      <c r="AG149" s="254"/>
      <c r="AH149" s="238">
        <f>+$D149*AG149/1000</f>
        <v>0</v>
      </c>
      <c r="AI149" s="239">
        <f>+$E149*AG149</f>
        <v>0</v>
      </c>
      <c r="AJ149" s="254"/>
      <c r="AK149" s="238">
        <f>+$D149*AJ149/1000</f>
        <v>0</v>
      </c>
      <c r="AL149" s="239">
        <f>+$E149*AJ149</f>
        <v>0</v>
      </c>
      <c r="AM149" s="254"/>
      <c r="AN149" s="238">
        <f>+$D149*AM149/1000</f>
        <v>0</v>
      </c>
      <c r="AO149" s="239">
        <f>+$E149*AM149</f>
        <v>0</v>
      </c>
      <c r="AP149" s="254"/>
      <c r="AQ149" s="238">
        <f>+$D149*AP149/1000</f>
        <v>0</v>
      </c>
      <c r="AR149" s="239">
        <f>+$E149*AP149</f>
        <v>0</v>
      </c>
      <c r="AS149" s="254"/>
      <c r="AT149" s="238">
        <f>+$D149*AS149/1000</f>
        <v>0</v>
      </c>
      <c r="AU149" s="239">
        <f>+$E149*AS149</f>
        <v>0</v>
      </c>
      <c r="AV149" s="254"/>
      <c r="AW149" s="238">
        <f>+$D149*AV149/1000</f>
        <v>0</v>
      </c>
      <c r="AX149" s="239">
        <f>+$E149*AV149</f>
        <v>0</v>
      </c>
      <c r="AY149" s="254"/>
      <c r="AZ149" s="238">
        <f>+$D149*AY149/1000</f>
        <v>0</v>
      </c>
      <c r="BA149" s="239">
        <f>+$E149*AY149</f>
        <v>0</v>
      </c>
      <c r="BB149" s="254"/>
      <c r="BC149" s="238">
        <f>+$D149*BB149/1000</f>
        <v>0</v>
      </c>
      <c r="BD149" s="239">
        <f>+$E149*BB149</f>
        <v>0</v>
      </c>
      <c r="BE149" s="254"/>
      <c r="BF149" s="238">
        <f>+$D149*BE149/1000</f>
        <v>0</v>
      </c>
      <c r="BG149" s="239">
        <f>+$E149*BE149</f>
        <v>0</v>
      </c>
      <c r="BH149" s="254"/>
      <c r="BI149" s="238">
        <f>+$D149*BH149/1000</f>
        <v>0</v>
      </c>
      <c r="BJ149" s="239">
        <f>+$E149*BH149</f>
        <v>0</v>
      </c>
      <c r="BK149" s="254"/>
      <c r="BL149" s="238">
        <f>+$D149*BK149/1000</f>
        <v>0</v>
      </c>
      <c r="BM149" s="239">
        <f>+$E149*BK149</f>
        <v>0</v>
      </c>
      <c r="BN149" s="254"/>
      <c r="BO149" s="238">
        <f>+$D149*BN149/1000</f>
        <v>0</v>
      </c>
      <c r="BP149" s="239">
        <f>+$E149*BN149</f>
        <v>0</v>
      </c>
      <c r="BQ149" s="254"/>
      <c r="BR149" s="238">
        <f>+$D149*BQ149/1000</f>
        <v>0</v>
      </c>
      <c r="BS149" s="239">
        <f>+$E149*BQ149</f>
        <v>0</v>
      </c>
      <c r="BT149" s="254"/>
      <c r="BU149" s="238">
        <f>+$D149*BT149/1000</f>
        <v>0</v>
      </c>
      <c r="BV149" s="239">
        <f>+$E149*BT149</f>
        <v>0</v>
      </c>
      <c r="BW149" s="254"/>
      <c r="BX149" s="238">
        <f>+$D149*BW149/1000</f>
        <v>0</v>
      </c>
      <c r="BY149" s="239">
        <f>+$E149*BW149</f>
        <v>0</v>
      </c>
      <c r="BZ149" s="254"/>
      <c r="CA149" s="238">
        <f>+$D149*BZ149/1000</f>
        <v>0</v>
      </c>
      <c r="CB149" s="239">
        <f>+$E149*BZ149</f>
        <v>0</v>
      </c>
      <c r="CC149" s="259">
        <f>SUMIF($14:$14,"QTY",149:149)</f>
        <v>0</v>
      </c>
      <c r="CD149" s="260">
        <f>SUMIF($14:$14,"IDR x 1000",149:149)</f>
        <v>0</v>
      </c>
      <c r="CE149" s="261">
        <f>SUMIF($14:$14,"USD",149:149)</f>
        <v>0</v>
      </c>
      <c r="CF149" s="258">
        <f t="shared" si="176"/>
        <v>0</v>
      </c>
    </row>
    <row r="150" spans="1:84" ht="27" customHeight="1" outlineLevel="1">
      <c r="A150" s="262"/>
      <c r="B150" s="256" t="s">
        <v>602</v>
      </c>
      <c r="C150" s="234" t="s">
        <v>76</v>
      </c>
      <c r="D150" s="235">
        <v>374686000</v>
      </c>
      <c r="E150" s="286"/>
      <c r="F150" s="254"/>
      <c r="G150" s="238">
        <f>+$D150*F150/1000</f>
        <v>0</v>
      </c>
      <c r="H150" s="239">
        <f>+$E150*F150</f>
        <v>0</v>
      </c>
      <c r="I150" s="254"/>
      <c r="J150" s="238">
        <f>+$D150*I150/1000</f>
        <v>0</v>
      </c>
      <c r="K150" s="239">
        <f>+$E150*I150</f>
        <v>0</v>
      </c>
      <c r="L150" s="254"/>
      <c r="M150" s="238">
        <f>+$D150*L150/1000</f>
        <v>0</v>
      </c>
      <c r="N150" s="239">
        <f>+$E150*L150</f>
        <v>0</v>
      </c>
      <c r="O150" s="254"/>
      <c r="P150" s="238">
        <f>+$D150*O150/1000</f>
        <v>0</v>
      </c>
      <c r="Q150" s="239">
        <f>+$E150*O150</f>
        <v>0</v>
      </c>
      <c r="R150" s="254"/>
      <c r="S150" s="238">
        <f>+$D150*R150/1000</f>
        <v>0</v>
      </c>
      <c r="T150" s="239">
        <f>+$E150*R150</f>
        <v>0</v>
      </c>
      <c r="U150" s="254"/>
      <c r="V150" s="238">
        <f>+$D150*U150/1000</f>
        <v>0</v>
      </c>
      <c r="W150" s="239">
        <f>+$E150*U150</f>
        <v>0</v>
      </c>
      <c r="X150" s="254"/>
      <c r="Y150" s="238">
        <f>+$D150*X150/1000</f>
        <v>0</v>
      </c>
      <c r="Z150" s="239">
        <f>+$E150*X150</f>
        <v>0</v>
      </c>
      <c r="AA150" s="254"/>
      <c r="AB150" s="238">
        <f>+$D150*AA150/1000</f>
        <v>0</v>
      </c>
      <c r="AC150" s="239">
        <f>+$E150*AA150</f>
        <v>0</v>
      </c>
      <c r="AD150" s="254"/>
      <c r="AE150" s="238">
        <f>+$D150*AD150/1000</f>
        <v>0</v>
      </c>
      <c r="AF150" s="239">
        <f>+$E150*AD150</f>
        <v>0</v>
      </c>
      <c r="AG150" s="254"/>
      <c r="AH150" s="238">
        <f>+$D150*AG150/1000</f>
        <v>0</v>
      </c>
      <c r="AI150" s="239">
        <f>+$E150*AG150</f>
        <v>0</v>
      </c>
      <c r="AJ150" s="254"/>
      <c r="AK150" s="238">
        <f>+$D150*AJ150/1000</f>
        <v>0</v>
      </c>
      <c r="AL150" s="239">
        <f>+$E150*AJ150</f>
        <v>0</v>
      </c>
      <c r="AM150" s="254"/>
      <c r="AN150" s="238">
        <f>+$D150*AM150/1000</f>
        <v>0</v>
      </c>
      <c r="AO150" s="239">
        <f>+$E150*AM150</f>
        <v>0</v>
      </c>
      <c r="AP150" s="254"/>
      <c r="AQ150" s="238">
        <f>+$D150*AP150/1000</f>
        <v>0</v>
      </c>
      <c r="AR150" s="239">
        <f>+$E150*AP150</f>
        <v>0</v>
      </c>
      <c r="AS150" s="254"/>
      <c r="AT150" s="238">
        <f>+$D150*AS150/1000</f>
        <v>0</v>
      </c>
      <c r="AU150" s="239">
        <f>+$E150*AS150</f>
        <v>0</v>
      </c>
      <c r="AV150" s="254"/>
      <c r="AW150" s="238">
        <f>+$D150*AV150/1000</f>
        <v>0</v>
      </c>
      <c r="AX150" s="239">
        <f>+$E150*AV150</f>
        <v>0</v>
      </c>
      <c r="AY150" s="254"/>
      <c r="AZ150" s="238">
        <f>+$D150*AY150/1000</f>
        <v>0</v>
      </c>
      <c r="BA150" s="239">
        <f>+$E150*AY150</f>
        <v>0</v>
      </c>
      <c r="BB150" s="254"/>
      <c r="BC150" s="238">
        <f>+$D150*BB150/1000</f>
        <v>0</v>
      </c>
      <c r="BD150" s="239">
        <f>+$E150*BB150</f>
        <v>0</v>
      </c>
      <c r="BE150" s="254"/>
      <c r="BF150" s="238">
        <f>+$D150*BE150/1000</f>
        <v>0</v>
      </c>
      <c r="BG150" s="239">
        <f>+$E150*BE150</f>
        <v>0</v>
      </c>
      <c r="BH150" s="254"/>
      <c r="BI150" s="238">
        <f>+$D150*BH150/1000</f>
        <v>0</v>
      </c>
      <c r="BJ150" s="239">
        <f>+$E150*BH150</f>
        <v>0</v>
      </c>
      <c r="BK150" s="254"/>
      <c r="BL150" s="238">
        <f>+$D150*BK150/1000</f>
        <v>0</v>
      </c>
      <c r="BM150" s="239">
        <f>+$E150*BK150</f>
        <v>0</v>
      </c>
      <c r="BN150" s="254"/>
      <c r="BO150" s="238">
        <f>+$D150*BN150/1000</f>
        <v>0</v>
      </c>
      <c r="BP150" s="239">
        <f>+$E150*BN150</f>
        <v>0</v>
      </c>
      <c r="BQ150" s="254"/>
      <c r="BR150" s="238">
        <f>+$D150*BQ150/1000</f>
        <v>0</v>
      </c>
      <c r="BS150" s="239">
        <f>+$E150*BQ150</f>
        <v>0</v>
      </c>
      <c r="BT150" s="254">
        <v>1</v>
      </c>
      <c r="BU150" s="238">
        <f>+$D150*BT150/1000</f>
        <v>374686</v>
      </c>
      <c r="BV150" s="239">
        <f>+$E150*BT150</f>
        <v>0</v>
      </c>
      <c r="BW150" s="254"/>
      <c r="BX150" s="238">
        <f>+$D150*BW150/1000</f>
        <v>0</v>
      </c>
      <c r="BY150" s="239">
        <f>+$E150*BW150</f>
        <v>0</v>
      </c>
      <c r="BZ150" s="254"/>
      <c r="CA150" s="238">
        <f>+$D150*BZ150/1000</f>
        <v>0</v>
      </c>
      <c r="CB150" s="239">
        <f>+$E150*BZ150</f>
        <v>0</v>
      </c>
      <c r="CC150" s="259">
        <f>SUMIF($14:$14,"QTY",150:150)</f>
        <v>1</v>
      </c>
      <c r="CD150" s="260">
        <f>SUMIF($14:$14,"IDR x 1000",150:150)</f>
        <v>374686</v>
      </c>
      <c r="CE150" s="261">
        <f>SUMIF($14:$14,"USD",150:150)</f>
        <v>0</v>
      </c>
      <c r="CF150" s="258">
        <f t="shared" ref="CF150" si="177">CD150/14350*1000</f>
        <v>26110.522648083625</v>
      </c>
    </row>
    <row r="151" spans="1:84" ht="15" customHeight="1" outlineLevel="1">
      <c r="A151" s="262"/>
      <c r="B151" s="256"/>
      <c r="C151" s="234"/>
      <c r="D151" s="235"/>
      <c r="E151" s="286"/>
      <c r="F151" s="254"/>
      <c r="G151" s="238">
        <f>+$D151*F151/1000</f>
        <v>0</v>
      </c>
      <c r="H151" s="239">
        <f>+$E151*F151</f>
        <v>0</v>
      </c>
      <c r="I151" s="254"/>
      <c r="J151" s="238">
        <f>+$D151*I151/1000</f>
        <v>0</v>
      </c>
      <c r="K151" s="239">
        <f>+$E151*I151</f>
        <v>0</v>
      </c>
      <c r="L151" s="254"/>
      <c r="M151" s="238">
        <f>+$D151*L151/1000</f>
        <v>0</v>
      </c>
      <c r="N151" s="239">
        <f>+$E151*L151</f>
        <v>0</v>
      </c>
      <c r="O151" s="254"/>
      <c r="P151" s="238">
        <f>+$D151*O151/1000</f>
        <v>0</v>
      </c>
      <c r="Q151" s="239">
        <f>+$E151*O151</f>
        <v>0</v>
      </c>
      <c r="R151" s="254"/>
      <c r="S151" s="238">
        <f>+$D151*R151/1000</f>
        <v>0</v>
      </c>
      <c r="T151" s="239">
        <f>+$E151*R151</f>
        <v>0</v>
      </c>
      <c r="U151" s="254"/>
      <c r="V151" s="238">
        <f>+$D151*U151/1000</f>
        <v>0</v>
      </c>
      <c r="W151" s="239">
        <f>+$E151*U151</f>
        <v>0</v>
      </c>
      <c r="X151" s="254"/>
      <c r="Y151" s="238">
        <f>+$D151*X151/1000</f>
        <v>0</v>
      </c>
      <c r="Z151" s="239">
        <f>+$E151*X151</f>
        <v>0</v>
      </c>
      <c r="AA151" s="254"/>
      <c r="AB151" s="238">
        <f>+$D151*AA151/1000</f>
        <v>0</v>
      </c>
      <c r="AC151" s="239">
        <f>+$E151*AA151</f>
        <v>0</v>
      </c>
      <c r="AD151" s="254"/>
      <c r="AE151" s="238">
        <f>+$D151*AD151/1000</f>
        <v>0</v>
      </c>
      <c r="AF151" s="239">
        <f>+$E151*AD151</f>
        <v>0</v>
      </c>
      <c r="AG151" s="254"/>
      <c r="AH151" s="238">
        <f>+$D151*AG151/1000</f>
        <v>0</v>
      </c>
      <c r="AI151" s="239">
        <f>+$E151*AG151</f>
        <v>0</v>
      </c>
      <c r="AJ151" s="254"/>
      <c r="AK151" s="238">
        <f>+$D151*AJ151/1000</f>
        <v>0</v>
      </c>
      <c r="AL151" s="239">
        <f>+$E151*AJ151</f>
        <v>0</v>
      </c>
      <c r="AM151" s="254"/>
      <c r="AN151" s="238">
        <f>+$D151*AM151/1000</f>
        <v>0</v>
      </c>
      <c r="AO151" s="239">
        <f>+$E151*AM151</f>
        <v>0</v>
      </c>
      <c r="AP151" s="254"/>
      <c r="AQ151" s="238">
        <f>+$D151*AP151/1000</f>
        <v>0</v>
      </c>
      <c r="AR151" s="239">
        <f>+$E151*AP151</f>
        <v>0</v>
      </c>
      <c r="AS151" s="254"/>
      <c r="AT151" s="238">
        <f>+$D151*AS151/1000</f>
        <v>0</v>
      </c>
      <c r="AU151" s="239">
        <f>+$E151*AS151</f>
        <v>0</v>
      </c>
      <c r="AV151" s="254"/>
      <c r="AW151" s="238">
        <f>+$D151*AV151/1000</f>
        <v>0</v>
      </c>
      <c r="AX151" s="239">
        <f>+$E151*AV151</f>
        <v>0</v>
      </c>
      <c r="AY151" s="254"/>
      <c r="AZ151" s="238">
        <f>+$D151*AY151/1000</f>
        <v>0</v>
      </c>
      <c r="BA151" s="239">
        <f>+$E151*AY151</f>
        <v>0</v>
      </c>
      <c r="BB151" s="254"/>
      <c r="BC151" s="238">
        <f>+$D151*BB151/1000</f>
        <v>0</v>
      </c>
      <c r="BD151" s="239">
        <f>+$E151*BB151</f>
        <v>0</v>
      </c>
      <c r="BE151" s="254"/>
      <c r="BF151" s="238">
        <f>+$D151*BE151/1000</f>
        <v>0</v>
      </c>
      <c r="BG151" s="239">
        <f>+$E151*BE151</f>
        <v>0</v>
      </c>
      <c r="BH151" s="254"/>
      <c r="BI151" s="238">
        <f>+$D151*BH151/1000</f>
        <v>0</v>
      </c>
      <c r="BJ151" s="239">
        <f>+$E151*BH151</f>
        <v>0</v>
      </c>
      <c r="BK151" s="254"/>
      <c r="BL151" s="238">
        <f>+$D151*BK151/1000</f>
        <v>0</v>
      </c>
      <c r="BM151" s="239">
        <f>+$E151*BK151</f>
        <v>0</v>
      </c>
      <c r="BN151" s="254"/>
      <c r="BO151" s="238">
        <f>+$D151*BN151/1000</f>
        <v>0</v>
      </c>
      <c r="BP151" s="239">
        <f>+$E151*BN151</f>
        <v>0</v>
      </c>
      <c r="BQ151" s="254"/>
      <c r="BR151" s="238">
        <f>+$D151*BQ151/1000</f>
        <v>0</v>
      </c>
      <c r="BS151" s="239">
        <f>+$E151*BQ151</f>
        <v>0</v>
      </c>
      <c r="BT151" s="254"/>
      <c r="BU151" s="238">
        <f>+$D151*BT151/1000</f>
        <v>0</v>
      </c>
      <c r="BV151" s="239">
        <f>+$E151*BT151</f>
        <v>0</v>
      </c>
      <c r="BW151" s="254"/>
      <c r="BX151" s="238">
        <f>+$D151*BW151/1000</f>
        <v>0</v>
      </c>
      <c r="BY151" s="239">
        <f>+$E151*BW151</f>
        <v>0</v>
      </c>
      <c r="BZ151" s="254"/>
      <c r="CA151" s="238">
        <f>+$D151*BZ151/1000</f>
        <v>0</v>
      </c>
      <c r="CB151" s="239">
        <f>+$E151*BZ151</f>
        <v>0</v>
      </c>
      <c r="CC151" s="259">
        <f>SUMIF($14:$14,"QTY",151:151)</f>
        <v>0</v>
      </c>
      <c r="CD151" s="260">
        <f>SUMIF($14:$14,"IDR x 1000",151:151)</f>
        <v>0</v>
      </c>
      <c r="CE151" s="261">
        <f>SUMIF($14:$14,"USD",151:151)</f>
        <v>0</v>
      </c>
      <c r="CF151" s="258">
        <f t="shared" si="176"/>
        <v>0</v>
      </c>
    </row>
    <row r="152" spans="1:84" ht="15" customHeight="1" outlineLevel="1">
      <c r="A152" s="263" t="s">
        <v>41</v>
      </c>
      <c r="B152" s="241"/>
      <c r="C152" s="242"/>
      <c r="D152" s="243"/>
      <c r="E152" s="244"/>
      <c r="F152" s="245"/>
      <c r="G152" s="246"/>
      <c r="H152" s="247"/>
      <c r="I152" s="245"/>
      <c r="J152" s="246"/>
      <c r="K152" s="247"/>
      <c r="L152" s="245"/>
      <c r="M152" s="246"/>
      <c r="N152" s="247"/>
      <c r="O152" s="245"/>
      <c r="P152" s="246"/>
      <c r="Q152" s="247"/>
      <c r="R152" s="245"/>
      <c r="S152" s="246"/>
      <c r="T152" s="247"/>
      <c r="U152" s="245"/>
      <c r="V152" s="246"/>
      <c r="W152" s="247"/>
      <c r="X152" s="245"/>
      <c r="Y152" s="246"/>
      <c r="Z152" s="247"/>
      <c r="AA152" s="245"/>
      <c r="AB152" s="246"/>
      <c r="AC152" s="247"/>
      <c r="AD152" s="245"/>
      <c r="AE152" s="246"/>
      <c r="AF152" s="247"/>
      <c r="AG152" s="245"/>
      <c r="AH152" s="246"/>
      <c r="AI152" s="247"/>
      <c r="AJ152" s="245"/>
      <c r="AK152" s="246"/>
      <c r="AL152" s="247"/>
      <c r="AM152" s="245"/>
      <c r="AN152" s="246"/>
      <c r="AO152" s="247"/>
      <c r="AP152" s="245"/>
      <c r="AQ152" s="246"/>
      <c r="AR152" s="247"/>
      <c r="AS152" s="245"/>
      <c r="AT152" s="246"/>
      <c r="AU152" s="247"/>
      <c r="AV152" s="245"/>
      <c r="AW152" s="246"/>
      <c r="AX152" s="247"/>
      <c r="AY152" s="245"/>
      <c r="AZ152" s="246"/>
      <c r="BA152" s="247"/>
      <c r="BB152" s="245"/>
      <c r="BC152" s="246"/>
      <c r="BD152" s="247"/>
      <c r="BE152" s="245"/>
      <c r="BF152" s="246"/>
      <c r="BG152" s="247"/>
      <c r="BH152" s="245"/>
      <c r="BI152" s="246"/>
      <c r="BJ152" s="247"/>
      <c r="BK152" s="245"/>
      <c r="BL152" s="246"/>
      <c r="BM152" s="247"/>
      <c r="BN152" s="245"/>
      <c r="BO152" s="246"/>
      <c r="BP152" s="247"/>
      <c r="BQ152" s="245"/>
      <c r="BR152" s="246"/>
      <c r="BS152" s="247"/>
      <c r="BT152" s="245"/>
      <c r="BU152" s="246"/>
      <c r="BV152" s="247"/>
      <c r="BW152" s="245"/>
      <c r="BX152" s="246"/>
      <c r="BY152" s="247"/>
      <c r="BZ152" s="245"/>
      <c r="CA152" s="246"/>
      <c r="CB152" s="247"/>
      <c r="CC152" s="245"/>
      <c r="CD152" s="246"/>
      <c r="CE152" s="247"/>
      <c r="CF152" s="258">
        <f t="shared" si="176"/>
        <v>0</v>
      </c>
    </row>
    <row r="153" spans="1:84" ht="15" customHeight="1">
      <c r="A153" s="264">
        <v>45</v>
      </c>
      <c r="B153" s="248" t="s">
        <v>83</v>
      </c>
      <c r="C153" s="333" t="s">
        <v>27</v>
      </c>
      <c r="D153" s="334"/>
      <c r="E153" s="335"/>
      <c r="F153" s="249"/>
      <c r="G153" s="250">
        <f>SUM(G154:G158)</f>
        <v>0</v>
      </c>
      <c r="H153" s="251">
        <f>SUM(H154:H158)</f>
        <v>0</v>
      </c>
      <c r="I153" s="249"/>
      <c r="J153" s="250">
        <f>SUM(J154:J158)</f>
        <v>0</v>
      </c>
      <c r="K153" s="251">
        <f>SUM(K154:K158)</f>
        <v>0</v>
      </c>
      <c r="L153" s="249"/>
      <c r="M153" s="250">
        <f>SUM(M154:M158)</f>
        <v>0</v>
      </c>
      <c r="N153" s="251">
        <f>SUM(N154:N158)</f>
        <v>0</v>
      </c>
      <c r="O153" s="249"/>
      <c r="P153" s="250">
        <f>SUM(P154:P158)</f>
        <v>0</v>
      </c>
      <c r="Q153" s="251">
        <f>SUM(Q154:Q158)</f>
        <v>0</v>
      </c>
      <c r="R153" s="249"/>
      <c r="S153" s="250">
        <f>SUM(S154:S158)</f>
        <v>0</v>
      </c>
      <c r="T153" s="251">
        <f>SUM(T154:T158)</f>
        <v>0</v>
      </c>
      <c r="U153" s="249"/>
      <c r="V153" s="250">
        <f>SUM(V154:V158)</f>
        <v>0</v>
      </c>
      <c r="W153" s="251">
        <f>SUM(W154:W158)</f>
        <v>0</v>
      </c>
      <c r="X153" s="249"/>
      <c r="Y153" s="250">
        <f>SUM(Y154:Y158)</f>
        <v>0</v>
      </c>
      <c r="Z153" s="251">
        <f>SUM(Z154:Z158)</f>
        <v>0</v>
      </c>
      <c r="AA153" s="249"/>
      <c r="AB153" s="250">
        <f>SUM(AB154:AB158)</f>
        <v>0</v>
      </c>
      <c r="AC153" s="251">
        <f>SUM(AC154:AC158)</f>
        <v>0</v>
      </c>
      <c r="AD153" s="249"/>
      <c r="AE153" s="250">
        <f>SUM(AE154:AE158)</f>
        <v>0</v>
      </c>
      <c r="AF153" s="251">
        <f>SUM(AF154:AF158)</f>
        <v>0</v>
      </c>
      <c r="AG153" s="249"/>
      <c r="AH153" s="250">
        <f>SUM(AH154:AH158)</f>
        <v>0</v>
      </c>
      <c r="AI153" s="251">
        <f>SUM(AI154:AI158)</f>
        <v>0</v>
      </c>
      <c r="AJ153" s="249"/>
      <c r="AK153" s="250">
        <f>SUM(AK154:AK158)</f>
        <v>0</v>
      </c>
      <c r="AL153" s="251">
        <f>SUM(AL154:AL158)</f>
        <v>0</v>
      </c>
      <c r="AM153" s="249"/>
      <c r="AN153" s="250">
        <f>SUM(AN154:AN158)</f>
        <v>0</v>
      </c>
      <c r="AO153" s="251">
        <f>SUM(AO154:AO158)</f>
        <v>0</v>
      </c>
      <c r="AP153" s="249"/>
      <c r="AQ153" s="250">
        <f>SUM(AQ154:AQ158)</f>
        <v>0</v>
      </c>
      <c r="AR153" s="251">
        <f>SUM(AR154:AR158)</f>
        <v>0</v>
      </c>
      <c r="AS153" s="249"/>
      <c r="AT153" s="250">
        <f>SUM(AT154:AT158)</f>
        <v>0</v>
      </c>
      <c r="AU153" s="251">
        <f>SUM(AU154:AU158)</f>
        <v>0</v>
      </c>
      <c r="AV153" s="249"/>
      <c r="AW153" s="250">
        <f>SUM(AW154:AW158)</f>
        <v>0</v>
      </c>
      <c r="AX153" s="251">
        <f>SUM(AX154:AX158)</f>
        <v>0</v>
      </c>
      <c r="AY153" s="249"/>
      <c r="AZ153" s="250">
        <f>SUM(AZ154:AZ158)</f>
        <v>0</v>
      </c>
      <c r="BA153" s="251">
        <f>SUM(BA154:BA158)</f>
        <v>0</v>
      </c>
      <c r="BB153" s="249"/>
      <c r="BC153" s="250">
        <f>SUM(BC154:BC158)</f>
        <v>0</v>
      </c>
      <c r="BD153" s="251">
        <f>SUM(BD154:BD158)</f>
        <v>0</v>
      </c>
      <c r="BE153" s="249"/>
      <c r="BF153" s="250">
        <f>SUM(BF154:BF158)</f>
        <v>0</v>
      </c>
      <c r="BG153" s="251">
        <f>SUM(BG154:BG158)</f>
        <v>0</v>
      </c>
      <c r="BH153" s="249"/>
      <c r="BI153" s="250">
        <f>SUM(BI154:BI158)</f>
        <v>0</v>
      </c>
      <c r="BJ153" s="251">
        <f>SUM(BJ154:BJ158)</f>
        <v>0</v>
      </c>
      <c r="BK153" s="249"/>
      <c r="BL153" s="250">
        <f>SUM(BL154:BL158)</f>
        <v>0</v>
      </c>
      <c r="BM153" s="251">
        <f>SUM(BM154:BM158)</f>
        <v>0</v>
      </c>
      <c r="BN153" s="249"/>
      <c r="BO153" s="250">
        <f>SUM(BO154:BO158)</f>
        <v>0</v>
      </c>
      <c r="BP153" s="251">
        <f>SUM(BP154:BP158)</f>
        <v>0</v>
      </c>
      <c r="BQ153" s="249"/>
      <c r="BR153" s="250">
        <f>SUM(BR154:BR158)</f>
        <v>0</v>
      </c>
      <c r="BS153" s="251">
        <f>SUM(BS154:BS158)</f>
        <v>0</v>
      </c>
      <c r="BT153" s="249"/>
      <c r="BU153" s="250">
        <f>SUM(BU154:BU158)</f>
        <v>0</v>
      </c>
      <c r="BV153" s="251">
        <f>SUM(BV154:BV158)</f>
        <v>0</v>
      </c>
      <c r="BW153" s="249"/>
      <c r="BX153" s="250">
        <f>SUM(BX154:BX158)</f>
        <v>0</v>
      </c>
      <c r="BY153" s="251">
        <f>SUM(BY154:BY158)</f>
        <v>26122.59</v>
      </c>
      <c r="BZ153" s="249"/>
      <c r="CA153" s="250">
        <f>SUM(CA154:CA158)</f>
        <v>0</v>
      </c>
      <c r="CB153" s="251">
        <f>SUM(CB154:CB158)</f>
        <v>0</v>
      </c>
      <c r="CC153" s="249"/>
      <c r="CD153" s="250">
        <f>SUM(CD154:CD158)</f>
        <v>0</v>
      </c>
      <c r="CE153" s="251">
        <f>SUM(CE154:CE158)</f>
        <v>26122.59</v>
      </c>
      <c r="CF153" s="258">
        <f t="shared" si="176"/>
        <v>0</v>
      </c>
    </row>
    <row r="154" spans="1:84" ht="15" customHeight="1" outlineLevel="1">
      <c r="A154" s="262"/>
      <c r="B154" s="304" t="s">
        <v>576</v>
      </c>
      <c r="C154" s="234" t="s">
        <v>43</v>
      </c>
      <c r="D154" s="235"/>
      <c r="E154" s="253">
        <v>0</v>
      </c>
      <c r="F154" s="254"/>
      <c r="G154" s="238">
        <f>+$D154*F154/1000</f>
        <v>0</v>
      </c>
      <c r="H154" s="239">
        <f>+$E154*F154</f>
        <v>0</v>
      </c>
      <c r="I154" s="254"/>
      <c r="J154" s="238">
        <f>+$D154*I154/1000</f>
        <v>0</v>
      </c>
      <c r="K154" s="239">
        <f>+$E154*I154</f>
        <v>0</v>
      </c>
      <c r="L154" s="254"/>
      <c r="M154" s="238">
        <f>+$D154*L154/1000</f>
        <v>0</v>
      </c>
      <c r="N154" s="239">
        <f>+$E154*L154</f>
        <v>0</v>
      </c>
      <c r="O154" s="254"/>
      <c r="P154" s="238">
        <f>+$D154*O154/1000</f>
        <v>0</v>
      </c>
      <c r="Q154" s="239">
        <f>+$E154*O154</f>
        <v>0</v>
      </c>
      <c r="R154" s="254"/>
      <c r="S154" s="238">
        <f>+$D154*R154/1000</f>
        <v>0</v>
      </c>
      <c r="T154" s="239">
        <f>+$E154*R154</f>
        <v>0</v>
      </c>
      <c r="U154" s="254"/>
      <c r="V154" s="238">
        <f>+$D154*U154/1000</f>
        <v>0</v>
      </c>
      <c r="W154" s="239">
        <f>+$E154*U154</f>
        <v>0</v>
      </c>
      <c r="X154" s="254"/>
      <c r="Y154" s="238">
        <f>+$D154*X154/1000</f>
        <v>0</v>
      </c>
      <c r="Z154" s="239">
        <f>+$E154*X154</f>
        <v>0</v>
      </c>
      <c r="AA154" s="254"/>
      <c r="AB154" s="238">
        <f>+$D154*AA154/1000</f>
        <v>0</v>
      </c>
      <c r="AC154" s="239">
        <f>+$E154*AA154</f>
        <v>0</v>
      </c>
      <c r="AD154" s="254"/>
      <c r="AE154" s="238">
        <f>+$D154*AD154/1000</f>
        <v>0</v>
      </c>
      <c r="AF154" s="239">
        <f>+$E154*AD154</f>
        <v>0</v>
      </c>
      <c r="AG154" s="254"/>
      <c r="AH154" s="238">
        <f>+$D154*AG154/1000</f>
        <v>0</v>
      </c>
      <c r="AI154" s="239">
        <f>+$E154*AG154</f>
        <v>0</v>
      </c>
      <c r="AJ154" s="254"/>
      <c r="AK154" s="238">
        <f>+$D154*AJ154/1000</f>
        <v>0</v>
      </c>
      <c r="AL154" s="239">
        <f>+$E154*AJ154</f>
        <v>0</v>
      </c>
      <c r="AM154" s="254"/>
      <c r="AN154" s="238">
        <f>+$D154*AM154/1000</f>
        <v>0</v>
      </c>
      <c r="AO154" s="239">
        <f>+$E154*AM154</f>
        <v>0</v>
      </c>
      <c r="AP154" s="254"/>
      <c r="AQ154" s="238">
        <f>+$D154*AP154/1000</f>
        <v>0</v>
      </c>
      <c r="AR154" s="239">
        <f>+$E154*AP154</f>
        <v>0</v>
      </c>
      <c r="AS154" s="254"/>
      <c r="AT154" s="238">
        <f>+$D154*AS154/1000</f>
        <v>0</v>
      </c>
      <c r="AU154" s="239">
        <f>+$E154*AS154</f>
        <v>0</v>
      </c>
      <c r="AV154" s="254"/>
      <c r="AW154" s="238">
        <f>+$D154*AV154/1000</f>
        <v>0</v>
      </c>
      <c r="AX154" s="239">
        <f>+$E154*AV154</f>
        <v>0</v>
      </c>
      <c r="AY154" s="254"/>
      <c r="AZ154" s="238">
        <f>+$D154*AY154/1000</f>
        <v>0</v>
      </c>
      <c r="BA154" s="239">
        <f>+$E154*AY154</f>
        <v>0</v>
      </c>
      <c r="BB154" s="254"/>
      <c r="BC154" s="238">
        <f>+$D154*BB154/1000</f>
        <v>0</v>
      </c>
      <c r="BD154" s="239">
        <f>+$E154*BB154</f>
        <v>0</v>
      </c>
      <c r="BE154" s="254"/>
      <c r="BF154" s="238">
        <f>+$D154*BE154/1000</f>
        <v>0</v>
      </c>
      <c r="BG154" s="239">
        <f>+$E154*BE154</f>
        <v>0</v>
      </c>
      <c r="BH154" s="254"/>
      <c r="BI154" s="238">
        <f>+$D154*BH154/1000</f>
        <v>0</v>
      </c>
      <c r="BJ154" s="239">
        <f>+$E154*BH154</f>
        <v>0</v>
      </c>
      <c r="BK154" s="254"/>
      <c r="BL154" s="238">
        <f>+$D154*BK154/1000</f>
        <v>0</v>
      </c>
      <c r="BM154" s="239">
        <f>+$E154*BK154</f>
        <v>0</v>
      </c>
      <c r="BN154" s="254"/>
      <c r="BO154" s="238">
        <f>+$D154*BN154/1000</f>
        <v>0</v>
      </c>
      <c r="BP154" s="239">
        <f>+$E154*BN154</f>
        <v>0</v>
      </c>
      <c r="BQ154" s="254"/>
      <c r="BR154" s="238">
        <f>+$D154*BQ154/1000</f>
        <v>0</v>
      </c>
      <c r="BS154" s="239">
        <f>+$E154*BQ154</f>
        <v>0</v>
      </c>
      <c r="BT154" s="254"/>
      <c r="BU154" s="238">
        <f>+$D154*BT154/1000</f>
        <v>0</v>
      </c>
      <c r="BV154" s="239">
        <f>+$E154*BT154</f>
        <v>0</v>
      </c>
      <c r="BW154" s="254"/>
      <c r="BX154" s="238">
        <f>+$D154*BW154/1000</f>
        <v>0</v>
      </c>
      <c r="BY154" s="239">
        <f>+$E154*BW154</f>
        <v>0</v>
      </c>
      <c r="BZ154" s="254"/>
      <c r="CA154" s="238">
        <f>+$D154*BZ154/1000</f>
        <v>0</v>
      </c>
      <c r="CB154" s="239">
        <f>+$E154*BZ154</f>
        <v>0</v>
      </c>
      <c r="CC154" s="259">
        <f>SUMIF($14:$14,"QTY",154:154)</f>
        <v>0</v>
      </c>
      <c r="CD154" s="260">
        <f>+$D154*CC154/1000</f>
        <v>0</v>
      </c>
      <c r="CE154" s="261">
        <f>+$E154*CC154</f>
        <v>0</v>
      </c>
      <c r="CF154" s="258">
        <f t="shared" si="176"/>
        <v>0</v>
      </c>
    </row>
    <row r="155" spans="1:84" ht="15" customHeight="1" outlineLevel="1">
      <c r="A155" s="262"/>
      <c r="B155" s="255" t="s">
        <v>558</v>
      </c>
      <c r="C155" s="234" t="s">
        <v>43</v>
      </c>
      <c r="D155" s="235"/>
      <c r="E155" s="286">
        <v>54000</v>
      </c>
      <c r="F155" s="254"/>
      <c r="G155" s="238">
        <f>+$D155*F155/1000</f>
        <v>0</v>
      </c>
      <c r="H155" s="239">
        <f>+$E155*F155</f>
        <v>0</v>
      </c>
      <c r="I155" s="254"/>
      <c r="J155" s="238">
        <f>+$D155*I155/1000</f>
        <v>0</v>
      </c>
      <c r="K155" s="239">
        <f>+$E155*I155</f>
        <v>0</v>
      </c>
      <c r="L155" s="254"/>
      <c r="M155" s="238">
        <f>+$D155*L155/1000</f>
        <v>0</v>
      </c>
      <c r="N155" s="239">
        <f>+$E155*L155</f>
        <v>0</v>
      </c>
      <c r="O155" s="254"/>
      <c r="P155" s="238">
        <f>+$D155*O155/1000</f>
        <v>0</v>
      </c>
      <c r="Q155" s="239">
        <f>+$E155*O155</f>
        <v>0</v>
      </c>
      <c r="R155" s="254"/>
      <c r="S155" s="238">
        <f>+$D155*R155/1000</f>
        <v>0</v>
      </c>
      <c r="T155" s="239">
        <f>+$E155*R155</f>
        <v>0</v>
      </c>
      <c r="U155" s="254"/>
      <c r="V155" s="238">
        <f>+$D155*U155/1000</f>
        <v>0</v>
      </c>
      <c r="W155" s="239">
        <f>+$E155*U155</f>
        <v>0</v>
      </c>
      <c r="X155" s="254"/>
      <c r="Y155" s="238">
        <f>+$D155*X155/1000</f>
        <v>0</v>
      </c>
      <c r="Z155" s="239">
        <f>+$E155*X155</f>
        <v>0</v>
      </c>
      <c r="AA155" s="254"/>
      <c r="AB155" s="238">
        <f>+$D155*AA155/1000</f>
        <v>0</v>
      </c>
      <c r="AC155" s="239">
        <f>+$E155*AA155</f>
        <v>0</v>
      </c>
      <c r="AD155" s="254"/>
      <c r="AE155" s="238">
        <f>+$D155*AD155/1000</f>
        <v>0</v>
      </c>
      <c r="AF155" s="239">
        <f>+$E155*AD155</f>
        <v>0</v>
      </c>
      <c r="AG155" s="254"/>
      <c r="AH155" s="238">
        <f>+$D155*AG155/1000</f>
        <v>0</v>
      </c>
      <c r="AI155" s="239">
        <f>+$E155*AG155</f>
        <v>0</v>
      </c>
      <c r="AJ155" s="254"/>
      <c r="AK155" s="238">
        <f>+$D155*AJ155/1000</f>
        <v>0</v>
      </c>
      <c r="AL155" s="239">
        <f>+$E155*AJ155</f>
        <v>0</v>
      </c>
      <c r="AM155" s="254"/>
      <c r="AN155" s="238">
        <f>+$D155*AM155/1000</f>
        <v>0</v>
      </c>
      <c r="AO155" s="239">
        <f>+$E155*AM155</f>
        <v>0</v>
      </c>
      <c r="AP155" s="254"/>
      <c r="AQ155" s="238">
        <f>+$D155*AP155/1000</f>
        <v>0</v>
      </c>
      <c r="AR155" s="239">
        <f>+$E155*AP155</f>
        <v>0</v>
      </c>
      <c r="AS155" s="254"/>
      <c r="AT155" s="238">
        <f>+$D155*AS155/1000</f>
        <v>0</v>
      </c>
      <c r="AU155" s="239">
        <f>+$E155*AS155</f>
        <v>0</v>
      </c>
      <c r="AV155" s="254"/>
      <c r="AW155" s="238">
        <f>+$D155*AV155/1000</f>
        <v>0</v>
      </c>
      <c r="AX155" s="239">
        <f>+$E155*AV155</f>
        <v>0</v>
      </c>
      <c r="AY155" s="254"/>
      <c r="AZ155" s="238">
        <f>+$D155*AY155/1000</f>
        <v>0</v>
      </c>
      <c r="BA155" s="239">
        <f>+$E155*AY155</f>
        <v>0</v>
      </c>
      <c r="BB155" s="254"/>
      <c r="BC155" s="238">
        <f>+$D155*BB155/1000</f>
        <v>0</v>
      </c>
      <c r="BD155" s="239">
        <f>+$E155*BB155</f>
        <v>0</v>
      </c>
      <c r="BE155" s="254"/>
      <c r="BF155" s="238">
        <f>+$D155*BE155/1000</f>
        <v>0</v>
      </c>
      <c r="BG155" s="239">
        <f>+$E155*BE155</f>
        <v>0</v>
      </c>
      <c r="BH155" s="254"/>
      <c r="BI155" s="238">
        <f>+$D155*BH155/1000</f>
        <v>0</v>
      </c>
      <c r="BJ155" s="239">
        <f>+$E155*BH155</f>
        <v>0</v>
      </c>
      <c r="BK155" s="254"/>
      <c r="BL155" s="238">
        <f>+$D155*BK155/1000</f>
        <v>0</v>
      </c>
      <c r="BM155" s="239">
        <f>+$E155*BK155</f>
        <v>0</v>
      </c>
      <c r="BN155" s="254"/>
      <c r="BO155" s="238">
        <f>+$D155*BN155/1000</f>
        <v>0</v>
      </c>
      <c r="BP155" s="239">
        <f>+$E155*BN155</f>
        <v>0</v>
      </c>
      <c r="BQ155" s="254"/>
      <c r="BR155" s="238">
        <f>+$D155*BQ155/1000</f>
        <v>0</v>
      </c>
      <c r="BS155" s="239">
        <f>+$E155*BQ155</f>
        <v>0</v>
      </c>
      <c r="BT155" s="254"/>
      <c r="BU155" s="238">
        <f>+$D155*BT155/1000</f>
        <v>0</v>
      </c>
      <c r="BV155" s="239">
        <f>+$E155*BT155</f>
        <v>0</v>
      </c>
      <c r="BW155" s="254"/>
      <c r="BX155" s="238">
        <f>+$D155*BW155/1000</f>
        <v>0</v>
      </c>
      <c r="BY155" s="239">
        <f>+$E155*BW155</f>
        <v>0</v>
      </c>
      <c r="BZ155" s="254"/>
      <c r="CA155" s="238">
        <f>+$D155*BZ155/1000</f>
        <v>0</v>
      </c>
      <c r="CB155" s="239">
        <f>+$E155*BZ155</f>
        <v>0</v>
      </c>
      <c r="CC155" s="259">
        <f>SUMIF($14:$14,"QTY",155:155)</f>
        <v>0</v>
      </c>
      <c r="CD155" s="260">
        <f>+$D155*CC155/1000</f>
        <v>0</v>
      </c>
      <c r="CE155" s="261">
        <f>+$E155*CC155</f>
        <v>0</v>
      </c>
      <c r="CF155" s="258">
        <f t="shared" si="176"/>
        <v>0</v>
      </c>
    </row>
    <row r="156" spans="1:84" ht="15" customHeight="1" outlineLevel="1">
      <c r="A156" s="262"/>
      <c r="B156" s="255" t="s">
        <v>598</v>
      </c>
      <c r="C156" s="234" t="s">
        <v>43</v>
      </c>
      <c r="D156" s="235"/>
      <c r="E156" s="286">
        <v>26122.59</v>
      </c>
      <c r="F156" s="254"/>
      <c r="G156" s="238">
        <f>+$D156*F156/1000</f>
        <v>0</v>
      </c>
      <c r="H156" s="239">
        <f>+$E156*F156</f>
        <v>0</v>
      </c>
      <c r="I156" s="254"/>
      <c r="J156" s="238">
        <f>+$D156*I156/1000</f>
        <v>0</v>
      </c>
      <c r="K156" s="239">
        <f>+$E156*I156</f>
        <v>0</v>
      </c>
      <c r="L156" s="254"/>
      <c r="M156" s="238">
        <f>+$D156*L156/1000</f>
        <v>0</v>
      </c>
      <c r="N156" s="239">
        <f>+$E156*L156</f>
        <v>0</v>
      </c>
      <c r="O156" s="254"/>
      <c r="P156" s="238">
        <f>+$D156*O156/1000</f>
        <v>0</v>
      </c>
      <c r="Q156" s="239">
        <f>+$E156*O156</f>
        <v>0</v>
      </c>
      <c r="R156" s="254"/>
      <c r="S156" s="238">
        <f>+$D156*R156/1000</f>
        <v>0</v>
      </c>
      <c r="T156" s="239">
        <f>+$E156*R156</f>
        <v>0</v>
      </c>
      <c r="U156" s="254"/>
      <c r="V156" s="238">
        <f>+$D156*U156/1000</f>
        <v>0</v>
      </c>
      <c r="W156" s="239">
        <f>+$E156*U156</f>
        <v>0</v>
      </c>
      <c r="X156" s="254"/>
      <c r="Y156" s="238">
        <f>+$D156*X156/1000</f>
        <v>0</v>
      </c>
      <c r="Z156" s="239">
        <f>+$E156*X156</f>
        <v>0</v>
      </c>
      <c r="AA156" s="254"/>
      <c r="AB156" s="238">
        <f>+$D156*AA156/1000</f>
        <v>0</v>
      </c>
      <c r="AC156" s="239">
        <f>+$E156*AA156</f>
        <v>0</v>
      </c>
      <c r="AD156" s="254"/>
      <c r="AE156" s="238">
        <f>+$D156*AD156/1000</f>
        <v>0</v>
      </c>
      <c r="AF156" s="239">
        <f>+$E156*AD156</f>
        <v>0</v>
      </c>
      <c r="AG156" s="254"/>
      <c r="AH156" s="238">
        <f>+$D156*AG156/1000</f>
        <v>0</v>
      </c>
      <c r="AI156" s="239">
        <f>+$E156*AG156</f>
        <v>0</v>
      </c>
      <c r="AJ156" s="254"/>
      <c r="AK156" s="238">
        <f>+$D156*AJ156/1000</f>
        <v>0</v>
      </c>
      <c r="AL156" s="239">
        <f>+$E156*AJ156</f>
        <v>0</v>
      </c>
      <c r="AM156" s="254"/>
      <c r="AN156" s="238">
        <f>+$D156*AM156/1000</f>
        <v>0</v>
      </c>
      <c r="AO156" s="239">
        <f>+$E156*AM156</f>
        <v>0</v>
      </c>
      <c r="AP156" s="254"/>
      <c r="AQ156" s="238">
        <f>+$D156*AP156/1000</f>
        <v>0</v>
      </c>
      <c r="AR156" s="239">
        <f>+$E156*AP156</f>
        <v>0</v>
      </c>
      <c r="AS156" s="254"/>
      <c r="AT156" s="238">
        <f>+$D156*AS156/1000</f>
        <v>0</v>
      </c>
      <c r="AU156" s="239">
        <f>+$E156*AS156</f>
        <v>0</v>
      </c>
      <c r="AV156" s="254"/>
      <c r="AW156" s="238">
        <f>+$D156*AV156/1000</f>
        <v>0</v>
      </c>
      <c r="AX156" s="239">
        <f>+$E156*AV156</f>
        <v>0</v>
      </c>
      <c r="AY156" s="254"/>
      <c r="AZ156" s="238">
        <f>+$D156*AY156/1000</f>
        <v>0</v>
      </c>
      <c r="BA156" s="239">
        <f>+$E156*AY156</f>
        <v>0</v>
      </c>
      <c r="BB156" s="254"/>
      <c r="BC156" s="238">
        <f>+$D156*BB156/1000</f>
        <v>0</v>
      </c>
      <c r="BD156" s="239">
        <f>+$E156*BB156</f>
        <v>0</v>
      </c>
      <c r="BE156" s="254"/>
      <c r="BF156" s="238">
        <f>+$D156*BE156/1000</f>
        <v>0</v>
      </c>
      <c r="BG156" s="239">
        <f>+$E156*BE156</f>
        <v>0</v>
      </c>
      <c r="BH156" s="254"/>
      <c r="BI156" s="238">
        <f>+$D156*BH156/1000</f>
        <v>0</v>
      </c>
      <c r="BJ156" s="239">
        <f>+$E156*BH156</f>
        <v>0</v>
      </c>
      <c r="BK156" s="254"/>
      <c r="BL156" s="238">
        <f>+$D156*BK156/1000</f>
        <v>0</v>
      </c>
      <c r="BM156" s="239">
        <f>+$E156*BK156</f>
        <v>0</v>
      </c>
      <c r="BN156" s="254"/>
      <c r="BO156" s="238">
        <f>+$D156*BN156/1000</f>
        <v>0</v>
      </c>
      <c r="BP156" s="239">
        <f>+$E156*BN156</f>
        <v>0</v>
      </c>
      <c r="BQ156" s="254"/>
      <c r="BR156" s="238">
        <f>+$D156*BQ156/1000</f>
        <v>0</v>
      </c>
      <c r="BS156" s="239">
        <f>+$E156*BQ156</f>
        <v>0</v>
      </c>
      <c r="BT156" s="254"/>
      <c r="BU156" s="238">
        <f>+$D156*BT156/1000</f>
        <v>0</v>
      </c>
      <c r="BV156" s="239">
        <f>+$E156*BT156</f>
        <v>0</v>
      </c>
      <c r="BW156" s="254">
        <v>1</v>
      </c>
      <c r="BX156" s="238">
        <f>+$D156*BW156/1000</f>
        <v>0</v>
      </c>
      <c r="BY156" s="239">
        <f>+$E156*BW156</f>
        <v>26122.59</v>
      </c>
      <c r="BZ156" s="254"/>
      <c r="CA156" s="238">
        <f>+$D156*BZ156/1000</f>
        <v>0</v>
      </c>
      <c r="CB156" s="239">
        <f>+$E156*BZ156</f>
        <v>0</v>
      </c>
      <c r="CC156" s="259">
        <f>SUMIF($14:$14,"QTY",156:156)</f>
        <v>1</v>
      </c>
      <c r="CD156" s="260">
        <f>+$D156*CC156/1000</f>
        <v>0</v>
      </c>
      <c r="CE156" s="261">
        <f>+$E156*CC156</f>
        <v>26122.59</v>
      </c>
      <c r="CF156" s="258">
        <f t="shared" ref="CF156" si="178">CD156/14350*1000</f>
        <v>0</v>
      </c>
    </row>
    <row r="157" spans="1:84" ht="15" customHeight="1" outlineLevel="1">
      <c r="A157" s="262"/>
      <c r="B157" s="255"/>
      <c r="C157" s="234"/>
      <c r="D157" s="235"/>
      <c r="E157" s="236"/>
      <c r="F157" s="254"/>
      <c r="G157" s="238">
        <f>+$D157*F157/1000</f>
        <v>0</v>
      </c>
      <c r="H157" s="239">
        <f>+$E157*F157</f>
        <v>0</v>
      </c>
      <c r="I157" s="254"/>
      <c r="J157" s="238">
        <f>+$D157*I157/1000</f>
        <v>0</v>
      </c>
      <c r="K157" s="239">
        <f>+$E157*I157</f>
        <v>0</v>
      </c>
      <c r="L157" s="254"/>
      <c r="M157" s="238">
        <f>+$D157*L157/1000</f>
        <v>0</v>
      </c>
      <c r="N157" s="239">
        <f>+$E157*L157</f>
        <v>0</v>
      </c>
      <c r="O157" s="254"/>
      <c r="P157" s="238">
        <f>+$D157*O157/1000</f>
        <v>0</v>
      </c>
      <c r="Q157" s="239">
        <f>+$E157*O157</f>
        <v>0</v>
      </c>
      <c r="R157" s="254"/>
      <c r="S157" s="238">
        <f>+$D157*R157/1000</f>
        <v>0</v>
      </c>
      <c r="T157" s="239">
        <f>+$E157*R157</f>
        <v>0</v>
      </c>
      <c r="U157" s="254"/>
      <c r="V157" s="238">
        <f>+$D157*U157/1000</f>
        <v>0</v>
      </c>
      <c r="W157" s="239">
        <f>+$E157*U157</f>
        <v>0</v>
      </c>
      <c r="X157" s="254"/>
      <c r="Y157" s="238">
        <f>+$D157*X157/1000</f>
        <v>0</v>
      </c>
      <c r="Z157" s="239">
        <f>+$E157*X157</f>
        <v>0</v>
      </c>
      <c r="AA157" s="254"/>
      <c r="AB157" s="238">
        <f>+$D157*AA157/1000</f>
        <v>0</v>
      </c>
      <c r="AC157" s="239">
        <f>+$E157*AA157</f>
        <v>0</v>
      </c>
      <c r="AD157" s="254"/>
      <c r="AE157" s="238">
        <f>+$D157*AD157/1000</f>
        <v>0</v>
      </c>
      <c r="AF157" s="239">
        <f>+$E157*AD157</f>
        <v>0</v>
      </c>
      <c r="AG157" s="254"/>
      <c r="AH157" s="238">
        <f>+$D157*AG157/1000</f>
        <v>0</v>
      </c>
      <c r="AI157" s="239">
        <f>+$E157*AG157</f>
        <v>0</v>
      </c>
      <c r="AJ157" s="254"/>
      <c r="AK157" s="238">
        <f>+$D157*AJ157/1000</f>
        <v>0</v>
      </c>
      <c r="AL157" s="239">
        <f>+$E157*AJ157</f>
        <v>0</v>
      </c>
      <c r="AM157" s="254"/>
      <c r="AN157" s="238">
        <f>+$D157*AM157/1000</f>
        <v>0</v>
      </c>
      <c r="AO157" s="239">
        <f>+$E157*AM157</f>
        <v>0</v>
      </c>
      <c r="AP157" s="254"/>
      <c r="AQ157" s="238">
        <f>+$D157*AP157/1000</f>
        <v>0</v>
      </c>
      <c r="AR157" s="239">
        <f>+$E157*AP157</f>
        <v>0</v>
      </c>
      <c r="AS157" s="254"/>
      <c r="AT157" s="238">
        <f>+$D157*AS157/1000</f>
        <v>0</v>
      </c>
      <c r="AU157" s="239">
        <f>+$E157*AS157</f>
        <v>0</v>
      </c>
      <c r="AV157" s="254"/>
      <c r="AW157" s="238">
        <f>+$D157*AV157/1000</f>
        <v>0</v>
      </c>
      <c r="AX157" s="239">
        <f>+$E157*AV157</f>
        <v>0</v>
      </c>
      <c r="AY157" s="254"/>
      <c r="AZ157" s="238">
        <f>+$D157*AY157/1000</f>
        <v>0</v>
      </c>
      <c r="BA157" s="239">
        <f>+$E157*AY157</f>
        <v>0</v>
      </c>
      <c r="BB157" s="254"/>
      <c r="BC157" s="238">
        <f>+$D157*BB157/1000</f>
        <v>0</v>
      </c>
      <c r="BD157" s="239">
        <f>+$E157*BB157</f>
        <v>0</v>
      </c>
      <c r="BE157" s="254"/>
      <c r="BF157" s="238">
        <f>+$D157*BE157/1000</f>
        <v>0</v>
      </c>
      <c r="BG157" s="239">
        <f>+$E157*BE157</f>
        <v>0</v>
      </c>
      <c r="BH157" s="254"/>
      <c r="BI157" s="238">
        <f>+$D157*BH157/1000</f>
        <v>0</v>
      </c>
      <c r="BJ157" s="239">
        <f>+$E157*BH157</f>
        <v>0</v>
      </c>
      <c r="BK157" s="254"/>
      <c r="BL157" s="238">
        <f>+$D157*BK157/1000</f>
        <v>0</v>
      </c>
      <c r="BM157" s="239">
        <f>+$E157*BK157</f>
        <v>0</v>
      </c>
      <c r="BN157" s="254"/>
      <c r="BO157" s="238">
        <f>+$D157*BN157/1000</f>
        <v>0</v>
      </c>
      <c r="BP157" s="239">
        <f>+$E157*BN157</f>
        <v>0</v>
      </c>
      <c r="BQ157" s="254"/>
      <c r="BR157" s="238">
        <f>+$D157*BQ157/1000</f>
        <v>0</v>
      </c>
      <c r="BS157" s="239">
        <f>+$E157*BQ157</f>
        <v>0</v>
      </c>
      <c r="BT157" s="254"/>
      <c r="BU157" s="238">
        <f>+$D157*BT157/1000</f>
        <v>0</v>
      </c>
      <c r="BV157" s="239">
        <f>+$E157*BT157</f>
        <v>0</v>
      </c>
      <c r="BW157" s="254"/>
      <c r="BX157" s="238">
        <f>+$D157*BW157/1000</f>
        <v>0</v>
      </c>
      <c r="BY157" s="239">
        <f>+$E157*BW157</f>
        <v>0</v>
      </c>
      <c r="BZ157" s="254"/>
      <c r="CA157" s="238">
        <f>+$D157*BZ157/1000</f>
        <v>0</v>
      </c>
      <c r="CB157" s="239">
        <f>+$E157*BZ157</f>
        <v>0</v>
      </c>
      <c r="CC157" s="259">
        <f>SUMIF($14:$14,"QTY",157:157)</f>
        <v>0</v>
      </c>
      <c r="CD157" s="260">
        <f>+$D157*CC157/1000</f>
        <v>0</v>
      </c>
      <c r="CE157" s="261">
        <f>+$E157*CC157</f>
        <v>0</v>
      </c>
      <c r="CF157" s="258">
        <f t="shared" si="176"/>
        <v>0</v>
      </c>
    </row>
    <row r="158" spans="1:84" ht="15" customHeight="1" outlineLevel="1">
      <c r="A158" s="263" t="s">
        <v>41</v>
      </c>
      <c r="B158" s="241"/>
      <c r="C158" s="242"/>
      <c r="D158" s="243"/>
      <c r="E158" s="244"/>
      <c r="F158" s="245"/>
      <c r="G158" s="246"/>
      <c r="H158" s="247"/>
      <c r="I158" s="245"/>
      <c r="J158" s="246"/>
      <c r="K158" s="247"/>
      <c r="L158" s="245"/>
      <c r="M158" s="246"/>
      <c r="N158" s="247"/>
      <c r="O158" s="245"/>
      <c r="P158" s="246"/>
      <c r="Q158" s="247"/>
      <c r="R158" s="245"/>
      <c r="S158" s="246"/>
      <c r="T158" s="247"/>
      <c r="U158" s="245"/>
      <c r="V158" s="246"/>
      <c r="W158" s="247"/>
      <c r="X158" s="245"/>
      <c r="Y158" s="246"/>
      <c r="Z158" s="247"/>
      <c r="AA158" s="245"/>
      <c r="AB158" s="246"/>
      <c r="AC158" s="247"/>
      <c r="AD158" s="245"/>
      <c r="AE158" s="246"/>
      <c r="AF158" s="247"/>
      <c r="AG158" s="245"/>
      <c r="AH158" s="246"/>
      <c r="AI158" s="247"/>
      <c r="AJ158" s="245"/>
      <c r="AK158" s="246"/>
      <c r="AL158" s="247"/>
      <c r="AM158" s="245"/>
      <c r="AN158" s="246"/>
      <c r="AO158" s="247"/>
      <c r="AP158" s="245"/>
      <c r="AQ158" s="246"/>
      <c r="AR158" s="247"/>
      <c r="AS158" s="245"/>
      <c r="AT158" s="246"/>
      <c r="AU158" s="247"/>
      <c r="AV158" s="245"/>
      <c r="AW158" s="246"/>
      <c r="AX158" s="247"/>
      <c r="AY158" s="245"/>
      <c r="AZ158" s="246"/>
      <c r="BA158" s="247"/>
      <c r="BB158" s="245"/>
      <c r="BC158" s="246"/>
      <c r="BD158" s="247"/>
      <c r="BE158" s="245"/>
      <c r="BF158" s="246"/>
      <c r="BG158" s="247"/>
      <c r="BH158" s="245"/>
      <c r="BI158" s="246"/>
      <c r="BJ158" s="247"/>
      <c r="BK158" s="245"/>
      <c r="BL158" s="246"/>
      <c r="BM158" s="247"/>
      <c r="BN158" s="245"/>
      <c r="BO158" s="246"/>
      <c r="BP158" s="247"/>
      <c r="BQ158" s="245"/>
      <c r="BR158" s="246"/>
      <c r="BS158" s="247"/>
      <c r="BT158" s="245"/>
      <c r="BU158" s="246"/>
      <c r="BV158" s="247"/>
      <c r="BW158" s="245"/>
      <c r="BX158" s="246"/>
      <c r="BY158" s="247"/>
      <c r="BZ158" s="245"/>
      <c r="CA158" s="246"/>
      <c r="CB158" s="247"/>
      <c r="CC158" s="245"/>
      <c r="CD158" s="246"/>
      <c r="CE158" s="247"/>
      <c r="CF158" s="258">
        <f t="shared" si="176"/>
        <v>0</v>
      </c>
    </row>
    <row r="159" spans="1:84" ht="15" customHeight="1">
      <c r="A159" s="264">
        <v>46</v>
      </c>
      <c r="B159" s="248" t="s">
        <v>84</v>
      </c>
      <c r="C159" s="333" t="s">
        <v>27</v>
      </c>
      <c r="D159" s="334"/>
      <c r="E159" s="335"/>
      <c r="F159" s="249"/>
      <c r="G159" s="250">
        <f>SUM(G160:G163)</f>
        <v>0</v>
      </c>
      <c r="H159" s="251">
        <f>SUM(H160:H163)</f>
        <v>0</v>
      </c>
      <c r="I159" s="249"/>
      <c r="J159" s="250">
        <f>SUM(J160:J163)</f>
        <v>0</v>
      </c>
      <c r="K159" s="251">
        <f>SUM(K160:K163)</f>
        <v>0</v>
      </c>
      <c r="L159" s="249"/>
      <c r="M159" s="250">
        <f>SUM(M160:M163)</f>
        <v>0</v>
      </c>
      <c r="N159" s="251">
        <f>SUM(N160:N163)</f>
        <v>0</v>
      </c>
      <c r="O159" s="249"/>
      <c r="P159" s="250">
        <f>SUM(P160:P163)</f>
        <v>0</v>
      </c>
      <c r="Q159" s="251">
        <f>SUM(Q160:Q163)</f>
        <v>0</v>
      </c>
      <c r="R159" s="249"/>
      <c r="S159" s="250">
        <f>SUM(S160:S163)</f>
        <v>0</v>
      </c>
      <c r="T159" s="251">
        <f>SUM(T160:T163)</f>
        <v>0</v>
      </c>
      <c r="U159" s="249"/>
      <c r="V159" s="250">
        <f>SUM(V160:V163)</f>
        <v>0</v>
      </c>
      <c r="W159" s="251">
        <f>SUM(W160:W163)</f>
        <v>0</v>
      </c>
      <c r="X159" s="249"/>
      <c r="Y159" s="250">
        <f>SUM(Y160:Y163)</f>
        <v>0</v>
      </c>
      <c r="Z159" s="251">
        <f>SUM(Z160:Z163)</f>
        <v>0</v>
      </c>
      <c r="AA159" s="249"/>
      <c r="AB159" s="250">
        <f>SUM(AB160:AB163)</f>
        <v>0</v>
      </c>
      <c r="AC159" s="251">
        <f>SUM(AC160:AC163)</f>
        <v>0</v>
      </c>
      <c r="AD159" s="249"/>
      <c r="AE159" s="250">
        <f>SUM(AE160:AE163)</f>
        <v>0</v>
      </c>
      <c r="AF159" s="251">
        <f>SUM(AF160:AF163)</f>
        <v>0</v>
      </c>
      <c r="AG159" s="249"/>
      <c r="AH159" s="250">
        <f>SUM(AH160:AH163)</f>
        <v>0</v>
      </c>
      <c r="AI159" s="251">
        <f>SUM(AI160:AI163)</f>
        <v>0</v>
      </c>
      <c r="AJ159" s="249"/>
      <c r="AK159" s="250">
        <f>SUM(AK160:AK163)</f>
        <v>0</v>
      </c>
      <c r="AL159" s="251">
        <f>SUM(AL160:AL163)</f>
        <v>0</v>
      </c>
      <c r="AM159" s="249"/>
      <c r="AN159" s="250">
        <f>SUM(AN160:AN163)</f>
        <v>0</v>
      </c>
      <c r="AO159" s="251">
        <f>SUM(AO160:AO163)</f>
        <v>0</v>
      </c>
      <c r="AP159" s="249"/>
      <c r="AQ159" s="250">
        <f>SUM(AQ160:AQ163)</f>
        <v>0</v>
      </c>
      <c r="AR159" s="251">
        <f>SUM(AR160:AR163)</f>
        <v>0</v>
      </c>
      <c r="AS159" s="249"/>
      <c r="AT159" s="250">
        <f>SUM(AT160:AT163)</f>
        <v>0</v>
      </c>
      <c r="AU159" s="251">
        <f>SUM(AU160:AU163)</f>
        <v>0</v>
      </c>
      <c r="AV159" s="249"/>
      <c r="AW159" s="250">
        <f>SUM(AW160:AW163)</f>
        <v>0</v>
      </c>
      <c r="AX159" s="251">
        <f>SUM(AX160:AX163)</f>
        <v>0</v>
      </c>
      <c r="AY159" s="249"/>
      <c r="AZ159" s="250">
        <f>SUM(AZ160:AZ163)</f>
        <v>0</v>
      </c>
      <c r="BA159" s="251">
        <f>SUM(BA160:BA163)</f>
        <v>0</v>
      </c>
      <c r="BB159" s="249"/>
      <c r="BC159" s="250">
        <f>SUM(BC160:BC163)</f>
        <v>0</v>
      </c>
      <c r="BD159" s="251">
        <f>SUM(BD160:BD163)</f>
        <v>0</v>
      </c>
      <c r="BE159" s="249"/>
      <c r="BF159" s="250">
        <f>SUM(BF160:BF163)</f>
        <v>0</v>
      </c>
      <c r="BG159" s="251">
        <f>SUM(BG160:BG163)</f>
        <v>0</v>
      </c>
      <c r="BH159" s="249"/>
      <c r="BI159" s="250">
        <f>SUM(BI160:BI163)</f>
        <v>0</v>
      </c>
      <c r="BJ159" s="251">
        <f>SUM(BJ160:BJ163)</f>
        <v>0</v>
      </c>
      <c r="BK159" s="249"/>
      <c r="BL159" s="250">
        <f>SUM(BL160:BL163)</f>
        <v>0</v>
      </c>
      <c r="BM159" s="251">
        <f>SUM(BM160:BM163)</f>
        <v>0</v>
      </c>
      <c r="BN159" s="249"/>
      <c r="BO159" s="250">
        <f>SUM(BO160:BO163)</f>
        <v>0</v>
      </c>
      <c r="BP159" s="251">
        <f>SUM(BP160:BP163)</f>
        <v>0</v>
      </c>
      <c r="BQ159" s="249"/>
      <c r="BR159" s="250">
        <f>SUM(BR160:BR163)</f>
        <v>0</v>
      </c>
      <c r="BS159" s="251">
        <f>SUM(BS160:BS163)</f>
        <v>0</v>
      </c>
      <c r="BT159" s="249"/>
      <c r="BU159" s="250">
        <f>SUM(BU160:BU163)</f>
        <v>0</v>
      </c>
      <c r="BV159" s="251">
        <f>SUM(BV160:BV163)</f>
        <v>0</v>
      </c>
      <c r="BW159" s="249"/>
      <c r="BX159" s="250">
        <f>SUM(BX160:BX163)</f>
        <v>0</v>
      </c>
      <c r="BY159" s="251">
        <f>SUM(BY160:BY163)</f>
        <v>0</v>
      </c>
      <c r="BZ159" s="249"/>
      <c r="CA159" s="250">
        <f>SUM(CA160:CA163)</f>
        <v>0</v>
      </c>
      <c r="CB159" s="251">
        <f>SUM(CB160:CB163)</f>
        <v>0</v>
      </c>
      <c r="CC159" s="249"/>
      <c r="CD159" s="250">
        <f>SUM(CD160:CD163)</f>
        <v>0</v>
      </c>
      <c r="CE159" s="251">
        <f>SUM(CE160:CE163)</f>
        <v>0</v>
      </c>
      <c r="CF159" s="258">
        <f t="shared" si="176"/>
        <v>0</v>
      </c>
    </row>
    <row r="160" spans="1:84" ht="15" customHeight="1" outlineLevel="1">
      <c r="A160" s="262"/>
      <c r="B160" s="255" t="s">
        <v>559</v>
      </c>
      <c r="C160" s="234" t="s">
        <v>76</v>
      </c>
      <c r="D160" s="235"/>
      <c r="E160" s="286">
        <v>40.270553620591272</v>
      </c>
      <c r="F160" s="254"/>
      <c r="G160" s="238">
        <f>+$D160*F160/1000</f>
        <v>0</v>
      </c>
      <c r="H160" s="239">
        <f>+$E160*F160</f>
        <v>0</v>
      </c>
      <c r="I160" s="254"/>
      <c r="J160" s="238">
        <f>+$D160*I160/1000</f>
        <v>0</v>
      </c>
      <c r="K160" s="239">
        <f>+$E160*I160</f>
        <v>0</v>
      </c>
      <c r="L160" s="254"/>
      <c r="M160" s="238">
        <f>+$D160*L160/1000</f>
        <v>0</v>
      </c>
      <c r="N160" s="239">
        <f>+$E160*L160</f>
        <v>0</v>
      </c>
      <c r="O160" s="254"/>
      <c r="P160" s="238">
        <f>+$D160*O160/1000</f>
        <v>0</v>
      </c>
      <c r="Q160" s="239">
        <f>+$E160*O160</f>
        <v>0</v>
      </c>
      <c r="R160" s="254"/>
      <c r="S160" s="238">
        <f>+$D160*R160/1000</f>
        <v>0</v>
      </c>
      <c r="T160" s="239">
        <f>+$E160*R160</f>
        <v>0</v>
      </c>
      <c r="U160" s="254"/>
      <c r="V160" s="238">
        <f>+$D160*U160/1000</f>
        <v>0</v>
      </c>
      <c r="W160" s="239">
        <f>+$E160*U160</f>
        <v>0</v>
      </c>
      <c r="X160" s="254"/>
      <c r="Y160" s="238">
        <f>+$D160*X160/1000</f>
        <v>0</v>
      </c>
      <c r="Z160" s="239">
        <f>+$E160*X160</f>
        <v>0</v>
      </c>
      <c r="AA160" s="254"/>
      <c r="AB160" s="238">
        <f>+$D160*AA160/1000</f>
        <v>0</v>
      </c>
      <c r="AC160" s="239">
        <f>+$E160*AA160</f>
        <v>0</v>
      </c>
      <c r="AD160" s="254"/>
      <c r="AE160" s="238">
        <f>+$D160*AD160/1000</f>
        <v>0</v>
      </c>
      <c r="AF160" s="239">
        <f>+$E160*AD160</f>
        <v>0</v>
      </c>
      <c r="AG160" s="254"/>
      <c r="AH160" s="238">
        <f>+$D160*AG160/1000</f>
        <v>0</v>
      </c>
      <c r="AI160" s="239">
        <f>+$E160*AG160</f>
        <v>0</v>
      </c>
      <c r="AJ160" s="254"/>
      <c r="AK160" s="238">
        <f>+$D160*AJ160/1000</f>
        <v>0</v>
      </c>
      <c r="AL160" s="239">
        <f>+$E160*AJ160</f>
        <v>0</v>
      </c>
      <c r="AM160" s="254"/>
      <c r="AN160" s="238">
        <f>+$D160*AM160/1000</f>
        <v>0</v>
      </c>
      <c r="AO160" s="239">
        <f>+$E160*AM160</f>
        <v>0</v>
      </c>
      <c r="AP160" s="254"/>
      <c r="AQ160" s="238">
        <f>+$D160*AP160/1000</f>
        <v>0</v>
      </c>
      <c r="AR160" s="239">
        <f>+$E160*AP160</f>
        <v>0</v>
      </c>
      <c r="AS160" s="254"/>
      <c r="AT160" s="238">
        <f>+$D160*AS160/1000</f>
        <v>0</v>
      </c>
      <c r="AU160" s="239">
        <f>+$E160*AS160</f>
        <v>0</v>
      </c>
      <c r="AV160" s="254"/>
      <c r="AW160" s="238">
        <f>+$D160*AV160/1000</f>
        <v>0</v>
      </c>
      <c r="AX160" s="239">
        <f>+$E160*AV160</f>
        <v>0</v>
      </c>
      <c r="AY160" s="254"/>
      <c r="AZ160" s="238">
        <f>+$D160*AY160/1000</f>
        <v>0</v>
      </c>
      <c r="BA160" s="239">
        <f>+$E160*AY160</f>
        <v>0</v>
      </c>
      <c r="BB160" s="254"/>
      <c r="BC160" s="238">
        <f>+$D160*BB160/1000</f>
        <v>0</v>
      </c>
      <c r="BD160" s="239">
        <f>+$E160*BB160</f>
        <v>0</v>
      </c>
      <c r="BE160" s="254"/>
      <c r="BF160" s="238">
        <f>+$D160*BE160/1000</f>
        <v>0</v>
      </c>
      <c r="BG160" s="239">
        <f>+$E160*BE160</f>
        <v>0</v>
      </c>
      <c r="BH160" s="254"/>
      <c r="BI160" s="238">
        <f>+$D160*BH160/1000</f>
        <v>0</v>
      </c>
      <c r="BJ160" s="239">
        <f>+$E160*BH160</f>
        <v>0</v>
      </c>
      <c r="BK160" s="254"/>
      <c r="BL160" s="238">
        <f>+$D160*BK160/1000</f>
        <v>0</v>
      </c>
      <c r="BM160" s="239">
        <f>+$E160*BK160</f>
        <v>0</v>
      </c>
      <c r="BN160" s="254"/>
      <c r="BO160" s="238">
        <f>+$D160*BN160/1000</f>
        <v>0</v>
      </c>
      <c r="BP160" s="239">
        <f>+$E160*BN160</f>
        <v>0</v>
      </c>
      <c r="BQ160" s="254"/>
      <c r="BR160" s="238">
        <f>+$D160*BQ160/1000</f>
        <v>0</v>
      </c>
      <c r="BS160" s="239">
        <f>+$E160*BQ160</f>
        <v>0</v>
      </c>
      <c r="BT160" s="254"/>
      <c r="BU160" s="238">
        <f>+$D160*BT160/1000</f>
        <v>0</v>
      </c>
      <c r="BV160" s="239">
        <f>+$E160*BT160</f>
        <v>0</v>
      </c>
      <c r="BW160" s="254"/>
      <c r="BX160" s="238">
        <f>+$D160*BW160/1000</f>
        <v>0</v>
      </c>
      <c r="BY160" s="239">
        <f>+$E160*BW160</f>
        <v>0</v>
      </c>
      <c r="BZ160" s="254"/>
      <c r="CA160" s="238">
        <f>+$D160*BZ160/1000</f>
        <v>0</v>
      </c>
      <c r="CB160" s="239">
        <f>+$E160*BZ160</f>
        <v>0</v>
      </c>
      <c r="CC160" s="259">
        <f>SUMIF($14:$14,"QTY",160:160)</f>
        <v>0</v>
      </c>
      <c r="CD160" s="260">
        <f>+$D160*CC160/1000</f>
        <v>0</v>
      </c>
      <c r="CE160" s="261">
        <f>+$E160*CC160</f>
        <v>0</v>
      </c>
      <c r="CF160" s="258">
        <f>CD160/14350*1000</f>
        <v>0</v>
      </c>
    </row>
    <row r="161" spans="1:84" ht="15" customHeight="1" outlineLevel="1">
      <c r="A161" s="262"/>
      <c r="B161" s="255" t="s">
        <v>577</v>
      </c>
      <c r="C161" s="234" t="s">
        <v>76</v>
      </c>
      <c r="D161" s="235"/>
      <c r="E161" s="286">
        <v>18455.402432432431</v>
      </c>
      <c r="F161" s="254"/>
      <c r="G161" s="238">
        <f>+$D161*F161/1000</f>
        <v>0</v>
      </c>
      <c r="H161" s="239">
        <f>+$E161*F161</f>
        <v>0</v>
      </c>
      <c r="I161" s="254"/>
      <c r="J161" s="238">
        <f>+$D161*I161/1000</f>
        <v>0</v>
      </c>
      <c r="K161" s="239">
        <f>+$E161*I161</f>
        <v>0</v>
      </c>
      <c r="L161" s="254"/>
      <c r="M161" s="238">
        <f>+$D161*L161/1000</f>
        <v>0</v>
      </c>
      <c r="N161" s="239">
        <f>+$E161*L161</f>
        <v>0</v>
      </c>
      <c r="O161" s="254"/>
      <c r="P161" s="238">
        <f>+$D161*O161/1000</f>
        <v>0</v>
      </c>
      <c r="Q161" s="239">
        <f>+$E161*O161</f>
        <v>0</v>
      </c>
      <c r="R161" s="254"/>
      <c r="S161" s="238">
        <f>+$D161*R161/1000</f>
        <v>0</v>
      </c>
      <c r="T161" s="239">
        <f>+$E161*R161</f>
        <v>0</v>
      </c>
      <c r="U161" s="254"/>
      <c r="V161" s="238">
        <f>+$D161*U161/1000</f>
        <v>0</v>
      </c>
      <c r="W161" s="239">
        <f>+$E161*U161</f>
        <v>0</v>
      </c>
      <c r="X161" s="254"/>
      <c r="Y161" s="238">
        <f>+$D161*X161/1000</f>
        <v>0</v>
      </c>
      <c r="Z161" s="239">
        <f>+$E161*X161</f>
        <v>0</v>
      </c>
      <c r="AA161" s="254"/>
      <c r="AB161" s="238">
        <f>+$D161*AA161/1000</f>
        <v>0</v>
      </c>
      <c r="AC161" s="239">
        <f>+$E161*AA161</f>
        <v>0</v>
      </c>
      <c r="AD161" s="254"/>
      <c r="AE161" s="238">
        <f>+$D161*AD161/1000</f>
        <v>0</v>
      </c>
      <c r="AF161" s="239">
        <f>+$E161*AD161</f>
        <v>0</v>
      </c>
      <c r="AG161" s="254"/>
      <c r="AH161" s="238">
        <f>+$D161*AG161/1000</f>
        <v>0</v>
      </c>
      <c r="AI161" s="239">
        <f>+$E161*AG161</f>
        <v>0</v>
      </c>
      <c r="AJ161" s="254"/>
      <c r="AK161" s="238">
        <f>+$D161*AJ161/1000</f>
        <v>0</v>
      </c>
      <c r="AL161" s="239">
        <f>+$E161*AJ161</f>
        <v>0</v>
      </c>
      <c r="AM161" s="254"/>
      <c r="AN161" s="238">
        <f>+$D161*AM161/1000</f>
        <v>0</v>
      </c>
      <c r="AO161" s="239">
        <f>+$E161*AM161</f>
        <v>0</v>
      </c>
      <c r="AP161" s="254"/>
      <c r="AQ161" s="238">
        <f>+$D161*AP161/1000</f>
        <v>0</v>
      </c>
      <c r="AR161" s="239">
        <f>+$E161*AP161</f>
        <v>0</v>
      </c>
      <c r="AS161" s="254"/>
      <c r="AT161" s="238">
        <f>+$D161*AS161/1000</f>
        <v>0</v>
      </c>
      <c r="AU161" s="239">
        <f>+$E161*AS161</f>
        <v>0</v>
      </c>
      <c r="AV161" s="254"/>
      <c r="AW161" s="238">
        <f>+$D161*AV161/1000</f>
        <v>0</v>
      </c>
      <c r="AX161" s="239">
        <f>+$E161*AV161</f>
        <v>0</v>
      </c>
      <c r="AY161" s="254"/>
      <c r="AZ161" s="238">
        <f>+$D161*AY161/1000</f>
        <v>0</v>
      </c>
      <c r="BA161" s="239">
        <f>+$E161*AY161</f>
        <v>0</v>
      </c>
      <c r="BB161" s="254"/>
      <c r="BC161" s="238">
        <f>+$D161*BB161/1000</f>
        <v>0</v>
      </c>
      <c r="BD161" s="239">
        <f>+$E161*BB161</f>
        <v>0</v>
      </c>
      <c r="BE161" s="254"/>
      <c r="BF161" s="238">
        <f>+$D161*BE161/1000</f>
        <v>0</v>
      </c>
      <c r="BG161" s="239">
        <f>+$E161*BE161</f>
        <v>0</v>
      </c>
      <c r="BH161" s="254"/>
      <c r="BI161" s="238">
        <f>+$D161*BH161/1000</f>
        <v>0</v>
      </c>
      <c r="BJ161" s="239">
        <f>+$E161*BH161</f>
        <v>0</v>
      </c>
      <c r="BK161" s="254"/>
      <c r="BL161" s="238">
        <f>+$D161*BK161/1000</f>
        <v>0</v>
      </c>
      <c r="BM161" s="239">
        <f>+$E161*BK161</f>
        <v>0</v>
      </c>
      <c r="BN161" s="254"/>
      <c r="BO161" s="238">
        <f>+$D161*BN161/1000</f>
        <v>0</v>
      </c>
      <c r="BP161" s="239">
        <f>+$E161*BN161</f>
        <v>0</v>
      </c>
      <c r="BQ161" s="254"/>
      <c r="BR161" s="238">
        <f>+$D161*BQ161/1000</f>
        <v>0</v>
      </c>
      <c r="BS161" s="239">
        <f>+$E161*BQ161</f>
        <v>0</v>
      </c>
      <c r="BT161" s="254"/>
      <c r="BU161" s="238">
        <f>+$D161*BT161/1000</f>
        <v>0</v>
      </c>
      <c r="BV161" s="239">
        <f>+$E161*BT161</f>
        <v>0</v>
      </c>
      <c r="BW161" s="254"/>
      <c r="BX161" s="238">
        <f>+$D161*BW161/1000</f>
        <v>0</v>
      </c>
      <c r="BY161" s="239">
        <f>+$E161*BW161</f>
        <v>0</v>
      </c>
      <c r="BZ161" s="254"/>
      <c r="CA161" s="238">
        <f>+$D161*BZ161/1000</f>
        <v>0</v>
      </c>
      <c r="CB161" s="239">
        <f>+$E161*BZ161</f>
        <v>0</v>
      </c>
      <c r="CC161" s="259">
        <f>SUMIF($14:$14,"QTY",161:161)</f>
        <v>0</v>
      </c>
      <c r="CD161" s="260">
        <f>+$D161*CC161/1000</f>
        <v>0</v>
      </c>
      <c r="CE161" s="261">
        <f>+$E161*CC161</f>
        <v>0</v>
      </c>
      <c r="CF161" s="258">
        <f>CD161/14350*1000</f>
        <v>0</v>
      </c>
    </row>
    <row r="162" spans="1:84" ht="15" customHeight="1" outlineLevel="1">
      <c r="A162" s="262"/>
      <c r="B162" s="255"/>
      <c r="C162" s="234"/>
      <c r="D162" s="235"/>
      <c r="E162" s="286"/>
      <c r="F162" s="254"/>
      <c r="G162" s="238">
        <f>+$D162*F162/1000</f>
        <v>0</v>
      </c>
      <c r="H162" s="239">
        <f>+$E162*F162</f>
        <v>0</v>
      </c>
      <c r="I162" s="254"/>
      <c r="J162" s="238">
        <f>+$D162*I162/1000</f>
        <v>0</v>
      </c>
      <c r="K162" s="239">
        <f>+$E162*I162</f>
        <v>0</v>
      </c>
      <c r="L162" s="254"/>
      <c r="M162" s="238">
        <f>+$D162*L162/1000</f>
        <v>0</v>
      </c>
      <c r="N162" s="239">
        <f>+$E162*L162</f>
        <v>0</v>
      </c>
      <c r="O162" s="254"/>
      <c r="P162" s="238">
        <f>+$D162*O162/1000</f>
        <v>0</v>
      </c>
      <c r="Q162" s="239">
        <f>+$E162*O162</f>
        <v>0</v>
      </c>
      <c r="R162" s="254"/>
      <c r="S162" s="238">
        <f>+$D162*R162/1000</f>
        <v>0</v>
      </c>
      <c r="T162" s="239">
        <f>+$E162*R162</f>
        <v>0</v>
      </c>
      <c r="U162" s="254"/>
      <c r="V162" s="238">
        <f>+$D162*U162/1000</f>
        <v>0</v>
      </c>
      <c r="W162" s="239">
        <f>+$E162*U162</f>
        <v>0</v>
      </c>
      <c r="X162" s="254"/>
      <c r="Y162" s="238">
        <f>+$D162*X162/1000</f>
        <v>0</v>
      </c>
      <c r="Z162" s="239">
        <f>+$E162*X162</f>
        <v>0</v>
      </c>
      <c r="AA162" s="254"/>
      <c r="AB162" s="238">
        <f>+$D162*AA162/1000</f>
        <v>0</v>
      </c>
      <c r="AC162" s="239">
        <f>+$E162*AA162</f>
        <v>0</v>
      </c>
      <c r="AD162" s="254"/>
      <c r="AE162" s="238">
        <f>+$D162*AD162/1000</f>
        <v>0</v>
      </c>
      <c r="AF162" s="239">
        <f>+$E162*AD162</f>
        <v>0</v>
      </c>
      <c r="AG162" s="254"/>
      <c r="AH162" s="238">
        <f>+$D162*AG162/1000</f>
        <v>0</v>
      </c>
      <c r="AI162" s="239">
        <f>+$E162*AG162</f>
        <v>0</v>
      </c>
      <c r="AJ162" s="254"/>
      <c r="AK162" s="238">
        <f>+$D162*AJ162/1000</f>
        <v>0</v>
      </c>
      <c r="AL162" s="239">
        <f>+$E162*AJ162</f>
        <v>0</v>
      </c>
      <c r="AM162" s="254"/>
      <c r="AN162" s="238">
        <f>+$D162*AM162/1000</f>
        <v>0</v>
      </c>
      <c r="AO162" s="239">
        <f>+$E162*AM162</f>
        <v>0</v>
      </c>
      <c r="AP162" s="254"/>
      <c r="AQ162" s="238">
        <f>+$D162*AP162/1000</f>
        <v>0</v>
      </c>
      <c r="AR162" s="239">
        <f>+$E162*AP162</f>
        <v>0</v>
      </c>
      <c r="AS162" s="254"/>
      <c r="AT162" s="238">
        <f>+$D162*AS162/1000</f>
        <v>0</v>
      </c>
      <c r="AU162" s="239">
        <f>+$E162*AS162</f>
        <v>0</v>
      </c>
      <c r="AV162" s="254"/>
      <c r="AW162" s="238">
        <f>+$D162*AV162/1000</f>
        <v>0</v>
      </c>
      <c r="AX162" s="239">
        <f>+$E162*AV162</f>
        <v>0</v>
      </c>
      <c r="AY162" s="254"/>
      <c r="AZ162" s="238">
        <f>+$D162*AY162/1000</f>
        <v>0</v>
      </c>
      <c r="BA162" s="239">
        <f>+$E162*AY162</f>
        <v>0</v>
      </c>
      <c r="BB162" s="254"/>
      <c r="BC162" s="238">
        <f>+$D162*BB162/1000</f>
        <v>0</v>
      </c>
      <c r="BD162" s="239">
        <f>+$E162*BB162</f>
        <v>0</v>
      </c>
      <c r="BE162" s="254"/>
      <c r="BF162" s="238">
        <f>+$D162*BE162/1000</f>
        <v>0</v>
      </c>
      <c r="BG162" s="239">
        <f>+$E162*BE162</f>
        <v>0</v>
      </c>
      <c r="BH162" s="254"/>
      <c r="BI162" s="238">
        <f>+$D162*BH162/1000</f>
        <v>0</v>
      </c>
      <c r="BJ162" s="239">
        <f>+$E162*BH162</f>
        <v>0</v>
      </c>
      <c r="BK162" s="254"/>
      <c r="BL162" s="238">
        <f>+$D162*BK162/1000</f>
        <v>0</v>
      </c>
      <c r="BM162" s="239">
        <f>+$E162*BK162</f>
        <v>0</v>
      </c>
      <c r="BN162" s="254"/>
      <c r="BO162" s="238">
        <f>+$D162*BN162/1000</f>
        <v>0</v>
      </c>
      <c r="BP162" s="239">
        <f>+$E162*BN162</f>
        <v>0</v>
      </c>
      <c r="BQ162" s="254"/>
      <c r="BR162" s="238">
        <f>+$D162*BQ162/1000</f>
        <v>0</v>
      </c>
      <c r="BS162" s="239">
        <f>+$E162*BQ162</f>
        <v>0</v>
      </c>
      <c r="BT162" s="254"/>
      <c r="BU162" s="238">
        <f>+$D162*BT162/1000</f>
        <v>0</v>
      </c>
      <c r="BV162" s="239">
        <f>+$E162*BT162</f>
        <v>0</v>
      </c>
      <c r="BW162" s="254"/>
      <c r="BX162" s="238">
        <f>+$D162*BW162/1000</f>
        <v>0</v>
      </c>
      <c r="BY162" s="239">
        <f>+$E162*BW162</f>
        <v>0</v>
      </c>
      <c r="BZ162" s="254"/>
      <c r="CA162" s="238">
        <f>+$D162*BZ162/1000</f>
        <v>0</v>
      </c>
      <c r="CB162" s="239">
        <f>+$E162*BZ162</f>
        <v>0</v>
      </c>
      <c r="CC162" s="259">
        <f>SUMIF($14:$14,"QTY",162:162)</f>
        <v>0</v>
      </c>
      <c r="CD162" s="260">
        <f>+$D162*CC162/1000</f>
        <v>0</v>
      </c>
      <c r="CE162" s="261">
        <f>+$E162*CC162</f>
        <v>0</v>
      </c>
      <c r="CF162" s="258">
        <f>CD162/14350*1000</f>
        <v>0</v>
      </c>
    </row>
    <row r="163" spans="1:84" ht="15" customHeight="1" outlineLevel="1">
      <c r="A163" s="240" t="s">
        <v>28</v>
      </c>
      <c r="B163" s="241"/>
      <c r="C163" s="242"/>
      <c r="D163" s="243"/>
      <c r="E163" s="244"/>
      <c r="F163" s="245"/>
      <c r="G163" s="246"/>
      <c r="H163" s="247"/>
      <c r="I163" s="245"/>
      <c r="J163" s="246"/>
      <c r="K163" s="247"/>
      <c r="L163" s="245"/>
      <c r="M163" s="246"/>
      <c r="N163" s="247"/>
      <c r="O163" s="245"/>
      <c r="P163" s="246"/>
      <c r="Q163" s="247"/>
      <c r="R163" s="245"/>
      <c r="S163" s="246"/>
      <c r="T163" s="247"/>
      <c r="U163" s="245"/>
      <c r="V163" s="246"/>
      <c r="W163" s="247"/>
      <c r="X163" s="245"/>
      <c r="Y163" s="246"/>
      <c r="Z163" s="247"/>
      <c r="AA163" s="245"/>
      <c r="AB163" s="246"/>
      <c r="AC163" s="247"/>
      <c r="AD163" s="245"/>
      <c r="AE163" s="246"/>
      <c r="AF163" s="247"/>
      <c r="AG163" s="245"/>
      <c r="AH163" s="246"/>
      <c r="AI163" s="247"/>
      <c r="AJ163" s="245"/>
      <c r="AK163" s="246"/>
      <c r="AL163" s="247"/>
      <c r="AM163" s="245"/>
      <c r="AN163" s="246"/>
      <c r="AO163" s="247"/>
      <c r="AP163" s="245"/>
      <c r="AQ163" s="246"/>
      <c r="AR163" s="247"/>
      <c r="AS163" s="245"/>
      <c r="AT163" s="246"/>
      <c r="AU163" s="247"/>
      <c r="AV163" s="245"/>
      <c r="AW163" s="246"/>
      <c r="AX163" s="247"/>
      <c r="AY163" s="245"/>
      <c r="AZ163" s="246"/>
      <c r="BA163" s="247"/>
      <c r="BB163" s="245"/>
      <c r="BC163" s="246"/>
      <c r="BD163" s="247"/>
      <c r="BE163" s="245"/>
      <c r="BF163" s="246"/>
      <c r="BG163" s="247"/>
      <c r="BH163" s="245"/>
      <c r="BI163" s="246"/>
      <c r="BJ163" s="247"/>
      <c r="BK163" s="245"/>
      <c r="BL163" s="246"/>
      <c r="BM163" s="247"/>
      <c r="BN163" s="245"/>
      <c r="BO163" s="246"/>
      <c r="BP163" s="247"/>
      <c r="BQ163" s="245"/>
      <c r="BR163" s="246"/>
      <c r="BS163" s="247"/>
      <c r="BT163" s="245"/>
      <c r="BU163" s="246"/>
      <c r="BV163" s="247"/>
      <c r="BW163" s="245"/>
      <c r="BX163" s="246"/>
      <c r="BY163" s="247"/>
      <c r="BZ163" s="245"/>
      <c r="CA163" s="246"/>
      <c r="CB163" s="247"/>
      <c r="CC163" s="245"/>
      <c r="CD163" s="246"/>
      <c r="CE163" s="247"/>
      <c r="CF163" s="258">
        <f t="shared" si="176"/>
        <v>0</v>
      </c>
    </row>
    <row r="164" spans="1:84" ht="15" customHeight="1">
      <c r="A164" s="264">
        <v>50</v>
      </c>
      <c r="B164" s="248" t="s">
        <v>85</v>
      </c>
      <c r="C164" s="333" t="s">
        <v>27</v>
      </c>
      <c r="D164" s="334"/>
      <c r="E164" s="335"/>
      <c r="F164" s="249"/>
      <c r="G164" s="250">
        <f>SUM(G165:G172)</f>
        <v>0</v>
      </c>
      <c r="H164" s="251">
        <f>SUM(H165:H172)</f>
        <v>0</v>
      </c>
      <c r="I164" s="249"/>
      <c r="J164" s="250">
        <f>SUM(J165:J172)</f>
        <v>0</v>
      </c>
      <c r="K164" s="251">
        <f>SUM(K165:K172)</f>
        <v>2405.5717503217506</v>
      </c>
      <c r="L164" s="249"/>
      <c r="M164" s="250">
        <f>SUM(M165:M172)</f>
        <v>0</v>
      </c>
      <c r="N164" s="251">
        <f>SUM(N165:N172)</f>
        <v>508.14137709137714</v>
      </c>
      <c r="O164" s="249"/>
      <c r="P164" s="250">
        <f>SUM(P165:P172)</f>
        <v>0</v>
      </c>
      <c r="Q164" s="251">
        <f>SUM(Q165:Q172)</f>
        <v>508.14137709137714</v>
      </c>
      <c r="R164" s="249"/>
      <c r="S164" s="250">
        <f>SUM(S165:S172)</f>
        <v>0</v>
      </c>
      <c r="T164" s="251">
        <f>SUM(T165:T172)</f>
        <v>508.14137709137714</v>
      </c>
      <c r="U164" s="249"/>
      <c r="V164" s="250">
        <f>SUM(V165:V172)</f>
        <v>0</v>
      </c>
      <c r="W164" s="251">
        <f>SUM(W165:W172)</f>
        <v>508.14137709137714</v>
      </c>
      <c r="X164" s="249"/>
      <c r="Y164" s="250">
        <f>SUM(Y165:Y172)</f>
        <v>0</v>
      </c>
      <c r="Z164" s="251">
        <f>SUM(Z165:Z172)</f>
        <v>508.14137709137714</v>
      </c>
      <c r="AA164" s="249"/>
      <c r="AB164" s="250">
        <f>SUM(AB165:AB172)</f>
        <v>0</v>
      </c>
      <c r="AC164" s="251">
        <f>SUM(AC165:AC172)</f>
        <v>508.14137709137714</v>
      </c>
      <c r="AD164" s="249"/>
      <c r="AE164" s="250">
        <f>SUM(AE165:AE172)</f>
        <v>0</v>
      </c>
      <c r="AF164" s="251">
        <f>SUM(AF165:AF172)</f>
        <v>508.14137709137714</v>
      </c>
      <c r="AG164" s="249"/>
      <c r="AH164" s="250">
        <f>SUM(AH165:AH172)</f>
        <v>0</v>
      </c>
      <c r="AI164" s="251">
        <f>SUM(AI165:AI172)</f>
        <v>508.14137709137714</v>
      </c>
      <c r="AJ164" s="249"/>
      <c r="AK164" s="250">
        <f>SUM(AK165:AK172)</f>
        <v>0</v>
      </c>
      <c r="AL164" s="251">
        <f>SUM(AL165:AL172)</f>
        <v>508.14137709137714</v>
      </c>
      <c r="AM164" s="249"/>
      <c r="AN164" s="250">
        <f>SUM(AN165:AN172)</f>
        <v>0</v>
      </c>
      <c r="AO164" s="251">
        <f>SUM(AO165:AO172)</f>
        <v>508.14137709137714</v>
      </c>
      <c r="AP164" s="249"/>
      <c r="AQ164" s="250">
        <f>SUM(AQ165:AQ172)</f>
        <v>0</v>
      </c>
      <c r="AR164" s="251">
        <f>SUM(AR165:AR172)</f>
        <v>508.14137709137714</v>
      </c>
      <c r="AS164" s="249"/>
      <c r="AT164" s="250">
        <f>SUM(AT165:AT172)</f>
        <v>0</v>
      </c>
      <c r="AU164" s="251">
        <f>SUM(AU165:AU172)</f>
        <v>508.14137709137714</v>
      </c>
      <c r="AV164" s="249"/>
      <c r="AW164" s="250">
        <f>SUM(AW165:AW172)</f>
        <v>0</v>
      </c>
      <c r="AX164" s="251">
        <f>SUM(AX165:AX172)</f>
        <v>508.14137709137714</v>
      </c>
      <c r="AY164" s="249"/>
      <c r="AZ164" s="250">
        <f>SUM(AZ165:AZ172)</f>
        <v>0</v>
      </c>
      <c r="BA164" s="251">
        <f>SUM(BA165:BA172)</f>
        <v>508.14137709137714</v>
      </c>
      <c r="BB164" s="249"/>
      <c r="BC164" s="250">
        <f>SUM(BC165:BC172)</f>
        <v>0</v>
      </c>
      <c r="BD164" s="251">
        <f>SUM(BD165:BD172)</f>
        <v>508.14137709137714</v>
      </c>
      <c r="BE164" s="249"/>
      <c r="BF164" s="250">
        <f>SUM(BF165:BF172)</f>
        <v>0</v>
      </c>
      <c r="BG164" s="251">
        <f>SUM(BG165:BG172)</f>
        <v>508.14137709137714</v>
      </c>
      <c r="BH164" s="249"/>
      <c r="BI164" s="250">
        <f>SUM(BI165:BI172)</f>
        <v>0</v>
      </c>
      <c r="BJ164" s="251">
        <f>SUM(BJ165:BJ172)</f>
        <v>617.67207207207218</v>
      </c>
      <c r="BK164" s="249"/>
      <c r="BL164" s="250">
        <f>SUM(BL165:BL172)</f>
        <v>0</v>
      </c>
      <c r="BM164" s="251">
        <f>SUM(BM165:BM172)</f>
        <v>508.14137709137714</v>
      </c>
      <c r="BN164" s="249"/>
      <c r="BO164" s="250">
        <f>SUM(BO165:BO172)</f>
        <v>0</v>
      </c>
      <c r="BP164" s="251">
        <f>SUM(BP165:BP172)</f>
        <v>611.03384813384787</v>
      </c>
      <c r="BQ164" s="249"/>
      <c r="BR164" s="250">
        <f>SUM(BR165:BR172)</f>
        <v>0</v>
      </c>
      <c r="BS164" s="251">
        <f>SUM(BS165:BS172)</f>
        <v>872.96827541827543</v>
      </c>
      <c r="BT164" s="249"/>
      <c r="BU164" s="250">
        <f>SUM(BU165:BU172)</f>
        <v>0</v>
      </c>
      <c r="BV164" s="251">
        <f>SUM(BV165:BV172)</f>
        <v>508.14137709137714</v>
      </c>
      <c r="BW164" s="249"/>
      <c r="BX164" s="250">
        <f>SUM(BX165:BX172)</f>
        <v>0</v>
      </c>
      <c r="BY164" s="251">
        <f>SUM(BY165:BY172)</f>
        <v>508.14137709137714</v>
      </c>
      <c r="BZ164" s="249"/>
      <c r="CA164" s="250">
        <f>SUM(CA165:CA172)</f>
        <v>0</v>
      </c>
      <c r="CB164" s="251">
        <f>SUM(CB165:CB172)</f>
        <v>508.14137709137714</v>
      </c>
      <c r="CC164" s="249"/>
      <c r="CD164" s="250">
        <f>SUM(CD165:CD172)</f>
        <v>0</v>
      </c>
      <c r="CE164" s="251">
        <f>SUM(CE165:CE172)</f>
        <v>14670.073487773483</v>
      </c>
      <c r="CF164" s="258">
        <f t="shared" si="176"/>
        <v>0</v>
      </c>
    </row>
    <row r="165" spans="1:84" ht="15" customHeight="1" outlineLevel="1">
      <c r="A165" s="262"/>
      <c r="B165" s="304" t="s">
        <v>578</v>
      </c>
      <c r="C165" s="234" t="s">
        <v>56</v>
      </c>
      <c r="D165" s="235"/>
      <c r="E165" s="253">
        <v>261.9344272844275</v>
      </c>
      <c r="F165" s="309"/>
      <c r="G165" s="238">
        <f t="shared" ref="G165:G170" si="179">+$D165*F165/1000</f>
        <v>0</v>
      </c>
      <c r="H165" s="239">
        <f t="shared" ref="H165:H170" si="180">+$E165*F165</f>
        <v>0</v>
      </c>
      <c r="I165" s="254">
        <v>5</v>
      </c>
      <c r="J165" s="238">
        <f>+$D165*I165/1000</f>
        <v>0</v>
      </c>
      <c r="K165" s="239">
        <f t="shared" ref="K165:K171" si="181">+$E165*I165</f>
        <v>1309.6721364221376</v>
      </c>
      <c r="L165" s="254">
        <v>1</v>
      </c>
      <c r="M165" s="238">
        <f>+$D165*L165/1000</f>
        <v>0</v>
      </c>
      <c r="N165" s="239">
        <f t="shared" ref="N165:N171" si="182">+$E165*L165</f>
        <v>261.9344272844275</v>
      </c>
      <c r="O165" s="254">
        <v>1</v>
      </c>
      <c r="P165" s="238">
        <f>+$D165*O165/1000</f>
        <v>0</v>
      </c>
      <c r="Q165" s="239">
        <f t="shared" ref="Q165:Q171" si="183">+$E165*O165</f>
        <v>261.9344272844275</v>
      </c>
      <c r="R165" s="254">
        <v>1</v>
      </c>
      <c r="S165" s="238">
        <f>+$D165*R165/1000</f>
        <v>0</v>
      </c>
      <c r="T165" s="239">
        <f t="shared" ref="T165:T171" si="184">+$E165*R165</f>
        <v>261.9344272844275</v>
      </c>
      <c r="U165" s="254">
        <v>1</v>
      </c>
      <c r="V165" s="238">
        <f>+$D165*U165/1000</f>
        <v>0</v>
      </c>
      <c r="W165" s="239">
        <f t="shared" ref="W165:W171" si="185">+$E165*U165</f>
        <v>261.9344272844275</v>
      </c>
      <c r="X165" s="254">
        <v>1</v>
      </c>
      <c r="Y165" s="238">
        <f>+$D165*X165/1000</f>
        <v>0</v>
      </c>
      <c r="Z165" s="239">
        <f t="shared" ref="Z165:Z171" si="186">+$E165*X165</f>
        <v>261.9344272844275</v>
      </c>
      <c r="AA165" s="254">
        <v>1</v>
      </c>
      <c r="AB165" s="238">
        <f>+$D165*AA165/1000</f>
        <v>0</v>
      </c>
      <c r="AC165" s="239">
        <f t="shared" ref="AC165:AC171" si="187">+$E165*AA165</f>
        <v>261.9344272844275</v>
      </c>
      <c r="AD165" s="254">
        <v>1</v>
      </c>
      <c r="AE165" s="238">
        <f>+$D165*AD165/1000</f>
        <v>0</v>
      </c>
      <c r="AF165" s="239">
        <f t="shared" ref="AF165:AF171" si="188">+$E165*AD165</f>
        <v>261.9344272844275</v>
      </c>
      <c r="AG165" s="254">
        <v>1</v>
      </c>
      <c r="AH165" s="238">
        <f>+$D165*AG165/1000</f>
        <v>0</v>
      </c>
      <c r="AI165" s="239">
        <f t="shared" ref="AI165:AI171" si="189">+$E165*AG165</f>
        <v>261.9344272844275</v>
      </c>
      <c r="AJ165" s="254">
        <v>1</v>
      </c>
      <c r="AK165" s="238">
        <f>+$D165*AJ165/1000</f>
        <v>0</v>
      </c>
      <c r="AL165" s="239">
        <f t="shared" ref="AL165:AL171" si="190">+$E165*AJ165</f>
        <v>261.9344272844275</v>
      </c>
      <c r="AM165" s="254">
        <v>1</v>
      </c>
      <c r="AN165" s="238">
        <f>+$D165*AM165/1000</f>
        <v>0</v>
      </c>
      <c r="AO165" s="239">
        <f t="shared" ref="AO165:AO171" si="191">+$E165*AM165</f>
        <v>261.9344272844275</v>
      </c>
      <c r="AP165" s="254">
        <v>1</v>
      </c>
      <c r="AQ165" s="238">
        <f>+$D165*AP165/1000</f>
        <v>0</v>
      </c>
      <c r="AR165" s="239">
        <f t="shared" ref="AR165:AR171" si="192">+$E165*AP165</f>
        <v>261.9344272844275</v>
      </c>
      <c r="AS165" s="254">
        <v>1</v>
      </c>
      <c r="AT165" s="238">
        <f>+$D165*AS165/1000</f>
        <v>0</v>
      </c>
      <c r="AU165" s="239">
        <f t="shared" ref="AU165:AU171" si="193">+$E165*AS165</f>
        <v>261.9344272844275</v>
      </c>
      <c r="AV165" s="254">
        <v>1</v>
      </c>
      <c r="AW165" s="238">
        <f>+$D165*AV165/1000</f>
        <v>0</v>
      </c>
      <c r="AX165" s="239">
        <f t="shared" ref="AX165:AX171" si="194">+$E165*AV165</f>
        <v>261.9344272844275</v>
      </c>
      <c r="AY165" s="254">
        <v>1</v>
      </c>
      <c r="AZ165" s="238">
        <f>+$D165*AY165/1000</f>
        <v>0</v>
      </c>
      <c r="BA165" s="239">
        <f t="shared" ref="BA165:BA171" si="195">+$E165*AY165</f>
        <v>261.9344272844275</v>
      </c>
      <c r="BB165" s="254">
        <v>1</v>
      </c>
      <c r="BC165" s="238">
        <f>+$D165*BB165/1000</f>
        <v>0</v>
      </c>
      <c r="BD165" s="239">
        <f t="shared" ref="BD165:BD171" si="196">+$E165*BB165</f>
        <v>261.9344272844275</v>
      </c>
      <c r="BE165" s="254">
        <v>1</v>
      </c>
      <c r="BF165" s="238">
        <f>+$D165*BE165/1000</f>
        <v>0</v>
      </c>
      <c r="BG165" s="239">
        <f t="shared" ref="BG165:BG171" si="197">+$E165*BE165</f>
        <v>261.9344272844275</v>
      </c>
      <c r="BH165" s="254">
        <v>1</v>
      </c>
      <c r="BI165" s="238">
        <f>+$D165*BH165/1000</f>
        <v>0</v>
      </c>
      <c r="BJ165" s="239">
        <f t="shared" ref="BJ165:BJ171" si="198">+$E165*BH165</f>
        <v>261.9344272844275</v>
      </c>
      <c r="BK165" s="254">
        <v>1</v>
      </c>
      <c r="BL165" s="238">
        <f>+$D165*BK165/1000</f>
        <v>0</v>
      </c>
      <c r="BM165" s="239">
        <f t="shared" ref="BM165:BM171" si="199">+$E165*BK165</f>
        <v>261.9344272844275</v>
      </c>
      <c r="BN165" s="254">
        <v>1</v>
      </c>
      <c r="BO165" s="238">
        <f>+$D165*BN165/1000</f>
        <v>0</v>
      </c>
      <c r="BP165" s="239">
        <f t="shared" ref="BP165:BP171" si="200">+$E165*BN165</f>
        <v>261.9344272844275</v>
      </c>
      <c r="BQ165" s="254">
        <v>2</v>
      </c>
      <c r="BR165" s="238">
        <f>+$D165*BQ165/1000</f>
        <v>0</v>
      </c>
      <c r="BS165" s="239">
        <f t="shared" ref="BS165:BS171" si="201">+$E165*BQ165</f>
        <v>523.868854568855</v>
      </c>
      <c r="BT165" s="254">
        <v>1</v>
      </c>
      <c r="BU165" s="238">
        <f>+$D165*BT165/1000</f>
        <v>0</v>
      </c>
      <c r="BV165" s="239">
        <f t="shared" ref="BV165:BV171" si="202">+$E165*BT165</f>
        <v>261.9344272844275</v>
      </c>
      <c r="BW165" s="254">
        <v>1</v>
      </c>
      <c r="BX165" s="238">
        <f>+$D165*BW165/1000</f>
        <v>0</v>
      </c>
      <c r="BY165" s="239">
        <f t="shared" ref="BY165:BY171" si="203">+$E165*BW165</f>
        <v>261.9344272844275</v>
      </c>
      <c r="BZ165" s="254">
        <v>1</v>
      </c>
      <c r="CA165" s="238">
        <f>+$D165*BZ165/1000</f>
        <v>0</v>
      </c>
      <c r="CB165" s="239">
        <f t="shared" ref="CB165:CB171" si="204">+$E165*BZ165</f>
        <v>261.9344272844275</v>
      </c>
      <c r="CC165" s="259">
        <f t="shared" ref="CC165:CC171" si="205">SUMIF($14:$14,"QTY",165:165)</f>
        <v>29</v>
      </c>
      <c r="CD165" s="260">
        <f t="shared" ref="CD165:CD171" si="206">SUMIF($14:$14,"IDR x 1000",165:165)</f>
        <v>0</v>
      </c>
      <c r="CE165" s="261">
        <f t="shared" ref="CE165:CE171" si="207">SUMIF($14:$14,"USD",165:165)</f>
        <v>7596.0983912483944</v>
      </c>
      <c r="CF165" s="258">
        <f t="shared" si="176"/>
        <v>0</v>
      </c>
    </row>
    <row r="166" spans="1:84" ht="15" customHeight="1" outlineLevel="1">
      <c r="A166" s="262"/>
      <c r="B166" s="304" t="s">
        <v>579</v>
      </c>
      <c r="C166" s="234" t="s">
        <v>56</v>
      </c>
      <c r="D166" s="235"/>
      <c r="E166" s="253">
        <v>261.9344272844275</v>
      </c>
      <c r="F166" s="309"/>
      <c r="G166" s="238">
        <f t="shared" si="179"/>
        <v>0</v>
      </c>
      <c r="H166" s="239">
        <f t="shared" si="180"/>
        <v>0</v>
      </c>
      <c r="I166" s="254"/>
      <c r="J166" s="238">
        <f>+$D166*I166/1000</f>
        <v>0</v>
      </c>
      <c r="K166" s="239">
        <f t="shared" si="181"/>
        <v>0</v>
      </c>
      <c r="L166" s="254"/>
      <c r="M166" s="238">
        <f>+$D166*L166/1000</f>
        <v>0</v>
      </c>
      <c r="N166" s="239">
        <f t="shared" si="182"/>
        <v>0</v>
      </c>
      <c r="O166" s="254"/>
      <c r="P166" s="238">
        <f>+$D166*O166/1000</f>
        <v>0</v>
      </c>
      <c r="Q166" s="239">
        <f t="shared" si="183"/>
        <v>0</v>
      </c>
      <c r="R166" s="254"/>
      <c r="S166" s="238">
        <f>+$D166*R166/1000</f>
        <v>0</v>
      </c>
      <c r="T166" s="239">
        <f t="shared" si="184"/>
        <v>0</v>
      </c>
      <c r="U166" s="254"/>
      <c r="V166" s="238">
        <f>+$D166*U166/1000</f>
        <v>0</v>
      </c>
      <c r="W166" s="239">
        <f t="shared" si="185"/>
        <v>0</v>
      </c>
      <c r="X166" s="254"/>
      <c r="Y166" s="238">
        <f>+$D166*X166/1000</f>
        <v>0</v>
      </c>
      <c r="Z166" s="239">
        <f t="shared" si="186"/>
        <v>0</v>
      </c>
      <c r="AA166" s="254"/>
      <c r="AB166" s="238">
        <f>+$D166*AA166/1000</f>
        <v>0</v>
      </c>
      <c r="AC166" s="239">
        <f t="shared" si="187"/>
        <v>0</v>
      </c>
      <c r="AD166" s="254"/>
      <c r="AE166" s="238">
        <f>+$D166*AD166/1000</f>
        <v>0</v>
      </c>
      <c r="AF166" s="239">
        <f t="shared" si="188"/>
        <v>0</v>
      </c>
      <c r="AG166" s="254"/>
      <c r="AH166" s="238">
        <f>+$D166*AG166/1000</f>
        <v>0</v>
      </c>
      <c r="AI166" s="239">
        <f t="shared" si="189"/>
        <v>0</v>
      </c>
      <c r="AJ166" s="254"/>
      <c r="AK166" s="238">
        <f>+$D166*AJ166/1000</f>
        <v>0</v>
      </c>
      <c r="AL166" s="239">
        <f t="shared" si="190"/>
        <v>0</v>
      </c>
      <c r="AM166" s="254"/>
      <c r="AN166" s="238">
        <f>+$D166*AM166/1000</f>
        <v>0</v>
      </c>
      <c r="AO166" s="239">
        <f t="shared" si="191"/>
        <v>0</v>
      </c>
      <c r="AP166" s="254"/>
      <c r="AQ166" s="238">
        <f>+$D166*AP166/1000</f>
        <v>0</v>
      </c>
      <c r="AR166" s="239">
        <f t="shared" si="192"/>
        <v>0</v>
      </c>
      <c r="AS166" s="254"/>
      <c r="AT166" s="238">
        <f>+$D166*AS166/1000</f>
        <v>0</v>
      </c>
      <c r="AU166" s="239">
        <f t="shared" si="193"/>
        <v>0</v>
      </c>
      <c r="AV166" s="254"/>
      <c r="AW166" s="238">
        <f>+$D166*AV166/1000</f>
        <v>0</v>
      </c>
      <c r="AX166" s="239">
        <f t="shared" si="194"/>
        <v>0</v>
      </c>
      <c r="AY166" s="254"/>
      <c r="AZ166" s="238">
        <f>+$D166*AY166/1000</f>
        <v>0</v>
      </c>
      <c r="BA166" s="239">
        <f t="shared" si="195"/>
        <v>0</v>
      </c>
      <c r="BB166" s="254"/>
      <c r="BC166" s="238">
        <f>+$D166*BB166/1000</f>
        <v>0</v>
      </c>
      <c r="BD166" s="239">
        <f t="shared" si="196"/>
        <v>0</v>
      </c>
      <c r="BE166" s="254"/>
      <c r="BF166" s="238">
        <f>+$D166*BE166/1000</f>
        <v>0</v>
      </c>
      <c r="BG166" s="239">
        <f t="shared" si="197"/>
        <v>0</v>
      </c>
      <c r="BH166" s="254"/>
      <c r="BI166" s="238">
        <f>+$D166*BH166/1000</f>
        <v>0</v>
      </c>
      <c r="BJ166" s="239">
        <f t="shared" si="198"/>
        <v>0</v>
      </c>
      <c r="BK166" s="254"/>
      <c r="BL166" s="238">
        <f>+$D166*BK166/1000</f>
        <v>0</v>
      </c>
      <c r="BM166" s="239">
        <f t="shared" si="199"/>
        <v>0</v>
      </c>
      <c r="BN166" s="254"/>
      <c r="BO166" s="238">
        <f>+$D166*BN166/1000</f>
        <v>0</v>
      </c>
      <c r="BP166" s="239">
        <f t="shared" si="200"/>
        <v>0</v>
      </c>
      <c r="BQ166" s="254"/>
      <c r="BR166" s="238">
        <f>+$D166*BQ166/1000</f>
        <v>0</v>
      </c>
      <c r="BS166" s="239">
        <f t="shared" si="201"/>
        <v>0</v>
      </c>
      <c r="BT166" s="254"/>
      <c r="BU166" s="238">
        <f>+$D166*BT166/1000</f>
        <v>0</v>
      </c>
      <c r="BV166" s="239">
        <f t="shared" si="202"/>
        <v>0</v>
      </c>
      <c r="BW166" s="254"/>
      <c r="BX166" s="238">
        <f>+$D166*BW166/1000</f>
        <v>0</v>
      </c>
      <c r="BY166" s="239">
        <f t="shared" si="203"/>
        <v>0</v>
      </c>
      <c r="BZ166" s="254"/>
      <c r="CA166" s="238">
        <f>+$D166*BZ166/1000</f>
        <v>0</v>
      </c>
      <c r="CB166" s="239">
        <f t="shared" si="204"/>
        <v>0</v>
      </c>
      <c r="CC166" s="259">
        <f t="shared" si="205"/>
        <v>0</v>
      </c>
      <c r="CD166" s="260">
        <f t="shared" si="206"/>
        <v>0</v>
      </c>
      <c r="CE166" s="261">
        <f t="shared" si="207"/>
        <v>0</v>
      </c>
      <c r="CF166" s="258">
        <f t="shared" si="176"/>
        <v>0</v>
      </c>
    </row>
    <row r="167" spans="1:84" ht="15" customHeight="1" outlineLevel="1">
      <c r="A167" s="262"/>
      <c r="B167" s="304" t="s">
        <v>580</v>
      </c>
      <c r="C167" s="234" t="s">
        <v>56</v>
      </c>
      <c r="D167" s="235"/>
      <c r="E167" s="253">
        <v>57.432432432432435</v>
      </c>
      <c r="F167" s="309"/>
      <c r="G167" s="238">
        <f t="shared" si="179"/>
        <v>0</v>
      </c>
      <c r="H167" s="239">
        <f t="shared" si="180"/>
        <v>0</v>
      </c>
      <c r="I167" s="254"/>
      <c r="J167" s="238">
        <f>+$D167*I167/1000</f>
        <v>0</v>
      </c>
      <c r="K167" s="239">
        <f t="shared" si="181"/>
        <v>0</v>
      </c>
      <c r="L167" s="254"/>
      <c r="M167" s="238">
        <f>+$D167*L167/1000</f>
        <v>0</v>
      </c>
      <c r="N167" s="239">
        <f t="shared" si="182"/>
        <v>0</v>
      </c>
      <c r="O167" s="254"/>
      <c r="P167" s="238">
        <f>+$D167*O167/1000</f>
        <v>0</v>
      </c>
      <c r="Q167" s="239">
        <f t="shared" si="183"/>
        <v>0</v>
      </c>
      <c r="R167" s="254"/>
      <c r="S167" s="238">
        <f>+$D167*R167/1000</f>
        <v>0</v>
      </c>
      <c r="T167" s="239">
        <f t="shared" si="184"/>
        <v>0</v>
      </c>
      <c r="U167" s="254"/>
      <c r="V167" s="238">
        <f>+$D167*U167/1000</f>
        <v>0</v>
      </c>
      <c r="W167" s="239">
        <f t="shared" si="185"/>
        <v>0</v>
      </c>
      <c r="X167" s="254"/>
      <c r="Y167" s="238">
        <f>+$D167*X167/1000</f>
        <v>0</v>
      </c>
      <c r="Z167" s="239">
        <f t="shared" si="186"/>
        <v>0</v>
      </c>
      <c r="AA167" s="254"/>
      <c r="AB167" s="238">
        <f>+$D167*AA167/1000</f>
        <v>0</v>
      </c>
      <c r="AC167" s="239">
        <f t="shared" si="187"/>
        <v>0</v>
      </c>
      <c r="AD167" s="254"/>
      <c r="AE167" s="238">
        <f>+$D167*AD167/1000</f>
        <v>0</v>
      </c>
      <c r="AF167" s="239">
        <f t="shared" si="188"/>
        <v>0</v>
      </c>
      <c r="AG167" s="254"/>
      <c r="AH167" s="238">
        <f>+$D167*AG167/1000</f>
        <v>0</v>
      </c>
      <c r="AI167" s="239">
        <f t="shared" si="189"/>
        <v>0</v>
      </c>
      <c r="AJ167" s="254"/>
      <c r="AK167" s="238">
        <f>+$D167*AJ167/1000</f>
        <v>0</v>
      </c>
      <c r="AL167" s="239">
        <f t="shared" si="190"/>
        <v>0</v>
      </c>
      <c r="AM167" s="254"/>
      <c r="AN167" s="238">
        <f>+$D167*AM167/1000</f>
        <v>0</v>
      </c>
      <c r="AO167" s="239">
        <f t="shared" si="191"/>
        <v>0</v>
      </c>
      <c r="AP167" s="254"/>
      <c r="AQ167" s="238">
        <f>+$D167*AP167/1000</f>
        <v>0</v>
      </c>
      <c r="AR167" s="239">
        <f t="shared" si="192"/>
        <v>0</v>
      </c>
      <c r="AS167" s="254"/>
      <c r="AT167" s="238">
        <f>+$D167*AS167/1000</f>
        <v>0</v>
      </c>
      <c r="AU167" s="239">
        <f t="shared" si="193"/>
        <v>0</v>
      </c>
      <c r="AV167" s="254"/>
      <c r="AW167" s="238">
        <f>+$D167*AV167/1000</f>
        <v>0</v>
      </c>
      <c r="AX167" s="239">
        <f t="shared" si="194"/>
        <v>0</v>
      </c>
      <c r="AY167" s="254"/>
      <c r="AZ167" s="238">
        <f>+$D167*AY167/1000</f>
        <v>0</v>
      </c>
      <c r="BA167" s="239">
        <f t="shared" si="195"/>
        <v>0</v>
      </c>
      <c r="BB167" s="254"/>
      <c r="BC167" s="238">
        <f>+$D167*BB167/1000</f>
        <v>0</v>
      </c>
      <c r="BD167" s="239">
        <f t="shared" si="196"/>
        <v>0</v>
      </c>
      <c r="BE167" s="254"/>
      <c r="BF167" s="238">
        <f>+$D167*BE167/1000</f>
        <v>0</v>
      </c>
      <c r="BG167" s="239">
        <f t="shared" si="197"/>
        <v>0</v>
      </c>
      <c r="BH167" s="254"/>
      <c r="BI167" s="238">
        <f>+$D167*BH167/1000</f>
        <v>0</v>
      </c>
      <c r="BJ167" s="239">
        <f t="shared" si="198"/>
        <v>0</v>
      </c>
      <c r="BK167" s="254"/>
      <c r="BL167" s="238">
        <f>+$D167*BK167/1000</f>
        <v>0</v>
      </c>
      <c r="BM167" s="239">
        <f t="shared" si="199"/>
        <v>0</v>
      </c>
      <c r="BN167" s="254"/>
      <c r="BO167" s="238">
        <f>+$D167*BN167/1000</f>
        <v>0</v>
      </c>
      <c r="BP167" s="239">
        <f t="shared" si="200"/>
        <v>0</v>
      </c>
      <c r="BQ167" s="254"/>
      <c r="BR167" s="238">
        <f>+$D167*BQ167/1000</f>
        <v>0</v>
      </c>
      <c r="BS167" s="239">
        <f t="shared" si="201"/>
        <v>0</v>
      </c>
      <c r="BT167" s="254"/>
      <c r="BU167" s="238">
        <f>+$D167*BT167/1000</f>
        <v>0</v>
      </c>
      <c r="BV167" s="239">
        <f t="shared" si="202"/>
        <v>0</v>
      </c>
      <c r="BW167" s="254"/>
      <c r="BX167" s="238">
        <f>+$D167*BW167/1000</f>
        <v>0</v>
      </c>
      <c r="BY167" s="239">
        <f t="shared" si="203"/>
        <v>0</v>
      </c>
      <c r="BZ167" s="254"/>
      <c r="CA167" s="238">
        <f>+$D167*BZ167/1000</f>
        <v>0</v>
      </c>
      <c r="CB167" s="239">
        <f t="shared" si="204"/>
        <v>0</v>
      </c>
      <c r="CC167" s="259">
        <f t="shared" si="205"/>
        <v>0</v>
      </c>
      <c r="CD167" s="260">
        <f t="shared" si="206"/>
        <v>0</v>
      </c>
      <c r="CE167" s="261">
        <f t="shared" si="207"/>
        <v>0</v>
      </c>
      <c r="CF167" s="258">
        <f t="shared" si="176"/>
        <v>0</v>
      </c>
    </row>
    <row r="168" spans="1:84" ht="15" customHeight="1" outlineLevel="1">
      <c r="A168" s="262"/>
      <c r="B168" s="304" t="s">
        <v>581</v>
      </c>
      <c r="C168" s="234" t="s">
        <v>56</v>
      </c>
      <c r="D168" s="235"/>
      <c r="E168" s="253">
        <v>109.53069498069507</v>
      </c>
      <c r="F168" s="309"/>
      <c r="G168" s="238">
        <f t="shared" si="179"/>
        <v>0</v>
      </c>
      <c r="H168" s="239">
        <f t="shared" si="180"/>
        <v>0</v>
      </c>
      <c r="I168" s="254">
        <v>5</v>
      </c>
      <c r="J168" s="238">
        <f>+$D168*I168/1000</f>
        <v>0</v>
      </c>
      <c r="K168" s="239">
        <f t="shared" si="181"/>
        <v>547.6534749034754</v>
      </c>
      <c r="L168" s="254">
        <v>1</v>
      </c>
      <c r="M168" s="238">
        <f>+$D168*L168/1000</f>
        <v>0</v>
      </c>
      <c r="N168" s="239">
        <f t="shared" si="182"/>
        <v>109.53069498069507</v>
      </c>
      <c r="O168" s="254">
        <v>1</v>
      </c>
      <c r="P168" s="238">
        <f>+$D168*O168/1000</f>
        <v>0</v>
      </c>
      <c r="Q168" s="239">
        <f t="shared" si="183"/>
        <v>109.53069498069507</v>
      </c>
      <c r="R168" s="254">
        <v>1</v>
      </c>
      <c r="S168" s="238">
        <f>+$D168*R168/1000</f>
        <v>0</v>
      </c>
      <c r="T168" s="239">
        <f t="shared" si="184"/>
        <v>109.53069498069507</v>
      </c>
      <c r="U168" s="254">
        <v>1</v>
      </c>
      <c r="V168" s="238">
        <f>+$D168*U168/1000</f>
        <v>0</v>
      </c>
      <c r="W168" s="239">
        <f t="shared" si="185"/>
        <v>109.53069498069507</v>
      </c>
      <c r="X168" s="254">
        <v>1</v>
      </c>
      <c r="Y168" s="238">
        <f>+$D168*X168/1000</f>
        <v>0</v>
      </c>
      <c r="Z168" s="239">
        <f t="shared" si="186"/>
        <v>109.53069498069507</v>
      </c>
      <c r="AA168" s="254">
        <v>1</v>
      </c>
      <c r="AB168" s="238">
        <f>+$D168*AA168/1000</f>
        <v>0</v>
      </c>
      <c r="AC168" s="239">
        <f t="shared" si="187"/>
        <v>109.53069498069507</v>
      </c>
      <c r="AD168" s="254">
        <v>1</v>
      </c>
      <c r="AE168" s="238">
        <f>+$D168*AD168/1000</f>
        <v>0</v>
      </c>
      <c r="AF168" s="239">
        <f t="shared" si="188"/>
        <v>109.53069498069507</v>
      </c>
      <c r="AG168" s="254">
        <v>1</v>
      </c>
      <c r="AH168" s="238">
        <f>+$D168*AG168/1000</f>
        <v>0</v>
      </c>
      <c r="AI168" s="239">
        <f t="shared" si="189"/>
        <v>109.53069498069507</v>
      </c>
      <c r="AJ168" s="254">
        <v>1</v>
      </c>
      <c r="AK168" s="238">
        <f>+$D168*AJ168/1000</f>
        <v>0</v>
      </c>
      <c r="AL168" s="239">
        <f t="shared" si="190"/>
        <v>109.53069498069507</v>
      </c>
      <c r="AM168" s="254">
        <v>1</v>
      </c>
      <c r="AN168" s="238">
        <f>+$D168*AM168/1000</f>
        <v>0</v>
      </c>
      <c r="AO168" s="239">
        <f t="shared" si="191"/>
        <v>109.53069498069507</v>
      </c>
      <c r="AP168" s="254">
        <v>1</v>
      </c>
      <c r="AQ168" s="238">
        <f>+$D168*AP168/1000</f>
        <v>0</v>
      </c>
      <c r="AR168" s="239">
        <f t="shared" si="192"/>
        <v>109.53069498069507</v>
      </c>
      <c r="AS168" s="254">
        <v>1</v>
      </c>
      <c r="AT168" s="238">
        <f>+$D168*AS168/1000</f>
        <v>0</v>
      </c>
      <c r="AU168" s="239">
        <f t="shared" si="193"/>
        <v>109.53069498069507</v>
      </c>
      <c r="AV168" s="254">
        <v>1</v>
      </c>
      <c r="AW168" s="238">
        <f>+$D168*AV168/1000</f>
        <v>0</v>
      </c>
      <c r="AX168" s="239">
        <f t="shared" si="194"/>
        <v>109.53069498069507</v>
      </c>
      <c r="AY168" s="254">
        <v>1</v>
      </c>
      <c r="AZ168" s="238">
        <f>+$D168*AY168/1000</f>
        <v>0</v>
      </c>
      <c r="BA168" s="239">
        <f t="shared" si="195"/>
        <v>109.53069498069507</v>
      </c>
      <c r="BB168" s="254">
        <v>1</v>
      </c>
      <c r="BC168" s="238">
        <f>+$D168*BB168/1000</f>
        <v>0</v>
      </c>
      <c r="BD168" s="239">
        <f t="shared" si="196"/>
        <v>109.53069498069507</v>
      </c>
      <c r="BE168" s="254">
        <v>1</v>
      </c>
      <c r="BF168" s="238">
        <f>+$D168*BE168/1000</f>
        <v>0</v>
      </c>
      <c r="BG168" s="239">
        <f t="shared" si="197"/>
        <v>109.53069498069507</v>
      </c>
      <c r="BH168" s="254">
        <v>2</v>
      </c>
      <c r="BI168" s="238">
        <f>+$D168*BH168/1000</f>
        <v>0</v>
      </c>
      <c r="BJ168" s="239">
        <f t="shared" si="198"/>
        <v>219.06138996139015</v>
      </c>
      <c r="BK168" s="254">
        <v>1</v>
      </c>
      <c r="BL168" s="238">
        <f>+$D168*BK168/1000</f>
        <v>0</v>
      </c>
      <c r="BM168" s="239">
        <f t="shared" si="199"/>
        <v>109.53069498069507</v>
      </c>
      <c r="BN168" s="254">
        <v>1</v>
      </c>
      <c r="BO168" s="238">
        <f>+$D168*BN168/1000</f>
        <v>0</v>
      </c>
      <c r="BP168" s="239">
        <f t="shared" si="200"/>
        <v>109.53069498069507</v>
      </c>
      <c r="BQ168" s="254">
        <v>1</v>
      </c>
      <c r="BR168" s="238">
        <f>+$D168*BQ168/1000</f>
        <v>0</v>
      </c>
      <c r="BS168" s="239">
        <f t="shared" si="201"/>
        <v>109.53069498069507</v>
      </c>
      <c r="BT168" s="254">
        <v>1</v>
      </c>
      <c r="BU168" s="238">
        <f>+$D168*BT168/1000</f>
        <v>0</v>
      </c>
      <c r="BV168" s="239">
        <f t="shared" si="202"/>
        <v>109.53069498069507</v>
      </c>
      <c r="BW168" s="254">
        <v>1</v>
      </c>
      <c r="BX168" s="238">
        <f>+$D168*BW168/1000</f>
        <v>0</v>
      </c>
      <c r="BY168" s="239">
        <f t="shared" si="203"/>
        <v>109.53069498069507</v>
      </c>
      <c r="BZ168" s="254">
        <v>1</v>
      </c>
      <c r="CA168" s="238">
        <f>+$D168*BZ168/1000</f>
        <v>0</v>
      </c>
      <c r="CB168" s="239">
        <f t="shared" si="204"/>
        <v>109.53069498069507</v>
      </c>
      <c r="CC168" s="259">
        <f t="shared" si="205"/>
        <v>29</v>
      </c>
      <c r="CD168" s="260">
        <f t="shared" si="206"/>
        <v>0</v>
      </c>
      <c r="CE168" s="261">
        <f t="shared" si="207"/>
        <v>3176.3901544401556</v>
      </c>
      <c r="CF168" s="258">
        <f t="shared" si="176"/>
        <v>0</v>
      </c>
    </row>
    <row r="169" spans="1:84" ht="15" customHeight="1" outlineLevel="1">
      <c r="A169" s="262"/>
      <c r="B169" s="304" t="s">
        <v>582</v>
      </c>
      <c r="C169" s="234" t="s">
        <v>56</v>
      </c>
      <c r="D169" s="235"/>
      <c r="E169" s="253">
        <v>102.89247104247082</v>
      </c>
      <c r="F169" s="309"/>
      <c r="G169" s="238">
        <f t="shared" si="179"/>
        <v>0</v>
      </c>
      <c r="H169" s="239">
        <f t="shared" si="180"/>
        <v>0</v>
      </c>
      <c r="I169" s="254">
        <v>5</v>
      </c>
      <c r="J169" s="238">
        <f>+$D169*I169/1000</f>
        <v>0</v>
      </c>
      <c r="K169" s="239">
        <f t="shared" si="181"/>
        <v>514.46235521235405</v>
      </c>
      <c r="L169" s="254">
        <v>1</v>
      </c>
      <c r="M169" s="238">
        <f>+$D169*L169/1000</f>
        <v>0</v>
      </c>
      <c r="N169" s="239">
        <f t="shared" si="182"/>
        <v>102.89247104247082</v>
      </c>
      <c r="O169" s="254">
        <v>1</v>
      </c>
      <c r="P169" s="238">
        <f>+$D169*O169/1000</f>
        <v>0</v>
      </c>
      <c r="Q169" s="239">
        <f t="shared" si="183"/>
        <v>102.89247104247082</v>
      </c>
      <c r="R169" s="254">
        <v>1</v>
      </c>
      <c r="S169" s="238">
        <f>+$D169*R169/1000</f>
        <v>0</v>
      </c>
      <c r="T169" s="239">
        <f t="shared" si="184"/>
        <v>102.89247104247082</v>
      </c>
      <c r="U169" s="254">
        <v>1</v>
      </c>
      <c r="V169" s="238">
        <f>+$D169*U169/1000</f>
        <v>0</v>
      </c>
      <c r="W169" s="239">
        <f t="shared" si="185"/>
        <v>102.89247104247082</v>
      </c>
      <c r="X169" s="254">
        <v>1</v>
      </c>
      <c r="Y169" s="238">
        <f>+$D169*X169/1000</f>
        <v>0</v>
      </c>
      <c r="Z169" s="239">
        <f t="shared" si="186"/>
        <v>102.89247104247082</v>
      </c>
      <c r="AA169" s="254">
        <v>1</v>
      </c>
      <c r="AB169" s="238">
        <f>+$D169*AA169/1000</f>
        <v>0</v>
      </c>
      <c r="AC169" s="239">
        <f t="shared" si="187"/>
        <v>102.89247104247082</v>
      </c>
      <c r="AD169" s="254">
        <v>1</v>
      </c>
      <c r="AE169" s="238">
        <f>+$D169*AD169/1000</f>
        <v>0</v>
      </c>
      <c r="AF169" s="239">
        <f t="shared" si="188"/>
        <v>102.89247104247082</v>
      </c>
      <c r="AG169" s="254">
        <v>1</v>
      </c>
      <c r="AH169" s="238">
        <f>+$D169*AG169/1000</f>
        <v>0</v>
      </c>
      <c r="AI169" s="239">
        <f t="shared" si="189"/>
        <v>102.89247104247082</v>
      </c>
      <c r="AJ169" s="254">
        <v>1</v>
      </c>
      <c r="AK169" s="238">
        <f>+$D169*AJ169/1000</f>
        <v>0</v>
      </c>
      <c r="AL169" s="239">
        <f t="shared" si="190"/>
        <v>102.89247104247082</v>
      </c>
      <c r="AM169" s="254">
        <v>1</v>
      </c>
      <c r="AN169" s="238">
        <f>+$D169*AM169/1000</f>
        <v>0</v>
      </c>
      <c r="AO169" s="239">
        <f t="shared" si="191"/>
        <v>102.89247104247082</v>
      </c>
      <c r="AP169" s="254">
        <v>1</v>
      </c>
      <c r="AQ169" s="238">
        <f>+$D169*AP169/1000</f>
        <v>0</v>
      </c>
      <c r="AR169" s="239">
        <f t="shared" si="192"/>
        <v>102.89247104247082</v>
      </c>
      <c r="AS169" s="254">
        <v>1</v>
      </c>
      <c r="AT169" s="238">
        <f>+$D169*AS169/1000</f>
        <v>0</v>
      </c>
      <c r="AU169" s="239">
        <f t="shared" si="193"/>
        <v>102.89247104247082</v>
      </c>
      <c r="AV169" s="254">
        <v>1</v>
      </c>
      <c r="AW169" s="238">
        <f>+$D169*AV169/1000</f>
        <v>0</v>
      </c>
      <c r="AX169" s="239">
        <f t="shared" si="194"/>
        <v>102.89247104247082</v>
      </c>
      <c r="AY169" s="254">
        <v>1</v>
      </c>
      <c r="AZ169" s="238">
        <f>+$D169*AY169/1000</f>
        <v>0</v>
      </c>
      <c r="BA169" s="239">
        <f t="shared" si="195"/>
        <v>102.89247104247082</v>
      </c>
      <c r="BB169" s="254">
        <v>1</v>
      </c>
      <c r="BC169" s="238">
        <f>+$D169*BB169/1000</f>
        <v>0</v>
      </c>
      <c r="BD169" s="239">
        <f t="shared" si="196"/>
        <v>102.89247104247082</v>
      </c>
      <c r="BE169" s="254">
        <v>1</v>
      </c>
      <c r="BF169" s="238">
        <f>+$D169*BE169/1000</f>
        <v>0</v>
      </c>
      <c r="BG169" s="239">
        <f t="shared" si="197"/>
        <v>102.89247104247082</v>
      </c>
      <c r="BH169" s="254">
        <v>1</v>
      </c>
      <c r="BI169" s="238">
        <f>+$D169*BH169/1000</f>
        <v>0</v>
      </c>
      <c r="BJ169" s="239">
        <f t="shared" si="198"/>
        <v>102.89247104247082</v>
      </c>
      <c r="BK169" s="254">
        <v>1</v>
      </c>
      <c r="BL169" s="238">
        <f>+$D169*BK169/1000</f>
        <v>0</v>
      </c>
      <c r="BM169" s="239">
        <f t="shared" si="199"/>
        <v>102.89247104247082</v>
      </c>
      <c r="BN169" s="254">
        <v>2</v>
      </c>
      <c r="BO169" s="238">
        <f>+$D169*BN169/1000</f>
        <v>0</v>
      </c>
      <c r="BP169" s="239">
        <f t="shared" si="200"/>
        <v>205.78494208494163</v>
      </c>
      <c r="BQ169" s="254">
        <v>2</v>
      </c>
      <c r="BR169" s="238">
        <f>+$D169*BQ169/1000</f>
        <v>0</v>
      </c>
      <c r="BS169" s="239">
        <f t="shared" si="201"/>
        <v>205.78494208494163</v>
      </c>
      <c r="BT169" s="254">
        <v>1</v>
      </c>
      <c r="BU169" s="238">
        <f>+$D169*BT169/1000</f>
        <v>0</v>
      </c>
      <c r="BV169" s="239">
        <f t="shared" si="202"/>
        <v>102.89247104247082</v>
      </c>
      <c r="BW169" s="254">
        <v>1</v>
      </c>
      <c r="BX169" s="238">
        <f>+$D169*BW169/1000</f>
        <v>0</v>
      </c>
      <c r="BY169" s="239">
        <f t="shared" si="203"/>
        <v>102.89247104247082</v>
      </c>
      <c r="BZ169" s="254">
        <v>1</v>
      </c>
      <c r="CA169" s="238">
        <f>+$D169*BZ169/1000</f>
        <v>0</v>
      </c>
      <c r="CB169" s="239">
        <f t="shared" si="204"/>
        <v>102.89247104247082</v>
      </c>
      <c r="CC169" s="259">
        <f t="shared" si="205"/>
        <v>30</v>
      </c>
      <c r="CD169" s="260">
        <f t="shared" si="206"/>
        <v>0</v>
      </c>
      <c r="CE169" s="261">
        <f t="shared" si="207"/>
        <v>3086.7741312741241</v>
      </c>
      <c r="CF169" s="258">
        <f t="shared" si="176"/>
        <v>0</v>
      </c>
    </row>
    <row r="170" spans="1:84" ht="15" customHeight="1" outlineLevel="1">
      <c r="A170" s="262"/>
      <c r="B170" s="255" t="s">
        <v>86</v>
      </c>
      <c r="C170" s="234" t="s">
        <v>56</v>
      </c>
      <c r="D170" s="235"/>
      <c r="E170" s="253">
        <v>33.783783783783782</v>
      </c>
      <c r="F170" s="309"/>
      <c r="G170" s="238">
        <f t="shared" si="179"/>
        <v>0</v>
      </c>
      <c r="H170" s="239">
        <f t="shared" si="180"/>
        <v>0</v>
      </c>
      <c r="I170" s="254">
        <v>1</v>
      </c>
      <c r="J170" s="238"/>
      <c r="K170" s="239">
        <f t="shared" si="181"/>
        <v>33.783783783783782</v>
      </c>
      <c r="L170" s="254">
        <v>1</v>
      </c>
      <c r="M170" s="238"/>
      <c r="N170" s="239">
        <f t="shared" si="182"/>
        <v>33.783783783783782</v>
      </c>
      <c r="O170" s="254">
        <v>1</v>
      </c>
      <c r="P170" s="238"/>
      <c r="Q170" s="239">
        <f t="shared" si="183"/>
        <v>33.783783783783782</v>
      </c>
      <c r="R170" s="254">
        <v>1</v>
      </c>
      <c r="S170" s="238"/>
      <c r="T170" s="239">
        <f t="shared" si="184"/>
        <v>33.783783783783782</v>
      </c>
      <c r="U170" s="254">
        <v>1</v>
      </c>
      <c r="V170" s="238"/>
      <c r="W170" s="239">
        <f t="shared" si="185"/>
        <v>33.783783783783782</v>
      </c>
      <c r="X170" s="254">
        <v>1</v>
      </c>
      <c r="Y170" s="238"/>
      <c r="Z170" s="239">
        <f t="shared" si="186"/>
        <v>33.783783783783782</v>
      </c>
      <c r="AA170" s="254">
        <v>1</v>
      </c>
      <c r="AB170" s="238"/>
      <c r="AC170" s="239">
        <f t="shared" si="187"/>
        <v>33.783783783783782</v>
      </c>
      <c r="AD170" s="254">
        <v>1</v>
      </c>
      <c r="AE170" s="238"/>
      <c r="AF170" s="239">
        <f t="shared" si="188"/>
        <v>33.783783783783782</v>
      </c>
      <c r="AG170" s="254">
        <v>1</v>
      </c>
      <c r="AH170" s="238"/>
      <c r="AI170" s="239">
        <f t="shared" si="189"/>
        <v>33.783783783783782</v>
      </c>
      <c r="AJ170" s="254">
        <v>1</v>
      </c>
      <c r="AK170" s="238"/>
      <c r="AL170" s="239">
        <f t="shared" si="190"/>
        <v>33.783783783783782</v>
      </c>
      <c r="AM170" s="254">
        <v>1</v>
      </c>
      <c r="AN170" s="238"/>
      <c r="AO170" s="239">
        <f t="shared" si="191"/>
        <v>33.783783783783782</v>
      </c>
      <c r="AP170" s="254">
        <v>1</v>
      </c>
      <c r="AQ170" s="238"/>
      <c r="AR170" s="239">
        <f t="shared" si="192"/>
        <v>33.783783783783782</v>
      </c>
      <c r="AS170" s="254">
        <v>1</v>
      </c>
      <c r="AT170" s="238"/>
      <c r="AU170" s="239">
        <f t="shared" si="193"/>
        <v>33.783783783783782</v>
      </c>
      <c r="AV170" s="254">
        <v>1</v>
      </c>
      <c r="AW170" s="238"/>
      <c r="AX170" s="239">
        <f t="shared" si="194"/>
        <v>33.783783783783782</v>
      </c>
      <c r="AY170" s="254">
        <v>1</v>
      </c>
      <c r="AZ170" s="238"/>
      <c r="BA170" s="239">
        <f t="shared" si="195"/>
        <v>33.783783783783782</v>
      </c>
      <c r="BB170" s="254">
        <v>1</v>
      </c>
      <c r="BC170" s="238"/>
      <c r="BD170" s="239">
        <f t="shared" si="196"/>
        <v>33.783783783783782</v>
      </c>
      <c r="BE170" s="254">
        <v>1</v>
      </c>
      <c r="BF170" s="238"/>
      <c r="BG170" s="239">
        <f t="shared" si="197"/>
        <v>33.783783783783782</v>
      </c>
      <c r="BH170" s="254">
        <v>1</v>
      </c>
      <c r="BI170" s="238"/>
      <c r="BJ170" s="239">
        <f t="shared" si="198"/>
        <v>33.783783783783782</v>
      </c>
      <c r="BK170" s="254">
        <v>1</v>
      </c>
      <c r="BL170" s="238"/>
      <c r="BM170" s="239">
        <f t="shared" si="199"/>
        <v>33.783783783783782</v>
      </c>
      <c r="BN170" s="254">
        <v>1</v>
      </c>
      <c r="BO170" s="238"/>
      <c r="BP170" s="239">
        <f t="shared" si="200"/>
        <v>33.783783783783782</v>
      </c>
      <c r="BQ170" s="254">
        <v>1</v>
      </c>
      <c r="BR170" s="238"/>
      <c r="BS170" s="239">
        <f t="shared" si="201"/>
        <v>33.783783783783782</v>
      </c>
      <c r="BT170" s="254">
        <v>1</v>
      </c>
      <c r="BU170" s="238"/>
      <c r="BV170" s="239">
        <f t="shared" si="202"/>
        <v>33.783783783783782</v>
      </c>
      <c r="BW170" s="254">
        <v>1</v>
      </c>
      <c r="BX170" s="238"/>
      <c r="BY170" s="239">
        <f t="shared" si="203"/>
        <v>33.783783783783782</v>
      </c>
      <c r="BZ170" s="254">
        <v>1</v>
      </c>
      <c r="CA170" s="238"/>
      <c r="CB170" s="239">
        <f t="shared" si="204"/>
        <v>33.783783783783782</v>
      </c>
      <c r="CC170" s="259">
        <f t="shared" si="205"/>
        <v>24</v>
      </c>
      <c r="CD170" s="260">
        <f t="shared" si="206"/>
        <v>0</v>
      </c>
      <c r="CE170" s="261">
        <f t="shared" si="207"/>
        <v>810.81081081081061</v>
      </c>
      <c r="CF170" s="258">
        <f t="shared" si="176"/>
        <v>0</v>
      </c>
    </row>
    <row r="171" spans="1:84" ht="15" customHeight="1" outlineLevel="1">
      <c r="A171" s="262"/>
      <c r="B171" s="255"/>
      <c r="C171" s="234"/>
      <c r="D171" s="235"/>
      <c r="E171" s="253"/>
      <c r="F171" s="254"/>
      <c r="G171" s="238"/>
      <c r="H171" s="239">
        <f>+$E171*F171</f>
        <v>0</v>
      </c>
      <c r="I171" s="254"/>
      <c r="J171" s="238"/>
      <c r="K171" s="239">
        <f t="shared" si="181"/>
        <v>0</v>
      </c>
      <c r="L171" s="254"/>
      <c r="M171" s="238"/>
      <c r="N171" s="239">
        <f t="shared" si="182"/>
        <v>0</v>
      </c>
      <c r="O171" s="254"/>
      <c r="P171" s="238"/>
      <c r="Q171" s="239">
        <f t="shared" si="183"/>
        <v>0</v>
      </c>
      <c r="R171" s="254"/>
      <c r="S171" s="238"/>
      <c r="T171" s="239">
        <f t="shared" si="184"/>
        <v>0</v>
      </c>
      <c r="U171" s="254"/>
      <c r="V171" s="238"/>
      <c r="W171" s="239">
        <f t="shared" si="185"/>
        <v>0</v>
      </c>
      <c r="X171" s="254"/>
      <c r="Y171" s="238"/>
      <c r="Z171" s="239">
        <f t="shared" si="186"/>
        <v>0</v>
      </c>
      <c r="AA171" s="254"/>
      <c r="AB171" s="238"/>
      <c r="AC171" s="239">
        <f t="shared" si="187"/>
        <v>0</v>
      </c>
      <c r="AD171" s="254"/>
      <c r="AE171" s="238"/>
      <c r="AF171" s="239">
        <f t="shared" si="188"/>
        <v>0</v>
      </c>
      <c r="AG171" s="254"/>
      <c r="AH171" s="238"/>
      <c r="AI171" s="239">
        <f t="shared" si="189"/>
        <v>0</v>
      </c>
      <c r="AJ171" s="254"/>
      <c r="AK171" s="238"/>
      <c r="AL171" s="239">
        <f t="shared" si="190"/>
        <v>0</v>
      </c>
      <c r="AM171" s="254"/>
      <c r="AN171" s="238"/>
      <c r="AO171" s="239">
        <f t="shared" si="191"/>
        <v>0</v>
      </c>
      <c r="AP171" s="254"/>
      <c r="AQ171" s="238"/>
      <c r="AR171" s="239">
        <f t="shared" si="192"/>
        <v>0</v>
      </c>
      <c r="AS171" s="254"/>
      <c r="AT171" s="238"/>
      <c r="AU171" s="239">
        <f t="shared" si="193"/>
        <v>0</v>
      </c>
      <c r="AV171" s="254"/>
      <c r="AW171" s="238"/>
      <c r="AX171" s="239">
        <f t="shared" si="194"/>
        <v>0</v>
      </c>
      <c r="AY171" s="254"/>
      <c r="AZ171" s="238"/>
      <c r="BA171" s="239">
        <f t="shared" si="195"/>
        <v>0</v>
      </c>
      <c r="BB171" s="254"/>
      <c r="BC171" s="238"/>
      <c r="BD171" s="239">
        <f t="shared" si="196"/>
        <v>0</v>
      </c>
      <c r="BE171" s="254"/>
      <c r="BF171" s="238"/>
      <c r="BG171" s="239">
        <f t="shared" si="197"/>
        <v>0</v>
      </c>
      <c r="BH171" s="254"/>
      <c r="BI171" s="238"/>
      <c r="BJ171" s="239">
        <f t="shared" si="198"/>
        <v>0</v>
      </c>
      <c r="BK171" s="254"/>
      <c r="BL171" s="238"/>
      <c r="BM171" s="239">
        <f t="shared" si="199"/>
        <v>0</v>
      </c>
      <c r="BN171" s="254"/>
      <c r="BO171" s="238"/>
      <c r="BP171" s="239">
        <f t="shared" si="200"/>
        <v>0</v>
      </c>
      <c r="BQ171" s="254"/>
      <c r="BR171" s="238"/>
      <c r="BS171" s="239">
        <f t="shared" si="201"/>
        <v>0</v>
      </c>
      <c r="BT171" s="254"/>
      <c r="BU171" s="238"/>
      <c r="BV171" s="239">
        <f t="shared" si="202"/>
        <v>0</v>
      </c>
      <c r="BW171" s="254"/>
      <c r="BX171" s="238"/>
      <c r="BY171" s="239">
        <f t="shared" si="203"/>
        <v>0</v>
      </c>
      <c r="BZ171" s="254"/>
      <c r="CA171" s="238"/>
      <c r="CB171" s="239">
        <f t="shared" si="204"/>
        <v>0</v>
      </c>
      <c r="CC171" s="259">
        <f t="shared" si="205"/>
        <v>0</v>
      </c>
      <c r="CD171" s="260">
        <f t="shared" si="206"/>
        <v>0</v>
      </c>
      <c r="CE171" s="261">
        <f t="shared" si="207"/>
        <v>0</v>
      </c>
      <c r="CF171" s="258">
        <f t="shared" si="176"/>
        <v>0</v>
      </c>
    </row>
    <row r="172" spans="1:84" ht="15" customHeight="1" outlineLevel="1">
      <c r="A172" s="240" t="s">
        <v>28</v>
      </c>
      <c r="B172" s="241"/>
      <c r="C172" s="242"/>
      <c r="D172" s="243"/>
      <c r="E172" s="244"/>
      <c r="F172" s="245"/>
      <c r="G172" s="246"/>
      <c r="H172" s="247"/>
      <c r="I172" s="245"/>
      <c r="J172" s="246"/>
      <c r="K172" s="247"/>
      <c r="L172" s="245"/>
      <c r="M172" s="246"/>
      <c r="N172" s="247"/>
      <c r="O172" s="245"/>
      <c r="P172" s="246"/>
      <c r="Q172" s="247"/>
      <c r="R172" s="245"/>
      <c r="S172" s="246"/>
      <c r="T172" s="247"/>
      <c r="U172" s="245"/>
      <c r="V172" s="246"/>
      <c r="W172" s="247"/>
      <c r="X172" s="245"/>
      <c r="Y172" s="246"/>
      <c r="Z172" s="247"/>
      <c r="AA172" s="245"/>
      <c r="AB172" s="246"/>
      <c r="AC172" s="247"/>
      <c r="AD172" s="245"/>
      <c r="AE172" s="246"/>
      <c r="AF172" s="247"/>
      <c r="AG172" s="245"/>
      <c r="AH172" s="246"/>
      <c r="AI172" s="247"/>
      <c r="AJ172" s="245"/>
      <c r="AK172" s="246"/>
      <c r="AL172" s="247"/>
      <c r="AM172" s="245"/>
      <c r="AN172" s="246"/>
      <c r="AO172" s="247"/>
      <c r="AP172" s="245"/>
      <c r="AQ172" s="246"/>
      <c r="AR172" s="247"/>
      <c r="AS172" s="245"/>
      <c r="AT172" s="246"/>
      <c r="AU172" s="247"/>
      <c r="AV172" s="245"/>
      <c r="AW172" s="246"/>
      <c r="AX172" s="247"/>
      <c r="AY172" s="245"/>
      <c r="AZ172" s="246"/>
      <c r="BA172" s="247"/>
      <c r="BB172" s="245"/>
      <c r="BC172" s="246"/>
      <c r="BD172" s="247"/>
      <c r="BE172" s="245"/>
      <c r="BF172" s="246"/>
      <c r="BG172" s="247"/>
      <c r="BH172" s="245"/>
      <c r="BI172" s="246"/>
      <c r="BJ172" s="247"/>
      <c r="BK172" s="245"/>
      <c r="BL172" s="246"/>
      <c r="BM172" s="247"/>
      <c r="BN172" s="245"/>
      <c r="BO172" s="246"/>
      <c r="BP172" s="247"/>
      <c r="BQ172" s="245"/>
      <c r="BR172" s="246"/>
      <c r="BS172" s="247"/>
      <c r="BT172" s="245"/>
      <c r="BU172" s="246"/>
      <c r="BV172" s="247"/>
      <c r="BW172" s="245"/>
      <c r="BX172" s="246"/>
      <c r="BY172" s="247"/>
      <c r="BZ172" s="245"/>
      <c r="CA172" s="246"/>
      <c r="CB172" s="247"/>
      <c r="CC172" s="245"/>
      <c r="CD172" s="246"/>
      <c r="CE172" s="247"/>
      <c r="CF172" s="258">
        <f t="shared" si="176"/>
        <v>0</v>
      </c>
    </row>
    <row r="173" spans="1:84" ht="15" customHeight="1">
      <c r="A173" s="264">
        <v>51</v>
      </c>
      <c r="B173" s="248" t="s">
        <v>87</v>
      </c>
      <c r="C173" s="333" t="s">
        <v>27</v>
      </c>
      <c r="D173" s="334"/>
      <c r="E173" s="335"/>
      <c r="F173" s="249"/>
      <c r="G173" s="250">
        <f>SUM(G174:G176)</f>
        <v>0</v>
      </c>
      <c r="H173" s="251">
        <f>SUM(H174:H176)</f>
        <v>0</v>
      </c>
      <c r="I173" s="249"/>
      <c r="J173" s="250">
        <f>SUM(J174:J176)</f>
        <v>0</v>
      </c>
      <c r="K173" s="251">
        <f>SUM(K174:K176)</f>
        <v>4000.529196932433</v>
      </c>
      <c r="L173" s="249"/>
      <c r="M173" s="250">
        <f>SUM(M174:M176)</f>
        <v>0</v>
      </c>
      <c r="N173" s="251">
        <f>SUM(N174:N176)</f>
        <v>0</v>
      </c>
      <c r="O173" s="249"/>
      <c r="P173" s="250">
        <f>SUM(P174:P176)</f>
        <v>0</v>
      </c>
      <c r="Q173" s="251">
        <f>SUM(Q174:Q176)</f>
        <v>0</v>
      </c>
      <c r="R173" s="249"/>
      <c r="S173" s="250">
        <f>SUM(S174:S176)</f>
        <v>0</v>
      </c>
      <c r="T173" s="251">
        <f>SUM(T174:T176)</f>
        <v>0</v>
      </c>
      <c r="U173" s="249"/>
      <c r="V173" s="250">
        <f>SUM(V174:V176)</f>
        <v>0</v>
      </c>
      <c r="W173" s="251">
        <f>SUM(W174:W176)</f>
        <v>0</v>
      </c>
      <c r="X173" s="249"/>
      <c r="Y173" s="250">
        <f>SUM(Y174:Y176)</f>
        <v>0</v>
      </c>
      <c r="Z173" s="251">
        <f>SUM(Z174:Z176)</f>
        <v>0</v>
      </c>
      <c r="AA173" s="249"/>
      <c r="AB173" s="250">
        <f>SUM(AB174:AB176)</f>
        <v>0</v>
      </c>
      <c r="AC173" s="251">
        <f>SUM(AC174:AC176)</f>
        <v>0</v>
      </c>
      <c r="AD173" s="249"/>
      <c r="AE173" s="250">
        <f>SUM(AE174:AE176)</f>
        <v>0</v>
      </c>
      <c r="AF173" s="251">
        <f>SUM(AF174:AF176)</f>
        <v>0</v>
      </c>
      <c r="AG173" s="249"/>
      <c r="AH173" s="250">
        <f>SUM(AH174:AH176)</f>
        <v>0</v>
      </c>
      <c r="AI173" s="251">
        <f>SUM(AI174:AI176)</f>
        <v>0</v>
      </c>
      <c r="AJ173" s="249"/>
      <c r="AK173" s="250">
        <f>SUM(AK174:AK176)</f>
        <v>0</v>
      </c>
      <c r="AL173" s="251">
        <f>SUM(AL174:AL176)</f>
        <v>0</v>
      </c>
      <c r="AM173" s="249"/>
      <c r="AN173" s="250">
        <f>SUM(AN174:AN176)</f>
        <v>0</v>
      </c>
      <c r="AO173" s="251">
        <f>SUM(AO174:AO176)</f>
        <v>0</v>
      </c>
      <c r="AP173" s="249"/>
      <c r="AQ173" s="250">
        <f>SUM(AQ174:AQ176)</f>
        <v>0</v>
      </c>
      <c r="AR173" s="251">
        <f>SUM(AR174:AR176)</f>
        <v>0</v>
      </c>
      <c r="AS173" s="249"/>
      <c r="AT173" s="250">
        <f>SUM(AT174:AT176)</f>
        <v>0</v>
      </c>
      <c r="AU173" s="251">
        <f>SUM(AU174:AU176)</f>
        <v>0</v>
      </c>
      <c r="AV173" s="249"/>
      <c r="AW173" s="250">
        <f>SUM(AW174:AW176)</f>
        <v>0</v>
      </c>
      <c r="AX173" s="251">
        <f>SUM(AX174:AX176)</f>
        <v>0</v>
      </c>
      <c r="AY173" s="249"/>
      <c r="AZ173" s="250">
        <f>SUM(AZ174:AZ176)</f>
        <v>0</v>
      </c>
      <c r="BA173" s="251">
        <f>SUM(BA174:BA176)</f>
        <v>0</v>
      </c>
      <c r="BB173" s="249"/>
      <c r="BC173" s="250">
        <f>SUM(BC174:BC176)</f>
        <v>0</v>
      </c>
      <c r="BD173" s="251">
        <f>SUM(BD174:BD176)</f>
        <v>0</v>
      </c>
      <c r="BE173" s="249"/>
      <c r="BF173" s="250">
        <f>SUM(BF174:BF176)</f>
        <v>0</v>
      </c>
      <c r="BG173" s="251">
        <f>SUM(BG174:BG176)</f>
        <v>0</v>
      </c>
      <c r="BH173" s="249"/>
      <c r="BI173" s="250">
        <f>SUM(BI174:BI176)</f>
        <v>0</v>
      </c>
      <c r="BJ173" s="251">
        <f>SUM(BJ174:BJ176)</f>
        <v>0</v>
      </c>
      <c r="BK173" s="249"/>
      <c r="BL173" s="250">
        <f>SUM(BL174:BL176)</f>
        <v>0</v>
      </c>
      <c r="BM173" s="251">
        <f>SUM(BM174:BM176)</f>
        <v>0</v>
      </c>
      <c r="BN173" s="249"/>
      <c r="BO173" s="250">
        <f>SUM(BO174:BO176)</f>
        <v>0</v>
      </c>
      <c r="BP173" s="251">
        <f>SUM(BP174:BP176)</f>
        <v>0</v>
      </c>
      <c r="BQ173" s="249"/>
      <c r="BR173" s="250">
        <f>SUM(BR174:BR176)</f>
        <v>0</v>
      </c>
      <c r="BS173" s="251">
        <f>SUM(BS174:BS176)</f>
        <v>0</v>
      </c>
      <c r="BT173" s="249"/>
      <c r="BU173" s="250">
        <f>SUM(BU174:BU176)</f>
        <v>0</v>
      </c>
      <c r="BV173" s="251">
        <f>SUM(BV174:BV176)</f>
        <v>0</v>
      </c>
      <c r="BW173" s="249"/>
      <c r="BX173" s="250">
        <f>SUM(BX174:BX176)</f>
        <v>0</v>
      </c>
      <c r="BY173" s="251">
        <f>SUM(BY174:BY176)</f>
        <v>0</v>
      </c>
      <c r="BZ173" s="249"/>
      <c r="CA173" s="250">
        <f>SUM(CA174:CA176)</f>
        <v>0</v>
      </c>
      <c r="CB173" s="251">
        <f>SUM(CB174:CB176)</f>
        <v>0</v>
      </c>
      <c r="CC173" s="249"/>
      <c r="CD173" s="250">
        <f>SUM(CD174:CD176)</f>
        <v>0</v>
      </c>
      <c r="CE173" s="251">
        <f>SUM(CE174:CE176)</f>
        <v>4000.529196932433</v>
      </c>
      <c r="CF173" s="258">
        <f t="shared" si="176"/>
        <v>0</v>
      </c>
    </row>
    <row r="174" spans="1:84" ht="15" customHeight="1" outlineLevel="1">
      <c r="A174" s="262"/>
      <c r="B174" s="306" t="s">
        <v>583</v>
      </c>
      <c r="C174" s="234" t="s">
        <v>88</v>
      </c>
      <c r="D174" s="235"/>
      <c r="E174" s="253">
        <v>0.43453378378378382</v>
      </c>
      <c r="F174" s="303"/>
      <c r="G174" s="238">
        <f>+$D174*F174/1000</f>
        <v>0</v>
      </c>
      <c r="H174" s="239">
        <f>+$E174*F174</f>
        <v>0</v>
      </c>
      <c r="I174" s="254">
        <v>9206.4860000000008</v>
      </c>
      <c r="J174" s="238">
        <f>+$D174*I174/1000</f>
        <v>0</v>
      </c>
      <c r="K174" s="239">
        <f>+$E174*I174</f>
        <v>4000.529196932433</v>
      </c>
      <c r="L174" s="254"/>
      <c r="M174" s="238">
        <f>+$D174*L174/1000</f>
        <v>0</v>
      </c>
      <c r="N174" s="239">
        <f>+$E174*L174</f>
        <v>0</v>
      </c>
      <c r="O174" s="254"/>
      <c r="P174" s="238">
        <f>+$D174*O174/1000</f>
        <v>0</v>
      </c>
      <c r="Q174" s="239">
        <f>+$E174*O174</f>
        <v>0</v>
      </c>
      <c r="R174" s="254"/>
      <c r="S174" s="238">
        <f>+$D174*R174/1000</f>
        <v>0</v>
      </c>
      <c r="T174" s="239">
        <f>+$E174*R174</f>
        <v>0</v>
      </c>
      <c r="U174" s="254"/>
      <c r="V174" s="238">
        <f>+$D174*U174/1000</f>
        <v>0</v>
      </c>
      <c r="W174" s="239">
        <f>+$E174*U174</f>
        <v>0</v>
      </c>
      <c r="X174" s="254"/>
      <c r="Y174" s="238">
        <f>+$D174*X174/1000</f>
        <v>0</v>
      </c>
      <c r="Z174" s="239">
        <f>+$E174*X174</f>
        <v>0</v>
      </c>
      <c r="AA174" s="254"/>
      <c r="AB174" s="238">
        <f>+$D174*AA174/1000</f>
        <v>0</v>
      </c>
      <c r="AC174" s="239">
        <f>+$E174*AA174</f>
        <v>0</v>
      </c>
      <c r="AD174" s="254"/>
      <c r="AE174" s="238">
        <f>+$D174*AD174/1000</f>
        <v>0</v>
      </c>
      <c r="AF174" s="239">
        <f>+$E174*AD174</f>
        <v>0</v>
      </c>
      <c r="AG174" s="254"/>
      <c r="AH174" s="238">
        <f>+$D174*AG174/1000</f>
        <v>0</v>
      </c>
      <c r="AI174" s="239">
        <f>+$E174*AG174</f>
        <v>0</v>
      </c>
      <c r="AJ174" s="254"/>
      <c r="AK174" s="238">
        <f>+$D174*AJ174/1000</f>
        <v>0</v>
      </c>
      <c r="AL174" s="239">
        <f>+$E174*AJ174</f>
        <v>0</v>
      </c>
      <c r="AM174" s="254"/>
      <c r="AN174" s="238">
        <f>+$D174*AM174/1000</f>
        <v>0</v>
      </c>
      <c r="AO174" s="239">
        <f>+$E174*AM174</f>
        <v>0</v>
      </c>
      <c r="AP174" s="254"/>
      <c r="AQ174" s="238">
        <f>+$D174*AP174/1000</f>
        <v>0</v>
      </c>
      <c r="AR174" s="239">
        <f>+$E174*AP174</f>
        <v>0</v>
      </c>
      <c r="AS174" s="254"/>
      <c r="AT174" s="238">
        <f>+$D174*AS174/1000</f>
        <v>0</v>
      </c>
      <c r="AU174" s="239">
        <f>+$E174*AS174</f>
        <v>0</v>
      </c>
      <c r="AV174" s="254"/>
      <c r="AW174" s="238">
        <f>+$D174*AV174/1000</f>
        <v>0</v>
      </c>
      <c r="AX174" s="239">
        <f>+$E174*AV174</f>
        <v>0</v>
      </c>
      <c r="AY174" s="254"/>
      <c r="AZ174" s="238">
        <f>+$D174*AY174/1000</f>
        <v>0</v>
      </c>
      <c r="BA174" s="239">
        <f>+$E174*AY174</f>
        <v>0</v>
      </c>
      <c r="BB174" s="254"/>
      <c r="BC174" s="238">
        <f>+$D174*BB174/1000</f>
        <v>0</v>
      </c>
      <c r="BD174" s="239">
        <f>+$E174*BB174</f>
        <v>0</v>
      </c>
      <c r="BE174" s="254"/>
      <c r="BF174" s="238">
        <f>+$D174*BE174/1000</f>
        <v>0</v>
      </c>
      <c r="BG174" s="239">
        <f>+$E174*BE174</f>
        <v>0</v>
      </c>
      <c r="BH174" s="254"/>
      <c r="BI174" s="238">
        <f>+$D174*BH174/1000</f>
        <v>0</v>
      </c>
      <c r="BJ174" s="239">
        <f>+$E174*BH174</f>
        <v>0</v>
      </c>
      <c r="BK174" s="254"/>
      <c r="BL174" s="238">
        <f>+$D174*BK174/1000</f>
        <v>0</v>
      </c>
      <c r="BM174" s="239">
        <f>+$E174*BK174</f>
        <v>0</v>
      </c>
      <c r="BN174" s="254"/>
      <c r="BO174" s="238">
        <f>+$D174*BN174/1000</f>
        <v>0</v>
      </c>
      <c r="BP174" s="239">
        <f>+$E174*BN174</f>
        <v>0</v>
      </c>
      <c r="BQ174" s="254"/>
      <c r="BR174" s="238">
        <f>+$D174*BQ174/1000</f>
        <v>0</v>
      </c>
      <c r="BS174" s="239">
        <f>+$E174*BQ174</f>
        <v>0</v>
      </c>
      <c r="BT174" s="254"/>
      <c r="BU174" s="238">
        <f>+$D174*BT174/1000</f>
        <v>0</v>
      </c>
      <c r="BV174" s="239">
        <f>+$E174*BT174</f>
        <v>0</v>
      </c>
      <c r="BW174" s="254"/>
      <c r="BX174" s="238">
        <f>+$D174*BW174/1000</f>
        <v>0</v>
      </c>
      <c r="BY174" s="239">
        <f>+$E174*BW174</f>
        <v>0</v>
      </c>
      <c r="BZ174" s="254"/>
      <c r="CA174" s="238">
        <f>+$D174*BZ174/1000</f>
        <v>0</v>
      </c>
      <c r="CB174" s="239">
        <f>+$E174*BZ174</f>
        <v>0</v>
      </c>
      <c r="CC174" s="259">
        <f>SUMIF($14:$14,"QTY",174:174)</f>
        <v>9206.4860000000008</v>
      </c>
      <c r="CD174" s="260">
        <f>SUMIF($14:$14,"IDR x 1000",174:174)</f>
        <v>0</v>
      </c>
      <c r="CE174" s="261">
        <f>SUMIF($14:$14,"USD",174:174)</f>
        <v>4000.529196932433</v>
      </c>
      <c r="CF174" s="258">
        <f t="shared" si="176"/>
        <v>0</v>
      </c>
    </row>
    <row r="175" spans="1:84" ht="15" customHeight="1" outlineLevel="1">
      <c r="A175" s="262"/>
      <c r="B175" s="252"/>
      <c r="C175" s="234"/>
      <c r="D175" s="235"/>
      <c r="E175" s="253"/>
      <c r="F175" s="254"/>
      <c r="G175" s="238">
        <f>+$D175*F175/1000</f>
        <v>0</v>
      </c>
      <c r="H175" s="239">
        <f>+$E175*F175</f>
        <v>0</v>
      </c>
      <c r="I175" s="254"/>
      <c r="J175" s="238">
        <f>+$D175*I175/1000</f>
        <v>0</v>
      </c>
      <c r="K175" s="239">
        <f>+$E175*I175</f>
        <v>0</v>
      </c>
      <c r="L175" s="254"/>
      <c r="M175" s="238">
        <f>+$D175*L175/1000</f>
        <v>0</v>
      </c>
      <c r="N175" s="239">
        <f>+$E175*L175</f>
        <v>0</v>
      </c>
      <c r="O175" s="254"/>
      <c r="P175" s="238">
        <f>+$D175*O175/1000</f>
        <v>0</v>
      </c>
      <c r="Q175" s="239">
        <f>+$E175*O175</f>
        <v>0</v>
      </c>
      <c r="R175" s="254"/>
      <c r="S175" s="238">
        <f>+$D175*R175/1000</f>
        <v>0</v>
      </c>
      <c r="T175" s="239">
        <f>+$E175*R175</f>
        <v>0</v>
      </c>
      <c r="U175" s="254"/>
      <c r="V175" s="238">
        <f>+$D175*U175/1000</f>
        <v>0</v>
      </c>
      <c r="W175" s="239">
        <f>+$E175*U175</f>
        <v>0</v>
      </c>
      <c r="X175" s="254"/>
      <c r="Y175" s="238">
        <f>+$D175*X175/1000</f>
        <v>0</v>
      </c>
      <c r="Z175" s="239">
        <f>+$E175*X175</f>
        <v>0</v>
      </c>
      <c r="AA175" s="254"/>
      <c r="AB175" s="238">
        <f>+$D175*AA175/1000</f>
        <v>0</v>
      </c>
      <c r="AC175" s="239">
        <f>+$E175*AA175</f>
        <v>0</v>
      </c>
      <c r="AD175" s="254"/>
      <c r="AE175" s="238">
        <f>+$D175*AD175/1000</f>
        <v>0</v>
      </c>
      <c r="AF175" s="239">
        <f>+$E175*AD175</f>
        <v>0</v>
      </c>
      <c r="AG175" s="254"/>
      <c r="AH175" s="238">
        <f>+$D175*AG175/1000</f>
        <v>0</v>
      </c>
      <c r="AI175" s="239">
        <f>+$E175*AG175</f>
        <v>0</v>
      </c>
      <c r="AJ175" s="254"/>
      <c r="AK175" s="238">
        <f>+$D175*AJ175/1000</f>
        <v>0</v>
      </c>
      <c r="AL175" s="239">
        <f>+$E175*AJ175</f>
        <v>0</v>
      </c>
      <c r="AM175" s="254"/>
      <c r="AN175" s="238">
        <f>+$D175*AM175/1000</f>
        <v>0</v>
      </c>
      <c r="AO175" s="239">
        <f>+$E175*AM175</f>
        <v>0</v>
      </c>
      <c r="AP175" s="254"/>
      <c r="AQ175" s="238">
        <f>+$D175*AP175/1000</f>
        <v>0</v>
      </c>
      <c r="AR175" s="239">
        <f>+$E175*AP175</f>
        <v>0</v>
      </c>
      <c r="AS175" s="254"/>
      <c r="AT175" s="238">
        <f>+$D175*AS175/1000</f>
        <v>0</v>
      </c>
      <c r="AU175" s="239">
        <f>+$E175*AS175</f>
        <v>0</v>
      </c>
      <c r="AV175" s="254"/>
      <c r="AW175" s="238">
        <f>+$D175*AV175/1000</f>
        <v>0</v>
      </c>
      <c r="AX175" s="239">
        <f>+$E175*AV175</f>
        <v>0</v>
      </c>
      <c r="AY175" s="254"/>
      <c r="AZ175" s="238">
        <f>+$D175*AY175/1000</f>
        <v>0</v>
      </c>
      <c r="BA175" s="239">
        <f>+$E175*AY175</f>
        <v>0</v>
      </c>
      <c r="BB175" s="254"/>
      <c r="BC175" s="238">
        <f>+$D175*BB175/1000</f>
        <v>0</v>
      </c>
      <c r="BD175" s="239">
        <f>+$E175*BB175</f>
        <v>0</v>
      </c>
      <c r="BE175" s="254"/>
      <c r="BF175" s="238">
        <f>+$D175*BE175/1000</f>
        <v>0</v>
      </c>
      <c r="BG175" s="239">
        <f>+$E175*BE175</f>
        <v>0</v>
      </c>
      <c r="BH175" s="254"/>
      <c r="BI175" s="238">
        <f>+$D175*BH175/1000</f>
        <v>0</v>
      </c>
      <c r="BJ175" s="239">
        <f>+$E175*BH175</f>
        <v>0</v>
      </c>
      <c r="BK175" s="254"/>
      <c r="BL175" s="238">
        <f>+$D175*BK175/1000</f>
        <v>0</v>
      </c>
      <c r="BM175" s="239">
        <f>+$E175*BK175</f>
        <v>0</v>
      </c>
      <c r="BN175" s="254"/>
      <c r="BO175" s="238">
        <f>+$D175*BN175/1000</f>
        <v>0</v>
      </c>
      <c r="BP175" s="239">
        <f>+$E175*BN175</f>
        <v>0</v>
      </c>
      <c r="BQ175" s="254"/>
      <c r="BR175" s="238">
        <f>+$D175*BQ175/1000</f>
        <v>0</v>
      </c>
      <c r="BS175" s="239">
        <f>+$E175*BQ175</f>
        <v>0</v>
      </c>
      <c r="BT175" s="254"/>
      <c r="BU175" s="238">
        <f>+$D175*BT175/1000</f>
        <v>0</v>
      </c>
      <c r="BV175" s="239">
        <f>+$E175*BT175</f>
        <v>0</v>
      </c>
      <c r="BW175" s="254"/>
      <c r="BX175" s="238">
        <f>+$D175*BW175/1000</f>
        <v>0</v>
      </c>
      <c r="BY175" s="239">
        <f>+$E175*BW175</f>
        <v>0</v>
      </c>
      <c r="BZ175" s="254"/>
      <c r="CA175" s="238">
        <f>+$D175*BZ175/1000</f>
        <v>0</v>
      </c>
      <c r="CB175" s="239">
        <f>+$E175*BZ175</f>
        <v>0</v>
      </c>
      <c r="CC175" s="259">
        <f>SUMIF($14:$14,"QTY",175:175)</f>
        <v>0</v>
      </c>
      <c r="CD175" s="260">
        <f>SUMIF($14:$14,"IDR x 1000",175:175)</f>
        <v>0</v>
      </c>
      <c r="CE175" s="261">
        <f>SUMIF($14:$14,"USD",175:175)</f>
        <v>0</v>
      </c>
      <c r="CF175" s="258">
        <f t="shared" si="176"/>
        <v>0</v>
      </c>
    </row>
    <row r="176" spans="1:84" ht="15" customHeight="1" outlineLevel="1">
      <c r="A176" s="263" t="s">
        <v>41</v>
      </c>
      <c r="B176" s="241"/>
      <c r="C176" s="242"/>
      <c r="D176" s="243"/>
      <c r="E176" s="244"/>
      <c r="F176" s="245"/>
      <c r="G176" s="246"/>
      <c r="H176" s="247"/>
      <c r="I176" s="245"/>
      <c r="J176" s="246"/>
      <c r="K176" s="247"/>
      <c r="L176" s="245"/>
      <c r="M176" s="246"/>
      <c r="N176" s="247"/>
      <c r="O176" s="245"/>
      <c r="P176" s="246"/>
      <c r="Q176" s="247"/>
      <c r="R176" s="245"/>
      <c r="S176" s="246"/>
      <c r="T176" s="247"/>
      <c r="U176" s="245"/>
      <c r="V176" s="246"/>
      <c r="W176" s="247"/>
      <c r="X176" s="245"/>
      <c r="Y176" s="246"/>
      <c r="Z176" s="247"/>
      <c r="AA176" s="245"/>
      <c r="AB176" s="246"/>
      <c r="AC176" s="247"/>
      <c r="AD176" s="245"/>
      <c r="AE176" s="246"/>
      <c r="AF176" s="247"/>
      <c r="AG176" s="245"/>
      <c r="AH176" s="246"/>
      <c r="AI176" s="247"/>
      <c r="AJ176" s="245"/>
      <c r="AK176" s="246"/>
      <c r="AL176" s="247"/>
      <c r="AM176" s="245"/>
      <c r="AN176" s="246"/>
      <c r="AO176" s="247"/>
      <c r="AP176" s="245"/>
      <c r="AQ176" s="246"/>
      <c r="AR176" s="247"/>
      <c r="AS176" s="245"/>
      <c r="AT176" s="246"/>
      <c r="AU176" s="247"/>
      <c r="AV176" s="245"/>
      <c r="AW176" s="246"/>
      <c r="AX176" s="247"/>
      <c r="AY176" s="245"/>
      <c r="AZ176" s="246"/>
      <c r="BA176" s="247"/>
      <c r="BB176" s="245"/>
      <c r="BC176" s="246"/>
      <c r="BD176" s="247"/>
      <c r="BE176" s="245"/>
      <c r="BF176" s="246"/>
      <c r="BG176" s="247"/>
      <c r="BH176" s="245"/>
      <c r="BI176" s="246"/>
      <c r="BJ176" s="247"/>
      <c r="BK176" s="245"/>
      <c r="BL176" s="246"/>
      <c r="BM176" s="247"/>
      <c r="BN176" s="245"/>
      <c r="BO176" s="246"/>
      <c r="BP176" s="247"/>
      <c r="BQ176" s="245"/>
      <c r="BR176" s="246"/>
      <c r="BS176" s="247"/>
      <c r="BT176" s="245"/>
      <c r="BU176" s="246"/>
      <c r="BV176" s="247"/>
      <c r="BW176" s="245"/>
      <c r="BX176" s="246"/>
      <c r="BY176" s="247"/>
      <c r="BZ176" s="245"/>
      <c r="CA176" s="246"/>
      <c r="CB176" s="247"/>
      <c r="CC176" s="245"/>
      <c r="CD176" s="246"/>
      <c r="CE176" s="247"/>
      <c r="CF176" s="258">
        <f t="shared" si="176"/>
        <v>0</v>
      </c>
    </row>
    <row r="177" spans="1:84" ht="15" customHeight="1">
      <c r="A177" s="264">
        <v>52</v>
      </c>
      <c r="B177" s="248" t="s">
        <v>89</v>
      </c>
      <c r="C177" s="333" t="s">
        <v>27</v>
      </c>
      <c r="D177" s="334"/>
      <c r="E177" s="335"/>
      <c r="F177" s="249"/>
      <c r="G177" s="250">
        <f>SUM(G178:G178)</f>
        <v>0</v>
      </c>
      <c r="H177" s="251">
        <f>SUM(H178:H178)</f>
        <v>0</v>
      </c>
      <c r="I177" s="249"/>
      <c r="J177" s="250">
        <f>SUM(J178:J178)</f>
        <v>0</v>
      </c>
      <c r="K177" s="251">
        <f>SUM(K178:K178)</f>
        <v>4915.5405405405409</v>
      </c>
      <c r="L177" s="249"/>
      <c r="M177" s="250">
        <f>SUM(M178:M178)</f>
        <v>0</v>
      </c>
      <c r="N177" s="251">
        <f>SUM(N178:N178)</f>
        <v>0</v>
      </c>
      <c r="O177" s="249"/>
      <c r="P177" s="250">
        <f>SUM(P178:P178)</f>
        <v>0</v>
      </c>
      <c r="Q177" s="251">
        <f>SUM(Q178:Q178)</f>
        <v>0</v>
      </c>
      <c r="R177" s="249"/>
      <c r="S177" s="250">
        <f>SUM(S178:S178)</f>
        <v>0</v>
      </c>
      <c r="T177" s="251">
        <f>SUM(T178:T178)</f>
        <v>0</v>
      </c>
      <c r="U177" s="249"/>
      <c r="V177" s="250">
        <f>SUM(V178:V178)</f>
        <v>0</v>
      </c>
      <c r="W177" s="251">
        <f>SUM(W178:W178)</f>
        <v>0</v>
      </c>
      <c r="X177" s="249"/>
      <c r="Y177" s="250">
        <f>SUM(Y178:Y178)</f>
        <v>0</v>
      </c>
      <c r="Z177" s="251">
        <f>SUM(Z178:Z178)</f>
        <v>0</v>
      </c>
      <c r="AA177" s="249"/>
      <c r="AB177" s="250">
        <f>SUM(AB178:AB178)</f>
        <v>0</v>
      </c>
      <c r="AC177" s="251">
        <f>SUM(AC178:AC178)</f>
        <v>0</v>
      </c>
      <c r="AD177" s="249"/>
      <c r="AE177" s="250">
        <f>SUM(AE178:AE178)</f>
        <v>0</v>
      </c>
      <c r="AF177" s="251">
        <f>SUM(AF178:AF178)</f>
        <v>0</v>
      </c>
      <c r="AG177" s="249"/>
      <c r="AH177" s="250">
        <f>SUM(AH178:AH178)</f>
        <v>0</v>
      </c>
      <c r="AI177" s="251">
        <f>SUM(AI178:AI178)</f>
        <v>0</v>
      </c>
      <c r="AJ177" s="249"/>
      <c r="AK177" s="250">
        <f>SUM(AK178:AK178)</f>
        <v>0</v>
      </c>
      <c r="AL177" s="251">
        <f>SUM(AL178:AL178)</f>
        <v>0</v>
      </c>
      <c r="AM177" s="249"/>
      <c r="AN177" s="250">
        <f>SUM(AN178:AN178)</f>
        <v>0</v>
      </c>
      <c r="AO177" s="251">
        <f>SUM(AO178:AO178)</f>
        <v>0</v>
      </c>
      <c r="AP177" s="249"/>
      <c r="AQ177" s="250">
        <f>SUM(AQ178:AQ178)</f>
        <v>0</v>
      </c>
      <c r="AR177" s="251">
        <f>SUM(AR178:AR178)</f>
        <v>0</v>
      </c>
      <c r="AS177" s="249"/>
      <c r="AT177" s="250">
        <f>SUM(AT178:AT178)</f>
        <v>0</v>
      </c>
      <c r="AU177" s="251">
        <f>SUM(AU178:AU178)</f>
        <v>0</v>
      </c>
      <c r="AV177" s="249"/>
      <c r="AW177" s="250">
        <f>SUM(AW178:AW178)</f>
        <v>0</v>
      </c>
      <c r="AX177" s="251">
        <f>SUM(AX178:AX178)</f>
        <v>0</v>
      </c>
      <c r="AY177" s="249"/>
      <c r="AZ177" s="250">
        <f>SUM(AZ178:AZ178)</f>
        <v>0</v>
      </c>
      <c r="BA177" s="251">
        <f>SUM(BA178:BA178)</f>
        <v>0</v>
      </c>
      <c r="BB177" s="249"/>
      <c r="BC177" s="250">
        <f>SUM(BC178:BC178)</f>
        <v>0</v>
      </c>
      <c r="BD177" s="251">
        <f>SUM(BD178:BD178)</f>
        <v>0</v>
      </c>
      <c r="BE177" s="249"/>
      <c r="BF177" s="250">
        <f>SUM(BF178:BF178)</f>
        <v>0</v>
      </c>
      <c r="BG177" s="251">
        <f>SUM(BG178:BG178)</f>
        <v>0</v>
      </c>
      <c r="BH177" s="249"/>
      <c r="BI177" s="250">
        <f>SUM(BI178:BI178)</f>
        <v>0</v>
      </c>
      <c r="BJ177" s="251">
        <f>SUM(BJ178:BJ178)</f>
        <v>0</v>
      </c>
      <c r="BK177" s="249"/>
      <c r="BL177" s="250">
        <f>SUM(BL178:BL178)</f>
        <v>0</v>
      </c>
      <c r="BM177" s="251">
        <f>SUM(BM178:BM178)</f>
        <v>0</v>
      </c>
      <c r="BN177" s="249"/>
      <c r="BO177" s="250">
        <f>SUM(BO178:BO178)</f>
        <v>0</v>
      </c>
      <c r="BP177" s="251">
        <f>SUM(BP178:BP178)</f>
        <v>0</v>
      </c>
      <c r="BQ177" s="249"/>
      <c r="BR177" s="250">
        <f>SUM(BR178:BR178)</f>
        <v>0</v>
      </c>
      <c r="BS177" s="251">
        <f>SUM(BS178:BS178)</f>
        <v>0</v>
      </c>
      <c r="BT177" s="249"/>
      <c r="BU177" s="250">
        <f>SUM(BU178:BU178)</f>
        <v>0</v>
      </c>
      <c r="BV177" s="251">
        <f>SUM(BV178:BV178)</f>
        <v>0</v>
      </c>
      <c r="BW177" s="249"/>
      <c r="BX177" s="250">
        <f>SUM(BX178:BX178)</f>
        <v>0</v>
      </c>
      <c r="BY177" s="251">
        <f>SUM(BY178:BY178)</f>
        <v>0</v>
      </c>
      <c r="BZ177" s="249"/>
      <c r="CA177" s="250">
        <f>SUM(CA178:CA178)</f>
        <v>0</v>
      </c>
      <c r="CB177" s="251">
        <f>SUM(CB178:CB178)</f>
        <v>0</v>
      </c>
      <c r="CC177" s="249"/>
      <c r="CD177" s="250">
        <f>SUM(CD178:CD178)</f>
        <v>0</v>
      </c>
      <c r="CE177" s="251">
        <f>SUM(CE178:CE178)</f>
        <v>4915.5405405405409</v>
      </c>
      <c r="CF177" s="258">
        <f t="shared" si="176"/>
        <v>0</v>
      </c>
    </row>
    <row r="178" spans="1:84" ht="15" customHeight="1" outlineLevel="1">
      <c r="A178" s="262"/>
      <c r="B178" s="255" t="s">
        <v>90</v>
      </c>
      <c r="C178" s="234" t="s">
        <v>43</v>
      </c>
      <c r="D178" s="235"/>
      <c r="E178" s="253">
        <v>4915.5405405405409</v>
      </c>
      <c r="F178" s="254"/>
      <c r="G178" s="238">
        <f>+$D178*F178/1000</f>
        <v>0</v>
      </c>
      <c r="H178" s="239">
        <f>+$E178*F178</f>
        <v>0</v>
      </c>
      <c r="I178" s="254">
        <v>1</v>
      </c>
      <c r="J178" s="238">
        <f>+$D178*I178/1000</f>
        <v>0</v>
      </c>
      <c r="K178" s="239">
        <f>+$E178*I178</f>
        <v>4915.5405405405409</v>
      </c>
      <c r="L178" s="254"/>
      <c r="M178" s="238">
        <f>+$D178*L178/1000</f>
        <v>0</v>
      </c>
      <c r="N178" s="239">
        <f>+$E178*L178</f>
        <v>0</v>
      </c>
      <c r="O178" s="254"/>
      <c r="P178" s="238">
        <f>+$D178*O178/1000</f>
        <v>0</v>
      </c>
      <c r="Q178" s="239">
        <f>+$E178*O178</f>
        <v>0</v>
      </c>
      <c r="R178" s="254"/>
      <c r="S178" s="238">
        <f>+$D178*R178/1000</f>
        <v>0</v>
      </c>
      <c r="T178" s="239">
        <f>+$E178*R178</f>
        <v>0</v>
      </c>
      <c r="U178" s="254"/>
      <c r="V178" s="238">
        <f>+$D178*U178/1000</f>
        <v>0</v>
      </c>
      <c r="W178" s="239">
        <f>+$E178*U178</f>
        <v>0</v>
      </c>
      <c r="X178" s="254"/>
      <c r="Y178" s="238">
        <f>+$D178*X178/1000</f>
        <v>0</v>
      </c>
      <c r="Z178" s="239">
        <f>+$E178*X178</f>
        <v>0</v>
      </c>
      <c r="AA178" s="254"/>
      <c r="AB178" s="238">
        <f>+$D178*AA178/1000</f>
        <v>0</v>
      </c>
      <c r="AC178" s="239">
        <f>+$E178*AA178</f>
        <v>0</v>
      </c>
      <c r="AD178" s="254"/>
      <c r="AE178" s="238">
        <f>+$D178*AD178/1000</f>
        <v>0</v>
      </c>
      <c r="AF178" s="239">
        <f>+$E178*AD178</f>
        <v>0</v>
      </c>
      <c r="AG178" s="254"/>
      <c r="AH178" s="238">
        <f>+$D178*AG178/1000</f>
        <v>0</v>
      </c>
      <c r="AI178" s="239">
        <f>+$E178*AG178</f>
        <v>0</v>
      </c>
      <c r="AJ178" s="254"/>
      <c r="AK178" s="238">
        <f>+$D178*AJ178/1000</f>
        <v>0</v>
      </c>
      <c r="AL178" s="239">
        <f>+$E178*AJ178</f>
        <v>0</v>
      </c>
      <c r="AM178" s="254"/>
      <c r="AN178" s="238">
        <f>+$D178*AM178/1000</f>
        <v>0</v>
      </c>
      <c r="AO178" s="239">
        <f>+$E178*AM178</f>
        <v>0</v>
      </c>
      <c r="AP178" s="254"/>
      <c r="AQ178" s="238">
        <f>+$D178*AP178/1000</f>
        <v>0</v>
      </c>
      <c r="AR178" s="239">
        <f>+$E178*AP178</f>
        <v>0</v>
      </c>
      <c r="AS178" s="254"/>
      <c r="AT178" s="238">
        <f>+$D178*AS178/1000</f>
        <v>0</v>
      </c>
      <c r="AU178" s="239">
        <f>+$E178*AS178</f>
        <v>0</v>
      </c>
      <c r="AV178" s="254"/>
      <c r="AW178" s="238">
        <f>+$D178*AV178/1000</f>
        <v>0</v>
      </c>
      <c r="AX178" s="239">
        <f>+$E178*AV178</f>
        <v>0</v>
      </c>
      <c r="AY178" s="254"/>
      <c r="AZ178" s="238">
        <f>+$D178*AY178/1000</f>
        <v>0</v>
      </c>
      <c r="BA178" s="239">
        <f>+$E178*AY178</f>
        <v>0</v>
      </c>
      <c r="BB178" s="254"/>
      <c r="BC178" s="238">
        <f>+$D178*BB178/1000</f>
        <v>0</v>
      </c>
      <c r="BD178" s="239">
        <f>+$E178*BB178</f>
        <v>0</v>
      </c>
      <c r="BE178" s="254"/>
      <c r="BF178" s="238">
        <f>+$D178*BE178/1000</f>
        <v>0</v>
      </c>
      <c r="BG178" s="239">
        <f>+$E178*BE178</f>
        <v>0</v>
      </c>
      <c r="BH178" s="254"/>
      <c r="BI178" s="238">
        <f>+$D178*BH178/1000</f>
        <v>0</v>
      </c>
      <c r="BJ178" s="239">
        <f>+$E178*BH178</f>
        <v>0</v>
      </c>
      <c r="BK178" s="254"/>
      <c r="BL178" s="238">
        <f>+$D178*BK178/1000</f>
        <v>0</v>
      </c>
      <c r="BM178" s="239">
        <f>+$E178*BK178</f>
        <v>0</v>
      </c>
      <c r="BN178" s="254"/>
      <c r="BO178" s="238">
        <f>+$D178*BN178/1000</f>
        <v>0</v>
      </c>
      <c r="BP178" s="239">
        <f>+$E178*BN178</f>
        <v>0</v>
      </c>
      <c r="BQ178" s="254"/>
      <c r="BR178" s="238">
        <f>+$D178*BQ178/1000</f>
        <v>0</v>
      </c>
      <c r="BS178" s="239">
        <f>+$E178*BQ178</f>
        <v>0</v>
      </c>
      <c r="BT178" s="254"/>
      <c r="BU178" s="238">
        <f>+$D178*BT178/1000</f>
        <v>0</v>
      </c>
      <c r="BV178" s="239">
        <f>+$E178*BT178</f>
        <v>0</v>
      </c>
      <c r="BW178" s="254"/>
      <c r="BX178" s="238">
        <f>+$D178*BW178/1000</f>
        <v>0</v>
      </c>
      <c r="BY178" s="239">
        <f>+$E178*BW178</f>
        <v>0</v>
      </c>
      <c r="BZ178" s="254"/>
      <c r="CA178" s="238">
        <f>+$D178*BZ178/1000</f>
        <v>0</v>
      </c>
      <c r="CB178" s="239">
        <f>+$E178*BZ178</f>
        <v>0</v>
      </c>
      <c r="CC178" s="259">
        <f>SUMIF($14:$14,"QTY",178:178)</f>
        <v>1</v>
      </c>
      <c r="CD178" s="260">
        <f>SUMIF($14:$14,"IDR x 1000",178:178)</f>
        <v>0</v>
      </c>
      <c r="CE178" s="261">
        <f>SUMIF($14:$14,"USD",178:178)</f>
        <v>4915.5405405405409</v>
      </c>
      <c r="CF178" s="258">
        <f t="shared" si="176"/>
        <v>0</v>
      </c>
    </row>
    <row r="179" spans="1:84" ht="15" customHeight="1" outlineLevel="1">
      <c r="A179" s="262"/>
      <c r="B179" s="255"/>
      <c r="C179" s="234"/>
      <c r="D179" s="235"/>
      <c r="E179" s="253"/>
      <c r="F179" s="254"/>
      <c r="G179" s="238">
        <f>+$D179*F179/1000</f>
        <v>0</v>
      </c>
      <c r="H179" s="239">
        <f>+$E179*F179</f>
        <v>0</v>
      </c>
      <c r="I179" s="254"/>
      <c r="J179" s="238">
        <f>+$D179*I179/1000</f>
        <v>0</v>
      </c>
      <c r="K179" s="239">
        <f>+$E179*I179</f>
        <v>0</v>
      </c>
      <c r="L179" s="254"/>
      <c r="M179" s="238">
        <f>+$D179*L179/1000</f>
        <v>0</v>
      </c>
      <c r="N179" s="239">
        <f>+$E179*L179</f>
        <v>0</v>
      </c>
      <c r="O179" s="254"/>
      <c r="P179" s="238">
        <f>+$D179*O179/1000</f>
        <v>0</v>
      </c>
      <c r="Q179" s="239">
        <f>+$E179*O179</f>
        <v>0</v>
      </c>
      <c r="R179" s="254"/>
      <c r="S179" s="238">
        <f>+$D179*R179/1000</f>
        <v>0</v>
      </c>
      <c r="T179" s="239">
        <f>+$E179*R179</f>
        <v>0</v>
      </c>
      <c r="U179" s="254"/>
      <c r="V179" s="238">
        <f>+$D179*U179/1000</f>
        <v>0</v>
      </c>
      <c r="W179" s="239">
        <f>+$E179*U179</f>
        <v>0</v>
      </c>
      <c r="X179" s="254"/>
      <c r="Y179" s="238">
        <f>+$D179*X179/1000</f>
        <v>0</v>
      </c>
      <c r="Z179" s="239">
        <f>+$E179*X179</f>
        <v>0</v>
      </c>
      <c r="AA179" s="254"/>
      <c r="AB179" s="238">
        <f>+$D179*AA179/1000</f>
        <v>0</v>
      </c>
      <c r="AC179" s="239">
        <f>+$E179*AA179</f>
        <v>0</v>
      </c>
      <c r="AD179" s="254"/>
      <c r="AE179" s="238">
        <f>+$D179*AD179/1000</f>
        <v>0</v>
      </c>
      <c r="AF179" s="239">
        <f>+$E179*AD179</f>
        <v>0</v>
      </c>
      <c r="AG179" s="254"/>
      <c r="AH179" s="238">
        <f>+$D179*AG179/1000</f>
        <v>0</v>
      </c>
      <c r="AI179" s="239">
        <f>+$E179*AG179</f>
        <v>0</v>
      </c>
      <c r="AJ179" s="254"/>
      <c r="AK179" s="238">
        <f>+$D179*AJ179/1000</f>
        <v>0</v>
      </c>
      <c r="AL179" s="239">
        <f>+$E179*AJ179</f>
        <v>0</v>
      </c>
      <c r="AM179" s="254"/>
      <c r="AN179" s="238">
        <f>+$D179*AM179/1000</f>
        <v>0</v>
      </c>
      <c r="AO179" s="239">
        <f>+$E179*AM179</f>
        <v>0</v>
      </c>
      <c r="AP179" s="254"/>
      <c r="AQ179" s="238">
        <f>+$D179*AP179/1000</f>
        <v>0</v>
      </c>
      <c r="AR179" s="239">
        <f>+$E179*AP179</f>
        <v>0</v>
      </c>
      <c r="AS179" s="254"/>
      <c r="AT179" s="238">
        <f>+$D179*AS179/1000</f>
        <v>0</v>
      </c>
      <c r="AU179" s="239">
        <f>+$E179*AS179</f>
        <v>0</v>
      </c>
      <c r="AV179" s="254"/>
      <c r="AW179" s="238">
        <f>+$D179*AV179/1000</f>
        <v>0</v>
      </c>
      <c r="AX179" s="239">
        <f>+$E179*AV179</f>
        <v>0</v>
      </c>
      <c r="AY179" s="254"/>
      <c r="AZ179" s="238">
        <f>+$D179*AY179/1000</f>
        <v>0</v>
      </c>
      <c r="BA179" s="239">
        <f>+$E179*AY179</f>
        <v>0</v>
      </c>
      <c r="BB179" s="254"/>
      <c r="BC179" s="238">
        <f>+$D179*BB179/1000</f>
        <v>0</v>
      </c>
      <c r="BD179" s="239">
        <f>+$E179*BB179</f>
        <v>0</v>
      </c>
      <c r="BE179" s="254"/>
      <c r="BF179" s="238">
        <f>+$D179*BE179/1000</f>
        <v>0</v>
      </c>
      <c r="BG179" s="239">
        <f>+$E179*BE179</f>
        <v>0</v>
      </c>
      <c r="BH179" s="254"/>
      <c r="BI179" s="238">
        <f>+$D179*BH179/1000</f>
        <v>0</v>
      </c>
      <c r="BJ179" s="239">
        <f>+$E179*BH179</f>
        <v>0</v>
      </c>
      <c r="BK179" s="254"/>
      <c r="BL179" s="238">
        <f>+$D179*BK179/1000</f>
        <v>0</v>
      </c>
      <c r="BM179" s="239">
        <f>+$E179*BK179</f>
        <v>0</v>
      </c>
      <c r="BN179" s="254"/>
      <c r="BO179" s="238">
        <f>+$D179*BN179/1000</f>
        <v>0</v>
      </c>
      <c r="BP179" s="239">
        <f>+$E179*BN179</f>
        <v>0</v>
      </c>
      <c r="BQ179" s="254"/>
      <c r="BR179" s="238">
        <f>+$D179*BQ179/1000</f>
        <v>0</v>
      </c>
      <c r="BS179" s="239">
        <f>+$E179*BQ179</f>
        <v>0</v>
      </c>
      <c r="BT179" s="254"/>
      <c r="BU179" s="238">
        <f>+$D179*BT179/1000</f>
        <v>0</v>
      </c>
      <c r="BV179" s="239">
        <f>+$E179*BT179</f>
        <v>0</v>
      </c>
      <c r="BW179" s="254"/>
      <c r="BX179" s="238">
        <f>+$D179*BW179/1000</f>
        <v>0</v>
      </c>
      <c r="BY179" s="239">
        <f>+$E179*BW179</f>
        <v>0</v>
      </c>
      <c r="BZ179" s="254"/>
      <c r="CA179" s="238">
        <f>+$D179*BZ179/1000</f>
        <v>0</v>
      </c>
      <c r="CB179" s="239">
        <f>+$E179*BZ179</f>
        <v>0</v>
      </c>
      <c r="CC179" s="259">
        <f>SUMIF($14:$14,"QTY",179:179)</f>
        <v>0</v>
      </c>
      <c r="CD179" s="260">
        <f>SUMIF($14:$14,"IDR x 1000",179:179)</f>
        <v>0</v>
      </c>
      <c r="CE179" s="261">
        <f>SUMIF($14:$14,"USD",179:179)</f>
        <v>0</v>
      </c>
      <c r="CF179" s="258">
        <f t="shared" si="176"/>
        <v>0</v>
      </c>
    </row>
    <row r="180" spans="1:84" ht="15" customHeight="1" outlineLevel="1">
      <c r="A180" s="240" t="s">
        <v>28</v>
      </c>
      <c r="B180" s="241"/>
      <c r="C180" s="242"/>
      <c r="D180" s="243"/>
      <c r="E180" s="244"/>
      <c r="F180" s="245"/>
      <c r="G180" s="246"/>
      <c r="H180" s="247"/>
      <c r="I180" s="245"/>
      <c r="J180" s="246"/>
      <c r="K180" s="247"/>
      <c r="L180" s="245"/>
      <c r="M180" s="246"/>
      <c r="N180" s="247"/>
      <c r="O180" s="245"/>
      <c r="P180" s="246"/>
      <c r="Q180" s="247"/>
      <c r="R180" s="245"/>
      <c r="S180" s="246"/>
      <c r="T180" s="247"/>
      <c r="U180" s="245"/>
      <c r="V180" s="246"/>
      <c r="W180" s="247"/>
      <c r="X180" s="245"/>
      <c r="Y180" s="246"/>
      <c r="Z180" s="247"/>
      <c r="AA180" s="245"/>
      <c r="AB180" s="246"/>
      <c r="AC180" s="247"/>
      <c r="AD180" s="245"/>
      <c r="AE180" s="246"/>
      <c r="AF180" s="247"/>
      <c r="AG180" s="245"/>
      <c r="AH180" s="246"/>
      <c r="AI180" s="247"/>
      <c r="AJ180" s="245"/>
      <c r="AK180" s="246"/>
      <c r="AL180" s="247"/>
      <c r="AM180" s="245"/>
      <c r="AN180" s="246"/>
      <c r="AO180" s="247"/>
      <c r="AP180" s="245"/>
      <c r="AQ180" s="246"/>
      <c r="AR180" s="247"/>
      <c r="AS180" s="245"/>
      <c r="AT180" s="246"/>
      <c r="AU180" s="247"/>
      <c r="AV180" s="245"/>
      <c r="AW180" s="246"/>
      <c r="AX180" s="247"/>
      <c r="AY180" s="245"/>
      <c r="AZ180" s="246"/>
      <c r="BA180" s="247"/>
      <c r="BB180" s="245"/>
      <c r="BC180" s="246"/>
      <c r="BD180" s="247"/>
      <c r="BE180" s="245"/>
      <c r="BF180" s="246"/>
      <c r="BG180" s="247"/>
      <c r="BH180" s="245"/>
      <c r="BI180" s="246"/>
      <c r="BJ180" s="247"/>
      <c r="BK180" s="245"/>
      <c r="BL180" s="246"/>
      <c r="BM180" s="247"/>
      <c r="BN180" s="245"/>
      <c r="BO180" s="246"/>
      <c r="BP180" s="247"/>
      <c r="BQ180" s="245"/>
      <c r="BR180" s="246"/>
      <c r="BS180" s="247"/>
      <c r="BT180" s="245"/>
      <c r="BU180" s="246"/>
      <c r="BV180" s="247"/>
      <c r="BW180" s="245"/>
      <c r="BX180" s="246"/>
      <c r="BY180" s="247"/>
      <c r="BZ180" s="245"/>
      <c r="CA180" s="246"/>
      <c r="CB180" s="247"/>
      <c r="CC180" s="245"/>
      <c r="CD180" s="246"/>
      <c r="CE180" s="247"/>
      <c r="CF180" s="258">
        <f t="shared" si="176"/>
        <v>0</v>
      </c>
    </row>
    <row r="181" spans="1:84" ht="15" hidden="1" customHeight="1">
      <c r="A181" s="264">
        <v>53</v>
      </c>
      <c r="B181" s="248" t="s">
        <v>91</v>
      </c>
      <c r="C181" s="333" t="s">
        <v>27</v>
      </c>
      <c r="D181" s="334"/>
      <c r="E181" s="335"/>
      <c r="F181" s="249"/>
      <c r="G181" s="250">
        <f>SUM(G182:G184)</f>
        <v>0</v>
      </c>
      <c r="H181" s="251">
        <f>SUM(H182:H184)</f>
        <v>0</v>
      </c>
      <c r="I181" s="249"/>
      <c r="J181" s="250">
        <f>SUM(J182:J184)</f>
        <v>0</v>
      </c>
      <c r="K181" s="251">
        <f>SUM(K182:K184)</f>
        <v>0</v>
      </c>
      <c r="L181" s="249"/>
      <c r="M181" s="250">
        <f>SUM(M182:M184)</f>
        <v>0</v>
      </c>
      <c r="N181" s="251">
        <f>SUM(N182:N184)</f>
        <v>0</v>
      </c>
      <c r="O181" s="249"/>
      <c r="P181" s="250">
        <f>SUM(P182:P184)</f>
        <v>0</v>
      </c>
      <c r="Q181" s="251">
        <f>SUM(Q182:Q184)</f>
        <v>0</v>
      </c>
      <c r="R181" s="249"/>
      <c r="S181" s="250">
        <f>SUM(S182:S184)</f>
        <v>0</v>
      </c>
      <c r="T181" s="251">
        <f>SUM(T182:T184)</f>
        <v>0</v>
      </c>
      <c r="U181" s="249"/>
      <c r="V181" s="250">
        <f>SUM(V182:V184)</f>
        <v>0</v>
      </c>
      <c r="W181" s="251">
        <f>SUM(W182:W184)</f>
        <v>0</v>
      </c>
      <c r="X181" s="249"/>
      <c r="Y181" s="250">
        <f>SUM(Y182:Y184)</f>
        <v>0</v>
      </c>
      <c r="Z181" s="251">
        <f>SUM(Z182:Z184)</f>
        <v>0</v>
      </c>
      <c r="AA181" s="249"/>
      <c r="AB181" s="250">
        <f>SUM(AB182:AB184)</f>
        <v>0</v>
      </c>
      <c r="AC181" s="251">
        <f>SUM(AC182:AC184)</f>
        <v>0</v>
      </c>
      <c r="AD181" s="249"/>
      <c r="AE181" s="250">
        <f>SUM(AE182:AE184)</f>
        <v>0</v>
      </c>
      <c r="AF181" s="251">
        <f>SUM(AF182:AF184)</f>
        <v>0</v>
      </c>
      <c r="AG181" s="249"/>
      <c r="AH181" s="250">
        <f>SUM(AH182:AH184)</f>
        <v>0</v>
      </c>
      <c r="AI181" s="251">
        <f>SUM(AI182:AI184)</f>
        <v>0</v>
      </c>
      <c r="AJ181" s="249"/>
      <c r="AK181" s="250">
        <f>SUM(AK182:AK184)</f>
        <v>0</v>
      </c>
      <c r="AL181" s="251">
        <f>SUM(AL182:AL184)</f>
        <v>0</v>
      </c>
      <c r="AM181" s="249"/>
      <c r="AN181" s="250">
        <f>SUM(AN182:AN184)</f>
        <v>0</v>
      </c>
      <c r="AO181" s="251">
        <f>SUM(AO182:AO184)</f>
        <v>0</v>
      </c>
      <c r="AP181" s="249"/>
      <c r="AQ181" s="250">
        <f>SUM(AQ182:AQ184)</f>
        <v>0</v>
      </c>
      <c r="AR181" s="251">
        <f>SUM(AR182:AR184)</f>
        <v>0</v>
      </c>
      <c r="AS181" s="249"/>
      <c r="AT181" s="250">
        <f>SUM(AT182:AT184)</f>
        <v>0</v>
      </c>
      <c r="AU181" s="251">
        <f>SUM(AU182:AU184)</f>
        <v>0</v>
      </c>
      <c r="AV181" s="249"/>
      <c r="AW181" s="250">
        <f>SUM(AW182:AW184)</f>
        <v>0</v>
      </c>
      <c r="AX181" s="251">
        <f>SUM(AX182:AX184)</f>
        <v>0</v>
      </c>
      <c r="AY181" s="249"/>
      <c r="AZ181" s="250">
        <f>SUM(AZ182:AZ184)</f>
        <v>0</v>
      </c>
      <c r="BA181" s="251">
        <f>SUM(BA182:BA184)</f>
        <v>0</v>
      </c>
      <c r="BB181" s="249"/>
      <c r="BC181" s="250">
        <f>SUM(BC182:BC184)</f>
        <v>0</v>
      </c>
      <c r="BD181" s="251">
        <f>SUM(BD182:BD184)</f>
        <v>0</v>
      </c>
      <c r="BE181" s="249"/>
      <c r="BF181" s="250">
        <f>SUM(BF182:BF184)</f>
        <v>0</v>
      </c>
      <c r="BG181" s="251">
        <f>SUM(BG182:BG184)</f>
        <v>0</v>
      </c>
      <c r="BH181" s="249"/>
      <c r="BI181" s="250">
        <f>SUM(BI182:BI184)</f>
        <v>0</v>
      </c>
      <c r="BJ181" s="251">
        <f>SUM(BJ182:BJ184)</f>
        <v>0</v>
      </c>
      <c r="BK181" s="249"/>
      <c r="BL181" s="250">
        <f>SUM(BL182:BL184)</f>
        <v>0</v>
      </c>
      <c r="BM181" s="251">
        <f>SUM(BM182:BM184)</f>
        <v>0</v>
      </c>
      <c r="BN181" s="249"/>
      <c r="BO181" s="250">
        <f>SUM(BO182:BO184)</f>
        <v>0</v>
      </c>
      <c r="BP181" s="251">
        <f>SUM(BP182:BP184)</f>
        <v>0</v>
      </c>
      <c r="BQ181" s="249"/>
      <c r="BR181" s="250">
        <f>SUM(BR182:BR184)</f>
        <v>0</v>
      </c>
      <c r="BS181" s="251">
        <f>SUM(BS182:BS184)</f>
        <v>0</v>
      </c>
      <c r="BT181" s="249"/>
      <c r="BU181" s="250">
        <f>SUM(BU182:BU184)</f>
        <v>0</v>
      </c>
      <c r="BV181" s="251">
        <f>SUM(BV182:BV184)</f>
        <v>0</v>
      </c>
      <c r="BW181" s="249"/>
      <c r="BX181" s="250">
        <f>SUM(BX182:BX184)</f>
        <v>0</v>
      </c>
      <c r="BY181" s="251">
        <f>SUM(BY182:BY184)</f>
        <v>0</v>
      </c>
      <c r="BZ181" s="249"/>
      <c r="CA181" s="250">
        <f>SUM(CA182:CA184)</f>
        <v>0</v>
      </c>
      <c r="CB181" s="251">
        <f>SUM(CB182:CB184)</f>
        <v>0</v>
      </c>
      <c r="CC181" s="249"/>
      <c r="CD181" s="250">
        <f>SUM(CD182:CD184)</f>
        <v>0</v>
      </c>
      <c r="CE181" s="251">
        <f>SUM(CE182:CE184)</f>
        <v>0</v>
      </c>
      <c r="CF181" s="258">
        <f t="shared" si="176"/>
        <v>0</v>
      </c>
    </row>
    <row r="182" spans="1:84" ht="15" hidden="1" customHeight="1" outlineLevel="1">
      <c r="A182" s="262"/>
      <c r="B182" s="255"/>
      <c r="C182" s="273"/>
      <c r="D182" s="235"/>
      <c r="E182" s="257"/>
      <c r="F182" s="254"/>
      <c r="G182" s="238">
        <f>+$D182*F182/1000</f>
        <v>0</v>
      </c>
      <c r="H182" s="239">
        <f>+$E182*F182</f>
        <v>0</v>
      </c>
      <c r="I182" s="254"/>
      <c r="J182" s="238">
        <f>+$D182*I182/1000</f>
        <v>0</v>
      </c>
      <c r="K182" s="239">
        <f>+$E182*I182</f>
        <v>0</v>
      </c>
      <c r="L182" s="254"/>
      <c r="M182" s="238">
        <f>+$D182*L182/1000</f>
        <v>0</v>
      </c>
      <c r="N182" s="239">
        <f>+$E182*L182</f>
        <v>0</v>
      </c>
      <c r="O182" s="254"/>
      <c r="P182" s="238">
        <f>+$D182*O182/1000</f>
        <v>0</v>
      </c>
      <c r="Q182" s="239">
        <f>+$E182*O182</f>
        <v>0</v>
      </c>
      <c r="R182" s="254"/>
      <c r="S182" s="238">
        <f>+$D182*R182/1000</f>
        <v>0</v>
      </c>
      <c r="T182" s="239">
        <f>+$E182*R182</f>
        <v>0</v>
      </c>
      <c r="U182" s="254"/>
      <c r="V182" s="238">
        <f>+$D182*U182/1000</f>
        <v>0</v>
      </c>
      <c r="W182" s="239">
        <f>+$E182*U182</f>
        <v>0</v>
      </c>
      <c r="X182" s="254"/>
      <c r="Y182" s="238">
        <f>+$D182*X182/1000</f>
        <v>0</v>
      </c>
      <c r="Z182" s="239">
        <f>+$E182*X182</f>
        <v>0</v>
      </c>
      <c r="AA182" s="254"/>
      <c r="AB182" s="238">
        <f>+$D182*AA182/1000</f>
        <v>0</v>
      </c>
      <c r="AC182" s="239">
        <f>+$E182*AA182</f>
        <v>0</v>
      </c>
      <c r="AD182" s="254"/>
      <c r="AE182" s="238">
        <f>+$D182*AD182/1000</f>
        <v>0</v>
      </c>
      <c r="AF182" s="239">
        <f>+$E182*AD182</f>
        <v>0</v>
      </c>
      <c r="AG182" s="254"/>
      <c r="AH182" s="238">
        <f>+$D182*AG182/1000</f>
        <v>0</v>
      </c>
      <c r="AI182" s="239">
        <f>+$E182*AG182</f>
        <v>0</v>
      </c>
      <c r="AJ182" s="254"/>
      <c r="AK182" s="238">
        <f>+$D182*AJ182/1000</f>
        <v>0</v>
      </c>
      <c r="AL182" s="239">
        <f>+$E182*AJ182</f>
        <v>0</v>
      </c>
      <c r="AM182" s="254"/>
      <c r="AN182" s="238">
        <f>+$D182*AM182/1000</f>
        <v>0</v>
      </c>
      <c r="AO182" s="239">
        <f>+$E182*AM182</f>
        <v>0</v>
      </c>
      <c r="AP182" s="254"/>
      <c r="AQ182" s="238">
        <f>+$D182*AP182/1000</f>
        <v>0</v>
      </c>
      <c r="AR182" s="239">
        <f>+$E182*AP182</f>
        <v>0</v>
      </c>
      <c r="AS182" s="254"/>
      <c r="AT182" s="238">
        <f>+$D182*AS182/1000</f>
        <v>0</v>
      </c>
      <c r="AU182" s="239">
        <f>+$E182*AS182</f>
        <v>0</v>
      </c>
      <c r="AV182" s="254"/>
      <c r="AW182" s="238">
        <f>+$D182*AV182/1000</f>
        <v>0</v>
      </c>
      <c r="AX182" s="239">
        <f>+$E182*AV182</f>
        <v>0</v>
      </c>
      <c r="AY182" s="254"/>
      <c r="AZ182" s="238">
        <f>+$D182*AY182/1000</f>
        <v>0</v>
      </c>
      <c r="BA182" s="239">
        <f>+$E182*AY182</f>
        <v>0</v>
      </c>
      <c r="BB182" s="254"/>
      <c r="BC182" s="238">
        <f>+$D182*BB182/1000</f>
        <v>0</v>
      </c>
      <c r="BD182" s="239">
        <f>+$E182*BB182</f>
        <v>0</v>
      </c>
      <c r="BE182" s="254"/>
      <c r="BF182" s="238">
        <f>+$D182*BE182/1000</f>
        <v>0</v>
      </c>
      <c r="BG182" s="239">
        <f>+$E182*BE182</f>
        <v>0</v>
      </c>
      <c r="BH182" s="254"/>
      <c r="BI182" s="238">
        <f>+$D182*BH182/1000</f>
        <v>0</v>
      </c>
      <c r="BJ182" s="239">
        <f>+$E182*BH182</f>
        <v>0</v>
      </c>
      <c r="BK182" s="254"/>
      <c r="BL182" s="238">
        <f>+$D182*BK182/1000</f>
        <v>0</v>
      </c>
      <c r="BM182" s="239">
        <f>+$E182*BK182</f>
        <v>0</v>
      </c>
      <c r="BN182" s="254"/>
      <c r="BO182" s="238">
        <f>+$D182*BN182/1000</f>
        <v>0</v>
      </c>
      <c r="BP182" s="239">
        <f>+$E182*BN182</f>
        <v>0</v>
      </c>
      <c r="BQ182" s="254"/>
      <c r="BR182" s="238">
        <f>+$D182*BQ182/1000</f>
        <v>0</v>
      </c>
      <c r="BS182" s="239">
        <f>+$E182*BQ182</f>
        <v>0</v>
      </c>
      <c r="BT182" s="254"/>
      <c r="BU182" s="238">
        <f>+$D182*BT182/1000</f>
        <v>0</v>
      </c>
      <c r="BV182" s="239">
        <f>+$E182*BT182</f>
        <v>0</v>
      </c>
      <c r="BW182" s="254"/>
      <c r="BX182" s="238">
        <f>+$D182*BW182/1000</f>
        <v>0</v>
      </c>
      <c r="BY182" s="239">
        <f>+$E182*BW182</f>
        <v>0</v>
      </c>
      <c r="BZ182" s="254"/>
      <c r="CA182" s="238">
        <f>+$D182*BZ182/1000</f>
        <v>0</v>
      </c>
      <c r="CB182" s="239">
        <f>+$E182*BZ182</f>
        <v>0</v>
      </c>
      <c r="CC182" s="254"/>
      <c r="CD182" s="238">
        <f>+$D182*CC182/1000</f>
        <v>0</v>
      </c>
      <c r="CE182" s="239">
        <f>+$E182*CC182</f>
        <v>0</v>
      </c>
      <c r="CF182" s="258">
        <f t="shared" si="176"/>
        <v>0</v>
      </c>
    </row>
    <row r="183" spans="1:84" ht="15" hidden="1" customHeight="1" outlineLevel="1">
      <c r="A183" s="263" t="s">
        <v>41</v>
      </c>
      <c r="B183" s="241"/>
      <c r="C183" s="242"/>
      <c r="D183" s="243"/>
      <c r="E183" s="244"/>
      <c r="F183" s="245"/>
      <c r="G183" s="246"/>
      <c r="H183" s="247"/>
      <c r="I183" s="245"/>
      <c r="J183" s="246"/>
      <c r="K183" s="247"/>
      <c r="L183" s="245"/>
      <c r="M183" s="246"/>
      <c r="N183" s="247"/>
      <c r="O183" s="245"/>
      <c r="P183" s="246"/>
      <c r="Q183" s="247"/>
      <c r="R183" s="245"/>
      <c r="S183" s="246"/>
      <c r="T183" s="247"/>
      <c r="U183" s="245"/>
      <c r="V183" s="246"/>
      <c r="W183" s="247"/>
      <c r="X183" s="245"/>
      <c r="Y183" s="246"/>
      <c r="Z183" s="247"/>
      <c r="AA183" s="245"/>
      <c r="AB183" s="246"/>
      <c r="AC183" s="247"/>
      <c r="AD183" s="245"/>
      <c r="AE183" s="246"/>
      <c r="AF183" s="247"/>
      <c r="AG183" s="245"/>
      <c r="AH183" s="246"/>
      <c r="AI183" s="247"/>
      <c r="AJ183" s="245"/>
      <c r="AK183" s="246"/>
      <c r="AL183" s="247"/>
      <c r="AM183" s="245"/>
      <c r="AN183" s="246"/>
      <c r="AO183" s="247"/>
      <c r="AP183" s="245"/>
      <c r="AQ183" s="246"/>
      <c r="AR183" s="247"/>
      <c r="AS183" s="245"/>
      <c r="AT183" s="246"/>
      <c r="AU183" s="247"/>
      <c r="AV183" s="245"/>
      <c r="AW183" s="246"/>
      <c r="AX183" s="247"/>
      <c r="AY183" s="245"/>
      <c r="AZ183" s="246"/>
      <c r="BA183" s="247"/>
      <c r="BB183" s="245"/>
      <c r="BC183" s="246"/>
      <c r="BD183" s="247"/>
      <c r="BE183" s="245"/>
      <c r="BF183" s="246"/>
      <c r="BG183" s="247"/>
      <c r="BH183" s="245"/>
      <c r="BI183" s="246"/>
      <c r="BJ183" s="247"/>
      <c r="BK183" s="245"/>
      <c r="BL183" s="246"/>
      <c r="BM183" s="247"/>
      <c r="BN183" s="245"/>
      <c r="BO183" s="246"/>
      <c r="BP183" s="247"/>
      <c r="BQ183" s="245"/>
      <c r="BR183" s="246"/>
      <c r="BS183" s="247"/>
      <c r="BT183" s="245"/>
      <c r="BU183" s="246"/>
      <c r="BV183" s="247"/>
      <c r="BW183" s="245"/>
      <c r="BX183" s="246"/>
      <c r="BY183" s="247"/>
      <c r="BZ183" s="245"/>
      <c r="CA183" s="246"/>
      <c r="CB183" s="247"/>
      <c r="CC183" s="245"/>
      <c r="CD183" s="246"/>
      <c r="CE183" s="247"/>
      <c r="CF183" s="258">
        <f t="shared" si="176"/>
        <v>0</v>
      </c>
    </row>
    <row r="184" spans="1:84" ht="15" hidden="1" customHeight="1" collapsed="1">
      <c r="A184" s="264">
        <v>54</v>
      </c>
      <c r="B184" s="248" t="s">
        <v>92</v>
      </c>
      <c r="C184" s="333" t="s">
        <v>27</v>
      </c>
      <c r="D184" s="334"/>
      <c r="E184" s="335"/>
      <c r="F184" s="249"/>
      <c r="G184" s="250">
        <f>SUM(G185:G186)</f>
        <v>0</v>
      </c>
      <c r="H184" s="251">
        <f>SUM(H185:H186)</f>
        <v>0</v>
      </c>
      <c r="I184" s="249"/>
      <c r="J184" s="250">
        <f>SUM(J185:J186)</f>
        <v>0</v>
      </c>
      <c r="K184" s="251">
        <f>SUM(K185:K186)</f>
        <v>0</v>
      </c>
      <c r="L184" s="249"/>
      <c r="M184" s="250">
        <f>SUM(M185:M186)</f>
        <v>0</v>
      </c>
      <c r="N184" s="251">
        <f>SUM(N185:N186)</f>
        <v>0</v>
      </c>
      <c r="O184" s="249"/>
      <c r="P184" s="250">
        <f>SUM(P185:P186)</f>
        <v>0</v>
      </c>
      <c r="Q184" s="251">
        <f>SUM(Q185:Q186)</f>
        <v>0</v>
      </c>
      <c r="R184" s="249"/>
      <c r="S184" s="250">
        <f>SUM(S185:S186)</f>
        <v>0</v>
      </c>
      <c r="T184" s="251">
        <f>SUM(T185:T186)</f>
        <v>0</v>
      </c>
      <c r="U184" s="249"/>
      <c r="V184" s="250">
        <f>SUM(V185:V186)</f>
        <v>0</v>
      </c>
      <c r="W184" s="251">
        <f>SUM(W185:W186)</f>
        <v>0</v>
      </c>
      <c r="X184" s="249"/>
      <c r="Y184" s="250">
        <f>SUM(Y185:Y186)</f>
        <v>0</v>
      </c>
      <c r="Z184" s="251">
        <f>SUM(Z185:Z186)</f>
        <v>0</v>
      </c>
      <c r="AA184" s="249"/>
      <c r="AB184" s="250">
        <f>SUM(AB185:AB186)</f>
        <v>0</v>
      </c>
      <c r="AC184" s="251">
        <f>SUM(AC185:AC186)</f>
        <v>0</v>
      </c>
      <c r="AD184" s="249"/>
      <c r="AE184" s="250">
        <f>SUM(AE185:AE186)</f>
        <v>0</v>
      </c>
      <c r="AF184" s="251">
        <f>SUM(AF185:AF186)</f>
        <v>0</v>
      </c>
      <c r="AG184" s="249"/>
      <c r="AH184" s="250">
        <f>SUM(AH185:AH186)</f>
        <v>0</v>
      </c>
      <c r="AI184" s="251">
        <f>SUM(AI185:AI186)</f>
        <v>0</v>
      </c>
      <c r="AJ184" s="249"/>
      <c r="AK184" s="250">
        <f>SUM(AK185:AK186)</f>
        <v>0</v>
      </c>
      <c r="AL184" s="251">
        <f>SUM(AL185:AL186)</f>
        <v>0</v>
      </c>
      <c r="AM184" s="249"/>
      <c r="AN184" s="250">
        <f>SUM(AN185:AN186)</f>
        <v>0</v>
      </c>
      <c r="AO184" s="251">
        <f>SUM(AO185:AO186)</f>
        <v>0</v>
      </c>
      <c r="AP184" s="249"/>
      <c r="AQ184" s="250">
        <f>SUM(AQ185:AQ186)</f>
        <v>0</v>
      </c>
      <c r="AR184" s="251">
        <f>SUM(AR185:AR186)</f>
        <v>0</v>
      </c>
      <c r="AS184" s="249"/>
      <c r="AT184" s="250">
        <f>SUM(AT185:AT186)</f>
        <v>0</v>
      </c>
      <c r="AU184" s="251">
        <f>SUM(AU185:AU186)</f>
        <v>0</v>
      </c>
      <c r="AV184" s="249"/>
      <c r="AW184" s="250">
        <f>SUM(AW185:AW186)</f>
        <v>0</v>
      </c>
      <c r="AX184" s="251">
        <f>SUM(AX185:AX186)</f>
        <v>0</v>
      </c>
      <c r="AY184" s="249"/>
      <c r="AZ184" s="250">
        <f>SUM(AZ185:AZ186)</f>
        <v>0</v>
      </c>
      <c r="BA184" s="251">
        <f>SUM(BA185:BA186)</f>
        <v>0</v>
      </c>
      <c r="BB184" s="249"/>
      <c r="BC184" s="250">
        <f>SUM(BC185:BC186)</f>
        <v>0</v>
      </c>
      <c r="BD184" s="251">
        <f>SUM(BD185:BD186)</f>
        <v>0</v>
      </c>
      <c r="BE184" s="249"/>
      <c r="BF184" s="250">
        <f>SUM(BF185:BF186)</f>
        <v>0</v>
      </c>
      <c r="BG184" s="251">
        <f>SUM(BG185:BG186)</f>
        <v>0</v>
      </c>
      <c r="BH184" s="249"/>
      <c r="BI184" s="250">
        <f>SUM(BI185:BI186)</f>
        <v>0</v>
      </c>
      <c r="BJ184" s="251">
        <f>SUM(BJ185:BJ186)</f>
        <v>0</v>
      </c>
      <c r="BK184" s="249"/>
      <c r="BL184" s="250">
        <f>SUM(BL185:BL186)</f>
        <v>0</v>
      </c>
      <c r="BM184" s="251">
        <f>SUM(BM185:BM186)</f>
        <v>0</v>
      </c>
      <c r="BN184" s="249"/>
      <c r="BO184" s="250">
        <f>SUM(BO185:BO186)</f>
        <v>0</v>
      </c>
      <c r="BP184" s="251">
        <f>SUM(BP185:BP186)</f>
        <v>0</v>
      </c>
      <c r="BQ184" s="249"/>
      <c r="BR184" s="250">
        <f>SUM(BR185:BR186)</f>
        <v>0</v>
      </c>
      <c r="BS184" s="251">
        <f>SUM(BS185:BS186)</f>
        <v>0</v>
      </c>
      <c r="BT184" s="249"/>
      <c r="BU184" s="250">
        <f>SUM(BU185:BU186)</f>
        <v>0</v>
      </c>
      <c r="BV184" s="251">
        <f>SUM(BV185:BV186)</f>
        <v>0</v>
      </c>
      <c r="BW184" s="249"/>
      <c r="BX184" s="250">
        <f>SUM(BX185:BX186)</f>
        <v>0</v>
      </c>
      <c r="BY184" s="251">
        <f>SUM(BY185:BY186)</f>
        <v>0</v>
      </c>
      <c r="BZ184" s="249"/>
      <c r="CA184" s="250">
        <f>SUM(CA185:CA186)</f>
        <v>0</v>
      </c>
      <c r="CB184" s="251">
        <f>SUM(CB185:CB186)</f>
        <v>0</v>
      </c>
      <c r="CC184" s="249"/>
      <c r="CD184" s="250">
        <f>SUM(CD185:CD186)</f>
        <v>0</v>
      </c>
      <c r="CE184" s="251">
        <f>SUM(CE185:CE186)</f>
        <v>0</v>
      </c>
      <c r="CF184" s="258">
        <f t="shared" si="176"/>
        <v>0</v>
      </c>
    </row>
    <row r="185" spans="1:84" ht="15" hidden="1" customHeight="1" outlineLevel="1">
      <c r="A185" s="262"/>
      <c r="B185" s="255"/>
      <c r="C185" s="273" t="s">
        <v>43</v>
      </c>
      <c r="D185" s="235"/>
      <c r="E185" s="257"/>
      <c r="F185" s="254"/>
      <c r="G185" s="238">
        <f>+$D185*F185/1000</f>
        <v>0</v>
      </c>
      <c r="H185" s="239">
        <f>+$E185*F185</f>
        <v>0</v>
      </c>
      <c r="I185" s="254"/>
      <c r="J185" s="238">
        <f>+$D185*I185/1000</f>
        <v>0</v>
      </c>
      <c r="K185" s="239">
        <f>+$E185*I185</f>
        <v>0</v>
      </c>
      <c r="L185" s="254"/>
      <c r="M185" s="238">
        <f>+$D185*L185/1000</f>
        <v>0</v>
      </c>
      <c r="N185" s="239">
        <f>+$E185*L185</f>
        <v>0</v>
      </c>
      <c r="O185" s="254"/>
      <c r="P185" s="238">
        <f>+$D185*O185/1000</f>
        <v>0</v>
      </c>
      <c r="Q185" s="239">
        <f>+$E185*O185</f>
        <v>0</v>
      </c>
      <c r="R185" s="254"/>
      <c r="S185" s="238">
        <f>+$D185*R185/1000</f>
        <v>0</v>
      </c>
      <c r="T185" s="239">
        <f>+$E185*R185</f>
        <v>0</v>
      </c>
      <c r="U185" s="254"/>
      <c r="V185" s="238">
        <f>+$D185*U185/1000</f>
        <v>0</v>
      </c>
      <c r="W185" s="239">
        <f>+$E185*U185</f>
        <v>0</v>
      </c>
      <c r="X185" s="254"/>
      <c r="Y185" s="238">
        <f>+$D185*X185/1000</f>
        <v>0</v>
      </c>
      <c r="Z185" s="239">
        <f>+$E185*X185</f>
        <v>0</v>
      </c>
      <c r="AA185" s="254"/>
      <c r="AB185" s="238">
        <f>+$D185*AA185/1000</f>
        <v>0</v>
      </c>
      <c r="AC185" s="239">
        <f>+$E185*AA185</f>
        <v>0</v>
      </c>
      <c r="AD185" s="254"/>
      <c r="AE185" s="238">
        <f>+$D185*AD185/1000</f>
        <v>0</v>
      </c>
      <c r="AF185" s="239">
        <f>+$E185*AD185</f>
        <v>0</v>
      </c>
      <c r="AG185" s="254"/>
      <c r="AH185" s="238">
        <f>+$D185*AG185/1000</f>
        <v>0</v>
      </c>
      <c r="AI185" s="239">
        <f>+$E185*AG185</f>
        <v>0</v>
      </c>
      <c r="AJ185" s="254"/>
      <c r="AK185" s="238">
        <f>+$D185*AJ185/1000</f>
        <v>0</v>
      </c>
      <c r="AL185" s="239">
        <f>+$E185*AJ185</f>
        <v>0</v>
      </c>
      <c r="AM185" s="254"/>
      <c r="AN185" s="238">
        <f>+$D185*AM185/1000</f>
        <v>0</v>
      </c>
      <c r="AO185" s="239">
        <f>+$E185*AM185</f>
        <v>0</v>
      </c>
      <c r="AP185" s="254"/>
      <c r="AQ185" s="238">
        <f>+$D185*AP185/1000</f>
        <v>0</v>
      </c>
      <c r="AR185" s="239">
        <f>+$E185*AP185</f>
        <v>0</v>
      </c>
      <c r="AS185" s="254"/>
      <c r="AT185" s="238">
        <f>+$D185*AS185/1000</f>
        <v>0</v>
      </c>
      <c r="AU185" s="239">
        <f>+$E185*AS185</f>
        <v>0</v>
      </c>
      <c r="AV185" s="254"/>
      <c r="AW185" s="238">
        <f>+$D185*AV185/1000</f>
        <v>0</v>
      </c>
      <c r="AX185" s="239">
        <f>+$E185*AV185</f>
        <v>0</v>
      </c>
      <c r="AY185" s="254"/>
      <c r="AZ185" s="238">
        <f>+$D185*AY185/1000</f>
        <v>0</v>
      </c>
      <c r="BA185" s="239">
        <f>+$E185*AY185</f>
        <v>0</v>
      </c>
      <c r="BB185" s="254"/>
      <c r="BC185" s="238">
        <f>+$D185*BB185/1000</f>
        <v>0</v>
      </c>
      <c r="BD185" s="239">
        <f>+$E185*BB185</f>
        <v>0</v>
      </c>
      <c r="BE185" s="254"/>
      <c r="BF185" s="238">
        <f>+$D185*BE185/1000</f>
        <v>0</v>
      </c>
      <c r="BG185" s="239">
        <f>+$E185*BE185</f>
        <v>0</v>
      </c>
      <c r="BH185" s="254"/>
      <c r="BI185" s="238">
        <f>+$D185*BH185/1000</f>
        <v>0</v>
      </c>
      <c r="BJ185" s="239">
        <f>+$E185*BH185</f>
        <v>0</v>
      </c>
      <c r="BK185" s="254"/>
      <c r="BL185" s="238">
        <f>+$D185*BK185/1000</f>
        <v>0</v>
      </c>
      <c r="BM185" s="239">
        <f>+$E185*BK185</f>
        <v>0</v>
      </c>
      <c r="BN185" s="254"/>
      <c r="BO185" s="238">
        <f>+$D185*BN185/1000</f>
        <v>0</v>
      </c>
      <c r="BP185" s="239">
        <f>+$E185*BN185</f>
        <v>0</v>
      </c>
      <c r="BQ185" s="254"/>
      <c r="BR185" s="238">
        <f>+$D185*BQ185/1000</f>
        <v>0</v>
      </c>
      <c r="BS185" s="239">
        <f>+$E185*BQ185</f>
        <v>0</v>
      </c>
      <c r="BT185" s="254"/>
      <c r="BU185" s="238">
        <f>+$D185*BT185/1000</f>
        <v>0</v>
      </c>
      <c r="BV185" s="239">
        <f>+$E185*BT185</f>
        <v>0</v>
      </c>
      <c r="BW185" s="254"/>
      <c r="BX185" s="238">
        <f>+$D185*BW185/1000</f>
        <v>0</v>
      </c>
      <c r="BY185" s="239">
        <f>+$E185*BW185</f>
        <v>0</v>
      </c>
      <c r="BZ185" s="254"/>
      <c r="CA185" s="238">
        <f>+$D185*BZ185/1000</f>
        <v>0</v>
      </c>
      <c r="CB185" s="239">
        <f>+$E185*BZ185</f>
        <v>0</v>
      </c>
      <c r="CC185" s="254"/>
      <c r="CD185" s="238">
        <f>+$D185*CC185/1000</f>
        <v>0</v>
      </c>
      <c r="CE185" s="239">
        <f>+$E185*CC185</f>
        <v>0</v>
      </c>
      <c r="CF185" s="258">
        <f t="shared" si="176"/>
        <v>0</v>
      </c>
    </row>
    <row r="186" spans="1:84" ht="15" hidden="1" customHeight="1" outlineLevel="1">
      <c r="A186" s="263" t="s">
        <v>41</v>
      </c>
      <c r="B186" s="241"/>
      <c r="C186" s="242"/>
      <c r="D186" s="243"/>
      <c r="E186" s="244"/>
      <c r="F186" s="245"/>
      <c r="G186" s="246"/>
      <c r="H186" s="247"/>
      <c r="I186" s="245"/>
      <c r="J186" s="246"/>
      <c r="K186" s="247"/>
      <c r="L186" s="245"/>
      <c r="M186" s="246"/>
      <c r="N186" s="247"/>
      <c r="O186" s="245"/>
      <c r="P186" s="246"/>
      <c r="Q186" s="247"/>
      <c r="R186" s="245"/>
      <c r="S186" s="246"/>
      <c r="T186" s="247"/>
      <c r="U186" s="245"/>
      <c r="V186" s="246"/>
      <c r="W186" s="247"/>
      <c r="X186" s="245"/>
      <c r="Y186" s="246"/>
      <c r="Z186" s="247"/>
      <c r="AA186" s="245"/>
      <c r="AB186" s="246"/>
      <c r="AC186" s="247"/>
      <c r="AD186" s="245"/>
      <c r="AE186" s="246"/>
      <c r="AF186" s="247"/>
      <c r="AG186" s="245"/>
      <c r="AH186" s="246"/>
      <c r="AI186" s="247"/>
      <c r="AJ186" s="245"/>
      <c r="AK186" s="246"/>
      <c r="AL186" s="247"/>
      <c r="AM186" s="245"/>
      <c r="AN186" s="246"/>
      <c r="AO186" s="247"/>
      <c r="AP186" s="245"/>
      <c r="AQ186" s="246"/>
      <c r="AR186" s="247"/>
      <c r="AS186" s="245"/>
      <c r="AT186" s="246"/>
      <c r="AU186" s="247"/>
      <c r="AV186" s="245"/>
      <c r="AW186" s="246"/>
      <c r="AX186" s="247"/>
      <c r="AY186" s="245"/>
      <c r="AZ186" s="246"/>
      <c r="BA186" s="247"/>
      <c r="BB186" s="245"/>
      <c r="BC186" s="246"/>
      <c r="BD186" s="247"/>
      <c r="BE186" s="245"/>
      <c r="BF186" s="246"/>
      <c r="BG186" s="247"/>
      <c r="BH186" s="245"/>
      <c r="BI186" s="246"/>
      <c r="BJ186" s="247"/>
      <c r="BK186" s="245"/>
      <c r="BL186" s="246"/>
      <c r="BM186" s="247"/>
      <c r="BN186" s="245"/>
      <c r="BO186" s="246"/>
      <c r="BP186" s="247"/>
      <c r="BQ186" s="245"/>
      <c r="BR186" s="246"/>
      <c r="BS186" s="247"/>
      <c r="BT186" s="245"/>
      <c r="BU186" s="246"/>
      <c r="BV186" s="247"/>
      <c r="BW186" s="245"/>
      <c r="BX186" s="246"/>
      <c r="BY186" s="247"/>
      <c r="BZ186" s="245"/>
      <c r="CA186" s="246"/>
      <c r="CB186" s="247"/>
      <c r="CC186" s="245"/>
      <c r="CD186" s="246"/>
      <c r="CE186" s="247"/>
      <c r="CF186" s="258">
        <f t="shared" si="176"/>
        <v>0</v>
      </c>
    </row>
    <row r="187" spans="1:84" ht="15" customHeight="1" collapsed="1">
      <c r="A187" s="264">
        <v>55</v>
      </c>
      <c r="B187" s="248" t="s">
        <v>93</v>
      </c>
      <c r="C187" s="333" t="s">
        <v>27</v>
      </c>
      <c r="D187" s="334"/>
      <c r="E187" s="335"/>
      <c r="F187" s="249"/>
      <c r="G187" s="250">
        <f>SUM(G188:G190)</f>
        <v>0</v>
      </c>
      <c r="H187" s="251">
        <f>SUM(H188:H190)</f>
        <v>0</v>
      </c>
      <c r="I187" s="249"/>
      <c r="J187" s="250">
        <f>SUM(J188:J190)</f>
        <v>0</v>
      </c>
      <c r="K187" s="251">
        <f>SUM(K188:K190)</f>
        <v>0</v>
      </c>
      <c r="L187" s="249"/>
      <c r="M187" s="250">
        <f>SUM(M188:M190)</f>
        <v>0</v>
      </c>
      <c r="N187" s="251">
        <f>SUM(N188:N190)</f>
        <v>0</v>
      </c>
      <c r="O187" s="249"/>
      <c r="P187" s="250">
        <f>SUM(P188:P190)</f>
        <v>0</v>
      </c>
      <c r="Q187" s="251">
        <f>SUM(Q188:Q190)</f>
        <v>0</v>
      </c>
      <c r="R187" s="249"/>
      <c r="S187" s="250">
        <f>SUM(S188:S190)</f>
        <v>0</v>
      </c>
      <c r="T187" s="251">
        <f>SUM(T188:T190)</f>
        <v>0</v>
      </c>
      <c r="U187" s="249"/>
      <c r="V187" s="250">
        <f>SUM(V188:V190)</f>
        <v>0</v>
      </c>
      <c r="W187" s="251">
        <f>SUM(W188:W190)</f>
        <v>0</v>
      </c>
      <c r="X187" s="249"/>
      <c r="Y187" s="250">
        <f>SUM(Y188:Y190)</f>
        <v>0</v>
      </c>
      <c r="Z187" s="251">
        <f>SUM(Z188:Z190)</f>
        <v>0</v>
      </c>
      <c r="AA187" s="249"/>
      <c r="AB187" s="250">
        <f>SUM(AB188:AB190)</f>
        <v>0</v>
      </c>
      <c r="AC187" s="251">
        <f>SUM(AC188:AC190)</f>
        <v>0</v>
      </c>
      <c r="AD187" s="249"/>
      <c r="AE187" s="250">
        <f>SUM(AE188:AE190)</f>
        <v>0</v>
      </c>
      <c r="AF187" s="251">
        <f>SUM(AF188:AF190)</f>
        <v>0</v>
      </c>
      <c r="AG187" s="249"/>
      <c r="AH187" s="250">
        <f>SUM(AH188:AH190)</f>
        <v>0</v>
      </c>
      <c r="AI187" s="251">
        <f>SUM(AI188:AI190)</f>
        <v>0</v>
      </c>
      <c r="AJ187" s="249"/>
      <c r="AK187" s="250">
        <f>SUM(AK188:AK190)</f>
        <v>0</v>
      </c>
      <c r="AL187" s="251">
        <f>SUM(AL188:AL190)</f>
        <v>0</v>
      </c>
      <c r="AM187" s="249"/>
      <c r="AN187" s="250">
        <f>SUM(AN188:AN190)</f>
        <v>0</v>
      </c>
      <c r="AO187" s="251">
        <f>SUM(AO188:AO190)</f>
        <v>0</v>
      </c>
      <c r="AP187" s="249"/>
      <c r="AQ187" s="250">
        <f>SUM(AQ188:AQ190)</f>
        <v>0</v>
      </c>
      <c r="AR187" s="251">
        <f>SUM(AR188:AR190)</f>
        <v>0</v>
      </c>
      <c r="AS187" s="249"/>
      <c r="AT187" s="250">
        <f>SUM(AT188:AT190)</f>
        <v>0</v>
      </c>
      <c r="AU187" s="251">
        <f>SUM(AU188:AU190)</f>
        <v>0</v>
      </c>
      <c r="AV187" s="249"/>
      <c r="AW187" s="250">
        <f>SUM(AW188:AW190)</f>
        <v>0</v>
      </c>
      <c r="AX187" s="251">
        <f>SUM(AX188:AX190)</f>
        <v>0</v>
      </c>
      <c r="AY187" s="249"/>
      <c r="AZ187" s="250">
        <f>SUM(AZ188:AZ190)</f>
        <v>0</v>
      </c>
      <c r="BA187" s="251">
        <f>SUM(BA188:BA190)</f>
        <v>0</v>
      </c>
      <c r="BB187" s="249"/>
      <c r="BC187" s="250">
        <f>SUM(BC188:BC190)</f>
        <v>0</v>
      </c>
      <c r="BD187" s="251">
        <f>SUM(BD188:BD190)</f>
        <v>0</v>
      </c>
      <c r="BE187" s="249"/>
      <c r="BF187" s="250">
        <f>SUM(BF188:BF190)</f>
        <v>0</v>
      </c>
      <c r="BG187" s="251">
        <f>SUM(BG188:BG190)</f>
        <v>0</v>
      </c>
      <c r="BH187" s="249"/>
      <c r="BI187" s="250">
        <f>SUM(BI188:BI190)</f>
        <v>0</v>
      </c>
      <c r="BJ187" s="251">
        <f>SUM(BJ188:BJ190)</f>
        <v>0</v>
      </c>
      <c r="BK187" s="249"/>
      <c r="BL187" s="250">
        <f>SUM(BL188:BL190)</f>
        <v>0</v>
      </c>
      <c r="BM187" s="251">
        <f>SUM(BM188:BM190)</f>
        <v>0</v>
      </c>
      <c r="BN187" s="249"/>
      <c r="BO187" s="250">
        <f>SUM(BO188:BO190)</f>
        <v>0</v>
      </c>
      <c r="BP187" s="251">
        <f>SUM(BP188:BP190)</f>
        <v>0</v>
      </c>
      <c r="BQ187" s="249"/>
      <c r="BR187" s="250">
        <f>SUM(BR188:BR190)</f>
        <v>0</v>
      </c>
      <c r="BS187" s="251">
        <f>SUM(BS188:BS190)</f>
        <v>0</v>
      </c>
      <c r="BT187" s="249"/>
      <c r="BU187" s="250">
        <f>SUM(BU188:BU190)</f>
        <v>0</v>
      </c>
      <c r="BV187" s="251">
        <f>SUM(BV188:BV190)</f>
        <v>0</v>
      </c>
      <c r="BW187" s="249"/>
      <c r="BX187" s="250">
        <f>SUM(BX188:BX190)</f>
        <v>0</v>
      </c>
      <c r="BY187" s="251">
        <f>SUM(BY188:BY190)</f>
        <v>0</v>
      </c>
      <c r="BZ187" s="249"/>
      <c r="CA187" s="250">
        <f>SUM(CA188:CA190)</f>
        <v>0</v>
      </c>
      <c r="CB187" s="251">
        <f>SUM(CB188:CB190)</f>
        <v>0</v>
      </c>
      <c r="CC187" s="249"/>
      <c r="CD187" s="250">
        <f>SUM(CD188:CD190)</f>
        <v>0</v>
      </c>
      <c r="CE187" s="251">
        <f>SUM(CE188:CE190)</f>
        <v>0</v>
      </c>
      <c r="CF187" s="258">
        <f t="shared" si="176"/>
        <v>0</v>
      </c>
    </row>
    <row r="188" spans="1:84" ht="15" customHeight="1" outlineLevel="1">
      <c r="A188" s="262"/>
      <c r="B188" s="306" t="s">
        <v>584</v>
      </c>
      <c r="C188" s="234" t="s">
        <v>56</v>
      </c>
      <c r="D188" s="235"/>
      <c r="E188" s="257">
        <v>244.79391891891891</v>
      </c>
      <c r="F188" s="309"/>
      <c r="G188" s="238">
        <f>+$D188*F188/1000</f>
        <v>0</v>
      </c>
      <c r="H188" s="239">
        <f>+$E188*F188</f>
        <v>0</v>
      </c>
      <c r="I188" s="254"/>
      <c r="J188" s="238">
        <f>+$D188*I188/1000</f>
        <v>0</v>
      </c>
      <c r="K188" s="239">
        <f>+$E188*I188</f>
        <v>0</v>
      </c>
      <c r="L188" s="254"/>
      <c r="M188" s="238">
        <f>+$D188*L188/1000</f>
        <v>0</v>
      </c>
      <c r="N188" s="239">
        <f>+$E188*L188</f>
        <v>0</v>
      </c>
      <c r="O188" s="254"/>
      <c r="P188" s="238">
        <f>+$D188*O188/1000</f>
        <v>0</v>
      </c>
      <c r="Q188" s="239">
        <f>+$E188*O188</f>
        <v>0</v>
      </c>
      <c r="R188" s="254"/>
      <c r="S188" s="238">
        <f>+$D188*R188/1000</f>
        <v>0</v>
      </c>
      <c r="T188" s="239">
        <f>+$E188*R188</f>
        <v>0</v>
      </c>
      <c r="U188" s="254"/>
      <c r="V188" s="238">
        <f>+$D188*U188/1000</f>
        <v>0</v>
      </c>
      <c r="W188" s="239">
        <f>+$E188*U188</f>
        <v>0</v>
      </c>
      <c r="X188" s="254"/>
      <c r="Y188" s="238">
        <f>+$D188*X188/1000</f>
        <v>0</v>
      </c>
      <c r="Z188" s="239">
        <f>+$E188*X188</f>
        <v>0</v>
      </c>
      <c r="AA188" s="254"/>
      <c r="AB188" s="238">
        <f>+$D188*AA188/1000</f>
        <v>0</v>
      </c>
      <c r="AC188" s="239">
        <f>+$E188*AA188</f>
        <v>0</v>
      </c>
      <c r="AD188" s="254"/>
      <c r="AE188" s="238">
        <f>+$D188*AD188/1000</f>
        <v>0</v>
      </c>
      <c r="AF188" s="239">
        <f>+$E188*AD188</f>
        <v>0</v>
      </c>
      <c r="AG188" s="254"/>
      <c r="AH188" s="238">
        <f>+$D188*AG188/1000</f>
        <v>0</v>
      </c>
      <c r="AI188" s="239">
        <f>+$E188*AG188</f>
        <v>0</v>
      </c>
      <c r="AJ188" s="254"/>
      <c r="AK188" s="238">
        <f>+$D188*AJ188/1000</f>
        <v>0</v>
      </c>
      <c r="AL188" s="239">
        <f>+$E188*AJ188</f>
        <v>0</v>
      </c>
      <c r="AM188" s="254"/>
      <c r="AN188" s="238">
        <f>+$D188*AM188/1000</f>
        <v>0</v>
      </c>
      <c r="AO188" s="239">
        <f>+$E188*AM188</f>
        <v>0</v>
      </c>
      <c r="AP188" s="254"/>
      <c r="AQ188" s="238">
        <f>+$D188*AP188/1000</f>
        <v>0</v>
      </c>
      <c r="AR188" s="239">
        <f>+$E188*AP188</f>
        <v>0</v>
      </c>
      <c r="AS188" s="254"/>
      <c r="AT188" s="238">
        <f>+$D188*AS188/1000</f>
        <v>0</v>
      </c>
      <c r="AU188" s="239">
        <f>+$E188*AS188</f>
        <v>0</v>
      </c>
      <c r="AV188" s="254"/>
      <c r="AW188" s="238">
        <f>+$D188*AV188/1000</f>
        <v>0</v>
      </c>
      <c r="AX188" s="239">
        <f>+$E188*AV188</f>
        <v>0</v>
      </c>
      <c r="AY188" s="254"/>
      <c r="AZ188" s="238">
        <f>+$D188*AY188/1000</f>
        <v>0</v>
      </c>
      <c r="BA188" s="239">
        <f>+$E188*AY188</f>
        <v>0</v>
      </c>
      <c r="BB188" s="254"/>
      <c r="BC188" s="238">
        <f>+$D188*BB188/1000</f>
        <v>0</v>
      </c>
      <c r="BD188" s="239">
        <f>+$E188*BB188</f>
        <v>0</v>
      </c>
      <c r="BE188" s="254"/>
      <c r="BF188" s="238">
        <f>+$D188*BE188/1000</f>
        <v>0</v>
      </c>
      <c r="BG188" s="239">
        <f>+$E188*BE188</f>
        <v>0</v>
      </c>
      <c r="BH188" s="254"/>
      <c r="BI188" s="238">
        <f>+$D188*BH188/1000</f>
        <v>0</v>
      </c>
      <c r="BJ188" s="239">
        <f>+$E188*BH188</f>
        <v>0</v>
      </c>
      <c r="BK188" s="254"/>
      <c r="BL188" s="238">
        <f>+$D188*BK188/1000</f>
        <v>0</v>
      </c>
      <c r="BM188" s="239">
        <f>+$E188*BK188</f>
        <v>0</v>
      </c>
      <c r="BN188" s="254"/>
      <c r="BO188" s="238">
        <f>+$D188*BN188/1000</f>
        <v>0</v>
      </c>
      <c r="BP188" s="239">
        <f>+$E188*BN188</f>
        <v>0</v>
      </c>
      <c r="BQ188" s="254"/>
      <c r="BR188" s="238">
        <f>+$D188*BQ188/1000</f>
        <v>0</v>
      </c>
      <c r="BS188" s="239">
        <f>+$E188*BQ188</f>
        <v>0</v>
      </c>
      <c r="BT188" s="254"/>
      <c r="BU188" s="238">
        <f>+$D188*BT188/1000</f>
        <v>0</v>
      </c>
      <c r="BV188" s="239">
        <f>+$E188*BT188</f>
        <v>0</v>
      </c>
      <c r="BW188" s="254"/>
      <c r="BX188" s="238">
        <f>+$D188*BW188/1000</f>
        <v>0</v>
      </c>
      <c r="BY188" s="239">
        <f>+$E188*BW188</f>
        <v>0</v>
      </c>
      <c r="BZ188" s="254"/>
      <c r="CA188" s="238">
        <f>+$D188*BZ188/1000</f>
        <v>0</v>
      </c>
      <c r="CB188" s="239">
        <f>+$E188*BZ188</f>
        <v>0</v>
      </c>
      <c r="CC188" s="259">
        <f>SUMIF($14:$14,"QTY",188:188)</f>
        <v>0</v>
      </c>
      <c r="CD188" s="260">
        <f>SUMIF($14:$14,"IDR x 1000",188:188)</f>
        <v>0</v>
      </c>
      <c r="CE188" s="261">
        <f>SUMIF($14:$14,"USD",188:188)</f>
        <v>0</v>
      </c>
      <c r="CF188" s="258">
        <f t="shared" si="176"/>
        <v>0</v>
      </c>
    </row>
    <row r="189" spans="1:84" ht="15" customHeight="1" outlineLevel="1">
      <c r="A189" s="262"/>
      <c r="B189" s="252"/>
      <c r="C189" s="234"/>
      <c r="D189" s="235"/>
      <c r="E189" s="257"/>
      <c r="F189" s="254"/>
      <c r="G189" s="238">
        <f>+$D189*F189/1000</f>
        <v>0</v>
      </c>
      <c r="H189" s="239">
        <f>+$E189*F189</f>
        <v>0</v>
      </c>
      <c r="I189" s="254"/>
      <c r="J189" s="238">
        <f>+$D189*I189/1000</f>
        <v>0</v>
      </c>
      <c r="K189" s="239">
        <f>+$E189*I189</f>
        <v>0</v>
      </c>
      <c r="L189" s="254"/>
      <c r="M189" s="238">
        <f>+$D189*L189/1000</f>
        <v>0</v>
      </c>
      <c r="N189" s="239">
        <f>+$E189*L189</f>
        <v>0</v>
      </c>
      <c r="O189" s="254"/>
      <c r="P189" s="238">
        <f>+$D189*O189/1000</f>
        <v>0</v>
      </c>
      <c r="Q189" s="239">
        <f>+$E189*O189</f>
        <v>0</v>
      </c>
      <c r="R189" s="254"/>
      <c r="S189" s="238">
        <f>+$D189*R189/1000</f>
        <v>0</v>
      </c>
      <c r="T189" s="239">
        <f>+$E189*R189</f>
        <v>0</v>
      </c>
      <c r="U189" s="254"/>
      <c r="V189" s="238">
        <f>+$D189*U189/1000</f>
        <v>0</v>
      </c>
      <c r="W189" s="239">
        <f>+$E189*U189</f>
        <v>0</v>
      </c>
      <c r="X189" s="254"/>
      <c r="Y189" s="238">
        <f>+$D189*X189/1000</f>
        <v>0</v>
      </c>
      <c r="Z189" s="239">
        <f>+$E189*X189</f>
        <v>0</v>
      </c>
      <c r="AA189" s="254"/>
      <c r="AB189" s="238">
        <f>+$D189*AA189/1000</f>
        <v>0</v>
      </c>
      <c r="AC189" s="239">
        <f>+$E189*AA189</f>
        <v>0</v>
      </c>
      <c r="AD189" s="254"/>
      <c r="AE189" s="238">
        <f>+$D189*AD189/1000</f>
        <v>0</v>
      </c>
      <c r="AF189" s="239">
        <f>+$E189*AD189</f>
        <v>0</v>
      </c>
      <c r="AG189" s="254"/>
      <c r="AH189" s="238">
        <f>+$D189*AG189/1000</f>
        <v>0</v>
      </c>
      <c r="AI189" s="239">
        <f>+$E189*AG189</f>
        <v>0</v>
      </c>
      <c r="AJ189" s="254"/>
      <c r="AK189" s="238">
        <f>+$D189*AJ189/1000</f>
        <v>0</v>
      </c>
      <c r="AL189" s="239">
        <f>+$E189*AJ189</f>
        <v>0</v>
      </c>
      <c r="AM189" s="254"/>
      <c r="AN189" s="238">
        <f>+$D189*AM189/1000</f>
        <v>0</v>
      </c>
      <c r="AO189" s="239">
        <f>+$E189*AM189</f>
        <v>0</v>
      </c>
      <c r="AP189" s="254"/>
      <c r="AQ189" s="238">
        <f>+$D189*AP189/1000</f>
        <v>0</v>
      </c>
      <c r="AR189" s="239">
        <f>+$E189*AP189</f>
        <v>0</v>
      </c>
      <c r="AS189" s="254"/>
      <c r="AT189" s="238">
        <f>+$D189*AS189/1000</f>
        <v>0</v>
      </c>
      <c r="AU189" s="239">
        <f>+$E189*AS189</f>
        <v>0</v>
      </c>
      <c r="AV189" s="254"/>
      <c r="AW189" s="238">
        <f>+$D189*AV189/1000</f>
        <v>0</v>
      </c>
      <c r="AX189" s="239">
        <f>+$E189*AV189</f>
        <v>0</v>
      </c>
      <c r="AY189" s="254"/>
      <c r="AZ189" s="238">
        <f>+$D189*AY189/1000</f>
        <v>0</v>
      </c>
      <c r="BA189" s="239">
        <f>+$E189*AY189</f>
        <v>0</v>
      </c>
      <c r="BB189" s="254"/>
      <c r="BC189" s="238">
        <f>+$D189*BB189/1000</f>
        <v>0</v>
      </c>
      <c r="BD189" s="239">
        <f>+$E189*BB189</f>
        <v>0</v>
      </c>
      <c r="BE189" s="254"/>
      <c r="BF189" s="238">
        <f>+$D189*BE189/1000</f>
        <v>0</v>
      </c>
      <c r="BG189" s="239">
        <f>+$E189*BE189</f>
        <v>0</v>
      </c>
      <c r="BH189" s="254"/>
      <c r="BI189" s="238">
        <f>+$D189*BH189/1000</f>
        <v>0</v>
      </c>
      <c r="BJ189" s="239">
        <f>+$E189*BH189</f>
        <v>0</v>
      </c>
      <c r="BK189" s="254"/>
      <c r="BL189" s="238">
        <f>+$D189*BK189/1000</f>
        <v>0</v>
      </c>
      <c r="BM189" s="239">
        <f>+$E189*BK189</f>
        <v>0</v>
      </c>
      <c r="BN189" s="254"/>
      <c r="BO189" s="238">
        <f>+$D189*BN189/1000</f>
        <v>0</v>
      </c>
      <c r="BP189" s="239">
        <f>+$E189*BN189</f>
        <v>0</v>
      </c>
      <c r="BQ189" s="254"/>
      <c r="BR189" s="238">
        <f>+$D189*BQ189/1000</f>
        <v>0</v>
      </c>
      <c r="BS189" s="239">
        <f>+$E189*BQ189</f>
        <v>0</v>
      </c>
      <c r="BT189" s="254"/>
      <c r="BU189" s="238">
        <f>+$D189*BT189/1000</f>
        <v>0</v>
      </c>
      <c r="BV189" s="239">
        <f>+$E189*BT189</f>
        <v>0</v>
      </c>
      <c r="BW189" s="254"/>
      <c r="BX189" s="238">
        <f>+$D189*BW189/1000</f>
        <v>0</v>
      </c>
      <c r="BY189" s="239">
        <f>+$E189*BW189</f>
        <v>0</v>
      </c>
      <c r="BZ189" s="254"/>
      <c r="CA189" s="238">
        <f>+$D189*BZ189/1000</f>
        <v>0</v>
      </c>
      <c r="CB189" s="239">
        <f>+$E189*BZ189</f>
        <v>0</v>
      </c>
      <c r="CC189" s="259">
        <f>SUMIF($14:$14,"QTY",189:189)</f>
        <v>0</v>
      </c>
      <c r="CD189" s="260">
        <f>SUMIF($14:$14,"IDR x 1000",189:189)</f>
        <v>0</v>
      </c>
      <c r="CE189" s="261">
        <f>SUMIF($14:$14,"USD",189:189)</f>
        <v>0</v>
      </c>
      <c r="CF189" s="258">
        <f t="shared" si="176"/>
        <v>0</v>
      </c>
    </row>
    <row r="190" spans="1:84" ht="15" customHeight="1" outlineLevel="1">
      <c r="A190" s="263" t="s">
        <v>41</v>
      </c>
      <c r="B190" s="241"/>
      <c r="C190" s="242"/>
      <c r="D190" s="243"/>
      <c r="E190" s="244"/>
      <c r="F190" s="245"/>
      <c r="G190" s="246"/>
      <c r="H190" s="247"/>
      <c r="I190" s="245"/>
      <c r="J190" s="246"/>
      <c r="K190" s="247"/>
      <c r="L190" s="245"/>
      <c r="M190" s="246"/>
      <c r="N190" s="247"/>
      <c r="O190" s="245"/>
      <c r="P190" s="246"/>
      <c r="Q190" s="247"/>
      <c r="R190" s="245"/>
      <c r="S190" s="246"/>
      <c r="T190" s="247"/>
      <c r="U190" s="245"/>
      <c r="V190" s="246"/>
      <c r="W190" s="247"/>
      <c r="X190" s="245"/>
      <c r="Y190" s="246"/>
      <c r="Z190" s="247"/>
      <c r="AA190" s="245"/>
      <c r="AB190" s="246"/>
      <c r="AC190" s="247"/>
      <c r="AD190" s="245"/>
      <c r="AE190" s="246"/>
      <c r="AF190" s="247"/>
      <c r="AG190" s="245"/>
      <c r="AH190" s="246"/>
      <c r="AI190" s="247"/>
      <c r="AJ190" s="245"/>
      <c r="AK190" s="246"/>
      <c r="AL190" s="247"/>
      <c r="AM190" s="245"/>
      <c r="AN190" s="246"/>
      <c r="AO190" s="247"/>
      <c r="AP190" s="245"/>
      <c r="AQ190" s="246"/>
      <c r="AR190" s="247"/>
      <c r="AS190" s="245"/>
      <c r="AT190" s="246"/>
      <c r="AU190" s="247"/>
      <c r="AV190" s="245"/>
      <c r="AW190" s="246"/>
      <c r="AX190" s="247"/>
      <c r="AY190" s="245"/>
      <c r="AZ190" s="246"/>
      <c r="BA190" s="247"/>
      <c r="BB190" s="245"/>
      <c r="BC190" s="246"/>
      <c r="BD190" s="247"/>
      <c r="BE190" s="245"/>
      <c r="BF190" s="246"/>
      <c r="BG190" s="247"/>
      <c r="BH190" s="245"/>
      <c r="BI190" s="246"/>
      <c r="BJ190" s="247"/>
      <c r="BK190" s="245"/>
      <c r="BL190" s="246"/>
      <c r="BM190" s="247"/>
      <c r="BN190" s="245"/>
      <c r="BO190" s="246"/>
      <c r="BP190" s="247"/>
      <c r="BQ190" s="245"/>
      <c r="BR190" s="246"/>
      <c r="BS190" s="247"/>
      <c r="BT190" s="245"/>
      <c r="BU190" s="246"/>
      <c r="BV190" s="247"/>
      <c r="BW190" s="245"/>
      <c r="BX190" s="246"/>
      <c r="BY190" s="247"/>
      <c r="BZ190" s="245"/>
      <c r="CA190" s="246"/>
      <c r="CB190" s="247"/>
      <c r="CC190" s="245"/>
      <c r="CD190" s="246"/>
      <c r="CE190" s="247"/>
      <c r="CF190" s="258">
        <f t="shared" si="176"/>
        <v>0</v>
      </c>
    </row>
    <row r="191" spans="1:84" ht="15" hidden="1" customHeight="1">
      <c r="A191" s="264">
        <v>56</v>
      </c>
      <c r="B191" s="248" t="s">
        <v>94</v>
      </c>
      <c r="C191" s="333" t="s">
        <v>27</v>
      </c>
      <c r="D191" s="334"/>
      <c r="E191" s="335"/>
      <c r="F191" s="249"/>
      <c r="G191" s="250">
        <f>SUM(G192:G193)</f>
        <v>0</v>
      </c>
      <c r="H191" s="251">
        <f>SUM(H192:H193)</f>
        <v>0</v>
      </c>
      <c r="I191" s="249"/>
      <c r="J191" s="250">
        <f>SUM(J192:J193)</f>
        <v>0</v>
      </c>
      <c r="K191" s="251">
        <f>SUM(K192:K193)</f>
        <v>0</v>
      </c>
      <c r="L191" s="249"/>
      <c r="M191" s="250">
        <f>SUM(M192:M193)</f>
        <v>0</v>
      </c>
      <c r="N191" s="251">
        <f>SUM(N192:N193)</f>
        <v>0</v>
      </c>
      <c r="O191" s="249"/>
      <c r="P191" s="250">
        <f>SUM(P192:P193)</f>
        <v>0</v>
      </c>
      <c r="Q191" s="251">
        <f>SUM(Q192:Q193)</f>
        <v>0</v>
      </c>
      <c r="R191" s="249"/>
      <c r="S191" s="250">
        <f>SUM(S192:S193)</f>
        <v>0</v>
      </c>
      <c r="T191" s="251">
        <f>SUM(T192:T193)</f>
        <v>0</v>
      </c>
      <c r="U191" s="249"/>
      <c r="V191" s="250">
        <f>SUM(V192:V193)</f>
        <v>0</v>
      </c>
      <c r="W191" s="251">
        <f>SUM(W192:W193)</f>
        <v>0</v>
      </c>
      <c r="X191" s="249"/>
      <c r="Y191" s="250">
        <f>SUM(Y192:Y193)</f>
        <v>0</v>
      </c>
      <c r="Z191" s="251">
        <f>SUM(Z192:Z193)</f>
        <v>0</v>
      </c>
      <c r="AA191" s="249"/>
      <c r="AB191" s="250">
        <f>SUM(AB192:AB193)</f>
        <v>0</v>
      </c>
      <c r="AC191" s="251">
        <f>SUM(AC192:AC193)</f>
        <v>0</v>
      </c>
      <c r="AD191" s="249"/>
      <c r="AE191" s="250">
        <f>SUM(AE192:AE193)</f>
        <v>0</v>
      </c>
      <c r="AF191" s="251">
        <f>SUM(AF192:AF193)</f>
        <v>0</v>
      </c>
      <c r="AG191" s="249"/>
      <c r="AH191" s="250">
        <f>SUM(AH192:AH193)</f>
        <v>0</v>
      </c>
      <c r="AI191" s="251">
        <f>SUM(AI192:AI193)</f>
        <v>0</v>
      </c>
      <c r="AJ191" s="249"/>
      <c r="AK191" s="250">
        <f>SUM(AK192:AK193)</f>
        <v>0</v>
      </c>
      <c r="AL191" s="251">
        <f>SUM(AL192:AL193)</f>
        <v>0</v>
      </c>
      <c r="AM191" s="249"/>
      <c r="AN191" s="250">
        <f>SUM(AN192:AN193)</f>
        <v>0</v>
      </c>
      <c r="AO191" s="251">
        <f>SUM(AO192:AO193)</f>
        <v>0</v>
      </c>
      <c r="AP191" s="249"/>
      <c r="AQ191" s="250">
        <f>SUM(AQ192:AQ193)</f>
        <v>0</v>
      </c>
      <c r="AR191" s="251">
        <f>SUM(AR192:AR193)</f>
        <v>0</v>
      </c>
      <c r="AS191" s="249"/>
      <c r="AT191" s="250">
        <f>SUM(AT192:AT193)</f>
        <v>0</v>
      </c>
      <c r="AU191" s="251">
        <f>SUM(AU192:AU193)</f>
        <v>0</v>
      </c>
      <c r="AV191" s="249"/>
      <c r="AW191" s="250">
        <f>SUM(AW192:AW193)</f>
        <v>0</v>
      </c>
      <c r="AX191" s="251">
        <f>SUM(AX192:AX193)</f>
        <v>0</v>
      </c>
      <c r="AY191" s="249"/>
      <c r="AZ191" s="250">
        <f>SUM(AZ192:AZ193)</f>
        <v>0</v>
      </c>
      <c r="BA191" s="251">
        <f>SUM(BA192:BA193)</f>
        <v>0</v>
      </c>
      <c r="BB191" s="249"/>
      <c r="BC191" s="250">
        <f>SUM(BC192:BC193)</f>
        <v>0</v>
      </c>
      <c r="BD191" s="251">
        <f>SUM(BD192:BD193)</f>
        <v>0</v>
      </c>
      <c r="BE191" s="249"/>
      <c r="BF191" s="250">
        <f>SUM(BF192:BF193)</f>
        <v>0</v>
      </c>
      <c r="BG191" s="251">
        <f>SUM(BG192:BG193)</f>
        <v>0</v>
      </c>
      <c r="BH191" s="249"/>
      <c r="BI191" s="250">
        <f>SUM(BI192:BI193)</f>
        <v>0</v>
      </c>
      <c r="BJ191" s="251">
        <f>SUM(BJ192:BJ193)</f>
        <v>0</v>
      </c>
      <c r="BK191" s="249"/>
      <c r="BL191" s="250">
        <f>SUM(BL192:BL193)</f>
        <v>0</v>
      </c>
      <c r="BM191" s="251">
        <f>SUM(BM192:BM193)</f>
        <v>0</v>
      </c>
      <c r="BN191" s="249"/>
      <c r="BO191" s="250">
        <f>SUM(BO192:BO193)</f>
        <v>0</v>
      </c>
      <c r="BP191" s="251">
        <f>SUM(BP192:BP193)</f>
        <v>0</v>
      </c>
      <c r="BQ191" s="249"/>
      <c r="BR191" s="250">
        <f>SUM(BR192:BR193)</f>
        <v>0</v>
      </c>
      <c r="BS191" s="251">
        <f>SUM(BS192:BS193)</f>
        <v>0</v>
      </c>
      <c r="BT191" s="249"/>
      <c r="BU191" s="250">
        <f>SUM(BU192:BU193)</f>
        <v>0</v>
      </c>
      <c r="BV191" s="251">
        <f>SUM(BV192:BV193)</f>
        <v>0</v>
      </c>
      <c r="BW191" s="249"/>
      <c r="BX191" s="250">
        <f>SUM(BX192:BX193)</f>
        <v>0</v>
      </c>
      <c r="BY191" s="251">
        <f>SUM(BY192:BY193)</f>
        <v>0</v>
      </c>
      <c r="BZ191" s="249"/>
      <c r="CA191" s="250">
        <f>SUM(CA192:CA193)</f>
        <v>0</v>
      </c>
      <c r="CB191" s="251">
        <f>SUM(CB192:CB193)</f>
        <v>0</v>
      </c>
      <c r="CC191" s="249"/>
      <c r="CD191" s="250">
        <f>SUM(CD192:CD193)</f>
        <v>0</v>
      </c>
      <c r="CE191" s="251">
        <f>SUM(CE192:CE193)</f>
        <v>0</v>
      </c>
      <c r="CF191" s="258">
        <f t="shared" si="176"/>
        <v>0</v>
      </c>
    </row>
    <row r="192" spans="1:84" ht="15" hidden="1" customHeight="1" outlineLevel="1">
      <c r="A192" s="282"/>
      <c r="B192" s="252"/>
      <c r="C192" s="234"/>
      <c r="D192" s="280"/>
      <c r="E192" s="257"/>
      <c r="F192" s="254"/>
      <c r="G192" s="238">
        <f>+$D192*F192/1000</f>
        <v>0</v>
      </c>
      <c r="H192" s="239">
        <f>+$E192*F192</f>
        <v>0</v>
      </c>
      <c r="I192" s="254"/>
      <c r="J192" s="238">
        <f>+$D192*I192/1000</f>
        <v>0</v>
      </c>
      <c r="K192" s="239">
        <f>+$E192*I192</f>
        <v>0</v>
      </c>
      <c r="L192" s="254"/>
      <c r="M192" s="238">
        <f>+$D192*L192/1000</f>
        <v>0</v>
      </c>
      <c r="N192" s="239">
        <f>+$E192*L192</f>
        <v>0</v>
      </c>
      <c r="O192" s="254"/>
      <c r="P192" s="238">
        <f>+$D192*O192/1000</f>
        <v>0</v>
      </c>
      <c r="Q192" s="239">
        <f>+$E192*O192</f>
        <v>0</v>
      </c>
      <c r="R192" s="254"/>
      <c r="S192" s="238">
        <f>+$D192*R192/1000</f>
        <v>0</v>
      </c>
      <c r="T192" s="239">
        <f>+$E192*R192</f>
        <v>0</v>
      </c>
      <c r="U192" s="254"/>
      <c r="V192" s="238">
        <f>+$D192*U192/1000</f>
        <v>0</v>
      </c>
      <c r="W192" s="239">
        <f>+$E192*U192</f>
        <v>0</v>
      </c>
      <c r="X192" s="254"/>
      <c r="Y192" s="238">
        <f>+$D192*X192/1000</f>
        <v>0</v>
      </c>
      <c r="Z192" s="239">
        <f>+$E192*X192</f>
        <v>0</v>
      </c>
      <c r="AA192" s="254"/>
      <c r="AB192" s="238">
        <f>+$D192*AA192/1000</f>
        <v>0</v>
      </c>
      <c r="AC192" s="239">
        <f>+$E192*AA192</f>
        <v>0</v>
      </c>
      <c r="AD192" s="254"/>
      <c r="AE192" s="238">
        <f>+$D192*AD192/1000</f>
        <v>0</v>
      </c>
      <c r="AF192" s="239">
        <f>+$E192*AD192</f>
        <v>0</v>
      </c>
      <c r="AG192" s="254"/>
      <c r="AH192" s="238">
        <f>+$D192*AG192/1000</f>
        <v>0</v>
      </c>
      <c r="AI192" s="239">
        <f>+$E192*AG192</f>
        <v>0</v>
      </c>
      <c r="AJ192" s="254"/>
      <c r="AK192" s="238">
        <f>+$D192*AJ192/1000</f>
        <v>0</v>
      </c>
      <c r="AL192" s="239">
        <f>+$E192*AJ192</f>
        <v>0</v>
      </c>
      <c r="AM192" s="254"/>
      <c r="AN192" s="238">
        <f>+$D192*AM192/1000</f>
        <v>0</v>
      </c>
      <c r="AO192" s="239">
        <f>+$E192*AM192</f>
        <v>0</v>
      </c>
      <c r="AP192" s="254"/>
      <c r="AQ192" s="238">
        <f>+$D192*AP192/1000</f>
        <v>0</v>
      </c>
      <c r="AR192" s="239">
        <f>+$E192*AP192</f>
        <v>0</v>
      </c>
      <c r="AS192" s="254"/>
      <c r="AT192" s="238">
        <f>+$D192*AS192/1000</f>
        <v>0</v>
      </c>
      <c r="AU192" s="239">
        <f>+$E192*AS192</f>
        <v>0</v>
      </c>
      <c r="AV192" s="254"/>
      <c r="AW192" s="238">
        <f>+$D192*AV192/1000</f>
        <v>0</v>
      </c>
      <c r="AX192" s="239">
        <f>+$E192*AV192</f>
        <v>0</v>
      </c>
      <c r="AY192" s="254"/>
      <c r="AZ192" s="238">
        <f>+$D192*AY192/1000</f>
        <v>0</v>
      </c>
      <c r="BA192" s="239">
        <f>+$E192*AY192</f>
        <v>0</v>
      </c>
      <c r="BB192" s="254"/>
      <c r="BC192" s="238">
        <f>+$D192*BB192/1000</f>
        <v>0</v>
      </c>
      <c r="BD192" s="239">
        <f>+$E192*BB192</f>
        <v>0</v>
      </c>
      <c r="BE192" s="254"/>
      <c r="BF192" s="238">
        <f>+$D192*BE192/1000</f>
        <v>0</v>
      </c>
      <c r="BG192" s="239">
        <f>+$E192*BE192</f>
        <v>0</v>
      </c>
      <c r="BH192" s="254"/>
      <c r="BI192" s="238">
        <f>+$D192*BH192/1000</f>
        <v>0</v>
      </c>
      <c r="BJ192" s="239">
        <f>+$E192*BH192</f>
        <v>0</v>
      </c>
      <c r="BK192" s="254"/>
      <c r="BL192" s="238">
        <f>+$D192*BK192/1000</f>
        <v>0</v>
      </c>
      <c r="BM192" s="239">
        <f>+$E192*BK192</f>
        <v>0</v>
      </c>
      <c r="BN192" s="254"/>
      <c r="BO192" s="238">
        <f>+$D192*BN192/1000</f>
        <v>0</v>
      </c>
      <c r="BP192" s="239">
        <f>+$E192*BN192</f>
        <v>0</v>
      </c>
      <c r="BQ192" s="254"/>
      <c r="BR192" s="238">
        <f>+$D192*BQ192/1000</f>
        <v>0</v>
      </c>
      <c r="BS192" s="239">
        <f>+$E192*BQ192</f>
        <v>0</v>
      </c>
      <c r="BT192" s="254"/>
      <c r="BU192" s="238">
        <f>+$D192*BT192/1000</f>
        <v>0</v>
      </c>
      <c r="BV192" s="239">
        <f>+$E192*BT192</f>
        <v>0</v>
      </c>
      <c r="BW192" s="254"/>
      <c r="BX192" s="238">
        <f>+$D192*BW192/1000</f>
        <v>0</v>
      </c>
      <c r="BY192" s="239">
        <f>+$E192*BW192</f>
        <v>0</v>
      </c>
      <c r="BZ192" s="254"/>
      <c r="CA192" s="238">
        <f>+$D192*BZ192/1000</f>
        <v>0</v>
      </c>
      <c r="CB192" s="239">
        <f>+$E192*BZ192</f>
        <v>0</v>
      </c>
      <c r="CC192" s="254"/>
      <c r="CD192" s="238">
        <f>+$D192*CC192/1000</f>
        <v>0</v>
      </c>
      <c r="CE192" s="239">
        <f>+$E192*CC192</f>
        <v>0</v>
      </c>
      <c r="CF192" s="258">
        <f t="shared" si="176"/>
        <v>0</v>
      </c>
    </row>
    <row r="193" spans="1:85" ht="15" hidden="1" customHeight="1" outlineLevel="1">
      <c r="A193" s="240" t="s">
        <v>28</v>
      </c>
      <c r="B193" s="241"/>
      <c r="C193" s="242"/>
      <c r="D193" s="243"/>
      <c r="E193" s="244"/>
      <c r="F193" s="245"/>
      <c r="G193" s="246"/>
      <c r="H193" s="247"/>
      <c r="I193" s="245"/>
      <c r="J193" s="246"/>
      <c r="K193" s="247"/>
      <c r="L193" s="245"/>
      <c r="M193" s="246"/>
      <c r="N193" s="247"/>
      <c r="O193" s="245"/>
      <c r="P193" s="246"/>
      <c r="Q193" s="247"/>
      <c r="R193" s="245"/>
      <c r="S193" s="246"/>
      <c r="T193" s="247"/>
      <c r="U193" s="245"/>
      <c r="V193" s="246"/>
      <c r="W193" s="247"/>
      <c r="X193" s="245"/>
      <c r="Y193" s="246"/>
      <c r="Z193" s="247"/>
      <c r="AA193" s="245"/>
      <c r="AB193" s="246"/>
      <c r="AC193" s="247"/>
      <c r="AD193" s="245"/>
      <c r="AE193" s="246"/>
      <c r="AF193" s="247"/>
      <c r="AG193" s="245"/>
      <c r="AH193" s="246"/>
      <c r="AI193" s="247"/>
      <c r="AJ193" s="245"/>
      <c r="AK193" s="246"/>
      <c r="AL193" s="247"/>
      <c r="AM193" s="245"/>
      <c r="AN193" s="246"/>
      <c r="AO193" s="247"/>
      <c r="AP193" s="245"/>
      <c r="AQ193" s="246"/>
      <c r="AR193" s="247"/>
      <c r="AS193" s="245"/>
      <c r="AT193" s="246"/>
      <c r="AU193" s="247"/>
      <c r="AV193" s="245"/>
      <c r="AW193" s="246"/>
      <c r="AX193" s="247"/>
      <c r="AY193" s="245"/>
      <c r="AZ193" s="246"/>
      <c r="BA193" s="247"/>
      <c r="BB193" s="245"/>
      <c r="BC193" s="246"/>
      <c r="BD193" s="247"/>
      <c r="BE193" s="245"/>
      <c r="BF193" s="246"/>
      <c r="BG193" s="247"/>
      <c r="BH193" s="245"/>
      <c r="BI193" s="246"/>
      <c r="BJ193" s="247"/>
      <c r="BK193" s="245"/>
      <c r="BL193" s="246"/>
      <c r="BM193" s="247"/>
      <c r="BN193" s="245"/>
      <c r="BO193" s="246"/>
      <c r="BP193" s="247"/>
      <c r="BQ193" s="245"/>
      <c r="BR193" s="246"/>
      <c r="BS193" s="247"/>
      <c r="BT193" s="245"/>
      <c r="BU193" s="246"/>
      <c r="BV193" s="247"/>
      <c r="BW193" s="245"/>
      <c r="BX193" s="246"/>
      <c r="BY193" s="247"/>
      <c r="BZ193" s="245"/>
      <c r="CA193" s="246"/>
      <c r="CB193" s="247"/>
      <c r="CC193" s="245"/>
      <c r="CD193" s="246"/>
      <c r="CE193" s="247"/>
      <c r="CF193" s="258">
        <f t="shared" si="176"/>
        <v>0</v>
      </c>
    </row>
    <row r="194" spans="1:85" ht="15" customHeight="1" collapsed="1">
      <c r="A194" s="264">
        <v>57</v>
      </c>
      <c r="B194" s="248" t="s">
        <v>96</v>
      </c>
      <c r="C194" s="333" t="s">
        <v>27</v>
      </c>
      <c r="D194" s="334"/>
      <c r="E194" s="335"/>
      <c r="F194" s="249"/>
      <c r="G194" s="250">
        <f>SUM(G195:G197)</f>
        <v>0</v>
      </c>
      <c r="H194" s="251">
        <f>SUM(H195:H197)</f>
        <v>0</v>
      </c>
      <c r="I194" s="249"/>
      <c r="J194" s="250">
        <f>SUM(J195:J197)</f>
        <v>0</v>
      </c>
      <c r="K194" s="251">
        <f>SUM(K195:K197)</f>
        <v>8160.0000000000009</v>
      </c>
      <c r="L194" s="249"/>
      <c r="M194" s="250">
        <f>SUM(M195:M197)</f>
        <v>0</v>
      </c>
      <c r="N194" s="251">
        <f>SUM(N195:N197)</f>
        <v>0</v>
      </c>
      <c r="O194" s="249"/>
      <c r="P194" s="250">
        <f>SUM(P195:P197)</f>
        <v>0</v>
      </c>
      <c r="Q194" s="251">
        <f>SUM(Q195:Q197)</f>
        <v>0</v>
      </c>
      <c r="R194" s="249"/>
      <c r="S194" s="250">
        <f>SUM(S195:S197)</f>
        <v>0</v>
      </c>
      <c r="T194" s="251">
        <f>SUM(T195:T197)</f>
        <v>0</v>
      </c>
      <c r="U194" s="249"/>
      <c r="V194" s="250">
        <f>SUM(V195:V197)</f>
        <v>0</v>
      </c>
      <c r="W194" s="251">
        <f>SUM(W195:W197)</f>
        <v>0</v>
      </c>
      <c r="X194" s="249"/>
      <c r="Y194" s="250">
        <f>SUM(Y195:Y197)</f>
        <v>0</v>
      </c>
      <c r="Z194" s="251">
        <f>SUM(Z195:Z197)</f>
        <v>0</v>
      </c>
      <c r="AA194" s="249"/>
      <c r="AB194" s="250">
        <f>SUM(AB195:AB197)</f>
        <v>0</v>
      </c>
      <c r="AC194" s="251">
        <f>SUM(AC195:AC197)</f>
        <v>0</v>
      </c>
      <c r="AD194" s="249"/>
      <c r="AE194" s="250">
        <f>SUM(AE195:AE197)</f>
        <v>0</v>
      </c>
      <c r="AF194" s="251">
        <f>SUM(AF195:AF197)</f>
        <v>0</v>
      </c>
      <c r="AG194" s="249"/>
      <c r="AH194" s="250">
        <f>SUM(AH195:AH197)</f>
        <v>0</v>
      </c>
      <c r="AI194" s="251">
        <f>SUM(AI195:AI197)</f>
        <v>6800.0000000000009</v>
      </c>
      <c r="AJ194" s="249"/>
      <c r="AK194" s="250">
        <f>SUM(AK195:AK197)</f>
        <v>0</v>
      </c>
      <c r="AL194" s="251">
        <f>SUM(AL195:AL197)</f>
        <v>0</v>
      </c>
      <c r="AM194" s="249"/>
      <c r="AN194" s="250">
        <f>SUM(AN195:AN197)</f>
        <v>0</v>
      </c>
      <c r="AO194" s="251">
        <f>SUM(AO195:AO197)</f>
        <v>0</v>
      </c>
      <c r="AP194" s="249"/>
      <c r="AQ194" s="250">
        <f>SUM(AQ195:AQ197)</f>
        <v>0</v>
      </c>
      <c r="AR194" s="251">
        <f>SUM(AR195:AR197)</f>
        <v>0</v>
      </c>
      <c r="AS194" s="249"/>
      <c r="AT194" s="250">
        <f>SUM(AT195:AT197)</f>
        <v>0</v>
      </c>
      <c r="AU194" s="251">
        <f>SUM(AU195:AU197)</f>
        <v>0</v>
      </c>
      <c r="AV194" s="249"/>
      <c r="AW194" s="250">
        <f>SUM(AW195:AW197)</f>
        <v>0</v>
      </c>
      <c r="AX194" s="251">
        <f>SUM(AX195:AX197)</f>
        <v>0</v>
      </c>
      <c r="AY194" s="249"/>
      <c r="AZ194" s="250">
        <f>SUM(AZ195:AZ197)</f>
        <v>0</v>
      </c>
      <c r="BA194" s="251">
        <f>SUM(BA195:BA197)</f>
        <v>0</v>
      </c>
      <c r="BB194" s="249"/>
      <c r="BC194" s="250">
        <f>SUM(BC195:BC197)</f>
        <v>0</v>
      </c>
      <c r="BD194" s="251">
        <f>SUM(BD195:BD197)</f>
        <v>8160.0000000000009</v>
      </c>
      <c r="BE194" s="249"/>
      <c r="BF194" s="250">
        <f>SUM(BF195:BF197)</f>
        <v>0</v>
      </c>
      <c r="BG194" s="251">
        <f>SUM(BG195:BG197)</f>
        <v>0</v>
      </c>
      <c r="BH194" s="249"/>
      <c r="BI194" s="250">
        <f>SUM(BI195:BI197)</f>
        <v>0</v>
      </c>
      <c r="BJ194" s="251">
        <f>SUM(BJ195:BJ197)</f>
        <v>0</v>
      </c>
      <c r="BK194" s="249"/>
      <c r="BL194" s="250">
        <f>SUM(BL195:BL197)</f>
        <v>0</v>
      </c>
      <c r="BM194" s="251">
        <f>SUM(BM195:BM197)</f>
        <v>0</v>
      </c>
      <c r="BN194" s="249"/>
      <c r="BO194" s="250">
        <f>SUM(BO195:BO197)</f>
        <v>0</v>
      </c>
      <c r="BP194" s="251">
        <f>SUM(BP195:BP197)</f>
        <v>0</v>
      </c>
      <c r="BQ194" s="249"/>
      <c r="BR194" s="250">
        <f>SUM(BR195:BR197)</f>
        <v>0</v>
      </c>
      <c r="BS194" s="251">
        <f>SUM(BS195:BS197)</f>
        <v>0</v>
      </c>
      <c r="BT194" s="249"/>
      <c r="BU194" s="250">
        <f>SUM(BU195:BU197)</f>
        <v>0</v>
      </c>
      <c r="BV194" s="251">
        <f>SUM(BV195:BV197)</f>
        <v>0</v>
      </c>
      <c r="BW194" s="249"/>
      <c r="BX194" s="250">
        <f>SUM(BX195:BX197)</f>
        <v>0</v>
      </c>
      <c r="BY194" s="251">
        <f>SUM(BY195:BY197)</f>
        <v>0</v>
      </c>
      <c r="BZ194" s="249"/>
      <c r="CA194" s="250">
        <f>SUM(CA195:CA197)</f>
        <v>0</v>
      </c>
      <c r="CB194" s="251">
        <f>SUM(CB195:CB197)</f>
        <v>0</v>
      </c>
      <c r="CC194" s="249"/>
      <c r="CD194" s="250">
        <f>SUM(CD195:CD197)</f>
        <v>0</v>
      </c>
      <c r="CE194" s="251">
        <f>SUM(CE195:CE197)</f>
        <v>23120.000000000004</v>
      </c>
      <c r="CF194" s="301">
        <f>CE194</f>
        <v>23120.000000000004</v>
      </c>
      <c r="CG194" s="302">
        <f>CF194+CF93</f>
        <v>23120.000000000004</v>
      </c>
    </row>
    <row r="195" spans="1:85" ht="15" customHeight="1" outlineLevel="1">
      <c r="A195" s="262"/>
      <c r="B195" s="255" t="s">
        <v>97</v>
      </c>
      <c r="C195" s="234" t="s">
        <v>98</v>
      </c>
      <c r="D195" s="235"/>
      <c r="E195" s="257">
        <v>1.36</v>
      </c>
      <c r="F195" s="309"/>
      <c r="G195" s="238">
        <f>+$D195*F195/1000</f>
        <v>0</v>
      </c>
      <c r="H195" s="239">
        <f>+$E195*F195</f>
        <v>0</v>
      </c>
      <c r="I195" s="254">
        <v>6000</v>
      </c>
      <c r="J195" s="238">
        <f>+$D195*I195/1000</f>
        <v>0</v>
      </c>
      <c r="K195" s="239">
        <f>+$E195*I195</f>
        <v>8160.0000000000009</v>
      </c>
      <c r="L195" s="254"/>
      <c r="M195" s="238">
        <f>+$D195*L195/1000</f>
        <v>0</v>
      </c>
      <c r="N195" s="239">
        <f>+$E195*L195</f>
        <v>0</v>
      </c>
      <c r="O195" s="254"/>
      <c r="P195" s="238">
        <f>+$D195*O195/1000</f>
        <v>0</v>
      </c>
      <c r="Q195" s="239">
        <f>+$E195*O195</f>
        <v>0</v>
      </c>
      <c r="R195" s="254"/>
      <c r="S195" s="238">
        <f>+$D195*R195/1000</f>
        <v>0</v>
      </c>
      <c r="T195" s="239">
        <f>+$E195*R195</f>
        <v>0</v>
      </c>
      <c r="U195" s="254"/>
      <c r="V195" s="238">
        <f>+$D195*U195/1000</f>
        <v>0</v>
      </c>
      <c r="W195" s="239">
        <f>+$E195*U195</f>
        <v>0</v>
      </c>
      <c r="X195" s="254"/>
      <c r="Y195" s="238">
        <f>+$D195*X195/1000</f>
        <v>0</v>
      </c>
      <c r="Z195" s="239">
        <f>+$E195*X195</f>
        <v>0</v>
      </c>
      <c r="AA195" s="254"/>
      <c r="AB195" s="238">
        <f>+$D195*AA195/1000</f>
        <v>0</v>
      </c>
      <c r="AC195" s="239">
        <f>+$E195*AA195</f>
        <v>0</v>
      </c>
      <c r="AD195" s="254"/>
      <c r="AE195" s="238">
        <f>+$D195*AD195/1000</f>
        <v>0</v>
      </c>
      <c r="AF195" s="239">
        <f>+$E195*AD195</f>
        <v>0</v>
      </c>
      <c r="AG195" s="254">
        <v>5000</v>
      </c>
      <c r="AH195" s="238">
        <f>+$D195*AG195/1000</f>
        <v>0</v>
      </c>
      <c r="AI195" s="239">
        <f>+$E195*AG195</f>
        <v>6800.0000000000009</v>
      </c>
      <c r="AJ195" s="254"/>
      <c r="AK195" s="238">
        <f>+$D195*AJ195/1000</f>
        <v>0</v>
      </c>
      <c r="AL195" s="239">
        <f>+$E195*AJ195</f>
        <v>0</v>
      </c>
      <c r="AM195" s="254"/>
      <c r="AN195" s="238">
        <f>+$D195*AM195/1000</f>
        <v>0</v>
      </c>
      <c r="AO195" s="239">
        <f>+$E195*AM195</f>
        <v>0</v>
      </c>
      <c r="AP195" s="254"/>
      <c r="AQ195" s="238">
        <f>+$D195*AP195/1000</f>
        <v>0</v>
      </c>
      <c r="AR195" s="239">
        <f>+$E195*AP195</f>
        <v>0</v>
      </c>
      <c r="AS195" s="254"/>
      <c r="AT195" s="238">
        <f>+$D195*AS195/1000</f>
        <v>0</v>
      </c>
      <c r="AU195" s="239">
        <f>+$E195*AS195</f>
        <v>0</v>
      </c>
      <c r="AV195" s="254"/>
      <c r="AW195" s="238">
        <f>+$D195*AV195/1000</f>
        <v>0</v>
      </c>
      <c r="AX195" s="239">
        <f>+$E195*AV195</f>
        <v>0</v>
      </c>
      <c r="AY195" s="254"/>
      <c r="AZ195" s="238">
        <f>+$D195*AY195/1000</f>
        <v>0</v>
      </c>
      <c r="BA195" s="239">
        <f>+$E195*AY195</f>
        <v>0</v>
      </c>
      <c r="BB195" s="254">
        <v>6000</v>
      </c>
      <c r="BC195" s="238">
        <f>+$D195*BB195/1000</f>
        <v>0</v>
      </c>
      <c r="BD195" s="239">
        <f>+$E195*BB195</f>
        <v>8160.0000000000009</v>
      </c>
      <c r="BE195" s="254"/>
      <c r="BF195" s="238">
        <f>+$D195*BE195/1000</f>
        <v>0</v>
      </c>
      <c r="BG195" s="239">
        <f>+$E195*BE195</f>
        <v>0</v>
      </c>
      <c r="BH195" s="254"/>
      <c r="BI195" s="238">
        <f>+$D195*BH195/1000</f>
        <v>0</v>
      </c>
      <c r="BJ195" s="239">
        <f>+$E195*BH195</f>
        <v>0</v>
      </c>
      <c r="BK195" s="254"/>
      <c r="BL195" s="238">
        <f>+$D195*BK195/1000</f>
        <v>0</v>
      </c>
      <c r="BM195" s="239">
        <f>+$E195*BK195</f>
        <v>0</v>
      </c>
      <c r="BN195" s="254"/>
      <c r="BO195" s="238">
        <f>+$D195*BN195/1000</f>
        <v>0</v>
      </c>
      <c r="BP195" s="239">
        <f>+$E195*BN195</f>
        <v>0</v>
      </c>
      <c r="BQ195" s="254"/>
      <c r="BR195" s="238">
        <f>+$D195*BQ195/1000</f>
        <v>0</v>
      </c>
      <c r="BS195" s="239">
        <f>+$E195*BQ195</f>
        <v>0</v>
      </c>
      <c r="BT195" s="254"/>
      <c r="BU195" s="238">
        <f>+$D195*BT195/1000</f>
        <v>0</v>
      </c>
      <c r="BV195" s="239">
        <f>+$E195*BT195</f>
        <v>0</v>
      </c>
      <c r="BW195" s="254"/>
      <c r="BX195" s="238">
        <f>+$D195*BW195/1000</f>
        <v>0</v>
      </c>
      <c r="BY195" s="239">
        <f>+$E195*BW195</f>
        <v>0</v>
      </c>
      <c r="BZ195" s="254"/>
      <c r="CA195" s="238">
        <f>+$D195*BZ195/1000</f>
        <v>0</v>
      </c>
      <c r="CB195" s="239">
        <f>+$E195*BZ195</f>
        <v>0</v>
      </c>
      <c r="CC195" s="259">
        <f>SUMIF($14:$14,"QTY",195:195)</f>
        <v>17000</v>
      </c>
      <c r="CD195" s="260">
        <f>SUMIF($14:$14,"IDR x 1000",195:195)</f>
        <v>0</v>
      </c>
      <c r="CE195" s="261">
        <f>SUMIF($14:$14,"USD",195:195)</f>
        <v>23120.000000000004</v>
      </c>
      <c r="CF195" s="258">
        <f t="shared" si="176"/>
        <v>0</v>
      </c>
    </row>
    <row r="196" spans="1:85" ht="15" customHeight="1" outlineLevel="1">
      <c r="A196" s="262"/>
      <c r="B196" s="255"/>
      <c r="C196" s="234"/>
      <c r="D196" s="235"/>
      <c r="E196" s="257"/>
      <c r="F196" s="254"/>
      <c r="G196" s="238">
        <f>+$D196*F196/1000</f>
        <v>0</v>
      </c>
      <c r="H196" s="239">
        <f>+$E196*F196</f>
        <v>0</v>
      </c>
      <c r="I196" s="254"/>
      <c r="J196" s="238">
        <f>+$D196*I196/1000</f>
        <v>0</v>
      </c>
      <c r="K196" s="239">
        <f>+$E196*I196</f>
        <v>0</v>
      </c>
      <c r="L196" s="254"/>
      <c r="M196" s="238">
        <f>+$D196*L196/1000</f>
        <v>0</v>
      </c>
      <c r="N196" s="239">
        <f>+$E196*L196</f>
        <v>0</v>
      </c>
      <c r="O196" s="254"/>
      <c r="P196" s="238">
        <f>+$D196*O196/1000</f>
        <v>0</v>
      </c>
      <c r="Q196" s="239">
        <f>+$E196*O196</f>
        <v>0</v>
      </c>
      <c r="R196" s="254"/>
      <c r="S196" s="238">
        <f>+$D196*R196/1000</f>
        <v>0</v>
      </c>
      <c r="T196" s="239">
        <f>+$E196*R196</f>
        <v>0</v>
      </c>
      <c r="U196" s="254"/>
      <c r="V196" s="238">
        <f>+$D196*U196/1000</f>
        <v>0</v>
      </c>
      <c r="W196" s="239">
        <f>+$E196*U196</f>
        <v>0</v>
      </c>
      <c r="X196" s="254"/>
      <c r="Y196" s="238">
        <f>+$D196*X196/1000</f>
        <v>0</v>
      </c>
      <c r="Z196" s="239">
        <f>+$E196*X196</f>
        <v>0</v>
      </c>
      <c r="AA196" s="254"/>
      <c r="AB196" s="238">
        <f>+$D196*AA196/1000</f>
        <v>0</v>
      </c>
      <c r="AC196" s="239">
        <f>+$E196*AA196</f>
        <v>0</v>
      </c>
      <c r="AD196" s="254"/>
      <c r="AE196" s="238">
        <f>+$D196*AD196/1000</f>
        <v>0</v>
      </c>
      <c r="AF196" s="239">
        <f>+$E196*AD196</f>
        <v>0</v>
      </c>
      <c r="AG196" s="254"/>
      <c r="AH196" s="238">
        <f>+$D196*AG196/1000</f>
        <v>0</v>
      </c>
      <c r="AI196" s="239">
        <f>+$E196*AG196</f>
        <v>0</v>
      </c>
      <c r="AJ196" s="254"/>
      <c r="AK196" s="238">
        <f>+$D196*AJ196/1000</f>
        <v>0</v>
      </c>
      <c r="AL196" s="239">
        <f>+$E196*AJ196</f>
        <v>0</v>
      </c>
      <c r="AM196" s="254"/>
      <c r="AN196" s="238">
        <f>+$D196*AM196/1000</f>
        <v>0</v>
      </c>
      <c r="AO196" s="239">
        <f>+$E196*AM196</f>
        <v>0</v>
      </c>
      <c r="AP196" s="254"/>
      <c r="AQ196" s="238">
        <f>+$D196*AP196/1000</f>
        <v>0</v>
      </c>
      <c r="AR196" s="239">
        <f>+$E196*AP196</f>
        <v>0</v>
      </c>
      <c r="AS196" s="254"/>
      <c r="AT196" s="238">
        <f>+$D196*AS196/1000</f>
        <v>0</v>
      </c>
      <c r="AU196" s="239">
        <f>+$E196*AS196</f>
        <v>0</v>
      </c>
      <c r="AV196" s="254"/>
      <c r="AW196" s="238">
        <f>+$D196*AV196/1000</f>
        <v>0</v>
      </c>
      <c r="AX196" s="239">
        <f>+$E196*AV196</f>
        <v>0</v>
      </c>
      <c r="AY196" s="254"/>
      <c r="AZ196" s="238">
        <f>+$D196*AY196/1000</f>
        <v>0</v>
      </c>
      <c r="BA196" s="239">
        <f>+$E196*AY196</f>
        <v>0</v>
      </c>
      <c r="BB196" s="254"/>
      <c r="BC196" s="238">
        <f>+$D196*BB196/1000</f>
        <v>0</v>
      </c>
      <c r="BD196" s="239">
        <f>+$E196*BB196</f>
        <v>0</v>
      </c>
      <c r="BE196" s="254"/>
      <c r="BF196" s="238">
        <f>+$D196*BE196/1000</f>
        <v>0</v>
      </c>
      <c r="BG196" s="239">
        <f>+$E196*BE196</f>
        <v>0</v>
      </c>
      <c r="BH196" s="254"/>
      <c r="BI196" s="238">
        <f>+$D196*BH196/1000</f>
        <v>0</v>
      </c>
      <c r="BJ196" s="239">
        <f>+$E196*BH196</f>
        <v>0</v>
      </c>
      <c r="BK196" s="254"/>
      <c r="BL196" s="238">
        <f>+$D196*BK196/1000</f>
        <v>0</v>
      </c>
      <c r="BM196" s="239">
        <f>+$E196*BK196</f>
        <v>0</v>
      </c>
      <c r="BN196" s="254"/>
      <c r="BO196" s="238">
        <f>+$D196*BN196/1000</f>
        <v>0</v>
      </c>
      <c r="BP196" s="239">
        <f>+$E196*BN196</f>
        <v>0</v>
      </c>
      <c r="BQ196" s="254"/>
      <c r="BR196" s="238">
        <f>+$D196*BQ196/1000</f>
        <v>0</v>
      </c>
      <c r="BS196" s="239">
        <f>+$E196*BQ196</f>
        <v>0</v>
      </c>
      <c r="BT196" s="254"/>
      <c r="BU196" s="238">
        <f>+$D196*BT196/1000</f>
        <v>0</v>
      </c>
      <c r="BV196" s="239">
        <f>+$E196*BT196</f>
        <v>0</v>
      </c>
      <c r="BW196" s="254"/>
      <c r="BX196" s="238">
        <f>+$D196*BW196/1000</f>
        <v>0</v>
      </c>
      <c r="BY196" s="239">
        <f>+$E196*BW196</f>
        <v>0</v>
      </c>
      <c r="BZ196" s="254"/>
      <c r="CA196" s="238">
        <f>+$D196*BZ196/1000</f>
        <v>0</v>
      </c>
      <c r="CB196" s="239">
        <f>+$E196*BZ196</f>
        <v>0</v>
      </c>
      <c r="CC196" s="259">
        <f>SUMIF($14:$14,"QTY",196:196)</f>
        <v>0</v>
      </c>
      <c r="CD196" s="260">
        <f>SUMIF($14:$14,"IDR x 1000",196:196)</f>
        <v>0</v>
      </c>
      <c r="CE196" s="261">
        <f>SUMIF($14:$14,"USD",196:196)</f>
        <v>0</v>
      </c>
      <c r="CF196" s="258">
        <f t="shared" ref="CF196:CF218" si="208">CD196/14350*1000</f>
        <v>0</v>
      </c>
    </row>
    <row r="197" spans="1:85" ht="15" customHeight="1" outlineLevel="1">
      <c r="A197" s="240" t="s">
        <v>28</v>
      </c>
      <c r="B197" s="241"/>
      <c r="C197" s="242"/>
      <c r="D197" s="243"/>
      <c r="E197" s="244"/>
      <c r="F197" s="245"/>
      <c r="G197" s="246"/>
      <c r="H197" s="247"/>
      <c r="I197" s="245"/>
      <c r="J197" s="246"/>
      <c r="K197" s="247"/>
      <c r="L197" s="245"/>
      <c r="M197" s="246"/>
      <c r="N197" s="247"/>
      <c r="O197" s="245"/>
      <c r="P197" s="246"/>
      <c r="Q197" s="247"/>
      <c r="R197" s="245"/>
      <c r="S197" s="246"/>
      <c r="T197" s="247"/>
      <c r="U197" s="245"/>
      <c r="V197" s="246"/>
      <c r="W197" s="247"/>
      <c r="X197" s="245"/>
      <c r="Y197" s="246"/>
      <c r="Z197" s="247"/>
      <c r="AA197" s="245"/>
      <c r="AB197" s="246"/>
      <c r="AC197" s="247"/>
      <c r="AD197" s="245"/>
      <c r="AE197" s="246"/>
      <c r="AF197" s="247"/>
      <c r="AG197" s="245"/>
      <c r="AH197" s="246"/>
      <c r="AI197" s="247"/>
      <c r="AJ197" s="245"/>
      <c r="AK197" s="246"/>
      <c r="AL197" s="247"/>
      <c r="AM197" s="245"/>
      <c r="AN197" s="246"/>
      <c r="AO197" s="247"/>
      <c r="AP197" s="245"/>
      <c r="AQ197" s="246"/>
      <c r="AR197" s="247"/>
      <c r="AS197" s="245"/>
      <c r="AT197" s="246"/>
      <c r="AU197" s="247"/>
      <c r="AV197" s="245"/>
      <c r="AW197" s="246"/>
      <c r="AX197" s="247"/>
      <c r="AY197" s="245"/>
      <c r="AZ197" s="246"/>
      <c r="BA197" s="247"/>
      <c r="BB197" s="245"/>
      <c r="BC197" s="246"/>
      <c r="BD197" s="247"/>
      <c r="BE197" s="245"/>
      <c r="BF197" s="246"/>
      <c r="BG197" s="247"/>
      <c r="BH197" s="245"/>
      <c r="BI197" s="246"/>
      <c r="BJ197" s="247"/>
      <c r="BK197" s="245"/>
      <c r="BL197" s="246"/>
      <c r="BM197" s="247"/>
      <c r="BN197" s="245"/>
      <c r="BO197" s="246"/>
      <c r="BP197" s="247"/>
      <c r="BQ197" s="245"/>
      <c r="BR197" s="246"/>
      <c r="BS197" s="247"/>
      <c r="BT197" s="245"/>
      <c r="BU197" s="246"/>
      <c r="BV197" s="247"/>
      <c r="BW197" s="245"/>
      <c r="BX197" s="246"/>
      <c r="BY197" s="247"/>
      <c r="BZ197" s="245"/>
      <c r="CA197" s="246"/>
      <c r="CB197" s="247"/>
      <c r="CC197" s="245"/>
      <c r="CD197" s="246"/>
      <c r="CE197" s="247"/>
      <c r="CF197" s="258">
        <f t="shared" si="208"/>
        <v>0</v>
      </c>
    </row>
    <row r="198" spans="1:85" ht="15" customHeight="1">
      <c r="A198" s="264">
        <v>58</v>
      </c>
      <c r="B198" s="248" t="s">
        <v>99</v>
      </c>
      <c r="C198" s="333" t="s">
        <v>27</v>
      </c>
      <c r="D198" s="334"/>
      <c r="E198" s="335"/>
      <c r="F198" s="249"/>
      <c r="G198" s="250">
        <f>SUM(G199:G201)</f>
        <v>0</v>
      </c>
      <c r="H198" s="251">
        <f>SUM(H199:H201)</f>
        <v>0</v>
      </c>
      <c r="I198" s="249"/>
      <c r="J198" s="250">
        <f>SUM(J199:J201)</f>
        <v>0</v>
      </c>
      <c r="K198" s="251">
        <f>SUM(K199:K201)</f>
        <v>0</v>
      </c>
      <c r="L198" s="249"/>
      <c r="M198" s="250">
        <f>SUM(M199:M201)</f>
        <v>0</v>
      </c>
      <c r="N198" s="251">
        <f>SUM(N199:N201)</f>
        <v>0</v>
      </c>
      <c r="O198" s="249"/>
      <c r="P198" s="250">
        <f>SUM(P199:P201)</f>
        <v>0</v>
      </c>
      <c r="Q198" s="251">
        <f>SUM(Q199:Q201)</f>
        <v>0</v>
      </c>
      <c r="R198" s="249"/>
      <c r="S198" s="250">
        <f>SUM(S199:S201)</f>
        <v>0</v>
      </c>
      <c r="T198" s="251">
        <f>SUM(T199:T201)</f>
        <v>0</v>
      </c>
      <c r="U198" s="249"/>
      <c r="V198" s="250">
        <f>SUM(V199:V201)</f>
        <v>0</v>
      </c>
      <c r="W198" s="251">
        <f>SUM(W199:W201)</f>
        <v>0</v>
      </c>
      <c r="X198" s="249"/>
      <c r="Y198" s="250">
        <f>SUM(Y199:Y201)</f>
        <v>0</v>
      </c>
      <c r="Z198" s="251">
        <f>SUM(Z199:Z201)</f>
        <v>0</v>
      </c>
      <c r="AA198" s="249"/>
      <c r="AB198" s="250">
        <f>SUM(AB199:AB201)</f>
        <v>0</v>
      </c>
      <c r="AC198" s="251">
        <f>SUM(AC199:AC201)</f>
        <v>0</v>
      </c>
      <c r="AD198" s="249"/>
      <c r="AE198" s="250">
        <f>SUM(AE199:AE201)</f>
        <v>0</v>
      </c>
      <c r="AF198" s="251">
        <f>SUM(AF199:AF201)</f>
        <v>0</v>
      </c>
      <c r="AG198" s="249"/>
      <c r="AH198" s="250">
        <f>SUM(AH199:AH201)</f>
        <v>0</v>
      </c>
      <c r="AI198" s="251">
        <f>SUM(AI199:AI201)</f>
        <v>0</v>
      </c>
      <c r="AJ198" s="249"/>
      <c r="AK198" s="250">
        <f>SUM(AK199:AK201)</f>
        <v>0</v>
      </c>
      <c r="AL198" s="251">
        <f>SUM(AL199:AL201)</f>
        <v>1858.0743243243242</v>
      </c>
      <c r="AM198" s="249"/>
      <c r="AN198" s="250">
        <f>SUM(AN199:AN201)</f>
        <v>0</v>
      </c>
      <c r="AO198" s="251">
        <f>SUM(AO199:AO201)</f>
        <v>265.43918918918916</v>
      </c>
      <c r="AP198" s="249"/>
      <c r="AQ198" s="250">
        <f>SUM(AQ199:AQ201)</f>
        <v>0</v>
      </c>
      <c r="AR198" s="251">
        <f>SUM(AR199:AR201)</f>
        <v>265.43918918918916</v>
      </c>
      <c r="AS198" s="249"/>
      <c r="AT198" s="250">
        <f>SUM(AT199:AT201)</f>
        <v>0</v>
      </c>
      <c r="AU198" s="251">
        <f>SUM(AU199:AU201)</f>
        <v>265.43918918918916</v>
      </c>
      <c r="AV198" s="249"/>
      <c r="AW198" s="250">
        <f>SUM(AW199:AW201)</f>
        <v>0</v>
      </c>
      <c r="AX198" s="251">
        <f>SUM(AX199:AX201)</f>
        <v>265.43918918918916</v>
      </c>
      <c r="AY198" s="249"/>
      <c r="AZ198" s="250">
        <f>SUM(AZ199:AZ201)</f>
        <v>0</v>
      </c>
      <c r="BA198" s="251">
        <f>SUM(BA199:BA201)</f>
        <v>265.43918918918916</v>
      </c>
      <c r="BB198" s="249"/>
      <c r="BC198" s="250">
        <f>SUM(BC199:BC201)</f>
        <v>0</v>
      </c>
      <c r="BD198" s="251">
        <f>SUM(BD199:BD201)</f>
        <v>265.43918918918916</v>
      </c>
      <c r="BE198" s="249"/>
      <c r="BF198" s="250">
        <f>SUM(BF199:BF201)</f>
        <v>0</v>
      </c>
      <c r="BG198" s="251">
        <f>SUM(BG199:BG201)</f>
        <v>265.43918918918916</v>
      </c>
      <c r="BH198" s="249"/>
      <c r="BI198" s="250">
        <f>SUM(BI199:BI201)</f>
        <v>0</v>
      </c>
      <c r="BJ198" s="251">
        <f>SUM(BJ199:BJ201)</f>
        <v>265.43918918918916</v>
      </c>
      <c r="BK198" s="249"/>
      <c r="BL198" s="250">
        <f>SUM(BL199:BL201)</f>
        <v>0</v>
      </c>
      <c r="BM198" s="251">
        <f>SUM(BM199:BM201)</f>
        <v>265.43918918918916</v>
      </c>
      <c r="BN198" s="249"/>
      <c r="BO198" s="250">
        <f>SUM(BO199:BO201)</f>
        <v>0</v>
      </c>
      <c r="BP198" s="251">
        <f>SUM(BP199:BP201)</f>
        <v>265.43918918918916</v>
      </c>
      <c r="BQ198" s="249"/>
      <c r="BR198" s="250">
        <f>SUM(BR199:BR201)</f>
        <v>0</v>
      </c>
      <c r="BS198" s="251">
        <f>SUM(BS199:BS201)</f>
        <v>265.43918918918916</v>
      </c>
      <c r="BT198" s="249"/>
      <c r="BU198" s="250">
        <f>SUM(BU199:BU201)</f>
        <v>0</v>
      </c>
      <c r="BV198" s="251">
        <f>SUM(BV199:BV201)</f>
        <v>265.43918918918916</v>
      </c>
      <c r="BW198" s="249"/>
      <c r="BX198" s="250">
        <f>SUM(BX199:BX201)</f>
        <v>0</v>
      </c>
      <c r="BY198" s="251">
        <f>SUM(BY199:BY201)</f>
        <v>265.43918918918916</v>
      </c>
      <c r="BZ198" s="249"/>
      <c r="CA198" s="250">
        <f>SUM(CA199:CA201)</f>
        <v>0</v>
      </c>
      <c r="CB198" s="251">
        <f>SUM(CB199:CB201)</f>
        <v>265.43918918918916</v>
      </c>
      <c r="CC198" s="249"/>
      <c r="CD198" s="250">
        <f>SUM(CD199:CD201)</f>
        <v>0</v>
      </c>
      <c r="CE198" s="251">
        <f>SUM(CE199:CE201)</f>
        <v>5574.2229729729725</v>
      </c>
      <c r="CF198" s="258">
        <f t="shared" si="208"/>
        <v>0</v>
      </c>
    </row>
    <row r="199" spans="1:85" ht="15" customHeight="1" outlineLevel="1">
      <c r="A199" s="262"/>
      <c r="B199" s="304" t="s">
        <v>585</v>
      </c>
      <c r="C199" s="234" t="s">
        <v>56</v>
      </c>
      <c r="D199" s="235"/>
      <c r="E199" s="257">
        <v>265.43918918918916</v>
      </c>
      <c r="F199" s="309"/>
      <c r="G199" s="238">
        <f>+$D199*F199/1000</f>
        <v>0</v>
      </c>
      <c r="H199" s="239">
        <f>+$E199*F199</f>
        <v>0</v>
      </c>
      <c r="I199" s="254"/>
      <c r="J199" s="238">
        <f>+$D199*I199/1000</f>
        <v>0</v>
      </c>
      <c r="K199" s="239">
        <f>+$E199*I199</f>
        <v>0</v>
      </c>
      <c r="L199" s="254"/>
      <c r="M199" s="238">
        <f>+$D199*L199/1000</f>
        <v>0</v>
      </c>
      <c r="N199" s="239">
        <f>+$E199*L199</f>
        <v>0</v>
      </c>
      <c r="O199" s="254"/>
      <c r="P199" s="238">
        <f>+$D199*O199/1000</f>
        <v>0</v>
      </c>
      <c r="Q199" s="239">
        <f>+$E199*O199</f>
        <v>0</v>
      </c>
      <c r="R199" s="254"/>
      <c r="S199" s="238">
        <f>+$D199*R199/1000</f>
        <v>0</v>
      </c>
      <c r="T199" s="239">
        <f>+$E199*R199</f>
        <v>0</v>
      </c>
      <c r="U199" s="254"/>
      <c r="V199" s="238">
        <f>+$D199*U199/1000</f>
        <v>0</v>
      </c>
      <c r="W199" s="239">
        <f>+$E199*U199</f>
        <v>0</v>
      </c>
      <c r="X199" s="254"/>
      <c r="Y199" s="238">
        <f>+$D199*X199/1000</f>
        <v>0</v>
      </c>
      <c r="Z199" s="239">
        <f>+$E199*X199</f>
        <v>0</v>
      </c>
      <c r="AA199" s="254"/>
      <c r="AB199" s="238">
        <f>+$D199*AA199/1000</f>
        <v>0</v>
      </c>
      <c r="AC199" s="239">
        <f>+$E199*AA199</f>
        <v>0</v>
      </c>
      <c r="AD199" s="254"/>
      <c r="AE199" s="238">
        <f>+$D199*AD199/1000</f>
        <v>0</v>
      </c>
      <c r="AF199" s="239">
        <f>+$E199*AD199</f>
        <v>0</v>
      </c>
      <c r="AG199" s="254"/>
      <c r="AH199" s="238">
        <f>+$D199*AG199/1000</f>
        <v>0</v>
      </c>
      <c r="AI199" s="239">
        <f>+$E199*AG199</f>
        <v>0</v>
      </c>
      <c r="AJ199" s="254">
        <v>7</v>
      </c>
      <c r="AK199" s="238">
        <f>+$D199*AJ199/1000</f>
        <v>0</v>
      </c>
      <c r="AL199" s="239">
        <f>+$E199*AJ199</f>
        <v>1858.0743243243242</v>
      </c>
      <c r="AM199" s="254">
        <v>1</v>
      </c>
      <c r="AN199" s="238">
        <f>+$D199*AM199/1000</f>
        <v>0</v>
      </c>
      <c r="AO199" s="239">
        <f>+$E199*AM199</f>
        <v>265.43918918918916</v>
      </c>
      <c r="AP199" s="254">
        <v>1</v>
      </c>
      <c r="AQ199" s="238">
        <f>+$D199*AP199/1000</f>
        <v>0</v>
      </c>
      <c r="AR199" s="239">
        <f>+$E199*AP199</f>
        <v>265.43918918918916</v>
      </c>
      <c r="AS199" s="254">
        <v>1</v>
      </c>
      <c r="AT199" s="238">
        <f>+$D199*AS199/1000</f>
        <v>0</v>
      </c>
      <c r="AU199" s="239">
        <f>+$E199*AS199</f>
        <v>265.43918918918916</v>
      </c>
      <c r="AV199" s="254">
        <v>1</v>
      </c>
      <c r="AW199" s="238">
        <f>+$D199*AV199/1000</f>
        <v>0</v>
      </c>
      <c r="AX199" s="239">
        <f>+$E199*AV199</f>
        <v>265.43918918918916</v>
      </c>
      <c r="AY199" s="254">
        <v>1</v>
      </c>
      <c r="AZ199" s="238">
        <f>+$D199*AY199/1000</f>
        <v>0</v>
      </c>
      <c r="BA199" s="239">
        <f>+$E199*AY199</f>
        <v>265.43918918918916</v>
      </c>
      <c r="BB199" s="254">
        <v>1</v>
      </c>
      <c r="BC199" s="238">
        <f>+$D199*BB199/1000</f>
        <v>0</v>
      </c>
      <c r="BD199" s="239">
        <f>+$E199*BB199</f>
        <v>265.43918918918916</v>
      </c>
      <c r="BE199" s="254">
        <v>1</v>
      </c>
      <c r="BF199" s="238">
        <f>+$D199*BE199/1000</f>
        <v>0</v>
      </c>
      <c r="BG199" s="239">
        <f>+$E199*BE199</f>
        <v>265.43918918918916</v>
      </c>
      <c r="BH199" s="254">
        <v>1</v>
      </c>
      <c r="BI199" s="238">
        <f>+$D199*BH199/1000</f>
        <v>0</v>
      </c>
      <c r="BJ199" s="239">
        <f>+$E199*BH199</f>
        <v>265.43918918918916</v>
      </c>
      <c r="BK199" s="254">
        <v>1</v>
      </c>
      <c r="BL199" s="238">
        <f>+$D199*BK199/1000</f>
        <v>0</v>
      </c>
      <c r="BM199" s="239">
        <f>+$E199*BK199</f>
        <v>265.43918918918916</v>
      </c>
      <c r="BN199" s="254">
        <v>1</v>
      </c>
      <c r="BO199" s="238">
        <f>+$D199*BN199/1000</f>
        <v>0</v>
      </c>
      <c r="BP199" s="239">
        <f>+$E199*BN199</f>
        <v>265.43918918918916</v>
      </c>
      <c r="BQ199" s="254">
        <v>1</v>
      </c>
      <c r="BR199" s="238">
        <f>+$D199*BQ199/1000</f>
        <v>0</v>
      </c>
      <c r="BS199" s="239">
        <f>+$E199*BQ199</f>
        <v>265.43918918918916</v>
      </c>
      <c r="BT199" s="254">
        <v>1</v>
      </c>
      <c r="BU199" s="238">
        <f>+$D199*BT199/1000</f>
        <v>0</v>
      </c>
      <c r="BV199" s="239">
        <f>+$E199*BT199</f>
        <v>265.43918918918916</v>
      </c>
      <c r="BW199" s="254">
        <v>1</v>
      </c>
      <c r="BX199" s="238">
        <f>+$D199*BW199/1000</f>
        <v>0</v>
      </c>
      <c r="BY199" s="239">
        <f>+$E199*BW199</f>
        <v>265.43918918918916</v>
      </c>
      <c r="BZ199" s="254">
        <v>1</v>
      </c>
      <c r="CA199" s="238">
        <f>+$D199*BZ199/1000</f>
        <v>0</v>
      </c>
      <c r="CB199" s="239">
        <f>+$E199*BZ199</f>
        <v>265.43918918918916</v>
      </c>
      <c r="CC199" s="259">
        <f>SUMIF($14:$14,"QTY",199:199)</f>
        <v>21</v>
      </c>
      <c r="CD199" s="260">
        <f>SUMIF($14:$14,"IDR x 1000",199:199)</f>
        <v>0</v>
      </c>
      <c r="CE199" s="261">
        <f>SUMIF($14:$14,"USD",199:199)</f>
        <v>5574.2229729729725</v>
      </c>
      <c r="CF199" s="258">
        <f t="shared" si="208"/>
        <v>0</v>
      </c>
    </row>
    <row r="200" spans="1:85" ht="15" customHeight="1" outlineLevel="1">
      <c r="A200" s="262"/>
      <c r="B200" s="255"/>
      <c r="C200" s="234"/>
      <c r="D200" s="235"/>
      <c r="E200" s="257"/>
      <c r="F200" s="254"/>
      <c r="G200" s="238">
        <f>+$D200*F200/1000</f>
        <v>0</v>
      </c>
      <c r="H200" s="239">
        <f>+$E200*F200</f>
        <v>0</v>
      </c>
      <c r="I200" s="254"/>
      <c r="J200" s="238">
        <f>+$D200*I200/1000</f>
        <v>0</v>
      </c>
      <c r="K200" s="239">
        <f>+$E200*I200</f>
        <v>0</v>
      </c>
      <c r="L200" s="254"/>
      <c r="M200" s="238">
        <f>+$D200*L200/1000</f>
        <v>0</v>
      </c>
      <c r="N200" s="239">
        <f>+$E200*L200</f>
        <v>0</v>
      </c>
      <c r="O200" s="254"/>
      <c r="P200" s="238">
        <f>+$D200*O200/1000</f>
        <v>0</v>
      </c>
      <c r="Q200" s="239">
        <f>+$E200*O200</f>
        <v>0</v>
      </c>
      <c r="R200" s="254"/>
      <c r="S200" s="238">
        <f>+$D200*R200/1000</f>
        <v>0</v>
      </c>
      <c r="T200" s="239">
        <f>+$E200*R200</f>
        <v>0</v>
      </c>
      <c r="U200" s="254"/>
      <c r="V200" s="238">
        <f>+$D200*U200/1000</f>
        <v>0</v>
      </c>
      <c r="W200" s="239">
        <f>+$E200*U200</f>
        <v>0</v>
      </c>
      <c r="X200" s="254"/>
      <c r="Y200" s="238">
        <f>+$D200*X200/1000</f>
        <v>0</v>
      </c>
      <c r="Z200" s="239">
        <f>+$E200*X200</f>
        <v>0</v>
      </c>
      <c r="AA200" s="254"/>
      <c r="AB200" s="238">
        <f>+$D200*AA200/1000</f>
        <v>0</v>
      </c>
      <c r="AC200" s="239">
        <f>+$E200*AA200</f>
        <v>0</v>
      </c>
      <c r="AD200" s="254"/>
      <c r="AE200" s="238">
        <f>+$D200*AD200/1000</f>
        <v>0</v>
      </c>
      <c r="AF200" s="239">
        <f>+$E200*AD200</f>
        <v>0</v>
      </c>
      <c r="AG200" s="254"/>
      <c r="AH200" s="238">
        <f>+$D200*AG200/1000</f>
        <v>0</v>
      </c>
      <c r="AI200" s="239">
        <f>+$E200*AG200</f>
        <v>0</v>
      </c>
      <c r="AJ200" s="254"/>
      <c r="AK200" s="238">
        <f>+$D200*AJ200/1000</f>
        <v>0</v>
      </c>
      <c r="AL200" s="239">
        <f>+$E200*AJ200</f>
        <v>0</v>
      </c>
      <c r="AM200" s="254"/>
      <c r="AN200" s="238">
        <f>+$D200*AM200/1000</f>
        <v>0</v>
      </c>
      <c r="AO200" s="239">
        <f>+$E200*AM200</f>
        <v>0</v>
      </c>
      <c r="AP200" s="254"/>
      <c r="AQ200" s="238">
        <f>+$D200*AP200/1000</f>
        <v>0</v>
      </c>
      <c r="AR200" s="239">
        <f>+$E200*AP200</f>
        <v>0</v>
      </c>
      <c r="AS200" s="254"/>
      <c r="AT200" s="238">
        <f>+$D200*AS200/1000</f>
        <v>0</v>
      </c>
      <c r="AU200" s="239">
        <f>+$E200*AS200</f>
        <v>0</v>
      </c>
      <c r="AV200" s="254"/>
      <c r="AW200" s="238">
        <f>+$D200*AV200/1000</f>
        <v>0</v>
      </c>
      <c r="AX200" s="239">
        <f>+$E200*AV200</f>
        <v>0</v>
      </c>
      <c r="AY200" s="254"/>
      <c r="AZ200" s="238">
        <f>+$D200*AY200/1000</f>
        <v>0</v>
      </c>
      <c r="BA200" s="239">
        <f>+$E200*AY200</f>
        <v>0</v>
      </c>
      <c r="BB200" s="254"/>
      <c r="BC200" s="238">
        <f>+$D200*BB200/1000</f>
        <v>0</v>
      </c>
      <c r="BD200" s="239">
        <f>+$E200*BB200</f>
        <v>0</v>
      </c>
      <c r="BE200" s="254"/>
      <c r="BF200" s="238">
        <f>+$D200*BE200/1000</f>
        <v>0</v>
      </c>
      <c r="BG200" s="239">
        <f>+$E200*BE200</f>
        <v>0</v>
      </c>
      <c r="BH200" s="254"/>
      <c r="BI200" s="238">
        <f>+$D200*BH200/1000</f>
        <v>0</v>
      </c>
      <c r="BJ200" s="239">
        <f>+$E200*BH200</f>
        <v>0</v>
      </c>
      <c r="BK200" s="254"/>
      <c r="BL200" s="238">
        <f>+$D200*BK200/1000</f>
        <v>0</v>
      </c>
      <c r="BM200" s="239">
        <f>+$E200*BK200</f>
        <v>0</v>
      </c>
      <c r="BN200" s="254"/>
      <c r="BO200" s="238">
        <f>+$D200*BN200/1000</f>
        <v>0</v>
      </c>
      <c r="BP200" s="239">
        <f>+$E200*BN200</f>
        <v>0</v>
      </c>
      <c r="BQ200" s="254"/>
      <c r="BR200" s="238">
        <f>+$D200*BQ200/1000</f>
        <v>0</v>
      </c>
      <c r="BS200" s="239">
        <f>+$E200*BQ200</f>
        <v>0</v>
      </c>
      <c r="BT200" s="254"/>
      <c r="BU200" s="238">
        <f>+$D200*BT200/1000</f>
        <v>0</v>
      </c>
      <c r="BV200" s="239">
        <f>+$E200*BT200</f>
        <v>0</v>
      </c>
      <c r="BW200" s="254"/>
      <c r="BX200" s="238">
        <f>+$D200*BW200/1000</f>
        <v>0</v>
      </c>
      <c r="BY200" s="239">
        <f>+$E200*BW200</f>
        <v>0</v>
      </c>
      <c r="BZ200" s="254"/>
      <c r="CA200" s="238">
        <f>+$D200*BZ200/1000</f>
        <v>0</v>
      </c>
      <c r="CB200" s="239">
        <f>+$E200*BZ200</f>
        <v>0</v>
      </c>
      <c r="CC200" s="259">
        <f>SUMIF($14:$14,"QTY",200:200)</f>
        <v>0</v>
      </c>
      <c r="CD200" s="260">
        <f>SUMIF($14:$14,"IDR x 1000",200:200)</f>
        <v>0</v>
      </c>
      <c r="CE200" s="261">
        <f>SUMIF($14:$14,"USD",200:200)</f>
        <v>0</v>
      </c>
      <c r="CF200" s="258">
        <f t="shared" si="208"/>
        <v>0</v>
      </c>
    </row>
    <row r="201" spans="1:85" ht="15" customHeight="1" outlineLevel="1">
      <c r="A201" s="263" t="s">
        <v>41</v>
      </c>
      <c r="B201" s="287"/>
      <c r="C201" s="242"/>
      <c r="D201" s="243"/>
      <c r="E201" s="244"/>
      <c r="F201" s="245"/>
      <c r="G201" s="246"/>
      <c r="H201" s="247"/>
      <c r="I201" s="245"/>
      <c r="J201" s="246"/>
      <c r="K201" s="247"/>
      <c r="L201" s="245"/>
      <c r="M201" s="246"/>
      <c r="N201" s="247"/>
      <c r="O201" s="245"/>
      <c r="P201" s="246"/>
      <c r="Q201" s="247"/>
      <c r="R201" s="245"/>
      <c r="S201" s="246"/>
      <c r="T201" s="247"/>
      <c r="U201" s="245"/>
      <c r="V201" s="246"/>
      <c r="W201" s="247"/>
      <c r="X201" s="245"/>
      <c r="Y201" s="246"/>
      <c r="Z201" s="247"/>
      <c r="AA201" s="245"/>
      <c r="AB201" s="246"/>
      <c r="AC201" s="247"/>
      <c r="AD201" s="245"/>
      <c r="AE201" s="246"/>
      <c r="AF201" s="247"/>
      <c r="AG201" s="245"/>
      <c r="AH201" s="246"/>
      <c r="AI201" s="247"/>
      <c r="AJ201" s="245"/>
      <c r="AK201" s="246"/>
      <c r="AL201" s="247"/>
      <c r="AM201" s="245"/>
      <c r="AN201" s="246"/>
      <c r="AO201" s="247"/>
      <c r="AP201" s="245"/>
      <c r="AQ201" s="246"/>
      <c r="AR201" s="247"/>
      <c r="AS201" s="245"/>
      <c r="AT201" s="246"/>
      <c r="AU201" s="247"/>
      <c r="AV201" s="245"/>
      <c r="AW201" s="246"/>
      <c r="AX201" s="247"/>
      <c r="AY201" s="245"/>
      <c r="AZ201" s="246"/>
      <c r="BA201" s="247"/>
      <c r="BB201" s="245"/>
      <c r="BC201" s="246"/>
      <c r="BD201" s="247"/>
      <c r="BE201" s="245"/>
      <c r="BF201" s="246"/>
      <c r="BG201" s="247"/>
      <c r="BH201" s="245"/>
      <c r="BI201" s="246"/>
      <c r="BJ201" s="247"/>
      <c r="BK201" s="245"/>
      <c r="BL201" s="246"/>
      <c r="BM201" s="247"/>
      <c r="BN201" s="245"/>
      <c r="BO201" s="246"/>
      <c r="BP201" s="247"/>
      <c r="BQ201" s="245"/>
      <c r="BR201" s="246"/>
      <c r="BS201" s="247"/>
      <c r="BT201" s="245"/>
      <c r="BU201" s="246"/>
      <c r="BV201" s="247"/>
      <c r="BW201" s="245"/>
      <c r="BX201" s="246"/>
      <c r="BY201" s="247"/>
      <c r="BZ201" s="245"/>
      <c r="CA201" s="246"/>
      <c r="CB201" s="247"/>
      <c r="CC201" s="245"/>
      <c r="CD201" s="246"/>
      <c r="CE201" s="247"/>
      <c r="CF201" s="258">
        <f t="shared" si="208"/>
        <v>0</v>
      </c>
    </row>
    <row r="202" spans="1:85" ht="15" customHeight="1">
      <c r="A202" s="264">
        <v>59</v>
      </c>
      <c r="B202" s="281" t="s">
        <v>100</v>
      </c>
      <c r="C202" s="333" t="s">
        <v>27</v>
      </c>
      <c r="D202" s="334"/>
      <c r="E202" s="335"/>
      <c r="F202" s="249"/>
      <c r="G202" s="250">
        <f>SUM(G203:G206)</f>
        <v>0</v>
      </c>
      <c r="H202" s="251">
        <f>SUM(H203:H206)</f>
        <v>0</v>
      </c>
      <c r="I202" s="249"/>
      <c r="J202" s="250">
        <f>SUM(J203:J206)</f>
        <v>0</v>
      </c>
      <c r="K202" s="251">
        <f>SUM(K203:K206)</f>
        <v>1894.156682324747</v>
      </c>
      <c r="L202" s="249"/>
      <c r="M202" s="250">
        <f>SUM(M203:M206)</f>
        <v>0</v>
      </c>
      <c r="N202" s="251">
        <f>SUM(N203:N206)</f>
        <v>0</v>
      </c>
      <c r="O202" s="249"/>
      <c r="P202" s="250">
        <f>SUM(P203:P206)</f>
        <v>0</v>
      </c>
      <c r="Q202" s="251">
        <f>SUM(Q203:Q206)</f>
        <v>0</v>
      </c>
      <c r="R202" s="249"/>
      <c r="S202" s="250">
        <f>SUM(S203:S206)</f>
        <v>0</v>
      </c>
      <c r="T202" s="251">
        <f>SUM(T203:T206)</f>
        <v>0</v>
      </c>
      <c r="U202" s="249"/>
      <c r="V202" s="250">
        <f>SUM(V203:V206)</f>
        <v>0</v>
      </c>
      <c r="W202" s="251">
        <f>SUM(W203:W206)</f>
        <v>0</v>
      </c>
      <c r="X202" s="249"/>
      <c r="Y202" s="250">
        <f>SUM(Y203:Y206)</f>
        <v>0</v>
      </c>
      <c r="Z202" s="251">
        <f>SUM(Z203:Z206)</f>
        <v>0</v>
      </c>
      <c r="AA202" s="249"/>
      <c r="AB202" s="250">
        <f>SUM(AB203:AB206)</f>
        <v>0</v>
      </c>
      <c r="AC202" s="251">
        <f>SUM(AC203:AC206)</f>
        <v>0</v>
      </c>
      <c r="AD202" s="249"/>
      <c r="AE202" s="250">
        <f>SUM(AE203:AE206)</f>
        <v>0</v>
      </c>
      <c r="AF202" s="251">
        <f>SUM(AF203:AF206)</f>
        <v>0</v>
      </c>
      <c r="AG202" s="249"/>
      <c r="AH202" s="250">
        <f>SUM(AH203:AH206)</f>
        <v>0</v>
      </c>
      <c r="AI202" s="251">
        <f>SUM(AI203:AI206)</f>
        <v>0</v>
      </c>
      <c r="AJ202" s="249"/>
      <c r="AK202" s="250">
        <f>SUM(AK203:AK206)</f>
        <v>0</v>
      </c>
      <c r="AL202" s="251">
        <f>SUM(AL203:AL206)</f>
        <v>0</v>
      </c>
      <c r="AM202" s="249"/>
      <c r="AN202" s="250">
        <f>SUM(AN203:AN206)</f>
        <v>0</v>
      </c>
      <c r="AO202" s="251">
        <f>SUM(AO203:AO206)</f>
        <v>0</v>
      </c>
      <c r="AP202" s="249"/>
      <c r="AQ202" s="250">
        <f>SUM(AQ203:AQ206)</f>
        <v>0</v>
      </c>
      <c r="AR202" s="251">
        <f>SUM(AR203:AR206)</f>
        <v>0</v>
      </c>
      <c r="AS202" s="249"/>
      <c r="AT202" s="250">
        <f>SUM(AT203:AT206)</f>
        <v>0</v>
      </c>
      <c r="AU202" s="251">
        <f>SUM(AU203:AU206)</f>
        <v>0</v>
      </c>
      <c r="AV202" s="249"/>
      <c r="AW202" s="250">
        <f>SUM(AW203:AW206)</f>
        <v>0</v>
      </c>
      <c r="AX202" s="251">
        <f>SUM(AX203:AX206)</f>
        <v>0</v>
      </c>
      <c r="AY202" s="249"/>
      <c r="AZ202" s="250">
        <f>SUM(AZ203:AZ206)</f>
        <v>0</v>
      </c>
      <c r="BA202" s="251">
        <f>SUM(BA203:BA206)</f>
        <v>0</v>
      </c>
      <c r="BB202" s="249"/>
      <c r="BC202" s="250">
        <f>SUM(BC203:BC206)</f>
        <v>0</v>
      </c>
      <c r="BD202" s="251">
        <f>SUM(BD203:BD206)</f>
        <v>0</v>
      </c>
      <c r="BE202" s="249"/>
      <c r="BF202" s="250">
        <f>SUM(BF203:BF206)</f>
        <v>0</v>
      </c>
      <c r="BG202" s="251">
        <f>SUM(BG203:BG206)</f>
        <v>0</v>
      </c>
      <c r="BH202" s="249"/>
      <c r="BI202" s="250">
        <f>SUM(BI203:BI206)</f>
        <v>0</v>
      </c>
      <c r="BJ202" s="251">
        <f>SUM(BJ203:BJ206)</f>
        <v>0</v>
      </c>
      <c r="BK202" s="249"/>
      <c r="BL202" s="250">
        <f>SUM(BL203:BL206)</f>
        <v>0</v>
      </c>
      <c r="BM202" s="251">
        <f>SUM(BM203:BM206)</f>
        <v>0</v>
      </c>
      <c r="BN202" s="249"/>
      <c r="BO202" s="250">
        <f>SUM(BO203:BO206)</f>
        <v>0</v>
      </c>
      <c r="BP202" s="251">
        <f>SUM(BP203:BP206)</f>
        <v>0</v>
      </c>
      <c r="BQ202" s="249"/>
      <c r="BR202" s="250">
        <f>SUM(BR203:BR206)</f>
        <v>0</v>
      </c>
      <c r="BS202" s="251">
        <f>SUM(BS203:BS206)</f>
        <v>0</v>
      </c>
      <c r="BT202" s="249"/>
      <c r="BU202" s="250">
        <f>SUM(BU203:BU206)</f>
        <v>0</v>
      </c>
      <c r="BV202" s="251">
        <f>SUM(BV203:BV206)</f>
        <v>0</v>
      </c>
      <c r="BW202" s="249"/>
      <c r="BX202" s="250">
        <f>SUM(BX203:BX206)</f>
        <v>0</v>
      </c>
      <c r="BY202" s="251">
        <f>SUM(BY203:BY206)</f>
        <v>0</v>
      </c>
      <c r="BZ202" s="249"/>
      <c r="CA202" s="250">
        <f>SUM(CA203:CA206)</f>
        <v>0</v>
      </c>
      <c r="CB202" s="251">
        <f>SUM(CB203:CB206)</f>
        <v>0</v>
      </c>
      <c r="CC202" s="249"/>
      <c r="CD202" s="250">
        <f>SUM(CD203:CD206)</f>
        <v>0</v>
      </c>
      <c r="CE202" s="251">
        <f>SUM(CE203:CE206)</f>
        <v>1894.156682324747</v>
      </c>
      <c r="CF202" s="258">
        <f t="shared" si="208"/>
        <v>0</v>
      </c>
    </row>
    <row r="203" spans="1:85" ht="15" customHeight="1" outlineLevel="1">
      <c r="A203" s="262"/>
      <c r="B203" s="304" t="s">
        <v>586</v>
      </c>
      <c r="C203" s="234" t="s">
        <v>43</v>
      </c>
      <c r="D203" s="235"/>
      <c r="E203" s="257">
        <v>947.07834116237348</v>
      </c>
      <c r="F203" s="254"/>
      <c r="G203" s="238">
        <f>+$D203*F203/1000</f>
        <v>0</v>
      </c>
      <c r="H203" s="239">
        <f>+$E203*F203</f>
        <v>0</v>
      </c>
      <c r="I203" s="254">
        <v>1</v>
      </c>
      <c r="J203" s="238">
        <f>+$D203*I203/1000</f>
        <v>0</v>
      </c>
      <c r="K203" s="239">
        <f>+$E203*I203</f>
        <v>947.07834116237348</v>
      </c>
      <c r="L203" s="254"/>
      <c r="M203" s="238">
        <f>+$D203*L203/1000</f>
        <v>0</v>
      </c>
      <c r="N203" s="239">
        <f>+$E203*L203</f>
        <v>0</v>
      </c>
      <c r="O203" s="254"/>
      <c r="P203" s="238">
        <f>+$D203*O203/1000</f>
        <v>0</v>
      </c>
      <c r="Q203" s="239">
        <f>+$E203*O203</f>
        <v>0</v>
      </c>
      <c r="R203" s="254"/>
      <c r="S203" s="238">
        <f>+$D203*R203/1000</f>
        <v>0</v>
      </c>
      <c r="T203" s="239">
        <f>+$E203*R203</f>
        <v>0</v>
      </c>
      <c r="U203" s="254"/>
      <c r="V203" s="238">
        <f>+$D203*U203/1000</f>
        <v>0</v>
      </c>
      <c r="W203" s="239">
        <f>+$E203*U203</f>
        <v>0</v>
      </c>
      <c r="X203" s="254"/>
      <c r="Y203" s="238">
        <f>+$D203*X203/1000</f>
        <v>0</v>
      </c>
      <c r="Z203" s="239">
        <f>+$E203*X203</f>
        <v>0</v>
      </c>
      <c r="AA203" s="254"/>
      <c r="AB203" s="238">
        <f>+$D203*AA203/1000</f>
        <v>0</v>
      </c>
      <c r="AC203" s="239">
        <f>+$E203*AA203</f>
        <v>0</v>
      </c>
      <c r="AD203" s="254"/>
      <c r="AE203" s="238">
        <f>+$D203*AD203/1000</f>
        <v>0</v>
      </c>
      <c r="AF203" s="239">
        <f>+$E203*AD203</f>
        <v>0</v>
      </c>
      <c r="AG203" s="254"/>
      <c r="AH203" s="238">
        <f>+$D203*AG203/1000</f>
        <v>0</v>
      </c>
      <c r="AI203" s="239">
        <f>+$E203*AG203</f>
        <v>0</v>
      </c>
      <c r="AJ203" s="254"/>
      <c r="AK203" s="238">
        <f>+$D203*AJ203/1000</f>
        <v>0</v>
      </c>
      <c r="AL203" s="239">
        <f>+$E203*AJ203</f>
        <v>0</v>
      </c>
      <c r="AM203" s="254"/>
      <c r="AN203" s="238">
        <f>+$D203*AM203/1000</f>
        <v>0</v>
      </c>
      <c r="AO203" s="239">
        <f>+$E203*AM203</f>
        <v>0</v>
      </c>
      <c r="AP203" s="254"/>
      <c r="AQ203" s="238">
        <f>+$D203*AP203/1000</f>
        <v>0</v>
      </c>
      <c r="AR203" s="239">
        <f>+$E203*AP203</f>
        <v>0</v>
      </c>
      <c r="AS203" s="254"/>
      <c r="AT203" s="238">
        <f>+$D203*AS203/1000</f>
        <v>0</v>
      </c>
      <c r="AU203" s="239">
        <f>+$E203*AS203</f>
        <v>0</v>
      </c>
      <c r="AV203" s="254"/>
      <c r="AW203" s="238">
        <f>+$D203*AV203/1000</f>
        <v>0</v>
      </c>
      <c r="AX203" s="239">
        <f>+$E203*AV203</f>
        <v>0</v>
      </c>
      <c r="AY203" s="254"/>
      <c r="AZ203" s="238">
        <f>+$D203*AY203/1000</f>
        <v>0</v>
      </c>
      <c r="BA203" s="239">
        <f>+$E203*AY203</f>
        <v>0</v>
      </c>
      <c r="BB203" s="254"/>
      <c r="BC203" s="238">
        <f>+$D203*BB203/1000</f>
        <v>0</v>
      </c>
      <c r="BD203" s="239">
        <f>+$E203*BB203</f>
        <v>0</v>
      </c>
      <c r="BE203" s="254"/>
      <c r="BF203" s="238">
        <f>+$D203*BE203/1000</f>
        <v>0</v>
      </c>
      <c r="BG203" s="239">
        <f>+$E203*BE203</f>
        <v>0</v>
      </c>
      <c r="BH203" s="254"/>
      <c r="BI203" s="238">
        <f>+$D203*BH203/1000</f>
        <v>0</v>
      </c>
      <c r="BJ203" s="239">
        <f>+$E203*BH203</f>
        <v>0</v>
      </c>
      <c r="BK203" s="254"/>
      <c r="BL203" s="238">
        <f>+$D203*BK203/1000</f>
        <v>0</v>
      </c>
      <c r="BM203" s="239">
        <f>+$E203*BK203</f>
        <v>0</v>
      </c>
      <c r="BN203" s="254"/>
      <c r="BO203" s="238">
        <f>+$D203*BN203/1000</f>
        <v>0</v>
      </c>
      <c r="BP203" s="239">
        <f>+$E203*BN203</f>
        <v>0</v>
      </c>
      <c r="BQ203" s="254"/>
      <c r="BR203" s="238">
        <f>+$D203*BQ203/1000</f>
        <v>0</v>
      </c>
      <c r="BS203" s="239">
        <f>+$E203*BQ203</f>
        <v>0</v>
      </c>
      <c r="BT203" s="254"/>
      <c r="BU203" s="238">
        <f>+$D203*BT203/1000</f>
        <v>0</v>
      </c>
      <c r="BV203" s="239">
        <f>+$E203*BT203</f>
        <v>0</v>
      </c>
      <c r="BW203" s="254"/>
      <c r="BX203" s="238">
        <f>+$D203*BW203/1000</f>
        <v>0</v>
      </c>
      <c r="BY203" s="239">
        <f>+$E203*BW203</f>
        <v>0</v>
      </c>
      <c r="BZ203" s="254"/>
      <c r="CA203" s="238">
        <f>+$D203*BZ203/1000</f>
        <v>0</v>
      </c>
      <c r="CB203" s="239">
        <f>+$E203*BZ203</f>
        <v>0</v>
      </c>
      <c r="CC203" s="259">
        <f>SUMIF($14:$14,"QTY",203:203)</f>
        <v>1</v>
      </c>
      <c r="CD203" s="260">
        <f>SUMIF($14:$14,"IDR x 1000",203:203)</f>
        <v>0</v>
      </c>
      <c r="CE203" s="261">
        <f>SUMIF($14:$14,"USD",203:203)</f>
        <v>947.07834116237348</v>
      </c>
      <c r="CF203" s="258">
        <f t="shared" si="208"/>
        <v>0</v>
      </c>
    </row>
    <row r="204" spans="1:85" ht="15" customHeight="1" outlineLevel="1">
      <c r="A204" s="262"/>
      <c r="B204" s="304" t="s">
        <v>587</v>
      </c>
      <c r="C204" s="234" t="s">
        <v>43</v>
      </c>
      <c r="D204" s="235"/>
      <c r="E204" s="257">
        <v>947.07834116237348</v>
      </c>
      <c r="F204" s="254"/>
      <c r="G204" s="238">
        <f>+$D204*F204/1000</f>
        <v>0</v>
      </c>
      <c r="H204" s="239">
        <f>+$E204*F204</f>
        <v>0</v>
      </c>
      <c r="I204" s="254">
        <v>1</v>
      </c>
      <c r="J204" s="238">
        <f>+$D204*I204/1000</f>
        <v>0</v>
      </c>
      <c r="K204" s="239">
        <f>+$E204*I204</f>
        <v>947.07834116237348</v>
      </c>
      <c r="L204" s="254"/>
      <c r="M204" s="238">
        <f>+$D204*L204/1000</f>
        <v>0</v>
      </c>
      <c r="N204" s="239">
        <f>+$E204*L204</f>
        <v>0</v>
      </c>
      <c r="O204" s="254"/>
      <c r="P204" s="238">
        <f>+$D204*O204/1000</f>
        <v>0</v>
      </c>
      <c r="Q204" s="239">
        <f>+$E204*O204</f>
        <v>0</v>
      </c>
      <c r="R204" s="254"/>
      <c r="S204" s="238">
        <f>+$D204*R204/1000</f>
        <v>0</v>
      </c>
      <c r="T204" s="239">
        <f>+$E204*R204</f>
        <v>0</v>
      </c>
      <c r="U204" s="254"/>
      <c r="V204" s="238">
        <f>+$D204*U204/1000</f>
        <v>0</v>
      </c>
      <c r="W204" s="239">
        <f>+$E204*U204</f>
        <v>0</v>
      </c>
      <c r="X204" s="254"/>
      <c r="Y204" s="238">
        <f>+$D204*X204/1000</f>
        <v>0</v>
      </c>
      <c r="Z204" s="239">
        <f>+$E204*X204</f>
        <v>0</v>
      </c>
      <c r="AA204" s="254"/>
      <c r="AB204" s="238">
        <f>+$D204*AA204/1000</f>
        <v>0</v>
      </c>
      <c r="AC204" s="239">
        <f>+$E204*AA204</f>
        <v>0</v>
      </c>
      <c r="AD204" s="254"/>
      <c r="AE204" s="238">
        <f>+$D204*AD204/1000</f>
        <v>0</v>
      </c>
      <c r="AF204" s="239">
        <f>+$E204*AD204</f>
        <v>0</v>
      </c>
      <c r="AG204" s="254"/>
      <c r="AH204" s="238">
        <f>+$D204*AG204/1000</f>
        <v>0</v>
      </c>
      <c r="AI204" s="239">
        <f>+$E204*AG204</f>
        <v>0</v>
      </c>
      <c r="AJ204" s="254"/>
      <c r="AK204" s="238">
        <f>+$D204*AJ204/1000</f>
        <v>0</v>
      </c>
      <c r="AL204" s="239">
        <f>+$E204*AJ204</f>
        <v>0</v>
      </c>
      <c r="AM204" s="254"/>
      <c r="AN204" s="238">
        <f>+$D204*AM204/1000</f>
        <v>0</v>
      </c>
      <c r="AO204" s="239">
        <f>+$E204*AM204</f>
        <v>0</v>
      </c>
      <c r="AP204" s="254"/>
      <c r="AQ204" s="238">
        <f>+$D204*AP204/1000</f>
        <v>0</v>
      </c>
      <c r="AR204" s="239">
        <f>+$E204*AP204</f>
        <v>0</v>
      </c>
      <c r="AS204" s="254"/>
      <c r="AT204" s="238">
        <f>+$D204*AS204/1000</f>
        <v>0</v>
      </c>
      <c r="AU204" s="239">
        <f>+$E204*AS204</f>
        <v>0</v>
      </c>
      <c r="AV204" s="254"/>
      <c r="AW204" s="238">
        <f>+$D204*AV204/1000</f>
        <v>0</v>
      </c>
      <c r="AX204" s="239">
        <f>+$E204*AV204</f>
        <v>0</v>
      </c>
      <c r="AY204" s="254"/>
      <c r="AZ204" s="238">
        <f>+$D204*AY204/1000</f>
        <v>0</v>
      </c>
      <c r="BA204" s="239">
        <f>+$E204*AY204</f>
        <v>0</v>
      </c>
      <c r="BB204" s="254"/>
      <c r="BC204" s="238">
        <f>+$D204*BB204/1000</f>
        <v>0</v>
      </c>
      <c r="BD204" s="239">
        <f>+$E204*BB204</f>
        <v>0</v>
      </c>
      <c r="BE204" s="254"/>
      <c r="BF204" s="238">
        <f>+$D204*BE204/1000</f>
        <v>0</v>
      </c>
      <c r="BG204" s="239">
        <f>+$E204*BE204</f>
        <v>0</v>
      </c>
      <c r="BH204" s="254"/>
      <c r="BI204" s="238">
        <f>+$D204*BH204/1000</f>
        <v>0</v>
      </c>
      <c r="BJ204" s="239">
        <f>+$E204*BH204</f>
        <v>0</v>
      </c>
      <c r="BK204" s="254"/>
      <c r="BL204" s="238">
        <f>+$D204*BK204/1000</f>
        <v>0</v>
      </c>
      <c r="BM204" s="239">
        <f>+$E204*BK204</f>
        <v>0</v>
      </c>
      <c r="BN204" s="254"/>
      <c r="BO204" s="238">
        <f>+$D204*BN204/1000</f>
        <v>0</v>
      </c>
      <c r="BP204" s="239">
        <f>+$E204*BN204</f>
        <v>0</v>
      </c>
      <c r="BQ204" s="254"/>
      <c r="BR204" s="238">
        <f>+$D204*BQ204/1000</f>
        <v>0</v>
      </c>
      <c r="BS204" s="239">
        <f>+$E204*BQ204</f>
        <v>0</v>
      </c>
      <c r="BT204" s="254"/>
      <c r="BU204" s="238">
        <f>+$D204*BT204/1000</f>
        <v>0</v>
      </c>
      <c r="BV204" s="239">
        <f>+$E204*BT204</f>
        <v>0</v>
      </c>
      <c r="BW204" s="254"/>
      <c r="BX204" s="238">
        <f>+$D204*BW204/1000</f>
        <v>0</v>
      </c>
      <c r="BY204" s="239">
        <f>+$E204*BW204</f>
        <v>0</v>
      </c>
      <c r="BZ204" s="254"/>
      <c r="CA204" s="238">
        <f>+$D204*BZ204/1000</f>
        <v>0</v>
      </c>
      <c r="CB204" s="239">
        <f>+$E204*BZ204</f>
        <v>0</v>
      </c>
      <c r="CC204" s="259">
        <f>SUMIF($14:$14,"QTY",204:204)</f>
        <v>1</v>
      </c>
      <c r="CD204" s="260">
        <f>SUMIF($14:$14,"IDR x 1000",204:204)</f>
        <v>0</v>
      </c>
      <c r="CE204" s="261">
        <f>SUMIF($14:$14,"USD",204:204)</f>
        <v>947.07834116237348</v>
      </c>
      <c r="CF204" s="258">
        <f t="shared" si="208"/>
        <v>0</v>
      </c>
    </row>
    <row r="205" spans="1:85" ht="15" customHeight="1" outlineLevel="1">
      <c r="A205" s="262"/>
      <c r="B205" s="255"/>
      <c r="C205" s="234"/>
      <c r="D205" s="235"/>
      <c r="E205" s="257"/>
      <c r="F205" s="254"/>
      <c r="G205" s="238">
        <f>+$D205*F205/1000</f>
        <v>0</v>
      </c>
      <c r="H205" s="239">
        <f>+$E205*F205</f>
        <v>0</v>
      </c>
      <c r="I205" s="254"/>
      <c r="J205" s="238">
        <f>+$D205*I205/1000</f>
        <v>0</v>
      </c>
      <c r="K205" s="239">
        <f>+$E205*I205</f>
        <v>0</v>
      </c>
      <c r="L205" s="254"/>
      <c r="M205" s="238">
        <f>+$D205*L205/1000</f>
        <v>0</v>
      </c>
      <c r="N205" s="239">
        <f>+$E205*L205</f>
        <v>0</v>
      </c>
      <c r="O205" s="254"/>
      <c r="P205" s="238">
        <f>+$D205*O205/1000</f>
        <v>0</v>
      </c>
      <c r="Q205" s="239">
        <f>+$E205*O205</f>
        <v>0</v>
      </c>
      <c r="R205" s="254"/>
      <c r="S205" s="238">
        <f>+$D205*R205/1000</f>
        <v>0</v>
      </c>
      <c r="T205" s="239">
        <f>+$E205*R205</f>
        <v>0</v>
      </c>
      <c r="U205" s="254"/>
      <c r="V205" s="238">
        <f>+$D205*U205/1000</f>
        <v>0</v>
      </c>
      <c r="W205" s="239">
        <f>+$E205*U205</f>
        <v>0</v>
      </c>
      <c r="X205" s="254"/>
      <c r="Y205" s="238">
        <f>+$D205*X205/1000</f>
        <v>0</v>
      </c>
      <c r="Z205" s="239">
        <f>+$E205*X205</f>
        <v>0</v>
      </c>
      <c r="AA205" s="254"/>
      <c r="AB205" s="238">
        <f>+$D205*AA205/1000</f>
        <v>0</v>
      </c>
      <c r="AC205" s="239">
        <f>+$E205*AA205</f>
        <v>0</v>
      </c>
      <c r="AD205" s="254"/>
      <c r="AE205" s="238">
        <f>+$D205*AD205/1000</f>
        <v>0</v>
      </c>
      <c r="AF205" s="239">
        <f>+$E205*AD205</f>
        <v>0</v>
      </c>
      <c r="AG205" s="254"/>
      <c r="AH205" s="238">
        <f>+$D205*AG205/1000</f>
        <v>0</v>
      </c>
      <c r="AI205" s="239">
        <f>+$E205*AG205</f>
        <v>0</v>
      </c>
      <c r="AJ205" s="254"/>
      <c r="AK205" s="238">
        <f>+$D205*AJ205/1000</f>
        <v>0</v>
      </c>
      <c r="AL205" s="239">
        <f>+$E205*AJ205</f>
        <v>0</v>
      </c>
      <c r="AM205" s="254"/>
      <c r="AN205" s="238">
        <f>+$D205*AM205/1000</f>
        <v>0</v>
      </c>
      <c r="AO205" s="239">
        <f>+$E205*AM205</f>
        <v>0</v>
      </c>
      <c r="AP205" s="254"/>
      <c r="AQ205" s="238">
        <f>+$D205*AP205/1000</f>
        <v>0</v>
      </c>
      <c r="AR205" s="239">
        <f>+$E205*AP205</f>
        <v>0</v>
      </c>
      <c r="AS205" s="254"/>
      <c r="AT205" s="238">
        <f>+$D205*AS205/1000</f>
        <v>0</v>
      </c>
      <c r="AU205" s="239">
        <f>+$E205*AS205</f>
        <v>0</v>
      </c>
      <c r="AV205" s="254"/>
      <c r="AW205" s="238">
        <f>+$D205*AV205/1000</f>
        <v>0</v>
      </c>
      <c r="AX205" s="239">
        <f>+$E205*AV205</f>
        <v>0</v>
      </c>
      <c r="AY205" s="254"/>
      <c r="AZ205" s="238">
        <f>+$D205*AY205/1000</f>
        <v>0</v>
      </c>
      <c r="BA205" s="239">
        <f>+$E205*AY205</f>
        <v>0</v>
      </c>
      <c r="BB205" s="254"/>
      <c r="BC205" s="238">
        <f>+$D205*BB205/1000</f>
        <v>0</v>
      </c>
      <c r="BD205" s="239">
        <f>+$E205*BB205</f>
        <v>0</v>
      </c>
      <c r="BE205" s="254"/>
      <c r="BF205" s="238">
        <f>+$D205*BE205/1000</f>
        <v>0</v>
      </c>
      <c r="BG205" s="239">
        <f>+$E205*BE205</f>
        <v>0</v>
      </c>
      <c r="BH205" s="254"/>
      <c r="BI205" s="238">
        <f>+$D205*BH205/1000</f>
        <v>0</v>
      </c>
      <c r="BJ205" s="239">
        <f>+$E205*BH205</f>
        <v>0</v>
      </c>
      <c r="BK205" s="254"/>
      <c r="BL205" s="238">
        <f>+$D205*BK205/1000</f>
        <v>0</v>
      </c>
      <c r="BM205" s="239">
        <f>+$E205*BK205</f>
        <v>0</v>
      </c>
      <c r="BN205" s="254"/>
      <c r="BO205" s="238">
        <f>+$D205*BN205/1000</f>
        <v>0</v>
      </c>
      <c r="BP205" s="239">
        <f>+$E205*BN205</f>
        <v>0</v>
      </c>
      <c r="BQ205" s="254"/>
      <c r="BR205" s="238">
        <f>+$D205*BQ205/1000</f>
        <v>0</v>
      </c>
      <c r="BS205" s="239">
        <f>+$E205*BQ205</f>
        <v>0</v>
      </c>
      <c r="BT205" s="254"/>
      <c r="BU205" s="238">
        <f>+$D205*BT205/1000</f>
        <v>0</v>
      </c>
      <c r="BV205" s="239">
        <f>+$E205*BT205</f>
        <v>0</v>
      </c>
      <c r="BW205" s="254"/>
      <c r="BX205" s="238">
        <f>+$D205*BW205/1000</f>
        <v>0</v>
      </c>
      <c r="BY205" s="239">
        <f>+$E205*BW205</f>
        <v>0</v>
      </c>
      <c r="BZ205" s="254"/>
      <c r="CA205" s="238">
        <f>+$D205*BZ205/1000</f>
        <v>0</v>
      </c>
      <c r="CB205" s="239">
        <f>+$E205*BZ205</f>
        <v>0</v>
      </c>
      <c r="CC205" s="259">
        <f>SUMIF($14:$14,"QTY",205:205)</f>
        <v>0</v>
      </c>
      <c r="CD205" s="260">
        <f>SUMIF($14:$14,"IDR x 1000",205:205)</f>
        <v>0</v>
      </c>
      <c r="CE205" s="261">
        <f>SUMIF($14:$14,"USD",205:205)</f>
        <v>0</v>
      </c>
      <c r="CF205" s="258">
        <f>CD205/14350*1000</f>
        <v>0</v>
      </c>
    </row>
    <row r="206" spans="1:85" ht="15" customHeight="1" outlineLevel="1" thickBot="1">
      <c r="A206" s="263" t="s">
        <v>41</v>
      </c>
      <c r="B206" s="287"/>
      <c r="C206" s="242"/>
      <c r="D206" s="243"/>
      <c r="E206" s="244"/>
      <c r="F206" s="245"/>
      <c r="G206" s="246"/>
      <c r="H206" s="247"/>
      <c r="I206" s="245"/>
      <c r="J206" s="246"/>
      <c r="K206" s="247"/>
      <c r="L206" s="245"/>
      <c r="M206" s="246"/>
      <c r="N206" s="247"/>
      <c r="O206" s="245"/>
      <c r="P206" s="246"/>
      <c r="Q206" s="247"/>
      <c r="R206" s="245"/>
      <c r="S206" s="246"/>
      <c r="T206" s="247"/>
      <c r="U206" s="245"/>
      <c r="V206" s="246"/>
      <c r="W206" s="247"/>
      <c r="X206" s="245"/>
      <c r="Y206" s="246"/>
      <c r="Z206" s="247"/>
      <c r="AA206" s="245"/>
      <c r="AB206" s="246"/>
      <c r="AC206" s="247"/>
      <c r="AD206" s="245"/>
      <c r="AE206" s="246"/>
      <c r="AF206" s="247"/>
      <c r="AG206" s="245"/>
      <c r="AH206" s="246"/>
      <c r="AI206" s="247"/>
      <c r="AJ206" s="245"/>
      <c r="AK206" s="246"/>
      <c r="AL206" s="247"/>
      <c r="AM206" s="245"/>
      <c r="AN206" s="246"/>
      <c r="AO206" s="247"/>
      <c r="AP206" s="245"/>
      <c r="AQ206" s="246"/>
      <c r="AR206" s="247"/>
      <c r="AS206" s="245"/>
      <c r="AT206" s="246"/>
      <c r="AU206" s="247"/>
      <c r="AV206" s="245"/>
      <c r="AW206" s="246"/>
      <c r="AX206" s="247"/>
      <c r="AY206" s="245"/>
      <c r="AZ206" s="246"/>
      <c r="BA206" s="247"/>
      <c r="BB206" s="245"/>
      <c r="BC206" s="246"/>
      <c r="BD206" s="247"/>
      <c r="BE206" s="245"/>
      <c r="BF206" s="246"/>
      <c r="BG206" s="247"/>
      <c r="BH206" s="245"/>
      <c r="BI206" s="246"/>
      <c r="BJ206" s="247"/>
      <c r="BK206" s="245"/>
      <c r="BL206" s="246"/>
      <c r="BM206" s="247"/>
      <c r="BN206" s="245"/>
      <c r="BO206" s="246"/>
      <c r="BP206" s="247"/>
      <c r="BQ206" s="245"/>
      <c r="BR206" s="246"/>
      <c r="BS206" s="247"/>
      <c r="BT206" s="245"/>
      <c r="BU206" s="246"/>
      <c r="BV206" s="247"/>
      <c r="BW206" s="245"/>
      <c r="BX206" s="246"/>
      <c r="BY206" s="247"/>
      <c r="BZ206" s="245"/>
      <c r="CA206" s="246"/>
      <c r="CB206" s="247"/>
      <c r="CC206" s="245"/>
      <c r="CD206" s="246"/>
      <c r="CE206" s="247"/>
      <c r="CF206" s="258">
        <f t="shared" si="208"/>
        <v>0</v>
      </c>
    </row>
    <row r="207" spans="1:85" ht="15" hidden="1" customHeight="1">
      <c r="A207" s="264">
        <v>60</v>
      </c>
      <c r="B207" s="281" t="s">
        <v>101</v>
      </c>
      <c r="C207" s="333" t="s">
        <v>27</v>
      </c>
      <c r="D207" s="334"/>
      <c r="E207" s="335"/>
      <c r="F207" s="249"/>
      <c r="G207" s="250">
        <f>SUM(G208:G209)</f>
        <v>0</v>
      </c>
      <c r="H207" s="251">
        <f>SUM(H208:H209)</f>
        <v>0</v>
      </c>
      <c r="I207" s="249"/>
      <c r="J207" s="250">
        <f>SUM(J208:J209)</f>
        <v>0</v>
      </c>
      <c r="K207" s="251">
        <f>SUM(K208:K209)</f>
        <v>0</v>
      </c>
      <c r="L207" s="249"/>
      <c r="M207" s="250">
        <f>SUM(M208:M209)</f>
        <v>0</v>
      </c>
      <c r="N207" s="251">
        <f>SUM(N208:N209)</f>
        <v>0</v>
      </c>
      <c r="O207" s="249"/>
      <c r="P207" s="250">
        <f>SUM(P208:P209)</f>
        <v>0</v>
      </c>
      <c r="Q207" s="251">
        <f>SUM(Q208:Q209)</f>
        <v>0</v>
      </c>
      <c r="R207" s="249"/>
      <c r="S207" s="250">
        <f>SUM(S208:S209)</f>
        <v>0</v>
      </c>
      <c r="T207" s="251">
        <f>SUM(T208:T209)</f>
        <v>0</v>
      </c>
      <c r="U207" s="249"/>
      <c r="V207" s="250">
        <f>SUM(V208:V209)</f>
        <v>0</v>
      </c>
      <c r="W207" s="251">
        <f>SUM(W208:W209)</f>
        <v>0</v>
      </c>
      <c r="X207" s="249"/>
      <c r="Y207" s="250">
        <f>SUM(Y208:Y209)</f>
        <v>0</v>
      </c>
      <c r="Z207" s="251">
        <f>SUM(Z208:Z209)</f>
        <v>0</v>
      </c>
      <c r="AA207" s="249"/>
      <c r="AB207" s="250">
        <f>SUM(AB208:AB209)</f>
        <v>0</v>
      </c>
      <c r="AC207" s="251">
        <f>SUM(AC208:AC209)</f>
        <v>0</v>
      </c>
      <c r="AD207" s="249"/>
      <c r="AE207" s="250">
        <f>SUM(AE208:AE209)</f>
        <v>0</v>
      </c>
      <c r="AF207" s="251">
        <f>SUM(AF208:AF209)</f>
        <v>0</v>
      </c>
      <c r="AG207" s="249"/>
      <c r="AH207" s="250">
        <f>SUM(AH208:AH209)</f>
        <v>0</v>
      </c>
      <c r="AI207" s="251">
        <f>SUM(AI208:AI209)</f>
        <v>0</v>
      </c>
      <c r="AJ207" s="249"/>
      <c r="AK207" s="250">
        <f>SUM(AK208:AK209)</f>
        <v>0</v>
      </c>
      <c r="AL207" s="251">
        <f>SUM(AL208:AL209)</f>
        <v>0</v>
      </c>
      <c r="AM207" s="249"/>
      <c r="AN207" s="250">
        <f>SUM(AN208:AN209)</f>
        <v>0</v>
      </c>
      <c r="AO207" s="251">
        <f>SUM(AO208:AO209)</f>
        <v>0</v>
      </c>
      <c r="AP207" s="249"/>
      <c r="AQ207" s="250">
        <f>SUM(AQ208:AQ209)</f>
        <v>0</v>
      </c>
      <c r="AR207" s="251">
        <f>SUM(AR208:AR209)</f>
        <v>0</v>
      </c>
      <c r="AS207" s="249"/>
      <c r="AT207" s="250">
        <f>SUM(AT208:AT209)</f>
        <v>0</v>
      </c>
      <c r="AU207" s="251">
        <f>SUM(AU208:AU209)</f>
        <v>0</v>
      </c>
      <c r="AV207" s="249"/>
      <c r="AW207" s="250">
        <f>SUM(AW208:AW209)</f>
        <v>0</v>
      </c>
      <c r="AX207" s="251">
        <f>SUM(AX208:AX209)</f>
        <v>0</v>
      </c>
      <c r="AY207" s="249"/>
      <c r="AZ207" s="250">
        <f>SUM(AZ208:AZ209)</f>
        <v>0</v>
      </c>
      <c r="BA207" s="251">
        <f>SUM(BA208:BA209)</f>
        <v>0</v>
      </c>
      <c r="BB207" s="249"/>
      <c r="BC207" s="250">
        <f>SUM(BC208:BC209)</f>
        <v>0</v>
      </c>
      <c r="BD207" s="251">
        <f>SUM(BD208:BD209)</f>
        <v>0</v>
      </c>
      <c r="BE207" s="249"/>
      <c r="BF207" s="250">
        <f>SUM(BF208:BF209)</f>
        <v>0</v>
      </c>
      <c r="BG207" s="251">
        <f>SUM(BG208:BG209)</f>
        <v>0</v>
      </c>
      <c r="BH207" s="249"/>
      <c r="BI207" s="250">
        <f>SUM(BI208:BI209)</f>
        <v>0</v>
      </c>
      <c r="BJ207" s="251">
        <f>SUM(BJ208:BJ209)</f>
        <v>0</v>
      </c>
      <c r="BK207" s="249"/>
      <c r="BL207" s="250">
        <f>SUM(BL208:BL209)</f>
        <v>0</v>
      </c>
      <c r="BM207" s="251">
        <f>SUM(BM208:BM209)</f>
        <v>0</v>
      </c>
      <c r="BN207" s="249"/>
      <c r="BO207" s="250">
        <f>SUM(BO208:BO209)</f>
        <v>0</v>
      </c>
      <c r="BP207" s="251">
        <f>SUM(BP208:BP209)</f>
        <v>0</v>
      </c>
      <c r="BQ207" s="249"/>
      <c r="BR207" s="250">
        <f>SUM(BR208:BR209)</f>
        <v>0</v>
      </c>
      <c r="BS207" s="251">
        <f>SUM(BS208:BS209)</f>
        <v>0</v>
      </c>
      <c r="BT207" s="249"/>
      <c r="BU207" s="250">
        <f>SUM(BU208:BU209)</f>
        <v>0</v>
      </c>
      <c r="BV207" s="251">
        <f>SUM(BV208:BV209)</f>
        <v>0</v>
      </c>
      <c r="BW207" s="249"/>
      <c r="BX207" s="250">
        <f>SUM(BX208:BX209)</f>
        <v>0</v>
      </c>
      <c r="BY207" s="251">
        <f>SUM(BY208:BY209)</f>
        <v>0</v>
      </c>
      <c r="BZ207" s="249"/>
      <c r="CA207" s="250">
        <f>SUM(CA208:CA209)</f>
        <v>0</v>
      </c>
      <c r="CB207" s="251">
        <f>SUM(CB208:CB209)</f>
        <v>0</v>
      </c>
      <c r="CC207" s="249"/>
      <c r="CD207" s="250">
        <f>SUM(CD208:CD209)</f>
        <v>0</v>
      </c>
      <c r="CE207" s="251">
        <f>SUM(CE208:CE209)</f>
        <v>0</v>
      </c>
      <c r="CF207" s="258">
        <f t="shared" si="208"/>
        <v>0</v>
      </c>
    </row>
    <row r="208" spans="1:85" ht="15" hidden="1" customHeight="1" outlineLevel="1">
      <c r="A208" s="262"/>
      <c r="B208" s="288"/>
      <c r="C208" s="234"/>
      <c r="D208" s="235"/>
      <c r="E208" s="257"/>
      <c r="F208" s="254"/>
      <c r="G208" s="238">
        <f>+$D208*F208/1000</f>
        <v>0</v>
      </c>
      <c r="H208" s="239">
        <f>+$E208*F208</f>
        <v>0</v>
      </c>
      <c r="I208" s="254"/>
      <c r="J208" s="238">
        <f>+$D208*I208/1000</f>
        <v>0</v>
      </c>
      <c r="K208" s="239">
        <f>+$E208*I208</f>
        <v>0</v>
      </c>
      <c r="L208" s="254"/>
      <c r="M208" s="238">
        <f>+$D208*L208/1000</f>
        <v>0</v>
      </c>
      <c r="N208" s="239">
        <f>+$E208*L208</f>
        <v>0</v>
      </c>
      <c r="O208" s="254"/>
      <c r="P208" s="238">
        <f>+$D208*O208/1000</f>
        <v>0</v>
      </c>
      <c r="Q208" s="239">
        <f>+$E208*O208</f>
        <v>0</v>
      </c>
      <c r="R208" s="254"/>
      <c r="S208" s="238">
        <f>+$D208*R208/1000</f>
        <v>0</v>
      </c>
      <c r="T208" s="239">
        <f>+$E208*R208</f>
        <v>0</v>
      </c>
      <c r="U208" s="254"/>
      <c r="V208" s="238">
        <f>+$D208*U208/1000</f>
        <v>0</v>
      </c>
      <c r="W208" s="239">
        <f>+$E208*U208</f>
        <v>0</v>
      </c>
      <c r="X208" s="254"/>
      <c r="Y208" s="238">
        <f>+$D208*X208/1000</f>
        <v>0</v>
      </c>
      <c r="Z208" s="239">
        <f>+$E208*X208</f>
        <v>0</v>
      </c>
      <c r="AA208" s="254"/>
      <c r="AB208" s="238">
        <f>+$D208*AA208/1000</f>
        <v>0</v>
      </c>
      <c r="AC208" s="239">
        <f>+$E208*AA208</f>
        <v>0</v>
      </c>
      <c r="AD208" s="254"/>
      <c r="AE208" s="238">
        <f>+$D208*AD208/1000</f>
        <v>0</v>
      </c>
      <c r="AF208" s="239">
        <f>+$E208*AD208</f>
        <v>0</v>
      </c>
      <c r="AG208" s="254"/>
      <c r="AH208" s="238">
        <f>+$D208*AG208/1000</f>
        <v>0</v>
      </c>
      <c r="AI208" s="239">
        <f>+$E208*AG208</f>
        <v>0</v>
      </c>
      <c r="AJ208" s="254"/>
      <c r="AK208" s="238">
        <f>+$D208*AJ208/1000</f>
        <v>0</v>
      </c>
      <c r="AL208" s="239">
        <f>+$E208*AJ208</f>
        <v>0</v>
      </c>
      <c r="AM208" s="254"/>
      <c r="AN208" s="238">
        <f>+$D208*AM208/1000</f>
        <v>0</v>
      </c>
      <c r="AO208" s="239">
        <f>+$E208*AM208</f>
        <v>0</v>
      </c>
      <c r="AP208" s="254"/>
      <c r="AQ208" s="238">
        <f>+$D208*AP208/1000</f>
        <v>0</v>
      </c>
      <c r="AR208" s="239">
        <f>+$E208*AP208</f>
        <v>0</v>
      </c>
      <c r="AS208" s="254"/>
      <c r="AT208" s="238">
        <f>+$D208*AS208/1000</f>
        <v>0</v>
      </c>
      <c r="AU208" s="239">
        <f>+$E208*AS208</f>
        <v>0</v>
      </c>
      <c r="AV208" s="254"/>
      <c r="AW208" s="238">
        <f>+$D208*AV208/1000</f>
        <v>0</v>
      </c>
      <c r="AX208" s="239">
        <f>+$E208*AV208</f>
        <v>0</v>
      </c>
      <c r="AY208" s="254"/>
      <c r="AZ208" s="238">
        <f>+$D208*AY208/1000</f>
        <v>0</v>
      </c>
      <c r="BA208" s="239">
        <f>+$E208*AY208</f>
        <v>0</v>
      </c>
      <c r="BB208" s="254"/>
      <c r="BC208" s="238">
        <f>+$D208*BB208/1000</f>
        <v>0</v>
      </c>
      <c r="BD208" s="239">
        <f>+$E208*BB208</f>
        <v>0</v>
      </c>
      <c r="BE208" s="254"/>
      <c r="BF208" s="238">
        <f>+$D208*BE208/1000</f>
        <v>0</v>
      </c>
      <c r="BG208" s="239">
        <f>+$E208*BE208</f>
        <v>0</v>
      </c>
      <c r="BH208" s="254"/>
      <c r="BI208" s="238">
        <f>+$D208*BH208/1000</f>
        <v>0</v>
      </c>
      <c r="BJ208" s="239">
        <f>+$E208*BH208</f>
        <v>0</v>
      </c>
      <c r="BK208" s="254"/>
      <c r="BL208" s="238">
        <f>+$D208*BK208/1000</f>
        <v>0</v>
      </c>
      <c r="BM208" s="239">
        <f>+$E208*BK208</f>
        <v>0</v>
      </c>
      <c r="BN208" s="254"/>
      <c r="BO208" s="238">
        <f>+$D208*BN208/1000</f>
        <v>0</v>
      </c>
      <c r="BP208" s="239">
        <f>+$E208*BN208</f>
        <v>0</v>
      </c>
      <c r="BQ208" s="254"/>
      <c r="BR208" s="238">
        <f>+$D208*BQ208/1000</f>
        <v>0</v>
      </c>
      <c r="BS208" s="239">
        <f>+$E208*BQ208</f>
        <v>0</v>
      </c>
      <c r="BT208" s="254"/>
      <c r="BU208" s="238">
        <f>+$D208*BT208/1000</f>
        <v>0</v>
      </c>
      <c r="BV208" s="239">
        <f>+$E208*BT208</f>
        <v>0</v>
      </c>
      <c r="BW208" s="254"/>
      <c r="BX208" s="238">
        <f>+$D208*BW208/1000</f>
        <v>0</v>
      </c>
      <c r="BY208" s="239">
        <f>+$E208*BW208</f>
        <v>0</v>
      </c>
      <c r="BZ208" s="254"/>
      <c r="CA208" s="238">
        <f>+$D208*BZ208/1000</f>
        <v>0</v>
      </c>
      <c r="CB208" s="239">
        <f>+$E208*BZ208</f>
        <v>0</v>
      </c>
      <c r="CC208" s="259">
        <f>SUMIF($14:$14,"QTY",208:208)</f>
        <v>0</v>
      </c>
      <c r="CD208" s="260">
        <f>SUMIF($14:$14,"IDR x 1000",208:208)</f>
        <v>0</v>
      </c>
      <c r="CE208" s="261">
        <f>SUMIF($14:$14,"USD",208:208)</f>
        <v>0</v>
      </c>
      <c r="CF208" s="258">
        <f t="shared" si="208"/>
        <v>0</v>
      </c>
    </row>
    <row r="209" spans="1:86" ht="15" hidden="1" customHeight="1" outlineLevel="1">
      <c r="A209" s="263" t="s">
        <v>41</v>
      </c>
      <c r="B209" s="287"/>
      <c r="C209" s="242"/>
      <c r="D209" s="243"/>
      <c r="E209" s="244"/>
      <c r="F209" s="245"/>
      <c r="G209" s="246"/>
      <c r="H209" s="247"/>
      <c r="I209" s="245"/>
      <c r="J209" s="246"/>
      <c r="K209" s="247"/>
      <c r="L209" s="245"/>
      <c r="M209" s="246"/>
      <c r="N209" s="247"/>
      <c r="O209" s="245"/>
      <c r="P209" s="246"/>
      <c r="Q209" s="247"/>
      <c r="R209" s="245"/>
      <c r="S209" s="246"/>
      <c r="T209" s="247"/>
      <c r="U209" s="245"/>
      <c r="V209" s="246"/>
      <c r="W209" s="247"/>
      <c r="X209" s="245"/>
      <c r="Y209" s="246"/>
      <c r="Z209" s="247"/>
      <c r="AA209" s="245"/>
      <c r="AB209" s="246"/>
      <c r="AC209" s="247"/>
      <c r="AD209" s="245"/>
      <c r="AE209" s="246"/>
      <c r="AF209" s="247"/>
      <c r="AG209" s="245"/>
      <c r="AH209" s="246"/>
      <c r="AI209" s="247"/>
      <c r="AJ209" s="245"/>
      <c r="AK209" s="246"/>
      <c r="AL209" s="247"/>
      <c r="AM209" s="245"/>
      <c r="AN209" s="246"/>
      <c r="AO209" s="247"/>
      <c r="AP209" s="245"/>
      <c r="AQ209" s="246"/>
      <c r="AR209" s="247"/>
      <c r="AS209" s="245"/>
      <c r="AT209" s="246"/>
      <c r="AU209" s="247"/>
      <c r="AV209" s="245"/>
      <c r="AW209" s="246"/>
      <c r="AX209" s="247"/>
      <c r="AY209" s="245"/>
      <c r="AZ209" s="246"/>
      <c r="BA209" s="247"/>
      <c r="BB209" s="245"/>
      <c r="BC209" s="246"/>
      <c r="BD209" s="247"/>
      <c r="BE209" s="245"/>
      <c r="BF209" s="246"/>
      <c r="BG209" s="247"/>
      <c r="BH209" s="245"/>
      <c r="BI209" s="246"/>
      <c r="BJ209" s="247"/>
      <c r="BK209" s="245"/>
      <c r="BL209" s="246"/>
      <c r="BM209" s="247"/>
      <c r="BN209" s="245"/>
      <c r="BO209" s="246"/>
      <c r="BP209" s="247"/>
      <c r="BQ209" s="245"/>
      <c r="BR209" s="246"/>
      <c r="BS209" s="247"/>
      <c r="BT209" s="245"/>
      <c r="BU209" s="246"/>
      <c r="BV209" s="247"/>
      <c r="BW209" s="245"/>
      <c r="BX209" s="246"/>
      <c r="BY209" s="247"/>
      <c r="BZ209" s="245"/>
      <c r="CA209" s="246"/>
      <c r="CB209" s="247"/>
      <c r="CC209" s="245"/>
      <c r="CD209" s="246"/>
      <c r="CE209" s="247"/>
      <c r="CF209" s="258">
        <f t="shared" si="208"/>
        <v>0</v>
      </c>
    </row>
    <row r="210" spans="1:86" ht="15" hidden="1" customHeight="1" collapsed="1">
      <c r="A210" s="264">
        <v>61</v>
      </c>
      <c r="B210" s="281" t="s">
        <v>102</v>
      </c>
      <c r="C210" s="333" t="s">
        <v>27</v>
      </c>
      <c r="D210" s="334"/>
      <c r="E210" s="335"/>
      <c r="F210" s="249"/>
      <c r="G210" s="250">
        <f>SUM(G211:G212)</f>
        <v>0</v>
      </c>
      <c r="H210" s="251">
        <f>SUM(H211:H212)</f>
        <v>0</v>
      </c>
      <c r="I210" s="249"/>
      <c r="J210" s="250">
        <f>SUM(J211:J212)</f>
        <v>0</v>
      </c>
      <c r="K210" s="251">
        <f>SUM(K211:K212)</f>
        <v>0</v>
      </c>
      <c r="L210" s="249"/>
      <c r="M210" s="250">
        <f>SUM(M211:M212)</f>
        <v>0</v>
      </c>
      <c r="N210" s="251">
        <f>SUM(N211:N212)</f>
        <v>0</v>
      </c>
      <c r="O210" s="249"/>
      <c r="P210" s="250">
        <f>SUM(P211:P212)</f>
        <v>0</v>
      </c>
      <c r="Q210" s="251">
        <f>SUM(Q211:Q212)</f>
        <v>0</v>
      </c>
      <c r="R210" s="249"/>
      <c r="S210" s="250">
        <f>SUM(S211:S212)</f>
        <v>0</v>
      </c>
      <c r="T210" s="251">
        <f>SUM(T211:T212)</f>
        <v>0</v>
      </c>
      <c r="U210" s="249"/>
      <c r="V210" s="250">
        <f>SUM(V211:V212)</f>
        <v>0</v>
      </c>
      <c r="W210" s="251">
        <f>SUM(W211:W212)</f>
        <v>0</v>
      </c>
      <c r="X210" s="249"/>
      <c r="Y210" s="250">
        <f>SUM(Y211:Y212)</f>
        <v>0</v>
      </c>
      <c r="Z210" s="251">
        <f>SUM(Z211:Z212)</f>
        <v>0</v>
      </c>
      <c r="AA210" s="249"/>
      <c r="AB210" s="250">
        <f>SUM(AB211:AB212)</f>
        <v>0</v>
      </c>
      <c r="AC210" s="251">
        <f>SUM(AC211:AC212)</f>
        <v>0</v>
      </c>
      <c r="AD210" s="249"/>
      <c r="AE210" s="250">
        <f>SUM(AE211:AE212)</f>
        <v>0</v>
      </c>
      <c r="AF210" s="251">
        <f>SUM(AF211:AF212)</f>
        <v>0</v>
      </c>
      <c r="AG210" s="249"/>
      <c r="AH210" s="250">
        <f>SUM(AH211:AH212)</f>
        <v>0</v>
      </c>
      <c r="AI210" s="251">
        <f>SUM(AI211:AI212)</f>
        <v>0</v>
      </c>
      <c r="AJ210" s="249"/>
      <c r="AK210" s="250">
        <f>SUM(AK211:AK212)</f>
        <v>0</v>
      </c>
      <c r="AL210" s="251">
        <f>SUM(AL211:AL212)</f>
        <v>0</v>
      </c>
      <c r="AM210" s="249"/>
      <c r="AN210" s="250">
        <f>SUM(AN211:AN212)</f>
        <v>0</v>
      </c>
      <c r="AO210" s="251">
        <f>SUM(AO211:AO212)</f>
        <v>0</v>
      </c>
      <c r="AP210" s="249"/>
      <c r="AQ210" s="250">
        <f>SUM(AQ211:AQ212)</f>
        <v>0</v>
      </c>
      <c r="AR210" s="251">
        <f>SUM(AR211:AR212)</f>
        <v>0</v>
      </c>
      <c r="AS210" s="249"/>
      <c r="AT210" s="250">
        <f>SUM(AT211:AT212)</f>
        <v>0</v>
      </c>
      <c r="AU210" s="251">
        <f>SUM(AU211:AU212)</f>
        <v>0</v>
      </c>
      <c r="AV210" s="249"/>
      <c r="AW210" s="250">
        <f>SUM(AW211:AW212)</f>
        <v>0</v>
      </c>
      <c r="AX210" s="251">
        <f>SUM(AX211:AX212)</f>
        <v>0</v>
      </c>
      <c r="AY210" s="249"/>
      <c r="AZ210" s="250">
        <f>SUM(AZ211:AZ212)</f>
        <v>0</v>
      </c>
      <c r="BA210" s="251">
        <f>SUM(BA211:BA212)</f>
        <v>0</v>
      </c>
      <c r="BB210" s="249"/>
      <c r="BC210" s="250">
        <f>SUM(BC211:BC212)</f>
        <v>0</v>
      </c>
      <c r="BD210" s="251">
        <f>SUM(BD211:BD212)</f>
        <v>0</v>
      </c>
      <c r="BE210" s="249"/>
      <c r="BF210" s="250">
        <f>SUM(BF211:BF212)</f>
        <v>0</v>
      </c>
      <c r="BG210" s="251">
        <f>SUM(BG211:BG212)</f>
        <v>0</v>
      </c>
      <c r="BH210" s="249"/>
      <c r="BI210" s="250">
        <f>SUM(BI211:BI212)</f>
        <v>0</v>
      </c>
      <c r="BJ210" s="251">
        <f>SUM(BJ211:BJ212)</f>
        <v>0</v>
      </c>
      <c r="BK210" s="249"/>
      <c r="BL210" s="250">
        <f>SUM(BL211:BL212)</f>
        <v>0</v>
      </c>
      <c r="BM210" s="251">
        <f>SUM(BM211:BM212)</f>
        <v>0</v>
      </c>
      <c r="BN210" s="249"/>
      <c r="BO210" s="250">
        <f>SUM(BO211:BO212)</f>
        <v>0</v>
      </c>
      <c r="BP210" s="251">
        <f>SUM(BP211:BP212)</f>
        <v>0</v>
      </c>
      <c r="BQ210" s="249"/>
      <c r="BR210" s="250">
        <f>SUM(BR211:BR212)</f>
        <v>0</v>
      </c>
      <c r="BS210" s="251">
        <f>SUM(BS211:BS212)</f>
        <v>0</v>
      </c>
      <c r="BT210" s="249"/>
      <c r="BU210" s="250">
        <f>SUM(BU211:BU212)</f>
        <v>0</v>
      </c>
      <c r="BV210" s="251">
        <f>SUM(BV211:BV212)</f>
        <v>0</v>
      </c>
      <c r="BW210" s="249"/>
      <c r="BX210" s="250">
        <f>SUM(BX211:BX212)</f>
        <v>0</v>
      </c>
      <c r="BY210" s="251">
        <f>SUM(BY211:BY212)</f>
        <v>0</v>
      </c>
      <c r="BZ210" s="249"/>
      <c r="CA210" s="250">
        <f>SUM(CA211:CA212)</f>
        <v>0</v>
      </c>
      <c r="CB210" s="251">
        <f>SUM(CB211:CB212)</f>
        <v>0</v>
      </c>
      <c r="CC210" s="249"/>
      <c r="CD210" s="250">
        <f>SUM(CD211:CD212)</f>
        <v>0</v>
      </c>
      <c r="CE210" s="251">
        <f>SUM(CE211:CE212)</f>
        <v>0</v>
      </c>
      <c r="CF210" s="258">
        <f t="shared" si="208"/>
        <v>0</v>
      </c>
    </row>
    <row r="211" spans="1:86" ht="15" hidden="1" customHeight="1" outlineLevel="1">
      <c r="A211" s="262"/>
      <c r="B211" s="288"/>
      <c r="C211" s="234"/>
      <c r="D211" s="235"/>
      <c r="E211" s="257"/>
      <c r="F211" s="254"/>
      <c r="G211" s="238">
        <f>+$D211*F211/1000</f>
        <v>0</v>
      </c>
      <c r="H211" s="239">
        <f>+$E211*F211</f>
        <v>0</v>
      </c>
      <c r="I211" s="254"/>
      <c r="J211" s="238">
        <f>+$D211*I211/1000</f>
        <v>0</v>
      </c>
      <c r="K211" s="239">
        <f>+$E211*I211</f>
        <v>0</v>
      </c>
      <c r="L211" s="254"/>
      <c r="M211" s="238">
        <f>+$D211*L211/1000</f>
        <v>0</v>
      </c>
      <c r="N211" s="239">
        <f>+$E211*L211</f>
        <v>0</v>
      </c>
      <c r="O211" s="254"/>
      <c r="P211" s="238">
        <f>+$D211*O211/1000</f>
        <v>0</v>
      </c>
      <c r="Q211" s="239">
        <f>+$E211*O211</f>
        <v>0</v>
      </c>
      <c r="R211" s="254"/>
      <c r="S211" s="238">
        <f>+$D211*R211/1000</f>
        <v>0</v>
      </c>
      <c r="T211" s="239">
        <f>+$E211*R211</f>
        <v>0</v>
      </c>
      <c r="U211" s="254"/>
      <c r="V211" s="238">
        <f>+$D211*U211/1000</f>
        <v>0</v>
      </c>
      <c r="W211" s="239">
        <f>+$E211*U211</f>
        <v>0</v>
      </c>
      <c r="X211" s="254"/>
      <c r="Y211" s="238">
        <f>+$D211*X211/1000</f>
        <v>0</v>
      </c>
      <c r="Z211" s="239">
        <f>+$E211*X211</f>
        <v>0</v>
      </c>
      <c r="AA211" s="254"/>
      <c r="AB211" s="238">
        <f>+$D211*AA211/1000</f>
        <v>0</v>
      </c>
      <c r="AC211" s="239">
        <f>+$E211*AA211</f>
        <v>0</v>
      </c>
      <c r="AD211" s="254"/>
      <c r="AE211" s="238">
        <f>+$D211*AD211/1000</f>
        <v>0</v>
      </c>
      <c r="AF211" s="239">
        <f>+$E211*AD211</f>
        <v>0</v>
      </c>
      <c r="AG211" s="254"/>
      <c r="AH211" s="238">
        <f>+$D211*AG211/1000</f>
        <v>0</v>
      </c>
      <c r="AI211" s="239">
        <f>+$E211*AG211</f>
        <v>0</v>
      </c>
      <c r="AJ211" s="254"/>
      <c r="AK211" s="238">
        <f>+$D211*AJ211/1000</f>
        <v>0</v>
      </c>
      <c r="AL211" s="239">
        <f>+$E211*AJ211</f>
        <v>0</v>
      </c>
      <c r="AM211" s="254"/>
      <c r="AN211" s="238">
        <f>+$D211*AM211/1000</f>
        <v>0</v>
      </c>
      <c r="AO211" s="239">
        <f>+$E211*AM211</f>
        <v>0</v>
      </c>
      <c r="AP211" s="254"/>
      <c r="AQ211" s="238">
        <f>+$D211*AP211/1000</f>
        <v>0</v>
      </c>
      <c r="AR211" s="239">
        <f>+$E211*AP211</f>
        <v>0</v>
      </c>
      <c r="AS211" s="254"/>
      <c r="AT211" s="238">
        <f>+$D211*AS211/1000</f>
        <v>0</v>
      </c>
      <c r="AU211" s="239">
        <f>+$E211*AS211</f>
        <v>0</v>
      </c>
      <c r="AV211" s="254"/>
      <c r="AW211" s="238">
        <f>+$D211*AV211/1000</f>
        <v>0</v>
      </c>
      <c r="AX211" s="239">
        <f>+$E211*AV211</f>
        <v>0</v>
      </c>
      <c r="AY211" s="254"/>
      <c r="AZ211" s="238">
        <f>+$D211*AY211/1000</f>
        <v>0</v>
      </c>
      <c r="BA211" s="239">
        <f>+$E211*AY211</f>
        <v>0</v>
      </c>
      <c r="BB211" s="254"/>
      <c r="BC211" s="238">
        <f>+$D211*BB211/1000</f>
        <v>0</v>
      </c>
      <c r="BD211" s="239">
        <f>+$E211*BB211</f>
        <v>0</v>
      </c>
      <c r="BE211" s="254"/>
      <c r="BF211" s="238">
        <f>+$D211*BE211/1000</f>
        <v>0</v>
      </c>
      <c r="BG211" s="239">
        <f>+$E211*BE211</f>
        <v>0</v>
      </c>
      <c r="BH211" s="254"/>
      <c r="BI211" s="238">
        <f>+$D211*BH211/1000</f>
        <v>0</v>
      </c>
      <c r="BJ211" s="239">
        <f>+$E211*BH211</f>
        <v>0</v>
      </c>
      <c r="BK211" s="254"/>
      <c r="BL211" s="238">
        <f>+$D211*BK211/1000</f>
        <v>0</v>
      </c>
      <c r="BM211" s="239">
        <f>+$E211*BK211</f>
        <v>0</v>
      </c>
      <c r="BN211" s="254"/>
      <c r="BO211" s="238">
        <f>+$D211*BN211/1000</f>
        <v>0</v>
      </c>
      <c r="BP211" s="239">
        <f>+$E211*BN211</f>
        <v>0</v>
      </c>
      <c r="BQ211" s="254"/>
      <c r="BR211" s="238">
        <f>+$D211*BQ211/1000</f>
        <v>0</v>
      </c>
      <c r="BS211" s="239">
        <f>+$E211*BQ211</f>
        <v>0</v>
      </c>
      <c r="BT211" s="254"/>
      <c r="BU211" s="238">
        <f>+$D211*BT211/1000</f>
        <v>0</v>
      </c>
      <c r="BV211" s="239">
        <f>+$E211*BT211</f>
        <v>0</v>
      </c>
      <c r="BW211" s="254"/>
      <c r="BX211" s="238">
        <f>+$D211*BW211/1000</f>
        <v>0</v>
      </c>
      <c r="BY211" s="239">
        <f>+$E211*BW211</f>
        <v>0</v>
      </c>
      <c r="BZ211" s="254"/>
      <c r="CA211" s="238">
        <f>+$D211*BZ211/1000</f>
        <v>0</v>
      </c>
      <c r="CB211" s="239">
        <f>+$E211*BZ211</f>
        <v>0</v>
      </c>
      <c r="CC211" s="259">
        <f>SUMIF($14:$14,"QTY",211:211)</f>
        <v>0</v>
      </c>
      <c r="CD211" s="260">
        <f>SUMIF($14:$14,"IDR x 1000",211:211)</f>
        <v>0</v>
      </c>
      <c r="CE211" s="261">
        <f>SUMIF($14:$14,"USD",211:211)</f>
        <v>0</v>
      </c>
      <c r="CF211" s="258">
        <f t="shared" si="208"/>
        <v>0</v>
      </c>
    </row>
    <row r="212" spans="1:86" ht="15" hidden="1" customHeight="1" outlineLevel="1">
      <c r="A212" s="263" t="s">
        <v>41</v>
      </c>
      <c r="B212" s="287"/>
      <c r="C212" s="242"/>
      <c r="D212" s="243"/>
      <c r="E212" s="244"/>
      <c r="F212" s="245"/>
      <c r="G212" s="246"/>
      <c r="H212" s="247"/>
      <c r="I212" s="245"/>
      <c r="J212" s="246"/>
      <c r="K212" s="247"/>
      <c r="L212" s="245"/>
      <c r="M212" s="246"/>
      <c r="N212" s="247"/>
      <c r="O212" s="245"/>
      <c r="P212" s="246"/>
      <c r="Q212" s="247"/>
      <c r="R212" s="245"/>
      <c r="S212" s="246"/>
      <c r="T212" s="247"/>
      <c r="U212" s="245"/>
      <c r="V212" s="246"/>
      <c r="W212" s="247"/>
      <c r="X212" s="245"/>
      <c r="Y212" s="246"/>
      <c r="Z212" s="247"/>
      <c r="AA212" s="245"/>
      <c r="AB212" s="246"/>
      <c r="AC212" s="247"/>
      <c r="AD212" s="245"/>
      <c r="AE212" s="246"/>
      <c r="AF212" s="247"/>
      <c r="AG212" s="245"/>
      <c r="AH212" s="246"/>
      <c r="AI212" s="247"/>
      <c r="AJ212" s="245"/>
      <c r="AK212" s="246"/>
      <c r="AL212" s="247"/>
      <c r="AM212" s="245"/>
      <c r="AN212" s="246"/>
      <c r="AO212" s="247"/>
      <c r="AP212" s="245"/>
      <c r="AQ212" s="246"/>
      <c r="AR212" s="247"/>
      <c r="AS212" s="245"/>
      <c r="AT212" s="246"/>
      <c r="AU212" s="247"/>
      <c r="AV212" s="245"/>
      <c r="AW212" s="246"/>
      <c r="AX212" s="247"/>
      <c r="AY212" s="245"/>
      <c r="AZ212" s="246"/>
      <c r="BA212" s="247"/>
      <c r="BB212" s="245"/>
      <c r="BC212" s="246"/>
      <c r="BD212" s="247"/>
      <c r="BE212" s="245"/>
      <c r="BF212" s="246"/>
      <c r="BG212" s="247"/>
      <c r="BH212" s="245"/>
      <c r="BI212" s="246"/>
      <c r="BJ212" s="247"/>
      <c r="BK212" s="245"/>
      <c r="BL212" s="246"/>
      <c r="BM212" s="247"/>
      <c r="BN212" s="245"/>
      <c r="BO212" s="246"/>
      <c r="BP212" s="247"/>
      <c r="BQ212" s="245"/>
      <c r="BR212" s="246"/>
      <c r="BS212" s="247"/>
      <c r="BT212" s="245"/>
      <c r="BU212" s="246"/>
      <c r="BV212" s="247"/>
      <c r="BW212" s="245"/>
      <c r="BX212" s="246"/>
      <c r="BY212" s="247"/>
      <c r="BZ212" s="245"/>
      <c r="CA212" s="246"/>
      <c r="CB212" s="247"/>
      <c r="CC212" s="245"/>
      <c r="CD212" s="246"/>
      <c r="CE212" s="247"/>
      <c r="CF212" s="258">
        <f t="shared" si="208"/>
        <v>0</v>
      </c>
    </row>
    <row r="213" spans="1:86" ht="15" hidden="1" customHeight="1" collapsed="1">
      <c r="A213" s="264">
        <v>62</v>
      </c>
      <c r="B213" s="281" t="s">
        <v>103</v>
      </c>
      <c r="C213" s="333" t="s">
        <v>27</v>
      </c>
      <c r="D213" s="334"/>
      <c r="E213" s="335"/>
      <c r="F213" s="249"/>
      <c r="G213" s="250">
        <f>SUM(G214:G215)</f>
        <v>0</v>
      </c>
      <c r="H213" s="251">
        <f>SUM(H214:H215)</f>
        <v>0</v>
      </c>
      <c r="I213" s="249"/>
      <c r="J213" s="250">
        <f>SUM(J214:J215)</f>
        <v>0</v>
      </c>
      <c r="K213" s="251">
        <f>SUM(K214:K215)</f>
        <v>0</v>
      </c>
      <c r="L213" s="249"/>
      <c r="M213" s="250">
        <f>SUM(M214:M215)</f>
        <v>0</v>
      </c>
      <c r="N213" s="251">
        <f>SUM(N214:N215)</f>
        <v>0</v>
      </c>
      <c r="O213" s="249"/>
      <c r="P213" s="250">
        <f>SUM(P214:P215)</f>
        <v>0</v>
      </c>
      <c r="Q213" s="251">
        <f>SUM(Q214:Q215)</f>
        <v>0</v>
      </c>
      <c r="R213" s="249"/>
      <c r="S213" s="250">
        <f>SUM(S214:S215)</f>
        <v>0</v>
      </c>
      <c r="T213" s="251">
        <f>SUM(T214:T215)</f>
        <v>0</v>
      </c>
      <c r="U213" s="249"/>
      <c r="V213" s="250">
        <f>SUM(V214:V215)</f>
        <v>0</v>
      </c>
      <c r="W213" s="251">
        <f>SUM(W214:W215)</f>
        <v>0</v>
      </c>
      <c r="X213" s="249"/>
      <c r="Y213" s="250">
        <f>SUM(Y214:Y215)</f>
        <v>0</v>
      </c>
      <c r="Z213" s="251">
        <f>SUM(Z214:Z215)</f>
        <v>0</v>
      </c>
      <c r="AA213" s="249"/>
      <c r="AB213" s="250">
        <f>SUM(AB214:AB215)</f>
        <v>0</v>
      </c>
      <c r="AC213" s="251">
        <f>SUM(AC214:AC215)</f>
        <v>0</v>
      </c>
      <c r="AD213" s="249"/>
      <c r="AE213" s="250">
        <f>SUM(AE214:AE215)</f>
        <v>0</v>
      </c>
      <c r="AF213" s="251">
        <f>SUM(AF214:AF215)</f>
        <v>0</v>
      </c>
      <c r="AG213" s="249"/>
      <c r="AH213" s="250">
        <f>SUM(AH214:AH215)</f>
        <v>0</v>
      </c>
      <c r="AI213" s="251">
        <f>SUM(AI214:AI215)</f>
        <v>0</v>
      </c>
      <c r="AJ213" s="249"/>
      <c r="AK213" s="250">
        <f>SUM(AK214:AK215)</f>
        <v>0</v>
      </c>
      <c r="AL213" s="251">
        <f>SUM(AL214:AL215)</f>
        <v>0</v>
      </c>
      <c r="AM213" s="249"/>
      <c r="AN213" s="250">
        <f>SUM(AN214:AN215)</f>
        <v>0</v>
      </c>
      <c r="AO213" s="251">
        <f>SUM(AO214:AO215)</f>
        <v>0</v>
      </c>
      <c r="AP213" s="249"/>
      <c r="AQ213" s="250">
        <f>SUM(AQ214:AQ215)</f>
        <v>0</v>
      </c>
      <c r="AR213" s="251">
        <f>SUM(AR214:AR215)</f>
        <v>0</v>
      </c>
      <c r="AS213" s="249"/>
      <c r="AT213" s="250">
        <f>SUM(AT214:AT215)</f>
        <v>0</v>
      </c>
      <c r="AU213" s="251">
        <f>SUM(AU214:AU215)</f>
        <v>0</v>
      </c>
      <c r="AV213" s="249"/>
      <c r="AW213" s="250">
        <f>SUM(AW214:AW215)</f>
        <v>0</v>
      </c>
      <c r="AX213" s="251">
        <f>SUM(AX214:AX215)</f>
        <v>0</v>
      </c>
      <c r="AY213" s="249"/>
      <c r="AZ213" s="250">
        <f>SUM(AZ214:AZ215)</f>
        <v>0</v>
      </c>
      <c r="BA213" s="251">
        <f>SUM(BA214:BA215)</f>
        <v>0</v>
      </c>
      <c r="BB213" s="249"/>
      <c r="BC213" s="250">
        <f>SUM(BC214:BC215)</f>
        <v>0</v>
      </c>
      <c r="BD213" s="251">
        <f>SUM(BD214:BD215)</f>
        <v>0</v>
      </c>
      <c r="BE213" s="249"/>
      <c r="BF213" s="250">
        <f>SUM(BF214:BF215)</f>
        <v>0</v>
      </c>
      <c r="BG213" s="251">
        <f>SUM(BG214:BG215)</f>
        <v>0</v>
      </c>
      <c r="BH213" s="249"/>
      <c r="BI213" s="250">
        <f>SUM(BI214:BI215)</f>
        <v>0</v>
      </c>
      <c r="BJ213" s="251">
        <f>SUM(BJ214:BJ215)</f>
        <v>0</v>
      </c>
      <c r="BK213" s="249"/>
      <c r="BL213" s="250">
        <f>SUM(BL214:BL215)</f>
        <v>0</v>
      </c>
      <c r="BM213" s="251">
        <f>SUM(BM214:BM215)</f>
        <v>0</v>
      </c>
      <c r="BN213" s="249"/>
      <c r="BO213" s="250">
        <f>SUM(BO214:BO215)</f>
        <v>0</v>
      </c>
      <c r="BP213" s="251">
        <f>SUM(BP214:BP215)</f>
        <v>0</v>
      </c>
      <c r="BQ213" s="249"/>
      <c r="BR213" s="250">
        <f>SUM(BR214:BR215)</f>
        <v>0</v>
      </c>
      <c r="BS213" s="251">
        <f>SUM(BS214:BS215)</f>
        <v>0</v>
      </c>
      <c r="BT213" s="249"/>
      <c r="BU213" s="250">
        <f>SUM(BU214:BU215)</f>
        <v>0</v>
      </c>
      <c r="BV213" s="251">
        <f>SUM(BV214:BV215)</f>
        <v>0</v>
      </c>
      <c r="BW213" s="249"/>
      <c r="BX213" s="250">
        <f>SUM(BX214:BX215)</f>
        <v>0</v>
      </c>
      <c r="BY213" s="251">
        <f>SUM(BY214:BY215)</f>
        <v>0</v>
      </c>
      <c r="BZ213" s="249"/>
      <c r="CA213" s="250">
        <f>SUM(CA214:CA215)</f>
        <v>0</v>
      </c>
      <c r="CB213" s="251">
        <f>SUM(CB214:CB215)</f>
        <v>0</v>
      </c>
      <c r="CC213" s="249"/>
      <c r="CD213" s="250">
        <f>SUM(CD214:CD215)</f>
        <v>0</v>
      </c>
      <c r="CE213" s="251">
        <f>SUM(CE214:CE215)</f>
        <v>0</v>
      </c>
      <c r="CF213" s="258">
        <f t="shared" si="208"/>
        <v>0</v>
      </c>
    </row>
    <row r="214" spans="1:86" ht="15" hidden="1" customHeight="1" outlineLevel="1">
      <c r="A214" s="262"/>
      <c r="B214" s="288"/>
      <c r="C214" s="234"/>
      <c r="D214" s="235"/>
      <c r="E214" s="257"/>
      <c r="F214" s="254"/>
      <c r="G214" s="238">
        <f>+$D214*F214/1000</f>
        <v>0</v>
      </c>
      <c r="H214" s="239">
        <f>+$E214*F214</f>
        <v>0</v>
      </c>
      <c r="I214" s="254"/>
      <c r="J214" s="238">
        <f>+$D214*I214/1000</f>
        <v>0</v>
      </c>
      <c r="K214" s="239">
        <f>+$E214*I214</f>
        <v>0</v>
      </c>
      <c r="L214" s="254"/>
      <c r="M214" s="238">
        <f>+$D214*L214/1000</f>
        <v>0</v>
      </c>
      <c r="N214" s="239">
        <f>+$E214*L214</f>
        <v>0</v>
      </c>
      <c r="O214" s="254"/>
      <c r="P214" s="238">
        <f>+$D214*O214/1000</f>
        <v>0</v>
      </c>
      <c r="Q214" s="239">
        <f>+$E214*O214</f>
        <v>0</v>
      </c>
      <c r="R214" s="254"/>
      <c r="S214" s="238">
        <f>+$D214*R214/1000</f>
        <v>0</v>
      </c>
      <c r="T214" s="239">
        <f>+$E214*R214</f>
        <v>0</v>
      </c>
      <c r="U214" s="254"/>
      <c r="V214" s="238">
        <f>+$D214*U214/1000</f>
        <v>0</v>
      </c>
      <c r="W214" s="239">
        <f>+$E214*U214</f>
        <v>0</v>
      </c>
      <c r="X214" s="254"/>
      <c r="Y214" s="238">
        <f>+$D214*X214/1000</f>
        <v>0</v>
      </c>
      <c r="Z214" s="239">
        <f>+$E214*X214</f>
        <v>0</v>
      </c>
      <c r="AA214" s="254"/>
      <c r="AB214" s="238">
        <f>+$D214*AA214/1000</f>
        <v>0</v>
      </c>
      <c r="AC214" s="239">
        <f>+$E214*AA214</f>
        <v>0</v>
      </c>
      <c r="AD214" s="254"/>
      <c r="AE214" s="238">
        <f>+$D214*AD214/1000</f>
        <v>0</v>
      </c>
      <c r="AF214" s="239">
        <f>+$E214*AD214</f>
        <v>0</v>
      </c>
      <c r="AG214" s="254"/>
      <c r="AH214" s="238">
        <f>+$D214*AG214/1000</f>
        <v>0</v>
      </c>
      <c r="AI214" s="239">
        <f>+$E214*AG214</f>
        <v>0</v>
      </c>
      <c r="AJ214" s="254"/>
      <c r="AK214" s="238">
        <f>+$D214*AJ214/1000</f>
        <v>0</v>
      </c>
      <c r="AL214" s="239">
        <f>+$E214*AJ214</f>
        <v>0</v>
      </c>
      <c r="AM214" s="254"/>
      <c r="AN214" s="238">
        <f>+$D214*AM214/1000</f>
        <v>0</v>
      </c>
      <c r="AO214" s="239">
        <f>+$E214*AM214</f>
        <v>0</v>
      </c>
      <c r="AP214" s="254"/>
      <c r="AQ214" s="238">
        <f>+$D214*AP214/1000</f>
        <v>0</v>
      </c>
      <c r="AR214" s="239">
        <f>+$E214*AP214</f>
        <v>0</v>
      </c>
      <c r="AS214" s="254"/>
      <c r="AT214" s="238">
        <f>+$D214*AS214/1000</f>
        <v>0</v>
      </c>
      <c r="AU214" s="239">
        <f>+$E214*AS214</f>
        <v>0</v>
      </c>
      <c r="AV214" s="254"/>
      <c r="AW214" s="238">
        <f>+$D214*AV214/1000</f>
        <v>0</v>
      </c>
      <c r="AX214" s="239">
        <f>+$E214*AV214</f>
        <v>0</v>
      </c>
      <c r="AY214" s="254"/>
      <c r="AZ214" s="238">
        <f>+$D214*AY214/1000</f>
        <v>0</v>
      </c>
      <c r="BA214" s="239">
        <f>+$E214*AY214</f>
        <v>0</v>
      </c>
      <c r="BB214" s="254"/>
      <c r="BC214" s="238">
        <f>+$D214*BB214/1000</f>
        <v>0</v>
      </c>
      <c r="BD214" s="239">
        <f>+$E214*BB214</f>
        <v>0</v>
      </c>
      <c r="BE214" s="254"/>
      <c r="BF214" s="238">
        <f>+$D214*BE214/1000</f>
        <v>0</v>
      </c>
      <c r="BG214" s="239">
        <f>+$E214*BE214</f>
        <v>0</v>
      </c>
      <c r="BH214" s="254"/>
      <c r="BI214" s="238">
        <f>+$D214*BH214/1000</f>
        <v>0</v>
      </c>
      <c r="BJ214" s="239">
        <f>+$E214*BH214</f>
        <v>0</v>
      </c>
      <c r="BK214" s="254"/>
      <c r="BL214" s="238">
        <f>+$D214*BK214/1000</f>
        <v>0</v>
      </c>
      <c r="BM214" s="239">
        <f>+$E214*BK214</f>
        <v>0</v>
      </c>
      <c r="BN214" s="254"/>
      <c r="BO214" s="238">
        <f>+$D214*BN214/1000</f>
        <v>0</v>
      </c>
      <c r="BP214" s="239">
        <f>+$E214*BN214</f>
        <v>0</v>
      </c>
      <c r="BQ214" s="254"/>
      <c r="BR214" s="238">
        <f>+$D214*BQ214/1000</f>
        <v>0</v>
      </c>
      <c r="BS214" s="239">
        <f>+$E214*BQ214</f>
        <v>0</v>
      </c>
      <c r="BT214" s="254"/>
      <c r="BU214" s="238">
        <f>+$D214*BT214/1000</f>
        <v>0</v>
      </c>
      <c r="BV214" s="239">
        <f>+$E214*BT214</f>
        <v>0</v>
      </c>
      <c r="BW214" s="254"/>
      <c r="BX214" s="238">
        <f>+$D214*BW214/1000</f>
        <v>0</v>
      </c>
      <c r="BY214" s="239">
        <f>+$E214*BW214</f>
        <v>0</v>
      </c>
      <c r="BZ214" s="254"/>
      <c r="CA214" s="238">
        <f>+$D214*BZ214/1000</f>
        <v>0</v>
      </c>
      <c r="CB214" s="239">
        <f>+$E214*BZ214</f>
        <v>0</v>
      </c>
      <c r="CC214" s="259">
        <f>SUMIF($14:$14,"QTY",214:214)</f>
        <v>0</v>
      </c>
      <c r="CD214" s="260">
        <f>SUMIF($14:$14,"IDR x 1000",214:214)</f>
        <v>0</v>
      </c>
      <c r="CE214" s="261">
        <f>SUMIF($14:$14,"USD",214:214)</f>
        <v>0</v>
      </c>
      <c r="CF214" s="258">
        <f t="shared" si="208"/>
        <v>0</v>
      </c>
    </row>
    <row r="215" spans="1:86" ht="15" hidden="1" customHeight="1" outlineLevel="1">
      <c r="A215" s="263" t="s">
        <v>41</v>
      </c>
      <c r="B215" s="287"/>
      <c r="C215" s="242"/>
      <c r="D215" s="243"/>
      <c r="E215" s="244"/>
      <c r="F215" s="245"/>
      <c r="G215" s="246"/>
      <c r="H215" s="247"/>
      <c r="I215" s="245"/>
      <c r="J215" s="246"/>
      <c r="K215" s="247"/>
      <c r="L215" s="245"/>
      <c r="M215" s="246"/>
      <c r="N215" s="247"/>
      <c r="O215" s="245"/>
      <c r="P215" s="246"/>
      <c r="Q215" s="247"/>
      <c r="R215" s="245"/>
      <c r="S215" s="246"/>
      <c r="T215" s="247"/>
      <c r="U215" s="245"/>
      <c r="V215" s="246"/>
      <c r="W215" s="247"/>
      <c r="X215" s="245"/>
      <c r="Y215" s="246"/>
      <c r="Z215" s="247"/>
      <c r="AA215" s="245"/>
      <c r="AB215" s="246"/>
      <c r="AC215" s="247"/>
      <c r="AD215" s="245"/>
      <c r="AE215" s="246"/>
      <c r="AF215" s="247"/>
      <c r="AG215" s="245"/>
      <c r="AH215" s="246"/>
      <c r="AI215" s="247"/>
      <c r="AJ215" s="245"/>
      <c r="AK215" s="246"/>
      <c r="AL215" s="247"/>
      <c r="AM215" s="245"/>
      <c r="AN215" s="246"/>
      <c r="AO215" s="247"/>
      <c r="AP215" s="245"/>
      <c r="AQ215" s="246"/>
      <c r="AR215" s="247"/>
      <c r="AS215" s="245"/>
      <c r="AT215" s="246"/>
      <c r="AU215" s="247"/>
      <c r="AV215" s="245"/>
      <c r="AW215" s="246"/>
      <c r="AX215" s="247"/>
      <c r="AY215" s="245"/>
      <c r="AZ215" s="246"/>
      <c r="BA215" s="247"/>
      <c r="BB215" s="245"/>
      <c r="BC215" s="246"/>
      <c r="BD215" s="247"/>
      <c r="BE215" s="245"/>
      <c r="BF215" s="246"/>
      <c r="BG215" s="247"/>
      <c r="BH215" s="245"/>
      <c r="BI215" s="246"/>
      <c r="BJ215" s="247"/>
      <c r="BK215" s="245"/>
      <c r="BL215" s="246"/>
      <c r="BM215" s="247"/>
      <c r="BN215" s="245"/>
      <c r="BO215" s="246"/>
      <c r="BP215" s="247"/>
      <c r="BQ215" s="245"/>
      <c r="BR215" s="246"/>
      <c r="BS215" s="247"/>
      <c r="BT215" s="245"/>
      <c r="BU215" s="246"/>
      <c r="BV215" s="247"/>
      <c r="BW215" s="245"/>
      <c r="BX215" s="246"/>
      <c r="BY215" s="247"/>
      <c r="BZ215" s="245"/>
      <c r="CA215" s="246"/>
      <c r="CB215" s="247"/>
      <c r="CC215" s="245"/>
      <c r="CD215" s="246"/>
      <c r="CE215" s="247"/>
      <c r="CF215" s="258">
        <f t="shared" si="208"/>
        <v>0</v>
      </c>
    </row>
    <row r="216" spans="1:86" ht="15" hidden="1" customHeight="1" collapsed="1">
      <c r="A216" s="264">
        <v>63</v>
      </c>
      <c r="B216" s="281" t="s">
        <v>104</v>
      </c>
      <c r="C216" s="333" t="s">
        <v>27</v>
      </c>
      <c r="D216" s="334"/>
      <c r="E216" s="335"/>
      <c r="F216" s="249"/>
      <c r="G216" s="250">
        <f>SUM(G217:G218)</f>
        <v>0</v>
      </c>
      <c r="H216" s="251">
        <f>SUM(H217:H218)</f>
        <v>0</v>
      </c>
      <c r="I216" s="249"/>
      <c r="J216" s="250">
        <f>SUM(J217:J218)</f>
        <v>0</v>
      </c>
      <c r="K216" s="251">
        <f>SUM(K217:K218)</f>
        <v>0</v>
      </c>
      <c r="L216" s="249"/>
      <c r="M216" s="250">
        <f>SUM(M217:M218)</f>
        <v>0</v>
      </c>
      <c r="N216" s="251">
        <f>SUM(N217:N218)</f>
        <v>0</v>
      </c>
      <c r="O216" s="249"/>
      <c r="P216" s="250">
        <f>SUM(P217:P218)</f>
        <v>0</v>
      </c>
      <c r="Q216" s="251">
        <f>SUM(Q217:Q218)</f>
        <v>0</v>
      </c>
      <c r="R216" s="249"/>
      <c r="S216" s="250">
        <f>SUM(S217:S218)</f>
        <v>0</v>
      </c>
      <c r="T216" s="251">
        <f>SUM(T217:T218)</f>
        <v>0</v>
      </c>
      <c r="U216" s="249"/>
      <c r="V216" s="250">
        <f>SUM(V217:V218)</f>
        <v>0</v>
      </c>
      <c r="W216" s="251">
        <f>SUM(W217:W218)</f>
        <v>0</v>
      </c>
      <c r="X216" s="249"/>
      <c r="Y216" s="250">
        <f>SUM(Y217:Y218)</f>
        <v>0</v>
      </c>
      <c r="Z216" s="251">
        <f>SUM(Z217:Z218)</f>
        <v>0</v>
      </c>
      <c r="AA216" s="249"/>
      <c r="AB216" s="250">
        <f>SUM(AB217:AB218)</f>
        <v>0</v>
      </c>
      <c r="AC216" s="251">
        <f>SUM(AC217:AC218)</f>
        <v>0</v>
      </c>
      <c r="AD216" s="249"/>
      <c r="AE216" s="250">
        <f>SUM(AE217:AE218)</f>
        <v>0</v>
      </c>
      <c r="AF216" s="251">
        <f>SUM(AF217:AF218)</f>
        <v>0</v>
      </c>
      <c r="AG216" s="249"/>
      <c r="AH216" s="250">
        <f>SUM(AH217:AH218)</f>
        <v>0</v>
      </c>
      <c r="AI216" s="251">
        <f>SUM(AI217:AI218)</f>
        <v>0</v>
      </c>
      <c r="AJ216" s="249"/>
      <c r="AK216" s="250">
        <f>SUM(AK217:AK218)</f>
        <v>0</v>
      </c>
      <c r="AL216" s="251">
        <f>SUM(AL217:AL218)</f>
        <v>0</v>
      </c>
      <c r="AM216" s="249"/>
      <c r="AN216" s="250">
        <f>SUM(AN217:AN218)</f>
        <v>0</v>
      </c>
      <c r="AO216" s="251">
        <f>SUM(AO217:AO218)</f>
        <v>0</v>
      </c>
      <c r="AP216" s="249"/>
      <c r="AQ216" s="250">
        <f>SUM(AQ217:AQ218)</f>
        <v>0</v>
      </c>
      <c r="AR216" s="251">
        <f>SUM(AR217:AR218)</f>
        <v>0</v>
      </c>
      <c r="AS216" s="249"/>
      <c r="AT216" s="250">
        <f>SUM(AT217:AT218)</f>
        <v>0</v>
      </c>
      <c r="AU216" s="251">
        <f>SUM(AU217:AU218)</f>
        <v>0</v>
      </c>
      <c r="AV216" s="249"/>
      <c r="AW216" s="250">
        <f>SUM(AW217:AW218)</f>
        <v>0</v>
      </c>
      <c r="AX216" s="251">
        <f>SUM(AX217:AX218)</f>
        <v>0</v>
      </c>
      <c r="AY216" s="249"/>
      <c r="AZ216" s="250">
        <f>SUM(AZ217:AZ218)</f>
        <v>0</v>
      </c>
      <c r="BA216" s="251">
        <f>SUM(BA217:BA218)</f>
        <v>0</v>
      </c>
      <c r="BB216" s="249"/>
      <c r="BC216" s="250">
        <f>SUM(BC217:BC218)</f>
        <v>0</v>
      </c>
      <c r="BD216" s="251">
        <f>SUM(BD217:BD218)</f>
        <v>0</v>
      </c>
      <c r="BE216" s="249"/>
      <c r="BF216" s="250">
        <f>SUM(BF217:BF218)</f>
        <v>0</v>
      </c>
      <c r="BG216" s="251">
        <f>SUM(BG217:BG218)</f>
        <v>0</v>
      </c>
      <c r="BH216" s="249"/>
      <c r="BI216" s="250">
        <f>SUM(BI217:BI218)</f>
        <v>0</v>
      </c>
      <c r="BJ216" s="251">
        <f>SUM(BJ217:BJ218)</f>
        <v>0</v>
      </c>
      <c r="BK216" s="249"/>
      <c r="BL216" s="250">
        <f>SUM(BL217:BL218)</f>
        <v>0</v>
      </c>
      <c r="BM216" s="251">
        <f>SUM(BM217:BM218)</f>
        <v>0</v>
      </c>
      <c r="BN216" s="249"/>
      <c r="BO216" s="250">
        <f>SUM(BO217:BO218)</f>
        <v>0</v>
      </c>
      <c r="BP216" s="251">
        <f>SUM(BP217:BP218)</f>
        <v>0</v>
      </c>
      <c r="BQ216" s="249"/>
      <c r="BR216" s="250">
        <f>SUM(BR217:BR218)</f>
        <v>0</v>
      </c>
      <c r="BS216" s="251">
        <f>SUM(BS217:BS218)</f>
        <v>0</v>
      </c>
      <c r="BT216" s="249"/>
      <c r="BU216" s="250">
        <f>SUM(BU217:BU218)</f>
        <v>0</v>
      </c>
      <c r="BV216" s="251">
        <f>SUM(BV217:BV218)</f>
        <v>0</v>
      </c>
      <c r="BW216" s="249"/>
      <c r="BX216" s="250">
        <f>SUM(BX217:BX218)</f>
        <v>0</v>
      </c>
      <c r="BY216" s="251">
        <f>SUM(BY217:BY218)</f>
        <v>0</v>
      </c>
      <c r="BZ216" s="249"/>
      <c r="CA216" s="250">
        <f>SUM(CA217:CA218)</f>
        <v>0</v>
      </c>
      <c r="CB216" s="251">
        <f>SUM(CB217:CB218)</f>
        <v>0</v>
      </c>
      <c r="CC216" s="249"/>
      <c r="CD216" s="250">
        <f>SUM(CD217:CD218)</f>
        <v>0</v>
      </c>
      <c r="CE216" s="251">
        <f>SUM(CE217:CE218)</f>
        <v>0</v>
      </c>
      <c r="CF216" s="258">
        <f t="shared" si="208"/>
        <v>0</v>
      </c>
    </row>
    <row r="217" spans="1:86" ht="15" hidden="1" customHeight="1" outlineLevel="1">
      <c r="A217" s="262"/>
      <c r="B217" s="255"/>
      <c r="C217" s="234"/>
      <c r="D217" s="235"/>
      <c r="E217" s="257"/>
      <c r="F217" s="254"/>
      <c r="G217" s="238">
        <f>+$D217*F217/1000</f>
        <v>0</v>
      </c>
      <c r="H217" s="239">
        <f>+$E217*F217</f>
        <v>0</v>
      </c>
      <c r="I217" s="254"/>
      <c r="J217" s="238">
        <f>+$D217*I217/1000</f>
        <v>0</v>
      </c>
      <c r="K217" s="239">
        <f>+$E217*I217</f>
        <v>0</v>
      </c>
      <c r="L217" s="254"/>
      <c r="M217" s="238">
        <f>+$D217*L217/1000</f>
        <v>0</v>
      </c>
      <c r="N217" s="239">
        <f>+$E217*L217</f>
        <v>0</v>
      </c>
      <c r="O217" s="254"/>
      <c r="P217" s="238">
        <f>+$D217*O217/1000</f>
        <v>0</v>
      </c>
      <c r="Q217" s="239">
        <f>+$E217*O217</f>
        <v>0</v>
      </c>
      <c r="R217" s="254"/>
      <c r="S217" s="238">
        <f>+$D217*R217/1000</f>
        <v>0</v>
      </c>
      <c r="T217" s="239">
        <f>+$E217*R217</f>
        <v>0</v>
      </c>
      <c r="U217" s="254"/>
      <c r="V217" s="238">
        <f>+$D217*U217/1000</f>
        <v>0</v>
      </c>
      <c r="W217" s="239">
        <f>+$E217*U217</f>
        <v>0</v>
      </c>
      <c r="X217" s="254"/>
      <c r="Y217" s="238">
        <f>+$D217*X217/1000</f>
        <v>0</v>
      </c>
      <c r="Z217" s="239">
        <f>+$E217*X217</f>
        <v>0</v>
      </c>
      <c r="AA217" s="254"/>
      <c r="AB217" s="238">
        <f>+$D217*AA217/1000</f>
        <v>0</v>
      </c>
      <c r="AC217" s="239">
        <f>+$E217*AA217</f>
        <v>0</v>
      </c>
      <c r="AD217" s="254"/>
      <c r="AE217" s="238">
        <f>+$D217*AD217/1000</f>
        <v>0</v>
      </c>
      <c r="AF217" s="239">
        <f>+$E217*AD217</f>
        <v>0</v>
      </c>
      <c r="AG217" s="254"/>
      <c r="AH217" s="238">
        <f>+$D217*AG217/1000</f>
        <v>0</v>
      </c>
      <c r="AI217" s="239">
        <f>+$E217*AG217</f>
        <v>0</v>
      </c>
      <c r="AJ217" s="254"/>
      <c r="AK217" s="238">
        <f>+$D217*AJ217/1000</f>
        <v>0</v>
      </c>
      <c r="AL217" s="239">
        <f>+$E217*AJ217</f>
        <v>0</v>
      </c>
      <c r="AM217" s="254"/>
      <c r="AN217" s="238">
        <f>+$D217*AM217/1000</f>
        <v>0</v>
      </c>
      <c r="AO217" s="239">
        <f>+$E217*AM217</f>
        <v>0</v>
      </c>
      <c r="AP217" s="254"/>
      <c r="AQ217" s="238">
        <f>+$D217*AP217/1000</f>
        <v>0</v>
      </c>
      <c r="AR217" s="239">
        <f>+$E217*AP217</f>
        <v>0</v>
      </c>
      <c r="AS217" s="254"/>
      <c r="AT217" s="238">
        <f>+$D217*AS217/1000</f>
        <v>0</v>
      </c>
      <c r="AU217" s="239">
        <f>+$E217*AS217</f>
        <v>0</v>
      </c>
      <c r="AV217" s="254"/>
      <c r="AW217" s="238">
        <f>+$D217*AV217/1000</f>
        <v>0</v>
      </c>
      <c r="AX217" s="239">
        <f>+$E217*AV217</f>
        <v>0</v>
      </c>
      <c r="AY217" s="254"/>
      <c r="AZ217" s="238">
        <f>+$D217*AY217/1000</f>
        <v>0</v>
      </c>
      <c r="BA217" s="239">
        <f>+$E217*AY217</f>
        <v>0</v>
      </c>
      <c r="BB217" s="254"/>
      <c r="BC217" s="238">
        <f>+$D217*BB217/1000</f>
        <v>0</v>
      </c>
      <c r="BD217" s="239">
        <f>+$E217*BB217</f>
        <v>0</v>
      </c>
      <c r="BE217" s="254"/>
      <c r="BF217" s="238">
        <f>+$D217*BE217/1000</f>
        <v>0</v>
      </c>
      <c r="BG217" s="239">
        <f>+$E217*BE217</f>
        <v>0</v>
      </c>
      <c r="BH217" s="254"/>
      <c r="BI217" s="238">
        <f>+$D217*BH217/1000</f>
        <v>0</v>
      </c>
      <c r="BJ217" s="239">
        <f>+$E217*BH217</f>
        <v>0</v>
      </c>
      <c r="BK217" s="254"/>
      <c r="BL217" s="238">
        <f>+$D217*BK217/1000</f>
        <v>0</v>
      </c>
      <c r="BM217" s="239">
        <f>+$E217*BK217</f>
        <v>0</v>
      </c>
      <c r="BN217" s="254"/>
      <c r="BO217" s="238">
        <f>+$D217*BN217/1000</f>
        <v>0</v>
      </c>
      <c r="BP217" s="239">
        <f>+$E217*BN217</f>
        <v>0</v>
      </c>
      <c r="BQ217" s="254"/>
      <c r="BR217" s="238">
        <f>+$D217*BQ217/1000</f>
        <v>0</v>
      </c>
      <c r="BS217" s="239">
        <f>+$E217*BQ217</f>
        <v>0</v>
      </c>
      <c r="BT217" s="254"/>
      <c r="BU217" s="238">
        <f>+$D217*BT217/1000</f>
        <v>0</v>
      </c>
      <c r="BV217" s="239">
        <f>+$E217*BT217</f>
        <v>0</v>
      </c>
      <c r="BW217" s="254"/>
      <c r="BX217" s="238">
        <f>+$D217*BW217/1000</f>
        <v>0</v>
      </c>
      <c r="BY217" s="239">
        <f>+$E217*BW217</f>
        <v>0</v>
      </c>
      <c r="BZ217" s="254"/>
      <c r="CA217" s="238">
        <f>+$D217*BZ217/1000</f>
        <v>0</v>
      </c>
      <c r="CB217" s="239">
        <f>+$E217*BZ217</f>
        <v>0</v>
      </c>
      <c r="CC217" s="259">
        <f>SUMIF($14:$14,"QTY",217:217)</f>
        <v>0</v>
      </c>
      <c r="CD217" s="260">
        <f>SUMIF($14:$14,"IDR x 1000",217:217)</f>
        <v>0</v>
      </c>
      <c r="CE217" s="261">
        <f>SUMIF($14:$14,"USD",217:217)</f>
        <v>0</v>
      </c>
      <c r="CF217" s="258">
        <f t="shared" si="208"/>
        <v>0</v>
      </c>
    </row>
    <row r="218" spans="1:86" ht="15" hidden="1" customHeight="1" outlineLevel="1" thickBot="1">
      <c r="A218" s="240" t="s">
        <v>28</v>
      </c>
      <c r="B218" s="287"/>
      <c r="C218" s="289"/>
      <c r="D218" s="290"/>
      <c r="E218" s="291"/>
      <c r="F218" s="292"/>
      <c r="G218" s="293"/>
      <c r="H218" s="294"/>
      <c r="I218" s="292"/>
      <c r="J218" s="293"/>
      <c r="K218" s="294"/>
      <c r="L218" s="292"/>
      <c r="M218" s="293"/>
      <c r="N218" s="294"/>
      <c r="O218" s="292"/>
      <c r="P218" s="293"/>
      <c r="Q218" s="294"/>
      <c r="R218" s="292"/>
      <c r="S218" s="293"/>
      <c r="T218" s="294"/>
      <c r="U218" s="292"/>
      <c r="V218" s="293"/>
      <c r="W218" s="294"/>
      <c r="X218" s="292"/>
      <c r="Y218" s="293"/>
      <c r="Z218" s="294"/>
      <c r="AA218" s="292"/>
      <c r="AB218" s="293"/>
      <c r="AC218" s="294"/>
      <c r="AD218" s="292"/>
      <c r="AE218" s="293"/>
      <c r="AF218" s="294"/>
      <c r="AG218" s="292"/>
      <c r="AH218" s="293"/>
      <c r="AI218" s="294"/>
      <c r="AJ218" s="292"/>
      <c r="AK218" s="293"/>
      <c r="AL218" s="294"/>
      <c r="AM218" s="292"/>
      <c r="AN218" s="293"/>
      <c r="AO218" s="294"/>
      <c r="AP218" s="292"/>
      <c r="AQ218" s="293"/>
      <c r="AR218" s="294"/>
      <c r="AS218" s="292"/>
      <c r="AT218" s="293"/>
      <c r="AU218" s="294"/>
      <c r="AV218" s="292"/>
      <c r="AW218" s="293"/>
      <c r="AX218" s="294"/>
      <c r="AY218" s="292"/>
      <c r="AZ218" s="293"/>
      <c r="BA218" s="294"/>
      <c r="BB218" s="292"/>
      <c r="BC218" s="293"/>
      <c r="BD218" s="294"/>
      <c r="BE218" s="292"/>
      <c r="BF218" s="293"/>
      <c r="BG218" s="294"/>
      <c r="BH218" s="292"/>
      <c r="BI218" s="293"/>
      <c r="BJ218" s="294"/>
      <c r="BK218" s="292"/>
      <c r="BL218" s="293"/>
      <c r="BM218" s="294"/>
      <c r="BN218" s="292"/>
      <c r="BO218" s="293"/>
      <c r="BP218" s="294"/>
      <c r="BQ218" s="292"/>
      <c r="BR218" s="293"/>
      <c r="BS218" s="294"/>
      <c r="BT218" s="292"/>
      <c r="BU218" s="293"/>
      <c r="BV218" s="294"/>
      <c r="BW218" s="292"/>
      <c r="BX218" s="293"/>
      <c r="BY218" s="294"/>
      <c r="BZ218" s="292"/>
      <c r="CA218" s="293"/>
      <c r="CB218" s="294"/>
      <c r="CC218" s="292"/>
      <c r="CD218" s="293"/>
      <c r="CE218" s="294"/>
      <c r="CF218" s="258">
        <f t="shared" si="208"/>
        <v>0</v>
      </c>
      <c r="CH218" s="302">
        <f>CE194+CF93+CG44</f>
        <v>23120.000000000004</v>
      </c>
    </row>
    <row r="219" spans="1:86" ht="26.25" customHeight="1" collapsed="1" thickBot="1">
      <c r="A219" s="295" t="s">
        <v>105</v>
      </c>
      <c r="B219" s="296"/>
      <c r="C219" s="296"/>
      <c r="D219" s="296"/>
      <c r="E219" s="297"/>
      <c r="F219" s="298"/>
      <c r="G219" s="299">
        <f ca="1">SUMIF($C$16:$E$218,"SUB TOTAL",G16:G218)</f>
        <v>0</v>
      </c>
      <c r="H219" s="300">
        <f ca="1">SUMIF($C$16:$E$218,"SUB TOTAL",H16:H218)</f>
        <v>0</v>
      </c>
      <c r="I219" s="298"/>
      <c r="J219" s="299">
        <f ca="1">SUMIF($C$16:$E$218,"SUB TOTAL",J16:J218)</f>
        <v>208188.75</v>
      </c>
      <c r="K219" s="300">
        <f ca="1">SUMIF($C$16:$E$218,"SUB TOTAL",K16:K218)</f>
        <v>63668.122212912269</v>
      </c>
      <c r="L219" s="298"/>
      <c r="M219" s="299">
        <f ca="1">SUMIF($C$16:$E$218,"SUB TOTAL",M16:M218)</f>
        <v>88200</v>
      </c>
      <c r="N219" s="300">
        <f ca="1">SUMIF($C$16:$E$218,"SUB TOTAL",N16:N218)</f>
        <v>508.14137709137714</v>
      </c>
      <c r="O219" s="298"/>
      <c r="P219" s="299">
        <f ca="1">SUMIF($C$16:$E$218,"SUB TOTAL",P16:P218)</f>
        <v>88200</v>
      </c>
      <c r="Q219" s="300">
        <f ca="1">SUMIF($C$16:$E$218,"SUB TOTAL",Q16:Q218)</f>
        <v>508.14137709137714</v>
      </c>
      <c r="R219" s="298"/>
      <c r="S219" s="299">
        <f ca="1">SUMIF($C$16:$E$218,"SUB TOTAL",S16:S218)</f>
        <v>88200</v>
      </c>
      <c r="T219" s="300">
        <f ca="1">SUMIF($C$16:$E$218,"SUB TOTAL",T16:T218)</f>
        <v>508.14137709137714</v>
      </c>
      <c r="U219" s="298"/>
      <c r="V219" s="299">
        <f ca="1">SUMIF($C$16:$E$218,"SUB TOTAL",V16:V218)</f>
        <v>88200</v>
      </c>
      <c r="W219" s="300">
        <f ca="1">SUMIF($C$16:$E$218,"SUB TOTAL",W16:W218)</f>
        <v>508.14137709137714</v>
      </c>
      <c r="X219" s="298"/>
      <c r="Y219" s="299">
        <f ca="1">SUMIF($C$16:$E$218,"SUB TOTAL",Y16:Y218)</f>
        <v>88200</v>
      </c>
      <c r="Z219" s="300">
        <f ca="1">SUMIF($C$16:$E$218,"SUB TOTAL",Z16:Z218)</f>
        <v>508.14137709137714</v>
      </c>
      <c r="AA219" s="298"/>
      <c r="AB219" s="299">
        <f ca="1">SUMIF($C$16:$E$218,"SUB TOTAL",AB16:AB218)</f>
        <v>88200</v>
      </c>
      <c r="AC219" s="300">
        <f ca="1">SUMIF($C$16:$E$218,"SUB TOTAL",AC16:AC218)</f>
        <v>19060.581377091377</v>
      </c>
      <c r="AD219" s="298"/>
      <c r="AE219" s="299">
        <f ca="1">SUMIF($C$16:$E$218,"SUB TOTAL",AE16:AE218)</f>
        <v>64312.5</v>
      </c>
      <c r="AF219" s="300">
        <f ca="1">SUMIF($C$16:$E$218,"SUB TOTAL",AF16:AF218)</f>
        <v>508.14137709137714</v>
      </c>
      <c r="AG219" s="298"/>
      <c r="AH219" s="299">
        <f ca="1">SUMIF($C$16:$E$218,"SUB TOTAL",AH16:AH218)</f>
        <v>88200</v>
      </c>
      <c r="AI219" s="300">
        <f ca="1">SUMIF($C$16:$E$218,"SUB TOTAL",AI16:AI218)</f>
        <v>7308.1413770913778</v>
      </c>
      <c r="AJ219" s="298"/>
      <c r="AK219" s="299">
        <f ca="1">SUMIF($C$16:$E$218,"SUB TOTAL",AK16:AK218)</f>
        <v>88200</v>
      </c>
      <c r="AL219" s="300">
        <f ca="1">SUMIF($C$16:$E$218,"SUB TOTAL",AL16:AL218)</f>
        <v>3514.4157014157013</v>
      </c>
      <c r="AM219" s="298"/>
      <c r="AN219" s="299">
        <f ca="1">SUMIF($C$16:$E$218,"SUB TOTAL",AN16:AN218)</f>
        <v>88200</v>
      </c>
      <c r="AO219" s="300">
        <f ca="1">SUMIF($C$16:$E$218,"SUB TOTAL",AO16:AO218)</f>
        <v>773.58056628056625</v>
      </c>
      <c r="AP219" s="298"/>
      <c r="AQ219" s="299">
        <f ca="1">SUMIF($C$16:$E$218,"SUB TOTAL",AQ16:AQ218)</f>
        <v>88200</v>
      </c>
      <c r="AR219" s="300">
        <f ca="1">SUMIF($C$16:$E$218,"SUB TOTAL",AR16:AR218)</f>
        <v>773.58056628056625</v>
      </c>
      <c r="AS219" s="298"/>
      <c r="AT219" s="299">
        <f ca="1">SUMIF($C$16:$E$218,"SUB TOTAL",AT16:AT218)</f>
        <v>88200</v>
      </c>
      <c r="AU219" s="300">
        <f ca="1">SUMIF($C$16:$E$218,"SUB TOTAL",AU16:AU218)</f>
        <v>773.58056628056625</v>
      </c>
      <c r="AV219" s="298"/>
      <c r="AW219" s="299">
        <f ca="1">SUMIF($C$16:$E$218,"SUB TOTAL",AW16:AW218)</f>
        <v>88200</v>
      </c>
      <c r="AX219" s="300">
        <f ca="1">SUMIF($C$16:$E$218,"SUB TOTAL",AX16:AX218)</f>
        <v>773.58056628056625</v>
      </c>
      <c r="AY219" s="298"/>
      <c r="AZ219" s="299">
        <f ca="1">SUMIF($C$16:$E$218,"SUB TOTAL",AZ16:AZ218)</f>
        <v>88200</v>
      </c>
      <c r="BA219" s="300">
        <f ca="1">SUMIF($C$16:$E$218,"SUB TOTAL",BA16:BA218)</f>
        <v>1764.0605662805663</v>
      </c>
      <c r="BB219" s="298"/>
      <c r="BC219" s="299">
        <f ca="1">SUMIF($C$16:$E$218,"SUB TOTAL",BC16:BC218)</f>
        <v>88200</v>
      </c>
      <c r="BD219" s="300">
        <f ca="1">SUMIF($C$16:$E$218,"SUB TOTAL",BD16:BD218)</f>
        <v>8933.5805662805687</v>
      </c>
      <c r="BE219" s="298"/>
      <c r="BF219" s="299">
        <f ca="1">SUMIF($C$16:$E$218,"SUB TOTAL",BF16:BF218)</f>
        <v>88200</v>
      </c>
      <c r="BG219" s="300">
        <f ca="1">SUMIF($C$16:$E$218,"SUB TOTAL",BG16:BG218)</f>
        <v>773.58056628056625</v>
      </c>
      <c r="BH219" s="298"/>
      <c r="BI219" s="299">
        <f ca="1">SUMIF($C$16:$E$218,"SUB TOTAL",BI16:BI218)</f>
        <v>88200</v>
      </c>
      <c r="BJ219" s="300">
        <f ca="1">SUMIF($C$16:$E$218,"SUB TOTAL",BJ16:BJ218)</f>
        <v>883.11126126126135</v>
      </c>
      <c r="BK219" s="298"/>
      <c r="BL219" s="299">
        <f ca="1">SUMIF($C$16:$E$218,"SUB TOTAL",BL16:BL218)</f>
        <v>88200</v>
      </c>
      <c r="BM219" s="300">
        <f ca="1">SUMIF($C$16:$E$218,"SUB TOTAL",BM16:BM218)</f>
        <v>773.58056628056625</v>
      </c>
      <c r="BN219" s="298"/>
      <c r="BO219" s="299">
        <f ca="1">SUMIF($C$16:$E$218,"SUB TOTAL",BO16:BO218)</f>
        <v>88200</v>
      </c>
      <c r="BP219" s="300">
        <f ca="1">SUMIF($C$16:$E$218,"SUB TOTAL",BP16:BP218)</f>
        <v>876.47303732303703</v>
      </c>
      <c r="BQ219" s="298"/>
      <c r="BR219" s="299">
        <f ca="1">SUMIF($C$16:$E$218,"SUB TOTAL",BR16:BR218)</f>
        <v>88200</v>
      </c>
      <c r="BS219" s="300">
        <f ca="1">SUMIF($C$16:$E$218,"SUB TOTAL",BS16:BS218)</f>
        <v>1138.4074646074646</v>
      </c>
      <c r="BT219" s="298"/>
      <c r="BU219" s="299">
        <f ca="1">SUMIF($C$16:$E$218,"SUB TOTAL",BU16:BU218)</f>
        <v>462886</v>
      </c>
      <c r="BV219" s="300">
        <f ca="1">SUMIF($C$16:$E$218,"SUB TOTAL",BV16:BV218)</f>
        <v>773.58056628056625</v>
      </c>
      <c r="BW219" s="298"/>
      <c r="BX219" s="299">
        <f ca="1">SUMIF($C$16:$E$218,"SUB TOTAL",BX16:BX218)</f>
        <v>88200</v>
      </c>
      <c r="BY219" s="300">
        <f ca="1">SUMIF($C$16:$E$218,"SUB TOTAL",BY16:BY218)</f>
        <v>27008.630566280568</v>
      </c>
      <c r="BZ219" s="298"/>
      <c r="CA219" s="299">
        <f ca="1">SUMIF($C$16:$E$218,"SUB TOTAL",CA16:CA218)</f>
        <v>66150</v>
      </c>
      <c r="CB219" s="300">
        <f ca="1">SUMIF($C$16:$E$218,"SUB TOTAL",CB16:CB218)</f>
        <v>773.58056628056625</v>
      </c>
      <c r="CC219" s="298"/>
      <c r="CD219" s="299">
        <f ca="1">SUMIF($C$16:$E218,"SUB TOTAL",CD16:CD218)</f>
        <v>2565537.25</v>
      </c>
      <c r="CE219" s="300">
        <f ca="1">SUMIF($C$16:$E$218,"SUB TOTAL",CE16:CE218)</f>
        <v>143393.01692333695</v>
      </c>
      <c r="CH219" s="302"/>
    </row>
    <row r="220" spans="1:86" ht="26.25" customHeight="1" thickBot="1">
      <c r="A220" s="295" t="s">
        <v>106</v>
      </c>
      <c r="B220" s="296"/>
      <c r="C220" s="296"/>
      <c r="D220" s="296"/>
      <c r="E220" s="297"/>
      <c r="F220" s="298"/>
      <c r="G220" s="322">
        <f ca="1">+H219+(G219*1000/$B$9)</f>
        <v>0</v>
      </c>
      <c r="H220" s="323"/>
      <c r="I220" s="298"/>
      <c r="J220" s="322">
        <f ca="1">+K219+(J219*1000/$B$9)</f>
        <v>77734.929645344702</v>
      </c>
      <c r="K220" s="323"/>
      <c r="L220" s="298"/>
      <c r="M220" s="322">
        <f ca="1">+N219+(M219*1000/$B$9)</f>
        <v>6467.600836550836</v>
      </c>
      <c r="N220" s="323"/>
      <c r="O220" s="298"/>
      <c r="P220" s="322">
        <f ca="1">+Q219+(P219*1000/$B$9)</f>
        <v>6467.600836550836</v>
      </c>
      <c r="Q220" s="323"/>
      <c r="R220" s="298"/>
      <c r="S220" s="322">
        <f ca="1">+T219+(S219*1000/$B$9)</f>
        <v>6467.600836550836</v>
      </c>
      <c r="T220" s="323"/>
      <c r="U220" s="298"/>
      <c r="V220" s="322">
        <f ca="1">+W219+(V219*1000/$B$9)</f>
        <v>6467.600836550836</v>
      </c>
      <c r="W220" s="323"/>
      <c r="X220" s="298"/>
      <c r="Y220" s="322">
        <f ca="1">+Z219+(Y219*1000/$B$9)</f>
        <v>6467.600836550836</v>
      </c>
      <c r="Z220" s="323"/>
      <c r="AA220" s="298"/>
      <c r="AB220" s="322">
        <f ca="1">+AC219+(AB219*1000/$B$9)</f>
        <v>25020.040836550837</v>
      </c>
      <c r="AC220" s="323"/>
      <c r="AD220" s="298"/>
      <c r="AE220" s="322">
        <f ca="1">+AF219+(AE219*1000/$B$9)</f>
        <v>4853.580566280566</v>
      </c>
      <c r="AF220" s="323"/>
      <c r="AG220" s="298"/>
      <c r="AH220" s="322">
        <f ca="1">+AI219+(AH219*1000/$B$9)</f>
        <v>13267.600836550837</v>
      </c>
      <c r="AI220" s="323"/>
      <c r="AJ220" s="298"/>
      <c r="AK220" s="322">
        <f ca="1">+AL219+(AK219*1000/$B$9)</f>
        <v>9473.8751608751609</v>
      </c>
      <c r="AL220" s="323"/>
      <c r="AM220" s="298"/>
      <c r="AN220" s="322">
        <f ca="1">+AO219+(AN219*1000/$B$9)</f>
        <v>6733.0400257400252</v>
      </c>
      <c r="AO220" s="323"/>
      <c r="AP220" s="298"/>
      <c r="AQ220" s="322">
        <f ca="1">+AR219+(AQ219*1000/$B$9)</f>
        <v>6733.0400257400252</v>
      </c>
      <c r="AR220" s="323"/>
      <c r="AS220" s="298"/>
      <c r="AT220" s="322">
        <f ca="1">+AU219+(AT219*1000/$B$9)</f>
        <v>6733.0400257400252</v>
      </c>
      <c r="AU220" s="323"/>
      <c r="AV220" s="298"/>
      <c r="AW220" s="322">
        <f ca="1">+AX219+(AW219*1000/$B$9)</f>
        <v>6733.0400257400252</v>
      </c>
      <c r="AX220" s="323"/>
      <c r="AY220" s="298"/>
      <c r="AZ220" s="322">
        <f ca="1">+BA219+(AZ219*1000/$B$9)</f>
        <v>7723.5200257400256</v>
      </c>
      <c r="BA220" s="323"/>
      <c r="BB220" s="298"/>
      <c r="BC220" s="322">
        <f ca="1">+BD219+(BC219*1000/$B$9)</f>
        <v>14893.040025740029</v>
      </c>
      <c r="BD220" s="323"/>
      <c r="BE220" s="298"/>
      <c r="BF220" s="322">
        <f ca="1">+BG219+(BF219*1000/$B$9)</f>
        <v>6733.0400257400252</v>
      </c>
      <c r="BG220" s="323"/>
      <c r="BH220" s="298"/>
      <c r="BI220" s="322">
        <f ca="1">+BJ219+(BI219*1000/$B$9)</f>
        <v>6842.5707207207206</v>
      </c>
      <c r="BJ220" s="323"/>
      <c r="BK220" s="298"/>
      <c r="BL220" s="322">
        <f ca="1">+BM219+(BL219*1000/$B$9)</f>
        <v>6733.0400257400252</v>
      </c>
      <c r="BM220" s="323"/>
      <c r="BN220" s="298"/>
      <c r="BO220" s="322">
        <f ca="1">+BP219+(BO219*1000/$B$9)</f>
        <v>6835.9324967824959</v>
      </c>
      <c r="BP220" s="323"/>
      <c r="BQ220" s="298"/>
      <c r="BR220" s="322">
        <f ca="1">+BS219+(BR219*1000/$B$9)</f>
        <v>7097.8669240669242</v>
      </c>
      <c r="BS220" s="323"/>
      <c r="BT220" s="298"/>
      <c r="BU220" s="322">
        <f ca="1">+BV219+(BU219*1000/$B$9)</f>
        <v>32049.661647361645</v>
      </c>
      <c r="BV220" s="323"/>
      <c r="BW220" s="298"/>
      <c r="BX220" s="322">
        <f ca="1">+BY219+(BX219*1000/$B$9)</f>
        <v>32968.090025740028</v>
      </c>
      <c r="BY220" s="323"/>
      <c r="BZ220" s="298"/>
      <c r="CA220" s="322">
        <f ca="1">+CB219+(CA219*1000/$B$9)</f>
        <v>5243.1751608751611</v>
      </c>
      <c r="CB220" s="323"/>
      <c r="CC220" s="298"/>
      <c r="CD220" s="346">
        <f ca="1">+CE219+(CD219*1000/$B$9)</f>
        <v>316740.1284098234</v>
      </c>
      <c r="CE220" s="347"/>
      <c r="CH220" s="84">
        <v>316740.1284098234</v>
      </c>
    </row>
    <row r="221" spans="1:86" ht="26.25" customHeight="1" thickBot="1">
      <c r="A221" s="295" t="s">
        <v>107</v>
      </c>
      <c r="B221" s="296"/>
      <c r="C221" s="296"/>
      <c r="D221" s="296"/>
      <c r="E221" s="297"/>
      <c r="F221" s="298"/>
      <c r="G221" s="322">
        <f ca="1">SUM($F$220:H220)</f>
        <v>0</v>
      </c>
      <c r="H221" s="323"/>
      <c r="I221" s="298"/>
      <c r="J221" s="322">
        <f ca="1">SUM($F$220:K220)</f>
        <v>77734.929645344702</v>
      </c>
      <c r="K221" s="323"/>
      <c r="L221" s="298"/>
      <c r="M221" s="322">
        <f ca="1">SUM($F$220:N220)</f>
        <v>84202.530481895534</v>
      </c>
      <c r="N221" s="323"/>
      <c r="O221" s="298"/>
      <c r="P221" s="322">
        <f ca="1">SUM($F$220:Q220)</f>
        <v>90670.131318446365</v>
      </c>
      <c r="Q221" s="323"/>
      <c r="R221" s="298"/>
      <c r="S221" s="322">
        <f ca="1">SUM($F$220:T220)</f>
        <v>97137.732154997197</v>
      </c>
      <c r="T221" s="323"/>
      <c r="U221" s="298"/>
      <c r="V221" s="322">
        <f ca="1">SUM($F$220:W220)</f>
        <v>103605.33299154803</v>
      </c>
      <c r="W221" s="323"/>
      <c r="X221" s="298"/>
      <c r="Y221" s="322">
        <f ca="1">SUM($F$220:Z220)</f>
        <v>110072.93382809886</v>
      </c>
      <c r="Z221" s="323"/>
      <c r="AA221" s="298"/>
      <c r="AB221" s="322">
        <f ca="1">SUM($F$220:AC220)</f>
        <v>135092.97466464969</v>
      </c>
      <c r="AC221" s="323"/>
      <c r="AD221" s="298"/>
      <c r="AE221" s="322">
        <f ca="1">SUM($F$220:AF220)</f>
        <v>139946.55523093027</v>
      </c>
      <c r="AF221" s="323"/>
      <c r="AG221" s="298"/>
      <c r="AH221" s="322">
        <f ca="1">SUM($F$220:AI220)</f>
        <v>153214.15606748112</v>
      </c>
      <c r="AI221" s="323"/>
      <c r="AJ221" s="298"/>
      <c r="AK221" s="322">
        <f ca="1">SUM($F$220:AL220)</f>
        <v>162688.03122835627</v>
      </c>
      <c r="AL221" s="323"/>
      <c r="AM221" s="298"/>
      <c r="AN221" s="322">
        <f ca="1">SUM($F$220:AO220)</f>
        <v>169421.07125409628</v>
      </c>
      <c r="AO221" s="323"/>
      <c r="AP221" s="298"/>
      <c r="AQ221" s="322">
        <f ca="1">SUM($F$220:AR220)</f>
        <v>176154.1112798363</v>
      </c>
      <c r="AR221" s="323"/>
      <c r="AS221" s="298"/>
      <c r="AT221" s="322">
        <f ca="1">SUM($F$220:AU220)</f>
        <v>182887.15130557632</v>
      </c>
      <c r="AU221" s="323"/>
      <c r="AV221" s="298"/>
      <c r="AW221" s="322">
        <f ca="1">SUM($F$220:AX220)</f>
        <v>189620.19133131634</v>
      </c>
      <c r="AX221" s="323"/>
      <c r="AY221" s="298"/>
      <c r="AZ221" s="322">
        <f ca="1">SUM($F$220:BA220)</f>
        <v>197343.71135705637</v>
      </c>
      <c r="BA221" s="323"/>
      <c r="BB221" s="298"/>
      <c r="BC221" s="322">
        <f ca="1">SUM($F$220:BD220)</f>
        <v>212236.75138279638</v>
      </c>
      <c r="BD221" s="323"/>
      <c r="BE221" s="298"/>
      <c r="BF221" s="322">
        <f ca="1">SUM($F$220:BG220)</f>
        <v>218969.7914085364</v>
      </c>
      <c r="BG221" s="323"/>
      <c r="BH221" s="298"/>
      <c r="BI221" s="322">
        <f ca="1">SUM($F$220:BJ220)</f>
        <v>225812.36212925712</v>
      </c>
      <c r="BJ221" s="323"/>
      <c r="BK221" s="298"/>
      <c r="BL221" s="322">
        <f ca="1">SUM($F$220:BM220)</f>
        <v>232545.40215499714</v>
      </c>
      <c r="BM221" s="323"/>
      <c r="BN221" s="298"/>
      <c r="BO221" s="322">
        <f ca="1">SUM($F$220:BP220)</f>
        <v>239381.33465177965</v>
      </c>
      <c r="BP221" s="323"/>
      <c r="BQ221" s="298"/>
      <c r="BR221" s="322">
        <f ca="1">SUM($F$220:BS220)</f>
        <v>246479.20157584656</v>
      </c>
      <c r="BS221" s="323"/>
      <c r="BT221" s="298"/>
      <c r="BU221" s="322">
        <f ca="1">SUM($F$220:BV220)</f>
        <v>278528.86322320823</v>
      </c>
      <c r="BV221" s="323"/>
      <c r="BW221" s="298"/>
      <c r="BX221" s="322">
        <f ca="1">SUM($F$220:BY220)</f>
        <v>311496.95324894827</v>
      </c>
      <c r="BY221" s="323"/>
      <c r="BZ221" s="298"/>
      <c r="CA221" s="322">
        <f ca="1">SUM($F$220:CB220)</f>
        <v>316740.1284098234</v>
      </c>
      <c r="CB221" s="323"/>
      <c r="CC221" s="298"/>
      <c r="CD221" s="348"/>
      <c r="CE221" s="349"/>
    </row>
    <row r="222" spans="1:86" ht="26.25" customHeight="1" thickBot="1">
      <c r="A222" s="295" t="s">
        <v>108</v>
      </c>
      <c r="B222" s="296"/>
      <c r="C222" s="296"/>
      <c r="D222" s="296"/>
      <c r="E222" s="297"/>
      <c r="F222" s="298"/>
      <c r="G222" s="324">
        <f ca="1">G221/$B$8</f>
        <v>0</v>
      </c>
      <c r="H222" s="325"/>
      <c r="I222" s="298"/>
      <c r="J222" s="324">
        <f ca="1">J221/$B$8</f>
        <v>0.16530255347008849</v>
      </c>
      <c r="K222" s="325"/>
      <c r="L222" s="298"/>
      <c r="M222" s="324">
        <f ca="1">M221/$B$8</f>
        <v>0.17905584221666368</v>
      </c>
      <c r="N222" s="325"/>
      <c r="O222" s="298"/>
      <c r="P222" s="324">
        <f ca="1">P221/$B$8</f>
        <v>0.19280913096323885</v>
      </c>
      <c r="Q222" s="325"/>
      <c r="R222" s="298"/>
      <c r="S222" s="324">
        <f ca="1">S221/$B$8</f>
        <v>0.20656241970981404</v>
      </c>
      <c r="T222" s="325"/>
      <c r="U222" s="298"/>
      <c r="V222" s="324">
        <f ca="1">V221/$B$8</f>
        <v>0.22031570845638923</v>
      </c>
      <c r="W222" s="325"/>
      <c r="X222" s="298"/>
      <c r="Y222" s="324">
        <f ca="1">Y221/$B$8</f>
        <v>0.2340689972029644</v>
      </c>
      <c r="Z222" s="325"/>
      <c r="AA222" s="298"/>
      <c r="AB222" s="324">
        <f ca="1">AB221/$B$8</f>
        <v>0.28727386478407796</v>
      </c>
      <c r="AC222" s="325"/>
      <c r="AD222" s="298"/>
      <c r="AE222" s="324">
        <f ca="1">AE221/$B$8</f>
        <v>0.29759495550532006</v>
      </c>
      <c r="AF222" s="325"/>
      <c r="AG222" s="298"/>
      <c r="AH222" s="324">
        <f ca="1">AH221/$B$8</f>
        <v>0.3258083765080762</v>
      </c>
      <c r="AI222" s="325"/>
      <c r="AJ222" s="298"/>
      <c r="AK222" s="324">
        <f ca="1">AK221/$B$8</f>
        <v>0.34595447765584114</v>
      </c>
      <c r="AL222" s="325"/>
      <c r="AM222" s="298"/>
      <c r="AN222" s="324">
        <f ca="1">AN221/$B$8</f>
        <v>0.36027222019383531</v>
      </c>
      <c r="AO222" s="325"/>
      <c r="AP222" s="298"/>
      <c r="AQ222" s="324">
        <f ca="1">AQ221/$B$8</f>
        <v>0.37458996273182948</v>
      </c>
      <c r="AR222" s="325"/>
      <c r="AS222" s="298"/>
      <c r="AT222" s="324">
        <f ca="1">AT221/$B$8</f>
        <v>0.38890770526982366</v>
      </c>
      <c r="AU222" s="325"/>
      <c r="AV222" s="298"/>
      <c r="AW222" s="324">
        <f ca="1">AW221/$B$8</f>
        <v>0.40322544780781777</v>
      </c>
      <c r="AX222" s="325"/>
      <c r="AY222" s="298"/>
      <c r="AZ222" s="324">
        <f ca="1">AZ221/$B$8</f>
        <v>0.41964943619832701</v>
      </c>
      <c r="BA222" s="325"/>
      <c r="BB222" s="298"/>
      <c r="BC222" s="324">
        <f ca="1">BC221/$B$8</f>
        <v>0.45131933744373826</v>
      </c>
      <c r="BD222" s="325"/>
      <c r="BE222" s="298"/>
      <c r="BF222" s="324">
        <f ca="1">BF221/$B$8</f>
        <v>0.46563707998173237</v>
      </c>
      <c r="BG222" s="325"/>
      <c r="BH222" s="298"/>
      <c r="BI222" s="324">
        <f ca="1">BI221/$B$8</f>
        <v>0.48018773845142249</v>
      </c>
      <c r="BJ222" s="325"/>
      <c r="BK222" s="298"/>
      <c r="BL222" s="324">
        <f ca="1">BL221/$B$8</f>
        <v>0.49450548098941666</v>
      </c>
      <c r="BM222" s="325"/>
      <c r="BN222" s="298"/>
      <c r="BO222" s="324">
        <f ca="1">BO221/$B$8</f>
        <v>0.5090420233420343</v>
      </c>
      <c r="BP222" s="325"/>
      <c r="BQ222" s="298"/>
      <c r="BR222" s="324">
        <f ca="1">BR221/$B$8</f>
        <v>0.52413556664479599</v>
      </c>
      <c r="BS222" s="325"/>
      <c r="BT222" s="298"/>
      <c r="BU222" s="324">
        <f ca="1">BU221/$B$8</f>
        <v>0.59228885284872224</v>
      </c>
      <c r="BV222" s="325"/>
      <c r="BW222" s="298"/>
      <c r="BX222" s="324">
        <f ca="1">BX221/$B$8</f>
        <v>0.66239516784958674</v>
      </c>
      <c r="BY222" s="325"/>
      <c r="BZ222" s="298"/>
      <c r="CA222" s="324">
        <f ca="1">CA221/$B$8</f>
        <v>0.67354472759496575</v>
      </c>
      <c r="CB222" s="325"/>
      <c r="CC222" s="298"/>
      <c r="CD222" s="324">
        <f ca="1">CD220/$B$8</f>
        <v>0.67354472759496575</v>
      </c>
      <c r="CE222" s="325"/>
    </row>
    <row r="223" spans="1:86">
      <c r="A223" s="84"/>
      <c r="CC223" s="84"/>
      <c r="CD223" s="84"/>
      <c r="CE223" s="84"/>
    </row>
    <row r="224" spans="1:86" ht="20.100000000000001" customHeight="1">
      <c r="A224" s="84"/>
      <c r="B224" s="201" t="s">
        <v>109</v>
      </c>
      <c r="CC224" s="84"/>
      <c r="CD224" s="84"/>
      <c r="CE224" s="84"/>
    </row>
    <row r="225" spans="1:83" ht="20.100000000000001" customHeight="1">
      <c r="A225" s="84"/>
      <c r="CC225" s="84"/>
      <c r="CD225" s="84">
        <v>315917.87212603964</v>
      </c>
      <c r="CE225" s="84"/>
    </row>
    <row r="226" spans="1:83">
      <c r="A226" s="84"/>
      <c r="CC226" s="84"/>
      <c r="CD226" s="84"/>
      <c r="CE226" s="84"/>
    </row>
    <row r="227" spans="1:83">
      <c r="A227" s="84"/>
      <c r="G227" s="209"/>
      <c r="J227" s="209"/>
      <c r="M227" s="209"/>
      <c r="P227" s="209"/>
      <c r="S227" s="209"/>
      <c r="V227" s="209"/>
      <c r="Y227" s="209"/>
      <c r="AB227" s="209"/>
      <c r="AE227" s="209"/>
      <c r="AH227" s="209"/>
      <c r="AK227" s="209"/>
      <c r="AN227" s="209"/>
      <c r="AQ227" s="209"/>
      <c r="AT227" s="209"/>
      <c r="AW227" s="209"/>
      <c r="AZ227" s="209"/>
      <c r="BC227" s="209"/>
      <c r="BF227" s="209"/>
      <c r="BI227" s="209"/>
      <c r="BL227" s="209"/>
      <c r="BO227" s="209"/>
      <c r="BR227" s="209"/>
      <c r="BU227" s="209"/>
      <c r="BX227" s="209"/>
      <c r="CA227" s="209"/>
      <c r="CC227" s="84"/>
      <c r="CD227" s="84"/>
      <c r="CE227" s="84"/>
    </row>
  </sheetData>
  <sheetProtection insertColumns="0" insertRows="0"/>
  <mergeCells count="184">
    <mergeCell ref="BW12:BY12"/>
    <mergeCell ref="BI221:BJ221"/>
    <mergeCell ref="BL221:BM221"/>
    <mergeCell ref="BI220:BJ220"/>
    <mergeCell ref="A1:B2"/>
    <mergeCell ref="CD220:CE221"/>
    <mergeCell ref="CD5:CE10"/>
    <mergeCell ref="S220:T220"/>
    <mergeCell ref="S221:T221"/>
    <mergeCell ref="AP12:AR12"/>
    <mergeCell ref="AP13:AR13"/>
    <mergeCell ref="AQ220:AR220"/>
    <mergeCell ref="AQ221:AR221"/>
    <mergeCell ref="C164:E164"/>
    <mergeCell ref="C173:E173"/>
    <mergeCell ref="AH220:AI220"/>
    <mergeCell ref="CC12:CE12"/>
    <mergeCell ref="F13:H13"/>
    <mergeCell ref="I13:K13"/>
    <mergeCell ref="D12:E12"/>
    <mergeCell ref="F12:H12"/>
    <mergeCell ref="I12:K12"/>
    <mergeCell ref="C207:E207"/>
    <mergeCell ref="C147:E147"/>
    <mergeCell ref="V220:W220"/>
    <mergeCell ref="V221:W221"/>
    <mergeCell ref="A12:A13"/>
    <mergeCell ref="B12:B13"/>
    <mergeCell ref="C12:C13"/>
    <mergeCell ref="L13:N13"/>
    <mergeCell ref="L12:N12"/>
    <mergeCell ref="C187:E187"/>
    <mergeCell ref="C191:E191"/>
    <mergeCell ref="C194:E194"/>
    <mergeCell ref="C141:E141"/>
    <mergeCell ref="AA12:AC12"/>
    <mergeCell ref="AG13:AI13"/>
    <mergeCell ref="X12:Z12"/>
    <mergeCell ref="AD12:AF12"/>
    <mergeCell ref="O12:Q12"/>
    <mergeCell ref="U12:W12"/>
    <mergeCell ref="U13:W13"/>
    <mergeCell ref="R12:T12"/>
    <mergeCell ref="AV12:AX12"/>
    <mergeCell ref="AV13:AX13"/>
    <mergeCell ref="AG12:AI12"/>
    <mergeCell ref="AS12:AU12"/>
    <mergeCell ref="AJ12:AL12"/>
    <mergeCell ref="AJ13:AL13"/>
    <mergeCell ref="M222:N222"/>
    <mergeCell ref="C184:E184"/>
    <mergeCell ref="C153:E153"/>
    <mergeCell ref="C90:E90"/>
    <mergeCell ref="C93:E93"/>
    <mergeCell ref="C30:E30"/>
    <mergeCell ref="C124:E124"/>
    <mergeCell ref="C100:E100"/>
    <mergeCell ref="C19:E19"/>
    <mergeCell ref="C83:E83"/>
    <mergeCell ref="C103:E103"/>
    <mergeCell ref="C106:E106"/>
    <mergeCell ref="C109:E109"/>
    <mergeCell ref="C59:E59"/>
    <mergeCell ref="C118:E118"/>
    <mergeCell ref="C130:E130"/>
    <mergeCell ref="C133:E133"/>
    <mergeCell ref="C127:E127"/>
    <mergeCell ref="C112:E112"/>
    <mergeCell ref="C115:E115"/>
    <mergeCell ref="C36:E36"/>
    <mergeCell ref="C73:E73"/>
    <mergeCell ref="C80:E80"/>
    <mergeCell ref="C22:E22"/>
    <mergeCell ref="AE222:AF222"/>
    <mergeCell ref="Y220:Z220"/>
    <mergeCell ref="Y221:Z221"/>
    <mergeCell ref="Y222:Z222"/>
    <mergeCell ref="AZ220:BA220"/>
    <mergeCell ref="AZ221:BA221"/>
    <mergeCell ref="C177:E177"/>
    <mergeCell ref="C181:E181"/>
    <mergeCell ref="C213:E213"/>
    <mergeCell ref="C216:E216"/>
    <mergeCell ref="G220:H220"/>
    <mergeCell ref="J220:K220"/>
    <mergeCell ref="C198:E198"/>
    <mergeCell ref="C202:E202"/>
    <mergeCell ref="C210:E210"/>
    <mergeCell ref="AH221:AI221"/>
    <mergeCell ref="AE220:AF220"/>
    <mergeCell ref="AW220:AX220"/>
    <mergeCell ref="AW221:AX221"/>
    <mergeCell ref="AW222:AX222"/>
    <mergeCell ref="V222:W222"/>
    <mergeCell ref="AB220:AC220"/>
    <mergeCell ref="AB221:AC221"/>
    <mergeCell ref="M220:N220"/>
    <mergeCell ref="CD13:CD14"/>
    <mergeCell ref="AT220:AU220"/>
    <mergeCell ref="AT221:AU221"/>
    <mergeCell ref="C16:E16"/>
    <mergeCell ref="C159:E159"/>
    <mergeCell ref="M221:N221"/>
    <mergeCell ref="BB13:BD13"/>
    <mergeCell ref="C63:E63"/>
    <mergeCell ref="C66:E66"/>
    <mergeCell ref="C45:E45"/>
    <mergeCell ref="C48:E48"/>
    <mergeCell ref="C52:E52"/>
    <mergeCell ref="C55:E55"/>
    <mergeCell ref="C121:E121"/>
    <mergeCell ref="BE13:BG13"/>
    <mergeCell ref="BF220:BG220"/>
    <mergeCell ref="BQ13:BS13"/>
    <mergeCell ref="BR220:BS220"/>
    <mergeCell ref="BR221:BS221"/>
    <mergeCell ref="BW13:BY13"/>
    <mergeCell ref="BX220:BY220"/>
    <mergeCell ref="BX221:BY221"/>
    <mergeCell ref="CC13:CC14"/>
    <mergeCell ref="R13:T13"/>
    <mergeCell ref="CE13:CE14"/>
    <mergeCell ref="G222:H222"/>
    <mergeCell ref="J222:K222"/>
    <mergeCell ref="G221:H221"/>
    <mergeCell ref="J221:K221"/>
    <mergeCell ref="X13:Z13"/>
    <mergeCell ref="AM13:AO13"/>
    <mergeCell ref="AN220:AO220"/>
    <mergeCell ref="AN221:AO221"/>
    <mergeCell ref="AN222:AO222"/>
    <mergeCell ref="AB222:AC222"/>
    <mergeCell ref="AK220:AL220"/>
    <mergeCell ref="AH222:AI222"/>
    <mergeCell ref="AE221:AF221"/>
    <mergeCell ref="S222:T222"/>
    <mergeCell ref="AD13:AF13"/>
    <mergeCell ref="AA13:AC13"/>
    <mergeCell ref="CD222:CE222"/>
    <mergeCell ref="AY13:BA13"/>
    <mergeCell ref="O13:Q13"/>
    <mergeCell ref="P220:Q220"/>
    <mergeCell ref="P221:Q221"/>
    <mergeCell ref="P222:Q222"/>
    <mergeCell ref="AS13:AU13"/>
    <mergeCell ref="AK221:AL221"/>
    <mergeCell ref="AK222:AL222"/>
    <mergeCell ref="AM12:AO12"/>
    <mergeCell ref="AZ222:BA222"/>
    <mergeCell ref="BB12:BD12"/>
    <mergeCell ref="BH12:BJ12"/>
    <mergeCell ref="BE12:BG12"/>
    <mergeCell ref="AY12:BA12"/>
    <mergeCell ref="BF221:BG221"/>
    <mergeCell ref="BF222:BG222"/>
    <mergeCell ref="BC220:BD220"/>
    <mergeCell ref="BC221:BD221"/>
    <mergeCell ref="BC222:BD222"/>
    <mergeCell ref="BH13:BJ13"/>
    <mergeCell ref="BI222:BJ222"/>
    <mergeCell ref="BZ12:CB12"/>
    <mergeCell ref="BZ13:CB13"/>
    <mergeCell ref="CA220:CB220"/>
    <mergeCell ref="CA221:CB221"/>
    <mergeCell ref="CA222:CB222"/>
    <mergeCell ref="BX222:BY222"/>
    <mergeCell ref="BR222:BS222"/>
    <mergeCell ref="AT222:AU222"/>
    <mergeCell ref="AQ222:AR222"/>
    <mergeCell ref="BO222:BP222"/>
    <mergeCell ref="BL222:BM222"/>
    <mergeCell ref="BK12:BM12"/>
    <mergeCell ref="BK13:BM13"/>
    <mergeCell ref="BT12:BV12"/>
    <mergeCell ref="BT13:BV13"/>
    <mergeCell ref="BU220:BV220"/>
    <mergeCell ref="BU221:BV221"/>
    <mergeCell ref="BU222:BV222"/>
    <mergeCell ref="BN12:BP12"/>
    <mergeCell ref="BN13:BP13"/>
    <mergeCell ref="BQ12:BS12"/>
    <mergeCell ref="BO220:BP220"/>
    <mergeCell ref="BO221:BP221"/>
    <mergeCell ref="BL220:BM220"/>
  </mergeCells>
  <conditionalFormatting sqref="B22:B205">
    <cfRule type="expression" dxfId="138" priority="533">
      <formula>$CC22&gt;0</formula>
    </cfRule>
  </conditionalFormatting>
  <conditionalFormatting sqref="B34 B71">
    <cfRule type="expression" dxfId="137" priority="586" stopIfTrue="1">
      <formula>$CC34&gt;0</formula>
    </cfRule>
  </conditionalFormatting>
  <conditionalFormatting sqref="B50">
    <cfRule type="expression" dxfId="136" priority="576" stopIfTrue="1">
      <formula>$CC50&gt;0</formula>
    </cfRule>
  </conditionalFormatting>
  <conditionalFormatting sqref="B57">
    <cfRule type="expression" dxfId="135" priority="571" stopIfTrue="1">
      <formula>$CC57&gt;0</formula>
    </cfRule>
  </conditionalFormatting>
  <conditionalFormatting sqref="B61">
    <cfRule type="expression" dxfId="134" priority="566" stopIfTrue="1">
      <formula>$CC61&gt;0</formula>
    </cfRule>
  </conditionalFormatting>
  <conditionalFormatting sqref="B76:B78">
    <cfRule type="expression" dxfId="133" priority="551" stopIfTrue="1">
      <formula>$CC76&gt;0</formula>
    </cfRule>
  </conditionalFormatting>
  <conditionalFormatting sqref="B88">
    <cfRule type="expression" dxfId="132" priority="543" stopIfTrue="1">
      <formula>$CC88&gt;0</formula>
    </cfRule>
  </conditionalFormatting>
  <conditionalFormatting sqref="B151">
    <cfRule type="expression" dxfId="131" priority="532" stopIfTrue="1">
      <formula>$CC151&gt;0</formula>
    </cfRule>
  </conditionalFormatting>
  <conditionalFormatting sqref="B171">
    <cfRule type="expression" dxfId="130" priority="527" stopIfTrue="1">
      <formula>$CC171&gt;0</formula>
    </cfRule>
  </conditionalFormatting>
  <conditionalFormatting sqref="B175">
    <cfRule type="expression" dxfId="129" priority="522" stopIfTrue="1">
      <formula>$CC175&gt;0</formula>
    </cfRule>
  </conditionalFormatting>
  <conditionalFormatting sqref="B179">
    <cfRule type="expression" dxfId="128" priority="517" stopIfTrue="1">
      <formula>$CC179&gt;0</formula>
    </cfRule>
  </conditionalFormatting>
  <conditionalFormatting sqref="B189">
    <cfRule type="expression" dxfId="127" priority="512" stopIfTrue="1">
      <formula>$CC189&gt;0</formula>
    </cfRule>
  </conditionalFormatting>
  <conditionalFormatting sqref="B196">
    <cfRule type="expression" dxfId="126" priority="507" stopIfTrue="1">
      <formula>$CC196&gt;0</formula>
    </cfRule>
  </conditionalFormatting>
  <conditionalFormatting sqref="B200">
    <cfRule type="expression" dxfId="125" priority="497" stopIfTrue="1">
      <formula>$CC200&gt;0</formula>
    </cfRule>
  </conditionalFormatting>
  <conditionalFormatting sqref="B217">
    <cfRule type="expression" dxfId="124" priority="492" stopIfTrue="1">
      <formula>$CC217&gt;0</formula>
    </cfRule>
  </conditionalFormatting>
  <conditionalFormatting sqref="F67:F71">
    <cfRule type="cellIs" dxfId="123" priority="545" stopIfTrue="1" operator="equal">
      <formula>0</formula>
    </cfRule>
  </conditionalFormatting>
  <conditionalFormatting sqref="F74:F76">
    <cfRule type="cellIs" dxfId="122" priority="544" stopIfTrue="1" operator="equal">
      <formula>0</formula>
    </cfRule>
  </conditionalFormatting>
  <conditionalFormatting sqref="I67:I71">
    <cfRule type="cellIs" dxfId="121" priority="480" stopIfTrue="1" operator="equal">
      <formula>0</formula>
    </cfRule>
  </conditionalFormatting>
  <conditionalFormatting sqref="I74:I76">
    <cfRule type="cellIs" dxfId="120" priority="479" stopIfTrue="1" operator="equal">
      <formula>0</formula>
    </cfRule>
  </conditionalFormatting>
  <conditionalFormatting sqref="I57:CB57 AT71:AU71 AW71:AX71 AZ71:BA71 BC71:BD71 BF71:BG71 BI71:BJ71 BL71:BM71 BO71:BP71 BR71:BS71 BU71:BV71 BX71:BY71 CA71:CB71">
    <cfRule type="cellIs" dxfId="119" priority="51" stopIfTrue="1" operator="equal">
      <formula>0</formula>
    </cfRule>
  </conditionalFormatting>
  <conditionalFormatting sqref="I61:CB61">
    <cfRule type="cellIs" dxfId="118" priority="50" stopIfTrue="1" operator="equal">
      <formula>0</formula>
    </cfRule>
  </conditionalFormatting>
  <conditionalFormatting sqref="I78:CB78">
    <cfRule type="cellIs" dxfId="117" priority="49" stopIfTrue="1" operator="equal">
      <formula>0</formula>
    </cfRule>
  </conditionalFormatting>
  <conditionalFormatting sqref="I88:CB88">
    <cfRule type="cellIs" dxfId="116" priority="48" stopIfTrue="1" operator="equal">
      <formula>0</formula>
    </cfRule>
  </conditionalFormatting>
  <conditionalFormatting sqref="I145:CB145">
    <cfRule type="cellIs" dxfId="115" priority="47" stopIfTrue="1" operator="equal">
      <formula>0</formula>
    </cfRule>
  </conditionalFormatting>
  <conditionalFormatting sqref="I151:CB151">
    <cfRule type="cellIs" dxfId="114" priority="46" stopIfTrue="1" operator="equal">
      <formula>0</formula>
    </cfRule>
  </conditionalFormatting>
  <conditionalFormatting sqref="I155:CB156">
    <cfRule type="cellIs" dxfId="113" priority="38" stopIfTrue="1" operator="equal">
      <formula>0</formula>
    </cfRule>
  </conditionalFormatting>
  <conditionalFormatting sqref="I160:CB162">
    <cfRule type="cellIs" dxfId="112" priority="37" stopIfTrue="1" operator="equal">
      <formula>0</formula>
    </cfRule>
  </conditionalFormatting>
  <conditionalFormatting sqref="I171:CB171">
    <cfRule type="cellIs" dxfId="111" priority="45" stopIfTrue="1" operator="equal">
      <formula>0</formula>
    </cfRule>
  </conditionalFormatting>
  <conditionalFormatting sqref="I175:CB175">
    <cfRule type="cellIs" dxfId="110" priority="44" stopIfTrue="1" operator="equal">
      <formula>0</formula>
    </cfRule>
  </conditionalFormatting>
  <conditionalFormatting sqref="I179:CB179">
    <cfRule type="cellIs" dxfId="109" priority="43" stopIfTrue="1" operator="equal">
      <formula>0</formula>
    </cfRule>
  </conditionalFormatting>
  <conditionalFormatting sqref="I189:CB189">
    <cfRule type="cellIs" dxfId="108" priority="42" stopIfTrue="1" operator="equal">
      <formula>0</formula>
    </cfRule>
  </conditionalFormatting>
  <conditionalFormatting sqref="I196:CB196">
    <cfRule type="cellIs" dxfId="107" priority="41" stopIfTrue="1" operator="equal">
      <formula>0</formula>
    </cfRule>
  </conditionalFormatting>
  <conditionalFormatting sqref="I200:CB200">
    <cfRule type="cellIs" dxfId="106" priority="40" stopIfTrue="1" operator="equal">
      <formula>0</formula>
    </cfRule>
  </conditionalFormatting>
  <conditionalFormatting sqref="I217:CB217">
    <cfRule type="cellIs" dxfId="105" priority="39" stopIfTrue="1" operator="equal">
      <formula>0</formula>
    </cfRule>
  </conditionalFormatting>
  <conditionalFormatting sqref="J71:K71 M71:N71 P71:Q71 S71:T71 V71:W71 Y71:Z71 AB71:AC71 AE71:AF71">
    <cfRule type="cellIs" dxfId="104" priority="486" stopIfTrue="1" operator="equal">
      <formula>0</formula>
    </cfRule>
  </conditionalFormatting>
  <conditionalFormatting sqref="L67:L71">
    <cfRule type="cellIs" dxfId="103" priority="143" stopIfTrue="1" operator="equal">
      <formula>0</formula>
    </cfRule>
  </conditionalFormatting>
  <conditionalFormatting sqref="L74:L76">
    <cfRule type="cellIs" dxfId="102" priority="142" stopIfTrue="1" operator="equal">
      <formula>0</formula>
    </cfRule>
  </conditionalFormatting>
  <conditionalFormatting sqref="O67:O71">
    <cfRule type="cellIs" dxfId="101" priority="140" stopIfTrue="1" operator="equal">
      <formula>0</formula>
    </cfRule>
  </conditionalFormatting>
  <conditionalFormatting sqref="O74:O76">
    <cfRule type="cellIs" dxfId="100" priority="139" stopIfTrue="1" operator="equal">
      <formula>0</formula>
    </cfRule>
  </conditionalFormatting>
  <conditionalFormatting sqref="R67:R71">
    <cfRule type="cellIs" dxfId="99" priority="137" stopIfTrue="1" operator="equal">
      <formula>0</formula>
    </cfRule>
  </conditionalFormatting>
  <conditionalFormatting sqref="R74:R76">
    <cfRule type="cellIs" dxfId="98" priority="136" stopIfTrue="1" operator="equal">
      <formula>0</formula>
    </cfRule>
  </conditionalFormatting>
  <conditionalFormatting sqref="U67:U71">
    <cfRule type="cellIs" dxfId="97" priority="134" stopIfTrue="1" operator="equal">
      <formula>0</formula>
    </cfRule>
  </conditionalFormatting>
  <conditionalFormatting sqref="U74:U76">
    <cfRule type="cellIs" dxfId="96" priority="133" stopIfTrue="1" operator="equal">
      <formula>0</formula>
    </cfRule>
  </conditionalFormatting>
  <conditionalFormatting sqref="X67:X71">
    <cfRule type="cellIs" dxfId="95" priority="131" stopIfTrue="1" operator="equal">
      <formula>0</formula>
    </cfRule>
  </conditionalFormatting>
  <conditionalFormatting sqref="X74:X76">
    <cfRule type="cellIs" dxfId="94" priority="130" stopIfTrue="1" operator="equal">
      <formula>0</formula>
    </cfRule>
  </conditionalFormatting>
  <conditionalFormatting sqref="AA67:AA71">
    <cfRule type="cellIs" dxfId="93" priority="128" stopIfTrue="1" operator="equal">
      <formula>0</formula>
    </cfRule>
  </conditionalFormatting>
  <conditionalFormatting sqref="AA74:AA76">
    <cfRule type="cellIs" dxfId="92" priority="127" stopIfTrue="1" operator="equal">
      <formula>0</formula>
    </cfRule>
  </conditionalFormatting>
  <conditionalFormatting sqref="AD67:AD71">
    <cfRule type="cellIs" dxfId="91" priority="125" stopIfTrue="1" operator="equal">
      <formula>0</formula>
    </cfRule>
  </conditionalFormatting>
  <conditionalFormatting sqref="AD74:AD76">
    <cfRule type="cellIs" dxfId="90" priority="124" stopIfTrue="1" operator="equal">
      <formula>0</formula>
    </cfRule>
  </conditionalFormatting>
  <conditionalFormatting sqref="AG67:AG71">
    <cfRule type="cellIs" dxfId="89" priority="107" stopIfTrue="1" operator="equal">
      <formula>0</formula>
    </cfRule>
  </conditionalFormatting>
  <conditionalFormatting sqref="AG74:AG76">
    <cfRule type="cellIs" dxfId="88" priority="106" stopIfTrue="1" operator="equal">
      <formula>0</formula>
    </cfRule>
  </conditionalFormatting>
  <conditionalFormatting sqref="AH71:AI71">
    <cfRule type="cellIs" dxfId="87" priority="123" stopIfTrue="1" operator="equal">
      <formula>0</formula>
    </cfRule>
  </conditionalFormatting>
  <conditionalFormatting sqref="AJ67:AJ71">
    <cfRule type="cellIs" dxfId="86" priority="89" stopIfTrue="1" operator="equal">
      <formula>0</formula>
    </cfRule>
  </conditionalFormatting>
  <conditionalFormatting sqref="AJ74:AJ76">
    <cfRule type="cellIs" dxfId="85" priority="88" stopIfTrue="1" operator="equal">
      <formula>0</formula>
    </cfRule>
  </conditionalFormatting>
  <conditionalFormatting sqref="AK71:AL71">
    <cfRule type="cellIs" dxfId="84" priority="105" stopIfTrue="1" operator="equal">
      <formula>0</formula>
    </cfRule>
  </conditionalFormatting>
  <conditionalFormatting sqref="AM67:AM71">
    <cfRule type="cellIs" dxfId="83" priority="71" stopIfTrue="1" operator="equal">
      <formula>0</formula>
    </cfRule>
  </conditionalFormatting>
  <conditionalFormatting sqref="AM74:AM76">
    <cfRule type="cellIs" dxfId="82" priority="70" stopIfTrue="1" operator="equal">
      <formula>0</formula>
    </cfRule>
  </conditionalFormatting>
  <conditionalFormatting sqref="AN71:AO71">
    <cfRule type="cellIs" dxfId="81" priority="87" stopIfTrue="1" operator="equal">
      <formula>0</formula>
    </cfRule>
  </conditionalFormatting>
  <conditionalFormatting sqref="AP67:AP71">
    <cfRule type="cellIs" dxfId="80" priority="53" stopIfTrue="1" operator="equal">
      <formula>0</formula>
    </cfRule>
  </conditionalFormatting>
  <conditionalFormatting sqref="AP74:AP76">
    <cfRule type="cellIs" dxfId="79" priority="52" stopIfTrue="1" operator="equal">
      <formula>0</formula>
    </cfRule>
  </conditionalFormatting>
  <conditionalFormatting sqref="AQ71:AR71">
    <cfRule type="cellIs" dxfId="78" priority="69" stopIfTrue="1" operator="equal">
      <formula>0</formula>
    </cfRule>
  </conditionalFormatting>
  <conditionalFormatting sqref="AS67:AS71">
    <cfRule type="cellIs" dxfId="77" priority="35" stopIfTrue="1" operator="equal">
      <formula>0</formula>
    </cfRule>
  </conditionalFormatting>
  <conditionalFormatting sqref="AS74:AS76">
    <cfRule type="cellIs" dxfId="76" priority="34" stopIfTrue="1" operator="equal">
      <formula>0</formula>
    </cfRule>
  </conditionalFormatting>
  <conditionalFormatting sqref="AV67:AV71">
    <cfRule type="cellIs" dxfId="75" priority="32" stopIfTrue="1" operator="equal">
      <formula>0</formula>
    </cfRule>
  </conditionalFormatting>
  <conditionalFormatting sqref="AV74:AV76">
    <cfRule type="cellIs" dxfId="74" priority="31" stopIfTrue="1" operator="equal">
      <formula>0</formula>
    </cfRule>
  </conditionalFormatting>
  <conditionalFormatting sqref="AY67:AY71">
    <cfRule type="cellIs" dxfId="73" priority="29" stopIfTrue="1" operator="equal">
      <formula>0</formula>
    </cfRule>
  </conditionalFormatting>
  <conditionalFormatting sqref="AY74:AY76">
    <cfRule type="cellIs" dxfId="72" priority="28" stopIfTrue="1" operator="equal">
      <formula>0</formula>
    </cfRule>
  </conditionalFormatting>
  <conditionalFormatting sqref="BB67:BB71">
    <cfRule type="cellIs" dxfId="71" priority="26" stopIfTrue="1" operator="equal">
      <formula>0</formula>
    </cfRule>
  </conditionalFormatting>
  <conditionalFormatting sqref="BB74:BB76">
    <cfRule type="cellIs" dxfId="70" priority="25" stopIfTrue="1" operator="equal">
      <formula>0</formula>
    </cfRule>
  </conditionalFormatting>
  <conditionalFormatting sqref="BE67:BE71">
    <cfRule type="cellIs" dxfId="69" priority="23" stopIfTrue="1" operator="equal">
      <formula>0</formula>
    </cfRule>
  </conditionalFormatting>
  <conditionalFormatting sqref="BE74:BE76">
    <cfRule type="cellIs" dxfId="68" priority="22" stopIfTrue="1" operator="equal">
      <formula>0</formula>
    </cfRule>
  </conditionalFormatting>
  <conditionalFormatting sqref="BH67:BH71">
    <cfRule type="cellIs" dxfId="67" priority="20" stopIfTrue="1" operator="equal">
      <formula>0</formula>
    </cfRule>
  </conditionalFormatting>
  <conditionalFormatting sqref="BH74:BH76">
    <cfRule type="cellIs" dxfId="66" priority="19" stopIfTrue="1" operator="equal">
      <formula>0</formula>
    </cfRule>
  </conditionalFormatting>
  <conditionalFormatting sqref="BK67:BK71">
    <cfRule type="cellIs" dxfId="65" priority="17" stopIfTrue="1" operator="equal">
      <formula>0</formula>
    </cfRule>
  </conditionalFormatting>
  <conditionalFormatting sqref="BK74:BK76">
    <cfRule type="cellIs" dxfId="64" priority="16" stopIfTrue="1" operator="equal">
      <formula>0</formula>
    </cfRule>
  </conditionalFormatting>
  <conditionalFormatting sqref="BN67:BN71">
    <cfRule type="cellIs" dxfId="63" priority="14" stopIfTrue="1" operator="equal">
      <formula>0</formula>
    </cfRule>
  </conditionalFormatting>
  <conditionalFormatting sqref="BN74:BN76">
    <cfRule type="cellIs" dxfId="62" priority="13" stopIfTrue="1" operator="equal">
      <formula>0</formula>
    </cfRule>
  </conditionalFormatting>
  <conditionalFormatting sqref="BQ67:BQ71">
    <cfRule type="cellIs" dxfId="61" priority="11" stopIfTrue="1" operator="equal">
      <formula>0</formula>
    </cfRule>
  </conditionalFormatting>
  <conditionalFormatting sqref="BQ74:BQ76">
    <cfRule type="cellIs" dxfId="60" priority="10" stopIfTrue="1" operator="equal">
      <formula>0</formula>
    </cfRule>
  </conditionalFormatting>
  <conditionalFormatting sqref="BT67:BT71">
    <cfRule type="cellIs" dxfId="59" priority="8" stopIfTrue="1" operator="equal">
      <formula>0</formula>
    </cfRule>
  </conditionalFormatting>
  <conditionalFormatting sqref="BT74:BT76">
    <cfRule type="cellIs" dxfId="58" priority="7" stopIfTrue="1" operator="equal">
      <formula>0</formula>
    </cfRule>
  </conditionalFormatting>
  <conditionalFormatting sqref="BW67:BW71">
    <cfRule type="cellIs" dxfId="57" priority="5" stopIfTrue="1" operator="equal">
      <formula>0</formula>
    </cfRule>
  </conditionalFormatting>
  <conditionalFormatting sqref="BW74:BW76">
    <cfRule type="cellIs" dxfId="56" priority="4" stopIfTrue="1" operator="equal">
      <formula>0</formula>
    </cfRule>
  </conditionalFormatting>
  <conditionalFormatting sqref="BZ67:BZ71">
    <cfRule type="cellIs" dxfId="55" priority="2" stopIfTrue="1" operator="equal">
      <formula>0</formula>
    </cfRule>
  </conditionalFormatting>
  <conditionalFormatting sqref="BZ74:BZ76">
    <cfRule type="cellIs" dxfId="54" priority="1" stopIfTrue="1" operator="equal">
      <formula>0</formula>
    </cfRule>
  </conditionalFormatting>
  <conditionalFormatting sqref="CC34 CC71">
    <cfRule type="cellIs" dxfId="53" priority="584" stopIfTrue="1" operator="equal">
      <formula>0</formula>
    </cfRule>
  </conditionalFormatting>
  <conditionalFormatting sqref="CC50">
    <cfRule type="cellIs" dxfId="52" priority="574" stopIfTrue="1" operator="equal">
      <formula>0</formula>
    </cfRule>
  </conditionalFormatting>
  <conditionalFormatting sqref="CC57">
    <cfRule type="cellIs" dxfId="51" priority="569" stopIfTrue="1" operator="equal">
      <formula>0</formula>
    </cfRule>
  </conditionalFormatting>
  <conditionalFormatting sqref="CC61">
    <cfRule type="cellIs" dxfId="50" priority="564" stopIfTrue="1" operator="equal">
      <formula>0</formula>
    </cfRule>
  </conditionalFormatting>
  <conditionalFormatting sqref="CC76:CC78">
    <cfRule type="cellIs" dxfId="49" priority="549" stopIfTrue="1" operator="equal">
      <formula>0</formula>
    </cfRule>
  </conditionalFormatting>
  <conditionalFormatting sqref="CC88">
    <cfRule type="cellIs" dxfId="48" priority="541" stopIfTrue="1" operator="equal">
      <formula>0</formula>
    </cfRule>
  </conditionalFormatting>
  <conditionalFormatting sqref="CC145">
    <cfRule type="cellIs" dxfId="47" priority="536" stopIfTrue="1" operator="equal">
      <formula>0</formula>
    </cfRule>
  </conditionalFormatting>
  <conditionalFormatting sqref="CC151">
    <cfRule type="cellIs" dxfId="46" priority="530" stopIfTrue="1" operator="equal">
      <formula>0</formula>
    </cfRule>
  </conditionalFormatting>
  <conditionalFormatting sqref="CC155:CC156">
    <cfRule type="cellIs" dxfId="45" priority="185" stopIfTrue="1" operator="equal">
      <formula>0</formula>
    </cfRule>
    <cfRule type="cellIs" dxfId="44" priority="184" stopIfTrue="1" operator="equal">
      <formula>0</formula>
    </cfRule>
  </conditionalFormatting>
  <conditionalFormatting sqref="CC160:CC162">
    <cfRule type="cellIs" dxfId="43" priority="145" stopIfTrue="1" operator="equal">
      <formula>0</formula>
    </cfRule>
    <cfRule type="cellIs" dxfId="42" priority="146" stopIfTrue="1" operator="equal">
      <formula>0</formula>
    </cfRule>
  </conditionalFormatting>
  <conditionalFormatting sqref="CC171">
    <cfRule type="cellIs" dxfId="41" priority="525" stopIfTrue="1" operator="equal">
      <formula>0</formula>
    </cfRule>
  </conditionalFormatting>
  <conditionalFormatting sqref="CC175">
    <cfRule type="cellIs" dxfId="40" priority="520" stopIfTrue="1" operator="equal">
      <formula>0</formula>
    </cfRule>
  </conditionalFormatting>
  <conditionalFormatting sqref="CC179">
    <cfRule type="cellIs" dxfId="39" priority="515" stopIfTrue="1" operator="equal">
      <formula>0</formula>
    </cfRule>
  </conditionalFormatting>
  <conditionalFormatting sqref="CC189">
    <cfRule type="cellIs" dxfId="38" priority="510" stopIfTrue="1" operator="equal">
      <formula>0</formula>
    </cfRule>
  </conditionalFormatting>
  <conditionalFormatting sqref="CC196">
    <cfRule type="cellIs" dxfId="37" priority="505" stopIfTrue="1" operator="equal">
      <formula>0</formula>
    </cfRule>
  </conditionalFormatting>
  <conditionalFormatting sqref="CC200">
    <cfRule type="cellIs" dxfId="36" priority="495" stopIfTrue="1" operator="equal">
      <formula>0</formula>
    </cfRule>
  </conditionalFormatting>
  <conditionalFormatting sqref="CC217">
    <cfRule type="cellIs" dxfId="35" priority="490" stopIfTrue="1" operator="equal">
      <formula>0</formula>
    </cfRule>
  </conditionalFormatting>
  <conditionalFormatting sqref="CD34 CD71">
    <cfRule type="cellIs" dxfId="34" priority="583" stopIfTrue="1" operator="equal">
      <formula>0</formula>
    </cfRule>
  </conditionalFormatting>
  <conditionalFormatting sqref="CD50">
    <cfRule type="cellIs" dxfId="33" priority="573" stopIfTrue="1" operator="equal">
      <formula>0</formula>
    </cfRule>
  </conditionalFormatting>
  <conditionalFormatting sqref="CD57">
    <cfRule type="cellIs" dxfId="32" priority="568" stopIfTrue="1" operator="equal">
      <formula>0</formula>
    </cfRule>
  </conditionalFormatting>
  <conditionalFormatting sqref="CD61">
    <cfRule type="cellIs" dxfId="31" priority="563" stopIfTrue="1" operator="equal">
      <formula>0</formula>
    </cfRule>
  </conditionalFormatting>
  <conditionalFormatting sqref="CD76:CD78">
    <cfRule type="cellIs" dxfId="30" priority="548" stopIfTrue="1" operator="equal">
      <formula>0</formula>
    </cfRule>
  </conditionalFormatting>
  <conditionalFormatting sqref="CD88">
    <cfRule type="cellIs" dxfId="29" priority="540" stopIfTrue="1" operator="equal">
      <formula>0</formula>
    </cfRule>
  </conditionalFormatting>
  <conditionalFormatting sqref="CD145">
    <cfRule type="cellIs" dxfId="28" priority="535" stopIfTrue="1" operator="equal">
      <formula>0</formula>
    </cfRule>
  </conditionalFormatting>
  <conditionalFormatting sqref="CD151">
    <cfRule type="cellIs" dxfId="27" priority="529" stopIfTrue="1" operator="equal">
      <formula>0</formula>
    </cfRule>
  </conditionalFormatting>
  <conditionalFormatting sqref="CD155:CD156">
    <cfRule type="cellIs" dxfId="26" priority="190" stopIfTrue="1" operator="equal">
      <formula>0</formula>
    </cfRule>
  </conditionalFormatting>
  <conditionalFormatting sqref="CD160:CD162">
    <cfRule type="cellIs" dxfId="25" priority="148" stopIfTrue="1" operator="equal">
      <formula>0</formula>
    </cfRule>
  </conditionalFormatting>
  <conditionalFormatting sqref="CD171">
    <cfRule type="cellIs" dxfId="24" priority="524" stopIfTrue="1" operator="equal">
      <formula>0</formula>
    </cfRule>
  </conditionalFormatting>
  <conditionalFormatting sqref="CD175">
    <cfRule type="cellIs" dxfId="23" priority="519" stopIfTrue="1" operator="equal">
      <formula>0</formula>
    </cfRule>
  </conditionalFormatting>
  <conditionalFormatting sqref="CD179">
    <cfRule type="cellIs" dxfId="22" priority="514" stopIfTrue="1" operator="equal">
      <formula>0</formula>
    </cfRule>
  </conditionalFormatting>
  <conditionalFormatting sqref="CD189">
    <cfRule type="cellIs" dxfId="21" priority="509" stopIfTrue="1" operator="equal">
      <formula>0</formula>
    </cfRule>
  </conditionalFormatting>
  <conditionalFormatting sqref="CD196">
    <cfRule type="cellIs" dxfId="20" priority="504" stopIfTrue="1" operator="equal">
      <formula>0</formula>
    </cfRule>
  </conditionalFormatting>
  <conditionalFormatting sqref="CD200">
    <cfRule type="cellIs" dxfId="19" priority="494" stopIfTrue="1" operator="equal">
      <formula>0</formula>
    </cfRule>
  </conditionalFormatting>
  <conditionalFormatting sqref="CD217">
    <cfRule type="cellIs" dxfId="18" priority="489" stopIfTrue="1" operator="equal">
      <formula>0</formula>
    </cfRule>
  </conditionalFormatting>
  <conditionalFormatting sqref="CE34 CE71">
    <cfRule type="cellIs" dxfId="17" priority="582" stopIfTrue="1" operator="equal">
      <formula>0</formula>
    </cfRule>
  </conditionalFormatting>
  <conditionalFormatting sqref="CE50">
    <cfRule type="cellIs" dxfId="16" priority="572" stopIfTrue="1" operator="equal">
      <formula>0</formula>
    </cfRule>
  </conditionalFormatting>
  <conditionalFormatting sqref="CE57">
    <cfRule type="cellIs" dxfId="15" priority="567" stopIfTrue="1" operator="equal">
      <formula>0</formula>
    </cfRule>
  </conditionalFormatting>
  <conditionalFormatting sqref="CE61">
    <cfRule type="cellIs" dxfId="14" priority="562" stopIfTrue="1" operator="equal">
      <formula>0</formula>
    </cfRule>
  </conditionalFormatting>
  <conditionalFormatting sqref="CE76:CE78">
    <cfRule type="cellIs" dxfId="13" priority="547" stopIfTrue="1" operator="equal">
      <formula>0</formula>
    </cfRule>
  </conditionalFormatting>
  <conditionalFormatting sqref="CE88">
    <cfRule type="cellIs" dxfId="12" priority="539" stopIfTrue="1" operator="equal">
      <formula>0</formula>
    </cfRule>
  </conditionalFormatting>
  <conditionalFormatting sqref="CE145">
    <cfRule type="cellIs" dxfId="11" priority="534" stopIfTrue="1" operator="equal">
      <formula>0</formula>
    </cfRule>
  </conditionalFormatting>
  <conditionalFormatting sqref="CE151">
    <cfRule type="cellIs" dxfId="10" priority="528" stopIfTrue="1" operator="equal">
      <formula>0</formula>
    </cfRule>
  </conditionalFormatting>
  <conditionalFormatting sqref="CE155:CE156">
    <cfRule type="cellIs" dxfId="9" priority="189" stopIfTrue="1" operator="equal">
      <formula>0</formula>
    </cfRule>
  </conditionalFormatting>
  <conditionalFormatting sqref="CE160:CE162">
    <cfRule type="cellIs" dxfId="8" priority="147" stopIfTrue="1" operator="equal">
      <formula>0</formula>
    </cfRule>
  </conditionalFormatting>
  <conditionalFormatting sqref="CE171">
    <cfRule type="cellIs" dxfId="7" priority="523" stopIfTrue="1" operator="equal">
      <formula>0</formula>
    </cfRule>
  </conditionalFormatting>
  <conditionalFormatting sqref="CE175">
    <cfRule type="cellIs" dxfId="6" priority="518" stopIfTrue="1" operator="equal">
      <formula>0</formula>
    </cfRule>
  </conditionalFormatting>
  <conditionalFormatting sqref="CE179">
    <cfRule type="cellIs" dxfId="5" priority="513" stopIfTrue="1" operator="equal">
      <formula>0</formula>
    </cfRule>
  </conditionalFormatting>
  <conditionalFormatting sqref="CE189">
    <cfRule type="cellIs" dxfId="4" priority="508" stopIfTrue="1" operator="equal">
      <formula>0</formula>
    </cfRule>
  </conditionalFormatting>
  <conditionalFormatting sqref="CE196">
    <cfRule type="cellIs" dxfId="3" priority="503" stopIfTrue="1" operator="equal">
      <formula>0</formula>
    </cfRule>
  </conditionalFormatting>
  <conditionalFormatting sqref="CE200">
    <cfRule type="cellIs" dxfId="2" priority="493" stopIfTrue="1" operator="equal">
      <formula>0</formula>
    </cfRule>
  </conditionalFormatting>
  <conditionalFormatting sqref="CE217">
    <cfRule type="cellIs" dxfId="1" priority="488" stopIfTrue="1" operator="equal">
      <formula>0</formula>
    </cfRule>
  </conditionalFormatting>
  <pageMargins left="0.61" right="0.46" top="0.87" bottom="0.42" header="0.28000000000000003" footer="0.23"/>
  <pageSetup paperSize="9" scale="12" fitToHeight="6" orientation="landscape" verticalDpi="300" r:id="rId1"/>
  <headerFooter alignWithMargins="0">
    <oddHeader>&amp;C&amp;8&amp;G</oddHeader>
    <oddFooter>&amp;L&amp;8&amp;F&amp;R&amp;8Page &amp;P of &amp;N</oddFooter>
  </headerFooter>
  <rowBreaks count="1" manualBreakCount="1">
    <brk id="142" max="13" man="1"/>
  </rowBreaks>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2:K122"/>
  <sheetViews>
    <sheetView workbookViewId="0">
      <pane ySplit="10" topLeftCell="A23" activePane="bottomLeft" state="frozen"/>
      <selection pane="bottomLeft" activeCell="I5" sqref="I5"/>
    </sheetView>
  </sheetViews>
  <sheetFormatPr defaultColWidth="9" defaultRowHeight="13.2"/>
  <cols>
    <col min="1" max="1" width="13.6640625" customWidth="1"/>
    <col min="2" max="2" width="19.5546875" customWidth="1"/>
    <col min="3" max="3" width="23.109375" customWidth="1"/>
    <col min="4" max="5" width="22.6640625" customWidth="1"/>
  </cols>
  <sheetData>
    <row r="2" spans="1:5" ht="34.5" customHeight="1">
      <c r="A2" s="356" t="s">
        <v>110</v>
      </c>
      <c r="B2" s="357"/>
      <c r="C2" s="357"/>
      <c r="D2" s="357"/>
      <c r="E2" s="357"/>
    </row>
    <row r="3" spans="1:5" ht="15" customHeight="1">
      <c r="E3" s="189"/>
    </row>
    <row r="4" spans="1:5" ht="15" customHeight="1">
      <c r="A4" s="190" t="s">
        <v>1</v>
      </c>
      <c r="B4" s="190" t="str">
        <f>'Detail Cost'!B4</f>
        <v>: SPA-034</v>
      </c>
      <c r="E4" s="189"/>
    </row>
    <row r="5" spans="1:5" ht="15" customHeight="1">
      <c r="A5" s="190" t="s">
        <v>8</v>
      </c>
      <c r="B5" s="190" t="str">
        <f>'Detail Cost'!B7</f>
        <v>: 23-190-221-OO</v>
      </c>
      <c r="E5" s="189"/>
    </row>
    <row r="6" spans="1:5" ht="15" customHeight="1">
      <c r="A6" s="190" t="s">
        <v>10</v>
      </c>
      <c r="B6" s="191">
        <f>'Detail Cost'!B8</f>
        <v>470258.49276678503</v>
      </c>
      <c r="E6" s="189"/>
    </row>
    <row r="7" spans="1:5" ht="15" customHeight="1">
      <c r="A7" s="190" t="s">
        <v>111</v>
      </c>
      <c r="B7" s="192">
        <f>'Detail Cost'!B10</f>
        <v>44943</v>
      </c>
      <c r="E7" s="189"/>
    </row>
    <row r="8" spans="1:5" ht="15" customHeight="1">
      <c r="A8" s="190"/>
      <c r="B8" s="190"/>
      <c r="E8" s="189"/>
    </row>
    <row r="9" spans="1:5" ht="24" customHeight="1">
      <c r="A9" s="193" t="s">
        <v>112</v>
      </c>
      <c r="B9" s="194" t="s">
        <v>113</v>
      </c>
      <c r="C9" s="194" t="s">
        <v>114</v>
      </c>
      <c r="D9" s="194" t="s">
        <v>115</v>
      </c>
      <c r="E9" s="195" t="s">
        <v>116</v>
      </c>
    </row>
    <row r="10" spans="1:5" ht="12.75" customHeight="1">
      <c r="A10" s="196">
        <v>1</v>
      </c>
      <c r="B10" s="197">
        <f>B7</f>
        <v>44943</v>
      </c>
      <c r="C10" s="198">
        <f ca="1">VLOOKUP("DAILY COST (eq USD)",'Detail Cost'!$15:$496,(HLOOKUP($B10,'Detail Cost'!$12:$15,4,FALSE)+1),FALSE)</f>
        <v>77734.929645344702</v>
      </c>
      <c r="D10" s="198">
        <f ca="1">SUM($C$10:C10)</f>
        <v>77734.929645344702</v>
      </c>
      <c r="E10" s="199">
        <f ca="1">D10/$B$6</f>
        <v>0.16530255347008849</v>
      </c>
    </row>
    <row r="11" spans="1:5" ht="12.75" customHeight="1">
      <c r="A11" s="196">
        <f t="shared" ref="A11:B16" si="0">A10+1</f>
        <v>2</v>
      </c>
      <c r="B11" s="197">
        <f>B10+1</f>
        <v>44944</v>
      </c>
      <c r="C11" s="198">
        <f ca="1">VLOOKUP("DAILY COST (eq USD)",'Detail Cost'!$15:$496,(HLOOKUP($B11,'Detail Cost'!$12:$15,4,FALSE)+1),FALSE)</f>
        <v>6467.600836550836</v>
      </c>
      <c r="D11" s="198">
        <f ca="1">SUM($C$10:C11)</f>
        <v>84202.530481895534</v>
      </c>
      <c r="E11" s="199">
        <f ca="1">D11/$B$6</f>
        <v>0.17905584221666368</v>
      </c>
    </row>
    <row r="12" spans="1:5" ht="12.75" customHeight="1">
      <c r="A12" s="196">
        <f t="shared" si="0"/>
        <v>3</v>
      </c>
      <c r="B12" s="197">
        <f>B11+1</f>
        <v>44945</v>
      </c>
      <c r="C12" s="198">
        <f ca="1">VLOOKUP("DAILY COST (eq USD)",'Detail Cost'!$15:$496,(HLOOKUP($B12,'Detail Cost'!$12:$15,4,FALSE)+1),FALSE)</f>
        <v>6467.600836550836</v>
      </c>
      <c r="D12" s="198">
        <f ca="1">SUM($C$10:C12)</f>
        <v>90670.131318446365</v>
      </c>
      <c r="E12" s="199">
        <f t="shared" ref="E12:E24" ca="1" si="1">D12/$B$6</f>
        <v>0.19280913096323885</v>
      </c>
    </row>
    <row r="13" spans="1:5" s="188" customFormat="1" ht="12.75" customHeight="1">
      <c r="A13" s="196">
        <f t="shared" si="0"/>
        <v>4</v>
      </c>
      <c r="B13" s="197">
        <f t="shared" si="0"/>
        <v>44946</v>
      </c>
      <c r="C13" s="198">
        <f ca="1">VLOOKUP("DAILY COST (eq USD)",'Detail Cost'!$15:$496,(HLOOKUP($B13,'Detail Cost'!$12:$15,4,FALSE)+1),FALSE)</f>
        <v>6467.600836550836</v>
      </c>
      <c r="D13" s="198">
        <f ca="1">SUM($C$10:C13)</f>
        <v>97137.732154997197</v>
      </c>
      <c r="E13" s="199">
        <f t="shared" ca="1" si="1"/>
        <v>0.20656241970981404</v>
      </c>
    </row>
    <row r="14" spans="1:5" ht="12.75" customHeight="1">
      <c r="A14" s="196">
        <f t="shared" si="0"/>
        <v>5</v>
      </c>
      <c r="B14" s="197">
        <f t="shared" si="0"/>
        <v>44947</v>
      </c>
      <c r="C14" s="198">
        <f ca="1">VLOOKUP("DAILY COST (eq USD)",'Detail Cost'!$15:$496,(HLOOKUP($B14,'Detail Cost'!$12:$15,4,FALSE)+1),FALSE)</f>
        <v>6467.600836550836</v>
      </c>
      <c r="D14" s="198">
        <f ca="1">SUM($C$10:C14)</f>
        <v>103605.33299154803</v>
      </c>
      <c r="E14" s="199">
        <f t="shared" ca="1" si="1"/>
        <v>0.22031570845638923</v>
      </c>
    </row>
    <row r="15" spans="1:5" ht="12.75" customHeight="1">
      <c r="A15" s="196">
        <f t="shared" si="0"/>
        <v>6</v>
      </c>
      <c r="B15" s="197">
        <f t="shared" si="0"/>
        <v>44948</v>
      </c>
      <c r="C15" s="198">
        <f ca="1">VLOOKUP("DAILY COST (eq USD)",'Detail Cost'!$15:$496,(HLOOKUP($B15,'Detail Cost'!$12:$15,4,FALSE)+1),FALSE)</f>
        <v>6467.600836550836</v>
      </c>
      <c r="D15" s="198">
        <f ca="1">SUM($C$10:C15)</f>
        <v>110072.93382809886</v>
      </c>
      <c r="E15" s="199">
        <f t="shared" ca="1" si="1"/>
        <v>0.2340689972029644</v>
      </c>
    </row>
    <row r="16" spans="1:5" ht="12.75" customHeight="1">
      <c r="A16" s="196">
        <f t="shared" si="0"/>
        <v>7</v>
      </c>
      <c r="B16" s="197">
        <f t="shared" si="0"/>
        <v>44949</v>
      </c>
      <c r="C16" s="198">
        <f ca="1">VLOOKUP("DAILY COST (eq USD)",'Detail Cost'!$15:$496,(HLOOKUP($B16,'Detail Cost'!$12:$15,4,FALSE)+1),FALSE)</f>
        <v>25020.040836550837</v>
      </c>
      <c r="D16" s="198">
        <f ca="1">SUM($C$10:C16)</f>
        <v>135092.97466464969</v>
      </c>
      <c r="E16" s="199">
        <f t="shared" ca="1" si="1"/>
        <v>0.28727386478407796</v>
      </c>
    </row>
    <row r="17" spans="1:5" ht="12.75" customHeight="1">
      <c r="A17" s="196">
        <f t="shared" ref="A17:A48" si="2">A16+1</f>
        <v>8</v>
      </c>
      <c r="B17" s="197">
        <f t="shared" ref="B17:B78" si="3">B16+1</f>
        <v>44950</v>
      </c>
      <c r="C17" s="198">
        <f ca="1">VLOOKUP("DAILY COST (eq USD)",'Detail Cost'!$15:$496,(HLOOKUP($B17,'Detail Cost'!$12:$15,4,FALSE)+1),FALSE)</f>
        <v>4853.580566280566</v>
      </c>
      <c r="D17" s="198">
        <f ca="1">SUM($C$10:C17)</f>
        <v>139946.55523093027</v>
      </c>
      <c r="E17" s="199">
        <f t="shared" ca="1" si="1"/>
        <v>0.29759495550532006</v>
      </c>
    </row>
    <row r="18" spans="1:5" ht="12.75" customHeight="1">
      <c r="A18" s="196">
        <f t="shared" si="2"/>
        <v>9</v>
      </c>
      <c r="B18" s="197">
        <f t="shared" si="3"/>
        <v>44951</v>
      </c>
      <c r="C18" s="198">
        <f ca="1">VLOOKUP("DAILY COST (eq USD)",'Detail Cost'!$15:$496,(HLOOKUP($B18,'Detail Cost'!$12:$15,4,FALSE)+1),FALSE)</f>
        <v>13267.600836550837</v>
      </c>
      <c r="D18" s="198">
        <f ca="1">SUM($C$10:C18)</f>
        <v>153214.15606748112</v>
      </c>
      <c r="E18" s="199">
        <f t="shared" ca="1" si="1"/>
        <v>0.3258083765080762</v>
      </c>
    </row>
    <row r="19" spans="1:5" ht="12.75" customHeight="1">
      <c r="A19" s="196">
        <f t="shared" si="2"/>
        <v>10</v>
      </c>
      <c r="B19" s="197">
        <f t="shared" si="3"/>
        <v>44952</v>
      </c>
      <c r="C19" s="198">
        <f ca="1">VLOOKUP("DAILY COST (eq USD)",'Detail Cost'!$15:$496,(HLOOKUP($B19,'Detail Cost'!$12:$15,4,FALSE)+1),FALSE)</f>
        <v>9473.8751608751609</v>
      </c>
      <c r="D19" s="198">
        <f ca="1">SUM($C$10:C19)</f>
        <v>162688.03122835627</v>
      </c>
      <c r="E19" s="199">
        <f t="shared" ca="1" si="1"/>
        <v>0.34595447765584114</v>
      </c>
    </row>
    <row r="20" spans="1:5" ht="12.75" customHeight="1">
      <c r="A20" s="196">
        <f t="shared" si="2"/>
        <v>11</v>
      </c>
      <c r="B20" s="197">
        <f t="shared" si="3"/>
        <v>44953</v>
      </c>
      <c r="C20" s="198">
        <f ca="1">VLOOKUP("DAILY COST (eq USD)",'Detail Cost'!$15:$496,(HLOOKUP($B20,'Detail Cost'!$12:$15,4,FALSE)+1),FALSE)</f>
        <v>6733.0400257400252</v>
      </c>
      <c r="D20" s="198">
        <f ca="1">SUM($C$10:C20)</f>
        <v>169421.07125409628</v>
      </c>
      <c r="E20" s="199">
        <f t="shared" ca="1" si="1"/>
        <v>0.36027222019383531</v>
      </c>
    </row>
    <row r="21" spans="1:5" ht="12.75" customHeight="1">
      <c r="A21" s="196">
        <f t="shared" si="2"/>
        <v>12</v>
      </c>
      <c r="B21" s="197">
        <f t="shared" si="3"/>
        <v>44954</v>
      </c>
      <c r="C21" s="198">
        <f ca="1">VLOOKUP("DAILY COST (eq USD)",'Detail Cost'!$15:$496,(HLOOKUP($B21,'Detail Cost'!$12:$15,4,FALSE)+1),FALSE)</f>
        <v>6733.0400257400252</v>
      </c>
      <c r="D21" s="198">
        <f ca="1">SUM($C$10:C21)</f>
        <v>176154.1112798363</v>
      </c>
      <c r="E21" s="199">
        <f t="shared" ca="1" si="1"/>
        <v>0.37458996273182948</v>
      </c>
    </row>
    <row r="22" spans="1:5" ht="12.75" customHeight="1">
      <c r="A22" s="196">
        <f t="shared" si="2"/>
        <v>13</v>
      </c>
      <c r="B22" s="197">
        <f t="shared" si="3"/>
        <v>44955</v>
      </c>
      <c r="C22" s="198">
        <f ca="1">VLOOKUP("DAILY COST (eq USD)",'Detail Cost'!$15:$496,(HLOOKUP($B22,'Detail Cost'!$12:$15,4,FALSE)+1),FALSE)</f>
        <v>6733.0400257400252</v>
      </c>
      <c r="D22" s="198">
        <f ca="1">SUM($C$10:C22)</f>
        <v>182887.15130557632</v>
      </c>
      <c r="E22" s="199">
        <f t="shared" ca="1" si="1"/>
        <v>0.38890770526982366</v>
      </c>
    </row>
    <row r="23" spans="1:5" ht="12.75" customHeight="1">
      <c r="A23" s="196">
        <f t="shared" si="2"/>
        <v>14</v>
      </c>
      <c r="B23" s="197">
        <f t="shared" si="3"/>
        <v>44956</v>
      </c>
      <c r="C23" s="198">
        <f ca="1">VLOOKUP("DAILY COST (eq USD)",'Detail Cost'!$15:$496,(HLOOKUP($B23,'Detail Cost'!$12:$15,4,FALSE)+1),FALSE)</f>
        <v>6733.0400257400252</v>
      </c>
      <c r="D23" s="198">
        <f ca="1">SUM($C$10:C23)</f>
        <v>189620.19133131634</v>
      </c>
      <c r="E23" s="199">
        <f t="shared" ca="1" si="1"/>
        <v>0.40322544780781777</v>
      </c>
    </row>
    <row r="24" spans="1:5" ht="12.75" customHeight="1">
      <c r="A24" s="196">
        <f t="shared" si="2"/>
        <v>15</v>
      </c>
      <c r="B24" s="197">
        <f t="shared" si="3"/>
        <v>44957</v>
      </c>
      <c r="C24" s="198">
        <f ca="1">VLOOKUP("DAILY COST (eq USD)",'Detail Cost'!$15:$496,(HLOOKUP($B24,'Detail Cost'!$12:$15,4,FALSE)+1),FALSE)</f>
        <v>7723.5200257400256</v>
      </c>
      <c r="D24" s="198">
        <f ca="1">SUM($C$10:C24)</f>
        <v>197343.71135705637</v>
      </c>
      <c r="E24" s="199">
        <f t="shared" ca="1" si="1"/>
        <v>0.41964943619832701</v>
      </c>
    </row>
    <row r="25" spans="1:5" ht="12.75" customHeight="1">
      <c r="A25" s="196">
        <f t="shared" si="2"/>
        <v>16</v>
      </c>
      <c r="B25" s="197">
        <f t="shared" si="3"/>
        <v>44958</v>
      </c>
      <c r="C25" s="198">
        <f ca="1">VLOOKUP("DAILY COST (eq USD)",'Detail Cost'!$15:$496,(HLOOKUP($B25,'Detail Cost'!$12:$15,4,FALSE)+1),FALSE)</f>
        <v>14893.040025740029</v>
      </c>
      <c r="D25" s="198">
        <f ca="1">SUM($C$10:C25)</f>
        <v>212236.75138279638</v>
      </c>
      <c r="E25" s="199">
        <f t="shared" ref="E25:E31" ca="1" si="4">D25/$B$6</f>
        <v>0.45131933744373826</v>
      </c>
    </row>
    <row r="26" spans="1:5" ht="12.75" customHeight="1">
      <c r="A26" s="196">
        <f t="shared" si="2"/>
        <v>17</v>
      </c>
      <c r="B26" s="197">
        <f t="shared" si="3"/>
        <v>44959</v>
      </c>
      <c r="C26" s="198">
        <f ca="1">VLOOKUP("DAILY COST (eq USD)",'Detail Cost'!$15:$496,(HLOOKUP($B26,'Detail Cost'!$12:$15,4,FALSE)+1),FALSE)</f>
        <v>6733.0400257400252</v>
      </c>
      <c r="D26" s="198">
        <f ca="1">SUM($C$10:C26)</f>
        <v>218969.7914085364</v>
      </c>
      <c r="E26" s="199">
        <f t="shared" ca="1" si="4"/>
        <v>0.46563707998173237</v>
      </c>
    </row>
    <row r="27" spans="1:5" ht="12.75" customHeight="1">
      <c r="A27" s="196">
        <f t="shared" si="2"/>
        <v>18</v>
      </c>
      <c r="B27" s="197">
        <f t="shared" si="3"/>
        <v>44960</v>
      </c>
      <c r="C27" s="198">
        <f ca="1">VLOOKUP("DAILY COST (eq USD)",'Detail Cost'!$15:$496,(HLOOKUP($B27,'Detail Cost'!$12:$15,4,FALSE)+1),FALSE)</f>
        <v>6842.5707207207206</v>
      </c>
      <c r="D27" s="198">
        <f ca="1">SUM($C$10:C27)</f>
        <v>225812.36212925712</v>
      </c>
      <c r="E27" s="199">
        <f t="shared" ca="1" si="4"/>
        <v>0.48018773845142249</v>
      </c>
    </row>
    <row r="28" spans="1:5" ht="12.75" customHeight="1">
      <c r="A28" s="196">
        <f t="shared" si="2"/>
        <v>19</v>
      </c>
      <c r="B28" s="197">
        <f t="shared" si="3"/>
        <v>44961</v>
      </c>
      <c r="C28" s="198">
        <f ca="1">VLOOKUP("DAILY COST (eq USD)",'Detail Cost'!$15:$496,(HLOOKUP($B28,'Detail Cost'!$12:$15,4,FALSE)+1),FALSE)</f>
        <v>6733.0400257400252</v>
      </c>
      <c r="D28" s="198">
        <f ca="1">SUM($C$10:C28)</f>
        <v>232545.40215499714</v>
      </c>
      <c r="E28" s="199">
        <f t="shared" ca="1" si="4"/>
        <v>0.49450548098941666</v>
      </c>
    </row>
    <row r="29" spans="1:5" ht="12.75" customHeight="1">
      <c r="A29" s="196">
        <f t="shared" si="2"/>
        <v>20</v>
      </c>
      <c r="B29" s="197">
        <f t="shared" si="3"/>
        <v>44962</v>
      </c>
      <c r="C29" s="198">
        <f ca="1">VLOOKUP("DAILY COST (eq USD)",'Detail Cost'!$15:$496,(HLOOKUP($B29,'Detail Cost'!$12:$15,4,FALSE)+1),FALSE)</f>
        <v>6835.9324967824959</v>
      </c>
      <c r="D29" s="198">
        <f ca="1">SUM($C$10:C29)</f>
        <v>239381.33465177965</v>
      </c>
      <c r="E29" s="199">
        <f t="shared" ca="1" si="4"/>
        <v>0.5090420233420343</v>
      </c>
    </row>
    <row r="30" spans="1:5" ht="12.75" customHeight="1">
      <c r="A30" s="196">
        <f t="shared" si="2"/>
        <v>21</v>
      </c>
      <c r="B30" s="197">
        <f t="shared" si="3"/>
        <v>44963</v>
      </c>
      <c r="C30" s="198">
        <f ca="1">VLOOKUP("DAILY COST (eq USD)",'Detail Cost'!$15:$496,(HLOOKUP($B30,'Detail Cost'!$12:$15,4,FALSE)+1),FALSE)</f>
        <v>7097.8669240669242</v>
      </c>
      <c r="D30" s="198">
        <f ca="1">SUM($C$10:C30)</f>
        <v>246479.20157584656</v>
      </c>
      <c r="E30" s="199">
        <f t="shared" ca="1" si="4"/>
        <v>0.52413556664479599</v>
      </c>
    </row>
    <row r="31" spans="1:5" ht="12.75" customHeight="1">
      <c r="A31" s="196">
        <f t="shared" si="2"/>
        <v>22</v>
      </c>
      <c r="B31" s="197">
        <f t="shared" si="3"/>
        <v>44964</v>
      </c>
      <c r="C31" s="198">
        <f ca="1">VLOOKUP("DAILY COST (eq USD)",'Detail Cost'!$15:$496,(HLOOKUP($B31,'Detail Cost'!$12:$15,4,FALSE)+1),FALSE)</f>
        <v>32049.661647361645</v>
      </c>
      <c r="D31" s="198">
        <f ca="1">SUM($C$10:C31)</f>
        <v>278528.86322320823</v>
      </c>
      <c r="E31" s="199">
        <f t="shared" ca="1" si="4"/>
        <v>0.59228885284872224</v>
      </c>
    </row>
    <row r="32" spans="1:5" ht="12.75" customHeight="1">
      <c r="A32" s="196">
        <f t="shared" si="2"/>
        <v>23</v>
      </c>
      <c r="B32" s="197">
        <f t="shared" si="3"/>
        <v>44965</v>
      </c>
      <c r="C32" s="198">
        <f ca="1">VLOOKUP("DAILY COST (eq USD)",'Detail Cost'!$15:$496,(HLOOKUP($B32,'Detail Cost'!$12:$15,4,FALSE)+1),FALSE)</f>
        <v>32968.090025740028</v>
      </c>
      <c r="D32" s="198">
        <f ca="1">SUM($C$10:C32)</f>
        <v>311496.95324894827</v>
      </c>
      <c r="E32" s="199">
        <f t="shared" ref="E32:E95" ca="1" si="5">D32/$B$6</f>
        <v>0.66239516784958674</v>
      </c>
    </row>
    <row r="33" spans="1:11" ht="12.75" customHeight="1">
      <c r="A33" s="196">
        <f t="shared" si="2"/>
        <v>24</v>
      </c>
      <c r="B33" s="197">
        <f t="shared" si="3"/>
        <v>44966</v>
      </c>
      <c r="C33" s="198">
        <f ca="1">VLOOKUP("DAILY COST (eq USD)",'Detail Cost'!$15:$496,(HLOOKUP($B33,'Detail Cost'!$12:$15,4,FALSE)+1),FALSE)</f>
        <v>5243.1751608751611</v>
      </c>
      <c r="D33" s="198">
        <f ca="1">SUM($C$10:C33)</f>
        <v>316740.1284098234</v>
      </c>
      <c r="E33" s="199">
        <f t="shared" ca="1" si="5"/>
        <v>0.67354472759496575</v>
      </c>
    </row>
    <row r="34" spans="1:11" ht="12.75" customHeight="1">
      <c r="A34" s="196">
        <f t="shared" si="2"/>
        <v>25</v>
      </c>
      <c r="B34" s="197">
        <f t="shared" si="3"/>
        <v>44967</v>
      </c>
      <c r="C34" s="198" t="e">
        <f>VLOOKUP("DAILY COST (eq USD)",'Detail Cost'!$15:$496,(HLOOKUP($B34,'Detail Cost'!$12:$15,4,FALSE)+1),FALSE)</f>
        <v>#N/A</v>
      </c>
      <c r="D34" s="198" t="e">
        <f ca="1">SUM($C$10:C34)</f>
        <v>#N/A</v>
      </c>
      <c r="E34" s="199" t="e">
        <f t="shared" ca="1" si="5"/>
        <v>#N/A</v>
      </c>
      <c r="G34" s="190"/>
    </row>
    <row r="35" spans="1:11" ht="12.75" customHeight="1">
      <c r="A35" s="196">
        <f t="shared" si="2"/>
        <v>26</v>
      </c>
      <c r="B35" s="197">
        <f t="shared" si="3"/>
        <v>44968</v>
      </c>
      <c r="C35" s="198" t="e">
        <f>VLOOKUP("DAILY COST (eq USD)",'Detail Cost'!$15:$496,(HLOOKUP($B35,'Detail Cost'!$12:$15,4,FALSE)+1),FALSE)</f>
        <v>#N/A</v>
      </c>
      <c r="D35" s="198" t="e">
        <f ca="1">SUM($C$10:C35)</f>
        <v>#N/A</v>
      </c>
      <c r="E35" s="199" t="e">
        <f t="shared" ca="1" si="5"/>
        <v>#N/A</v>
      </c>
    </row>
    <row r="36" spans="1:11" ht="12.75" customHeight="1">
      <c r="A36" s="196">
        <f t="shared" si="2"/>
        <v>27</v>
      </c>
      <c r="B36" s="197">
        <f t="shared" si="3"/>
        <v>44969</v>
      </c>
      <c r="C36" s="198" t="e">
        <f>VLOOKUP("DAILY COST (eq USD)",'Detail Cost'!$15:$496,(HLOOKUP($B36,'Detail Cost'!$12:$15,4,FALSE)+1),FALSE)</f>
        <v>#N/A</v>
      </c>
      <c r="D36" s="198" t="e">
        <f ca="1">SUM($C$10:C36)</f>
        <v>#N/A</v>
      </c>
      <c r="E36" s="199" t="e">
        <f t="shared" ca="1" si="5"/>
        <v>#N/A</v>
      </c>
    </row>
    <row r="37" spans="1:11" ht="12.75" customHeight="1">
      <c r="A37" s="196">
        <f t="shared" si="2"/>
        <v>28</v>
      </c>
      <c r="B37" s="197">
        <f t="shared" si="3"/>
        <v>44970</v>
      </c>
      <c r="C37" s="198" t="e">
        <f>VLOOKUP("DAILY COST (eq USD)",'Detail Cost'!$15:$496,(HLOOKUP($B37,'Detail Cost'!$12:$15,4,FALSE)+1),FALSE)</f>
        <v>#N/A</v>
      </c>
      <c r="D37" s="198" t="e">
        <f ca="1">SUM($C$10:C37)</f>
        <v>#N/A</v>
      </c>
      <c r="E37" s="199" t="e">
        <f t="shared" ca="1" si="5"/>
        <v>#N/A</v>
      </c>
    </row>
    <row r="38" spans="1:11" ht="12.75" customHeight="1">
      <c r="A38" s="196">
        <f t="shared" si="2"/>
        <v>29</v>
      </c>
      <c r="B38" s="197">
        <f t="shared" si="3"/>
        <v>44971</v>
      </c>
      <c r="C38" s="198" t="e">
        <f>VLOOKUP("DAILY COST (eq USD)",'Detail Cost'!$15:$496,(HLOOKUP($B38,'Detail Cost'!$12:$15,4,FALSE)+1),FALSE)</f>
        <v>#N/A</v>
      </c>
      <c r="D38" s="198" t="e">
        <f ca="1">SUM($C$10:C38)</f>
        <v>#N/A</v>
      </c>
      <c r="E38" s="199" t="e">
        <f t="shared" ca="1" si="5"/>
        <v>#N/A</v>
      </c>
    </row>
    <row r="39" spans="1:11" ht="12.75" customHeight="1">
      <c r="A39" s="196">
        <f t="shared" si="2"/>
        <v>30</v>
      </c>
      <c r="B39" s="197">
        <f t="shared" si="3"/>
        <v>44972</v>
      </c>
      <c r="C39" s="198" t="e">
        <f>VLOOKUP("DAILY COST (eq USD)",'Detail Cost'!$15:$496,(HLOOKUP($B39,'Detail Cost'!$12:$15,4,FALSE)+1),FALSE)</f>
        <v>#N/A</v>
      </c>
      <c r="D39" s="198" t="e">
        <f ca="1">SUM($C$10:C39)</f>
        <v>#N/A</v>
      </c>
      <c r="E39" s="199" t="e">
        <f t="shared" ca="1" si="5"/>
        <v>#N/A</v>
      </c>
    </row>
    <row r="40" spans="1:11" ht="12.75" customHeight="1">
      <c r="A40" s="196">
        <f t="shared" si="2"/>
        <v>31</v>
      </c>
      <c r="B40" s="197">
        <f t="shared" si="3"/>
        <v>44973</v>
      </c>
      <c r="C40" s="198" t="e">
        <f>VLOOKUP("DAILY COST (eq USD)",'Detail Cost'!$15:$496,(HLOOKUP($B40,'Detail Cost'!$12:$15,4,FALSE)+1),FALSE)</f>
        <v>#N/A</v>
      </c>
      <c r="D40" s="198" t="e">
        <f ca="1">SUM($C$10:C40)</f>
        <v>#N/A</v>
      </c>
      <c r="E40" s="199" t="e">
        <f t="shared" ca="1" si="5"/>
        <v>#N/A</v>
      </c>
    </row>
    <row r="41" spans="1:11" ht="12.75" customHeight="1">
      <c r="A41" s="196">
        <f t="shared" si="2"/>
        <v>32</v>
      </c>
      <c r="B41" s="197">
        <f t="shared" si="3"/>
        <v>44974</v>
      </c>
      <c r="C41" s="198" t="e">
        <f>VLOOKUP("DAILY COST (eq USD)",'Detail Cost'!$15:$496,(HLOOKUP($B41,'Detail Cost'!$12:$15,4,FALSE)+1),FALSE)</f>
        <v>#N/A</v>
      </c>
      <c r="D41" s="198" t="e">
        <f ca="1">SUM($C$10:C41)</f>
        <v>#N/A</v>
      </c>
      <c r="E41" s="199" t="e">
        <f t="shared" ca="1" si="5"/>
        <v>#N/A</v>
      </c>
    </row>
    <row r="42" spans="1:11" ht="12.75" customHeight="1">
      <c r="A42" s="196">
        <f t="shared" si="2"/>
        <v>33</v>
      </c>
      <c r="B42" s="197">
        <f t="shared" si="3"/>
        <v>44975</v>
      </c>
      <c r="C42" s="198" t="e">
        <f>VLOOKUP("DAILY COST (eq USD)",'Detail Cost'!$15:$496,(HLOOKUP($B42,'Detail Cost'!$12:$15,4,FALSE)+1),FALSE)</f>
        <v>#N/A</v>
      </c>
      <c r="D42" s="198" t="e">
        <f ca="1">SUM($C$10:C42)</f>
        <v>#N/A</v>
      </c>
      <c r="E42" s="199" t="e">
        <f t="shared" ca="1" si="5"/>
        <v>#N/A</v>
      </c>
    </row>
    <row r="43" spans="1:11" ht="12.75" customHeight="1">
      <c r="A43" s="196">
        <f t="shared" si="2"/>
        <v>34</v>
      </c>
      <c r="B43" s="197">
        <f t="shared" si="3"/>
        <v>44976</v>
      </c>
      <c r="C43" s="198" t="e">
        <f>VLOOKUP("DAILY COST (eq USD)",'Detail Cost'!$15:$496,(HLOOKUP($B43,'Detail Cost'!$12:$15,4,FALSE)+1),FALSE)</f>
        <v>#N/A</v>
      </c>
      <c r="D43" s="198" t="e">
        <f ca="1">SUM($C$10:C43)</f>
        <v>#N/A</v>
      </c>
      <c r="E43" s="199" t="e">
        <f t="shared" ca="1" si="5"/>
        <v>#N/A</v>
      </c>
    </row>
    <row r="44" spans="1:11" ht="12.75" customHeight="1">
      <c r="A44" s="196">
        <f t="shared" si="2"/>
        <v>35</v>
      </c>
      <c r="B44" s="197">
        <f t="shared" si="3"/>
        <v>44977</v>
      </c>
      <c r="C44" s="198" t="e">
        <f>VLOOKUP("DAILY COST (eq USD)",'Detail Cost'!$15:$496,(HLOOKUP($B44,'Detail Cost'!$12:$15,4,FALSE)+1),FALSE)</f>
        <v>#N/A</v>
      </c>
      <c r="D44" s="198" t="e">
        <f ca="1">SUM($C$10:C44)</f>
        <v>#N/A</v>
      </c>
      <c r="E44" s="199" t="e">
        <f t="shared" ca="1" si="5"/>
        <v>#N/A</v>
      </c>
    </row>
    <row r="45" spans="1:11" ht="12.75" customHeight="1">
      <c r="A45" s="196">
        <f t="shared" si="2"/>
        <v>36</v>
      </c>
      <c r="B45" s="197">
        <f t="shared" si="3"/>
        <v>44978</v>
      </c>
      <c r="C45" s="198" t="e">
        <f>VLOOKUP("DAILY COST (eq USD)",'Detail Cost'!$15:$496,(HLOOKUP($B45,'Detail Cost'!$12:$15,4,FALSE)+1),FALSE)</f>
        <v>#N/A</v>
      </c>
      <c r="D45" s="198" t="e">
        <f ca="1">SUM($C$10:C45)</f>
        <v>#N/A</v>
      </c>
      <c r="E45" s="199" t="e">
        <f t="shared" ca="1" si="5"/>
        <v>#N/A</v>
      </c>
    </row>
    <row r="46" spans="1:11" ht="12.75" customHeight="1">
      <c r="A46" s="196">
        <f t="shared" si="2"/>
        <v>37</v>
      </c>
      <c r="B46" s="197">
        <f t="shared" si="3"/>
        <v>44979</v>
      </c>
      <c r="C46" s="198" t="e">
        <f>VLOOKUP("DAILY COST (eq USD)",'Detail Cost'!$15:$496,(HLOOKUP($B46,'Detail Cost'!$12:$15,4,FALSE)+1),FALSE)</f>
        <v>#N/A</v>
      </c>
      <c r="D46" s="198" t="e">
        <f ca="1">SUM($C$10:C46)</f>
        <v>#N/A</v>
      </c>
      <c r="E46" s="199" t="e">
        <f t="shared" ca="1" si="5"/>
        <v>#N/A</v>
      </c>
      <c r="F46" s="358"/>
      <c r="G46" s="359"/>
      <c r="H46" s="359"/>
      <c r="I46" s="359"/>
      <c r="J46" s="359"/>
      <c r="K46" s="359"/>
    </row>
    <row r="47" spans="1:11" ht="12.75" customHeight="1">
      <c r="A47" s="196">
        <f t="shared" si="2"/>
        <v>38</v>
      </c>
      <c r="B47" s="197">
        <f t="shared" si="3"/>
        <v>44980</v>
      </c>
      <c r="C47" s="198" t="e">
        <f>VLOOKUP("DAILY COST (eq USD)",'Detail Cost'!$15:$496,(HLOOKUP($B47,'Detail Cost'!$12:$15,4,FALSE)+1),FALSE)</f>
        <v>#N/A</v>
      </c>
      <c r="D47" s="198" t="e">
        <f ca="1">SUM($C$10:C47)</f>
        <v>#N/A</v>
      </c>
      <c r="E47" s="199" t="e">
        <f t="shared" ca="1" si="5"/>
        <v>#N/A</v>
      </c>
    </row>
    <row r="48" spans="1:11" ht="12.75" customHeight="1">
      <c r="A48" s="196">
        <f t="shared" si="2"/>
        <v>39</v>
      </c>
      <c r="B48" s="197">
        <f t="shared" si="3"/>
        <v>44981</v>
      </c>
      <c r="C48" s="198" t="e">
        <f>VLOOKUP("DAILY COST (eq USD)",'Detail Cost'!$15:$496,(HLOOKUP($B48,'Detail Cost'!$12:$15,4,FALSE)+1),FALSE)</f>
        <v>#N/A</v>
      </c>
      <c r="D48" s="198" t="e">
        <f ca="1">SUM($C$10:C48)</f>
        <v>#N/A</v>
      </c>
      <c r="E48" s="199" t="e">
        <f t="shared" ca="1" si="5"/>
        <v>#N/A</v>
      </c>
    </row>
    <row r="49" spans="1:5" ht="12.75" customHeight="1">
      <c r="A49" s="196">
        <f t="shared" ref="A49:A78" si="6">A48+1</f>
        <v>40</v>
      </c>
      <c r="B49" s="197">
        <f t="shared" si="3"/>
        <v>44982</v>
      </c>
      <c r="C49" s="198" t="e">
        <f>VLOOKUP("DAILY COST (eq USD)",'Detail Cost'!$15:$496,(HLOOKUP($B49,'Detail Cost'!$12:$15,4,FALSE)+1),FALSE)</f>
        <v>#N/A</v>
      </c>
      <c r="D49" s="198" t="e">
        <f ca="1">SUM($C$10:C49)</f>
        <v>#N/A</v>
      </c>
      <c r="E49" s="199" t="e">
        <f t="shared" ca="1" si="5"/>
        <v>#N/A</v>
      </c>
    </row>
    <row r="50" spans="1:5" ht="12.75" customHeight="1">
      <c r="A50" s="196">
        <f t="shared" si="6"/>
        <v>41</v>
      </c>
      <c r="B50" s="197">
        <f t="shared" si="3"/>
        <v>44983</v>
      </c>
      <c r="C50" s="198" t="e">
        <f>VLOOKUP("DAILY COST (eq USD)",'Detail Cost'!$15:$496,(HLOOKUP($B50,'Detail Cost'!$12:$15,4,FALSE)+1),FALSE)</f>
        <v>#N/A</v>
      </c>
      <c r="D50" s="198" t="e">
        <f ca="1">SUM($C$10:C50)</f>
        <v>#N/A</v>
      </c>
      <c r="E50" s="199" t="e">
        <f t="shared" ca="1" si="5"/>
        <v>#N/A</v>
      </c>
    </row>
    <row r="51" spans="1:5" ht="12.75" customHeight="1">
      <c r="A51" s="196">
        <f t="shared" si="6"/>
        <v>42</v>
      </c>
      <c r="B51" s="197">
        <f t="shared" si="3"/>
        <v>44984</v>
      </c>
      <c r="C51" s="198" t="e">
        <f>VLOOKUP("DAILY COST (eq USD)",'Detail Cost'!$15:$496,(HLOOKUP($B51,'Detail Cost'!$12:$15,4,FALSE)+1),FALSE)</f>
        <v>#N/A</v>
      </c>
      <c r="D51" s="198" t="e">
        <f ca="1">SUM($C$10:C51)</f>
        <v>#N/A</v>
      </c>
      <c r="E51" s="199" t="e">
        <f t="shared" ca="1" si="5"/>
        <v>#N/A</v>
      </c>
    </row>
    <row r="52" spans="1:5" ht="12.75" customHeight="1">
      <c r="A52" s="196">
        <f t="shared" si="6"/>
        <v>43</v>
      </c>
      <c r="B52" s="197">
        <f t="shared" si="3"/>
        <v>44985</v>
      </c>
      <c r="C52" s="198" t="e">
        <f>VLOOKUP("DAILY COST (eq USD)",'Detail Cost'!$15:$496,(HLOOKUP($B52,'Detail Cost'!$12:$15,4,FALSE)+1),FALSE)</f>
        <v>#N/A</v>
      </c>
      <c r="D52" s="198" t="e">
        <f ca="1">SUM($C$10:C52)</f>
        <v>#N/A</v>
      </c>
      <c r="E52" s="199" t="e">
        <f t="shared" ca="1" si="5"/>
        <v>#N/A</v>
      </c>
    </row>
    <row r="53" spans="1:5" ht="12.75" customHeight="1">
      <c r="A53" s="196">
        <f t="shared" si="6"/>
        <v>44</v>
      </c>
      <c r="B53" s="197">
        <f t="shared" si="3"/>
        <v>44986</v>
      </c>
      <c r="C53" s="198" t="e">
        <f>VLOOKUP("DAILY COST (eq USD)",'Detail Cost'!$15:$496,(HLOOKUP($B53,'Detail Cost'!$12:$15,4,FALSE)+1),FALSE)</f>
        <v>#N/A</v>
      </c>
      <c r="D53" s="198" t="e">
        <f ca="1">SUM($C$10:C53)</f>
        <v>#N/A</v>
      </c>
      <c r="E53" s="199" t="e">
        <f t="shared" ca="1" si="5"/>
        <v>#N/A</v>
      </c>
    </row>
    <row r="54" spans="1:5" ht="12.75" customHeight="1">
      <c r="A54" s="196">
        <f t="shared" si="6"/>
        <v>45</v>
      </c>
      <c r="B54" s="197">
        <f t="shared" si="3"/>
        <v>44987</v>
      </c>
      <c r="C54" s="198" t="e">
        <f>VLOOKUP("DAILY COST (eq USD)",'Detail Cost'!$15:$496,(HLOOKUP($B54,'Detail Cost'!$12:$15,4,FALSE)+1),FALSE)</f>
        <v>#N/A</v>
      </c>
      <c r="D54" s="198" t="e">
        <f ca="1">SUM($C$10:C54)</f>
        <v>#N/A</v>
      </c>
      <c r="E54" s="199" t="e">
        <f t="shared" ca="1" si="5"/>
        <v>#N/A</v>
      </c>
    </row>
    <row r="55" spans="1:5" ht="12.75" customHeight="1">
      <c r="A55" s="196">
        <f t="shared" si="6"/>
        <v>46</v>
      </c>
      <c r="B55" s="197">
        <f t="shared" si="3"/>
        <v>44988</v>
      </c>
      <c r="C55" s="198" t="e">
        <f>VLOOKUP("DAILY COST (eq USD)",'Detail Cost'!$15:$496,(HLOOKUP($B55,'Detail Cost'!$12:$15,4,FALSE)+1),FALSE)</f>
        <v>#N/A</v>
      </c>
      <c r="D55" s="198" t="e">
        <f ca="1">SUM($C$10:C55)</f>
        <v>#N/A</v>
      </c>
      <c r="E55" s="199" t="e">
        <f t="shared" ca="1" si="5"/>
        <v>#N/A</v>
      </c>
    </row>
    <row r="56" spans="1:5" ht="12.75" customHeight="1">
      <c r="A56" s="196">
        <f t="shared" si="6"/>
        <v>47</v>
      </c>
      <c r="B56" s="197">
        <f t="shared" si="3"/>
        <v>44989</v>
      </c>
      <c r="C56" s="198" t="e">
        <f>VLOOKUP("DAILY COST (eq USD)",'Detail Cost'!$15:$496,(HLOOKUP($B56,'Detail Cost'!$12:$15,4,FALSE)+1),FALSE)</f>
        <v>#N/A</v>
      </c>
      <c r="D56" s="198" t="e">
        <f ca="1">SUM($C$10:C56)</f>
        <v>#N/A</v>
      </c>
      <c r="E56" s="199" t="e">
        <f t="shared" ca="1" si="5"/>
        <v>#N/A</v>
      </c>
    </row>
    <row r="57" spans="1:5" ht="12.75" customHeight="1">
      <c r="A57" s="196">
        <f t="shared" si="6"/>
        <v>48</v>
      </c>
      <c r="B57" s="197">
        <f t="shared" si="3"/>
        <v>44990</v>
      </c>
      <c r="C57" s="198" t="e">
        <f>VLOOKUP("DAILY COST (eq USD)",'Detail Cost'!$15:$496,(HLOOKUP($B57,'Detail Cost'!$12:$15,4,FALSE)+1),FALSE)</f>
        <v>#N/A</v>
      </c>
      <c r="D57" s="198" t="e">
        <f ca="1">SUM($C$10:C57)</f>
        <v>#N/A</v>
      </c>
      <c r="E57" s="199" t="e">
        <f t="shared" ca="1" si="5"/>
        <v>#N/A</v>
      </c>
    </row>
    <row r="58" spans="1:5" ht="12.75" customHeight="1">
      <c r="A58" s="196">
        <f t="shared" si="6"/>
        <v>49</v>
      </c>
      <c r="B58" s="197">
        <f t="shared" si="3"/>
        <v>44991</v>
      </c>
      <c r="C58" s="198" t="e">
        <f>VLOOKUP("DAILY COST (eq USD)",'Detail Cost'!$15:$496,(HLOOKUP($B58,'Detail Cost'!$12:$15,4,FALSE)+1),FALSE)</f>
        <v>#N/A</v>
      </c>
      <c r="D58" s="198" t="e">
        <f ca="1">SUM($C$10:C58)</f>
        <v>#N/A</v>
      </c>
      <c r="E58" s="199" t="e">
        <f t="shared" ca="1" si="5"/>
        <v>#N/A</v>
      </c>
    </row>
    <row r="59" spans="1:5" ht="12.75" customHeight="1">
      <c r="A59" s="196">
        <f t="shared" si="6"/>
        <v>50</v>
      </c>
      <c r="B59" s="197">
        <f t="shared" si="3"/>
        <v>44992</v>
      </c>
      <c r="C59" s="198" t="e">
        <f>VLOOKUP("DAILY COST (eq USD)",'Detail Cost'!$15:$496,(HLOOKUP($B59,'Detail Cost'!$12:$15,4,FALSE)+1),FALSE)</f>
        <v>#N/A</v>
      </c>
      <c r="D59" s="198" t="e">
        <f ca="1">SUM($C$10:C59)</f>
        <v>#N/A</v>
      </c>
      <c r="E59" s="199" t="e">
        <f t="shared" ca="1" si="5"/>
        <v>#N/A</v>
      </c>
    </row>
    <row r="60" spans="1:5" ht="12.75" customHeight="1">
      <c r="A60" s="196">
        <f t="shared" si="6"/>
        <v>51</v>
      </c>
      <c r="B60" s="197">
        <f t="shared" si="3"/>
        <v>44993</v>
      </c>
      <c r="C60" s="198" t="e">
        <f>VLOOKUP("DAILY COST (eq USD)",'Detail Cost'!$15:$496,(HLOOKUP($B60,'Detail Cost'!$12:$15,4,FALSE)+1),FALSE)</f>
        <v>#N/A</v>
      </c>
      <c r="D60" s="198" t="e">
        <f ca="1">SUM($C$10:C60)</f>
        <v>#N/A</v>
      </c>
      <c r="E60" s="199" t="e">
        <f t="shared" ca="1" si="5"/>
        <v>#N/A</v>
      </c>
    </row>
    <row r="61" spans="1:5" ht="12.75" customHeight="1">
      <c r="A61" s="196">
        <f t="shared" si="6"/>
        <v>52</v>
      </c>
      <c r="B61" s="197">
        <f t="shared" si="3"/>
        <v>44994</v>
      </c>
      <c r="C61" s="198" t="e">
        <f>VLOOKUP("DAILY COST (eq USD)",'Detail Cost'!$15:$496,(HLOOKUP($B61,'Detail Cost'!$12:$15,4,FALSE)+1),FALSE)</f>
        <v>#N/A</v>
      </c>
      <c r="D61" s="198" t="e">
        <f ca="1">SUM($C$10:C61)</f>
        <v>#N/A</v>
      </c>
      <c r="E61" s="199" t="e">
        <f t="shared" ca="1" si="5"/>
        <v>#N/A</v>
      </c>
    </row>
    <row r="62" spans="1:5" ht="12.75" customHeight="1">
      <c r="A62" s="196">
        <f t="shared" si="6"/>
        <v>53</v>
      </c>
      <c r="B62" s="197">
        <f t="shared" si="3"/>
        <v>44995</v>
      </c>
      <c r="C62" s="198" t="e">
        <f>VLOOKUP("DAILY COST (eq USD)",'Detail Cost'!$15:$496,(HLOOKUP($B62,'Detail Cost'!$12:$15,4,FALSE)+1),FALSE)</f>
        <v>#N/A</v>
      </c>
      <c r="D62" s="198" t="e">
        <f ca="1">SUM($C$10:C62)</f>
        <v>#N/A</v>
      </c>
      <c r="E62" s="199" t="e">
        <f t="shared" ca="1" si="5"/>
        <v>#N/A</v>
      </c>
    </row>
    <row r="63" spans="1:5" ht="12.75" customHeight="1">
      <c r="A63" s="196">
        <f t="shared" si="6"/>
        <v>54</v>
      </c>
      <c r="B63" s="197">
        <f t="shared" si="3"/>
        <v>44996</v>
      </c>
      <c r="C63" s="198" t="e">
        <f>VLOOKUP("DAILY COST (eq USD)",'Detail Cost'!$15:$496,(HLOOKUP($B63,'Detail Cost'!$12:$15,4,FALSE)+1),FALSE)</f>
        <v>#N/A</v>
      </c>
      <c r="D63" s="198" t="e">
        <f ca="1">SUM($C$10:C63)</f>
        <v>#N/A</v>
      </c>
      <c r="E63" s="199" t="e">
        <f t="shared" ca="1" si="5"/>
        <v>#N/A</v>
      </c>
    </row>
    <row r="64" spans="1:5" ht="12.75" customHeight="1">
      <c r="A64" s="196">
        <f t="shared" si="6"/>
        <v>55</v>
      </c>
      <c r="B64" s="197">
        <f t="shared" si="3"/>
        <v>44997</v>
      </c>
      <c r="C64" s="198" t="e">
        <f>VLOOKUP("DAILY COST (eq USD)",'Detail Cost'!$15:$496,(HLOOKUP($B64,'Detail Cost'!$12:$15,4,FALSE)+1),FALSE)</f>
        <v>#N/A</v>
      </c>
      <c r="D64" s="198" t="e">
        <f ca="1">SUM($C$10:C64)</f>
        <v>#N/A</v>
      </c>
      <c r="E64" s="199" t="e">
        <f t="shared" ca="1" si="5"/>
        <v>#N/A</v>
      </c>
    </row>
    <row r="65" spans="1:5" ht="12.75" customHeight="1">
      <c r="A65" s="196">
        <f t="shared" si="6"/>
        <v>56</v>
      </c>
      <c r="B65" s="197">
        <f t="shared" si="3"/>
        <v>44998</v>
      </c>
      <c r="C65" s="198" t="e">
        <f>VLOOKUP("DAILY COST (eq USD)",'Detail Cost'!$15:$496,(HLOOKUP($B65,'Detail Cost'!$12:$15,4,FALSE)+1),FALSE)</f>
        <v>#N/A</v>
      </c>
      <c r="D65" s="198" t="e">
        <f ca="1">SUM($C$10:C65)</f>
        <v>#N/A</v>
      </c>
      <c r="E65" s="199" t="e">
        <f t="shared" ca="1" si="5"/>
        <v>#N/A</v>
      </c>
    </row>
    <row r="66" spans="1:5" ht="12.75" customHeight="1">
      <c r="A66" s="196">
        <f t="shared" si="6"/>
        <v>57</v>
      </c>
      <c r="B66" s="197">
        <f t="shared" si="3"/>
        <v>44999</v>
      </c>
      <c r="C66" s="198" t="e">
        <f>VLOOKUP("DAILY COST (eq USD)",'Detail Cost'!$15:$496,(HLOOKUP($B66,'Detail Cost'!$12:$15,4,FALSE)+1),FALSE)</f>
        <v>#N/A</v>
      </c>
      <c r="D66" s="198" t="e">
        <f ca="1">SUM($C$10:C66)</f>
        <v>#N/A</v>
      </c>
      <c r="E66" s="199" t="e">
        <f t="shared" ca="1" si="5"/>
        <v>#N/A</v>
      </c>
    </row>
    <row r="67" spans="1:5" ht="12.75" customHeight="1">
      <c r="A67" s="196">
        <f t="shared" si="6"/>
        <v>58</v>
      </c>
      <c r="B67" s="197">
        <f t="shared" si="3"/>
        <v>45000</v>
      </c>
      <c r="C67" s="198" t="e">
        <f>VLOOKUP("DAILY COST (eq USD)",'Detail Cost'!$15:$496,(HLOOKUP($B67,'Detail Cost'!$12:$15,4,FALSE)+1),FALSE)</f>
        <v>#N/A</v>
      </c>
      <c r="D67" s="198" t="e">
        <f ca="1">SUM($C$10:C67)</f>
        <v>#N/A</v>
      </c>
      <c r="E67" s="199" t="e">
        <f t="shared" ca="1" si="5"/>
        <v>#N/A</v>
      </c>
    </row>
    <row r="68" spans="1:5" ht="12.75" customHeight="1">
      <c r="A68" s="196">
        <f t="shared" si="6"/>
        <v>59</v>
      </c>
      <c r="B68" s="197">
        <f t="shared" si="3"/>
        <v>45001</v>
      </c>
      <c r="C68" s="198" t="e">
        <f>VLOOKUP("DAILY COST (eq USD)",'Detail Cost'!$15:$496,(HLOOKUP($B68,'Detail Cost'!$12:$15,4,FALSE)+1),FALSE)</f>
        <v>#N/A</v>
      </c>
      <c r="D68" s="198" t="e">
        <f ca="1">SUM($C$10:C68)</f>
        <v>#N/A</v>
      </c>
      <c r="E68" s="199" t="e">
        <f t="shared" ca="1" si="5"/>
        <v>#N/A</v>
      </c>
    </row>
    <row r="69" spans="1:5" ht="12.75" customHeight="1">
      <c r="A69" s="196">
        <f t="shared" si="6"/>
        <v>60</v>
      </c>
      <c r="B69" s="197">
        <f t="shared" si="3"/>
        <v>45002</v>
      </c>
      <c r="C69" s="198" t="e">
        <f>VLOOKUP("DAILY COST (eq USD)",'Detail Cost'!$15:$496,(HLOOKUP($B69,'Detail Cost'!$12:$15,4,FALSE)+1),FALSE)</f>
        <v>#N/A</v>
      </c>
      <c r="D69" s="198" t="e">
        <f ca="1">SUM($C$10:C69)</f>
        <v>#N/A</v>
      </c>
      <c r="E69" s="199" t="e">
        <f t="shared" ca="1" si="5"/>
        <v>#N/A</v>
      </c>
    </row>
    <row r="70" spans="1:5" ht="12.75" customHeight="1">
      <c r="A70" s="196">
        <f t="shared" si="6"/>
        <v>61</v>
      </c>
      <c r="B70" s="197">
        <f t="shared" si="3"/>
        <v>45003</v>
      </c>
      <c r="C70" s="198" t="e">
        <f>VLOOKUP("DAILY COST (eq USD)",'Detail Cost'!$15:$496,(HLOOKUP($B70,'Detail Cost'!$12:$15,4,FALSE)+1),FALSE)</f>
        <v>#N/A</v>
      </c>
      <c r="D70" s="198" t="e">
        <f ca="1">SUM($C$10:C70)</f>
        <v>#N/A</v>
      </c>
      <c r="E70" s="199" t="e">
        <f t="shared" ca="1" si="5"/>
        <v>#N/A</v>
      </c>
    </row>
    <row r="71" spans="1:5" ht="12.75" customHeight="1">
      <c r="A71" s="196">
        <f t="shared" si="6"/>
        <v>62</v>
      </c>
      <c r="B71" s="197">
        <f t="shared" si="3"/>
        <v>45004</v>
      </c>
      <c r="C71" s="198" t="e">
        <f>VLOOKUP("DAILY COST (eq USD)",'Detail Cost'!$15:$496,(HLOOKUP($B71,'Detail Cost'!$12:$15,4,FALSE)+1),FALSE)</f>
        <v>#N/A</v>
      </c>
      <c r="D71" s="198" t="e">
        <f ca="1">SUM($C$10:C71)</f>
        <v>#N/A</v>
      </c>
      <c r="E71" s="199" t="e">
        <f t="shared" ca="1" si="5"/>
        <v>#N/A</v>
      </c>
    </row>
    <row r="72" spans="1:5" ht="12.75" customHeight="1">
      <c r="A72" s="196">
        <f t="shared" si="6"/>
        <v>63</v>
      </c>
      <c r="B72" s="197">
        <f t="shared" si="3"/>
        <v>45005</v>
      </c>
      <c r="C72" s="198" t="e">
        <f>VLOOKUP("DAILY COST (eq USD)",'Detail Cost'!$15:$496,(HLOOKUP($B72,'Detail Cost'!$12:$15,4,FALSE)+1),FALSE)</f>
        <v>#N/A</v>
      </c>
      <c r="D72" s="198" t="e">
        <f ca="1">SUM($C$10:C72)</f>
        <v>#N/A</v>
      </c>
      <c r="E72" s="199" t="e">
        <f t="shared" ca="1" si="5"/>
        <v>#N/A</v>
      </c>
    </row>
    <row r="73" spans="1:5" ht="12.75" customHeight="1">
      <c r="A73" s="196">
        <f t="shared" si="6"/>
        <v>64</v>
      </c>
      <c r="B73" s="197">
        <f t="shared" si="3"/>
        <v>45006</v>
      </c>
      <c r="C73" s="198" t="e">
        <f>VLOOKUP("DAILY COST (eq USD)",'Detail Cost'!$15:$496,(HLOOKUP($B73,'Detail Cost'!$12:$15,4,FALSE)+1),FALSE)</f>
        <v>#N/A</v>
      </c>
      <c r="D73" s="198" t="e">
        <f ca="1">SUM($C$10:C73)</f>
        <v>#N/A</v>
      </c>
      <c r="E73" s="199" t="e">
        <f t="shared" ca="1" si="5"/>
        <v>#N/A</v>
      </c>
    </row>
    <row r="74" spans="1:5" ht="12.75" customHeight="1">
      <c r="A74" s="196">
        <f t="shared" si="6"/>
        <v>65</v>
      </c>
      <c r="B74" s="197">
        <f t="shared" si="3"/>
        <v>45007</v>
      </c>
      <c r="C74" s="198" t="e">
        <f>VLOOKUP("DAILY COST (eq USD)",'Detail Cost'!$15:$496,(HLOOKUP($B74,'Detail Cost'!$12:$15,4,FALSE)+1),FALSE)</f>
        <v>#N/A</v>
      </c>
      <c r="D74" s="198" t="e">
        <f ca="1">SUM($C$10:C74)</f>
        <v>#N/A</v>
      </c>
      <c r="E74" s="199" t="e">
        <f t="shared" ca="1" si="5"/>
        <v>#N/A</v>
      </c>
    </row>
    <row r="75" spans="1:5" ht="12.75" customHeight="1">
      <c r="A75" s="196">
        <f t="shared" si="6"/>
        <v>66</v>
      </c>
      <c r="B75" s="197">
        <f t="shared" si="3"/>
        <v>45008</v>
      </c>
      <c r="C75" s="198" t="e">
        <f>VLOOKUP("DAILY COST (eq USD)",'Detail Cost'!$15:$496,(HLOOKUP($B75,'Detail Cost'!$12:$15,4,FALSE)+1),FALSE)</f>
        <v>#N/A</v>
      </c>
      <c r="D75" s="198" t="e">
        <f ca="1">SUM($C$10:C75)</f>
        <v>#N/A</v>
      </c>
      <c r="E75" s="199" t="e">
        <f t="shared" ca="1" si="5"/>
        <v>#N/A</v>
      </c>
    </row>
    <row r="76" spans="1:5" ht="12.75" customHeight="1">
      <c r="A76" s="196">
        <f t="shared" si="6"/>
        <v>67</v>
      </c>
      <c r="B76" s="197">
        <f t="shared" si="3"/>
        <v>45009</v>
      </c>
      <c r="C76" s="198" t="e">
        <f>VLOOKUP("DAILY COST (eq USD)",'Detail Cost'!$15:$496,(HLOOKUP($B76,'Detail Cost'!$12:$15,4,FALSE)+1),FALSE)</f>
        <v>#N/A</v>
      </c>
      <c r="D76" s="198" t="e">
        <f ca="1">SUM($C$10:C76)</f>
        <v>#N/A</v>
      </c>
      <c r="E76" s="199" t="e">
        <f t="shared" ca="1" si="5"/>
        <v>#N/A</v>
      </c>
    </row>
    <row r="77" spans="1:5" ht="12.75" customHeight="1">
      <c r="A77" s="196">
        <f t="shared" si="6"/>
        <v>68</v>
      </c>
      <c r="B77" s="197">
        <f t="shared" si="3"/>
        <v>45010</v>
      </c>
      <c r="C77" s="198" t="e">
        <f>VLOOKUP("DAILY COST (eq USD)",'Detail Cost'!$15:$496,(HLOOKUP($B77,'Detail Cost'!$12:$15,4,FALSE)+1),FALSE)</f>
        <v>#N/A</v>
      </c>
      <c r="D77" s="198" t="e">
        <f ca="1">SUM($C$10:C77)</f>
        <v>#N/A</v>
      </c>
      <c r="E77" s="199" t="e">
        <f t="shared" ca="1" si="5"/>
        <v>#N/A</v>
      </c>
    </row>
    <row r="78" spans="1:5" ht="12.75" customHeight="1">
      <c r="A78" s="196">
        <f t="shared" si="6"/>
        <v>69</v>
      </c>
      <c r="B78" s="197">
        <f t="shared" si="3"/>
        <v>45011</v>
      </c>
      <c r="C78" s="198" t="e">
        <f>VLOOKUP("DAILY COST (eq USD)",'Detail Cost'!$15:$496,(HLOOKUP($B78,'Detail Cost'!$12:$15,4,FALSE)+1),FALSE)</f>
        <v>#N/A</v>
      </c>
      <c r="D78" s="198" t="e">
        <f ca="1">SUM($C$10:C78)</f>
        <v>#N/A</v>
      </c>
      <c r="E78" s="199" t="e">
        <f t="shared" ca="1" si="5"/>
        <v>#N/A</v>
      </c>
    </row>
    <row r="79" spans="1:5" ht="12.75" customHeight="1">
      <c r="A79" s="196">
        <f t="shared" ref="A79:B94" si="7">A78+1</f>
        <v>70</v>
      </c>
      <c r="B79" s="197">
        <f t="shared" si="7"/>
        <v>45012</v>
      </c>
      <c r="C79" s="198" t="e">
        <f>VLOOKUP("DAILY COST (eq USD)",'Detail Cost'!$15:$496,(HLOOKUP($B79,'Detail Cost'!$12:$15,4,FALSE)+1),FALSE)</f>
        <v>#N/A</v>
      </c>
      <c r="D79" s="198" t="e">
        <f ca="1">SUM($C$10:C79)</f>
        <v>#N/A</v>
      </c>
      <c r="E79" s="199" t="e">
        <f t="shared" ca="1" si="5"/>
        <v>#N/A</v>
      </c>
    </row>
    <row r="80" spans="1:5" ht="12.75" customHeight="1">
      <c r="A80" s="196">
        <f t="shared" si="7"/>
        <v>71</v>
      </c>
      <c r="B80" s="197">
        <f t="shared" si="7"/>
        <v>45013</v>
      </c>
      <c r="C80" s="198" t="e">
        <f>VLOOKUP("DAILY COST (eq USD)",'Detail Cost'!$15:$496,(HLOOKUP($B80,'Detail Cost'!$12:$15,4,FALSE)+1),FALSE)</f>
        <v>#N/A</v>
      </c>
      <c r="D80" s="198" t="e">
        <f ca="1">SUM($C$10:C80)</f>
        <v>#N/A</v>
      </c>
      <c r="E80" s="199" t="e">
        <f t="shared" ca="1" si="5"/>
        <v>#N/A</v>
      </c>
    </row>
    <row r="81" spans="1:5" ht="12.75" customHeight="1">
      <c r="A81" s="196">
        <f t="shared" si="7"/>
        <v>72</v>
      </c>
      <c r="B81" s="197">
        <f t="shared" si="7"/>
        <v>45014</v>
      </c>
      <c r="C81" s="198" t="e">
        <f>VLOOKUP("DAILY COST (eq USD)",'Detail Cost'!$15:$496,(HLOOKUP($B81,'Detail Cost'!$12:$15,4,FALSE)+1),FALSE)</f>
        <v>#N/A</v>
      </c>
      <c r="D81" s="198" t="e">
        <f ca="1">SUM($C$10:C81)</f>
        <v>#N/A</v>
      </c>
      <c r="E81" s="199" t="e">
        <f t="shared" ca="1" si="5"/>
        <v>#N/A</v>
      </c>
    </row>
    <row r="82" spans="1:5" ht="12.75" customHeight="1">
      <c r="A82" s="196">
        <f t="shared" si="7"/>
        <v>73</v>
      </c>
      <c r="B82" s="197">
        <f t="shared" si="7"/>
        <v>45015</v>
      </c>
      <c r="C82" s="198" t="e">
        <f>VLOOKUP("DAILY COST (eq USD)",'Detail Cost'!$15:$496,(HLOOKUP($B82,'Detail Cost'!$12:$15,4,FALSE)+1),FALSE)</f>
        <v>#N/A</v>
      </c>
      <c r="D82" s="198" t="e">
        <f ca="1">SUM($C$10:C82)</f>
        <v>#N/A</v>
      </c>
      <c r="E82" s="199" t="e">
        <f t="shared" ca="1" si="5"/>
        <v>#N/A</v>
      </c>
    </row>
    <row r="83" spans="1:5" ht="12.75" customHeight="1">
      <c r="A83" s="196">
        <f t="shared" si="7"/>
        <v>74</v>
      </c>
      <c r="B83" s="197">
        <f t="shared" si="7"/>
        <v>45016</v>
      </c>
      <c r="C83" s="198" t="e">
        <f>VLOOKUP("DAILY COST (eq USD)",'Detail Cost'!$15:$496,(HLOOKUP($B83,'Detail Cost'!$12:$15,4,FALSE)+1),FALSE)</f>
        <v>#N/A</v>
      </c>
      <c r="D83" s="198" t="e">
        <f ca="1">SUM($C$10:C83)</f>
        <v>#N/A</v>
      </c>
      <c r="E83" s="199" t="e">
        <f t="shared" ca="1" si="5"/>
        <v>#N/A</v>
      </c>
    </row>
    <row r="84" spans="1:5" ht="12.75" customHeight="1">
      <c r="A84" s="196">
        <f t="shared" si="7"/>
        <v>75</v>
      </c>
      <c r="B84" s="197">
        <f t="shared" si="7"/>
        <v>45017</v>
      </c>
      <c r="C84" s="198" t="e">
        <f>VLOOKUP("DAILY COST (eq USD)",'Detail Cost'!$15:$496,(HLOOKUP($B84,'Detail Cost'!$12:$15,4,FALSE)+1),FALSE)</f>
        <v>#N/A</v>
      </c>
      <c r="D84" s="198" t="e">
        <f ca="1">SUM($C$10:C84)</f>
        <v>#N/A</v>
      </c>
      <c r="E84" s="199" t="e">
        <f t="shared" ca="1" si="5"/>
        <v>#N/A</v>
      </c>
    </row>
    <row r="85" spans="1:5" ht="12.75" customHeight="1">
      <c r="A85" s="196">
        <f t="shared" si="7"/>
        <v>76</v>
      </c>
      <c r="B85" s="197">
        <f t="shared" si="7"/>
        <v>45018</v>
      </c>
      <c r="C85" s="198" t="e">
        <f>VLOOKUP("DAILY COST (eq USD)",'Detail Cost'!$15:$496,(HLOOKUP($B85,'Detail Cost'!$12:$15,4,FALSE)+1),FALSE)</f>
        <v>#N/A</v>
      </c>
      <c r="D85" s="198" t="e">
        <f ca="1">SUM($C$10:C85)</f>
        <v>#N/A</v>
      </c>
      <c r="E85" s="199" t="e">
        <f t="shared" ca="1" si="5"/>
        <v>#N/A</v>
      </c>
    </row>
    <row r="86" spans="1:5" ht="12.75" customHeight="1">
      <c r="A86" s="196">
        <f t="shared" si="7"/>
        <v>77</v>
      </c>
      <c r="B86" s="197">
        <f t="shared" si="7"/>
        <v>45019</v>
      </c>
      <c r="C86" s="198" t="e">
        <f>VLOOKUP("DAILY COST (eq USD)",'Detail Cost'!$15:$496,(HLOOKUP($B86,'Detail Cost'!$12:$15,4,FALSE)+1),FALSE)</f>
        <v>#N/A</v>
      </c>
      <c r="D86" s="198" t="e">
        <f ca="1">SUM($C$10:C86)</f>
        <v>#N/A</v>
      </c>
      <c r="E86" s="199" t="e">
        <f t="shared" ca="1" si="5"/>
        <v>#N/A</v>
      </c>
    </row>
    <row r="87" spans="1:5" ht="12.75" customHeight="1">
      <c r="A87" s="196">
        <f t="shared" si="7"/>
        <v>78</v>
      </c>
      <c r="B87" s="197">
        <f t="shared" si="7"/>
        <v>45020</v>
      </c>
      <c r="C87" s="198" t="e">
        <f>VLOOKUP("DAILY COST (eq USD)",'Detail Cost'!$15:$496,(HLOOKUP($B87,'Detail Cost'!$12:$15,4,FALSE)+1),FALSE)</f>
        <v>#N/A</v>
      </c>
      <c r="D87" s="198" t="e">
        <f ca="1">SUM($C$10:C87)</f>
        <v>#N/A</v>
      </c>
      <c r="E87" s="199" t="e">
        <f t="shared" ca="1" si="5"/>
        <v>#N/A</v>
      </c>
    </row>
    <row r="88" spans="1:5" ht="12.75" customHeight="1">
      <c r="A88" s="196">
        <f t="shared" si="7"/>
        <v>79</v>
      </c>
      <c r="B88" s="197">
        <f t="shared" si="7"/>
        <v>45021</v>
      </c>
      <c r="C88" s="198" t="e">
        <f>VLOOKUP("DAILY COST (eq USD)",'Detail Cost'!$15:$496,(HLOOKUP($B88,'Detail Cost'!$12:$15,4,FALSE)+1),FALSE)</f>
        <v>#N/A</v>
      </c>
      <c r="D88" s="198" t="e">
        <f ca="1">SUM($C$10:C88)</f>
        <v>#N/A</v>
      </c>
      <c r="E88" s="199" t="e">
        <f t="shared" ca="1" si="5"/>
        <v>#N/A</v>
      </c>
    </row>
    <row r="89" spans="1:5" ht="12.75" customHeight="1">
      <c r="A89" s="196">
        <f t="shared" si="7"/>
        <v>80</v>
      </c>
      <c r="B89" s="197">
        <f t="shared" si="7"/>
        <v>45022</v>
      </c>
      <c r="C89" s="198" t="e">
        <f>VLOOKUP("DAILY COST (eq USD)",'Detail Cost'!$15:$496,(HLOOKUP($B89,'Detail Cost'!$12:$15,4,FALSE)+1),FALSE)</f>
        <v>#N/A</v>
      </c>
      <c r="D89" s="198" t="e">
        <f ca="1">SUM($C$10:C89)</f>
        <v>#N/A</v>
      </c>
      <c r="E89" s="199" t="e">
        <f t="shared" ca="1" si="5"/>
        <v>#N/A</v>
      </c>
    </row>
    <row r="90" spans="1:5" ht="12.75" customHeight="1">
      <c r="A90" s="196">
        <f t="shared" si="7"/>
        <v>81</v>
      </c>
      <c r="B90" s="197">
        <f t="shared" si="7"/>
        <v>45023</v>
      </c>
      <c r="C90" s="198" t="e">
        <f>VLOOKUP("DAILY COST (eq USD)",'Detail Cost'!$15:$496,(HLOOKUP($B90,'Detail Cost'!$12:$15,4,FALSE)+1),FALSE)</f>
        <v>#N/A</v>
      </c>
      <c r="D90" s="198" t="e">
        <f ca="1">SUM($C$10:C90)</f>
        <v>#N/A</v>
      </c>
      <c r="E90" s="199" t="e">
        <f t="shared" ca="1" si="5"/>
        <v>#N/A</v>
      </c>
    </row>
    <row r="91" spans="1:5" ht="12.75" customHeight="1">
      <c r="A91" s="196">
        <f t="shared" si="7"/>
        <v>82</v>
      </c>
      <c r="B91" s="197">
        <f t="shared" si="7"/>
        <v>45024</v>
      </c>
      <c r="C91" s="198" t="e">
        <f>VLOOKUP("DAILY COST (eq USD)",'Detail Cost'!$15:$496,(HLOOKUP($B91,'Detail Cost'!$12:$15,4,FALSE)+1),FALSE)</f>
        <v>#N/A</v>
      </c>
      <c r="D91" s="198" t="e">
        <f ca="1">SUM($C$10:C91)</f>
        <v>#N/A</v>
      </c>
      <c r="E91" s="199" t="e">
        <f t="shared" ca="1" si="5"/>
        <v>#N/A</v>
      </c>
    </row>
    <row r="92" spans="1:5" ht="12.75" customHeight="1">
      <c r="A92" s="196">
        <f t="shared" si="7"/>
        <v>83</v>
      </c>
      <c r="B92" s="197">
        <f t="shared" si="7"/>
        <v>45025</v>
      </c>
      <c r="C92" s="198" t="e">
        <f>VLOOKUP("DAILY COST (eq USD)",'Detail Cost'!$15:$496,(HLOOKUP($B92,'Detail Cost'!$12:$15,4,FALSE)+1),FALSE)</f>
        <v>#N/A</v>
      </c>
      <c r="D92" s="198" t="e">
        <f ca="1">SUM($C$10:C92)</f>
        <v>#N/A</v>
      </c>
      <c r="E92" s="199" t="e">
        <f t="shared" ca="1" si="5"/>
        <v>#N/A</v>
      </c>
    </row>
    <row r="93" spans="1:5" ht="12.75" customHeight="1">
      <c r="A93" s="196">
        <f t="shared" si="7"/>
        <v>84</v>
      </c>
      <c r="B93" s="197">
        <f t="shared" si="7"/>
        <v>45026</v>
      </c>
      <c r="C93" s="198" t="e">
        <f>VLOOKUP("DAILY COST (eq USD)",'Detail Cost'!$15:$496,(HLOOKUP($B93,'Detail Cost'!$12:$15,4,FALSE)+1),FALSE)</f>
        <v>#N/A</v>
      </c>
      <c r="D93" s="198" t="e">
        <f ca="1">SUM($C$10:C93)</f>
        <v>#N/A</v>
      </c>
      <c r="E93" s="199" t="e">
        <f t="shared" ca="1" si="5"/>
        <v>#N/A</v>
      </c>
    </row>
    <row r="94" spans="1:5" ht="12.75" customHeight="1">
      <c r="A94" s="196">
        <f t="shared" si="7"/>
        <v>85</v>
      </c>
      <c r="B94" s="197">
        <f t="shared" si="7"/>
        <v>45027</v>
      </c>
      <c r="C94" s="198" t="e">
        <f>VLOOKUP("DAILY COST (eq USD)",'Detail Cost'!$15:$496,(HLOOKUP($B94,'Detail Cost'!$12:$15,4,FALSE)+1),FALSE)</f>
        <v>#N/A</v>
      </c>
      <c r="D94" s="198" t="e">
        <f ca="1">SUM($C$10:C94)</f>
        <v>#N/A</v>
      </c>
      <c r="E94" s="199" t="e">
        <f t="shared" ca="1" si="5"/>
        <v>#N/A</v>
      </c>
    </row>
    <row r="95" spans="1:5" ht="12.75" customHeight="1">
      <c r="A95" s="196">
        <f t="shared" ref="A95:B110" si="8">A94+1</f>
        <v>86</v>
      </c>
      <c r="B95" s="197">
        <f t="shared" si="8"/>
        <v>45028</v>
      </c>
      <c r="C95" s="198" t="e">
        <f>VLOOKUP("DAILY COST (eq USD)",'Detail Cost'!$15:$496,(HLOOKUP($B95,'Detail Cost'!$12:$15,4,FALSE)+1),FALSE)</f>
        <v>#N/A</v>
      </c>
      <c r="D95" s="198" t="e">
        <f ca="1">SUM($C$10:C95)</f>
        <v>#N/A</v>
      </c>
      <c r="E95" s="199" t="e">
        <f t="shared" ca="1" si="5"/>
        <v>#N/A</v>
      </c>
    </row>
    <row r="96" spans="1:5" ht="12.75" customHeight="1">
      <c r="A96" s="196">
        <f t="shared" si="8"/>
        <v>87</v>
      </c>
      <c r="B96" s="197">
        <f t="shared" si="8"/>
        <v>45029</v>
      </c>
      <c r="C96" s="198" t="e">
        <f>VLOOKUP("DAILY COST (eq USD)",'Detail Cost'!$15:$496,(HLOOKUP($B96,'Detail Cost'!$12:$15,4,FALSE)+1),FALSE)</f>
        <v>#N/A</v>
      </c>
      <c r="D96" s="198" t="e">
        <f ca="1">SUM($C$10:C96)</f>
        <v>#N/A</v>
      </c>
      <c r="E96" s="199" t="e">
        <f t="shared" ref="E96:E121" ca="1" si="9">D96/$B$6</f>
        <v>#N/A</v>
      </c>
    </row>
    <row r="97" spans="1:5" ht="12.75" customHeight="1">
      <c r="A97" s="196">
        <f t="shared" si="8"/>
        <v>88</v>
      </c>
      <c r="B97" s="197">
        <f t="shared" si="8"/>
        <v>45030</v>
      </c>
      <c r="C97" s="198" t="e">
        <f>VLOOKUP("DAILY COST (eq USD)",'Detail Cost'!$15:$496,(HLOOKUP($B97,'Detail Cost'!$12:$15,4,FALSE)+1),FALSE)</f>
        <v>#N/A</v>
      </c>
      <c r="D97" s="198" t="e">
        <f ca="1">SUM($C$10:C97)</f>
        <v>#N/A</v>
      </c>
      <c r="E97" s="199" t="e">
        <f t="shared" ca="1" si="9"/>
        <v>#N/A</v>
      </c>
    </row>
    <row r="98" spans="1:5" ht="12.75" customHeight="1">
      <c r="A98" s="196">
        <f t="shared" si="8"/>
        <v>89</v>
      </c>
      <c r="B98" s="197">
        <f t="shared" si="8"/>
        <v>45031</v>
      </c>
      <c r="C98" s="198" t="e">
        <f>VLOOKUP("DAILY COST (eq USD)",'Detail Cost'!$15:$496,(HLOOKUP($B98,'Detail Cost'!$12:$15,4,FALSE)+1),FALSE)</f>
        <v>#N/A</v>
      </c>
      <c r="D98" s="198" t="e">
        <f ca="1">SUM($C$10:C98)</f>
        <v>#N/A</v>
      </c>
      <c r="E98" s="199" t="e">
        <f t="shared" ca="1" si="9"/>
        <v>#N/A</v>
      </c>
    </row>
    <row r="99" spans="1:5" ht="12.75" customHeight="1">
      <c r="A99" s="196">
        <f t="shared" si="8"/>
        <v>90</v>
      </c>
      <c r="B99" s="197">
        <f t="shared" si="8"/>
        <v>45032</v>
      </c>
      <c r="C99" s="198" t="e">
        <f>VLOOKUP("DAILY COST (eq USD)",'Detail Cost'!$15:$496,(HLOOKUP($B99,'Detail Cost'!$12:$15,4,FALSE)+1),FALSE)</f>
        <v>#N/A</v>
      </c>
      <c r="D99" s="198" t="e">
        <f ca="1">SUM($C$10:C99)</f>
        <v>#N/A</v>
      </c>
      <c r="E99" s="199" t="e">
        <f t="shared" ca="1" si="9"/>
        <v>#N/A</v>
      </c>
    </row>
    <row r="100" spans="1:5" ht="12.75" customHeight="1">
      <c r="A100" s="196">
        <f t="shared" si="8"/>
        <v>91</v>
      </c>
      <c r="B100" s="197">
        <f t="shared" si="8"/>
        <v>45033</v>
      </c>
      <c r="C100" s="198" t="e">
        <f>VLOOKUP("DAILY COST (eq USD)",'Detail Cost'!$15:$496,(HLOOKUP($B100,'Detail Cost'!$12:$15,4,FALSE)+1),FALSE)</f>
        <v>#N/A</v>
      </c>
      <c r="D100" s="198" t="e">
        <f ca="1">SUM($C$10:C100)</f>
        <v>#N/A</v>
      </c>
      <c r="E100" s="199" t="e">
        <f t="shared" ca="1" si="9"/>
        <v>#N/A</v>
      </c>
    </row>
    <row r="101" spans="1:5" ht="12.75" customHeight="1">
      <c r="A101" s="196">
        <f t="shared" si="8"/>
        <v>92</v>
      </c>
      <c r="B101" s="197">
        <f t="shared" si="8"/>
        <v>45034</v>
      </c>
      <c r="C101" s="198" t="e">
        <f>VLOOKUP("DAILY COST (eq USD)",'Detail Cost'!$15:$496,(HLOOKUP($B101,'Detail Cost'!$12:$15,4,FALSE)+1),FALSE)</f>
        <v>#N/A</v>
      </c>
      <c r="D101" s="198" t="e">
        <f ca="1">SUM($C$10:C101)</f>
        <v>#N/A</v>
      </c>
      <c r="E101" s="199" t="e">
        <f t="shared" ca="1" si="9"/>
        <v>#N/A</v>
      </c>
    </row>
    <row r="102" spans="1:5" ht="12.75" customHeight="1">
      <c r="A102" s="196">
        <f t="shared" si="8"/>
        <v>93</v>
      </c>
      <c r="B102" s="197">
        <f t="shared" si="8"/>
        <v>45035</v>
      </c>
      <c r="C102" s="198" t="e">
        <f>VLOOKUP("DAILY COST (eq USD)",'Detail Cost'!$15:$496,(HLOOKUP($B102,'Detail Cost'!$12:$15,4,FALSE)+1),FALSE)</f>
        <v>#N/A</v>
      </c>
      <c r="D102" s="198" t="e">
        <f ca="1">SUM($C$10:C102)</f>
        <v>#N/A</v>
      </c>
      <c r="E102" s="199" t="e">
        <f t="shared" ca="1" si="9"/>
        <v>#N/A</v>
      </c>
    </row>
    <row r="103" spans="1:5" ht="12.75" customHeight="1">
      <c r="A103" s="196">
        <f t="shared" si="8"/>
        <v>94</v>
      </c>
      <c r="B103" s="197">
        <f t="shared" si="8"/>
        <v>45036</v>
      </c>
      <c r="C103" s="198" t="e">
        <f>VLOOKUP("DAILY COST (eq USD)",'Detail Cost'!$15:$496,(HLOOKUP($B103,'Detail Cost'!$12:$15,4,FALSE)+1),FALSE)</f>
        <v>#N/A</v>
      </c>
      <c r="D103" s="198" t="e">
        <f ca="1">SUM($C$10:C103)</f>
        <v>#N/A</v>
      </c>
      <c r="E103" s="199" t="e">
        <f t="shared" ca="1" si="9"/>
        <v>#N/A</v>
      </c>
    </row>
    <row r="104" spans="1:5" ht="12.75" customHeight="1">
      <c r="A104" s="196">
        <f t="shared" si="8"/>
        <v>95</v>
      </c>
      <c r="B104" s="197">
        <f t="shared" si="8"/>
        <v>45037</v>
      </c>
      <c r="C104" s="198" t="e">
        <f>VLOOKUP("DAILY COST (eq USD)",'Detail Cost'!$15:$496,(HLOOKUP($B104,'Detail Cost'!$12:$15,4,FALSE)+1),FALSE)</f>
        <v>#N/A</v>
      </c>
      <c r="D104" s="198" t="e">
        <f ca="1">SUM($C$10:C104)</f>
        <v>#N/A</v>
      </c>
      <c r="E104" s="199" t="e">
        <f t="shared" ca="1" si="9"/>
        <v>#N/A</v>
      </c>
    </row>
    <row r="105" spans="1:5" ht="12.75" customHeight="1">
      <c r="A105" s="196">
        <f t="shared" si="8"/>
        <v>96</v>
      </c>
      <c r="B105" s="197">
        <f t="shared" si="8"/>
        <v>45038</v>
      </c>
      <c r="C105" s="198" t="e">
        <f>VLOOKUP("DAILY COST (eq USD)",'Detail Cost'!$15:$496,(HLOOKUP($B105,'Detail Cost'!$12:$15,4,FALSE)+1),FALSE)</f>
        <v>#N/A</v>
      </c>
      <c r="D105" s="198" t="e">
        <f ca="1">SUM($C$10:C105)</f>
        <v>#N/A</v>
      </c>
      <c r="E105" s="199" t="e">
        <f t="shared" ca="1" si="9"/>
        <v>#N/A</v>
      </c>
    </row>
    <row r="106" spans="1:5" ht="12.75" customHeight="1">
      <c r="A106" s="196">
        <f t="shared" si="8"/>
        <v>97</v>
      </c>
      <c r="B106" s="197">
        <f t="shared" si="8"/>
        <v>45039</v>
      </c>
      <c r="C106" s="198" t="e">
        <f>VLOOKUP("DAILY COST (eq USD)",'Detail Cost'!$15:$496,(HLOOKUP($B106,'Detail Cost'!$12:$15,4,FALSE)+1),FALSE)</f>
        <v>#N/A</v>
      </c>
      <c r="D106" s="198" t="e">
        <f ca="1">SUM($C$10:C106)</f>
        <v>#N/A</v>
      </c>
      <c r="E106" s="199" t="e">
        <f t="shared" ca="1" si="9"/>
        <v>#N/A</v>
      </c>
    </row>
    <row r="107" spans="1:5" ht="12.75" customHeight="1">
      <c r="A107" s="196">
        <f t="shared" si="8"/>
        <v>98</v>
      </c>
      <c r="B107" s="197">
        <f t="shared" si="8"/>
        <v>45040</v>
      </c>
      <c r="C107" s="198" t="e">
        <f>VLOOKUP("DAILY COST (eq USD)",'Detail Cost'!$15:$496,(HLOOKUP($B107,'Detail Cost'!$12:$15,4,FALSE)+1),FALSE)</f>
        <v>#N/A</v>
      </c>
      <c r="D107" s="198" t="e">
        <f ca="1">SUM($C$10:C107)</f>
        <v>#N/A</v>
      </c>
      <c r="E107" s="199" t="e">
        <f t="shared" ca="1" si="9"/>
        <v>#N/A</v>
      </c>
    </row>
    <row r="108" spans="1:5" ht="12.75" customHeight="1">
      <c r="A108" s="196">
        <f t="shared" si="8"/>
        <v>99</v>
      </c>
      <c r="B108" s="197">
        <f t="shared" si="8"/>
        <v>45041</v>
      </c>
      <c r="C108" s="198" t="e">
        <f>VLOOKUP("DAILY COST (eq USD)",'Detail Cost'!$15:$496,(HLOOKUP($B108,'Detail Cost'!$12:$15,4,FALSE)+1),FALSE)</f>
        <v>#N/A</v>
      </c>
      <c r="D108" s="198" t="e">
        <f ca="1">SUM($C$10:C108)</f>
        <v>#N/A</v>
      </c>
      <c r="E108" s="199" t="e">
        <f t="shared" ca="1" si="9"/>
        <v>#N/A</v>
      </c>
    </row>
    <row r="109" spans="1:5" ht="12.75" customHeight="1">
      <c r="A109" s="196">
        <f t="shared" si="8"/>
        <v>100</v>
      </c>
      <c r="B109" s="197">
        <f t="shared" si="8"/>
        <v>45042</v>
      </c>
      <c r="C109" s="198" t="e">
        <f>VLOOKUP("DAILY COST (eq USD)",'Detail Cost'!$15:$496,(HLOOKUP($B109,'Detail Cost'!$12:$15,4,FALSE)+1),FALSE)</f>
        <v>#N/A</v>
      </c>
      <c r="D109" s="198" t="e">
        <f ca="1">SUM($C$10:C109)</f>
        <v>#N/A</v>
      </c>
      <c r="E109" s="199" t="e">
        <f t="shared" ca="1" si="9"/>
        <v>#N/A</v>
      </c>
    </row>
    <row r="110" spans="1:5" ht="12.75" customHeight="1">
      <c r="A110" s="196">
        <f t="shared" si="8"/>
        <v>101</v>
      </c>
      <c r="B110" s="197">
        <f t="shared" si="8"/>
        <v>45043</v>
      </c>
      <c r="C110" s="198" t="e">
        <f>VLOOKUP("DAILY COST (eq USD)",'Detail Cost'!$15:$496,(HLOOKUP($B110,'Detail Cost'!$12:$15,4,FALSE)+1),FALSE)</f>
        <v>#N/A</v>
      </c>
      <c r="D110" s="198" t="e">
        <f ca="1">SUM($C$10:C110)</f>
        <v>#N/A</v>
      </c>
      <c r="E110" s="199" t="e">
        <f t="shared" ca="1" si="9"/>
        <v>#N/A</v>
      </c>
    </row>
    <row r="111" spans="1:5" ht="12.75" customHeight="1">
      <c r="A111" s="196">
        <f t="shared" ref="A111:B121" si="10">A110+1</f>
        <v>102</v>
      </c>
      <c r="B111" s="197">
        <f t="shared" si="10"/>
        <v>45044</v>
      </c>
      <c r="C111" s="198" t="e">
        <f>VLOOKUP("DAILY COST (eq USD)",'Detail Cost'!$15:$496,(HLOOKUP($B111,'Detail Cost'!$12:$15,4,FALSE)+1),FALSE)</f>
        <v>#N/A</v>
      </c>
      <c r="D111" s="198" t="e">
        <f ca="1">SUM($C$10:C111)</f>
        <v>#N/A</v>
      </c>
      <c r="E111" s="199" t="e">
        <f t="shared" ca="1" si="9"/>
        <v>#N/A</v>
      </c>
    </row>
    <row r="112" spans="1:5" ht="12.75" customHeight="1">
      <c r="A112" s="196">
        <f t="shared" si="10"/>
        <v>103</v>
      </c>
      <c r="B112" s="197">
        <f t="shared" si="10"/>
        <v>45045</v>
      </c>
      <c r="C112" s="198" t="e">
        <f>VLOOKUP("DAILY COST (eq USD)",'Detail Cost'!$15:$496,(HLOOKUP($B112,'Detail Cost'!$12:$15,4,FALSE)+1),FALSE)</f>
        <v>#N/A</v>
      </c>
      <c r="D112" s="198" t="e">
        <f ca="1">SUM($C$10:C112)</f>
        <v>#N/A</v>
      </c>
      <c r="E112" s="199" t="e">
        <f t="shared" ca="1" si="9"/>
        <v>#N/A</v>
      </c>
    </row>
    <row r="113" spans="1:5" ht="12.75" customHeight="1">
      <c r="A113" s="196">
        <f t="shared" si="10"/>
        <v>104</v>
      </c>
      <c r="B113" s="197">
        <f t="shared" si="10"/>
        <v>45046</v>
      </c>
      <c r="C113" s="198" t="e">
        <f>VLOOKUP("DAILY COST (eq USD)",'Detail Cost'!$15:$496,(HLOOKUP($B113,'Detail Cost'!$12:$15,4,FALSE)+1),FALSE)</f>
        <v>#N/A</v>
      </c>
      <c r="D113" s="198" t="e">
        <f ca="1">SUM($C$10:C113)</f>
        <v>#N/A</v>
      </c>
      <c r="E113" s="199" t="e">
        <f t="shared" ca="1" si="9"/>
        <v>#N/A</v>
      </c>
    </row>
    <row r="114" spans="1:5" ht="12.75" customHeight="1">
      <c r="A114" s="196">
        <f t="shared" si="10"/>
        <v>105</v>
      </c>
      <c r="B114" s="197">
        <f t="shared" si="10"/>
        <v>45047</v>
      </c>
      <c r="C114" s="198" t="e">
        <f>VLOOKUP("DAILY COST (eq USD)",'Detail Cost'!$15:$496,(HLOOKUP($B114,'Detail Cost'!$12:$15,4,FALSE)+1),FALSE)</f>
        <v>#N/A</v>
      </c>
      <c r="D114" s="198" t="e">
        <f ca="1">SUM($C$10:C114)</f>
        <v>#N/A</v>
      </c>
      <c r="E114" s="199" t="e">
        <f t="shared" ca="1" si="9"/>
        <v>#N/A</v>
      </c>
    </row>
    <row r="115" spans="1:5" ht="12.75" customHeight="1">
      <c r="A115" s="196">
        <f t="shared" si="10"/>
        <v>106</v>
      </c>
      <c r="B115" s="197">
        <f t="shared" si="10"/>
        <v>45048</v>
      </c>
      <c r="C115" s="198" t="e">
        <f>VLOOKUP("DAILY COST (eq USD)",'Detail Cost'!$15:$496,(HLOOKUP($B115,'Detail Cost'!$12:$15,4,FALSE)+1),FALSE)</f>
        <v>#N/A</v>
      </c>
      <c r="D115" s="198" t="e">
        <f ca="1">SUM($C$10:C115)</f>
        <v>#N/A</v>
      </c>
      <c r="E115" s="199" t="e">
        <f t="shared" ca="1" si="9"/>
        <v>#N/A</v>
      </c>
    </row>
    <row r="116" spans="1:5" ht="12.75" customHeight="1">
      <c r="A116" s="196">
        <f t="shared" si="10"/>
        <v>107</v>
      </c>
      <c r="B116" s="197">
        <f t="shared" si="10"/>
        <v>45049</v>
      </c>
      <c r="C116" s="198" t="e">
        <f>VLOOKUP("DAILY COST (eq USD)",'Detail Cost'!$15:$496,(HLOOKUP($B116,'Detail Cost'!$12:$15,4,FALSE)+1),FALSE)</f>
        <v>#N/A</v>
      </c>
      <c r="D116" s="198" t="e">
        <f ca="1">SUM($C$10:C116)</f>
        <v>#N/A</v>
      </c>
      <c r="E116" s="199" t="e">
        <f t="shared" ca="1" si="9"/>
        <v>#N/A</v>
      </c>
    </row>
    <row r="117" spans="1:5" ht="12.75" customHeight="1">
      <c r="A117" s="196">
        <f t="shared" si="10"/>
        <v>108</v>
      </c>
      <c r="B117" s="197">
        <f t="shared" si="10"/>
        <v>45050</v>
      </c>
      <c r="C117" s="198" t="e">
        <f>VLOOKUP("DAILY COST (eq USD)",'Detail Cost'!$15:$496,(HLOOKUP($B117,'Detail Cost'!$12:$15,4,FALSE)+1),FALSE)</f>
        <v>#N/A</v>
      </c>
      <c r="D117" s="198" t="e">
        <f ca="1">SUM($C$10:C117)</f>
        <v>#N/A</v>
      </c>
      <c r="E117" s="199" t="e">
        <f t="shared" ca="1" si="9"/>
        <v>#N/A</v>
      </c>
    </row>
    <row r="118" spans="1:5" ht="12.75" customHeight="1">
      <c r="A118" s="196">
        <f t="shared" si="10"/>
        <v>109</v>
      </c>
      <c r="B118" s="197">
        <f t="shared" si="10"/>
        <v>45051</v>
      </c>
      <c r="C118" s="198" t="e">
        <f>VLOOKUP("DAILY COST (eq USD)",'Detail Cost'!$15:$496,(HLOOKUP($B118,'Detail Cost'!$12:$15,4,FALSE)+1),FALSE)</f>
        <v>#N/A</v>
      </c>
      <c r="D118" s="198" t="e">
        <f ca="1">SUM($C$10:C118)</f>
        <v>#N/A</v>
      </c>
      <c r="E118" s="199" t="e">
        <f t="shared" ca="1" si="9"/>
        <v>#N/A</v>
      </c>
    </row>
    <row r="119" spans="1:5" ht="12.75" customHeight="1">
      <c r="A119" s="196">
        <f t="shared" si="10"/>
        <v>110</v>
      </c>
      <c r="B119" s="197">
        <f t="shared" si="10"/>
        <v>45052</v>
      </c>
      <c r="C119" s="198" t="e">
        <f>VLOOKUP("DAILY COST (eq USD)",'Detail Cost'!$15:$496,(HLOOKUP($B119,'Detail Cost'!$12:$15,4,FALSE)+1),FALSE)</f>
        <v>#N/A</v>
      </c>
      <c r="D119" s="198" t="e">
        <f ca="1">SUM($C$10:C119)</f>
        <v>#N/A</v>
      </c>
      <c r="E119" s="199" t="e">
        <f t="shared" ca="1" si="9"/>
        <v>#N/A</v>
      </c>
    </row>
    <row r="120" spans="1:5" ht="12.75" customHeight="1">
      <c r="A120" s="196">
        <f t="shared" si="10"/>
        <v>111</v>
      </c>
      <c r="B120" s="197">
        <f t="shared" si="10"/>
        <v>45053</v>
      </c>
      <c r="C120" s="198" t="e">
        <f>VLOOKUP("DAILY COST (eq USD)",'Detail Cost'!$15:$496,(HLOOKUP($B120,'Detail Cost'!$12:$15,4,FALSE)+1),FALSE)</f>
        <v>#N/A</v>
      </c>
      <c r="D120" s="198" t="e">
        <f ca="1">SUM($C$10:C120)</f>
        <v>#N/A</v>
      </c>
      <c r="E120" s="199" t="e">
        <f t="shared" ca="1" si="9"/>
        <v>#N/A</v>
      </c>
    </row>
    <row r="121" spans="1:5" ht="12.75" customHeight="1">
      <c r="A121" s="196">
        <f t="shared" si="10"/>
        <v>112</v>
      </c>
      <c r="B121" s="197">
        <f t="shared" si="10"/>
        <v>45054</v>
      </c>
      <c r="C121" s="198" t="e">
        <f>VLOOKUP("DAILY COST (eq USD)",'Detail Cost'!$15:$496,(HLOOKUP($B121,'Detail Cost'!$12:$15,4,FALSE)+1),FALSE)</f>
        <v>#N/A</v>
      </c>
      <c r="D121" s="198" t="e">
        <f ca="1">SUM($C$10:C121)</f>
        <v>#N/A</v>
      </c>
      <c r="E121" s="199" t="e">
        <f t="shared" ca="1" si="9"/>
        <v>#N/A</v>
      </c>
    </row>
    <row r="122" spans="1:5" ht="12.75" customHeight="1">
      <c r="A122" s="196"/>
      <c r="B122" s="197"/>
      <c r="C122" s="198"/>
      <c r="D122" s="198"/>
      <c r="E122" s="199"/>
    </row>
  </sheetData>
  <mergeCells count="2">
    <mergeCell ref="A2:E2"/>
    <mergeCell ref="F46:K46"/>
  </mergeCells>
  <conditionalFormatting sqref="A11:E11">
    <cfRule type="expression" dxfId="0" priority="1" stopIfTrue="1">
      <formula>$C11=0</formula>
    </cfRule>
  </conditionalFormatting>
  <pageMargins left="0.75" right="0.75" top="1" bottom="1" header="0.5" footer="0.5"/>
  <pageSetup orientation="portrait"/>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indexed="12"/>
    <pageSetUpPr fitToPage="1"/>
  </sheetPr>
  <dimension ref="B1:N110"/>
  <sheetViews>
    <sheetView showGridLines="0" view="pageBreakPreview" zoomScale="70" zoomScaleNormal="85" workbookViewId="0">
      <pane ySplit="14" topLeftCell="A51" activePane="bottomLeft" state="frozen"/>
      <selection pane="bottomLeft" activeCell="K8" sqref="K8"/>
    </sheetView>
  </sheetViews>
  <sheetFormatPr defaultColWidth="9.109375" defaultRowHeight="15.75" customHeight="1"/>
  <cols>
    <col min="1" max="1" width="1.44140625" style="87" customWidth="1"/>
    <col min="2" max="2" width="12.109375" style="87" customWidth="1"/>
    <col min="3" max="3" width="3.6640625" style="87" customWidth="1"/>
    <col min="4" max="4" width="14.33203125" style="87" customWidth="1"/>
    <col min="5" max="5" width="8.44140625" style="87" customWidth="1"/>
    <col min="6" max="6" width="6.109375" style="88" customWidth="1"/>
    <col min="7" max="7" width="52.33203125" style="87" customWidth="1"/>
    <col min="8" max="8" width="4.88671875" style="87" customWidth="1"/>
    <col min="9" max="9" width="6.109375" style="87" customWidth="1"/>
    <col min="10" max="10" width="27.88671875" style="87" customWidth="1"/>
    <col min="11" max="11" width="25.109375" style="87" customWidth="1"/>
    <col min="12" max="12" width="24" style="87" customWidth="1"/>
    <col min="13" max="13" width="37" style="87" customWidth="1"/>
    <col min="14" max="14" width="13.109375" style="87" customWidth="1"/>
    <col min="15" max="15" width="12.33203125" style="87" customWidth="1"/>
    <col min="16" max="16384" width="9.109375" style="87"/>
  </cols>
  <sheetData>
    <row r="1" spans="2:14" ht="15.75" customHeight="1">
      <c r="B1" s="91"/>
      <c r="C1" s="92"/>
      <c r="D1" s="92"/>
      <c r="E1" s="92"/>
      <c r="F1" s="93"/>
      <c r="G1" s="92"/>
      <c r="H1" s="92"/>
      <c r="I1" s="92"/>
      <c r="J1" s="390" t="s">
        <v>117</v>
      </c>
      <c r="K1" s="391"/>
    </row>
    <row r="2" spans="2:14" ht="24.75" customHeight="1">
      <c r="B2" s="392" t="s">
        <v>118</v>
      </c>
      <c r="C2" s="393"/>
      <c r="D2" s="393"/>
      <c r="E2" s="393"/>
      <c r="F2" s="393"/>
      <c r="G2" s="393"/>
      <c r="H2" s="393"/>
      <c r="I2" s="393"/>
      <c r="J2" s="393"/>
      <c r="K2" s="394"/>
      <c r="M2" s="395" t="s">
        <v>119</v>
      </c>
      <c r="N2" s="396"/>
    </row>
    <row r="3" spans="2:14" ht="24.75" customHeight="1">
      <c r="B3" s="397" t="s">
        <v>120</v>
      </c>
      <c r="C3" s="398"/>
      <c r="D3" s="398"/>
      <c r="E3" s="398"/>
      <c r="F3" s="398"/>
      <c r="G3" s="398"/>
      <c r="H3" s="398"/>
      <c r="I3" s="398"/>
      <c r="J3" s="398"/>
      <c r="K3" s="399"/>
      <c r="M3" s="162" t="s">
        <v>121</v>
      </c>
      <c r="N3" s="163">
        <f>HLOOKUP(K$7,'Detail Cost'!$12:$15,4,FALSE)+1</f>
        <v>79</v>
      </c>
    </row>
    <row r="4" spans="2:14" ht="15.75" customHeight="1">
      <c r="B4" s="94"/>
      <c r="K4" s="121"/>
      <c r="M4" s="162" t="s">
        <v>122</v>
      </c>
      <c r="N4" s="120">
        <f>HLOOKUP(K$7,'Detail Cost'!$12:$15,4,FALSE)+2</f>
        <v>80</v>
      </c>
    </row>
    <row r="5" spans="2:14" ht="18" customHeight="1">
      <c r="B5" s="400"/>
      <c r="C5" s="401"/>
      <c r="D5" s="401"/>
      <c r="E5" s="401"/>
      <c r="F5" s="401"/>
      <c r="G5" s="401"/>
      <c r="H5" s="401"/>
      <c r="I5" s="401"/>
      <c r="J5" s="401"/>
      <c r="K5" s="402"/>
      <c r="M5" s="162" t="s">
        <v>123</v>
      </c>
      <c r="N5" s="120">
        <f>+N3-3</f>
        <v>76</v>
      </c>
    </row>
    <row r="6" spans="2:14" s="84" customFormat="1" ht="18" customHeight="1">
      <c r="B6" s="95" t="s">
        <v>124</v>
      </c>
      <c r="C6" s="96"/>
      <c r="D6" s="381" t="str">
        <f>+'Detail Cost'!B4</f>
        <v>: SPA-034</v>
      </c>
      <c r="E6" s="381"/>
      <c r="F6" s="381"/>
      <c r="G6" s="97"/>
      <c r="H6" s="96"/>
      <c r="I6" s="96"/>
      <c r="J6" s="98"/>
      <c r="K6" s="89"/>
    </row>
    <row r="7" spans="2:14" s="84" customFormat="1" ht="18" customHeight="1">
      <c r="B7" s="95" t="s">
        <v>125</v>
      </c>
      <c r="C7" s="96"/>
      <c r="D7" s="381" t="str">
        <f>'Detail Cost'!B6</f>
        <v>: Workover</v>
      </c>
      <c r="E7" s="381"/>
      <c r="F7" s="381"/>
      <c r="G7" s="97"/>
      <c r="H7" s="96"/>
      <c r="I7" s="96"/>
      <c r="J7" s="98" t="s">
        <v>126</v>
      </c>
      <c r="K7" s="164">
        <v>44966</v>
      </c>
    </row>
    <row r="8" spans="2:14" s="84" customFormat="1" ht="18" customHeight="1">
      <c r="B8" s="95" t="s">
        <v>127</v>
      </c>
      <c r="C8" s="96"/>
      <c r="D8" s="381" t="str">
        <f>+'Detail Cost'!B7</f>
        <v>: 23-190-221-OO</v>
      </c>
      <c r="E8" s="381"/>
      <c r="F8" s="381"/>
      <c r="G8" s="96"/>
      <c r="H8" s="98"/>
      <c r="I8" s="125"/>
      <c r="J8" s="98" t="s">
        <v>128</v>
      </c>
      <c r="K8" s="126">
        <f>HLOOKUP(K7,'Detail Cost'!$12:$13,2,FALSE)</f>
        <v>24</v>
      </c>
    </row>
    <row r="9" spans="2:14" s="84" customFormat="1" ht="18" customHeight="1">
      <c r="B9" s="95" t="s">
        <v>10</v>
      </c>
      <c r="C9" s="96"/>
      <c r="D9" s="381">
        <f>+'Detail Cost'!B8</f>
        <v>470258.49276678503</v>
      </c>
      <c r="E9" s="381"/>
      <c r="F9" s="381"/>
      <c r="G9" s="97"/>
      <c r="H9" s="98"/>
      <c r="I9" s="125"/>
      <c r="J9" s="98"/>
      <c r="K9" s="126"/>
    </row>
    <row r="10" spans="2:14" s="84" customFormat="1" ht="18" customHeight="1">
      <c r="B10" s="95" t="s">
        <v>11</v>
      </c>
      <c r="C10" s="96"/>
      <c r="D10" s="381">
        <f>'Detail Cost'!B9</f>
        <v>14800</v>
      </c>
      <c r="E10" s="381"/>
      <c r="F10" s="381"/>
      <c r="G10" s="96"/>
      <c r="H10" s="98"/>
      <c r="I10" s="125"/>
      <c r="J10" s="98"/>
      <c r="K10" s="126"/>
    </row>
    <row r="11" spans="2:14" s="84" customFormat="1" ht="18" customHeight="1">
      <c r="B11" s="382"/>
      <c r="C11" s="383"/>
      <c r="D11" s="99"/>
      <c r="E11" s="99"/>
      <c r="F11" s="100"/>
      <c r="G11" s="99"/>
      <c r="H11" s="96"/>
      <c r="I11" s="96"/>
      <c r="J11" s="96"/>
      <c r="K11" s="89"/>
      <c r="M11" s="85"/>
      <c r="N11" s="85"/>
    </row>
    <row r="12" spans="2:14" s="85" customFormat="1" ht="18" customHeight="1">
      <c r="B12" s="387" t="s">
        <v>129</v>
      </c>
      <c r="C12" s="388"/>
      <c r="D12" s="365" t="s">
        <v>130</v>
      </c>
      <c r="E12" s="365" t="s">
        <v>131</v>
      </c>
      <c r="F12" s="367" t="s">
        <v>132</v>
      </c>
      <c r="G12" s="367" t="s">
        <v>133</v>
      </c>
      <c r="H12" s="367" t="s">
        <v>134</v>
      </c>
      <c r="I12" s="367"/>
      <c r="J12" s="367" t="s">
        <v>135</v>
      </c>
      <c r="K12" s="384"/>
    </row>
    <row r="13" spans="2:14" s="85" customFormat="1" ht="18" customHeight="1">
      <c r="B13" s="389"/>
      <c r="C13" s="366"/>
      <c r="D13" s="366"/>
      <c r="E13" s="366"/>
      <c r="F13" s="368"/>
      <c r="G13" s="368"/>
      <c r="H13" s="369"/>
      <c r="I13" s="369"/>
      <c r="J13" s="165" t="s">
        <v>136</v>
      </c>
      <c r="K13" s="166" t="s">
        <v>25</v>
      </c>
    </row>
    <row r="14" spans="2:14" s="85" customFormat="1" ht="18" customHeight="1">
      <c r="B14" s="95"/>
      <c r="C14" s="101"/>
      <c r="D14" s="102"/>
      <c r="E14" s="102"/>
      <c r="F14" s="103"/>
      <c r="G14" s="104"/>
      <c r="H14" s="372"/>
      <c r="I14" s="372"/>
      <c r="J14" s="130"/>
      <c r="K14" s="131"/>
    </row>
    <row r="15" spans="2:14" s="85" customFormat="1" ht="18" customHeight="1">
      <c r="B15" s="385" t="s">
        <v>137</v>
      </c>
      <c r="C15" s="386"/>
      <c r="D15" s="102"/>
      <c r="E15" s="102"/>
      <c r="F15" s="158">
        <v>2</v>
      </c>
      <c r="G15" s="159" t="s">
        <v>138</v>
      </c>
      <c r="H15" s="372"/>
      <c r="I15" s="372"/>
      <c r="J15" s="167">
        <f>VLOOKUP($F15,'Detail Cost'!$15:$497,'DCR- only 4 Print Out'!$N$3,FALSE)*1000</f>
        <v>0</v>
      </c>
      <c r="K15" s="136">
        <f>VLOOKUP($F15,'Detail Cost'!$15:$497,'DCR- only 4 Print Out'!$N$4,FALSE)</f>
        <v>0</v>
      </c>
    </row>
    <row r="16" spans="2:14" s="85" customFormat="1" ht="18" customHeight="1">
      <c r="B16" s="370"/>
      <c r="C16" s="371"/>
      <c r="D16" s="102"/>
      <c r="E16" s="102"/>
      <c r="F16" s="158">
        <f>F15+1</f>
        <v>3</v>
      </c>
      <c r="G16" s="104" t="s">
        <v>139</v>
      </c>
      <c r="H16" s="372"/>
      <c r="I16" s="372"/>
      <c r="J16" s="167">
        <f>VLOOKUP($F16,'Detail Cost'!$15:$497,'DCR- only 4 Print Out'!$N$3,FALSE)*1000</f>
        <v>0</v>
      </c>
      <c r="K16" s="136">
        <f>VLOOKUP($F16,'Detail Cost'!$15:$497,'DCR- only 4 Print Out'!$N$4,FALSE)</f>
        <v>0</v>
      </c>
    </row>
    <row r="17" spans="2:13" s="85" customFormat="1" ht="18" customHeight="1">
      <c r="B17" s="370"/>
      <c r="C17" s="371"/>
      <c r="D17" s="102"/>
      <c r="E17" s="102"/>
      <c r="F17" s="158">
        <f>F16+1</f>
        <v>4</v>
      </c>
      <c r="G17" s="104" t="s">
        <v>140</v>
      </c>
      <c r="H17" s="380"/>
      <c r="I17" s="379"/>
      <c r="J17" s="167">
        <f>VLOOKUP($F17,'Detail Cost'!$15:$497,'DCR- only 4 Print Out'!$N$3,FALSE)*1000</f>
        <v>0</v>
      </c>
      <c r="K17" s="136">
        <f>VLOOKUP($F17,'Detail Cost'!$15:$497,'DCR- only 4 Print Out'!$N$4,FALSE)</f>
        <v>0</v>
      </c>
    </row>
    <row r="18" spans="2:13" s="85" customFormat="1" ht="18" customHeight="1">
      <c r="B18" s="370"/>
      <c r="C18" s="371"/>
      <c r="D18" s="102"/>
      <c r="E18" s="102"/>
      <c r="F18" s="158">
        <f>F17+1</f>
        <v>5</v>
      </c>
      <c r="G18" s="96" t="s">
        <v>141</v>
      </c>
      <c r="H18" s="372"/>
      <c r="I18" s="372"/>
      <c r="J18" s="167">
        <f>VLOOKUP($F18,'Detail Cost'!$15:$497,'DCR- only 4 Print Out'!$N$3,FALSE)*1000</f>
        <v>0</v>
      </c>
      <c r="K18" s="136">
        <f>VLOOKUP($F18,'Detail Cost'!$15:$497,'DCR- only 4 Print Out'!$N$4,FALSE)</f>
        <v>0</v>
      </c>
    </row>
    <row r="19" spans="2:13" s="85" customFormat="1" ht="18" customHeight="1">
      <c r="B19" s="370"/>
      <c r="C19" s="371"/>
      <c r="D19" s="102"/>
      <c r="E19" s="102"/>
      <c r="F19" s="158">
        <f>F18+1</f>
        <v>6</v>
      </c>
      <c r="G19" s="96" t="s">
        <v>142</v>
      </c>
      <c r="H19" s="380"/>
      <c r="I19" s="379"/>
      <c r="J19" s="167">
        <f>VLOOKUP($F19,'Detail Cost'!$15:$497,'DCR- only 4 Print Out'!$N$3,FALSE)*1000</f>
        <v>0</v>
      </c>
      <c r="K19" s="136">
        <f>VLOOKUP($F19,'Detail Cost'!$15:$497,'DCR- only 4 Print Out'!$N$4,FALSE)</f>
        <v>0</v>
      </c>
    </row>
    <row r="20" spans="2:13" s="85" customFormat="1" ht="18" customHeight="1">
      <c r="B20" s="95"/>
      <c r="C20" s="101"/>
      <c r="D20" s="102"/>
      <c r="E20" s="102"/>
      <c r="F20" s="158">
        <f>F19+1</f>
        <v>7</v>
      </c>
      <c r="G20" s="96" t="s">
        <v>143</v>
      </c>
      <c r="H20" s="372"/>
      <c r="I20" s="372"/>
      <c r="J20" s="167">
        <f>VLOOKUP($F20,'Detail Cost'!$15:$497,'DCR- only 4 Print Out'!$N$3,FALSE)*1000</f>
        <v>0</v>
      </c>
      <c r="K20" s="136">
        <f>VLOOKUP($F20,'Detail Cost'!$15:$497,'DCR- only 4 Print Out'!$N$4,FALSE)</f>
        <v>0</v>
      </c>
    </row>
    <row r="21" spans="2:13" s="85" customFormat="1" ht="18" customHeight="1">
      <c r="B21" s="370"/>
      <c r="C21" s="371"/>
      <c r="D21" s="102"/>
      <c r="E21" s="102"/>
      <c r="F21" s="103"/>
      <c r="G21" s="96"/>
      <c r="H21" s="372"/>
      <c r="I21" s="372"/>
      <c r="J21" s="168"/>
      <c r="K21" s="169"/>
    </row>
    <row r="22" spans="2:13" s="85" customFormat="1" ht="18" customHeight="1">
      <c r="B22" s="373" t="s">
        <v>144</v>
      </c>
      <c r="C22" s="374"/>
      <c r="D22" s="102"/>
      <c r="E22" s="102"/>
      <c r="F22" s="103"/>
      <c r="G22" s="160" t="s">
        <v>145</v>
      </c>
      <c r="H22" s="372"/>
      <c r="I22" s="372"/>
      <c r="J22" s="170"/>
      <c r="K22" s="171"/>
    </row>
    <row r="23" spans="2:13" s="85" customFormat="1" ht="18" customHeight="1">
      <c r="B23" s="370"/>
      <c r="C23" s="371"/>
      <c r="D23" s="102"/>
      <c r="E23" s="102"/>
      <c r="F23" s="103">
        <v>12</v>
      </c>
      <c r="G23" s="161" t="s">
        <v>146</v>
      </c>
      <c r="H23" s="372"/>
      <c r="I23" s="372"/>
      <c r="J23" s="167">
        <f>VLOOKUP($F23,'Detail Cost'!$15:$497,'DCR- only 4 Print Out'!$N$3,FALSE)*1000</f>
        <v>0</v>
      </c>
      <c r="K23" s="136">
        <f>VLOOKUP($F23,'Detail Cost'!$15:$497,'DCR- only 4 Print Out'!$N$4,FALSE)</f>
        <v>0</v>
      </c>
    </row>
    <row r="24" spans="2:13" s="85" customFormat="1" ht="18" customHeight="1">
      <c r="B24" s="370"/>
      <c r="C24" s="371"/>
      <c r="D24" s="102"/>
      <c r="E24" s="102"/>
      <c r="F24" s="103">
        <f t="shared" ref="F24:F29" si="0">F23+1</f>
        <v>13</v>
      </c>
      <c r="G24" s="161" t="s">
        <v>147</v>
      </c>
      <c r="H24" s="372"/>
      <c r="I24" s="372"/>
      <c r="J24" s="167">
        <f>VLOOKUP($F24,'Detail Cost'!$15:$497,'DCR- only 4 Print Out'!$N$3,FALSE)*1000</f>
        <v>0</v>
      </c>
      <c r="K24" s="136">
        <f>VLOOKUP($F24,'Detail Cost'!$15:$497,'DCR- only 4 Print Out'!$N$4,FALSE)</f>
        <v>0</v>
      </c>
      <c r="M24" s="172"/>
    </row>
    <row r="25" spans="2:13" s="85" customFormat="1" ht="18" customHeight="1">
      <c r="B25" s="370"/>
      <c r="C25" s="371"/>
      <c r="D25" s="102"/>
      <c r="E25" s="102"/>
      <c r="F25" s="103">
        <f t="shared" si="0"/>
        <v>14</v>
      </c>
      <c r="G25" s="161" t="s">
        <v>148</v>
      </c>
      <c r="H25" s="372"/>
      <c r="I25" s="372"/>
      <c r="J25" s="167">
        <f>VLOOKUP($F25,'Detail Cost'!$15:$497,'DCR- only 4 Print Out'!$N$3,FALSE)*1000</f>
        <v>0</v>
      </c>
      <c r="K25" s="136">
        <f>VLOOKUP($F25,'Detail Cost'!$15:$497,'DCR- only 4 Print Out'!$N$4,FALSE)</f>
        <v>0</v>
      </c>
    </row>
    <row r="26" spans="2:13" s="85" customFormat="1" ht="18" customHeight="1">
      <c r="B26" s="370"/>
      <c r="C26" s="371"/>
      <c r="D26" s="102"/>
      <c r="E26" s="102"/>
      <c r="F26" s="103">
        <f t="shared" si="0"/>
        <v>15</v>
      </c>
      <c r="G26" s="161" t="s">
        <v>48</v>
      </c>
      <c r="H26" s="372"/>
      <c r="I26" s="372"/>
      <c r="J26" s="167">
        <f>VLOOKUP($F26,'Detail Cost'!$15:$497,'DCR- only 4 Print Out'!$N$3,FALSE)*1000</f>
        <v>0</v>
      </c>
      <c r="K26" s="136">
        <f>VLOOKUP($F26,'Detail Cost'!$15:$497,'DCR- only 4 Print Out'!$N$4,FALSE)</f>
        <v>0</v>
      </c>
      <c r="M26" s="172"/>
    </row>
    <row r="27" spans="2:13" s="85" customFormat="1" ht="18" customHeight="1">
      <c r="B27" s="370"/>
      <c r="C27" s="371"/>
      <c r="D27" s="102"/>
      <c r="E27" s="102"/>
      <c r="F27" s="103">
        <f t="shared" si="0"/>
        <v>16</v>
      </c>
      <c r="G27" s="161" t="s">
        <v>149</v>
      </c>
      <c r="H27" s="372"/>
      <c r="I27" s="372"/>
      <c r="J27" s="167">
        <f>VLOOKUP($F27,'Detail Cost'!$15:$497,'DCR- only 4 Print Out'!$N$3,FALSE)*1000</f>
        <v>0</v>
      </c>
      <c r="K27" s="136">
        <f>VLOOKUP($F27,'Detail Cost'!$15:$497,'DCR- only 4 Print Out'!$N$4,FALSE)</f>
        <v>0</v>
      </c>
      <c r="M27" s="172"/>
    </row>
    <row r="28" spans="2:13" s="85" customFormat="1" ht="18" customHeight="1">
      <c r="B28" s="370"/>
      <c r="C28" s="371"/>
      <c r="D28" s="102"/>
      <c r="E28" s="102"/>
      <c r="F28" s="103">
        <f t="shared" si="0"/>
        <v>17</v>
      </c>
      <c r="G28" s="161" t="s">
        <v>150</v>
      </c>
      <c r="H28" s="372"/>
      <c r="I28" s="372"/>
      <c r="J28" s="167">
        <f>VLOOKUP($F28,'Detail Cost'!$15:$497,'DCR- only 4 Print Out'!$N$3,FALSE)*1000</f>
        <v>0</v>
      </c>
      <c r="K28" s="136">
        <f>VLOOKUP($F28,'Detail Cost'!$15:$497,'DCR- only 4 Print Out'!$N$4,FALSE)</f>
        <v>0</v>
      </c>
    </row>
    <row r="29" spans="2:13" s="85" customFormat="1" ht="18" customHeight="1">
      <c r="B29" s="370"/>
      <c r="C29" s="371"/>
      <c r="D29" s="102"/>
      <c r="E29" s="102"/>
      <c r="F29" s="103">
        <f t="shared" si="0"/>
        <v>18</v>
      </c>
      <c r="G29" s="161" t="s">
        <v>151</v>
      </c>
      <c r="H29" s="372"/>
      <c r="I29" s="372"/>
      <c r="J29" s="173"/>
      <c r="K29" s="174"/>
    </row>
    <row r="30" spans="2:13" s="85" customFormat="1" ht="18" customHeight="1">
      <c r="B30" s="370"/>
      <c r="C30" s="371"/>
      <c r="D30" s="102"/>
      <c r="E30" s="102"/>
      <c r="F30" s="103"/>
      <c r="G30" s="160" t="s">
        <v>152</v>
      </c>
      <c r="H30" s="372"/>
      <c r="I30" s="372"/>
      <c r="J30" s="175"/>
      <c r="K30" s="171"/>
    </row>
    <row r="31" spans="2:13" s="85" customFormat="1" ht="18" customHeight="1">
      <c r="B31" s="370"/>
      <c r="C31" s="371"/>
      <c r="D31" s="102"/>
      <c r="E31" s="102"/>
      <c r="F31" s="103">
        <v>21</v>
      </c>
      <c r="G31" s="104" t="s">
        <v>153</v>
      </c>
      <c r="H31" s="372"/>
      <c r="I31" s="372"/>
      <c r="J31" s="167">
        <f>VLOOKUP($F31,'Detail Cost'!$15:$497,'DCR- only 4 Print Out'!$N$3,FALSE)*1000</f>
        <v>66150000</v>
      </c>
      <c r="K31" s="136">
        <f>VLOOKUP($F31,'Detail Cost'!$15:$497,'DCR- only 4 Print Out'!$N$4,FALSE)</f>
        <v>0</v>
      </c>
    </row>
    <row r="32" spans="2:13" s="85" customFormat="1" ht="18" customHeight="1">
      <c r="B32" s="111"/>
      <c r="C32" s="96"/>
      <c r="D32" s="102"/>
      <c r="E32" s="102"/>
      <c r="F32" s="103">
        <f t="shared" ref="F32:F37" si="1">F31+1</f>
        <v>22</v>
      </c>
      <c r="G32" s="104" t="s">
        <v>154</v>
      </c>
      <c r="H32" s="372"/>
      <c r="I32" s="372"/>
      <c r="J32" s="167">
        <f>VLOOKUP($F32,'Detail Cost'!$15:$497,'DCR- only 4 Print Out'!$N$3,FALSE)*1000</f>
        <v>0</v>
      </c>
      <c r="K32" s="136">
        <f>VLOOKUP($F32,'Detail Cost'!$15:$497,'DCR- only 4 Print Out'!$N$4,FALSE)</f>
        <v>0</v>
      </c>
    </row>
    <row r="33" spans="2:12" s="85" customFormat="1" ht="18" customHeight="1">
      <c r="B33" s="370"/>
      <c r="C33" s="371"/>
      <c r="D33" s="102"/>
      <c r="E33" s="102"/>
      <c r="F33" s="103">
        <f t="shared" si="1"/>
        <v>23</v>
      </c>
      <c r="G33" s="104" t="s">
        <v>155</v>
      </c>
      <c r="H33" s="372"/>
      <c r="I33" s="372"/>
      <c r="J33" s="167">
        <f>VLOOKUP($F33,'Detail Cost'!$15:$497,'DCR- only 4 Print Out'!$N$3,FALSE)*1000</f>
        <v>0</v>
      </c>
      <c r="K33" s="136">
        <f>VLOOKUP($F33,'Detail Cost'!$15:$497,'DCR- only 4 Print Out'!$N$4,FALSE)</f>
        <v>0</v>
      </c>
    </row>
    <row r="34" spans="2:12" s="85" customFormat="1" ht="18" customHeight="1">
      <c r="B34" s="370"/>
      <c r="C34" s="371"/>
      <c r="D34" s="102"/>
      <c r="E34" s="102"/>
      <c r="F34" s="103">
        <f t="shared" si="1"/>
        <v>24</v>
      </c>
      <c r="G34" s="104" t="s">
        <v>156</v>
      </c>
      <c r="H34" s="372"/>
      <c r="I34" s="372"/>
      <c r="J34" s="167">
        <f>VLOOKUP($F34,'Detail Cost'!$15:$497,'DCR- only 4 Print Out'!$N$3,FALSE)*1000</f>
        <v>0</v>
      </c>
      <c r="K34" s="136">
        <f>VLOOKUP($F34,'Detail Cost'!$15:$497,'DCR- only 4 Print Out'!$N$4,FALSE)</f>
        <v>0</v>
      </c>
    </row>
    <row r="35" spans="2:12" s="85" customFormat="1" ht="18" customHeight="1">
      <c r="B35" s="370"/>
      <c r="C35" s="371"/>
      <c r="D35" s="102"/>
      <c r="E35" s="102"/>
      <c r="F35" s="103">
        <f t="shared" si="1"/>
        <v>25</v>
      </c>
      <c r="G35" s="104" t="s">
        <v>157</v>
      </c>
      <c r="H35" s="372"/>
      <c r="I35" s="372"/>
      <c r="J35" s="167">
        <f>VLOOKUP($F35,'Detail Cost'!$15:$497,'DCR- only 4 Print Out'!$N$3,FALSE)*1000</f>
        <v>0</v>
      </c>
      <c r="K35" s="136">
        <f>VLOOKUP($F35,'Detail Cost'!$15:$497,'DCR- only 4 Print Out'!$N$4,FALSE)</f>
        <v>0</v>
      </c>
    </row>
    <row r="36" spans="2:12" s="85" customFormat="1" ht="18" customHeight="1">
      <c r="B36" s="373"/>
      <c r="C36" s="374"/>
      <c r="D36" s="102"/>
      <c r="E36" s="102"/>
      <c r="F36" s="103">
        <f t="shared" si="1"/>
        <v>26</v>
      </c>
      <c r="G36" s="104" t="s">
        <v>158</v>
      </c>
      <c r="H36" s="372"/>
      <c r="I36" s="372"/>
      <c r="J36" s="167">
        <f>VLOOKUP($F36,'Detail Cost'!$15:$497,'DCR- only 4 Print Out'!$N$3,FALSE)*1000</f>
        <v>0</v>
      </c>
      <c r="K36" s="136">
        <f>VLOOKUP($F36,'Detail Cost'!$15:$497,'DCR- only 4 Print Out'!$N$4,FALSE)</f>
        <v>0</v>
      </c>
    </row>
    <row r="37" spans="2:12" s="85" customFormat="1" ht="18" customHeight="1">
      <c r="B37" s="370"/>
      <c r="C37" s="371"/>
      <c r="D37" s="102"/>
      <c r="E37" s="102"/>
      <c r="F37" s="103">
        <f t="shared" si="1"/>
        <v>27</v>
      </c>
      <c r="G37" s="104" t="s">
        <v>159</v>
      </c>
      <c r="H37" s="372"/>
      <c r="I37" s="372"/>
      <c r="J37" s="167">
        <f>VLOOKUP($F37,'Detail Cost'!$15:$497,'DCR- only 4 Print Out'!$N$3,FALSE)*1000</f>
        <v>0</v>
      </c>
      <c r="K37" s="136">
        <f>VLOOKUP($F37,'Detail Cost'!$15:$497,'DCR- only 4 Print Out'!$N$4,FALSE)</f>
        <v>0</v>
      </c>
    </row>
    <row r="38" spans="2:12" s="85" customFormat="1" ht="18" customHeight="1">
      <c r="B38" s="370"/>
      <c r="C38" s="371"/>
      <c r="D38" s="102"/>
      <c r="E38" s="102"/>
      <c r="F38" s="103">
        <v>29</v>
      </c>
      <c r="G38" s="104" t="s">
        <v>160</v>
      </c>
      <c r="H38" s="372"/>
      <c r="I38" s="372"/>
      <c r="J38" s="167">
        <f>VLOOKUP($F38,'Detail Cost'!$15:$497,'DCR- only 4 Print Out'!$N$3,FALSE)*1000</f>
        <v>0</v>
      </c>
      <c r="K38" s="136">
        <f>VLOOKUP($F38,'Detail Cost'!$15:$497,'DCR- only 4 Print Out'!$N$4,FALSE)</f>
        <v>0</v>
      </c>
      <c r="L38" s="172"/>
    </row>
    <row r="39" spans="2:12" s="85" customFormat="1" ht="18" customHeight="1">
      <c r="B39" s="370"/>
      <c r="C39" s="371"/>
      <c r="D39" s="102"/>
      <c r="E39" s="102"/>
      <c r="F39" s="103">
        <f>F38+1</f>
        <v>30</v>
      </c>
      <c r="G39" s="104" t="s">
        <v>161</v>
      </c>
      <c r="H39" s="372"/>
      <c r="I39" s="372"/>
      <c r="J39" s="167">
        <f>VLOOKUP($F39,'Detail Cost'!$15:$497,'DCR- only 4 Print Out'!$N$3,FALSE)*1000</f>
        <v>0</v>
      </c>
      <c r="K39" s="136">
        <f>VLOOKUP($F39,'Detail Cost'!$15:$497,'DCR- only 4 Print Out'!$N$4,FALSE)</f>
        <v>0</v>
      </c>
    </row>
    <row r="40" spans="2:12" s="85" customFormat="1" ht="18" customHeight="1">
      <c r="B40" s="370"/>
      <c r="C40" s="371"/>
      <c r="D40" s="102"/>
      <c r="E40" s="102"/>
      <c r="F40" s="103">
        <f>F39+1</f>
        <v>31</v>
      </c>
      <c r="G40" s="96" t="s">
        <v>162</v>
      </c>
      <c r="H40" s="372"/>
      <c r="I40" s="372"/>
      <c r="J40" s="167">
        <f>VLOOKUP($F40,'Detail Cost'!$15:$497,'DCR- only 4 Print Out'!$N$3,FALSE)*1000</f>
        <v>0</v>
      </c>
      <c r="K40" s="136">
        <f>VLOOKUP($F40,'Detail Cost'!$15:$497,'DCR- only 4 Print Out'!$N$4,FALSE)</f>
        <v>0</v>
      </c>
    </row>
    <row r="41" spans="2:12" s="85" customFormat="1" ht="18" customHeight="1">
      <c r="B41" s="370"/>
      <c r="C41" s="371"/>
      <c r="D41" s="102"/>
      <c r="E41" s="102"/>
      <c r="F41" s="103"/>
      <c r="G41" s="160" t="s">
        <v>163</v>
      </c>
      <c r="H41" s="372"/>
      <c r="I41" s="372"/>
      <c r="J41" s="175"/>
      <c r="K41" s="171"/>
    </row>
    <row r="42" spans="2:12" s="85" customFormat="1" ht="18" customHeight="1">
      <c r="B42" s="370"/>
      <c r="C42" s="371"/>
      <c r="D42" s="102"/>
      <c r="E42" s="102"/>
      <c r="F42" s="103">
        <v>34</v>
      </c>
      <c r="G42" s="96" t="s">
        <v>164</v>
      </c>
      <c r="H42" s="372"/>
      <c r="I42" s="372"/>
      <c r="J42" s="167">
        <f>VLOOKUP($F42,'Detail Cost'!$15:$497,'DCR- only 4 Print Out'!$N$3,FALSE)*1000</f>
        <v>0</v>
      </c>
      <c r="K42" s="136">
        <f>VLOOKUP($F42,'Detail Cost'!$15:$497,'DCR- only 4 Print Out'!$N$4,FALSE)</f>
        <v>0</v>
      </c>
    </row>
    <row r="43" spans="2:12" s="85" customFormat="1" ht="18" customHeight="1">
      <c r="B43" s="370"/>
      <c r="C43" s="371"/>
      <c r="D43" s="102"/>
      <c r="E43" s="102"/>
      <c r="F43" s="103">
        <f>F42+1</f>
        <v>35</v>
      </c>
      <c r="G43" s="96" t="s">
        <v>73</v>
      </c>
      <c r="H43" s="372"/>
      <c r="I43" s="372"/>
      <c r="J43" s="167">
        <f>VLOOKUP($F43,'Detail Cost'!$15:$497,'DCR- only 4 Print Out'!$N$3,FALSE)*1000</f>
        <v>0</v>
      </c>
      <c r="K43" s="136">
        <f>VLOOKUP($F43,'Detail Cost'!$15:$497,'DCR- only 4 Print Out'!$N$4,FALSE)</f>
        <v>0</v>
      </c>
    </row>
    <row r="44" spans="2:12" s="85" customFormat="1" ht="18" customHeight="1">
      <c r="B44" s="370"/>
      <c r="C44" s="371"/>
      <c r="D44" s="102"/>
      <c r="E44" s="102"/>
      <c r="F44" s="103">
        <f>F43+1</f>
        <v>36</v>
      </c>
      <c r="G44" s="96" t="s">
        <v>165</v>
      </c>
      <c r="H44" s="372"/>
      <c r="I44" s="372"/>
      <c r="J44" s="167">
        <f>VLOOKUP($F44,'Detail Cost'!$15:$497,'DCR- only 4 Print Out'!$N$3,FALSE)*1000</f>
        <v>0</v>
      </c>
      <c r="K44" s="136">
        <f>VLOOKUP($F44,'Detail Cost'!$15:$497,'DCR- only 4 Print Out'!$N$4,FALSE)</f>
        <v>0</v>
      </c>
    </row>
    <row r="45" spans="2:12" s="85" customFormat="1" ht="18" customHeight="1">
      <c r="B45" s="370"/>
      <c r="C45" s="371"/>
      <c r="D45" s="102"/>
      <c r="E45" s="102"/>
      <c r="F45" s="103">
        <f>F44+1</f>
        <v>37</v>
      </c>
      <c r="G45" s="96" t="s">
        <v>166</v>
      </c>
      <c r="H45" s="372"/>
      <c r="I45" s="372"/>
      <c r="J45" s="167">
        <f>VLOOKUP($F45,'Detail Cost'!$15:$497,'DCR- only 4 Print Out'!$N$3,FALSE)*1000</f>
        <v>0</v>
      </c>
      <c r="K45" s="136">
        <f>VLOOKUP($F45,'Detail Cost'!$15:$497,'DCR- only 4 Print Out'!$N$4,FALSE)</f>
        <v>0</v>
      </c>
    </row>
    <row r="46" spans="2:12" s="85" customFormat="1" ht="18" customHeight="1">
      <c r="B46" s="370"/>
      <c r="C46" s="371"/>
      <c r="D46" s="102"/>
      <c r="E46" s="102"/>
      <c r="F46" s="103">
        <f>F45+1</f>
        <v>38</v>
      </c>
      <c r="G46" s="312" t="s">
        <v>167</v>
      </c>
      <c r="H46" s="372"/>
      <c r="I46" s="372"/>
      <c r="J46" s="167">
        <f>VLOOKUP($F46,'Detail Cost'!$15:$497,'DCR- only 4 Print Out'!$N$3,FALSE)*1000</f>
        <v>0</v>
      </c>
      <c r="K46" s="136">
        <f>VLOOKUP($F46,'Detail Cost'!$15:$497,'DCR- only 4 Print Out'!$N$4,FALSE)</f>
        <v>0</v>
      </c>
    </row>
    <row r="47" spans="2:12" s="85" customFormat="1" ht="18" customHeight="1">
      <c r="B47" s="370"/>
      <c r="C47" s="371"/>
      <c r="D47" s="102"/>
      <c r="E47" s="102"/>
      <c r="F47" s="103"/>
      <c r="G47" s="160" t="s">
        <v>168</v>
      </c>
      <c r="H47" s="372"/>
      <c r="I47" s="372"/>
      <c r="J47" s="175"/>
      <c r="K47" s="171"/>
    </row>
    <row r="48" spans="2:12" s="85" customFormat="1" ht="18" customHeight="1">
      <c r="B48" s="370"/>
      <c r="C48" s="371"/>
      <c r="D48" s="102"/>
      <c r="E48" s="102"/>
      <c r="F48" s="103">
        <v>41</v>
      </c>
      <c r="G48" s="96" t="s">
        <v>169</v>
      </c>
      <c r="H48" s="372"/>
      <c r="I48" s="372"/>
      <c r="J48" s="167">
        <f>VLOOKUP($F48,'Detail Cost'!$15:$497,'DCR- only 4 Print Out'!$N$3,FALSE)*1000</f>
        <v>0</v>
      </c>
      <c r="K48" s="136">
        <f>VLOOKUP($F48,'Detail Cost'!$15:$497,'DCR- only 4 Print Out'!$N$4,FALSE)</f>
        <v>0</v>
      </c>
    </row>
    <row r="49" spans="2:14" s="85" customFormat="1" ht="18" customHeight="1">
      <c r="B49" s="370"/>
      <c r="C49" s="371"/>
      <c r="D49" s="102"/>
      <c r="E49" s="102"/>
      <c r="F49" s="103">
        <f>F48+1</f>
        <v>42</v>
      </c>
      <c r="G49" s="96" t="s">
        <v>161</v>
      </c>
      <c r="H49" s="372"/>
      <c r="I49" s="372"/>
      <c r="J49" s="167">
        <f>VLOOKUP($F49,'Detail Cost'!$15:$497,'DCR- only 4 Print Out'!$N$3,FALSE)*1000</f>
        <v>0</v>
      </c>
      <c r="K49" s="136">
        <f>VLOOKUP($F49,'Detail Cost'!$15:$497,'DCR- only 4 Print Out'!$N$4,FALSE)</f>
        <v>0</v>
      </c>
    </row>
    <row r="50" spans="2:14" s="85" customFormat="1" ht="18" customHeight="1">
      <c r="B50" s="370"/>
      <c r="C50" s="371"/>
      <c r="D50" s="102"/>
      <c r="E50" s="102"/>
      <c r="F50" s="103">
        <f>F49+1</f>
        <v>43</v>
      </c>
      <c r="G50" s="112" t="s">
        <v>170</v>
      </c>
      <c r="H50" s="378"/>
      <c r="I50" s="371"/>
      <c r="J50" s="167">
        <f>VLOOKUP($F50,'Detail Cost'!$15:$497,'DCR- only 4 Print Out'!$N$3,FALSE)*1000</f>
        <v>0</v>
      </c>
      <c r="K50" s="136">
        <f>VLOOKUP($F50,'Detail Cost'!$15:$497,'DCR- only 4 Print Out'!$N$4,FALSE)</f>
        <v>0</v>
      </c>
    </row>
    <row r="51" spans="2:14" s="85" customFormat="1" ht="18" customHeight="1">
      <c r="B51" s="370"/>
      <c r="C51" s="371"/>
      <c r="D51" s="102"/>
      <c r="E51" s="102"/>
      <c r="F51" s="103">
        <f>F50+1</f>
        <v>44</v>
      </c>
      <c r="G51" s="112" t="s">
        <v>171</v>
      </c>
      <c r="H51" s="378"/>
      <c r="I51" s="371"/>
      <c r="J51" s="167">
        <f>VLOOKUP($F51,'Detail Cost'!$15:$497,'DCR- only 4 Print Out'!$N$3,FALSE)*1000</f>
        <v>0</v>
      </c>
      <c r="K51" s="136">
        <f>VLOOKUP($F51,'Detail Cost'!$15:$497,'DCR- only 4 Print Out'!$N$4,FALSE)</f>
        <v>0</v>
      </c>
    </row>
    <row r="52" spans="2:14" s="85" customFormat="1" ht="18" customHeight="1">
      <c r="B52" s="370"/>
      <c r="C52" s="371"/>
      <c r="D52" s="102"/>
      <c r="E52" s="102"/>
      <c r="F52" s="103">
        <f>F51+1</f>
        <v>45</v>
      </c>
      <c r="G52" s="112" t="s">
        <v>172</v>
      </c>
      <c r="H52" s="378"/>
      <c r="I52" s="371"/>
      <c r="J52" s="167">
        <f>VLOOKUP($F52,'Detail Cost'!$15:$497,'DCR- only 4 Print Out'!$N$3,FALSE)*1000</f>
        <v>0</v>
      </c>
      <c r="K52" s="136">
        <f>VLOOKUP($F52,'Detail Cost'!$15:$497,'DCR- only 4 Print Out'!$N$4,FALSE)</f>
        <v>0</v>
      </c>
      <c r="N52" s="85" t="s">
        <v>109</v>
      </c>
    </row>
    <row r="53" spans="2:14" s="85" customFormat="1" ht="18" customHeight="1">
      <c r="B53" s="370"/>
      <c r="C53" s="371"/>
      <c r="D53" s="102"/>
      <c r="E53" s="102"/>
      <c r="F53" s="103">
        <f>F52+1</f>
        <v>46</v>
      </c>
      <c r="G53" s="112" t="s">
        <v>173</v>
      </c>
      <c r="H53" s="378"/>
      <c r="I53" s="371"/>
      <c r="J53" s="167">
        <f>VLOOKUP($F53,'Detail Cost'!$15:$497,'DCR- only 4 Print Out'!$N$3,FALSE)*1000</f>
        <v>0</v>
      </c>
      <c r="K53" s="136">
        <f>VLOOKUP($F53,'Detail Cost'!$15:$497,'DCR- only 4 Print Out'!$N$4,FALSE)</f>
        <v>0</v>
      </c>
    </row>
    <row r="54" spans="2:14" s="85" customFormat="1" ht="18" customHeight="1">
      <c r="B54" s="370"/>
      <c r="C54" s="371"/>
      <c r="D54" s="102"/>
      <c r="E54" s="102"/>
      <c r="F54" s="103"/>
      <c r="G54" s="160" t="s">
        <v>174</v>
      </c>
      <c r="H54" s="372"/>
      <c r="I54" s="372"/>
      <c r="J54" s="175"/>
      <c r="K54" s="171"/>
    </row>
    <row r="55" spans="2:14" s="85" customFormat="1" ht="18" customHeight="1">
      <c r="B55" s="370"/>
      <c r="C55" s="371"/>
      <c r="D55" s="102"/>
      <c r="E55" s="102"/>
      <c r="F55" s="103">
        <v>50</v>
      </c>
      <c r="G55" s="112" t="s">
        <v>175</v>
      </c>
      <c r="H55" s="378"/>
      <c r="I55" s="371"/>
      <c r="J55" s="167">
        <f>VLOOKUP($F55,'Detail Cost'!$15:$497,'DCR- only 4 Print Out'!$N$3,FALSE)*1000</f>
        <v>0</v>
      </c>
      <c r="K55" s="136">
        <f>VLOOKUP($F55,'Detail Cost'!$15:$497,'DCR- only 4 Print Out'!$N$4,FALSE)</f>
        <v>508.14137709137714</v>
      </c>
    </row>
    <row r="56" spans="2:14" s="85" customFormat="1" ht="18" customHeight="1">
      <c r="B56" s="370"/>
      <c r="C56" s="371"/>
      <c r="D56" s="102"/>
      <c r="E56" s="102"/>
      <c r="F56" s="103">
        <f>F55+1</f>
        <v>51</v>
      </c>
      <c r="G56" s="112" t="s">
        <v>176</v>
      </c>
      <c r="H56" s="378"/>
      <c r="I56" s="371"/>
      <c r="J56" s="167">
        <f>VLOOKUP($F56,'Detail Cost'!$15:$497,'DCR- only 4 Print Out'!$N$3,FALSE)*1000</f>
        <v>0</v>
      </c>
      <c r="K56" s="136">
        <f>VLOOKUP($F56,'Detail Cost'!$15:$497,'DCR- only 4 Print Out'!$N$4,FALSE)</f>
        <v>0</v>
      </c>
    </row>
    <row r="57" spans="2:14" s="85" customFormat="1" ht="18" customHeight="1">
      <c r="B57" s="370"/>
      <c r="C57" s="371"/>
      <c r="D57" s="102"/>
      <c r="E57" s="102"/>
      <c r="F57" s="103">
        <f>F56+1</f>
        <v>52</v>
      </c>
      <c r="G57" s="112" t="s">
        <v>177</v>
      </c>
      <c r="H57" s="378"/>
      <c r="I57" s="371"/>
      <c r="J57" s="167">
        <f>VLOOKUP($F57,'Detail Cost'!$15:$497,'DCR- only 4 Print Out'!$N$3,FALSE)*1000</f>
        <v>0</v>
      </c>
      <c r="K57" s="136">
        <f>VLOOKUP($F57,'Detail Cost'!$15:$497,'DCR- only 4 Print Out'!$N$4,FALSE)</f>
        <v>0</v>
      </c>
    </row>
    <row r="58" spans="2:14" s="85" customFormat="1" ht="18" customHeight="1">
      <c r="B58" s="370"/>
      <c r="C58" s="371"/>
      <c r="D58" s="102"/>
      <c r="E58" s="102"/>
      <c r="F58" s="103">
        <v>53</v>
      </c>
      <c r="G58" s="112" t="s">
        <v>178</v>
      </c>
      <c r="H58" s="378"/>
      <c r="I58" s="371"/>
      <c r="J58" s="167">
        <f>VLOOKUP($F58,'Detail Cost'!$15:$497,'DCR- only 4 Print Out'!$N$3,FALSE)*1000</f>
        <v>0</v>
      </c>
      <c r="K58" s="136">
        <f>VLOOKUP($F58,'Detail Cost'!$15:$497,'DCR- only 4 Print Out'!$N$4,FALSE)</f>
        <v>0</v>
      </c>
    </row>
    <row r="59" spans="2:14" s="85" customFormat="1" ht="18" customHeight="1">
      <c r="B59" s="370"/>
      <c r="C59" s="371"/>
      <c r="D59" s="102"/>
      <c r="E59" s="102"/>
      <c r="F59" s="103">
        <v>55</v>
      </c>
      <c r="G59" s="112" t="s">
        <v>179</v>
      </c>
      <c r="H59" s="378"/>
      <c r="I59" s="371"/>
      <c r="J59" s="167">
        <f>VLOOKUP($F59,'Detail Cost'!$15:$497,'DCR- only 4 Print Out'!$N$3,FALSE)*1000</f>
        <v>0</v>
      </c>
      <c r="K59" s="136">
        <f>VLOOKUP($F59,'Detail Cost'!$15:$497,'DCR- only 4 Print Out'!$N$4,FALSE)</f>
        <v>0</v>
      </c>
    </row>
    <row r="60" spans="2:14" s="85" customFormat="1" ht="18" customHeight="1">
      <c r="B60" s="370"/>
      <c r="C60" s="371"/>
      <c r="D60" s="102"/>
      <c r="E60" s="102"/>
      <c r="F60" s="103">
        <f t="shared" ref="F60:F66" si="2">F59+1</f>
        <v>56</v>
      </c>
      <c r="G60" s="112" t="s">
        <v>99</v>
      </c>
      <c r="H60" s="379"/>
      <c r="I60" s="372"/>
      <c r="J60" s="167">
        <f>VLOOKUP($F60,'Detail Cost'!$15:$497,'DCR- only 4 Print Out'!$N$3,FALSE)*1000</f>
        <v>0</v>
      </c>
      <c r="K60" s="136">
        <f>VLOOKUP($F60,'Detail Cost'!$15:$497,'DCR- only 4 Print Out'!$N$4,FALSE)</f>
        <v>0</v>
      </c>
    </row>
    <row r="61" spans="2:14" s="85" customFormat="1" ht="18" customHeight="1">
      <c r="B61" s="370"/>
      <c r="C61" s="371"/>
      <c r="D61" s="102"/>
      <c r="E61" s="102"/>
      <c r="F61" s="103">
        <f t="shared" si="2"/>
        <v>57</v>
      </c>
      <c r="G61" s="112" t="s">
        <v>180</v>
      </c>
      <c r="H61" s="379"/>
      <c r="I61" s="372"/>
      <c r="J61" s="167">
        <f>VLOOKUP($F61,'Detail Cost'!$15:$497,'DCR- only 4 Print Out'!$N$3,FALSE)*1000</f>
        <v>0</v>
      </c>
      <c r="K61" s="136">
        <f>VLOOKUP($F61,'Detail Cost'!$15:$497,'DCR- only 4 Print Out'!$N$4,FALSE)</f>
        <v>0</v>
      </c>
    </row>
    <row r="62" spans="2:14" s="85" customFormat="1" ht="18" customHeight="1">
      <c r="B62" s="370"/>
      <c r="C62" s="371"/>
      <c r="D62" s="102"/>
      <c r="E62" s="102"/>
      <c r="F62" s="103">
        <f t="shared" si="2"/>
        <v>58</v>
      </c>
      <c r="G62" s="96" t="s">
        <v>181</v>
      </c>
      <c r="H62" s="372"/>
      <c r="I62" s="372"/>
      <c r="J62" s="167">
        <f>VLOOKUP($F62,'Detail Cost'!$15:$497,'DCR- only 4 Print Out'!$N$3,FALSE)*1000</f>
        <v>0</v>
      </c>
      <c r="K62" s="136">
        <f>VLOOKUP($F62,'Detail Cost'!$15:$497,'DCR- only 4 Print Out'!$N$4,FALSE)</f>
        <v>265.43918918918916</v>
      </c>
    </row>
    <row r="63" spans="2:14" s="85" customFormat="1" ht="18" customHeight="1">
      <c r="B63" s="370"/>
      <c r="C63" s="371"/>
      <c r="D63" s="102"/>
      <c r="E63" s="102"/>
      <c r="F63" s="103">
        <f t="shared" si="2"/>
        <v>59</v>
      </c>
      <c r="G63" s="96" t="s">
        <v>182</v>
      </c>
      <c r="H63" s="372"/>
      <c r="I63" s="372"/>
      <c r="J63" s="167">
        <f>VLOOKUP($F63,'Detail Cost'!$15:$497,'DCR- only 4 Print Out'!$N$3,FALSE)*1000</f>
        <v>0</v>
      </c>
      <c r="K63" s="136">
        <f>VLOOKUP($F63,'Detail Cost'!$15:$497,'DCR- only 4 Print Out'!$N$4,FALSE)</f>
        <v>0</v>
      </c>
    </row>
    <row r="64" spans="2:14" s="85" customFormat="1" ht="18" customHeight="1">
      <c r="B64" s="373"/>
      <c r="C64" s="374"/>
      <c r="D64" s="102"/>
      <c r="E64" s="102"/>
      <c r="F64" s="103">
        <f t="shared" si="2"/>
        <v>60</v>
      </c>
      <c r="G64" s="104" t="s">
        <v>183</v>
      </c>
      <c r="H64" s="372"/>
      <c r="I64" s="372"/>
      <c r="J64" s="167">
        <f>VLOOKUP($F64,'Detail Cost'!$15:$497,'DCR- only 4 Print Out'!$N$3,FALSE)*1000</f>
        <v>0</v>
      </c>
      <c r="K64" s="136">
        <f>VLOOKUP($F64,'Detail Cost'!$15:$497,'DCR- only 4 Print Out'!$N$4,FALSE)</f>
        <v>0</v>
      </c>
    </row>
    <row r="65" spans="2:14" s="85" customFormat="1" ht="18" customHeight="1">
      <c r="B65" s="370"/>
      <c r="C65" s="371"/>
      <c r="D65" s="102"/>
      <c r="E65" s="102"/>
      <c r="F65" s="103">
        <f t="shared" si="2"/>
        <v>61</v>
      </c>
      <c r="G65" s="104" t="s">
        <v>184</v>
      </c>
      <c r="H65" s="372"/>
      <c r="I65" s="372"/>
      <c r="J65" s="167">
        <f>VLOOKUP($F65,'Detail Cost'!$15:$497,'DCR- only 4 Print Out'!$N$3,FALSE)*1000</f>
        <v>0</v>
      </c>
      <c r="K65" s="136">
        <f>VLOOKUP($F65,'Detail Cost'!$15:$497,'DCR- only 4 Print Out'!$N$4,FALSE)</f>
        <v>0</v>
      </c>
      <c r="M65"/>
    </row>
    <row r="66" spans="2:14" s="85" customFormat="1" ht="18" customHeight="1">
      <c r="B66" s="370"/>
      <c r="C66" s="371"/>
      <c r="D66" s="102"/>
      <c r="E66" s="102"/>
      <c r="F66" s="103">
        <f t="shared" si="2"/>
        <v>62</v>
      </c>
      <c r="G66" s="104" t="s">
        <v>95</v>
      </c>
      <c r="H66" s="372"/>
      <c r="I66" s="372"/>
      <c r="J66" s="167">
        <f>VLOOKUP($F66,'Detail Cost'!$15:$497,'DCR- only 4 Print Out'!$N$3,FALSE)*1000</f>
        <v>0</v>
      </c>
      <c r="K66" s="136">
        <f>VLOOKUP($F66,'Detail Cost'!$15:$497,'DCR- only 4 Print Out'!$N$4,FALSE)</f>
        <v>0</v>
      </c>
      <c r="M66"/>
      <c r="N66"/>
    </row>
    <row r="67" spans="2:14" s="85" customFormat="1" ht="18" customHeight="1">
      <c r="B67" s="375"/>
      <c r="C67" s="376"/>
      <c r="D67" s="176"/>
      <c r="E67" s="176"/>
      <c r="F67" s="177"/>
      <c r="G67" s="178"/>
      <c r="H67" s="377"/>
      <c r="I67" s="377"/>
      <c r="J67" s="181"/>
      <c r="K67" s="182"/>
      <c r="M67"/>
      <c r="N67"/>
    </row>
    <row r="68" spans="2:14" s="85" customFormat="1" ht="23.25" customHeight="1">
      <c r="B68"/>
      <c r="C68"/>
      <c r="D68"/>
      <c r="E68"/>
      <c r="F68"/>
      <c r="G68"/>
      <c r="H68" s="360" t="s">
        <v>185</v>
      </c>
      <c r="I68" s="361"/>
      <c r="J68" s="183">
        <f>SUM(J15:J67)</f>
        <v>66150000</v>
      </c>
      <c r="K68" s="184">
        <f>SUM(K15:K67)</f>
        <v>773.58056628056625</v>
      </c>
      <c r="M68"/>
      <c r="N68"/>
    </row>
    <row r="69" spans="2:14" s="85" customFormat="1" ht="23.25" customHeight="1">
      <c r="B69" s="96"/>
      <c r="C69" s="96"/>
      <c r="D69" s="96"/>
      <c r="E69" s="96"/>
      <c r="F69" s="179"/>
      <c r="H69" s="362" t="s">
        <v>186</v>
      </c>
      <c r="I69" s="363"/>
      <c r="J69" s="364"/>
      <c r="K69" s="185">
        <f>+K68+J68/D10</f>
        <v>5243.1751608751611</v>
      </c>
      <c r="M69"/>
      <c r="N69"/>
    </row>
    <row r="70" spans="2:14" s="85" customFormat="1" ht="23.25" customHeight="1">
      <c r="B70" s="180" t="s">
        <v>187</v>
      </c>
      <c r="C70" s="96"/>
      <c r="D70" s="96"/>
      <c r="E70" s="96"/>
      <c r="F70" s="179"/>
      <c r="H70" s="362" t="s">
        <v>188</v>
      </c>
      <c r="I70" s="363"/>
      <c r="J70" s="364"/>
      <c r="K70" s="185">
        <f ca="1">VLOOKUP($B70,'Detail Cost'!$15:$496,'DCR- only 4 Print Out'!$N$5,FALSE)</f>
        <v>311496.95324894827</v>
      </c>
      <c r="N70"/>
    </row>
    <row r="71" spans="2:14" s="85" customFormat="1" ht="23.25" customHeight="1">
      <c r="B71" s="96"/>
      <c r="C71" s="96"/>
      <c r="D71" s="96"/>
      <c r="E71" s="96"/>
      <c r="F71" s="179"/>
      <c r="H71" s="362" t="s">
        <v>189</v>
      </c>
      <c r="I71" s="363"/>
      <c r="J71" s="364"/>
      <c r="K71" s="185">
        <f ca="1">+K70+K69</f>
        <v>316740.1284098234</v>
      </c>
      <c r="M71" s="87"/>
    </row>
    <row r="72" spans="2:14" s="85" customFormat="1" ht="23.25" customHeight="1">
      <c r="B72" s="96"/>
      <c r="C72" s="96"/>
      <c r="D72" s="96"/>
      <c r="E72" s="96"/>
      <c r="F72" s="179"/>
      <c r="H72" s="362" t="s">
        <v>108</v>
      </c>
      <c r="I72" s="363"/>
      <c r="J72" s="364"/>
      <c r="K72" s="186">
        <f ca="1">+K71/D9</f>
        <v>0.67354472759496575</v>
      </c>
      <c r="M72"/>
      <c r="N72" s="87"/>
    </row>
    <row r="73" spans="2:14" ht="15.75" customHeight="1">
      <c r="B73" s="96"/>
      <c r="C73" s="96"/>
      <c r="D73" s="96"/>
      <c r="E73" s="96"/>
      <c r="H73" s="96"/>
      <c r="I73" s="96"/>
      <c r="J73" s="96"/>
      <c r="K73" s="96"/>
      <c r="M73" s="187"/>
    </row>
    <row r="74" spans="2:14" ht="15.75" customHeight="1">
      <c r="B74" s="96"/>
      <c r="C74" s="96"/>
      <c r="D74" s="96"/>
      <c r="E74" s="96"/>
      <c r="F74" s="96"/>
      <c r="H74" s="96"/>
      <c r="I74" s="96"/>
      <c r="J74" s="96"/>
      <c r="K74"/>
      <c r="L74"/>
      <c r="M74"/>
    </row>
    <row r="75" spans="2:14" ht="15.75" customHeight="1">
      <c r="B75" s="96"/>
      <c r="C75" s="96"/>
      <c r="D75" s="96"/>
      <c r="E75" s="96"/>
      <c r="F75" s="96"/>
      <c r="G75" s="96"/>
      <c r="H75" s="96"/>
      <c r="I75" s="96"/>
      <c r="J75" s="96"/>
      <c r="K75"/>
      <c r="L75"/>
      <c r="M75"/>
    </row>
    <row r="76" spans="2:14" ht="15.75" customHeight="1">
      <c r="B76" s="150" t="s">
        <v>190</v>
      </c>
      <c r="C76" s="96"/>
      <c r="D76" s="96"/>
      <c r="E76" s="96"/>
      <c r="G76" s="96"/>
      <c r="H76" s="96"/>
      <c r="I76" s="96"/>
      <c r="J76" s="96"/>
      <c r="K76"/>
      <c r="L76"/>
      <c r="M76"/>
    </row>
    <row r="77" spans="2:14" ht="15.75" customHeight="1">
      <c r="B77" s="96" t="s">
        <v>191</v>
      </c>
      <c r="C77" s="96"/>
      <c r="D77" s="96"/>
      <c r="E77" s="96"/>
      <c r="G77" s="96"/>
      <c r="H77" s="96"/>
      <c r="I77" s="96"/>
      <c r="J77" s="96"/>
      <c r="K77"/>
      <c r="L77"/>
    </row>
    <row r="78" spans="2:14" ht="15.75" customHeight="1">
      <c r="B78" s="96"/>
      <c r="C78" s="96"/>
      <c r="D78" s="96"/>
      <c r="E78" s="96"/>
      <c r="G78" s="96"/>
      <c r="H78" s="96"/>
      <c r="I78" s="96"/>
      <c r="J78" s="96"/>
      <c r="K78"/>
      <c r="L78"/>
    </row>
    <row r="79" spans="2:14" ht="15.75" customHeight="1">
      <c r="B79" s="96"/>
      <c r="C79" s="96"/>
      <c r="D79" s="96"/>
      <c r="E79" s="96"/>
      <c r="G79" s="96"/>
      <c r="H79" s="96"/>
      <c r="I79" s="96"/>
      <c r="J79" s="96"/>
      <c r="K79" s="96"/>
    </row>
    <row r="80" spans="2:14" ht="15.75" customHeight="1">
      <c r="B80" s="96"/>
      <c r="C80" s="96"/>
      <c r="D80" s="96"/>
      <c r="E80" s="96"/>
      <c r="G80" s="96"/>
      <c r="H80" s="96"/>
      <c r="I80" s="96"/>
      <c r="J80" s="96"/>
      <c r="K80" s="96"/>
    </row>
    <row r="81" spans="2:11" ht="15.75" customHeight="1">
      <c r="B81" s="96"/>
      <c r="C81" s="96"/>
      <c r="D81" s="96"/>
      <c r="E81" s="96"/>
      <c r="G81" s="96"/>
      <c r="H81" s="96"/>
      <c r="I81" s="96"/>
      <c r="J81" s="96"/>
      <c r="K81" s="96"/>
    </row>
    <row r="82" spans="2:11" ht="15.75" customHeight="1">
      <c r="B82" s="96"/>
      <c r="C82" s="96"/>
      <c r="D82" s="96"/>
      <c r="E82" s="96"/>
      <c r="G82" s="96"/>
      <c r="H82" s="96"/>
      <c r="I82" s="96"/>
      <c r="J82" s="96"/>
      <c r="K82" s="96"/>
    </row>
    <row r="83" spans="2:11" ht="15.75" customHeight="1">
      <c r="B83" s="96"/>
      <c r="C83" s="96"/>
      <c r="D83" s="96"/>
      <c r="E83" s="96"/>
      <c r="G83" s="96"/>
      <c r="H83" s="96"/>
      <c r="I83" s="96"/>
      <c r="J83" s="96"/>
      <c r="K83" s="96"/>
    </row>
    <row r="84" spans="2:11" ht="15.75" customHeight="1">
      <c r="B84" s="96"/>
      <c r="C84" s="96"/>
      <c r="D84" s="96"/>
      <c r="E84" s="96"/>
      <c r="G84" s="96"/>
      <c r="H84" s="96"/>
      <c r="I84" s="96"/>
      <c r="J84" s="96"/>
      <c r="K84" s="96"/>
    </row>
    <row r="85" spans="2:11" ht="15.75" customHeight="1">
      <c r="B85" s="96"/>
      <c r="C85" s="96"/>
      <c r="D85" s="96"/>
      <c r="E85" s="96"/>
      <c r="G85" s="96"/>
      <c r="H85" s="96"/>
      <c r="I85" s="96"/>
      <c r="J85" s="96"/>
      <c r="K85" s="96"/>
    </row>
    <row r="86" spans="2:11" ht="15.75" customHeight="1">
      <c r="B86" s="96"/>
      <c r="C86" s="96"/>
      <c r="D86" s="96"/>
      <c r="E86" s="96"/>
      <c r="G86" s="96"/>
      <c r="H86" s="96"/>
      <c r="I86" s="96"/>
      <c r="J86" s="96"/>
      <c r="K86" s="96"/>
    </row>
    <row r="87" spans="2:11" ht="15.75" customHeight="1">
      <c r="B87" s="96"/>
      <c r="C87" s="96"/>
      <c r="D87" s="96"/>
      <c r="E87" s="96"/>
      <c r="G87" s="96"/>
      <c r="H87" s="96"/>
      <c r="I87" s="96"/>
      <c r="J87" s="96"/>
      <c r="K87" s="96"/>
    </row>
    <row r="88" spans="2:11" ht="15.75" customHeight="1">
      <c r="B88" s="96"/>
      <c r="C88" s="96"/>
      <c r="D88" s="96"/>
      <c r="E88" s="96"/>
      <c r="G88" s="96"/>
      <c r="H88" s="96"/>
      <c r="I88" s="96"/>
      <c r="J88" s="96"/>
      <c r="K88" s="96"/>
    </row>
    <row r="89" spans="2:11" ht="15.75" customHeight="1">
      <c r="B89" s="96"/>
      <c r="C89" s="96"/>
      <c r="D89" s="96"/>
      <c r="E89" s="96"/>
      <c r="G89" s="96"/>
      <c r="H89" s="96"/>
      <c r="I89" s="96"/>
      <c r="J89" s="96"/>
      <c r="K89" s="96"/>
    </row>
    <row r="90" spans="2:11" ht="15.75" customHeight="1">
      <c r="B90" s="96"/>
      <c r="C90" s="96"/>
      <c r="D90" s="96"/>
      <c r="E90" s="96"/>
      <c r="G90" s="96"/>
      <c r="H90" s="96"/>
      <c r="I90" s="96"/>
      <c r="J90" s="96"/>
      <c r="K90" s="96"/>
    </row>
    <row r="91" spans="2:11" ht="15.75" customHeight="1">
      <c r="B91" s="96"/>
      <c r="C91" s="96"/>
      <c r="D91" s="96"/>
      <c r="E91" s="96"/>
      <c r="G91" s="96"/>
      <c r="H91" s="96"/>
      <c r="I91" s="96"/>
      <c r="J91" s="96"/>
      <c r="K91" s="96"/>
    </row>
    <row r="92" spans="2:11" ht="15.75" customHeight="1">
      <c r="B92" s="96"/>
      <c r="C92" s="96"/>
      <c r="D92" s="96"/>
      <c r="E92" s="96"/>
      <c r="G92" s="96"/>
      <c r="H92" s="96"/>
      <c r="I92" s="96"/>
      <c r="J92" s="96"/>
      <c r="K92" s="96"/>
    </row>
    <row r="93" spans="2:11" ht="15.75" customHeight="1">
      <c r="B93" s="96"/>
      <c r="C93" s="96"/>
      <c r="D93" s="96"/>
      <c r="E93" s="96"/>
      <c r="G93" s="96"/>
      <c r="H93" s="96"/>
      <c r="I93" s="96"/>
      <c r="J93" s="96"/>
      <c r="K93" s="96"/>
    </row>
    <row r="94" spans="2:11" ht="15.75" customHeight="1">
      <c r="B94" s="96"/>
      <c r="C94" s="96"/>
      <c r="D94" s="96"/>
      <c r="E94" s="96"/>
      <c r="G94" s="96"/>
      <c r="H94" s="96"/>
      <c r="I94" s="96"/>
      <c r="J94" s="96"/>
      <c r="K94" s="96"/>
    </row>
    <row r="95" spans="2:11" ht="15.75" customHeight="1">
      <c r="B95" s="96"/>
      <c r="C95" s="96"/>
      <c r="D95" s="96"/>
      <c r="E95" s="96"/>
      <c r="G95" s="96"/>
      <c r="H95" s="96"/>
      <c r="I95" s="96"/>
      <c r="J95" s="96"/>
      <c r="K95" s="96"/>
    </row>
    <row r="96" spans="2:11" ht="15.75" customHeight="1">
      <c r="B96" s="96"/>
      <c r="C96" s="96"/>
      <c r="D96" s="96"/>
      <c r="E96" s="96"/>
      <c r="G96" s="96"/>
      <c r="H96" s="96"/>
      <c r="I96" s="96"/>
      <c r="J96" s="96"/>
      <c r="K96" s="96"/>
    </row>
    <row r="97" spans="2:11" ht="15.75" customHeight="1">
      <c r="B97" s="96"/>
      <c r="C97" s="96"/>
      <c r="D97" s="96"/>
      <c r="E97" s="96"/>
      <c r="G97" s="96"/>
      <c r="H97" s="96"/>
      <c r="I97" s="96"/>
      <c r="J97" s="96"/>
      <c r="K97" s="96"/>
    </row>
    <row r="98" spans="2:11" ht="15.75" customHeight="1">
      <c r="B98" s="96"/>
      <c r="C98" s="96"/>
      <c r="D98" s="96"/>
      <c r="E98" s="96"/>
      <c r="G98" s="96"/>
      <c r="H98" s="96"/>
      <c r="I98" s="96"/>
      <c r="J98" s="96"/>
      <c r="K98" s="96"/>
    </row>
    <row r="99" spans="2:11" ht="15.75" customHeight="1">
      <c r="B99" s="96"/>
      <c r="C99" s="96"/>
      <c r="D99" s="96"/>
      <c r="E99" s="96"/>
      <c r="G99" s="96"/>
      <c r="H99" s="96"/>
      <c r="I99" s="96"/>
      <c r="J99" s="96"/>
      <c r="K99" s="96"/>
    </row>
    <row r="100" spans="2:11" ht="15.75" customHeight="1">
      <c r="B100" s="96"/>
      <c r="C100" s="96"/>
      <c r="D100" s="96"/>
      <c r="E100" s="96"/>
      <c r="G100" s="96"/>
      <c r="H100" s="96"/>
      <c r="I100" s="96"/>
      <c r="J100" s="96"/>
      <c r="K100" s="96"/>
    </row>
    <row r="101" spans="2:11" ht="15.75" customHeight="1">
      <c r="B101" s="96"/>
      <c r="C101" s="96"/>
      <c r="D101" s="96"/>
      <c r="E101" s="96"/>
      <c r="G101" s="96"/>
      <c r="H101" s="96"/>
      <c r="I101" s="96"/>
      <c r="J101" s="96"/>
      <c r="K101" s="96"/>
    </row>
    <row r="102" spans="2:11" ht="15.75" customHeight="1">
      <c r="B102" s="96"/>
      <c r="C102" s="96"/>
      <c r="D102" s="96"/>
      <c r="E102" s="96"/>
      <c r="G102" s="96"/>
      <c r="H102" s="96"/>
      <c r="I102" s="96"/>
      <c r="J102" s="96"/>
      <c r="K102" s="96"/>
    </row>
    <row r="103" spans="2:11" ht="15.75" customHeight="1">
      <c r="B103" s="96"/>
      <c r="C103" s="96"/>
      <c r="D103" s="96"/>
      <c r="E103" s="96"/>
      <c r="G103" s="96"/>
      <c r="H103" s="96"/>
      <c r="I103" s="96"/>
      <c r="J103" s="96"/>
      <c r="K103" s="96"/>
    </row>
    <row r="104" spans="2:11" ht="15.75" customHeight="1">
      <c r="B104" s="96"/>
      <c r="C104" s="96"/>
      <c r="D104" s="96"/>
      <c r="E104" s="96"/>
      <c r="G104" s="96"/>
      <c r="H104" s="96"/>
      <c r="I104" s="96"/>
      <c r="J104" s="96"/>
      <c r="K104" s="96"/>
    </row>
    <row r="105" spans="2:11" ht="15.75" customHeight="1">
      <c r="B105" s="96"/>
      <c r="C105" s="96"/>
      <c r="D105" s="96"/>
      <c r="E105" s="96"/>
      <c r="G105" s="96"/>
      <c r="H105" s="96"/>
      <c r="I105" s="96"/>
      <c r="J105" s="96"/>
      <c r="K105" s="96"/>
    </row>
    <row r="106" spans="2:11" ht="15.75" customHeight="1">
      <c r="B106" s="96"/>
      <c r="C106" s="96"/>
      <c r="D106" s="96"/>
      <c r="E106" s="96"/>
      <c r="G106" s="96"/>
      <c r="H106" s="96"/>
      <c r="I106" s="96"/>
      <c r="J106" s="96"/>
      <c r="K106" s="96"/>
    </row>
    <row r="107" spans="2:11" ht="15.75" customHeight="1">
      <c r="B107" s="96"/>
      <c r="C107" s="96"/>
      <c r="D107" s="96"/>
      <c r="E107" s="96"/>
      <c r="G107" s="96"/>
      <c r="H107" s="96"/>
      <c r="I107" s="96"/>
      <c r="J107" s="96"/>
      <c r="K107" s="96"/>
    </row>
    <row r="108" spans="2:11" ht="15.75" customHeight="1">
      <c r="B108" s="96"/>
      <c r="C108" s="96"/>
      <c r="D108" s="96"/>
      <c r="E108" s="96"/>
      <c r="G108" s="96"/>
      <c r="H108" s="96"/>
      <c r="I108" s="96"/>
      <c r="J108" s="96"/>
      <c r="K108" s="96"/>
    </row>
    <row r="109" spans="2:11" ht="15.75" customHeight="1">
      <c r="B109" s="96"/>
      <c r="C109" s="96"/>
      <c r="D109" s="96"/>
      <c r="E109" s="96"/>
      <c r="G109" s="96"/>
      <c r="H109" s="96"/>
      <c r="I109" s="96"/>
      <c r="J109" s="96"/>
      <c r="K109" s="96"/>
    </row>
    <row r="110" spans="2:11" ht="15.75" customHeight="1">
      <c r="B110" s="96"/>
      <c r="C110" s="96"/>
      <c r="D110" s="96"/>
      <c r="E110" s="96"/>
      <c r="G110" s="96"/>
      <c r="H110" s="96"/>
      <c r="I110" s="96"/>
      <c r="J110" s="96"/>
      <c r="K110" s="96"/>
    </row>
  </sheetData>
  <sheetProtection selectLockedCells="1"/>
  <mergeCells count="128">
    <mergeCell ref="J1:K1"/>
    <mergeCell ref="B2:K2"/>
    <mergeCell ref="M2:N2"/>
    <mergeCell ref="B3:K3"/>
    <mergeCell ref="B5:K5"/>
    <mergeCell ref="D6:F6"/>
    <mergeCell ref="D7:F7"/>
    <mergeCell ref="D8:F8"/>
    <mergeCell ref="D9:F9"/>
    <mergeCell ref="D10:F10"/>
    <mergeCell ref="B11:C11"/>
    <mergeCell ref="J12:K12"/>
    <mergeCell ref="H14:I14"/>
    <mergeCell ref="B15:C15"/>
    <mergeCell ref="H15:I15"/>
    <mergeCell ref="B16:C16"/>
    <mergeCell ref="H16:I16"/>
    <mergeCell ref="B17:C17"/>
    <mergeCell ref="H17:I17"/>
    <mergeCell ref="B12:C13"/>
    <mergeCell ref="B18:C18"/>
    <mergeCell ref="H18:I18"/>
    <mergeCell ref="B19:C19"/>
    <mergeCell ref="H19:I19"/>
    <mergeCell ref="H20:I20"/>
    <mergeCell ref="B21:C21"/>
    <mergeCell ref="H21:I21"/>
    <mergeCell ref="B22:C22"/>
    <mergeCell ref="H22:I22"/>
    <mergeCell ref="B23:C23"/>
    <mergeCell ref="H23:I23"/>
    <mergeCell ref="B24:C24"/>
    <mergeCell ref="H24:I24"/>
    <mergeCell ref="B25:C25"/>
    <mergeCell ref="H25:I25"/>
    <mergeCell ref="B26:C26"/>
    <mergeCell ref="H26:I26"/>
    <mergeCell ref="B27:C27"/>
    <mergeCell ref="H27:I27"/>
    <mergeCell ref="B28:C28"/>
    <mergeCell ref="H28:I28"/>
    <mergeCell ref="B29:C29"/>
    <mergeCell ref="H29:I29"/>
    <mergeCell ref="B30:C30"/>
    <mergeCell ref="H30:I30"/>
    <mergeCell ref="B31:C31"/>
    <mergeCell ref="H31:I31"/>
    <mergeCell ref="H32:I32"/>
    <mergeCell ref="B33:C33"/>
    <mergeCell ref="H33:I33"/>
    <mergeCell ref="B34:C34"/>
    <mergeCell ref="H34:I34"/>
    <mergeCell ref="B35:C35"/>
    <mergeCell ref="H35:I35"/>
    <mergeCell ref="B36:C36"/>
    <mergeCell ref="H36:I36"/>
    <mergeCell ref="B37:C37"/>
    <mergeCell ref="H37:I37"/>
    <mergeCell ref="B38:C38"/>
    <mergeCell ref="H38:I38"/>
    <mergeCell ref="B39:C39"/>
    <mergeCell ref="H39:I39"/>
    <mergeCell ref="B40:C40"/>
    <mergeCell ref="H40:I40"/>
    <mergeCell ref="B41:C41"/>
    <mergeCell ref="H41:I41"/>
    <mergeCell ref="B42:C42"/>
    <mergeCell ref="H42:I42"/>
    <mergeCell ref="B43:C43"/>
    <mergeCell ref="H43:I43"/>
    <mergeCell ref="B44:C44"/>
    <mergeCell ref="H44:I44"/>
    <mergeCell ref="B45:C45"/>
    <mergeCell ref="H45:I45"/>
    <mergeCell ref="B46:C46"/>
    <mergeCell ref="H46:I46"/>
    <mergeCell ref="B47:C47"/>
    <mergeCell ref="H47:I47"/>
    <mergeCell ref="B48:C48"/>
    <mergeCell ref="H48:I48"/>
    <mergeCell ref="B49:C49"/>
    <mergeCell ref="H49:I49"/>
    <mergeCell ref="B50:C50"/>
    <mergeCell ref="H50:I50"/>
    <mergeCell ref="B51:C51"/>
    <mergeCell ref="H51:I51"/>
    <mergeCell ref="B52:C52"/>
    <mergeCell ref="H52:I52"/>
    <mergeCell ref="B53:C53"/>
    <mergeCell ref="H53:I53"/>
    <mergeCell ref="B54:C54"/>
    <mergeCell ref="H54:I54"/>
    <mergeCell ref="B55:C55"/>
    <mergeCell ref="H55:I55"/>
    <mergeCell ref="B56:C56"/>
    <mergeCell ref="H56:I56"/>
    <mergeCell ref="B57:C57"/>
    <mergeCell ref="H57:I57"/>
    <mergeCell ref="B58:C58"/>
    <mergeCell ref="H58:I58"/>
    <mergeCell ref="B59:C59"/>
    <mergeCell ref="H59:I59"/>
    <mergeCell ref="B60:C60"/>
    <mergeCell ref="H60:I60"/>
    <mergeCell ref="B61:C61"/>
    <mergeCell ref="H61:I61"/>
    <mergeCell ref="B62:C62"/>
    <mergeCell ref="H62:I62"/>
    <mergeCell ref="B63:C63"/>
    <mergeCell ref="H63:I63"/>
    <mergeCell ref="B64:C64"/>
    <mergeCell ref="H64:I64"/>
    <mergeCell ref="B65:C65"/>
    <mergeCell ref="H65:I65"/>
    <mergeCell ref="B66:C66"/>
    <mergeCell ref="H66:I66"/>
    <mergeCell ref="B67:C67"/>
    <mergeCell ref="H67:I67"/>
    <mergeCell ref="H68:I68"/>
    <mergeCell ref="H69:J69"/>
    <mergeCell ref="H70:J70"/>
    <mergeCell ref="H71:J71"/>
    <mergeCell ref="H72:J72"/>
    <mergeCell ref="D12:D13"/>
    <mergeCell ref="E12:E13"/>
    <mergeCell ref="F12:F13"/>
    <mergeCell ref="G12:G13"/>
    <mergeCell ref="H12:I13"/>
  </mergeCells>
  <printOptions horizontalCentered="1"/>
  <pageMargins left="0" right="0" top="0.196850393700787" bottom="0.39370078740157499" header="0.511811023622047" footer="0.19"/>
  <pageSetup paperSize="9" scale="60" orientation="portrait" horizontalDpi="300" verticalDpi="300" r:id="rId1"/>
  <headerFooter alignWithMargins="0">
    <oddFooter>&amp;L&amp;"Arial Narrow,Regular"&amp;8&amp;F</oddFooter>
  </headerFooter>
  <rowBreaks count="1" manualBreakCount="1">
    <brk id="24" max="10" man="1"/>
  </rowBreaks>
  <colBreaks count="1" manualBreakCount="1">
    <brk id="9" max="73"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indexed="12"/>
    <pageSetUpPr fitToPage="1"/>
  </sheetPr>
  <dimension ref="B1:Q518"/>
  <sheetViews>
    <sheetView showGridLines="0" view="pageBreakPreview" zoomScale="60" zoomScaleNormal="85" workbookViewId="0">
      <pane ySplit="14" topLeftCell="A15" activePane="bottomLeft" state="frozen"/>
      <selection pane="bottomLeft" activeCell="M2" sqref="M2:N2"/>
    </sheetView>
  </sheetViews>
  <sheetFormatPr defaultColWidth="9.109375" defaultRowHeight="15.75" customHeight="1"/>
  <cols>
    <col min="1" max="1" width="1.44140625" style="87" customWidth="1"/>
    <col min="2" max="2" width="12.109375" style="87" customWidth="1"/>
    <col min="3" max="3" width="3.6640625" style="87" customWidth="1"/>
    <col min="4" max="4" width="14.33203125" style="87" customWidth="1"/>
    <col min="5" max="5" width="8.44140625" style="87" customWidth="1"/>
    <col min="6" max="6" width="53.6640625" style="88" customWidth="1"/>
    <col min="7" max="7" width="21" style="87" customWidth="1"/>
    <col min="8" max="8" width="19.33203125" style="87" customWidth="1"/>
    <col min="9" max="9" width="32.5546875" style="87" customWidth="1"/>
    <col min="10" max="10" width="33.6640625" style="87" customWidth="1"/>
    <col min="11" max="11" width="25.109375" style="87" customWidth="1"/>
    <col min="12" max="12" width="22.44140625" style="89" customWidth="1"/>
    <col min="13" max="13" width="17" style="87" customWidth="1"/>
    <col min="14" max="14" width="22.33203125" style="90" customWidth="1"/>
    <col min="15" max="15" width="12.33203125" style="87" customWidth="1"/>
    <col min="16" max="16" width="10.6640625" style="87" customWidth="1"/>
    <col min="17" max="16384" width="9.109375" style="87"/>
  </cols>
  <sheetData>
    <row r="1" spans="2:14" ht="15.75" customHeight="1">
      <c r="B1" s="91"/>
      <c r="C1" s="92"/>
      <c r="D1" s="92"/>
      <c r="E1" s="92"/>
      <c r="F1" s="93"/>
      <c r="G1" s="92"/>
      <c r="H1" s="92"/>
      <c r="I1" s="92"/>
      <c r="J1" s="390" t="s">
        <v>117</v>
      </c>
      <c r="K1" s="391"/>
    </row>
    <row r="2" spans="2:14" ht="24.75" customHeight="1">
      <c r="B2" s="392" t="s">
        <v>118</v>
      </c>
      <c r="C2" s="393"/>
      <c r="D2" s="393"/>
      <c r="E2" s="393"/>
      <c r="F2" s="393"/>
      <c r="G2" s="393"/>
      <c r="H2" s="393"/>
      <c r="I2" s="393"/>
      <c r="J2" s="393"/>
      <c r="K2" s="394"/>
      <c r="M2" s="395" t="s">
        <v>119</v>
      </c>
      <c r="N2" s="396"/>
    </row>
    <row r="3" spans="2:14" ht="24.75" customHeight="1">
      <c r="B3" s="397" t="s">
        <v>120</v>
      </c>
      <c r="C3" s="398"/>
      <c r="D3" s="398"/>
      <c r="E3" s="398"/>
      <c r="F3" s="398"/>
      <c r="G3" s="398"/>
      <c r="H3" s="398"/>
      <c r="I3" s="398"/>
      <c r="J3" s="398"/>
      <c r="K3" s="399"/>
      <c r="M3" s="119" t="s">
        <v>121</v>
      </c>
      <c r="N3" s="120">
        <f>HLOOKUP(K$7,'Detail Cost'!$12:$15,4,FALSE)+1</f>
        <v>79</v>
      </c>
    </row>
    <row r="4" spans="2:14" ht="15.75" customHeight="1">
      <c r="B4" s="94"/>
      <c r="K4" s="121"/>
      <c r="M4" s="119" t="s">
        <v>122</v>
      </c>
      <c r="N4" s="120">
        <f>HLOOKUP(K$7,'Detail Cost'!$12:$15,4,FALSE)+2</f>
        <v>80</v>
      </c>
    </row>
    <row r="5" spans="2:14" ht="18" customHeight="1">
      <c r="B5" s="400"/>
      <c r="C5" s="401"/>
      <c r="D5" s="401"/>
      <c r="E5" s="401"/>
      <c r="F5" s="401"/>
      <c r="G5" s="401"/>
      <c r="H5" s="401"/>
      <c r="I5" s="401"/>
      <c r="J5" s="401"/>
      <c r="K5" s="402"/>
      <c r="M5" s="119" t="s">
        <v>123</v>
      </c>
      <c r="N5" s="120">
        <f>+N3-3</f>
        <v>76</v>
      </c>
    </row>
    <row r="6" spans="2:14" s="84" customFormat="1" ht="18" customHeight="1">
      <c r="B6" s="95" t="s">
        <v>124</v>
      </c>
      <c r="C6" s="96"/>
      <c r="D6" s="381" t="str">
        <f>+'Detail Cost'!B4</f>
        <v>: SPA-034</v>
      </c>
      <c r="E6" s="381"/>
      <c r="F6" s="381"/>
      <c r="G6" s="97"/>
      <c r="H6" s="96"/>
      <c r="I6" s="96"/>
      <c r="J6" s="98"/>
      <c r="K6" s="89"/>
      <c r="L6" s="96"/>
      <c r="M6" s="122"/>
      <c r="N6" s="123"/>
    </row>
    <row r="7" spans="2:14" s="84" customFormat="1" ht="18" customHeight="1">
      <c r="B7" s="95" t="s">
        <v>125</v>
      </c>
      <c r="C7" s="96"/>
      <c r="D7" s="381" t="str">
        <f>'Detail Cost'!B6</f>
        <v>: Workover</v>
      </c>
      <c r="E7" s="381"/>
      <c r="F7" s="381"/>
      <c r="G7" s="97"/>
      <c r="H7" s="96"/>
      <c r="I7" s="96"/>
      <c r="J7" s="98" t="s">
        <v>126</v>
      </c>
      <c r="K7" s="124">
        <f>'DCR- only 4 Print Out'!K7</f>
        <v>44966</v>
      </c>
      <c r="L7" s="96"/>
      <c r="N7" s="123"/>
    </row>
    <row r="8" spans="2:14" s="84" customFormat="1" ht="18" customHeight="1">
      <c r="B8" s="95" t="s">
        <v>127</v>
      </c>
      <c r="C8" s="96"/>
      <c r="D8" s="381" t="str">
        <f>+'Detail Cost'!B7</f>
        <v>: 23-190-221-OO</v>
      </c>
      <c r="E8" s="381"/>
      <c r="F8" s="381"/>
      <c r="G8" s="96"/>
      <c r="H8" s="98"/>
      <c r="I8" s="125"/>
      <c r="J8" s="98" t="s">
        <v>128</v>
      </c>
      <c r="K8" s="126">
        <f>HLOOKUP(K7,'Detail Cost'!$12:$13,2,FALSE)</f>
        <v>24</v>
      </c>
      <c r="L8" s="96"/>
      <c r="N8" s="123"/>
    </row>
    <row r="9" spans="2:14" s="84" customFormat="1" ht="18" customHeight="1">
      <c r="B9" s="95" t="s">
        <v>10</v>
      </c>
      <c r="C9" s="96"/>
      <c r="D9" s="381">
        <f>+'Detail Cost'!B8</f>
        <v>470258.49276678503</v>
      </c>
      <c r="E9" s="381"/>
      <c r="F9" s="381"/>
      <c r="G9" s="97"/>
      <c r="H9" s="98"/>
      <c r="I9" s="125"/>
      <c r="J9" s="98"/>
      <c r="K9" s="126"/>
      <c r="L9" s="96"/>
      <c r="N9" s="123"/>
    </row>
    <row r="10" spans="2:14" s="84" customFormat="1" ht="18" customHeight="1">
      <c r="B10" s="95" t="s">
        <v>11</v>
      </c>
      <c r="C10" s="96"/>
      <c r="D10" s="381">
        <f>'Detail Cost'!B9</f>
        <v>14800</v>
      </c>
      <c r="E10" s="381"/>
      <c r="F10" s="381"/>
      <c r="G10" s="96"/>
      <c r="H10" s="98"/>
      <c r="I10" s="125"/>
      <c r="J10" s="98"/>
      <c r="K10" s="126"/>
      <c r="L10" s="96"/>
      <c r="N10" s="123"/>
    </row>
    <row r="11" spans="2:14" s="84" customFormat="1" ht="18" customHeight="1">
      <c r="B11" s="382"/>
      <c r="C11" s="383"/>
      <c r="D11" s="99">
        <v>1</v>
      </c>
      <c r="E11" s="99">
        <v>2</v>
      </c>
      <c r="F11" s="100">
        <v>3</v>
      </c>
      <c r="G11" s="99">
        <v>4</v>
      </c>
      <c r="H11" s="96">
        <v>5</v>
      </c>
      <c r="I11" s="96">
        <v>6</v>
      </c>
      <c r="J11" s="96">
        <v>7</v>
      </c>
      <c r="K11" s="89">
        <v>8</v>
      </c>
      <c r="L11" s="96">
        <v>9</v>
      </c>
      <c r="M11" s="127">
        <v>10</v>
      </c>
      <c r="N11" s="128"/>
    </row>
    <row r="12" spans="2:14" s="85" customFormat="1" ht="18" customHeight="1">
      <c r="B12" s="387" t="s">
        <v>129</v>
      </c>
      <c r="C12" s="388"/>
      <c r="D12" s="406" t="s">
        <v>192</v>
      </c>
      <c r="E12" s="406" t="s">
        <v>193</v>
      </c>
      <c r="F12" s="408" t="s">
        <v>133</v>
      </c>
      <c r="G12" s="367" t="s">
        <v>18</v>
      </c>
      <c r="H12" s="410" t="s">
        <v>19</v>
      </c>
      <c r="I12" s="412" t="s">
        <v>194</v>
      </c>
      <c r="J12" s="414" t="s">
        <v>195</v>
      </c>
      <c r="K12" s="416" t="s">
        <v>25</v>
      </c>
      <c r="L12" s="418" t="s">
        <v>196</v>
      </c>
      <c r="M12" s="420" t="s">
        <v>197</v>
      </c>
      <c r="N12" s="403"/>
    </row>
    <row r="13" spans="2:14" s="85" customFormat="1" ht="18" customHeight="1">
      <c r="B13" s="389"/>
      <c r="C13" s="366"/>
      <c r="D13" s="407"/>
      <c r="E13" s="407"/>
      <c r="F13" s="409"/>
      <c r="G13" s="368"/>
      <c r="H13" s="411"/>
      <c r="I13" s="413"/>
      <c r="J13" s="415"/>
      <c r="K13" s="417"/>
      <c r="L13" s="419"/>
      <c r="M13" s="421"/>
      <c r="N13" s="403"/>
    </row>
    <row r="14" spans="2:14" s="85" customFormat="1" ht="18" customHeight="1">
      <c r="B14" s="95"/>
      <c r="C14" s="101"/>
      <c r="D14" s="102"/>
      <c r="E14" s="102"/>
      <c r="F14" s="103"/>
      <c r="G14" s="104"/>
      <c r="H14" s="105"/>
      <c r="I14" s="129"/>
      <c r="J14" s="130"/>
      <c r="K14" s="131"/>
      <c r="L14" s="132"/>
      <c r="M14" s="133"/>
      <c r="N14" s="133"/>
    </row>
    <row r="15" spans="2:14" s="85" customFormat="1" ht="18" customHeight="1">
      <c r="B15" s="106"/>
      <c r="C15" s="107"/>
      <c r="D15" s="102">
        <f>'Detail Cost'!A16</f>
        <v>2</v>
      </c>
      <c r="E15" s="102">
        <f>'Detail Cost'!C17</f>
        <v>0</v>
      </c>
      <c r="F15" s="108">
        <f>'Detail Cost'!B17</f>
        <v>0</v>
      </c>
      <c r="G15" s="109">
        <f>'Detail Cost'!D17</f>
        <v>0</v>
      </c>
      <c r="H15" s="110">
        <f>'Detail Cost'!E17</f>
        <v>0</v>
      </c>
      <c r="I15" s="134">
        <f>(G15/13900)+H15</f>
        <v>0</v>
      </c>
      <c r="J15" s="135">
        <f>VLOOKUP($F15,'Detail Cost'!$15:$497,'DCR- OPEN WELL'!$N$3,FALSE)*1000</f>
        <v>0</v>
      </c>
      <c r="K15" s="136">
        <f>VLOOKUP($F15,'Detail Cost'!$15:$497,'DCR- OPEN WELL'!$N$4,FALSE)</f>
        <v>0</v>
      </c>
      <c r="L15" s="137">
        <f>(J15/13900)+K15</f>
        <v>0</v>
      </c>
      <c r="M15" s="138" t="e">
        <f>L15/I15</f>
        <v>#DIV/0!</v>
      </c>
      <c r="N15" s="139"/>
    </row>
    <row r="16" spans="2:14" s="85" customFormat="1" ht="18" customHeight="1">
      <c r="B16" s="111"/>
      <c r="C16" s="112"/>
      <c r="D16" s="102">
        <f>D15</f>
        <v>2</v>
      </c>
      <c r="E16" s="102" t="e">
        <f>'Detail Cost'!#REF!</f>
        <v>#REF!</v>
      </c>
      <c r="F16" s="108" t="e">
        <f>'Detail Cost'!#REF!</f>
        <v>#REF!</v>
      </c>
      <c r="G16" s="109" t="e">
        <f>'Detail Cost'!#REF!</f>
        <v>#REF!</v>
      </c>
      <c r="H16" s="110" t="e">
        <f>'Detail Cost'!#REF!</f>
        <v>#REF!</v>
      </c>
      <c r="I16" s="134" t="e">
        <f>(G16/13900)+H16</f>
        <v>#REF!</v>
      </c>
      <c r="J16" s="135" t="e">
        <f>VLOOKUP($F16,'Detail Cost'!$15:$497,'DCR- OPEN WELL'!$N$3,FALSE)*1000</f>
        <v>#REF!</v>
      </c>
      <c r="K16" s="136" t="e">
        <f>VLOOKUP($F16,'Detail Cost'!$15:$497,'DCR- OPEN WELL'!$N$4,FALSE)</f>
        <v>#REF!</v>
      </c>
      <c r="L16" s="89" t="e">
        <f>(J16/13900)+K16</f>
        <v>#REF!</v>
      </c>
      <c r="M16" s="138" t="e">
        <f t="shared" ref="M16:M76" si="0">L16/I16</f>
        <v>#REF!</v>
      </c>
      <c r="N16" s="139"/>
    </row>
    <row r="17" spans="2:14" s="85" customFormat="1" ht="18" customHeight="1">
      <c r="B17" s="111"/>
      <c r="C17" s="112"/>
      <c r="D17" s="102">
        <f t="shared" ref="D17:D77" si="1">D16</f>
        <v>2</v>
      </c>
      <c r="E17" s="102" t="e">
        <f>'Detail Cost'!#REF!</f>
        <v>#REF!</v>
      </c>
      <c r="F17" s="108" t="e">
        <f>'Detail Cost'!#REF!</f>
        <v>#REF!</v>
      </c>
      <c r="G17" s="109" t="e">
        <f>'Detail Cost'!#REF!</f>
        <v>#REF!</v>
      </c>
      <c r="H17" s="110" t="e">
        <f>'Detail Cost'!#REF!</f>
        <v>#REF!</v>
      </c>
      <c r="I17" s="134" t="e">
        <f>(G17/13900)+H17</f>
        <v>#REF!</v>
      </c>
      <c r="J17" s="135" t="e">
        <f>VLOOKUP($F17,'Detail Cost'!$15:$497,'DCR- OPEN WELL'!$N$3,FALSE)*1000</f>
        <v>#REF!</v>
      </c>
      <c r="K17" s="136" t="e">
        <f>VLOOKUP($F17,'Detail Cost'!$15:$497,'DCR- OPEN WELL'!$N$4,FALSE)</f>
        <v>#REF!</v>
      </c>
      <c r="L17" s="89" t="e">
        <f t="shared" ref="L17:L24" si="2">(J17/13900)+K17</f>
        <v>#REF!</v>
      </c>
      <c r="M17" s="138" t="e">
        <f t="shared" si="0"/>
        <v>#REF!</v>
      </c>
      <c r="N17" s="139"/>
    </row>
    <row r="18" spans="2:14" s="85" customFormat="1" ht="18" customHeight="1">
      <c r="B18" s="111"/>
      <c r="C18" s="112"/>
      <c r="D18" s="102"/>
      <c r="E18" s="102" t="e">
        <f>'Detail Cost'!#REF!</f>
        <v>#REF!</v>
      </c>
      <c r="F18" s="108" t="e">
        <f>'Detail Cost'!#REF!</f>
        <v>#REF!</v>
      </c>
      <c r="G18" s="109" t="e">
        <f>'Detail Cost'!#REF!</f>
        <v>#REF!</v>
      </c>
      <c r="H18" s="110" t="e">
        <f>'Detail Cost'!#REF!</f>
        <v>#REF!</v>
      </c>
      <c r="I18" s="134" t="e">
        <f>(G18/13900)+H18</f>
        <v>#REF!</v>
      </c>
      <c r="J18" s="135" t="e">
        <f>VLOOKUP($F18,'Detail Cost'!$15:$497,'DCR- OPEN WELL'!$N$3,FALSE)*1000</f>
        <v>#REF!</v>
      </c>
      <c r="K18" s="136" t="e">
        <f>VLOOKUP($F18,'Detail Cost'!$15:$497,'DCR- OPEN WELL'!$N$4,FALSE)</f>
        <v>#REF!</v>
      </c>
      <c r="L18" s="89" t="e">
        <f t="shared" si="2"/>
        <v>#REF!</v>
      </c>
      <c r="M18" s="138" t="e">
        <f t="shared" si="0"/>
        <v>#REF!</v>
      </c>
      <c r="N18" s="139"/>
    </row>
    <row r="19" spans="2:14" s="85" customFormat="1" ht="18" customHeight="1">
      <c r="B19" s="111"/>
      <c r="C19" s="112"/>
      <c r="D19" s="102"/>
      <c r="E19" s="102" t="e">
        <f>'Detail Cost'!#REF!</f>
        <v>#REF!</v>
      </c>
      <c r="F19" s="108" t="e">
        <f>'Detail Cost'!#REF!</f>
        <v>#REF!</v>
      </c>
      <c r="G19" s="109" t="e">
        <f>'Detail Cost'!#REF!</f>
        <v>#REF!</v>
      </c>
      <c r="H19" s="110" t="e">
        <f>'Detail Cost'!#REF!</f>
        <v>#REF!</v>
      </c>
      <c r="I19" s="134" t="e">
        <f t="shared" ref="I19:I80" si="3">(G19/13900)+H19</f>
        <v>#REF!</v>
      </c>
      <c r="J19" s="135" t="e">
        <f>VLOOKUP($F19,'Detail Cost'!$15:$497,'DCR- OPEN WELL'!$N$3,FALSE)*1000</f>
        <v>#REF!</v>
      </c>
      <c r="K19" s="136" t="e">
        <f>VLOOKUP($F19,'Detail Cost'!$15:$497,'DCR- OPEN WELL'!$N$4,FALSE)</f>
        <v>#REF!</v>
      </c>
      <c r="L19" s="89" t="e">
        <f t="shared" si="2"/>
        <v>#REF!</v>
      </c>
      <c r="M19" s="138" t="e">
        <f t="shared" si="0"/>
        <v>#REF!</v>
      </c>
      <c r="N19" s="139"/>
    </row>
    <row r="20" spans="2:14" s="85" customFormat="1" ht="18" customHeight="1">
      <c r="B20" s="111"/>
      <c r="C20" s="112"/>
      <c r="D20" s="102"/>
      <c r="E20" s="102" t="e">
        <f>'Detail Cost'!#REF!</f>
        <v>#REF!</v>
      </c>
      <c r="F20" s="108" t="e">
        <f>'Detail Cost'!#REF!</f>
        <v>#REF!</v>
      </c>
      <c r="G20" s="109" t="e">
        <f>'Detail Cost'!#REF!</f>
        <v>#REF!</v>
      </c>
      <c r="H20" s="110" t="e">
        <f>'Detail Cost'!#REF!</f>
        <v>#REF!</v>
      </c>
      <c r="I20" s="134" t="e">
        <f t="shared" si="3"/>
        <v>#REF!</v>
      </c>
      <c r="J20" s="135" t="e">
        <f>VLOOKUP($F20,'Detail Cost'!$15:$497,'DCR- OPEN WELL'!$N$3,FALSE)*1000</f>
        <v>#REF!</v>
      </c>
      <c r="K20" s="136" t="e">
        <f>VLOOKUP($F20,'Detail Cost'!$15:$497,'DCR- OPEN WELL'!$N$4,FALSE)</f>
        <v>#REF!</v>
      </c>
      <c r="L20" s="89" t="e">
        <f t="shared" si="2"/>
        <v>#REF!</v>
      </c>
      <c r="M20" s="138" t="e">
        <f t="shared" si="0"/>
        <v>#REF!</v>
      </c>
      <c r="N20" s="139"/>
    </row>
    <row r="21" spans="2:14" s="85" customFormat="1" ht="18" customHeight="1">
      <c r="B21" s="111"/>
      <c r="C21" s="112"/>
      <c r="D21" s="102"/>
      <c r="E21" s="102" t="e">
        <f>'Detail Cost'!#REF!</f>
        <v>#REF!</v>
      </c>
      <c r="F21" s="108" t="e">
        <f>'Detail Cost'!#REF!</f>
        <v>#REF!</v>
      </c>
      <c r="G21" s="109" t="e">
        <f>'Detail Cost'!#REF!</f>
        <v>#REF!</v>
      </c>
      <c r="H21" s="110" t="e">
        <f>'Detail Cost'!#REF!</f>
        <v>#REF!</v>
      </c>
      <c r="I21" s="134" t="e">
        <f t="shared" si="3"/>
        <v>#REF!</v>
      </c>
      <c r="J21" s="135" t="e">
        <f>VLOOKUP($F21,'Detail Cost'!$15:$497,'DCR- OPEN WELL'!$N$3,FALSE)*1000</f>
        <v>#REF!</v>
      </c>
      <c r="K21" s="136" t="e">
        <f>VLOOKUP($F21,'Detail Cost'!$15:$497,'DCR- OPEN WELL'!$N$4,FALSE)</f>
        <v>#REF!</v>
      </c>
      <c r="L21" s="89" t="e">
        <f t="shared" si="2"/>
        <v>#REF!</v>
      </c>
      <c r="M21" s="138" t="e">
        <f t="shared" si="0"/>
        <v>#REF!</v>
      </c>
      <c r="N21" s="139"/>
    </row>
    <row r="22" spans="2:14" s="85" customFormat="1" ht="18" customHeight="1">
      <c r="B22" s="111"/>
      <c r="C22" s="112"/>
      <c r="D22" s="102"/>
      <c r="E22" s="102" t="e">
        <f>'Detail Cost'!#REF!</f>
        <v>#REF!</v>
      </c>
      <c r="F22" s="108" t="e">
        <f>'Detail Cost'!#REF!</f>
        <v>#REF!</v>
      </c>
      <c r="G22" s="109" t="e">
        <f>'Detail Cost'!#REF!</f>
        <v>#REF!</v>
      </c>
      <c r="H22" s="110" t="e">
        <f>'Detail Cost'!#REF!</f>
        <v>#REF!</v>
      </c>
      <c r="I22" s="134" t="e">
        <f t="shared" si="3"/>
        <v>#REF!</v>
      </c>
      <c r="J22" s="135" t="e">
        <f>VLOOKUP($F22,'Detail Cost'!$15:$497,'DCR- OPEN WELL'!$N$3,FALSE)*1000</f>
        <v>#REF!</v>
      </c>
      <c r="K22" s="136" t="e">
        <f>VLOOKUP($F22,'Detail Cost'!$15:$497,'DCR- OPEN WELL'!$N$4,FALSE)</f>
        <v>#REF!</v>
      </c>
      <c r="L22" s="89" t="e">
        <f t="shared" si="2"/>
        <v>#REF!</v>
      </c>
      <c r="M22" s="138" t="e">
        <f t="shared" si="0"/>
        <v>#REF!</v>
      </c>
      <c r="N22" s="139"/>
    </row>
    <row r="23" spans="2:14" s="85" customFormat="1" ht="18" customHeight="1">
      <c r="B23" s="111"/>
      <c r="C23" s="112"/>
      <c r="D23" s="102"/>
      <c r="E23" s="102" t="e">
        <f>'Detail Cost'!#REF!</f>
        <v>#REF!</v>
      </c>
      <c r="F23" s="108" t="e">
        <f>'Detail Cost'!#REF!</f>
        <v>#REF!</v>
      </c>
      <c r="G23" s="109" t="e">
        <f>'Detail Cost'!#REF!</f>
        <v>#REF!</v>
      </c>
      <c r="H23" s="110" t="e">
        <f>'Detail Cost'!#REF!</f>
        <v>#REF!</v>
      </c>
      <c r="I23" s="134" t="e">
        <f t="shared" si="3"/>
        <v>#REF!</v>
      </c>
      <c r="J23" s="135" t="e">
        <f>VLOOKUP($F23,'Detail Cost'!$15:$497,'DCR- OPEN WELL'!$N$3,FALSE)*1000</f>
        <v>#REF!</v>
      </c>
      <c r="K23" s="136" t="e">
        <f>VLOOKUP($F23,'Detail Cost'!$15:$497,'DCR- OPEN WELL'!$N$4,FALSE)</f>
        <v>#REF!</v>
      </c>
      <c r="L23" s="89" t="e">
        <f t="shared" si="2"/>
        <v>#REF!</v>
      </c>
      <c r="M23" s="138" t="e">
        <f t="shared" si="0"/>
        <v>#REF!</v>
      </c>
      <c r="N23" s="139"/>
    </row>
    <row r="24" spans="2:14" s="85" customFormat="1" ht="18" customHeight="1">
      <c r="B24" s="111"/>
      <c r="C24" s="112"/>
      <c r="D24" s="102"/>
      <c r="E24" s="102">
        <f>'Detail Cost'!C18</f>
        <v>0</v>
      </c>
      <c r="F24" s="108">
        <f>'Detail Cost'!B18</f>
        <v>0</v>
      </c>
      <c r="G24" s="109">
        <f>'Detail Cost'!D18</f>
        <v>0</v>
      </c>
      <c r="H24" s="110">
        <f>'Detail Cost'!E18</f>
        <v>0</v>
      </c>
      <c r="I24" s="134">
        <f t="shared" si="3"/>
        <v>0</v>
      </c>
      <c r="J24" s="135">
        <f>VLOOKUP($F24,'Detail Cost'!$15:$497,'DCR- OPEN WELL'!$N$3,FALSE)*1000</f>
        <v>0</v>
      </c>
      <c r="K24" s="136">
        <f>VLOOKUP($F24,'Detail Cost'!$15:$497,'DCR- OPEN WELL'!$N$4,FALSE)</f>
        <v>0</v>
      </c>
      <c r="L24" s="89">
        <f t="shared" si="2"/>
        <v>0</v>
      </c>
      <c r="M24" s="138" t="e">
        <f t="shared" si="0"/>
        <v>#DIV/0!</v>
      </c>
      <c r="N24" s="139"/>
    </row>
    <row r="25" spans="2:14" s="86" customFormat="1" ht="18" customHeight="1">
      <c r="B25" s="113"/>
      <c r="C25" s="114"/>
      <c r="D25" s="115">
        <v>3</v>
      </c>
      <c r="E25" s="115" t="str">
        <f>'Detail Cost'!C19</f>
        <v>SUB TOTAL</v>
      </c>
      <c r="F25" s="116" t="str">
        <f>'Detail Cost'!B19</f>
        <v>CASING ACCESSORIES</v>
      </c>
      <c r="G25" s="117">
        <f>'Detail Cost'!D19</f>
        <v>0</v>
      </c>
      <c r="H25" s="118">
        <f>'Detail Cost'!E19</f>
        <v>0</v>
      </c>
      <c r="I25" s="140">
        <f t="shared" si="3"/>
        <v>0</v>
      </c>
      <c r="J25" s="141" t="e">
        <f>VLOOKUP($F25,'Detail Cost'!$15:$497,'DCR- OPEN WELL'!$N$3,FALSE)*1000</f>
        <v>#N/A</v>
      </c>
      <c r="K25" s="142" t="e">
        <f>VLOOKUP($F25,'Detail Cost'!$15:$497,'DCR- OPEN WELL'!$N$4,FALSE)</f>
        <v>#N/A</v>
      </c>
      <c r="L25" s="143"/>
      <c r="M25" s="144" t="e">
        <f t="shared" si="0"/>
        <v>#DIV/0!</v>
      </c>
      <c r="N25" s="145"/>
    </row>
    <row r="26" spans="2:14" s="85" customFormat="1" ht="18" customHeight="1">
      <c r="B26" s="111"/>
      <c r="C26" s="112"/>
      <c r="D26" s="102">
        <f t="shared" si="1"/>
        <v>3</v>
      </c>
      <c r="E26" s="102">
        <f>'Detail Cost'!C20</f>
        <v>0</v>
      </c>
      <c r="F26" s="108">
        <f>'Detail Cost'!B20</f>
        <v>0</v>
      </c>
      <c r="G26" s="109">
        <f>'Detail Cost'!D20</f>
        <v>0</v>
      </c>
      <c r="H26" s="110">
        <f>'Detail Cost'!E20</f>
        <v>0</v>
      </c>
      <c r="I26" s="134">
        <f t="shared" si="3"/>
        <v>0</v>
      </c>
      <c r="J26" s="135">
        <f>VLOOKUP($F26,'Detail Cost'!$15:$497,'DCR- OPEN WELL'!$N$3,FALSE)*1000</f>
        <v>0</v>
      </c>
      <c r="K26" s="136">
        <f>VLOOKUP($F26,'Detail Cost'!$15:$497,'DCR- OPEN WELL'!$N$4,FALSE)</f>
        <v>0</v>
      </c>
      <c r="L26" s="137">
        <f t="shared" ref="L26:L80" si="4">(J26/13900)+K26</f>
        <v>0</v>
      </c>
      <c r="M26" s="138" t="e">
        <f t="shared" si="0"/>
        <v>#DIV/0!</v>
      </c>
      <c r="N26" s="139"/>
    </row>
    <row r="27" spans="2:14" s="85" customFormat="1" ht="18" customHeight="1">
      <c r="B27" s="111"/>
      <c r="C27" s="112"/>
      <c r="D27" s="102">
        <f t="shared" si="1"/>
        <v>3</v>
      </c>
      <c r="E27" s="102" t="e">
        <f>'Detail Cost'!#REF!</f>
        <v>#REF!</v>
      </c>
      <c r="F27" s="108" t="e">
        <f>'Detail Cost'!#REF!</f>
        <v>#REF!</v>
      </c>
      <c r="G27" s="109" t="e">
        <f>'Detail Cost'!#REF!</f>
        <v>#REF!</v>
      </c>
      <c r="H27" s="110" t="e">
        <f>'Detail Cost'!#REF!</f>
        <v>#REF!</v>
      </c>
      <c r="I27" s="134" t="e">
        <f t="shared" si="3"/>
        <v>#REF!</v>
      </c>
      <c r="J27" s="135" t="e">
        <f>VLOOKUP($F27,'Detail Cost'!$15:$497,'DCR- OPEN WELL'!$N$3,FALSE)*1000</f>
        <v>#REF!</v>
      </c>
      <c r="K27" s="136" t="e">
        <f>VLOOKUP($F27,'Detail Cost'!$15:$497,'DCR- OPEN WELL'!$N$4,FALSE)</f>
        <v>#REF!</v>
      </c>
      <c r="L27" s="137" t="e">
        <f t="shared" si="4"/>
        <v>#REF!</v>
      </c>
      <c r="M27" s="138" t="e">
        <f t="shared" si="0"/>
        <v>#REF!</v>
      </c>
      <c r="N27" s="139"/>
    </row>
    <row r="28" spans="2:14" s="85" customFormat="1" ht="18" customHeight="1">
      <c r="B28" s="111"/>
      <c r="C28" s="112"/>
      <c r="D28" s="102">
        <f t="shared" si="1"/>
        <v>3</v>
      </c>
      <c r="E28" s="102" t="e">
        <f>'Detail Cost'!#REF!</f>
        <v>#REF!</v>
      </c>
      <c r="F28" s="108" t="e">
        <f>'Detail Cost'!#REF!</f>
        <v>#REF!</v>
      </c>
      <c r="G28" s="109" t="e">
        <f>'Detail Cost'!#REF!</f>
        <v>#REF!</v>
      </c>
      <c r="H28" s="110" t="e">
        <f>'Detail Cost'!#REF!</f>
        <v>#REF!</v>
      </c>
      <c r="I28" s="134" t="e">
        <f t="shared" si="3"/>
        <v>#REF!</v>
      </c>
      <c r="J28" s="135" t="e">
        <f>VLOOKUP($F28,'Detail Cost'!$15:$497,'DCR- OPEN WELL'!$N$3,FALSE)*1000</f>
        <v>#REF!</v>
      </c>
      <c r="K28" s="136" t="e">
        <f>VLOOKUP($F28,'Detail Cost'!$15:$497,'DCR- OPEN WELL'!$N$4,FALSE)</f>
        <v>#REF!</v>
      </c>
      <c r="L28" s="137" t="e">
        <f t="shared" si="4"/>
        <v>#REF!</v>
      </c>
      <c r="M28" s="138" t="e">
        <f t="shared" si="0"/>
        <v>#REF!</v>
      </c>
      <c r="N28" s="139"/>
    </row>
    <row r="29" spans="2:14" s="85" customFormat="1" ht="18" customHeight="1">
      <c r="B29" s="111"/>
      <c r="C29" s="112"/>
      <c r="D29" s="102">
        <f t="shared" si="1"/>
        <v>3</v>
      </c>
      <c r="E29" s="102" t="e">
        <f>'Detail Cost'!#REF!</f>
        <v>#REF!</v>
      </c>
      <c r="F29" s="108" t="e">
        <f>'Detail Cost'!#REF!</f>
        <v>#REF!</v>
      </c>
      <c r="G29" s="109" t="e">
        <f>'Detail Cost'!#REF!</f>
        <v>#REF!</v>
      </c>
      <c r="H29" s="110" t="e">
        <f>'Detail Cost'!#REF!</f>
        <v>#REF!</v>
      </c>
      <c r="I29" s="134" t="e">
        <f t="shared" si="3"/>
        <v>#REF!</v>
      </c>
      <c r="J29" s="135" t="e">
        <f>VLOOKUP($F29,'Detail Cost'!$15:$497,'DCR- OPEN WELL'!$N$3,FALSE)*1000</f>
        <v>#REF!</v>
      </c>
      <c r="K29" s="136" t="e">
        <f>VLOOKUP($F29,'Detail Cost'!$15:$497,'DCR- OPEN WELL'!$N$4,FALSE)</f>
        <v>#REF!</v>
      </c>
      <c r="L29" s="137" t="e">
        <f t="shared" si="4"/>
        <v>#REF!</v>
      </c>
      <c r="M29" s="138" t="e">
        <f t="shared" si="0"/>
        <v>#REF!</v>
      </c>
      <c r="N29" s="139"/>
    </row>
    <row r="30" spans="2:14" s="85" customFormat="1" ht="18" customHeight="1">
      <c r="B30" s="111"/>
      <c r="C30" s="112"/>
      <c r="D30" s="102">
        <f t="shared" si="1"/>
        <v>3</v>
      </c>
      <c r="E30" s="102" t="e">
        <f>'Detail Cost'!#REF!</f>
        <v>#REF!</v>
      </c>
      <c r="F30" s="108" t="e">
        <f>'Detail Cost'!#REF!</f>
        <v>#REF!</v>
      </c>
      <c r="G30" s="109" t="e">
        <f>'Detail Cost'!#REF!</f>
        <v>#REF!</v>
      </c>
      <c r="H30" s="110" t="e">
        <f>'Detail Cost'!#REF!</f>
        <v>#REF!</v>
      </c>
      <c r="I30" s="134" t="e">
        <f t="shared" si="3"/>
        <v>#REF!</v>
      </c>
      <c r="J30" s="135" t="e">
        <f>VLOOKUP($F30,'Detail Cost'!$15:$497,'DCR- OPEN WELL'!$N$3,FALSE)*1000</f>
        <v>#REF!</v>
      </c>
      <c r="K30" s="136" t="e">
        <f>VLOOKUP($F30,'Detail Cost'!$15:$497,'DCR- OPEN WELL'!$N$4,FALSE)</f>
        <v>#REF!</v>
      </c>
      <c r="L30" s="137" t="e">
        <f t="shared" si="4"/>
        <v>#REF!</v>
      </c>
      <c r="M30" s="138" t="e">
        <f t="shared" si="0"/>
        <v>#REF!</v>
      </c>
      <c r="N30" s="139"/>
    </row>
    <row r="31" spans="2:14" s="85" customFormat="1" ht="18" customHeight="1">
      <c r="B31" s="111"/>
      <c r="C31" s="112"/>
      <c r="D31" s="102">
        <f t="shared" si="1"/>
        <v>3</v>
      </c>
      <c r="E31" s="102" t="e">
        <f>'Detail Cost'!#REF!</f>
        <v>#REF!</v>
      </c>
      <c r="F31" s="108" t="e">
        <f>'Detail Cost'!#REF!</f>
        <v>#REF!</v>
      </c>
      <c r="G31" s="109" t="e">
        <f>'Detail Cost'!#REF!</f>
        <v>#REF!</v>
      </c>
      <c r="H31" s="110" t="e">
        <f>'Detail Cost'!#REF!</f>
        <v>#REF!</v>
      </c>
      <c r="I31" s="134" t="e">
        <f t="shared" si="3"/>
        <v>#REF!</v>
      </c>
      <c r="J31" s="135" t="e">
        <f>VLOOKUP($F31,'Detail Cost'!$15:$497,'DCR- OPEN WELL'!$N$3,FALSE)*1000</f>
        <v>#REF!</v>
      </c>
      <c r="K31" s="136" t="e">
        <f>VLOOKUP($F31,'Detail Cost'!$15:$497,'DCR- OPEN WELL'!$N$4,FALSE)</f>
        <v>#REF!</v>
      </c>
      <c r="L31" s="137" t="e">
        <f t="shared" si="4"/>
        <v>#REF!</v>
      </c>
      <c r="M31" s="138" t="e">
        <f t="shared" si="0"/>
        <v>#REF!</v>
      </c>
      <c r="N31" s="139"/>
    </row>
    <row r="32" spans="2:14" s="85" customFormat="1" ht="18" customHeight="1">
      <c r="B32" s="111"/>
      <c r="C32" s="112"/>
      <c r="D32" s="102">
        <f t="shared" si="1"/>
        <v>3</v>
      </c>
      <c r="E32" s="102" t="e">
        <f>'Detail Cost'!#REF!</f>
        <v>#REF!</v>
      </c>
      <c r="F32" s="108" t="e">
        <f>'Detail Cost'!#REF!</f>
        <v>#REF!</v>
      </c>
      <c r="G32" s="109" t="e">
        <f>'Detail Cost'!#REF!</f>
        <v>#REF!</v>
      </c>
      <c r="H32" s="110" t="e">
        <f>'Detail Cost'!#REF!</f>
        <v>#REF!</v>
      </c>
      <c r="I32" s="134" t="e">
        <f t="shared" si="3"/>
        <v>#REF!</v>
      </c>
      <c r="J32" s="135" t="e">
        <f>VLOOKUP($F32,'Detail Cost'!$15:$497,'DCR- OPEN WELL'!$N$3,FALSE)*1000</f>
        <v>#REF!</v>
      </c>
      <c r="K32" s="136" t="e">
        <f>VLOOKUP($F32,'Detail Cost'!$15:$497,'DCR- OPEN WELL'!$N$4,FALSE)</f>
        <v>#REF!</v>
      </c>
      <c r="L32" s="137" t="e">
        <f t="shared" si="4"/>
        <v>#REF!</v>
      </c>
      <c r="M32" s="138" t="e">
        <f t="shared" si="0"/>
        <v>#REF!</v>
      </c>
      <c r="N32" s="139"/>
    </row>
    <row r="33" spans="2:14" s="85" customFormat="1" ht="18" customHeight="1">
      <c r="B33" s="111"/>
      <c r="C33" s="112"/>
      <c r="D33" s="102">
        <f t="shared" si="1"/>
        <v>3</v>
      </c>
      <c r="E33" s="102" t="e">
        <f>'Detail Cost'!#REF!</f>
        <v>#REF!</v>
      </c>
      <c r="F33" s="108" t="e">
        <f>'Detail Cost'!#REF!</f>
        <v>#REF!</v>
      </c>
      <c r="G33" s="109" t="e">
        <f>'Detail Cost'!#REF!</f>
        <v>#REF!</v>
      </c>
      <c r="H33" s="110" t="e">
        <f>'Detail Cost'!#REF!</f>
        <v>#REF!</v>
      </c>
      <c r="I33" s="134" t="e">
        <f t="shared" si="3"/>
        <v>#REF!</v>
      </c>
      <c r="J33" s="135" t="e">
        <f>VLOOKUP($F33,'Detail Cost'!$15:$497,'DCR- OPEN WELL'!$N$3,FALSE)*1000</f>
        <v>#REF!</v>
      </c>
      <c r="K33" s="136" t="e">
        <f>VLOOKUP($F33,'Detail Cost'!$15:$497,'DCR- OPEN WELL'!$N$4,FALSE)</f>
        <v>#REF!</v>
      </c>
      <c r="L33" s="137" t="e">
        <f t="shared" si="4"/>
        <v>#REF!</v>
      </c>
      <c r="M33" s="138" t="e">
        <f t="shared" si="0"/>
        <v>#REF!</v>
      </c>
      <c r="N33" s="139"/>
    </row>
    <row r="34" spans="2:14" s="85" customFormat="1" ht="18" customHeight="1">
      <c r="B34" s="111"/>
      <c r="C34" s="112"/>
      <c r="D34" s="102">
        <f t="shared" si="1"/>
        <v>3</v>
      </c>
      <c r="E34" s="102" t="e">
        <f>'Detail Cost'!#REF!</f>
        <v>#REF!</v>
      </c>
      <c r="F34" s="108" t="e">
        <f>'Detail Cost'!#REF!</f>
        <v>#REF!</v>
      </c>
      <c r="G34" s="109" t="e">
        <f>'Detail Cost'!#REF!</f>
        <v>#REF!</v>
      </c>
      <c r="H34" s="110" t="e">
        <f>'Detail Cost'!#REF!</f>
        <v>#REF!</v>
      </c>
      <c r="I34" s="134" t="e">
        <f t="shared" si="3"/>
        <v>#REF!</v>
      </c>
      <c r="J34" s="135" t="e">
        <f>VLOOKUP($F34,'Detail Cost'!$15:$497,'DCR- OPEN WELL'!$N$3,FALSE)*1000</f>
        <v>#REF!</v>
      </c>
      <c r="K34" s="136" t="e">
        <f>VLOOKUP($F34,'Detail Cost'!$15:$497,'DCR- OPEN WELL'!$N$4,FALSE)</f>
        <v>#REF!</v>
      </c>
      <c r="L34" s="137" t="e">
        <f t="shared" si="4"/>
        <v>#REF!</v>
      </c>
      <c r="M34" s="138" t="e">
        <f t="shared" si="0"/>
        <v>#REF!</v>
      </c>
      <c r="N34" s="139"/>
    </row>
    <row r="35" spans="2:14" s="85" customFormat="1" ht="18" customHeight="1">
      <c r="B35" s="111"/>
      <c r="C35" s="112"/>
      <c r="D35" s="102">
        <f t="shared" si="1"/>
        <v>3</v>
      </c>
      <c r="E35" s="102" t="e">
        <f>'Detail Cost'!#REF!</f>
        <v>#REF!</v>
      </c>
      <c r="F35" s="108" t="e">
        <f>'Detail Cost'!#REF!</f>
        <v>#REF!</v>
      </c>
      <c r="G35" s="109" t="e">
        <f>'Detail Cost'!#REF!</f>
        <v>#REF!</v>
      </c>
      <c r="H35" s="110" t="e">
        <f>'Detail Cost'!#REF!</f>
        <v>#REF!</v>
      </c>
      <c r="I35" s="134" t="e">
        <f t="shared" si="3"/>
        <v>#REF!</v>
      </c>
      <c r="J35" s="135" t="e">
        <f>VLOOKUP($F35,'Detail Cost'!$15:$497,'DCR- OPEN WELL'!$N$3,FALSE)*1000</f>
        <v>#REF!</v>
      </c>
      <c r="K35" s="136" t="e">
        <f>VLOOKUP($F35,'Detail Cost'!$15:$497,'DCR- OPEN WELL'!$N$4,FALSE)</f>
        <v>#REF!</v>
      </c>
      <c r="L35" s="137" t="e">
        <f t="shared" si="4"/>
        <v>#REF!</v>
      </c>
      <c r="M35" s="138" t="e">
        <f t="shared" si="0"/>
        <v>#REF!</v>
      </c>
      <c r="N35" s="139"/>
    </row>
    <row r="36" spans="2:14" s="85" customFormat="1" ht="18" customHeight="1">
      <c r="B36" s="111"/>
      <c r="C36" s="112"/>
      <c r="D36" s="102">
        <f t="shared" si="1"/>
        <v>3</v>
      </c>
      <c r="E36" s="102" t="e">
        <f>'Detail Cost'!#REF!</f>
        <v>#REF!</v>
      </c>
      <c r="F36" s="108" t="e">
        <f>'Detail Cost'!#REF!</f>
        <v>#REF!</v>
      </c>
      <c r="G36" s="109" t="e">
        <f>'Detail Cost'!#REF!</f>
        <v>#REF!</v>
      </c>
      <c r="H36" s="110" t="e">
        <f>'Detail Cost'!#REF!</f>
        <v>#REF!</v>
      </c>
      <c r="I36" s="134" t="e">
        <f t="shared" si="3"/>
        <v>#REF!</v>
      </c>
      <c r="J36" s="135" t="e">
        <f>VLOOKUP($F36,'Detail Cost'!$15:$497,'DCR- OPEN WELL'!$N$3,FALSE)*1000</f>
        <v>#REF!</v>
      </c>
      <c r="K36" s="136" t="e">
        <f>VLOOKUP($F36,'Detail Cost'!$15:$497,'DCR- OPEN WELL'!$N$4,FALSE)</f>
        <v>#REF!</v>
      </c>
      <c r="L36" s="137" t="e">
        <f t="shared" si="4"/>
        <v>#REF!</v>
      </c>
      <c r="M36" s="138" t="e">
        <f t="shared" si="0"/>
        <v>#REF!</v>
      </c>
      <c r="N36" s="139"/>
    </row>
    <row r="37" spans="2:14" s="85" customFormat="1" ht="18" customHeight="1">
      <c r="B37" s="111"/>
      <c r="C37" s="112"/>
      <c r="D37" s="102">
        <f t="shared" si="1"/>
        <v>3</v>
      </c>
      <c r="E37" s="102" t="e">
        <f>'Detail Cost'!#REF!</f>
        <v>#REF!</v>
      </c>
      <c r="F37" s="108" t="e">
        <f>'Detail Cost'!#REF!</f>
        <v>#REF!</v>
      </c>
      <c r="G37" s="109" t="e">
        <f>'Detail Cost'!#REF!</f>
        <v>#REF!</v>
      </c>
      <c r="H37" s="110" t="e">
        <f>'Detail Cost'!#REF!</f>
        <v>#REF!</v>
      </c>
      <c r="I37" s="134" t="e">
        <f t="shared" si="3"/>
        <v>#REF!</v>
      </c>
      <c r="J37" s="135" t="e">
        <f>VLOOKUP($F37,'Detail Cost'!$15:$497,'DCR- OPEN WELL'!$N$3,FALSE)*1000</f>
        <v>#REF!</v>
      </c>
      <c r="K37" s="136" t="e">
        <f>VLOOKUP($F37,'Detail Cost'!$15:$497,'DCR- OPEN WELL'!$N$4,FALSE)</f>
        <v>#REF!</v>
      </c>
      <c r="L37" s="137" t="e">
        <f t="shared" si="4"/>
        <v>#REF!</v>
      </c>
      <c r="M37" s="138" t="e">
        <f t="shared" si="0"/>
        <v>#REF!</v>
      </c>
      <c r="N37" s="139"/>
    </row>
    <row r="38" spans="2:14" s="85" customFormat="1" ht="18" customHeight="1">
      <c r="B38" s="111"/>
      <c r="C38" s="112"/>
      <c r="D38" s="102">
        <f t="shared" si="1"/>
        <v>3</v>
      </c>
      <c r="E38" s="102" t="e">
        <f>'Detail Cost'!#REF!</f>
        <v>#REF!</v>
      </c>
      <c r="F38" s="108" t="e">
        <f>'Detail Cost'!#REF!</f>
        <v>#REF!</v>
      </c>
      <c r="G38" s="109" t="e">
        <f>'Detail Cost'!#REF!</f>
        <v>#REF!</v>
      </c>
      <c r="H38" s="110" t="e">
        <f>'Detail Cost'!#REF!</f>
        <v>#REF!</v>
      </c>
      <c r="I38" s="134" t="e">
        <f t="shared" si="3"/>
        <v>#REF!</v>
      </c>
      <c r="J38" s="135" t="e">
        <f>VLOOKUP($F38,'Detail Cost'!$15:$497,'DCR- OPEN WELL'!$N$3,FALSE)*1000</f>
        <v>#REF!</v>
      </c>
      <c r="K38" s="136" t="e">
        <f>VLOOKUP($F38,'Detail Cost'!$15:$497,'DCR- OPEN WELL'!$N$4,FALSE)</f>
        <v>#REF!</v>
      </c>
      <c r="L38" s="137" t="e">
        <f t="shared" si="4"/>
        <v>#REF!</v>
      </c>
      <c r="M38" s="138" t="e">
        <f t="shared" si="0"/>
        <v>#REF!</v>
      </c>
      <c r="N38" s="139"/>
    </row>
    <row r="39" spans="2:14" s="85" customFormat="1" ht="18" customHeight="1">
      <c r="B39" s="111"/>
      <c r="C39" s="112"/>
      <c r="D39" s="102">
        <f t="shared" si="1"/>
        <v>3</v>
      </c>
      <c r="E39" s="102">
        <f>'Detail Cost'!C21</f>
        <v>0</v>
      </c>
      <c r="F39" s="108">
        <f>'Detail Cost'!B21</f>
        <v>0</v>
      </c>
      <c r="G39" s="109">
        <f>'Detail Cost'!D21</f>
        <v>0</v>
      </c>
      <c r="H39" s="110">
        <f>'Detail Cost'!E21</f>
        <v>0</v>
      </c>
      <c r="I39" s="134">
        <f t="shared" si="3"/>
        <v>0</v>
      </c>
      <c r="J39" s="135">
        <f>VLOOKUP($F39,'Detail Cost'!$15:$497,'DCR- OPEN WELL'!$N$3,FALSE)*1000</f>
        <v>0</v>
      </c>
      <c r="K39" s="136">
        <f>VLOOKUP($F39,'Detail Cost'!$15:$497,'DCR- OPEN WELL'!$N$4,FALSE)</f>
        <v>0</v>
      </c>
      <c r="L39" s="137">
        <f t="shared" si="4"/>
        <v>0</v>
      </c>
      <c r="M39" s="138" t="e">
        <f t="shared" si="0"/>
        <v>#DIV/0!</v>
      </c>
      <c r="N39" s="139"/>
    </row>
    <row r="40" spans="2:14" s="86" customFormat="1" ht="18" customHeight="1">
      <c r="B40" s="113"/>
      <c r="C40" s="114"/>
      <c r="D40" s="115">
        <v>4</v>
      </c>
      <c r="E40" s="115" t="str">
        <f>'Detail Cost'!C22</f>
        <v>SUB TOTAL</v>
      </c>
      <c r="F40" s="116" t="str">
        <f>'Detail Cost'!B22</f>
        <v>TUBING</v>
      </c>
      <c r="G40" s="117">
        <f>'Detail Cost'!D22</f>
        <v>0</v>
      </c>
      <c r="H40" s="118">
        <f>'Detail Cost'!E22</f>
        <v>0</v>
      </c>
      <c r="I40" s="140">
        <f t="shared" si="3"/>
        <v>0</v>
      </c>
      <c r="J40" s="141" t="e">
        <f>VLOOKUP($F40,'Detail Cost'!$15:$497,'DCR- OPEN WELL'!$N$3,FALSE)*1000</f>
        <v>#N/A</v>
      </c>
      <c r="K40" s="142" t="e">
        <f>VLOOKUP($F40,'Detail Cost'!$15:$497,'DCR- OPEN WELL'!$N$4,FALSE)</f>
        <v>#N/A</v>
      </c>
      <c r="L40" s="143"/>
      <c r="M40" s="144" t="e">
        <f t="shared" si="0"/>
        <v>#DIV/0!</v>
      </c>
      <c r="N40" s="145"/>
    </row>
    <row r="41" spans="2:14" s="85" customFormat="1" ht="18" customHeight="1">
      <c r="B41" s="111"/>
      <c r="C41" s="112"/>
      <c r="D41" s="102">
        <f t="shared" si="1"/>
        <v>4</v>
      </c>
      <c r="E41" s="102" t="str">
        <f>'Detail Cost'!C23</f>
        <v>JTS</v>
      </c>
      <c r="F41" s="108" t="str">
        <f>'Detail Cost'!B23</f>
        <v>2-7/8" Tubing, J-55, 6.30 ppf,  EU, R2</v>
      </c>
      <c r="G41" s="109">
        <f>'Detail Cost'!D23</f>
        <v>0</v>
      </c>
      <c r="H41" s="110">
        <f>'Detail Cost'!E23</f>
        <v>153</v>
      </c>
      <c r="I41" s="134">
        <f t="shared" si="3"/>
        <v>153</v>
      </c>
      <c r="J41" s="135">
        <f>VLOOKUP($F41,'Detail Cost'!$15:$497,'DCR- OPEN WELL'!$N$3,FALSE)*1000</f>
        <v>0</v>
      </c>
      <c r="K41" s="136">
        <f>VLOOKUP($F41,'Detail Cost'!$15:$497,'DCR- OPEN WELL'!$N$4,FALSE)</f>
        <v>0</v>
      </c>
      <c r="L41" s="137">
        <f t="shared" si="4"/>
        <v>0</v>
      </c>
      <c r="M41" s="138">
        <f t="shared" si="0"/>
        <v>0</v>
      </c>
      <c r="N41" s="139"/>
    </row>
    <row r="42" spans="2:14" s="85" customFormat="1" ht="18" customHeight="1">
      <c r="B42" s="111"/>
      <c r="C42" s="112"/>
      <c r="D42" s="102">
        <f t="shared" si="1"/>
        <v>4</v>
      </c>
      <c r="E42" s="102" t="e">
        <f>'Detail Cost'!#REF!</f>
        <v>#REF!</v>
      </c>
      <c r="F42" s="108" t="e">
        <f>'Detail Cost'!#REF!</f>
        <v>#REF!</v>
      </c>
      <c r="G42" s="109" t="e">
        <f>'Detail Cost'!#REF!</f>
        <v>#REF!</v>
      </c>
      <c r="H42" s="110" t="e">
        <f>'Detail Cost'!#REF!</f>
        <v>#REF!</v>
      </c>
      <c r="I42" s="134" t="e">
        <f t="shared" si="3"/>
        <v>#REF!</v>
      </c>
      <c r="J42" s="135" t="e">
        <f>VLOOKUP($F42,'Detail Cost'!$15:$497,'DCR- OPEN WELL'!$N$3,FALSE)*1000</f>
        <v>#REF!</v>
      </c>
      <c r="K42" s="136" t="e">
        <f>VLOOKUP($F42,'Detail Cost'!$15:$497,'DCR- OPEN WELL'!$N$4,FALSE)</f>
        <v>#REF!</v>
      </c>
      <c r="L42" s="137" t="e">
        <f t="shared" si="4"/>
        <v>#REF!</v>
      </c>
      <c r="M42" s="138" t="e">
        <f t="shared" si="0"/>
        <v>#REF!</v>
      </c>
      <c r="N42" s="139"/>
    </row>
    <row r="43" spans="2:14" s="85" customFormat="1" ht="18" customHeight="1">
      <c r="B43" s="111"/>
      <c r="C43" s="112"/>
      <c r="D43" s="102">
        <f t="shared" si="1"/>
        <v>4</v>
      </c>
      <c r="E43" s="102" t="e">
        <f>'Detail Cost'!#REF!</f>
        <v>#REF!</v>
      </c>
      <c r="F43" s="108" t="e">
        <f>'Detail Cost'!#REF!</f>
        <v>#REF!</v>
      </c>
      <c r="G43" s="109" t="e">
        <f>'Detail Cost'!#REF!</f>
        <v>#REF!</v>
      </c>
      <c r="H43" s="110" t="e">
        <f>'Detail Cost'!#REF!</f>
        <v>#REF!</v>
      </c>
      <c r="I43" s="134" t="e">
        <f t="shared" si="3"/>
        <v>#REF!</v>
      </c>
      <c r="J43" s="135" t="e">
        <f>VLOOKUP($F43,'Detail Cost'!$15:$497,'DCR- OPEN WELL'!$N$3,FALSE)*1000</f>
        <v>#REF!</v>
      </c>
      <c r="K43" s="136" t="e">
        <f>VLOOKUP($F43,'Detail Cost'!$15:$497,'DCR- OPEN WELL'!$N$4,FALSE)</f>
        <v>#REF!</v>
      </c>
      <c r="L43" s="137" t="e">
        <f t="shared" si="4"/>
        <v>#REF!</v>
      </c>
      <c r="M43" s="138" t="e">
        <f t="shared" si="0"/>
        <v>#REF!</v>
      </c>
      <c r="N43" s="139"/>
    </row>
    <row r="44" spans="2:14" s="85" customFormat="1" ht="18" customHeight="1">
      <c r="B44" s="111"/>
      <c r="C44" s="112"/>
      <c r="D44" s="102">
        <f t="shared" si="1"/>
        <v>4</v>
      </c>
      <c r="E44" s="102">
        <f>'Detail Cost'!C29</f>
        <v>0</v>
      </c>
      <c r="F44" s="108">
        <f>'Detail Cost'!B29</f>
        <v>0</v>
      </c>
      <c r="G44" s="109">
        <f>'Detail Cost'!D29</f>
        <v>0</v>
      </c>
      <c r="H44" s="110" t="str">
        <f>'Detail Cost'!E29</f>
        <v xml:space="preserve">  </v>
      </c>
      <c r="I44" s="134" t="e">
        <f t="shared" si="3"/>
        <v>#VALUE!</v>
      </c>
      <c r="J44" s="135">
        <f>VLOOKUP($F44,'Detail Cost'!$15:$497,'DCR- OPEN WELL'!$N$3,FALSE)*1000</f>
        <v>0</v>
      </c>
      <c r="K44" s="136">
        <f>VLOOKUP($F44,'Detail Cost'!$15:$497,'DCR- OPEN WELL'!$N$4,FALSE)</f>
        <v>0</v>
      </c>
      <c r="L44" s="137">
        <f t="shared" si="4"/>
        <v>0</v>
      </c>
      <c r="M44" s="138" t="e">
        <f t="shared" si="0"/>
        <v>#VALUE!</v>
      </c>
      <c r="N44" s="139"/>
    </row>
    <row r="45" spans="2:14" s="86" customFormat="1" ht="18" customHeight="1">
      <c r="B45" s="113"/>
      <c r="C45" s="114"/>
      <c r="D45" s="115">
        <v>5</v>
      </c>
      <c r="E45" s="115" t="str">
        <f>'Detail Cost'!C30</f>
        <v>SUB TOTAL</v>
      </c>
      <c r="F45" s="116" t="str">
        <f>'Detail Cost'!B30</f>
        <v>WELL EQUIPMENT SURFACE</v>
      </c>
      <c r="G45" s="117">
        <f>'Detail Cost'!D30</f>
        <v>0</v>
      </c>
      <c r="H45" s="118">
        <f>'Detail Cost'!E30</f>
        <v>0</v>
      </c>
      <c r="I45" s="140">
        <f t="shared" si="3"/>
        <v>0</v>
      </c>
      <c r="J45" s="141" t="e">
        <f>VLOOKUP($F45,'Detail Cost'!$15:$497,'DCR- OPEN WELL'!$N$3,FALSE)*1000</f>
        <v>#N/A</v>
      </c>
      <c r="K45" s="142" t="e">
        <f>VLOOKUP($F45,'Detail Cost'!$15:$497,'DCR- OPEN WELL'!$N$4,FALSE)</f>
        <v>#N/A</v>
      </c>
      <c r="L45" s="143"/>
      <c r="M45" s="144" t="e">
        <f t="shared" si="0"/>
        <v>#DIV/0!</v>
      </c>
      <c r="N45" s="145"/>
    </row>
    <row r="46" spans="2:14" s="85" customFormat="1" ht="18" customHeight="1">
      <c r="B46" s="111"/>
      <c r="C46" s="112"/>
      <c r="D46" s="102">
        <f t="shared" si="1"/>
        <v>5</v>
      </c>
      <c r="E46" s="102" t="str">
        <f>'Detail Cost'!C31</f>
        <v>Ea</v>
      </c>
      <c r="F46" s="108" t="str">
        <f>'Detail Cost'!B31</f>
        <v>Xmas Tree, 7-1/16" x 3000 psi, BB</v>
      </c>
      <c r="G46" s="109">
        <f>'Detail Cost'!D31</f>
        <v>0</v>
      </c>
      <c r="H46" s="110">
        <f>'Detail Cost'!E31</f>
        <v>0</v>
      </c>
      <c r="I46" s="134">
        <f t="shared" si="3"/>
        <v>0</v>
      </c>
      <c r="J46" s="135" t="e">
        <f>VLOOKUP($F46,'Detail Cost'!$15:$497,'DCR- OPEN WELL'!$N$3,FALSE)*1000</f>
        <v>#N/A</v>
      </c>
      <c r="K46" s="136" t="e">
        <f>VLOOKUP($F46,'Detail Cost'!$15:$497,'DCR- OPEN WELL'!$N$4,FALSE)</f>
        <v>#N/A</v>
      </c>
      <c r="L46" s="137" t="e">
        <f t="shared" si="4"/>
        <v>#N/A</v>
      </c>
      <c r="M46" s="138" t="e">
        <f t="shared" si="0"/>
        <v>#N/A</v>
      </c>
      <c r="N46" s="139"/>
    </row>
    <row r="47" spans="2:14" s="85" customFormat="1" ht="18" customHeight="1">
      <c r="B47" s="111"/>
      <c r="C47" s="112"/>
      <c r="D47" s="102">
        <f t="shared" si="1"/>
        <v>5</v>
      </c>
      <c r="E47" s="102" t="e">
        <f>'Detail Cost'!#REF!</f>
        <v>#REF!</v>
      </c>
      <c r="F47" s="108" t="e">
        <f>'Detail Cost'!#REF!</f>
        <v>#REF!</v>
      </c>
      <c r="G47" s="109" t="e">
        <f>'Detail Cost'!#REF!</f>
        <v>#REF!</v>
      </c>
      <c r="H47" s="110" t="e">
        <f>'Detail Cost'!#REF!</f>
        <v>#REF!</v>
      </c>
      <c r="I47" s="134" t="e">
        <f t="shared" si="3"/>
        <v>#REF!</v>
      </c>
      <c r="J47" s="135" t="e">
        <f>VLOOKUP($F47,'Detail Cost'!$15:$497,'DCR- OPEN WELL'!$N$3,FALSE)*1000</f>
        <v>#REF!</v>
      </c>
      <c r="K47" s="136" t="e">
        <f>VLOOKUP($F47,'Detail Cost'!$15:$497,'DCR- OPEN WELL'!$N$4,FALSE)</f>
        <v>#REF!</v>
      </c>
      <c r="L47" s="137" t="e">
        <f t="shared" si="4"/>
        <v>#REF!</v>
      </c>
      <c r="M47" s="138" t="e">
        <f t="shared" si="0"/>
        <v>#REF!</v>
      </c>
      <c r="N47" s="139"/>
    </row>
    <row r="48" spans="2:14" s="85" customFormat="1" ht="18" customHeight="1">
      <c r="B48" s="111"/>
      <c r="C48" s="112"/>
      <c r="D48" s="102">
        <f t="shared" si="1"/>
        <v>5</v>
      </c>
      <c r="E48" s="102" t="e">
        <f>'Detail Cost'!#REF!</f>
        <v>#REF!</v>
      </c>
      <c r="F48" s="108" t="e">
        <f>'Detail Cost'!#REF!</f>
        <v>#REF!</v>
      </c>
      <c r="G48" s="109" t="e">
        <f>'Detail Cost'!#REF!</f>
        <v>#REF!</v>
      </c>
      <c r="H48" s="110" t="e">
        <f>'Detail Cost'!#REF!</f>
        <v>#REF!</v>
      </c>
      <c r="I48" s="134" t="e">
        <f t="shared" si="3"/>
        <v>#REF!</v>
      </c>
      <c r="J48" s="135" t="e">
        <f>VLOOKUP($F48,'Detail Cost'!$15:$497,'DCR- OPEN WELL'!$N$3,FALSE)*1000</f>
        <v>#REF!</v>
      </c>
      <c r="K48" s="136" t="e">
        <f>VLOOKUP($F48,'Detail Cost'!$15:$497,'DCR- OPEN WELL'!$N$4,FALSE)</f>
        <v>#REF!</v>
      </c>
      <c r="L48" s="137" t="e">
        <f t="shared" si="4"/>
        <v>#REF!</v>
      </c>
      <c r="M48" s="138" t="e">
        <f t="shared" si="0"/>
        <v>#REF!</v>
      </c>
      <c r="N48" s="139"/>
    </row>
    <row r="49" spans="2:14" s="85" customFormat="1" ht="18" customHeight="1">
      <c r="B49" s="111"/>
      <c r="C49" s="112"/>
      <c r="D49" s="102">
        <f t="shared" si="1"/>
        <v>5</v>
      </c>
      <c r="E49" s="102" t="e">
        <f>'Detail Cost'!#REF!</f>
        <v>#REF!</v>
      </c>
      <c r="F49" s="108" t="e">
        <f>'Detail Cost'!#REF!</f>
        <v>#REF!</v>
      </c>
      <c r="G49" s="109" t="e">
        <f>'Detail Cost'!#REF!</f>
        <v>#REF!</v>
      </c>
      <c r="H49" s="110" t="e">
        <f>'Detail Cost'!#REF!</f>
        <v>#REF!</v>
      </c>
      <c r="I49" s="134" t="e">
        <f t="shared" si="3"/>
        <v>#REF!</v>
      </c>
      <c r="J49" s="135" t="e">
        <f>VLOOKUP($F49,'Detail Cost'!$15:$497,'DCR- OPEN WELL'!$N$3,FALSE)*1000</f>
        <v>#REF!</v>
      </c>
      <c r="K49" s="136" t="e">
        <f>VLOOKUP($F49,'Detail Cost'!$15:$497,'DCR- OPEN WELL'!$N$4,FALSE)</f>
        <v>#REF!</v>
      </c>
      <c r="L49" s="137" t="e">
        <f t="shared" si="4"/>
        <v>#REF!</v>
      </c>
      <c r="M49" s="138" t="e">
        <f t="shared" si="0"/>
        <v>#REF!</v>
      </c>
      <c r="N49" s="139"/>
    </row>
    <row r="50" spans="2:14" s="85" customFormat="1" ht="18" customHeight="1">
      <c r="B50" s="111"/>
      <c r="C50" s="112"/>
      <c r="D50" s="102">
        <f t="shared" si="1"/>
        <v>5</v>
      </c>
      <c r="E50" s="102" t="e">
        <f>'Detail Cost'!#REF!</f>
        <v>#REF!</v>
      </c>
      <c r="F50" s="108" t="e">
        <f>'Detail Cost'!#REF!</f>
        <v>#REF!</v>
      </c>
      <c r="G50" s="109" t="e">
        <f>'Detail Cost'!#REF!</f>
        <v>#REF!</v>
      </c>
      <c r="H50" s="110" t="e">
        <f>'Detail Cost'!#REF!</f>
        <v>#REF!</v>
      </c>
      <c r="I50" s="134" t="e">
        <f t="shared" si="3"/>
        <v>#REF!</v>
      </c>
      <c r="J50" s="135" t="e">
        <f>VLOOKUP($F50,'Detail Cost'!$15:$497,'DCR- OPEN WELL'!$N$3,FALSE)*1000</f>
        <v>#REF!</v>
      </c>
      <c r="K50" s="136" t="e">
        <f>VLOOKUP($F50,'Detail Cost'!$15:$497,'DCR- OPEN WELL'!$N$4,FALSE)</f>
        <v>#REF!</v>
      </c>
      <c r="L50" s="137" t="e">
        <f t="shared" si="4"/>
        <v>#REF!</v>
      </c>
      <c r="M50" s="138" t="e">
        <f t="shared" si="0"/>
        <v>#REF!</v>
      </c>
      <c r="N50" s="139"/>
    </row>
    <row r="51" spans="2:14" s="85" customFormat="1" ht="18" customHeight="1">
      <c r="B51" s="111"/>
      <c r="C51" s="112"/>
      <c r="D51" s="102">
        <f t="shared" si="1"/>
        <v>5</v>
      </c>
      <c r="E51" s="102">
        <f>'Detail Cost'!C35</f>
        <v>0</v>
      </c>
      <c r="F51" s="108">
        <f>'Detail Cost'!B35</f>
        <v>0</v>
      </c>
      <c r="G51" s="109">
        <f>'Detail Cost'!D35</f>
        <v>0</v>
      </c>
      <c r="H51" s="110">
        <f>'Detail Cost'!E35</f>
        <v>0</v>
      </c>
      <c r="I51" s="134">
        <f t="shared" si="3"/>
        <v>0</v>
      </c>
      <c r="J51" s="135">
        <f>VLOOKUP($F51,'Detail Cost'!$15:$497,'DCR- OPEN WELL'!$N$3,FALSE)*1000</f>
        <v>0</v>
      </c>
      <c r="K51" s="136">
        <f>VLOOKUP($F51,'Detail Cost'!$15:$497,'DCR- OPEN WELL'!$N$4,FALSE)</f>
        <v>0</v>
      </c>
      <c r="L51" s="137">
        <f t="shared" si="4"/>
        <v>0</v>
      </c>
      <c r="M51" s="138" t="e">
        <f t="shared" si="0"/>
        <v>#DIV/0!</v>
      </c>
      <c r="N51" s="139"/>
    </row>
    <row r="52" spans="2:14" s="86" customFormat="1" ht="18" customHeight="1">
      <c r="B52" s="113"/>
      <c r="C52" s="114"/>
      <c r="D52" s="115">
        <v>6</v>
      </c>
      <c r="E52" s="115" t="str">
        <f>'Detail Cost'!C36</f>
        <v>SUB TOTAL</v>
      </c>
      <c r="F52" s="116" t="str">
        <f>'Detail Cost'!B36</f>
        <v>WELL EQUIPMENT SUB-SURFACE</v>
      </c>
      <c r="G52" s="117">
        <f>'Detail Cost'!D36</f>
        <v>0</v>
      </c>
      <c r="H52" s="118">
        <f>'Detail Cost'!E36</f>
        <v>0</v>
      </c>
      <c r="I52" s="140">
        <f t="shared" si="3"/>
        <v>0</v>
      </c>
      <c r="J52" s="141" t="e">
        <f>VLOOKUP($F52,'Detail Cost'!$15:$497,'DCR- OPEN WELL'!$N$3,FALSE)*1000</f>
        <v>#N/A</v>
      </c>
      <c r="K52" s="142" t="e">
        <f>VLOOKUP($F52,'Detail Cost'!$15:$497,'DCR- OPEN WELL'!$N$4,FALSE)</f>
        <v>#N/A</v>
      </c>
      <c r="L52" s="143"/>
      <c r="M52" s="144" t="e">
        <f t="shared" si="0"/>
        <v>#DIV/0!</v>
      </c>
      <c r="N52" s="145"/>
    </row>
    <row r="53" spans="2:14" s="85" customFormat="1" ht="18" customHeight="1">
      <c r="B53" s="111"/>
      <c r="C53" s="112"/>
      <c r="D53" s="102">
        <f t="shared" si="1"/>
        <v>6</v>
      </c>
      <c r="E53" s="102" t="str">
        <f>'Detail Cost'!C37</f>
        <v>Pcs</v>
      </c>
      <c r="F53" s="108" t="str">
        <f>'Detail Cost'!B37</f>
        <v>Packer 7", SG, 20-26 ppf, 2-7/8" EU</v>
      </c>
      <c r="G53" s="109">
        <f>'Detail Cost'!D37</f>
        <v>0</v>
      </c>
      <c r="H53" s="110">
        <f>'Detail Cost'!E37</f>
        <v>6394.6068671720468</v>
      </c>
      <c r="I53" s="134">
        <f t="shared" si="3"/>
        <v>6394.6068671720468</v>
      </c>
      <c r="J53" s="135" t="e">
        <f>VLOOKUP($F53,'Detail Cost'!$15:$497,'DCR- OPEN WELL'!$N$3,FALSE)*1000</f>
        <v>#N/A</v>
      </c>
      <c r="K53" s="136" t="e">
        <f>VLOOKUP($F53,'Detail Cost'!$15:$497,'DCR- OPEN WELL'!$N$4,FALSE)</f>
        <v>#N/A</v>
      </c>
      <c r="L53" s="137" t="e">
        <f t="shared" si="4"/>
        <v>#N/A</v>
      </c>
      <c r="M53" s="138" t="e">
        <f t="shared" si="0"/>
        <v>#N/A</v>
      </c>
      <c r="N53" s="139"/>
    </row>
    <row r="54" spans="2:14" s="85" customFormat="1" ht="18" customHeight="1">
      <c r="B54" s="111"/>
      <c r="C54" s="112"/>
      <c r="D54" s="102">
        <f t="shared" si="1"/>
        <v>6</v>
      </c>
      <c r="E54" s="102" t="e">
        <f>'Detail Cost'!#REF!</f>
        <v>#REF!</v>
      </c>
      <c r="F54" s="108" t="e">
        <f>'Detail Cost'!#REF!</f>
        <v>#REF!</v>
      </c>
      <c r="G54" s="109" t="e">
        <f>'Detail Cost'!#REF!</f>
        <v>#REF!</v>
      </c>
      <c r="H54" s="110" t="e">
        <f>'Detail Cost'!#REF!</f>
        <v>#REF!</v>
      </c>
      <c r="I54" s="134" t="e">
        <f t="shared" si="3"/>
        <v>#REF!</v>
      </c>
      <c r="J54" s="135" t="e">
        <f>VLOOKUP($F54,'Detail Cost'!$15:$497,'DCR- OPEN WELL'!$N$3,FALSE)*1000</f>
        <v>#REF!</v>
      </c>
      <c r="K54" s="136" t="e">
        <f>VLOOKUP($F54,'Detail Cost'!$15:$497,'DCR- OPEN WELL'!$N$4,FALSE)</f>
        <v>#REF!</v>
      </c>
      <c r="L54" s="137" t="e">
        <f t="shared" si="4"/>
        <v>#REF!</v>
      </c>
      <c r="M54" s="138" t="e">
        <f t="shared" si="0"/>
        <v>#REF!</v>
      </c>
      <c r="N54" s="139"/>
    </row>
    <row r="55" spans="2:14" s="85" customFormat="1" ht="18" customHeight="1">
      <c r="B55" s="111"/>
      <c r="C55" s="112"/>
      <c r="D55" s="102">
        <f t="shared" si="1"/>
        <v>6</v>
      </c>
      <c r="E55" s="102" t="str">
        <f>'Detail Cost'!C39</f>
        <v>Ea</v>
      </c>
      <c r="F55" s="108" t="str">
        <f>'Detail Cost'!B39</f>
        <v>Redress Kit Packer 6-5/8"</v>
      </c>
      <c r="G55" s="109">
        <f>'Detail Cost'!D39</f>
        <v>0</v>
      </c>
      <c r="H55" s="110">
        <f>'Detail Cost'!E39</f>
        <v>189.18939189189189</v>
      </c>
      <c r="I55" s="134">
        <f t="shared" si="3"/>
        <v>189.18939189189189</v>
      </c>
      <c r="J55" s="135" t="e">
        <f>VLOOKUP($F55,'Detail Cost'!$15:$497,'DCR- OPEN WELL'!$N$3,FALSE)*1000</f>
        <v>#N/A</v>
      </c>
      <c r="K55" s="136" t="e">
        <f>VLOOKUP($F55,'Detail Cost'!$15:$497,'DCR- OPEN WELL'!$N$4,FALSE)</f>
        <v>#N/A</v>
      </c>
      <c r="L55" s="137" t="e">
        <f t="shared" si="4"/>
        <v>#N/A</v>
      </c>
      <c r="M55" s="138" t="e">
        <f t="shared" si="0"/>
        <v>#N/A</v>
      </c>
      <c r="N55" s="139"/>
    </row>
    <row r="56" spans="2:14" s="85" customFormat="1" ht="18" customHeight="1">
      <c r="B56" s="111"/>
      <c r="C56" s="112"/>
      <c r="D56" s="102">
        <f t="shared" si="1"/>
        <v>6</v>
      </c>
      <c r="E56" s="102" t="e">
        <f>'Detail Cost'!#REF!</f>
        <v>#REF!</v>
      </c>
      <c r="F56" s="108" t="e">
        <f>'Detail Cost'!#REF!</f>
        <v>#REF!</v>
      </c>
      <c r="G56" s="109" t="e">
        <f>'Detail Cost'!#REF!</f>
        <v>#REF!</v>
      </c>
      <c r="H56" s="110" t="e">
        <f>'Detail Cost'!#REF!</f>
        <v>#REF!</v>
      </c>
      <c r="I56" s="134" t="e">
        <f t="shared" si="3"/>
        <v>#REF!</v>
      </c>
      <c r="J56" s="135" t="e">
        <f>VLOOKUP($F56,'Detail Cost'!$15:$497,'DCR- OPEN WELL'!$N$3,FALSE)*1000</f>
        <v>#REF!</v>
      </c>
      <c r="K56" s="136" t="e">
        <f>VLOOKUP($F56,'Detail Cost'!$15:$497,'DCR- OPEN WELL'!$N$4,FALSE)</f>
        <v>#REF!</v>
      </c>
      <c r="L56" s="137" t="e">
        <f t="shared" si="4"/>
        <v>#REF!</v>
      </c>
      <c r="M56" s="138" t="e">
        <f t="shared" si="0"/>
        <v>#REF!</v>
      </c>
      <c r="N56" s="139"/>
    </row>
    <row r="57" spans="2:14" s="85" customFormat="1" ht="18" customHeight="1">
      <c r="B57" s="111"/>
      <c r="C57" s="112"/>
      <c r="D57" s="102">
        <f t="shared" si="1"/>
        <v>6</v>
      </c>
      <c r="E57" s="102" t="e">
        <f>'Detail Cost'!#REF!</f>
        <v>#REF!</v>
      </c>
      <c r="F57" s="108" t="e">
        <f>'Detail Cost'!#REF!</f>
        <v>#REF!</v>
      </c>
      <c r="G57" s="109" t="e">
        <f>'Detail Cost'!#REF!</f>
        <v>#REF!</v>
      </c>
      <c r="H57" s="110" t="e">
        <f>'Detail Cost'!#REF!</f>
        <v>#REF!</v>
      </c>
      <c r="I57" s="134" t="e">
        <f t="shared" si="3"/>
        <v>#REF!</v>
      </c>
      <c r="J57" s="135" t="e">
        <f>VLOOKUP($F57,'Detail Cost'!$15:$497,'DCR- OPEN WELL'!$N$3,FALSE)*1000</f>
        <v>#REF!</v>
      </c>
      <c r="K57" s="136" t="e">
        <f>VLOOKUP($F57,'Detail Cost'!$15:$497,'DCR- OPEN WELL'!$N$4,FALSE)</f>
        <v>#REF!</v>
      </c>
      <c r="L57" s="137" t="e">
        <f t="shared" si="4"/>
        <v>#REF!</v>
      </c>
      <c r="M57" s="138" t="e">
        <f t="shared" si="0"/>
        <v>#REF!</v>
      </c>
      <c r="N57" s="139"/>
    </row>
    <row r="58" spans="2:14" s="85" customFormat="1" ht="18" customHeight="1">
      <c r="B58" s="111"/>
      <c r="C58" s="112"/>
      <c r="D58" s="102">
        <f t="shared" si="1"/>
        <v>6</v>
      </c>
      <c r="E58" s="102" t="e">
        <f>'Detail Cost'!#REF!</f>
        <v>#REF!</v>
      </c>
      <c r="F58" s="108" t="e">
        <f>'Detail Cost'!#REF!</f>
        <v>#REF!</v>
      </c>
      <c r="G58" s="109" t="e">
        <f>'Detail Cost'!#REF!</f>
        <v>#REF!</v>
      </c>
      <c r="H58" s="110" t="e">
        <f>'Detail Cost'!#REF!</f>
        <v>#REF!</v>
      </c>
      <c r="I58" s="134" t="e">
        <f t="shared" si="3"/>
        <v>#REF!</v>
      </c>
      <c r="J58" s="135" t="e">
        <f>VLOOKUP($F58,'Detail Cost'!$15:$497,'DCR- OPEN WELL'!$N$3,FALSE)*1000</f>
        <v>#REF!</v>
      </c>
      <c r="K58" s="136" t="e">
        <f>VLOOKUP($F58,'Detail Cost'!$15:$497,'DCR- OPEN WELL'!$N$4,FALSE)</f>
        <v>#REF!</v>
      </c>
      <c r="L58" s="137" t="e">
        <f t="shared" si="4"/>
        <v>#REF!</v>
      </c>
      <c r="M58" s="138" t="e">
        <f t="shared" si="0"/>
        <v>#REF!</v>
      </c>
      <c r="N58" s="139"/>
    </row>
    <row r="59" spans="2:14" s="85" customFormat="1" ht="18" customHeight="1">
      <c r="B59" s="111"/>
      <c r="C59" s="112"/>
      <c r="D59" s="102">
        <f t="shared" si="1"/>
        <v>6</v>
      </c>
      <c r="E59" s="102" t="e">
        <f>'Detail Cost'!#REF!</f>
        <v>#REF!</v>
      </c>
      <c r="F59" s="108" t="e">
        <f>'Detail Cost'!#REF!</f>
        <v>#REF!</v>
      </c>
      <c r="G59" s="109" t="e">
        <f>'Detail Cost'!#REF!</f>
        <v>#REF!</v>
      </c>
      <c r="H59" s="110" t="e">
        <f>'Detail Cost'!#REF!</f>
        <v>#REF!</v>
      </c>
      <c r="I59" s="134" t="e">
        <f t="shared" si="3"/>
        <v>#REF!</v>
      </c>
      <c r="J59" s="135" t="e">
        <f>VLOOKUP($F59,'Detail Cost'!$15:$497,'DCR- OPEN WELL'!$N$3,FALSE)*1000</f>
        <v>#REF!</v>
      </c>
      <c r="K59" s="136" t="e">
        <f>VLOOKUP($F59,'Detail Cost'!$15:$497,'DCR- OPEN WELL'!$N$4,FALSE)</f>
        <v>#REF!</v>
      </c>
      <c r="L59" s="137" t="e">
        <f t="shared" si="4"/>
        <v>#REF!</v>
      </c>
      <c r="M59" s="138" t="e">
        <f t="shared" si="0"/>
        <v>#REF!</v>
      </c>
      <c r="N59" s="139"/>
    </row>
    <row r="60" spans="2:14" s="85" customFormat="1" ht="18" customHeight="1">
      <c r="B60" s="111"/>
      <c r="C60" s="112"/>
      <c r="D60" s="102">
        <f t="shared" si="1"/>
        <v>6</v>
      </c>
      <c r="E60" s="102" t="e">
        <f>'Detail Cost'!#REF!</f>
        <v>#REF!</v>
      </c>
      <c r="F60" s="108" t="e">
        <f>'Detail Cost'!#REF!</f>
        <v>#REF!</v>
      </c>
      <c r="G60" s="109" t="e">
        <f>'Detail Cost'!#REF!</f>
        <v>#REF!</v>
      </c>
      <c r="H60" s="110" t="e">
        <f>'Detail Cost'!#REF!</f>
        <v>#REF!</v>
      </c>
      <c r="I60" s="134" t="e">
        <f t="shared" si="3"/>
        <v>#REF!</v>
      </c>
      <c r="J60" s="135" t="e">
        <f>VLOOKUP($F60,'Detail Cost'!$15:$497,'DCR- OPEN WELL'!$N$3,FALSE)*1000</f>
        <v>#REF!</v>
      </c>
      <c r="K60" s="136" t="e">
        <f>VLOOKUP($F60,'Detail Cost'!$15:$497,'DCR- OPEN WELL'!$N$4,FALSE)</f>
        <v>#REF!</v>
      </c>
      <c r="L60" s="137" t="e">
        <f t="shared" si="4"/>
        <v>#REF!</v>
      </c>
      <c r="M60" s="138" t="e">
        <f t="shared" si="0"/>
        <v>#REF!</v>
      </c>
      <c r="N60" s="139"/>
    </row>
    <row r="61" spans="2:14" s="85" customFormat="1" ht="18" customHeight="1">
      <c r="B61" s="111"/>
      <c r="C61" s="112"/>
      <c r="D61" s="102">
        <f t="shared" si="1"/>
        <v>6</v>
      </c>
      <c r="E61" s="102" t="e">
        <f>'Detail Cost'!#REF!</f>
        <v>#REF!</v>
      </c>
      <c r="F61" s="108" t="e">
        <f>'Detail Cost'!#REF!</f>
        <v>#REF!</v>
      </c>
      <c r="G61" s="109" t="e">
        <f>'Detail Cost'!#REF!</f>
        <v>#REF!</v>
      </c>
      <c r="H61" s="110" t="e">
        <f>'Detail Cost'!#REF!</f>
        <v>#REF!</v>
      </c>
      <c r="I61" s="134" t="e">
        <f t="shared" si="3"/>
        <v>#REF!</v>
      </c>
      <c r="J61" s="135" t="e">
        <f>VLOOKUP($F61,'Detail Cost'!$15:$497,'DCR- OPEN WELL'!$N$3,FALSE)*1000</f>
        <v>#REF!</v>
      </c>
      <c r="K61" s="136" t="e">
        <f>VLOOKUP($F61,'Detail Cost'!$15:$497,'DCR- OPEN WELL'!$N$4,FALSE)</f>
        <v>#REF!</v>
      </c>
      <c r="L61" s="137" t="e">
        <f t="shared" si="4"/>
        <v>#REF!</v>
      </c>
      <c r="M61" s="138" t="e">
        <f t="shared" si="0"/>
        <v>#REF!</v>
      </c>
      <c r="N61" s="139"/>
    </row>
    <row r="62" spans="2:14" s="85" customFormat="1" ht="18" customHeight="1">
      <c r="B62" s="111"/>
      <c r="C62" s="112"/>
      <c r="D62" s="102">
        <f t="shared" si="1"/>
        <v>6</v>
      </c>
      <c r="E62" s="102">
        <f>'Detail Cost'!C44</f>
        <v>0</v>
      </c>
      <c r="F62" s="108">
        <f>'Detail Cost'!B44</f>
        <v>0</v>
      </c>
      <c r="G62" s="109">
        <f>'Detail Cost'!D44</f>
        <v>0</v>
      </c>
      <c r="H62" s="110">
        <f>'Detail Cost'!E44</f>
        <v>0</v>
      </c>
      <c r="I62" s="134">
        <f t="shared" si="3"/>
        <v>0</v>
      </c>
      <c r="J62" s="135">
        <f>VLOOKUP($F62,'Detail Cost'!$15:$497,'DCR- OPEN WELL'!$N$3,FALSE)*1000</f>
        <v>0</v>
      </c>
      <c r="K62" s="136">
        <f>VLOOKUP($F62,'Detail Cost'!$15:$497,'DCR- OPEN WELL'!$N$4,FALSE)</f>
        <v>0</v>
      </c>
      <c r="L62" s="137">
        <f t="shared" si="4"/>
        <v>0</v>
      </c>
      <c r="M62" s="138" t="e">
        <f t="shared" si="0"/>
        <v>#DIV/0!</v>
      </c>
      <c r="N62" s="139"/>
    </row>
    <row r="63" spans="2:14" s="86" customFormat="1" ht="18" customHeight="1">
      <c r="B63" s="113"/>
      <c r="C63" s="114"/>
      <c r="D63" s="115">
        <v>7</v>
      </c>
      <c r="E63" s="115" t="str">
        <f>'Detail Cost'!C45</f>
        <v>SUB TOTAL</v>
      </c>
      <c r="F63" s="116" t="str">
        <f>'Detail Cost'!B45</f>
        <v xml:space="preserve">TANGIBLE COST - OTHER </v>
      </c>
      <c r="G63" s="117">
        <f>'Detail Cost'!D45</f>
        <v>0</v>
      </c>
      <c r="H63" s="118">
        <f>'Detail Cost'!E45</f>
        <v>0</v>
      </c>
      <c r="I63" s="140">
        <f t="shared" si="3"/>
        <v>0</v>
      </c>
      <c r="J63" s="141" t="e">
        <f>VLOOKUP($F63,'Detail Cost'!$15:$497,'DCR- OPEN WELL'!$N$3,FALSE)*1000</f>
        <v>#N/A</v>
      </c>
      <c r="K63" s="142" t="e">
        <f>VLOOKUP($F63,'Detail Cost'!$15:$497,'DCR- OPEN WELL'!$N$4,FALSE)</f>
        <v>#N/A</v>
      </c>
      <c r="L63" s="143"/>
      <c r="M63" s="144" t="e">
        <f t="shared" si="0"/>
        <v>#DIV/0!</v>
      </c>
      <c r="N63" s="145"/>
    </row>
    <row r="64" spans="2:14" s="85" customFormat="1" ht="18" customHeight="1">
      <c r="B64" s="111"/>
      <c r="C64" s="112"/>
      <c r="D64" s="102">
        <f t="shared" si="1"/>
        <v>7</v>
      </c>
      <c r="E64" s="102" t="e">
        <f>'Detail Cost'!#REF!</f>
        <v>#REF!</v>
      </c>
      <c r="F64" s="108" t="e">
        <f>'Detail Cost'!#REF!</f>
        <v>#REF!</v>
      </c>
      <c r="G64" s="109" t="e">
        <f>'Detail Cost'!#REF!</f>
        <v>#REF!</v>
      </c>
      <c r="H64" s="110" t="e">
        <f>'Detail Cost'!#REF!</f>
        <v>#REF!</v>
      </c>
      <c r="I64" s="134" t="e">
        <f t="shared" si="3"/>
        <v>#REF!</v>
      </c>
      <c r="J64" s="135" t="e">
        <f>VLOOKUP($F64,'Detail Cost'!$15:$497,'DCR- OPEN WELL'!$N$3,FALSE)*1000</f>
        <v>#REF!</v>
      </c>
      <c r="K64" s="136" t="e">
        <f>VLOOKUP($F64,'Detail Cost'!$15:$497,'DCR- OPEN WELL'!$N$4,FALSE)</f>
        <v>#REF!</v>
      </c>
      <c r="L64" s="137" t="e">
        <f t="shared" si="4"/>
        <v>#REF!</v>
      </c>
      <c r="M64" s="138" t="e">
        <f t="shared" si="0"/>
        <v>#REF!</v>
      </c>
      <c r="N64" s="139"/>
    </row>
    <row r="65" spans="2:14" s="85" customFormat="1" ht="18" customHeight="1">
      <c r="B65" s="111"/>
      <c r="C65" s="112"/>
      <c r="D65" s="102">
        <f t="shared" si="1"/>
        <v>7</v>
      </c>
      <c r="E65" s="102" t="e">
        <f>'Detail Cost'!#REF!</f>
        <v>#REF!</v>
      </c>
      <c r="F65" s="108" t="e">
        <f>'Detail Cost'!#REF!</f>
        <v>#REF!</v>
      </c>
      <c r="G65" s="109" t="e">
        <f>'Detail Cost'!#REF!</f>
        <v>#REF!</v>
      </c>
      <c r="H65" s="110" t="e">
        <f>'Detail Cost'!#REF!</f>
        <v>#REF!</v>
      </c>
      <c r="I65" s="134" t="e">
        <f t="shared" si="3"/>
        <v>#REF!</v>
      </c>
      <c r="J65" s="135" t="e">
        <f>VLOOKUP($F65,'Detail Cost'!$15:$497,'DCR- OPEN WELL'!$N$3,FALSE)*1000</f>
        <v>#REF!</v>
      </c>
      <c r="K65" s="136" t="e">
        <f>VLOOKUP($F65,'Detail Cost'!$15:$497,'DCR- OPEN WELL'!$N$4,FALSE)</f>
        <v>#REF!</v>
      </c>
      <c r="L65" s="137" t="e">
        <f t="shared" si="4"/>
        <v>#REF!</v>
      </c>
      <c r="M65" s="138" t="e">
        <f t="shared" si="0"/>
        <v>#REF!</v>
      </c>
      <c r="N65" s="139"/>
    </row>
    <row r="66" spans="2:14" s="85" customFormat="1" ht="18" customHeight="1">
      <c r="B66" s="111"/>
      <c r="C66" s="112"/>
      <c r="D66" s="102">
        <f t="shared" si="1"/>
        <v>7</v>
      </c>
      <c r="E66" s="102">
        <f>'Detail Cost'!C47</f>
        <v>0</v>
      </c>
      <c r="F66" s="108">
        <f>'Detail Cost'!B47</f>
        <v>0</v>
      </c>
      <c r="G66" s="109">
        <f>'Detail Cost'!D47</f>
        <v>0</v>
      </c>
      <c r="H66" s="110">
        <f>'Detail Cost'!E47</f>
        <v>0</v>
      </c>
      <c r="I66" s="134">
        <f t="shared" si="3"/>
        <v>0</v>
      </c>
      <c r="J66" s="135">
        <f>VLOOKUP($F66,'Detail Cost'!$15:$497,'DCR- OPEN WELL'!$N$3,FALSE)*1000</f>
        <v>0</v>
      </c>
      <c r="K66" s="136">
        <f>VLOOKUP($F66,'Detail Cost'!$15:$497,'DCR- OPEN WELL'!$N$4,FALSE)</f>
        <v>0</v>
      </c>
      <c r="L66" s="137">
        <f t="shared" si="4"/>
        <v>0</v>
      </c>
      <c r="M66" s="138" t="e">
        <f t="shared" si="0"/>
        <v>#DIV/0!</v>
      </c>
      <c r="N66" s="139"/>
    </row>
    <row r="67" spans="2:14" s="86" customFormat="1" ht="18" customHeight="1">
      <c r="B67" s="113"/>
      <c r="C67" s="114"/>
      <c r="D67" s="115">
        <v>12</v>
      </c>
      <c r="E67" s="115" t="str">
        <f>'Detail Cost'!C48</f>
        <v>SUB TOTAL</v>
      </c>
      <c r="F67" s="116" t="str">
        <f>'Detail Cost'!B48</f>
        <v>SURVEYS</v>
      </c>
      <c r="G67" s="117">
        <f>'Detail Cost'!D48</f>
        <v>0</v>
      </c>
      <c r="H67" s="118">
        <f>'Detail Cost'!E48</f>
        <v>0</v>
      </c>
      <c r="I67" s="140">
        <f t="shared" si="3"/>
        <v>0</v>
      </c>
      <c r="J67" s="141" t="e">
        <f>VLOOKUP($F67,'Detail Cost'!$15:$497,'DCR- OPEN WELL'!$N$3,FALSE)*1000</f>
        <v>#N/A</v>
      </c>
      <c r="K67" s="142" t="e">
        <f>VLOOKUP($F67,'Detail Cost'!$15:$497,'DCR- OPEN WELL'!$N$4,FALSE)</f>
        <v>#N/A</v>
      </c>
      <c r="L67" s="143"/>
      <c r="M67" s="144" t="e">
        <f t="shared" si="0"/>
        <v>#DIV/0!</v>
      </c>
      <c r="N67" s="145"/>
    </row>
    <row r="68" spans="2:14" s="85" customFormat="1" ht="18" customHeight="1">
      <c r="B68" s="111"/>
      <c r="C68" s="112"/>
      <c r="D68" s="102">
        <f t="shared" si="1"/>
        <v>12</v>
      </c>
      <c r="E68" s="102" t="str">
        <f>'Detail Cost'!C49</f>
        <v>PKT</v>
      </c>
      <c r="F68" s="108" t="str">
        <f>'Detail Cost'!B49</f>
        <v>Survey Tofografis, Pemetaan dan Leveling</v>
      </c>
      <c r="G68" s="109">
        <f>'Detail Cost'!D49</f>
        <v>0</v>
      </c>
      <c r="H68" s="110">
        <f>'Detail Cost'!E49</f>
        <v>0</v>
      </c>
      <c r="I68" s="134">
        <f t="shared" si="3"/>
        <v>0</v>
      </c>
      <c r="J68" s="135" t="e">
        <f>VLOOKUP($F68,'Detail Cost'!$15:$497,'DCR- OPEN WELL'!$N$3,FALSE)*1000</f>
        <v>#N/A</v>
      </c>
      <c r="K68" s="136" t="e">
        <f>VLOOKUP($F68,'Detail Cost'!$15:$497,'DCR- OPEN WELL'!$N$4,FALSE)</f>
        <v>#N/A</v>
      </c>
      <c r="L68" s="137" t="e">
        <f t="shared" si="4"/>
        <v>#N/A</v>
      </c>
      <c r="M68" s="138" t="e">
        <f t="shared" si="0"/>
        <v>#N/A</v>
      </c>
      <c r="N68" s="139"/>
    </row>
    <row r="69" spans="2:14" s="85" customFormat="1" ht="18" customHeight="1">
      <c r="B69" s="111"/>
      <c r="C69" s="112"/>
      <c r="D69" s="102">
        <f t="shared" si="1"/>
        <v>12</v>
      </c>
      <c r="E69" s="102" t="e">
        <f>'Detail Cost'!#REF!</f>
        <v>#REF!</v>
      </c>
      <c r="F69" s="108" t="e">
        <f>'Detail Cost'!#REF!</f>
        <v>#REF!</v>
      </c>
      <c r="G69" s="109" t="e">
        <f>'Detail Cost'!#REF!</f>
        <v>#REF!</v>
      </c>
      <c r="H69" s="110" t="e">
        <f>'Detail Cost'!#REF!</f>
        <v>#REF!</v>
      </c>
      <c r="I69" s="134" t="e">
        <f t="shared" si="3"/>
        <v>#REF!</v>
      </c>
      <c r="J69" s="135" t="e">
        <f>VLOOKUP($F69,'Detail Cost'!$15:$497,'DCR- OPEN WELL'!$N$3,FALSE)*1000</f>
        <v>#REF!</v>
      </c>
      <c r="K69" s="136" t="e">
        <f>VLOOKUP($F69,'Detail Cost'!$15:$497,'DCR- OPEN WELL'!$N$4,FALSE)</f>
        <v>#REF!</v>
      </c>
      <c r="L69" s="137" t="e">
        <f t="shared" si="4"/>
        <v>#REF!</v>
      </c>
      <c r="M69" s="138" t="e">
        <f t="shared" si="0"/>
        <v>#REF!</v>
      </c>
      <c r="N69" s="139"/>
    </row>
    <row r="70" spans="2:14" s="85" customFormat="1" ht="18" customHeight="1">
      <c r="B70" s="111"/>
      <c r="C70" s="112"/>
      <c r="D70" s="102">
        <f t="shared" si="1"/>
        <v>12</v>
      </c>
      <c r="E70" s="102">
        <f>'Detail Cost'!C51</f>
        <v>0</v>
      </c>
      <c r="F70" s="108">
        <f>'Detail Cost'!B51</f>
        <v>0</v>
      </c>
      <c r="G70" s="109">
        <f>'Detail Cost'!D51</f>
        <v>0</v>
      </c>
      <c r="H70" s="110">
        <f>'Detail Cost'!E51</f>
        <v>0</v>
      </c>
      <c r="I70" s="134">
        <f t="shared" si="3"/>
        <v>0</v>
      </c>
      <c r="J70" s="135">
        <f>VLOOKUP($F70,'Detail Cost'!$15:$497,'DCR- OPEN WELL'!$N$3,FALSE)*1000</f>
        <v>0</v>
      </c>
      <c r="K70" s="136">
        <f>VLOOKUP($F70,'Detail Cost'!$15:$497,'DCR- OPEN WELL'!$N$4,FALSE)</f>
        <v>0</v>
      </c>
      <c r="L70" s="137">
        <f t="shared" si="4"/>
        <v>0</v>
      </c>
      <c r="M70" s="138" t="e">
        <f t="shared" si="0"/>
        <v>#DIV/0!</v>
      </c>
      <c r="N70" s="139"/>
    </row>
    <row r="71" spans="2:14" s="86" customFormat="1" ht="18" customHeight="1">
      <c r="B71" s="113"/>
      <c r="C71" s="114"/>
      <c r="D71" s="115">
        <v>13</v>
      </c>
      <c r="E71" s="115" t="str">
        <f>'Detail Cost'!C52</f>
        <v>SUB TOTAL</v>
      </c>
      <c r="F71" s="116" t="str">
        <f>'Detail Cost'!B52</f>
        <v>LOCATION STAKING AND POSITIONING</v>
      </c>
      <c r="G71" s="117">
        <f>'Detail Cost'!D52</f>
        <v>0</v>
      </c>
      <c r="H71" s="118">
        <f>'Detail Cost'!E52</f>
        <v>0</v>
      </c>
      <c r="I71" s="140">
        <f t="shared" si="3"/>
        <v>0</v>
      </c>
      <c r="J71" s="141" t="e">
        <f>VLOOKUP($F71,'Detail Cost'!$15:$497,'DCR- OPEN WELL'!$N$3,FALSE)*1000</f>
        <v>#N/A</v>
      </c>
      <c r="K71" s="142" t="e">
        <f>VLOOKUP($F71,'Detail Cost'!$15:$497,'DCR- OPEN WELL'!$N$4,FALSE)</f>
        <v>#N/A</v>
      </c>
      <c r="L71" s="143"/>
      <c r="M71" s="144" t="e">
        <f t="shared" si="0"/>
        <v>#DIV/0!</v>
      </c>
      <c r="N71" s="145"/>
    </row>
    <row r="72" spans="2:14" s="85" customFormat="1" ht="18" customHeight="1">
      <c r="B72" s="111"/>
      <c r="C72" s="112"/>
      <c r="D72" s="102">
        <f t="shared" si="1"/>
        <v>13</v>
      </c>
      <c r="E72" s="102" t="e">
        <f>'Detail Cost'!#REF!</f>
        <v>#REF!</v>
      </c>
      <c r="F72" s="108" t="e">
        <f>'Detail Cost'!#REF!</f>
        <v>#REF!</v>
      </c>
      <c r="G72" s="109" t="e">
        <f>'Detail Cost'!#REF!</f>
        <v>#REF!</v>
      </c>
      <c r="H72" s="110" t="e">
        <f>'Detail Cost'!#REF!</f>
        <v>#REF!</v>
      </c>
      <c r="I72" s="134" t="e">
        <f t="shared" si="3"/>
        <v>#REF!</v>
      </c>
      <c r="J72" s="135" t="e">
        <f>VLOOKUP($F72,'Detail Cost'!$15:$497,'DCR- OPEN WELL'!$N$3,FALSE)*1000</f>
        <v>#REF!</v>
      </c>
      <c r="K72" s="136" t="e">
        <f>VLOOKUP($F72,'Detail Cost'!$15:$497,'DCR- OPEN WELL'!$N$4,FALSE)</f>
        <v>#REF!</v>
      </c>
      <c r="L72" s="137" t="e">
        <f t="shared" si="4"/>
        <v>#REF!</v>
      </c>
      <c r="M72" s="138" t="e">
        <f t="shared" si="0"/>
        <v>#REF!</v>
      </c>
      <c r="N72" s="139"/>
    </row>
    <row r="73" spans="2:14" s="85" customFormat="1" ht="18" customHeight="1">
      <c r="B73" s="111"/>
      <c r="C73" s="112"/>
      <c r="D73" s="102">
        <f t="shared" si="1"/>
        <v>13</v>
      </c>
      <c r="E73" s="102">
        <f>'Detail Cost'!C54</f>
        <v>0</v>
      </c>
      <c r="F73" s="108">
        <f>'Detail Cost'!B54</f>
        <v>0</v>
      </c>
      <c r="G73" s="109">
        <f>'Detail Cost'!D54</f>
        <v>0</v>
      </c>
      <c r="H73" s="110">
        <f>'Detail Cost'!E54</f>
        <v>0</v>
      </c>
      <c r="I73" s="134">
        <f t="shared" si="3"/>
        <v>0</v>
      </c>
      <c r="J73" s="135">
        <f>VLOOKUP($F73,'Detail Cost'!$15:$497,'DCR- OPEN WELL'!$N$3,FALSE)*1000</f>
        <v>0</v>
      </c>
      <c r="K73" s="136">
        <f>VLOOKUP($F73,'Detail Cost'!$15:$497,'DCR- OPEN WELL'!$N$4,FALSE)</f>
        <v>0</v>
      </c>
      <c r="L73" s="137">
        <f t="shared" si="4"/>
        <v>0</v>
      </c>
      <c r="M73" s="138" t="e">
        <f t="shared" si="0"/>
        <v>#DIV/0!</v>
      </c>
      <c r="N73" s="139"/>
    </row>
    <row r="74" spans="2:14" s="86" customFormat="1" ht="18" customHeight="1">
      <c r="B74" s="113"/>
      <c r="C74" s="114"/>
      <c r="D74" s="115">
        <v>14</v>
      </c>
      <c r="E74" s="115" t="str">
        <f>'Detail Cost'!C55</f>
        <v>SUB TOTAL</v>
      </c>
      <c r="F74" s="116" t="str">
        <f>'Detail Cost'!B55</f>
        <v>WELL SITE AND ACCESS ROAD PREPARATION</v>
      </c>
      <c r="G74" s="117">
        <f>'Detail Cost'!D55</f>
        <v>0</v>
      </c>
      <c r="H74" s="118">
        <f>'Detail Cost'!E55</f>
        <v>0</v>
      </c>
      <c r="I74" s="140">
        <f t="shared" si="3"/>
        <v>0</v>
      </c>
      <c r="J74" s="141" t="e">
        <f>VLOOKUP($F74,'Detail Cost'!$15:$497,'DCR- OPEN WELL'!$N$3,FALSE)*1000</f>
        <v>#N/A</v>
      </c>
      <c r="K74" s="142" t="e">
        <f>VLOOKUP($F74,'Detail Cost'!$15:$497,'DCR- OPEN WELL'!$N$4,FALSE)</f>
        <v>#N/A</v>
      </c>
      <c r="L74" s="143"/>
      <c r="M74" s="144" t="e">
        <f t="shared" si="0"/>
        <v>#DIV/0!</v>
      </c>
      <c r="N74" s="145"/>
    </row>
    <row r="75" spans="2:14" s="85" customFormat="1" ht="18" customHeight="1">
      <c r="B75" s="111"/>
      <c r="C75" s="112"/>
      <c r="D75" s="102">
        <f t="shared" si="1"/>
        <v>14</v>
      </c>
      <c r="E75" s="102" t="e">
        <f>'Detail Cost'!#REF!</f>
        <v>#REF!</v>
      </c>
      <c r="F75" s="108" t="e">
        <f>'Detail Cost'!#REF!</f>
        <v>#REF!</v>
      </c>
      <c r="G75" s="109" t="e">
        <f>'Detail Cost'!#REF!</f>
        <v>#REF!</v>
      </c>
      <c r="H75" s="110" t="e">
        <f>'Detail Cost'!#REF!</f>
        <v>#REF!</v>
      </c>
      <c r="I75" s="134" t="e">
        <f t="shared" si="3"/>
        <v>#REF!</v>
      </c>
      <c r="J75" s="135" t="e">
        <f>VLOOKUP($F75,'Detail Cost'!$15:$497,'DCR- OPEN WELL'!$N$3,FALSE)*1000</f>
        <v>#REF!</v>
      </c>
      <c r="K75" s="136" t="e">
        <f>VLOOKUP($F75,'Detail Cost'!$15:$497,'DCR- OPEN WELL'!$N$4,FALSE)</f>
        <v>#REF!</v>
      </c>
      <c r="L75" s="137" t="e">
        <f t="shared" si="4"/>
        <v>#REF!</v>
      </c>
      <c r="M75" s="138" t="e">
        <f t="shared" si="0"/>
        <v>#REF!</v>
      </c>
      <c r="N75" s="139"/>
    </row>
    <row r="76" spans="2:14" s="85" customFormat="1" ht="18" customHeight="1">
      <c r="B76" s="111"/>
      <c r="C76" s="112"/>
      <c r="D76" s="102">
        <f t="shared" si="1"/>
        <v>14</v>
      </c>
      <c r="E76" s="102" t="str">
        <f>'Detail Cost'!C56</f>
        <v>PKT</v>
      </c>
      <c r="F76" s="108" t="str">
        <f>'Detail Cost'!B56</f>
        <v>Penyiapan Lokasi Workover</v>
      </c>
      <c r="G76" s="109">
        <f>'Detail Cost'!D56</f>
        <v>0</v>
      </c>
      <c r="H76" s="110">
        <f>'Detail Cost'!E56</f>
        <v>39324.324324324327</v>
      </c>
      <c r="I76" s="134">
        <f t="shared" si="3"/>
        <v>39324.324324324327</v>
      </c>
      <c r="J76" s="135">
        <f>VLOOKUP($F76,'Detail Cost'!$15:$497,'DCR- OPEN WELL'!$N$3,FALSE)*1000</f>
        <v>0</v>
      </c>
      <c r="K76" s="136">
        <f>VLOOKUP($F76,'Detail Cost'!$15:$497,'DCR- OPEN WELL'!$N$4,FALSE)</f>
        <v>0</v>
      </c>
      <c r="L76" s="137">
        <f t="shared" si="4"/>
        <v>0</v>
      </c>
      <c r="M76" s="138">
        <f t="shared" si="0"/>
        <v>0</v>
      </c>
      <c r="N76" s="139"/>
    </row>
    <row r="77" spans="2:14" s="85" customFormat="1" ht="18" customHeight="1">
      <c r="B77" s="111"/>
      <c r="C77" s="112"/>
      <c r="D77" s="102">
        <f t="shared" si="1"/>
        <v>14</v>
      </c>
      <c r="E77" s="102" t="e">
        <f>'Detail Cost'!#REF!</f>
        <v>#REF!</v>
      </c>
      <c r="F77" s="108" t="e">
        <f>'Detail Cost'!#REF!</f>
        <v>#REF!</v>
      </c>
      <c r="G77" s="109" t="e">
        <f>'Detail Cost'!#REF!</f>
        <v>#REF!</v>
      </c>
      <c r="H77" s="110" t="e">
        <f>'Detail Cost'!#REF!</f>
        <v>#REF!</v>
      </c>
      <c r="I77" s="134" t="e">
        <f t="shared" si="3"/>
        <v>#REF!</v>
      </c>
      <c r="J77" s="135" t="e">
        <f>VLOOKUP($F77,'Detail Cost'!$15:$497,'DCR- OPEN WELL'!$N$3,FALSE)*1000</f>
        <v>#REF!</v>
      </c>
      <c r="K77" s="136" t="e">
        <f>VLOOKUP($F77,'Detail Cost'!$15:$497,'DCR- OPEN WELL'!$N$4,FALSE)</f>
        <v>#REF!</v>
      </c>
      <c r="L77" s="137" t="e">
        <f t="shared" si="4"/>
        <v>#REF!</v>
      </c>
      <c r="M77" s="138" t="e">
        <f t="shared" ref="M77:M140" si="5">L77/I77</f>
        <v>#REF!</v>
      </c>
      <c r="N77" s="139"/>
    </row>
    <row r="78" spans="2:14" s="85" customFormat="1" ht="18" customHeight="1">
      <c r="B78" s="111"/>
      <c r="C78" s="112"/>
      <c r="D78" s="102">
        <f t="shared" ref="D78:D141" si="6">D77</f>
        <v>14</v>
      </c>
      <c r="E78" s="102" t="e">
        <f>'Detail Cost'!#REF!</f>
        <v>#REF!</v>
      </c>
      <c r="F78" s="108" t="e">
        <f>'Detail Cost'!#REF!</f>
        <v>#REF!</v>
      </c>
      <c r="G78" s="109" t="e">
        <f>'Detail Cost'!#REF!</f>
        <v>#REF!</v>
      </c>
      <c r="H78" s="110" t="e">
        <f>'Detail Cost'!#REF!</f>
        <v>#REF!</v>
      </c>
      <c r="I78" s="134" t="e">
        <f t="shared" si="3"/>
        <v>#REF!</v>
      </c>
      <c r="J78" s="135" t="e">
        <f>VLOOKUP($F78,'Detail Cost'!$15:$497,'DCR- OPEN WELL'!$N$3,FALSE)*1000</f>
        <v>#REF!</v>
      </c>
      <c r="K78" s="136" t="e">
        <f>VLOOKUP($F78,'Detail Cost'!$15:$497,'DCR- OPEN WELL'!$N$4,FALSE)</f>
        <v>#REF!</v>
      </c>
      <c r="L78" s="137" t="e">
        <f t="shared" si="4"/>
        <v>#REF!</v>
      </c>
      <c r="M78" s="138" t="e">
        <f t="shared" si="5"/>
        <v>#REF!</v>
      </c>
      <c r="N78" s="139"/>
    </row>
    <row r="79" spans="2:14" s="85" customFormat="1" ht="18" customHeight="1">
      <c r="B79" s="111"/>
      <c r="C79" s="112"/>
      <c r="D79" s="102">
        <f t="shared" si="6"/>
        <v>14</v>
      </c>
      <c r="E79" s="102" t="e">
        <f>'Detail Cost'!#REF!</f>
        <v>#REF!</v>
      </c>
      <c r="F79" s="108" t="e">
        <f>'Detail Cost'!#REF!</f>
        <v>#REF!</v>
      </c>
      <c r="G79" s="109" t="e">
        <f>'Detail Cost'!#REF!</f>
        <v>#REF!</v>
      </c>
      <c r="H79" s="110" t="e">
        <f>'Detail Cost'!#REF!</f>
        <v>#REF!</v>
      </c>
      <c r="I79" s="134" t="e">
        <f t="shared" si="3"/>
        <v>#REF!</v>
      </c>
      <c r="J79" s="135" t="e">
        <f>VLOOKUP($F79,'Detail Cost'!$15:$497,'DCR- OPEN WELL'!$N$3,FALSE)*1000</f>
        <v>#REF!</v>
      </c>
      <c r="K79" s="136" t="e">
        <f>VLOOKUP($F79,'Detail Cost'!$15:$497,'DCR- OPEN WELL'!$N$4,FALSE)</f>
        <v>#REF!</v>
      </c>
      <c r="L79" s="137" t="e">
        <f t="shared" si="4"/>
        <v>#REF!</v>
      </c>
      <c r="M79" s="138" t="e">
        <f t="shared" si="5"/>
        <v>#REF!</v>
      </c>
      <c r="N79" s="139"/>
    </row>
    <row r="80" spans="2:14" s="85" customFormat="1" ht="18" customHeight="1">
      <c r="B80" s="111"/>
      <c r="C80" s="112"/>
      <c r="D80" s="102">
        <f t="shared" si="6"/>
        <v>14</v>
      </c>
      <c r="E80" s="102" t="e">
        <f>'Detail Cost'!#REF!</f>
        <v>#REF!</v>
      </c>
      <c r="F80" s="108" t="e">
        <f>'Detail Cost'!#REF!</f>
        <v>#REF!</v>
      </c>
      <c r="G80" s="109" t="e">
        <f>'Detail Cost'!#REF!</f>
        <v>#REF!</v>
      </c>
      <c r="H80" s="110" t="e">
        <f>'Detail Cost'!#REF!</f>
        <v>#REF!</v>
      </c>
      <c r="I80" s="134" t="e">
        <f t="shared" si="3"/>
        <v>#REF!</v>
      </c>
      <c r="J80" s="135" t="e">
        <f>VLOOKUP($F80,'Detail Cost'!$15:$497,'DCR- OPEN WELL'!$N$3,FALSE)*1000</f>
        <v>#REF!</v>
      </c>
      <c r="K80" s="136" t="e">
        <f>VLOOKUP($F80,'Detail Cost'!$15:$497,'DCR- OPEN WELL'!$N$4,FALSE)</f>
        <v>#REF!</v>
      </c>
      <c r="L80" s="137" t="e">
        <f t="shared" si="4"/>
        <v>#REF!</v>
      </c>
      <c r="M80" s="138" t="e">
        <f t="shared" si="5"/>
        <v>#REF!</v>
      </c>
      <c r="N80" s="139"/>
    </row>
    <row r="81" spans="2:14" s="85" customFormat="1" ht="18" customHeight="1">
      <c r="B81" s="111"/>
      <c r="C81" s="112"/>
      <c r="D81" s="102">
        <f t="shared" si="6"/>
        <v>14</v>
      </c>
      <c r="E81" s="102" t="e">
        <f>'Detail Cost'!#REF!</f>
        <v>#REF!</v>
      </c>
      <c r="F81" s="108" t="e">
        <f>'Detail Cost'!#REF!</f>
        <v>#REF!</v>
      </c>
      <c r="G81" s="109" t="e">
        <f>'Detail Cost'!#REF!</f>
        <v>#REF!</v>
      </c>
      <c r="H81" s="110" t="e">
        <f>'Detail Cost'!#REF!</f>
        <v>#REF!</v>
      </c>
      <c r="I81" s="134" t="e">
        <f t="shared" ref="I81:I144" si="7">(G81/13900)+H81</f>
        <v>#REF!</v>
      </c>
      <c r="J81" s="135" t="e">
        <f>VLOOKUP($F81,'Detail Cost'!$15:$497,'DCR- OPEN WELL'!$N$3,FALSE)*1000</f>
        <v>#REF!</v>
      </c>
      <c r="K81" s="136" t="e">
        <f>VLOOKUP($F81,'Detail Cost'!$15:$497,'DCR- OPEN WELL'!$N$4,FALSE)</f>
        <v>#REF!</v>
      </c>
      <c r="L81" s="137" t="e">
        <f t="shared" ref="L81:L144" si="8">(J81/13900)+K81</f>
        <v>#REF!</v>
      </c>
      <c r="M81" s="138" t="e">
        <f t="shared" si="5"/>
        <v>#REF!</v>
      </c>
      <c r="N81" s="139"/>
    </row>
    <row r="82" spans="2:14" s="85" customFormat="1" ht="18" customHeight="1">
      <c r="B82" s="111"/>
      <c r="C82" s="112"/>
      <c r="D82" s="102">
        <f t="shared" si="6"/>
        <v>14</v>
      </c>
      <c r="E82" s="102">
        <f>'Detail Cost'!C58</f>
        <v>0</v>
      </c>
      <c r="F82" s="108">
        <f>'Detail Cost'!B58</f>
        <v>0</v>
      </c>
      <c r="G82" s="109">
        <f>'Detail Cost'!D58</f>
        <v>0</v>
      </c>
      <c r="H82" s="110">
        <f>'Detail Cost'!E58</f>
        <v>0</v>
      </c>
      <c r="I82" s="134">
        <f t="shared" si="7"/>
        <v>0</v>
      </c>
      <c r="J82" s="135">
        <f>VLOOKUP($F82,'Detail Cost'!$15:$497,'DCR- OPEN WELL'!$N$3,FALSE)*1000</f>
        <v>0</v>
      </c>
      <c r="K82" s="136">
        <f>VLOOKUP($F82,'Detail Cost'!$15:$497,'DCR- OPEN WELL'!$N$4,FALSE)</f>
        <v>0</v>
      </c>
      <c r="L82" s="137">
        <f t="shared" si="8"/>
        <v>0</v>
      </c>
      <c r="M82" s="138" t="e">
        <f t="shared" si="5"/>
        <v>#DIV/0!</v>
      </c>
      <c r="N82" s="139"/>
    </row>
    <row r="83" spans="2:14" s="86" customFormat="1" ht="18" customHeight="1">
      <c r="B83" s="113"/>
      <c r="C83" s="114"/>
      <c r="D83" s="115">
        <v>15</v>
      </c>
      <c r="E83" s="115" t="str">
        <f>'Detail Cost'!C59</f>
        <v>SUB TOTAL</v>
      </c>
      <c r="F83" s="116" t="str">
        <f>'Detail Cost'!B59</f>
        <v>SERVICE LINES &amp; COMMUNICATIONS</v>
      </c>
      <c r="G83" s="117">
        <f>'Detail Cost'!D59</f>
        <v>0</v>
      </c>
      <c r="H83" s="118">
        <f>'Detail Cost'!E59</f>
        <v>0</v>
      </c>
      <c r="I83" s="140">
        <f t="shared" si="7"/>
        <v>0</v>
      </c>
      <c r="J83" s="141" t="e">
        <f>VLOOKUP($F83,'Detail Cost'!$15:$497,'DCR- OPEN WELL'!$N$3,FALSE)*1000</f>
        <v>#N/A</v>
      </c>
      <c r="K83" s="142" t="e">
        <f>VLOOKUP($F83,'Detail Cost'!$15:$497,'DCR- OPEN WELL'!$N$4,FALSE)</f>
        <v>#N/A</v>
      </c>
      <c r="L83" s="143" t="e">
        <f t="shared" si="8"/>
        <v>#N/A</v>
      </c>
      <c r="M83" s="144" t="e">
        <f t="shared" si="5"/>
        <v>#N/A</v>
      </c>
      <c r="N83" s="145"/>
    </row>
    <row r="84" spans="2:14" s="85" customFormat="1" ht="18" customHeight="1">
      <c r="B84" s="111"/>
      <c r="C84" s="112"/>
      <c r="D84" s="102">
        <f t="shared" si="6"/>
        <v>15</v>
      </c>
      <c r="E84" s="102" t="e">
        <f>'Detail Cost'!#REF!</f>
        <v>#REF!</v>
      </c>
      <c r="F84" s="108" t="e">
        <f>'Detail Cost'!#REF!</f>
        <v>#REF!</v>
      </c>
      <c r="G84" s="109" t="e">
        <f>'Detail Cost'!#REF!</f>
        <v>#REF!</v>
      </c>
      <c r="H84" s="110" t="e">
        <f>'Detail Cost'!#REF!</f>
        <v>#REF!</v>
      </c>
      <c r="I84" s="134" t="e">
        <f t="shared" si="7"/>
        <v>#REF!</v>
      </c>
      <c r="J84" s="135" t="e">
        <f>VLOOKUP($F84,'Detail Cost'!$15:$497,'DCR- OPEN WELL'!$N$3,FALSE)*1000</f>
        <v>#REF!</v>
      </c>
      <c r="K84" s="136" t="e">
        <f>VLOOKUP($F84,'Detail Cost'!$15:$497,'DCR- OPEN WELL'!$N$4,FALSE)</f>
        <v>#REF!</v>
      </c>
      <c r="L84" s="137" t="e">
        <f t="shared" si="8"/>
        <v>#REF!</v>
      </c>
      <c r="M84" s="138" t="e">
        <f t="shared" ref="M84:M91" si="9">L84/I84</f>
        <v>#REF!</v>
      </c>
      <c r="N84" s="139"/>
    </row>
    <row r="85" spans="2:14" s="85" customFormat="1" ht="18" customHeight="1">
      <c r="B85" s="111"/>
      <c r="C85" s="112"/>
      <c r="D85" s="102">
        <f t="shared" si="6"/>
        <v>15</v>
      </c>
      <c r="E85" s="102" t="e">
        <f>'Detail Cost'!#REF!</f>
        <v>#REF!</v>
      </c>
      <c r="F85" s="108" t="str">
        <f>'Detail Cost'!B60</f>
        <v xml:space="preserve">Service Line &amp; Communication (Area ASSET 2)									</v>
      </c>
      <c r="G85" s="109">
        <f>'Detail Cost'!D60</f>
        <v>0</v>
      </c>
      <c r="H85" s="110">
        <f>'Detail Cost'!E60</f>
        <v>2967.9997184684676</v>
      </c>
      <c r="I85" s="134">
        <f t="shared" si="7"/>
        <v>2967.9997184684676</v>
      </c>
      <c r="J85" s="135" t="e">
        <f>VLOOKUP($F85,'Detail Cost'!$15:$497,'DCR- OPEN WELL'!$N$3,FALSE)*1000</f>
        <v>#N/A</v>
      </c>
      <c r="K85" s="136" t="e">
        <f>VLOOKUP($F85,'Detail Cost'!$15:$497,'DCR- OPEN WELL'!$N$4,FALSE)</f>
        <v>#N/A</v>
      </c>
      <c r="L85" s="137" t="e">
        <f t="shared" ref="L85:L91" si="10">(J85/13900)+K85</f>
        <v>#N/A</v>
      </c>
      <c r="M85" s="138" t="e">
        <f t="shared" si="9"/>
        <v>#N/A</v>
      </c>
      <c r="N85" s="139"/>
    </row>
    <row r="86" spans="2:14" s="85" customFormat="1" ht="18" customHeight="1">
      <c r="B86" s="111"/>
      <c r="C86" s="112"/>
      <c r="D86" s="102">
        <f t="shared" si="6"/>
        <v>15</v>
      </c>
      <c r="E86" s="102" t="str">
        <f>'Detail Cost'!C60</f>
        <v>PKT</v>
      </c>
      <c r="F86" s="108" t="e">
        <f>'Detail Cost'!#REF!</f>
        <v>#REF!</v>
      </c>
      <c r="G86" s="109" t="e">
        <f>'Detail Cost'!#REF!</f>
        <v>#REF!</v>
      </c>
      <c r="H86" s="110" t="e">
        <f>'Detail Cost'!#REF!</f>
        <v>#REF!</v>
      </c>
      <c r="I86" s="134" t="e">
        <f t="shared" si="7"/>
        <v>#REF!</v>
      </c>
      <c r="J86" s="135" t="e">
        <f>VLOOKUP($F86,'Detail Cost'!$15:$497,'DCR- OPEN WELL'!$N$3,FALSE)*1000</f>
        <v>#REF!</v>
      </c>
      <c r="K86" s="136" t="e">
        <f>VLOOKUP($F86,'Detail Cost'!$15:$497,'DCR- OPEN WELL'!$N$4,FALSE)</f>
        <v>#REF!</v>
      </c>
      <c r="L86" s="137" t="e">
        <f t="shared" si="10"/>
        <v>#REF!</v>
      </c>
      <c r="M86" s="138" t="e">
        <f t="shared" si="9"/>
        <v>#REF!</v>
      </c>
      <c r="N86" s="139"/>
    </row>
    <row r="87" spans="2:14" s="85" customFormat="1" ht="18" customHeight="1">
      <c r="B87" s="111"/>
      <c r="C87" s="112"/>
      <c r="D87" s="102">
        <f t="shared" si="6"/>
        <v>15</v>
      </c>
      <c r="E87" s="102" t="e">
        <f>'Detail Cost'!#REF!</f>
        <v>#REF!</v>
      </c>
      <c r="F87" s="108" t="e">
        <f>'Detail Cost'!#REF!</f>
        <v>#REF!</v>
      </c>
      <c r="G87" s="109" t="e">
        <f>'Detail Cost'!#REF!</f>
        <v>#REF!</v>
      </c>
      <c r="H87" s="110" t="e">
        <f>'Detail Cost'!#REF!</f>
        <v>#REF!</v>
      </c>
      <c r="I87" s="134" t="e">
        <f t="shared" si="7"/>
        <v>#REF!</v>
      </c>
      <c r="J87" s="135" t="e">
        <f>VLOOKUP($F87,'Detail Cost'!$15:$497,'DCR- OPEN WELL'!$N$3,FALSE)*1000</f>
        <v>#REF!</v>
      </c>
      <c r="K87" s="136" t="e">
        <f>VLOOKUP($F87,'Detail Cost'!$15:$497,'DCR- OPEN WELL'!$N$4,FALSE)</f>
        <v>#REF!</v>
      </c>
      <c r="L87" s="137" t="e">
        <f t="shared" si="10"/>
        <v>#REF!</v>
      </c>
      <c r="M87" s="138" t="e">
        <f t="shared" si="9"/>
        <v>#REF!</v>
      </c>
      <c r="N87" s="139"/>
    </row>
    <row r="88" spans="2:14" s="85" customFormat="1" ht="18" customHeight="1">
      <c r="B88" s="111"/>
      <c r="C88" s="112"/>
      <c r="D88" s="102">
        <f t="shared" si="6"/>
        <v>15</v>
      </c>
      <c r="E88" s="102" t="e">
        <f>'Detail Cost'!#REF!</f>
        <v>#REF!</v>
      </c>
      <c r="F88" s="108" t="e">
        <f>'Detail Cost'!#REF!</f>
        <v>#REF!</v>
      </c>
      <c r="G88" s="109" t="e">
        <f>'Detail Cost'!#REF!</f>
        <v>#REF!</v>
      </c>
      <c r="H88" s="110" t="e">
        <f>'Detail Cost'!#REF!</f>
        <v>#REF!</v>
      </c>
      <c r="I88" s="134" t="e">
        <f t="shared" si="7"/>
        <v>#REF!</v>
      </c>
      <c r="J88" s="135" t="e">
        <f>VLOOKUP($F88,'Detail Cost'!$15:$497,'DCR- OPEN WELL'!$N$3,FALSE)*1000</f>
        <v>#REF!</v>
      </c>
      <c r="K88" s="136" t="e">
        <f>VLOOKUP($F88,'Detail Cost'!$15:$497,'DCR- OPEN WELL'!$N$4,FALSE)</f>
        <v>#REF!</v>
      </c>
      <c r="L88" s="137" t="e">
        <f t="shared" si="10"/>
        <v>#REF!</v>
      </c>
      <c r="M88" s="138" t="e">
        <f t="shared" si="9"/>
        <v>#REF!</v>
      </c>
      <c r="N88" s="139"/>
    </row>
    <row r="89" spans="2:14" s="85" customFormat="1" ht="18" customHeight="1">
      <c r="B89" s="111"/>
      <c r="C89" s="112"/>
      <c r="D89" s="102">
        <f t="shared" si="6"/>
        <v>15</v>
      </c>
      <c r="E89" s="102" t="e">
        <f>'Detail Cost'!#REF!</f>
        <v>#REF!</v>
      </c>
      <c r="F89" s="108" t="e">
        <f>'Detail Cost'!#REF!</f>
        <v>#REF!</v>
      </c>
      <c r="G89" s="109" t="e">
        <f>'Detail Cost'!#REF!</f>
        <v>#REF!</v>
      </c>
      <c r="H89" s="110" t="e">
        <f>'Detail Cost'!#REF!</f>
        <v>#REF!</v>
      </c>
      <c r="I89" s="134" t="e">
        <f t="shared" si="7"/>
        <v>#REF!</v>
      </c>
      <c r="J89" s="135" t="e">
        <f>VLOOKUP($F89,'Detail Cost'!$15:$497,'DCR- OPEN WELL'!$N$3,FALSE)*1000</f>
        <v>#REF!</v>
      </c>
      <c r="K89" s="136" t="e">
        <f>VLOOKUP($F89,'Detail Cost'!$15:$497,'DCR- OPEN WELL'!$N$4,FALSE)</f>
        <v>#REF!</v>
      </c>
      <c r="L89" s="137" t="e">
        <f t="shared" si="10"/>
        <v>#REF!</v>
      </c>
      <c r="M89" s="138" t="e">
        <f t="shared" si="9"/>
        <v>#REF!</v>
      </c>
      <c r="N89" s="139"/>
    </row>
    <row r="90" spans="2:14" s="85" customFormat="1" ht="18" customHeight="1">
      <c r="B90" s="111"/>
      <c r="C90" s="112"/>
      <c r="D90" s="102">
        <f t="shared" si="6"/>
        <v>15</v>
      </c>
      <c r="E90" s="102" t="e">
        <f>'Detail Cost'!#REF!</f>
        <v>#REF!</v>
      </c>
      <c r="F90" s="108" t="e">
        <f>'Detail Cost'!#REF!</f>
        <v>#REF!</v>
      </c>
      <c r="G90" s="109" t="e">
        <f>'Detail Cost'!#REF!</f>
        <v>#REF!</v>
      </c>
      <c r="H90" s="110" t="e">
        <f>'Detail Cost'!#REF!</f>
        <v>#REF!</v>
      </c>
      <c r="I90" s="134" t="e">
        <f t="shared" si="7"/>
        <v>#REF!</v>
      </c>
      <c r="J90" s="135" t="e">
        <f>VLOOKUP($F90,'Detail Cost'!$15:$497,'DCR- OPEN WELL'!$N$3,FALSE)*1000</f>
        <v>#REF!</v>
      </c>
      <c r="K90" s="136" t="e">
        <f>VLOOKUP($F90,'Detail Cost'!$15:$497,'DCR- OPEN WELL'!$N$4,FALSE)</f>
        <v>#REF!</v>
      </c>
      <c r="L90" s="137" t="e">
        <f t="shared" si="10"/>
        <v>#REF!</v>
      </c>
      <c r="M90" s="138" t="e">
        <f t="shared" si="9"/>
        <v>#REF!</v>
      </c>
      <c r="N90" s="139"/>
    </row>
    <row r="91" spans="2:14" s="85" customFormat="1" ht="18" customHeight="1">
      <c r="B91" s="111"/>
      <c r="C91" s="112"/>
      <c r="D91" s="102">
        <f t="shared" si="6"/>
        <v>15</v>
      </c>
      <c r="E91" s="102" t="e">
        <f>'Detail Cost'!#REF!</f>
        <v>#REF!</v>
      </c>
      <c r="F91" s="108" t="e">
        <f>'Detail Cost'!#REF!</f>
        <v>#REF!</v>
      </c>
      <c r="G91" s="109" t="e">
        <f>'Detail Cost'!#REF!</f>
        <v>#REF!</v>
      </c>
      <c r="H91" s="110" t="e">
        <f>'Detail Cost'!#REF!</f>
        <v>#REF!</v>
      </c>
      <c r="I91" s="134" t="e">
        <f t="shared" si="7"/>
        <v>#REF!</v>
      </c>
      <c r="J91" s="135" t="e">
        <f>VLOOKUP($F91,'Detail Cost'!$15:$497,'DCR- OPEN WELL'!$N$3,FALSE)*1000</f>
        <v>#REF!</v>
      </c>
      <c r="K91" s="136" t="e">
        <f>VLOOKUP($F91,'Detail Cost'!$15:$497,'DCR- OPEN WELL'!$N$4,FALSE)</f>
        <v>#REF!</v>
      </c>
      <c r="L91" s="137" t="e">
        <f t="shared" si="10"/>
        <v>#REF!</v>
      </c>
      <c r="M91" s="138" t="e">
        <f t="shared" si="9"/>
        <v>#REF!</v>
      </c>
      <c r="N91" s="139"/>
    </row>
    <row r="92" spans="2:14" s="85" customFormat="1" ht="18" customHeight="1">
      <c r="B92" s="111"/>
      <c r="C92" s="112"/>
      <c r="D92" s="102">
        <f t="shared" si="6"/>
        <v>15</v>
      </c>
      <c r="E92" s="102" t="e">
        <f>'Detail Cost'!#REF!</f>
        <v>#REF!</v>
      </c>
      <c r="F92" s="108" t="e">
        <f>'Detail Cost'!#REF!</f>
        <v>#REF!</v>
      </c>
      <c r="G92" s="109" t="e">
        <f>'Detail Cost'!#REF!</f>
        <v>#REF!</v>
      </c>
      <c r="H92" s="110" t="e">
        <f>'Detail Cost'!#REF!</f>
        <v>#REF!</v>
      </c>
      <c r="I92" s="134" t="e">
        <f t="shared" si="7"/>
        <v>#REF!</v>
      </c>
      <c r="J92" s="135" t="e">
        <f>VLOOKUP($F92,'Detail Cost'!$15:$497,'DCR- OPEN WELL'!$N$3,FALSE)*1000</f>
        <v>#REF!</v>
      </c>
      <c r="K92" s="136" t="e">
        <f>VLOOKUP($F92,'Detail Cost'!$15:$497,'DCR- OPEN WELL'!$N$4,FALSE)</f>
        <v>#REF!</v>
      </c>
      <c r="L92" s="137" t="e">
        <f t="shared" si="8"/>
        <v>#REF!</v>
      </c>
      <c r="M92" s="138" t="e">
        <f t="shared" si="5"/>
        <v>#REF!</v>
      </c>
      <c r="N92" s="139"/>
    </row>
    <row r="93" spans="2:14" s="85" customFormat="1" ht="18" customHeight="1">
      <c r="B93" s="111"/>
      <c r="C93" s="112"/>
      <c r="D93" s="102">
        <f t="shared" si="6"/>
        <v>15</v>
      </c>
      <c r="E93" s="102" t="e">
        <f>'Detail Cost'!#REF!</f>
        <v>#REF!</v>
      </c>
      <c r="F93" s="108" t="e">
        <f>'Detail Cost'!#REF!</f>
        <v>#REF!</v>
      </c>
      <c r="G93" s="109" t="e">
        <f>'Detail Cost'!#REF!</f>
        <v>#REF!</v>
      </c>
      <c r="H93" s="110" t="e">
        <f>'Detail Cost'!#REF!</f>
        <v>#REF!</v>
      </c>
      <c r="I93" s="134" t="e">
        <f t="shared" si="7"/>
        <v>#REF!</v>
      </c>
      <c r="J93" s="135" t="e">
        <f>VLOOKUP($F93,'Detail Cost'!$15:$497,'DCR- OPEN WELL'!$N$3,FALSE)*1000</f>
        <v>#REF!</v>
      </c>
      <c r="K93" s="136" t="e">
        <f>VLOOKUP($F93,'Detail Cost'!$15:$497,'DCR- OPEN WELL'!$N$4,FALSE)</f>
        <v>#REF!</v>
      </c>
      <c r="L93" s="137" t="e">
        <f t="shared" si="8"/>
        <v>#REF!</v>
      </c>
      <c r="M93" s="138" t="e">
        <f t="shared" si="5"/>
        <v>#REF!</v>
      </c>
      <c r="N93" s="139"/>
    </row>
    <row r="94" spans="2:14" s="85" customFormat="1" ht="18" customHeight="1">
      <c r="B94" s="111"/>
      <c r="C94" s="112"/>
      <c r="D94" s="102">
        <f t="shared" si="6"/>
        <v>15</v>
      </c>
      <c r="E94" s="102">
        <f>'Detail Cost'!C62</f>
        <v>0</v>
      </c>
      <c r="F94" s="108">
        <f>'Detail Cost'!B62</f>
        <v>0</v>
      </c>
      <c r="G94" s="109">
        <f>'Detail Cost'!D62</f>
        <v>0</v>
      </c>
      <c r="H94" s="110">
        <f>'Detail Cost'!E62</f>
        <v>0</v>
      </c>
      <c r="I94" s="134">
        <f t="shared" si="7"/>
        <v>0</v>
      </c>
      <c r="J94" s="135">
        <f>VLOOKUP($F94,'Detail Cost'!$15:$497,'DCR- OPEN WELL'!$N$3,FALSE)*1000</f>
        <v>0</v>
      </c>
      <c r="K94" s="136">
        <f>VLOOKUP($F94,'Detail Cost'!$15:$497,'DCR- OPEN WELL'!$N$4,FALSE)</f>
        <v>0</v>
      </c>
      <c r="L94" s="137">
        <f t="shared" si="8"/>
        <v>0</v>
      </c>
      <c r="M94" s="138" t="e">
        <f t="shared" si="5"/>
        <v>#DIV/0!</v>
      </c>
      <c r="N94" s="139"/>
    </row>
    <row r="95" spans="2:14" s="86" customFormat="1" ht="18" customHeight="1">
      <c r="B95" s="113"/>
      <c r="C95" s="114"/>
      <c r="D95" s="115">
        <v>16</v>
      </c>
      <c r="E95" s="115" t="str">
        <f>'Detail Cost'!C63</f>
        <v>SUB TOTAL</v>
      </c>
      <c r="F95" s="116" t="str">
        <f>'Detail Cost'!B63</f>
        <v>WATER SYSTEM</v>
      </c>
      <c r="G95" s="117">
        <f>'Detail Cost'!D63</f>
        <v>0</v>
      </c>
      <c r="H95" s="118">
        <f>'Detail Cost'!E63</f>
        <v>0</v>
      </c>
      <c r="I95" s="140">
        <f t="shared" si="7"/>
        <v>0</v>
      </c>
      <c r="J95" s="141" t="e">
        <f>VLOOKUP($F95,'Detail Cost'!$15:$497,'DCR- OPEN WELL'!$N$3,FALSE)*1000</f>
        <v>#N/A</v>
      </c>
      <c r="K95" s="142" t="e">
        <f>VLOOKUP($F95,'Detail Cost'!$15:$497,'DCR- OPEN WELL'!$N$4,FALSE)</f>
        <v>#N/A</v>
      </c>
      <c r="L95" s="143"/>
      <c r="M95" s="144" t="e">
        <f t="shared" si="5"/>
        <v>#DIV/0!</v>
      </c>
      <c r="N95" s="145"/>
    </row>
    <row r="96" spans="2:14" s="85" customFormat="1" ht="18" customHeight="1">
      <c r="B96" s="111"/>
      <c r="C96" s="112"/>
      <c r="D96" s="102">
        <f t="shared" si="6"/>
        <v>16</v>
      </c>
      <c r="E96" s="102" t="e">
        <f>'Detail Cost'!#REF!</f>
        <v>#REF!</v>
      </c>
      <c r="F96" s="108" t="e">
        <f>'Detail Cost'!#REF!</f>
        <v>#REF!</v>
      </c>
      <c r="G96" s="109" t="e">
        <f>'Detail Cost'!#REF!</f>
        <v>#REF!</v>
      </c>
      <c r="H96" s="110" t="e">
        <f>'Detail Cost'!#REF!</f>
        <v>#REF!</v>
      </c>
      <c r="I96" s="134" t="e">
        <f t="shared" si="7"/>
        <v>#REF!</v>
      </c>
      <c r="J96" s="135" t="e">
        <f>VLOOKUP($F96,'Detail Cost'!$15:$497,'DCR- OPEN WELL'!$N$3,FALSE)*1000</f>
        <v>#REF!</v>
      </c>
      <c r="K96" s="136" t="e">
        <f>VLOOKUP($F96,'Detail Cost'!$15:$497,'DCR- OPEN WELL'!$N$4,FALSE)</f>
        <v>#REF!</v>
      </c>
      <c r="L96" s="137" t="e">
        <f t="shared" si="8"/>
        <v>#REF!</v>
      </c>
      <c r="M96" s="138" t="e">
        <f t="shared" si="5"/>
        <v>#REF!</v>
      </c>
      <c r="N96" s="139"/>
    </row>
    <row r="97" spans="2:14" s="85" customFormat="1" ht="18" customHeight="1">
      <c r="B97" s="111"/>
      <c r="C97" s="112"/>
      <c r="D97" s="102">
        <f t="shared" si="6"/>
        <v>16</v>
      </c>
      <c r="E97" s="102" t="e">
        <f>'Detail Cost'!#REF!</f>
        <v>#REF!</v>
      </c>
      <c r="F97" s="108" t="e">
        <f>'Detail Cost'!#REF!</f>
        <v>#REF!</v>
      </c>
      <c r="G97" s="109" t="e">
        <f>'Detail Cost'!#REF!</f>
        <v>#REF!</v>
      </c>
      <c r="H97" s="110" t="e">
        <f>'Detail Cost'!#REF!</f>
        <v>#REF!</v>
      </c>
      <c r="I97" s="134" t="e">
        <f t="shared" si="7"/>
        <v>#REF!</v>
      </c>
      <c r="J97" s="135" t="e">
        <f>VLOOKUP($F97,'Detail Cost'!$15:$497,'DCR- OPEN WELL'!$N$3,FALSE)*1000</f>
        <v>#REF!</v>
      </c>
      <c r="K97" s="136" t="e">
        <f>VLOOKUP($F97,'Detail Cost'!$15:$497,'DCR- OPEN WELL'!$N$4,FALSE)</f>
        <v>#REF!</v>
      </c>
      <c r="L97" s="137" t="e">
        <f t="shared" si="8"/>
        <v>#REF!</v>
      </c>
      <c r="M97" s="138" t="e">
        <f t="shared" si="5"/>
        <v>#REF!</v>
      </c>
      <c r="N97" s="139"/>
    </row>
    <row r="98" spans="2:14" s="85" customFormat="1" ht="18" customHeight="1">
      <c r="B98" s="111"/>
      <c r="C98" s="112"/>
      <c r="D98" s="102">
        <f t="shared" si="6"/>
        <v>16</v>
      </c>
      <c r="E98" s="102" t="e">
        <f>'Detail Cost'!#REF!</f>
        <v>#REF!</v>
      </c>
      <c r="F98" s="108" t="e">
        <f>'Detail Cost'!#REF!</f>
        <v>#REF!</v>
      </c>
      <c r="G98" s="109" t="e">
        <f>'Detail Cost'!#REF!</f>
        <v>#REF!</v>
      </c>
      <c r="H98" s="110" t="e">
        <f>'Detail Cost'!#REF!</f>
        <v>#REF!</v>
      </c>
      <c r="I98" s="134" t="e">
        <f t="shared" si="7"/>
        <v>#REF!</v>
      </c>
      <c r="J98" s="135" t="e">
        <f>VLOOKUP($F98,'Detail Cost'!$15:$497,'DCR- OPEN WELL'!$N$3,FALSE)*1000</f>
        <v>#REF!</v>
      </c>
      <c r="K98" s="136" t="e">
        <f>VLOOKUP($F98,'Detail Cost'!$15:$497,'DCR- OPEN WELL'!$N$4,FALSE)</f>
        <v>#REF!</v>
      </c>
      <c r="L98" s="137" t="e">
        <f t="shared" si="8"/>
        <v>#REF!</v>
      </c>
      <c r="M98" s="138" t="e">
        <f t="shared" si="5"/>
        <v>#REF!</v>
      </c>
      <c r="N98" s="139"/>
    </row>
    <row r="99" spans="2:14" s="85" customFormat="1" ht="18" customHeight="1">
      <c r="B99" s="111"/>
      <c r="C99" s="112"/>
      <c r="D99" s="102">
        <f t="shared" si="6"/>
        <v>16</v>
      </c>
      <c r="E99" s="102" t="e">
        <f>'Detail Cost'!#REF!</f>
        <v>#REF!</v>
      </c>
      <c r="F99" s="108" t="e">
        <f>'Detail Cost'!#REF!</f>
        <v>#REF!</v>
      </c>
      <c r="G99" s="109" t="e">
        <f>'Detail Cost'!#REF!</f>
        <v>#REF!</v>
      </c>
      <c r="H99" s="110" t="e">
        <f>'Detail Cost'!#REF!</f>
        <v>#REF!</v>
      </c>
      <c r="I99" s="134" t="e">
        <f t="shared" si="7"/>
        <v>#REF!</v>
      </c>
      <c r="J99" s="135" t="e">
        <f>VLOOKUP($F99,'Detail Cost'!$15:$497,'DCR- OPEN WELL'!$N$3,FALSE)*1000</f>
        <v>#REF!</v>
      </c>
      <c r="K99" s="136" t="e">
        <f>VLOOKUP($F99,'Detail Cost'!$15:$497,'DCR- OPEN WELL'!$N$4,FALSE)</f>
        <v>#REF!</v>
      </c>
      <c r="L99" s="137" t="e">
        <f t="shared" si="8"/>
        <v>#REF!</v>
      </c>
      <c r="M99" s="138" t="e">
        <f t="shared" si="5"/>
        <v>#REF!</v>
      </c>
      <c r="N99" s="139"/>
    </row>
    <row r="100" spans="2:14" s="85" customFormat="1" ht="18" customHeight="1">
      <c r="B100" s="111"/>
      <c r="C100" s="112"/>
      <c r="D100" s="102">
        <f t="shared" si="6"/>
        <v>16</v>
      </c>
      <c r="E100" s="102" t="e">
        <f>'Detail Cost'!#REF!</f>
        <v>#REF!</v>
      </c>
      <c r="F100" s="108" t="e">
        <f>'Detail Cost'!#REF!</f>
        <v>#REF!</v>
      </c>
      <c r="G100" s="109" t="e">
        <f>'Detail Cost'!#REF!</f>
        <v>#REF!</v>
      </c>
      <c r="H100" s="110" t="e">
        <f>'Detail Cost'!#REF!</f>
        <v>#REF!</v>
      </c>
      <c r="I100" s="134" t="e">
        <f t="shared" si="7"/>
        <v>#REF!</v>
      </c>
      <c r="J100" s="135" t="e">
        <f>VLOOKUP($F100,'Detail Cost'!$15:$497,'DCR- OPEN WELL'!$N$3,FALSE)*1000</f>
        <v>#REF!</v>
      </c>
      <c r="K100" s="136" t="e">
        <f>VLOOKUP($F100,'Detail Cost'!$15:$497,'DCR- OPEN WELL'!$N$4,FALSE)</f>
        <v>#REF!</v>
      </c>
      <c r="L100" s="137" t="e">
        <f t="shared" si="8"/>
        <v>#REF!</v>
      </c>
      <c r="M100" s="138" t="e">
        <f t="shared" si="5"/>
        <v>#REF!</v>
      </c>
      <c r="N100" s="139"/>
    </row>
    <row r="101" spans="2:14" s="85" customFormat="1" ht="18" customHeight="1">
      <c r="B101" s="111"/>
      <c r="C101" s="112"/>
      <c r="D101" s="102">
        <f t="shared" si="6"/>
        <v>16</v>
      </c>
      <c r="E101" s="102" t="e">
        <f>'Detail Cost'!#REF!</f>
        <v>#REF!</v>
      </c>
      <c r="F101" s="108" t="e">
        <f>'Detail Cost'!#REF!</f>
        <v>#REF!</v>
      </c>
      <c r="G101" s="109" t="e">
        <f>'Detail Cost'!#REF!</f>
        <v>#REF!</v>
      </c>
      <c r="H101" s="110" t="e">
        <f>'Detail Cost'!#REF!</f>
        <v>#REF!</v>
      </c>
      <c r="I101" s="134" t="e">
        <f t="shared" si="7"/>
        <v>#REF!</v>
      </c>
      <c r="J101" s="135" t="e">
        <f>VLOOKUP($F101,'Detail Cost'!$15:$497,'DCR- OPEN WELL'!$N$3,FALSE)*1000</f>
        <v>#REF!</v>
      </c>
      <c r="K101" s="136" t="e">
        <f>VLOOKUP($F101,'Detail Cost'!$15:$497,'DCR- OPEN WELL'!$N$4,FALSE)</f>
        <v>#REF!</v>
      </c>
      <c r="L101" s="137" t="e">
        <f t="shared" si="8"/>
        <v>#REF!</v>
      </c>
      <c r="M101" s="138" t="e">
        <f t="shared" si="5"/>
        <v>#REF!</v>
      </c>
      <c r="N101" s="139"/>
    </row>
    <row r="102" spans="2:14" s="85" customFormat="1" ht="18" customHeight="1">
      <c r="B102" s="111"/>
      <c r="C102" s="112"/>
      <c r="D102" s="102">
        <f t="shared" si="6"/>
        <v>16</v>
      </c>
      <c r="E102" s="102" t="e">
        <f>'Detail Cost'!#REF!</f>
        <v>#REF!</v>
      </c>
      <c r="F102" s="108" t="e">
        <f>'Detail Cost'!#REF!</f>
        <v>#REF!</v>
      </c>
      <c r="G102" s="109" t="e">
        <f>'Detail Cost'!#REF!</f>
        <v>#REF!</v>
      </c>
      <c r="H102" s="110" t="e">
        <f>'Detail Cost'!#REF!</f>
        <v>#REF!</v>
      </c>
      <c r="I102" s="134" t="e">
        <f t="shared" si="7"/>
        <v>#REF!</v>
      </c>
      <c r="J102" s="135" t="e">
        <f>VLOOKUP($F102,'Detail Cost'!$15:$497,'DCR- OPEN WELL'!$N$3,FALSE)*1000</f>
        <v>#REF!</v>
      </c>
      <c r="K102" s="136" t="e">
        <f>VLOOKUP($F102,'Detail Cost'!$15:$497,'DCR- OPEN WELL'!$N$4,FALSE)</f>
        <v>#REF!</v>
      </c>
      <c r="L102" s="137" t="e">
        <f t="shared" si="8"/>
        <v>#REF!</v>
      </c>
      <c r="M102" s="138" t="e">
        <f t="shared" si="5"/>
        <v>#REF!</v>
      </c>
      <c r="N102" s="139"/>
    </row>
    <row r="103" spans="2:14" s="85" customFormat="1" ht="18" customHeight="1">
      <c r="B103" s="111"/>
      <c r="C103" s="112"/>
      <c r="D103" s="102">
        <f t="shared" si="6"/>
        <v>16</v>
      </c>
      <c r="E103" s="102" t="e">
        <f>'Detail Cost'!#REF!</f>
        <v>#REF!</v>
      </c>
      <c r="F103" s="108" t="e">
        <f>'Detail Cost'!#REF!</f>
        <v>#REF!</v>
      </c>
      <c r="G103" s="109" t="e">
        <f>'Detail Cost'!#REF!</f>
        <v>#REF!</v>
      </c>
      <c r="H103" s="110" t="e">
        <f>'Detail Cost'!#REF!</f>
        <v>#REF!</v>
      </c>
      <c r="I103" s="134" t="e">
        <f t="shared" si="7"/>
        <v>#REF!</v>
      </c>
      <c r="J103" s="135" t="e">
        <f>VLOOKUP($F103,'Detail Cost'!$15:$497,'DCR- OPEN WELL'!$N$3,FALSE)*1000</f>
        <v>#REF!</v>
      </c>
      <c r="K103" s="136" t="e">
        <f>VLOOKUP($F103,'Detail Cost'!$15:$497,'DCR- OPEN WELL'!$N$4,FALSE)</f>
        <v>#REF!</v>
      </c>
      <c r="L103" s="137" t="e">
        <f t="shared" si="8"/>
        <v>#REF!</v>
      </c>
      <c r="M103" s="138" t="e">
        <f t="shared" si="5"/>
        <v>#REF!</v>
      </c>
      <c r="N103" s="139"/>
    </row>
    <row r="104" spans="2:14" s="85" customFormat="1" ht="18" customHeight="1">
      <c r="B104" s="111"/>
      <c r="C104" s="112"/>
      <c r="D104" s="102">
        <f t="shared" si="6"/>
        <v>16</v>
      </c>
      <c r="E104" s="102" t="e">
        <f>'Detail Cost'!#REF!</f>
        <v>#REF!</v>
      </c>
      <c r="F104" s="108" t="e">
        <f>'Detail Cost'!#REF!</f>
        <v>#REF!</v>
      </c>
      <c r="G104" s="109" t="e">
        <f>'Detail Cost'!#REF!</f>
        <v>#REF!</v>
      </c>
      <c r="H104" s="110" t="e">
        <f>'Detail Cost'!#REF!</f>
        <v>#REF!</v>
      </c>
      <c r="I104" s="134" t="e">
        <f t="shared" si="7"/>
        <v>#REF!</v>
      </c>
      <c r="J104" s="135" t="e">
        <f>VLOOKUP($F104,'Detail Cost'!$15:$497,'DCR- OPEN WELL'!$N$3,FALSE)*1000</f>
        <v>#REF!</v>
      </c>
      <c r="K104" s="136" t="e">
        <f>VLOOKUP($F104,'Detail Cost'!$15:$497,'DCR- OPEN WELL'!$N$4,FALSE)</f>
        <v>#REF!</v>
      </c>
      <c r="L104" s="137" t="e">
        <f t="shared" si="8"/>
        <v>#REF!</v>
      </c>
      <c r="M104" s="138" t="e">
        <f t="shared" si="5"/>
        <v>#REF!</v>
      </c>
      <c r="N104" s="139"/>
    </row>
    <row r="105" spans="2:14" s="85" customFormat="1" ht="18" customHeight="1">
      <c r="B105" s="111"/>
      <c r="C105" s="112"/>
      <c r="D105" s="102">
        <f t="shared" si="6"/>
        <v>16</v>
      </c>
      <c r="E105" s="102" t="e">
        <f>'Detail Cost'!#REF!</f>
        <v>#REF!</v>
      </c>
      <c r="F105" s="108" t="e">
        <f>'Detail Cost'!#REF!</f>
        <v>#REF!</v>
      </c>
      <c r="G105" s="109" t="e">
        <f>'Detail Cost'!#REF!</f>
        <v>#REF!</v>
      </c>
      <c r="H105" s="110" t="e">
        <f>'Detail Cost'!#REF!</f>
        <v>#REF!</v>
      </c>
      <c r="I105" s="134" t="e">
        <f t="shared" si="7"/>
        <v>#REF!</v>
      </c>
      <c r="J105" s="135" t="e">
        <f>VLOOKUP($F105,'Detail Cost'!$15:$497,'DCR- OPEN WELL'!$N$3,FALSE)*1000</f>
        <v>#REF!</v>
      </c>
      <c r="K105" s="136" t="e">
        <f>VLOOKUP($F105,'Detail Cost'!$15:$497,'DCR- OPEN WELL'!$N$4,FALSE)</f>
        <v>#REF!</v>
      </c>
      <c r="L105" s="137" t="e">
        <f t="shared" si="8"/>
        <v>#REF!</v>
      </c>
      <c r="M105" s="138" t="e">
        <f t="shared" si="5"/>
        <v>#REF!</v>
      </c>
      <c r="N105" s="139"/>
    </row>
    <row r="106" spans="2:14" s="85" customFormat="1" ht="18" customHeight="1">
      <c r="B106" s="111"/>
      <c r="C106" s="112"/>
      <c r="D106" s="102">
        <f t="shared" si="6"/>
        <v>16</v>
      </c>
      <c r="E106" s="102">
        <f>'Detail Cost'!C65</f>
        <v>0</v>
      </c>
      <c r="F106" s="108">
        <f>'Detail Cost'!B65</f>
        <v>0</v>
      </c>
      <c r="G106" s="109">
        <f>'Detail Cost'!D65</f>
        <v>0</v>
      </c>
      <c r="H106" s="110">
        <f>'Detail Cost'!E65</f>
        <v>0</v>
      </c>
      <c r="I106" s="134">
        <f t="shared" si="7"/>
        <v>0</v>
      </c>
      <c r="J106" s="135">
        <f>VLOOKUP($F106,'Detail Cost'!$15:$497,'DCR- OPEN WELL'!$N$3,FALSE)*1000</f>
        <v>0</v>
      </c>
      <c r="K106" s="136">
        <f>VLOOKUP($F106,'Detail Cost'!$15:$497,'DCR- OPEN WELL'!$N$4,FALSE)</f>
        <v>0</v>
      </c>
      <c r="L106" s="137">
        <f t="shared" si="8"/>
        <v>0</v>
      </c>
      <c r="M106" s="138" t="e">
        <f t="shared" si="5"/>
        <v>#DIV/0!</v>
      </c>
      <c r="N106" s="139"/>
    </row>
    <row r="107" spans="2:14" s="86" customFormat="1" ht="18" customHeight="1">
      <c r="B107" s="113"/>
      <c r="C107" s="114"/>
      <c r="D107" s="115">
        <v>17</v>
      </c>
      <c r="E107" s="115" t="str">
        <f>'Detail Cost'!C66</f>
        <v>SUB TOTAL</v>
      </c>
      <c r="F107" s="116" t="str">
        <f>'Detail Cost'!B66</f>
        <v>RIGGING UP / RIGGING DOWN</v>
      </c>
      <c r="G107" s="117">
        <f>'Detail Cost'!D66</f>
        <v>0</v>
      </c>
      <c r="H107" s="118">
        <f>'Detail Cost'!E66</f>
        <v>0</v>
      </c>
      <c r="I107" s="140">
        <f t="shared" si="7"/>
        <v>0</v>
      </c>
      <c r="J107" s="141" t="e">
        <f>VLOOKUP($F107,'Detail Cost'!$15:$497,'DCR- OPEN WELL'!$N$3,FALSE)*1000</f>
        <v>#N/A</v>
      </c>
      <c r="K107" s="142" t="e">
        <f>VLOOKUP($F107,'Detail Cost'!$15:$497,'DCR- OPEN WELL'!$N$4,FALSE)</f>
        <v>#N/A</v>
      </c>
      <c r="L107" s="143"/>
      <c r="M107" s="144" t="e">
        <f t="shared" si="5"/>
        <v>#DIV/0!</v>
      </c>
      <c r="N107" s="145"/>
    </row>
    <row r="108" spans="2:14" s="85" customFormat="1" ht="18" customHeight="1">
      <c r="B108" s="111"/>
      <c r="C108" s="112"/>
      <c r="D108" s="102">
        <f t="shared" si="6"/>
        <v>17</v>
      </c>
      <c r="E108" s="102" t="str">
        <f>'Detail Cost'!C67</f>
        <v>HRS</v>
      </c>
      <c r="F108" s="108" t="str">
        <f>'Detail Cost'!B67</f>
        <v>Rig Moving Cost 450 HP</v>
      </c>
      <c r="G108" s="109">
        <f>'Detail Cost'!D67</f>
        <v>2572500</v>
      </c>
      <c r="H108" s="110">
        <f>'Detail Cost'!E67</f>
        <v>0</v>
      </c>
      <c r="I108" s="134">
        <f t="shared" si="7"/>
        <v>185.07194244604315</v>
      </c>
      <c r="J108" s="135" t="e">
        <f>VLOOKUP($F108,'Detail Cost'!$15:$497,'DCR- OPEN WELL'!$N$3,FALSE)*1000</f>
        <v>#N/A</v>
      </c>
      <c r="K108" s="136" t="e">
        <f>VLOOKUP($F108,'Detail Cost'!$15:$497,'DCR- OPEN WELL'!$N$4,FALSE)</f>
        <v>#N/A</v>
      </c>
      <c r="L108" s="137" t="e">
        <f>(J108/13900)+K108</f>
        <v>#N/A</v>
      </c>
      <c r="M108" s="138" t="e">
        <f t="shared" si="5"/>
        <v>#N/A</v>
      </c>
      <c r="N108" s="139"/>
    </row>
    <row r="109" spans="2:14" s="85" customFormat="1" ht="18" customHeight="1">
      <c r="B109" s="111"/>
      <c r="C109" s="112"/>
      <c r="D109" s="102">
        <f t="shared" si="6"/>
        <v>17</v>
      </c>
      <c r="E109" s="102" t="e">
        <f>'Detail Cost'!#REF!</f>
        <v>#REF!</v>
      </c>
      <c r="F109" s="108" t="e">
        <f>'Detail Cost'!#REF!</f>
        <v>#REF!</v>
      </c>
      <c r="G109" s="109" t="e">
        <f>'Detail Cost'!#REF!</f>
        <v>#REF!</v>
      </c>
      <c r="H109" s="110" t="e">
        <f>'Detail Cost'!#REF!</f>
        <v>#REF!</v>
      </c>
      <c r="I109" s="134" t="e">
        <f t="shared" si="7"/>
        <v>#REF!</v>
      </c>
      <c r="J109" s="135" t="e">
        <f>VLOOKUP($F109,'Detail Cost'!$15:$497,'DCR- OPEN WELL'!$N$3,FALSE)*1000</f>
        <v>#REF!</v>
      </c>
      <c r="K109" s="136" t="e">
        <f>VLOOKUP($F109,'Detail Cost'!$15:$497,'DCR- OPEN WELL'!$N$4,FALSE)</f>
        <v>#REF!</v>
      </c>
      <c r="L109" s="137" t="e">
        <f t="shared" si="8"/>
        <v>#REF!</v>
      </c>
      <c r="M109" s="138" t="e">
        <f t="shared" si="5"/>
        <v>#REF!</v>
      </c>
      <c r="N109" s="139"/>
    </row>
    <row r="110" spans="2:14" s="85" customFormat="1" ht="18" customHeight="1">
      <c r="B110" s="111"/>
      <c r="C110" s="112"/>
      <c r="D110" s="102">
        <f t="shared" si="6"/>
        <v>17</v>
      </c>
      <c r="E110" s="102" t="e">
        <f>'Detail Cost'!#REF!</f>
        <v>#REF!</v>
      </c>
      <c r="F110" s="108" t="e">
        <f>'Detail Cost'!#REF!</f>
        <v>#REF!</v>
      </c>
      <c r="G110" s="109" t="e">
        <f>'Detail Cost'!#REF!</f>
        <v>#REF!</v>
      </c>
      <c r="H110" s="110" t="e">
        <f>'Detail Cost'!#REF!</f>
        <v>#REF!</v>
      </c>
      <c r="I110" s="134" t="e">
        <f t="shared" si="7"/>
        <v>#REF!</v>
      </c>
      <c r="J110" s="135" t="e">
        <f>VLOOKUP($F110,'Detail Cost'!$15:$497,'DCR- OPEN WELL'!$N$3,FALSE)*1000</f>
        <v>#REF!</v>
      </c>
      <c r="K110" s="136" t="e">
        <f>VLOOKUP($F110,'Detail Cost'!$15:$497,'DCR- OPEN WELL'!$N$4,FALSE)</f>
        <v>#REF!</v>
      </c>
      <c r="L110" s="137" t="e">
        <f t="shared" si="8"/>
        <v>#REF!</v>
      </c>
      <c r="M110" s="138" t="e">
        <f t="shared" si="5"/>
        <v>#REF!</v>
      </c>
      <c r="N110" s="139"/>
    </row>
    <row r="111" spans="2:14" s="85" customFormat="1" ht="18" customHeight="1">
      <c r="B111" s="111"/>
      <c r="C111" s="112"/>
      <c r="D111" s="102">
        <f t="shared" si="6"/>
        <v>17</v>
      </c>
      <c r="E111" s="102" t="e">
        <f>'Detail Cost'!#REF!</f>
        <v>#REF!</v>
      </c>
      <c r="F111" s="108" t="e">
        <f>'Detail Cost'!#REF!</f>
        <v>#REF!</v>
      </c>
      <c r="G111" s="109" t="e">
        <f>'Detail Cost'!#REF!</f>
        <v>#REF!</v>
      </c>
      <c r="H111" s="110" t="e">
        <f>'Detail Cost'!#REF!</f>
        <v>#REF!</v>
      </c>
      <c r="I111" s="134" t="e">
        <f t="shared" si="7"/>
        <v>#REF!</v>
      </c>
      <c r="J111" s="135" t="e">
        <f>VLOOKUP($F111,'Detail Cost'!$15:$497,'DCR- OPEN WELL'!$N$3,FALSE)*1000</f>
        <v>#REF!</v>
      </c>
      <c r="K111" s="136" t="e">
        <f>VLOOKUP($F111,'Detail Cost'!$15:$497,'DCR- OPEN WELL'!$N$4,FALSE)</f>
        <v>#REF!</v>
      </c>
      <c r="L111" s="137" t="e">
        <f t="shared" si="8"/>
        <v>#REF!</v>
      </c>
      <c r="M111" s="138" t="e">
        <f t="shared" si="5"/>
        <v>#REF!</v>
      </c>
      <c r="N111" s="139"/>
    </row>
    <row r="112" spans="2:14" s="85" customFormat="1" ht="18" customHeight="1">
      <c r="B112" s="111"/>
      <c r="C112" s="112"/>
      <c r="D112" s="102">
        <f t="shared" si="6"/>
        <v>17</v>
      </c>
      <c r="E112" s="102" t="e">
        <f>'Detail Cost'!#REF!</f>
        <v>#REF!</v>
      </c>
      <c r="F112" s="108" t="e">
        <f>'Detail Cost'!#REF!</f>
        <v>#REF!</v>
      </c>
      <c r="G112" s="109" t="e">
        <f>'Detail Cost'!#REF!</f>
        <v>#REF!</v>
      </c>
      <c r="H112" s="110" t="e">
        <f>'Detail Cost'!#REF!</f>
        <v>#REF!</v>
      </c>
      <c r="I112" s="134" t="e">
        <f t="shared" si="7"/>
        <v>#REF!</v>
      </c>
      <c r="J112" s="135" t="e">
        <f>VLOOKUP($F112,'Detail Cost'!$15:$497,'DCR- OPEN WELL'!$N$3,FALSE)*1000</f>
        <v>#REF!</v>
      </c>
      <c r="K112" s="136" t="e">
        <f>VLOOKUP($F112,'Detail Cost'!$15:$497,'DCR- OPEN WELL'!$N$4,FALSE)</f>
        <v>#REF!</v>
      </c>
      <c r="L112" s="137" t="e">
        <f t="shared" si="8"/>
        <v>#REF!</v>
      </c>
      <c r="M112" s="138" t="e">
        <f t="shared" si="5"/>
        <v>#REF!</v>
      </c>
      <c r="N112" s="139"/>
    </row>
    <row r="113" spans="2:14" s="85" customFormat="1" ht="18" customHeight="1">
      <c r="B113" s="111"/>
      <c r="C113" s="112"/>
      <c r="D113" s="102">
        <f t="shared" si="6"/>
        <v>17</v>
      </c>
      <c r="E113" s="102">
        <f>'Detail Cost'!C72</f>
        <v>0</v>
      </c>
      <c r="F113" s="108">
        <f>'Detail Cost'!B72</f>
        <v>0</v>
      </c>
      <c r="G113" s="109">
        <f>'Detail Cost'!D72</f>
        <v>0</v>
      </c>
      <c r="H113" s="110">
        <f>'Detail Cost'!E72</f>
        <v>0</v>
      </c>
      <c r="I113" s="134">
        <f t="shared" si="7"/>
        <v>0</v>
      </c>
      <c r="J113" s="135">
        <f>VLOOKUP($F113,'Detail Cost'!$15:$497,'DCR- OPEN WELL'!$N$3,FALSE)*1000</f>
        <v>0</v>
      </c>
      <c r="K113" s="136">
        <f>VLOOKUP($F113,'Detail Cost'!$15:$497,'DCR- OPEN WELL'!$N$4,FALSE)</f>
        <v>0</v>
      </c>
      <c r="L113" s="137">
        <f t="shared" si="8"/>
        <v>0</v>
      </c>
      <c r="M113" s="138" t="e">
        <f t="shared" si="5"/>
        <v>#DIV/0!</v>
      </c>
      <c r="N113" s="139"/>
    </row>
    <row r="114" spans="2:14" s="86" customFormat="1" ht="18" customHeight="1">
      <c r="B114" s="113"/>
      <c r="C114" s="114"/>
      <c r="D114" s="115">
        <v>21</v>
      </c>
      <c r="E114" s="115" t="str">
        <f>'Detail Cost'!C73</f>
        <v>SUB TOTAL</v>
      </c>
      <c r="F114" s="116" t="str">
        <f>'Detail Cost'!B73</f>
        <v>CONTRACT RIG (SESUAIKAN DGN KONTRAK)</v>
      </c>
      <c r="G114" s="117">
        <f>'Detail Cost'!D73</f>
        <v>0</v>
      </c>
      <c r="H114" s="118">
        <f>'Detail Cost'!E73</f>
        <v>0</v>
      </c>
      <c r="I114" s="140">
        <f t="shared" si="7"/>
        <v>0</v>
      </c>
      <c r="J114" s="141" t="e">
        <f>VLOOKUP($F114,'Detail Cost'!$15:$497,'DCR- OPEN WELL'!$N$3,FALSE)*1000</f>
        <v>#N/A</v>
      </c>
      <c r="K114" s="142" t="e">
        <f>VLOOKUP($F114,'Detail Cost'!$15:$497,'DCR- OPEN WELL'!$N$4,FALSE)</f>
        <v>#N/A</v>
      </c>
      <c r="L114" s="143"/>
      <c r="M114" s="144" t="e">
        <f t="shared" si="5"/>
        <v>#DIV/0!</v>
      </c>
      <c r="N114" s="145"/>
    </row>
    <row r="115" spans="2:14" s="85" customFormat="1" ht="18" customHeight="1">
      <c r="B115" s="111"/>
      <c r="C115" s="112"/>
      <c r="D115" s="102">
        <f t="shared" si="6"/>
        <v>21</v>
      </c>
      <c r="E115" s="102" t="str">
        <f>'Detail Cost'!C74</f>
        <v>HRS</v>
      </c>
      <c r="F115" s="108" t="str">
        <f>'Detail Cost'!B74</f>
        <v>Operation Rig Cost 450 HP</v>
      </c>
      <c r="G115" s="109">
        <f>'Detail Cost'!D74</f>
        <v>3675000</v>
      </c>
      <c r="H115" s="110">
        <f>'Detail Cost'!E74</f>
        <v>0</v>
      </c>
      <c r="I115" s="134">
        <f t="shared" si="7"/>
        <v>264.38848920863308</v>
      </c>
      <c r="J115" s="135" t="e">
        <f>VLOOKUP($F115,'Detail Cost'!$15:$497,'DCR- OPEN WELL'!$N$3,FALSE)*1000</f>
        <v>#N/A</v>
      </c>
      <c r="K115" s="136" t="e">
        <f>VLOOKUP($F115,'Detail Cost'!$15:$497,'DCR- OPEN WELL'!$N$4,FALSE)</f>
        <v>#N/A</v>
      </c>
      <c r="L115" s="137" t="e">
        <f>(J115/13900)+K115</f>
        <v>#N/A</v>
      </c>
      <c r="M115" s="138" t="e">
        <f t="shared" si="5"/>
        <v>#N/A</v>
      </c>
      <c r="N115" s="139"/>
    </row>
    <row r="116" spans="2:14" s="85" customFormat="1" ht="18" customHeight="1">
      <c r="B116" s="111"/>
      <c r="C116" s="112"/>
      <c r="D116" s="102">
        <f t="shared" si="6"/>
        <v>21</v>
      </c>
      <c r="E116" s="102" t="str">
        <f>'Detail Cost'!C75</f>
        <v>HRS</v>
      </c>
      <c r="F116" s="108" t="str">
        <f>'Detail Cost'!B75</f>
        <v>Standby with crew Rig Cost 450 HP</v>
      </c>
      <c r="G116" s="109">
        <f>'Detail Cost'!D75</f>
        <v>2756250</v>
      </c>
      <c r="H116" s="110">
        <f>'Detail Cost'!E75</f>
        <v>0</v>
      </c>
      <c r="I116" s="134">
        <f t="shared" si="7"/>
        <v>198.29136690647482</v>
      </c>
      <c r="J116" s="135" t="e">
        <f>VLOOKUP($F116,'Detail Cost'!$15:$497,'DCR- OPEN WELL'!$N$3,FALSE)*1000</f>
        <v>#N/A</v>
      </c>
      <c r="K116" s="136" t="e">
        <f>VLOOKUP($F116,'Detail Cost'!$15:$497,'DCR- OPEN WELL'!$N$4,FALSE)</f>
        <v>#N/A</v>
      </c>
      <c r="L116" s="137" t="e">
        <f t="shared" si="8"/>
        <v>#N/A</v>
      </c>
      <c r="M116" s="138" t="e">
        <f t="shared" si="5"/>
        <v>#N/A</v>
      </c>
      <c r="N116" s="139"/>
    </row>
    <row r="117" spans="2:14" s="85" customFormat="1" ht="18" customHeight="1">
      <c r="B117" s="111"/>
      <c r="C117" s="112"/>
      <c r="D117" s="102">
        <f t="shared" si="6"/>
        <v>21</v>
      </c>
      <c r="E117" s="102" t="e">
        <f>'Detail Cost'!#REF!</f>
        <v>#REF!</v>
      </c>
      <c r="F117" s="108" t="e">
        <f>'Detail Cost'!#REF!</f>
        <v>#REF!</v>
      </c>
      <c r="G117" s="109" t="e">
        <f>'Detail Cost'!#REF!</f>
        <v>#REF!</v>
      </c>
      <c r="H117" s="110" t="e">
        <f>'Detail Cost'!#REF!</f>
        <v>#REF!</v>
      </c>
      <c r="I117" s="134" t="e">
        <f t="shared" si="7"/>
        <v>#REF!</v>
      </c>
      <c r="J117" s="135" t="e">
        <f>VLOOKUP($F117,'Detail Cost'!$15:$497,'DCR- OPEN WELL'!$N$3,FALSE)*1000</f>
        <v>#REF!</v>
      </c>
      <c r="K117" s="136" t="e">
        <f>VLOOKUP($F117,'Detail Cost'!$15:$497,'DCR- OPEN WELL'!$N$4,FALSE)</f>
        <v>#REF!</v>
      </c>
      <c r="L117" s="137" t="e">
        <f t="shared" si="8"/>
        <v>#REF!</v>
      </c>
      <c r="M117" s="138" t="e">
        <f t="shared" si="5"/>
        <v>#REF!</v>
      </c>
      <c r="N117" s="139"/>
    </row>
    <row r="118" spans="2:14" s="85" customFormat="1" ht="18" customHeight="1">
      <c r="B118" s="111"/>
      <c r="C118" s="112"/>
      <c r="D118" s="102">
        <f t="shared" si="6"/>
        <v>21</v>
      </c>
      <c r="E118" s="102" t="e">
        <f>'Detail Cost'!#REF!</f>
        <v>#REF!</v>
      </c>
      <c r="F118" s="108" t="e">
        <f>'Detail Cost'!#REF!</f>
        <v>#REF!</v>
      </c>
      <c r="G118" s="109" t="e">
        <f>'Detail Cost'!#REF!</f>
        <v>#REF!</v>
      </c>
      <c r="H118" s="110" t="e">
        <f>'Detail Cost'!#REF!</f>
        <v>#REF!</v>
      </c>
      <c r="I118" s="134" t="e">
        <f t="shared" si="7"/>
        <v>#REF!</v>
      </c>
      <c r="J118" s="135" t="e">
        <f>VLOOKUP($F118,'Detail Cost'!$15:$497,'DCR- OPEN WELL'!$N$3,FALSE)*1000</f>
        <v>#REF!</v>
      </c>
      <c r="K118" s="136" t="e">
        <f>VLOOKUP($F118,'Detail Cost'!$15:$497,'DCR- OPEN WELL'!$N$4,FALSE)</f>
        <v>#REF!</v>
      </c>
      <c r="L118" s="137" t="e">
        <f t="shared" si="8"/>
        <v>#REF!</v>
      </c>
      <c r="M118" s="138" t="e">
        <f t="shared" si="5"/>
        <v>#REF!</v>
      </c>
      <c r="N118" s="139"/>
    </row>
    <row r="119" spans="2:14" s="85" customFormat="1" ht="18" customHeight="1">
      <c r="B119" s="111"/>
      <c r="C119" s="112"/>
      <c r="D119" s="102">
        <f t="shared" si="6"/>
        <v>21</v>
      </c>
      <c r="E119" s="102" t="e">
        <f>'Detail Cost'!#REF!</f>
        <v>#REF!</v>
      </c>
      <c r="F119" s="108" t="e">
        <f>'Detail Cost'!#REF!</f>
        <v>#REF!</v>
      </c>
      <c r="G119" s="109" t="e">
        <f>'Detail Cost'!#REF!</f>
        <v>#REF!</v>
      </c>
      <c r="H119" s="110" t="e">
        <f>'Detail Cost'!#REF!</f>
        <v>#REF!</v>
      </c>
      <c r="I119" s="134" t="e">
        <f t="shared" si="7"/>
        <v>#REF!</v>
      </c>
      <c r="J119" s="135" t="e">
        <f>VLOOKUP($F119,'Detail Cost'!$15:$497,'DCR- OPEN WELL'!$N$3,FALSE)*1000</f>
        <v>#REF!</v>
      </c>
      <c r="K119" s="136" t="e">
        <f>VLOOKUP($F119,'Detail Cost'!$15:$497,'DCR- OPEN WELL'!$N$4,FALSE)</f>
        <v>#REF!</v>
      </c>
      <c r="L119" s="137" t="e">
        <f t="shared" si="8"/>
        <v>#REF!</v>
      </c>
      <c r="M119" s="138" t="e">
        <f t="shared" si="5"/>
        <v>#REF!</v>
      </c>
      <c r="N119" s="139"/>
    </row>
    <row r="120" spans="2:14" s="85" customFormat="1" ht="18" customHeight="1">
      <c r="B120" s="111"/>
      <c r="C120" s="112"/>
      <c r="D120" s="102">
        <f t="shared" si="6"/>
        <v>21</v>
      </c>
      <c r="E120" s="102" t="e">
        <f>'Detail Cost'!#REF!</f>
        <v>#REF!</v>
      </c>
      <c r="F120" s="108" t="e">
        <f>'Detail Cost'!#REF!</f>
        <v>#REF!</v>
      </c>
      <c r="G120" s="109" t="e">
        <f>'Detail Cost'!#REF!</f>
        <v>#REF!</v>
      </c>
      <c r="H120" s="110" t="e">
        <f>'Detail Cost'!#REF!</f>
        <v>#REF!</v>
      </c>
      <c r="I120" s="134" t="e">
        <f t="shared" si="7"/>
        <v>#REF!</v>
      </c>
      <c r="J120" s="135" t="e">
        <f>VLOOKUP($F120,'Detail Cost'!$15:$497,'DCR- OPEN WELL'!$N$3,FALSE)*1000</f>
        <v>#REF!</v>
      </c>
      <c r="K120" s="136" t="e">
        <f>VLOOKUP($F120,'Detail Cost'!$15:$497,'DCR- OPEN WELL'!$N$4,FALSE)</f>
        <v>#REF!</v>
      </c>
      <c r="L120" s="137" t="e">
        <f t="shared" si="8"/>
        <v>#REF!</v>
      </c>
      <c r="M120" s="138" t="e">
        <f t="shared" si="5"/>
        <v>#REF!</v>
      </c>
      <c r="N120" s="139"/>
    </row>
    <row r="121" spans="2:14" s="85" customFormat="1" ht="18" customHeight="1">
      <c r="B121" s="111"/>
      <c r="C121" s="112"/>
      <c r="D121" s="102">
        <f t="shared" si="6"/>
        <v>21</v>
      </c>
      <c r="E121" s="102">
        <f>'Detail Cost'!C79</f>
        <v>0</v>
      </c>
      <c r="F121" s="108">
        <f>'Detail Cost'!B79</f>
        <v>0</v>
      </c>
      <c r="G121" s="109">
        <f>'Detail Cost'!D79</f>
        <v>0</v>
      </c>
      <c r="H121" s="110">
        <f>'Detail Cost'!E79</f>
        <v>0</v>
      </c>
      <c r="I121" s="134">
        <f t="shared" si="7"/>
        <v>0</v>
      </c>
      <c r="J121" s="135">
        <f>VLOOKUP($F121,'Detail Cost'!$15:$497,'DCR- OPEN WELL'!$N$3,FALSE)*1000</f>
        <v>0</v>
      </c>
      <c r="K121" s="136">
        <f>VLOOKUP($F121,'Detail Cost'!$15:$497,'DCR- OPEN WELL'!$N$4,FALSE)</f>
        <v>0</v>
      </c>
      <c r="L121" s="137">
        <f t="shared" si="8"/>
        <v>0</v>
      </c>
      <c r="M121" s="138" t="e">
        <f t="shared" si="5"/>
        <v>#DIV/0!</v>
      </c>
      <c r="N121" s="139"/>
    </row>
    <row r="122" spans="2:14" s="86" customFormat="1" ht="18" customHeight="1">
      <c r="B122" s="113"/>
      <c r="C122" s="114"/>
      <c r="D122" s="115">
        <v>22</v>
      </c>
      <c r="E122" s="115" t="str">
        <f>'Detail Cost'!C80</f>
        <v>SUB TOTAL</v>
      </c>
      <c r="F122" s="116" t="str">
        <f>'Detail Cost'!B80</f>
        <v>DRILLING RIG CREW / CONTRACT RIG CREW</v>
      </c>
      <c r="G122" s="117">
        <f>'Detail Cost'!D80</f>
        <v>0</v>
      </c>
      <c r="H122" s="118">
        <f>'Detail Cost'!E80</f>
        <v>0</v>
      </c>
      <c r="I122" s="140">
        <f t="shared" si="7"/>
        <v>0</v>
      </c>
      <c r="J122" s="141" t="e">
        <f>VLOOKUP($F122,'Detail Cost'!$15:$497,'DCR- OPEN WELL'!$N$3,FALSE)*1000</f>
        <v>#N/A</v>
      </c>
      <c r="K122" s="142" t="e">
        <f>VLOOKUP($F122,'Detail Cost'!$15:$497,'DCR- OPEN WELL'!$N$4,FALSE)</f>
        <v>#N/A</v>
      </c>
      <c r="L122" s="143"/>
      <c r="M122" s="144" t="e">
        <f t="shared" si="5"/>
        <v>#DIV/0!</v>
      </c>
      <c r="N122" s="145"/>
    </row>
    <row r="123" spans="2:14" s="85" customFormat="1" ht="18" customHeight="1">
      <c r="B123" s="111"/>
      <c r="C123" s="112"/>
      <c r="D123" s="102">
        <f t="shared" si="6"/>
        <v>22</v>
      </c>
      <c r="E123" s="102">
        <f>'Detail Cost'!C81</f>
        <v>0</v>
      </c>
      <c r="F123" s="108">
        <f>'Detail Cost'!B81</f>
        <v>0</v>
      </c>
      <c r="G123" s="109">
        <f>'Detail Cost'!D81</f>
        <v>0</v>
      </c>
      <c r="H123" s="110">
        <f>'Detail Cost'!E81</f>
        <v>0</v>
      </c>
      <c r="I123" s="134">
        <f t="shared" si="7"/>
        <v>0</v>
      </c>
      <c r="J123" s="135">
        <f>VLOOKUP($F123,'Detail Cost'!$15:$497,'DCR- OPEN WELL'!$N$3,FALSE)*1000</f>
        <v>0</v>
      </c>
      <c r="K123" s="136">
        <f>VLOOKUP($F123,'Detail Cost'!$15:$497,'DCR- OPEN WELL'!$N$4,FALSE)</f>
        <v>0</v>
      </c>
      <c r="L123" s="137">
        <f t="shared" si="8"/>
        <v>0</v>
      </c>
      <c r="M123" s="138" t="e">
        <f t="shared" si="5"/>
        <v>#DIV/0!</v>
      </c>
      <c r="N123" s="139"/>
    </row>
    <row r="124" spans="2:14" s="85" customFormat="1" ht="18" customHeight="1">
      <c r="B124" s="111"/>
      <c r="C124" s="112"/>
      <c r="D124" s="102">
        <f t="shared" si="6"/>
        <v>22</v>
      </c>
      <c r="E124" s="102">
        <f>'Detail Cost'!C82</f>
        <v>0</v>
      </c>
      <c r="F124" s="108">
        <f>'Detail Cost'!B82</f>
        <v>0</v>
      </c>
      <c r="G124" s="109">
        <f>'Detail Cost'!D82</f>
        <v>0</v>
      </c>
      <c r="H124" s="110">
        <f>'Detail Cost'!E82</f>
        <v>0</v>
      </c>
      <c r="I124" s="134">
        <f t="shared" si="7"/>
        <v>0</v>
      </c>
      <c r="J124" s="135">
        <f>VLOOKUP($F124,'Detail Cost'!$15:$497,'DCR- OPEN WELL'!$N$3,FALSE)*1000</f>
        <v>0</v>
      </c>
      <c r="K124" s="136">
        <f>VLOOKUP($F124,'Detail Cost'!$15:$497,'DCR- OPEN WELL'!$N$4,FALSE)</f>
        <v>0</v>
      </c>
      <c r="L124" s="137">
        <f t="shared" si="8"/>
        <v>0</v>
      </c>
      <c r="M124" s="138" t="e">
        <f t="shared" si="5"/>
        <v>#DIV/0!</v>
      </c>
      <c r="N124" s="139"/>
    </row>
    <row r="125" spans="2:14" s="86" customFormat="1" ht="18" customHeight="1">
      <c r="B125" s="113"/>
      <c r="C125" s="114"/>
      <c r="D125" s="115">
        <v>23</v>
      </c>
      <c r="E125" s="115" t="str">
        <f>'Detail Cost'!C83</f>
        <v>SUB TOTAL</v>
      </c>
      <c r="F125" s="116" t="str">
        <f>'Detail Cost'!B83</f>
        <v>MUD, CHEMICAL &amp; ENGINEERING SERVICES</v>
      </c>
      <c r="G125" s="117">
        <f>'Detail Cost'!D83</f>
        <v>0</v>
      </c>
      <c r="H125" s="118">
        <f>'Detail Cost'!E83</f>
        <v>0</v>
      </c>
      <c r="I125" s="140">
        <f t="shared" si="7"/>
        <v>0</v>
      </c>
      <c r="J125" s="141" t="e">
        <f>VLOOKUP($F125,'Detail Cost'!$15:$497,'DCR- OPEN WELL'!$N$3,FALSE)*1000</f>
        <v>#N/A</v>
      </c>
      <c r="K125" s="142" t="e">
        <f>VLOOKUP($F125,'Detail Cost'!$15:$497,'DCR- OPEN WELL'!$N$4,FALSE)</f>
        <v>#N/A</v>
      </c>
      <c r="L125" s="143"/>
      <c r="M125" s="144" t="e">
        <f t="shared" si="5"/>
        <v>#DIV/0!</v>
      </c>
      <c r="N125" s="145"/>
    </row>
    <row r="126" spans="2:14" s="85" customFormat="1" ht="18" customHeight="1">
      <c r="B126" s="111"/>
      <c r="C126" s="112"/>
      <c r="D126" s="102">
        <f t="shared" si="6"/>
        <v>23</v>
      </c>
      <c r="E126" s="102" t="e">
        <f>'Detail Cost'!#REF!</f>
        <v>#REF!</v>
      </c>
      <c r="F126" s="108" t="e">
        <f>'Detail Cost'!#REF!</f>
        <v>#REF!</v>
      </c>
      <c r="G126" s="109" t="e">
        <f>'Detail Cost'!#REF!</f>
        <v>#REF!</v>
      </c>
      <c r="H126" s="110" t="e">
        <f>'Detail Cost'!#REF!</f>
        <v>#REF!</v>
      </c>
      <c r="I126" s="134" t="e">
        <f t="shared" si="7"/>
        <v>#REF!</v>
      </c>
      <c r="J126" s="135" t="e">
        <f>VLOOKUP($F126,'Detail Cost'!$15:$497,'DCR- OPEN WELL'!$N$3,FALSE)*1000</f>
        <v>#REF!</v>
      </c>
      <c r="K126" s="136" t="e">
        <f>VLOOKUP($F126,'Detail Cost'!$15:$497,'DCR- OPEN WELL'!$N$4,FALSE)</f>
        <v>#REF!</v>
      </c>
      <c r="L126" s="137" t="e">
        <f t="shared" si="8"/>
        <v>#REF!</v>
      </c>
      <c r="M126" s="138" t="e">
        <f t="shared" si="5"/>
        <v>#REF!</v>
      </c>
      <c r="N126" s="139"/>
    </row>
    <row r="127" spans="2:14" s="85" customFormat="1" ht="18" customHeight="1">
      <c r="B127" s="111"/>
      <c r="C127" s="112"/>
      <c r="D127" s="102">
        <f t="shared" si="6"/>
        <v>23</v>
      </c>
      <c r="E127" s="102" t="e">
        <f>'Detail Cost'!#REF!</f>
        <v>#REF!</v>
      </c>
      <c r="F127" s="108" t="e">
        <f>'Detail Cost'!#REF!</f>
        <v>#REF!</v>
      </c>
      <c r="G127" s="109" t="e">
        <f>'Detail Cost'!#REF!</f>
        <v>#REF!</v>
      </c>
      <c r="H127" s="110" t="e">
        <f>'Detail Cost'!#REF!</f>
        <v>#REF!</v>
      </c>
      <c r="I127" s="134" t="e">
        <f t="shared" si="7"/>
        <v>#REF!</v>
      </c>
      <c r="J127" s="135" t="e">
        <f>VLOOKUP($F127,'Detail Cost'!$15:$497,'DCR- OPEN WELL'!$N$3,FALSE)*1000</f>
        <v>#REF!</v>
      </c>
      <c r="K127" s="136" t="e">
        <f>VLOOKUP($F127,'Detail Cost'!$15:$497,'DCR- OPEN WELL'!$N$4,FALSE)</f>
        <v>#REF!</v>
      </c>
      <c r="L127" s="137" t="e">
        <f t="shared" si="8"/>
        <v>#REF!</v>
      </c>
      <c r="M127" s="138" t="e">
        <f t="shared" si="5"/>
        <v>#REF!</v>
      </c>
      <c r="N127" s="139"/>
    </row>
    <row r="128" spans="2:14" s="85" customFormat="1" ht="18" customHeight="1">
      <c r="B128" s="111"/>
      <c r="C128" s="112"/>
      <c r="D128" s="102">
        <f t="shared" si="6"/>
        <v>23</v>
      </c>
      <c r="E128" s="102" t="e">
        <f>'Detail Cost'!#REF!</f>
        <v>#REF!</v>
      </c>
      <c r="F128" s="108" t="e">
        <f>'Detail Cost'!#REF!</f>
        <v>#REF!</v>
      </c>
      <c r="G128" s="109" t="e">
        <f>'Detail Cost'!#REF!</f>
        <v>#REF!</v>
      </c>
      <c r="H128" s="110" t="e">
        <f>'Detail Cost'!#REF!</f>
        <v>#REF!</v>
      </c>
      <c r="I128" s="134" t="e">
        <f t="shared" si="7"/>
        <v>#REF!</v>
      </c>
      <c r="J128" s="135" t="e">
        <f>VLOOKUP($F128,'Detail Cost'!$15:$497,'DCR- OPEN WELL'!$N$3,FALSE)*1000</f>
        <v>#REF!</v>
      </c>
      <c r="K128" s="136" t="e">
        <f>VLOOKUP($F128,'Detail Cost'!$15:$497,'DCR- OPEN WELL'!$N$4,FALSE)</f>
        <v>#REF!</v>
      </c>
      <c r="L128" s="137" t="e">
        <f t="shared" si="8"/>
        <v>#REF!</v>
      </c>
      <c r="M128" s="138" t="e">
        <f t="shared" si="5"/>
        <v>#REF!</v>
      </c>
      <c r="N128" s="139"/>
    </row>
    <row r="129" spans="2:14" s="85" customFormat="1" ht="18" customHeight="1">
      <c r="B129" s="111"/>
      <c r="C129" s="112"/>
      <c r="D129" s="102">
        <f t="shared" si="6"/>
        <v>23</v>
      </c>
      <c r="E129" s="102" t="e">
        <f>'Detail Cost'!#REF!</f>
        <v>#REF!</v>
      </c>
      <c r="F129" s="108" t="e">
        <f>'Detail Cost'!#REF!</f>
        <v>#REF!</v>
      </c>
      <c r="G129" s="109" t="e">
        <f>'Detail Cost'!#REF!</f>
        <v>#REF!</v>
      </c>
      <c r="H129" s="110" t="e">
        <f>'Detail Cost'!#REF!</f>
        <v>#REF!</v>
      </c>
      <c r="I129" s="134" t="e">
        <f t="shared" si="7"/>
        <v>#REF!</v>
      </c>
      <c r="J129" s="135" t="e">
        <f>VLOOKUP($F129,'Detail Cost'!$15:$497,'DCR- OPEN WELL'!$N$3,FALSE)*1000</f>
        <v>#REF!</v>
      </c>
      <c r="K129" s="136" t="e">
        <f>VLOOKUP($F129,'Detail Cost'!$15:$497,'DCR- OPEN WELL'!$N$4,FALSE)</f>
        <v>#REF!</v>
      </c>
      <c r="L129" s="137" t="e">
        <f t="shared" si="8"/>
        <v>#REF!</v>
      </c>
      <c r="M129" s="138" t="e">
        <f t="shared" si="5"/>
        <v>#REF!</v>
      </c>
      <c r="N129" s="139"/>
    </row>
    <row r="130" spans="2:14" s="85" customFormat="1" ht="18" customHeight="1">
      <c r="B130" s="111"/>
      <c r="C130" s="112"/>
      <c r="D130" s="102">
        <f t="shared" si="6"/>
        <v>23</v>
      </c>
      <c r="E130" s="102" t="e">
        <f>'Detail Cost'!#REF!</f>
        <v>#REF!</v>
      </c>
      <c r="F130" s="108" t="e">
        <f>'Detail Cost'!#REF!</f>
        <v>#REF!</v>
      </c>
      <c r="G130" s="109" t="e">
        <f>'Detail Cost'!#REF!</f>
        <v>#REF!</v>
      </c>
      <c r="H130" s="110" t="e">
        <f>'Detail Cost'!#REF!</f>
        <v>#REF!</v>
      </c>
      <c r="I130" s="134" t="e">
        <f t="shared" si="7"/>
        <v>#REF!</v>
      </c>
      <c r="J130" s="135" t="e">
        <f>VLOOKUP($F130,'Detail Cost'!$15:$497,'DCR- OPEN WELL'!$N$3,FALSE)*1000</f>
        <v>#REF!</v>
      </c>
      <c r="K130" s="136" t="e">
        <f>VLOOKUP($F130,'Detail Cost'!$15:$497,'DCR- OPEN WELL'!$N$4,FALSE)</f>
        <v>#REF!</v>
      </c>
      <c r="L130" s="137" t="e">
        <f t="shared" si="8"/>
        <v>#REF!</v>
      </c>
      <c r="M130" s="138" t="e">
        <f t="shared" si="5"/>
        <v>#REF!</v>
      </c>
      <c r="N130" s="139"/>
    </row>
    <row r="131" spans="2:14" s="85" customFormat="1" ht="18" customHeight="1">
      <c r="B131" s="111"/>
      <c r="C131" s="112"/>
      <c r="D131" s="102">
        <f t="shared" si="6"/>
        <v>23</v>
      </c>
      <c r="E131" s="102" t="e">
        <f>'Detail Cost'!#REF!</f>
        <v>#REF!</v>
      </c>
      <c r="F131" s="108" t="e">
        <f>'Detail Cost'!#REF!</f>
        <v>#REF!</v>
      </c>
      <c r="G131" s="109" t="e">
        <f>'Detail Cost'!#REF!</f>
        <v>#REF!</v>
      </c>
      <c r="H131" s="110" t="e">
        <f>'Detail Cost'!#REF!</f>
        <v>#REF!</v>
      </c>
      <c r="I131" s="134" t="e">
        <f t="shared" si="7"/>
        <v>#REF!</v>
      </c>
      <c r="J131" s="135" t="e">
        <f>VLOOKUP($F131,'Detail Cost'!$15:$497,'DCR- OPEN WELL'!$N$3,FALSE)*1000</f>
        <v>#REF!</v>
      </c>
      <c r="K131" s="136" t="e">
        <f>VLOOKUP($F131,'Detail Cost'!$15:$497,'DCR- OPEN WELL'!$N$4,FALSE)</f>
        <v>#REF!</v>
      </c>
      <c r="L131" s="137" t="e">
        <f t="shared" si="8"/>
        <v>#REF!</v>
      </c>
      <c r="M131" s="138" t="e">
        <f t="shared" si="5"/>
        <v>#REF!</v>
      </c>
      <c r="N131" s="139"/>
    </row>
    <row r="132" spans="2:14" s="85" customFormat="1" ht="18" customHeight="1">
      <c r="B132" s="111"/>
      <c r="C132" s="112"/>
      <c r="D132" s="102">
        <f t="shared" si="6"/>
        <v>23</v>
      </c>
      <c r="E132" s="102" t="e">
        <f>'Detail Cost'!#REF!</f>
        <v>#REF!</v>
      </c>
      <c r="F132" s="108" t="e">
        <f>'Detail Cost'!#REF!</f>
        <v>#REF!</v>
      </c>
      <c r="G132" s="109" t="e">
        <f>'Detail Cost'!#REF!</f>
        <v>#REF!</v>
      </c>
      <c r="H132" s="110" t="e">
        <f>'Detail Cost'!#REF!</f>
        <v>#REF!</v>
      </c>
      <c r="I132" s="134" t="e">
        <f t="shared" si="7"/>
        <v>#REF!</v>
      </c>
      <c r="J132" s="135" t="e">
        <f>VLOOKUP($F132,'Detail Cost'!$15:$497,'DCR- OPEN WELL'!$N$3,FALSE)*1000</f>
        <v>#REF!</v>
      </c>
      <c r="K132" s="136" t="e">
        <f>VLOOKUP($F132,'Detail Cost'!$15:$497,'DCR- OPEN WELL'!$N$4,FALSE)</f>
        <v>#REF!</v>
      </c>
      <c r="L132" s="137" t="e">
        <f t="shared" si="8"/>
        <v>#REF!</v>
      </c>
      <c r="M132" s="138" t="e">
        <f t="shared" si="5"/>
        <v>#REF!</v>
      </c>
      <c r="N132" s="139"/>
    </row>
    <row r="133" spans="2:14" s="85" customFormat="1" ht="18" customHeight="1">
      <c r="B133" s="111"/>
      <c r="C133" s="112"/>
      <c r="D133" s="102">
        <f t="shared" si="6"/>
        <v>23</v>
      </c>
      <c r="E133" s="102" t="e">
        <f>'Detail Cost'!#REF!</f>
        <v>#REF!</v>
      </c>
      <c r="F133" s="108" t="e">
        <f>'Detail Cost'!#REF!</f>
        <v>#REF!</v>
      </c>
      <c r="G133" s="109" t="e">
        <f>'Detail Cost'!#REF!</f>
        <v>#REF!</v>
      </c>
      <c r="H133" s="110" t="e">
        <f>'Detail Cost'!#REF!</f>
        <v>#REF!</v>
      </c>
      <c r="I133" s="134" t="e">
        <f t="shared" si="7"/>
        <v>#REF!</v>
      </c>
      <c r="J133" s="135" t="e">
        <f>VLOOKUP($F133,'Detail Cost'!$15:$497,'DCR- OPEN WELL'!$N$3,FALSE)*1000</f>
        <v>#REF!</v>
      </c>
      <c r="K133" s="136" t="e">
        <f>VLOOKUP($F133,'Detail Cost'!$15:$497,'DCR- OPEN WELL'!$N$4,FALSE)</f>
        <v>#REF!</v>
      </c>
      <c r="L133" s="137" t="e">
        <f t="shared" si="8"/>
        <v>#REF!</v>
      </c>
      <c r="M133" s="138" t="e">
        <f t="shared" si="5"/>
        <v>#REF!</v>
      </c>
      <c r="N133" s="139"/>
    </row>
    <row r="134" spans="2:14" s="85" customFormat="1" ht="18" customHeight="1">
      <c r="B134" s="111"/>
      <c r="C134" s="112"/>
      <c r="D134" s="102">
        <f t="shared" si="6"/>
        <v>23</v>
      </c>
      <c r="E134" s="102" t="e">
        <f>'Detail Cost'!#REF!</f>
        <v>#REF!</v>
      </c>
      <c r="F134" s="108" t="e">
        <f>'Detail Cost'!#REF!</f>
        <v>#REF!</v>
      </c>
      <c r="G134" s="109" t="e">
        <f>'Detail Cost'!#REF!</f>
        <v>#REF!</v>
      </c>
      <c r="H134" s="110" t="e">
        <f>'Detail Cost'!#REF!</f>
        <v>#REF!</v>
      </c>
      <c r="I134" s="134" t="e">
        <f t="shared" si="7"/>
        <v>#REF!</v>
      </c>
      <c r="J134" s="135" t="e">
        <f>VLOOKUP($F134,'Detail Cost'!$15:$497,'DCR- OPEN WELL'!$N$3,FALSE)*1000</f>
        <v>#REF!</v>
      </c>
      <c r="K134" s="136" t="e">
        <f>VLOOKUP($F134,'Detail Cost'!$15:$497,'DCR- OPEN WELL'!$N$4,FALSE)</f>
        <v>#REF!</v>
      </c>
      <c r="L134" s="137" t="e">
        <f t="shared" si="8"/>
        <v>#REF!</v>
      </c>
      <c r="M134" s="138" t="e">
        <f t="shared" si="5"/>
        <v>#REF!</v>
      </c>
      <c r="N134" s="139"/>
    </row>
    <row r="135" spans="2:14" s="85" customFormat="1" ht="18" customHeight="1">
      <c r="B135" s="111"/>
      <c r="C135" s="112"/>
      <c r="D135" s="102">
        <f t="shared" si="6"/>
        <v>23</v>
      </c>
      <c r="E135" s="102" t="e">
        <f>'Detail Cost'!#REF!</f>
        <v>#REF!</v>
      </c>
      <c r="F135" s="108" t="e">
        <f>'Detail Cost'!#REF!</f>
        <v>#REF!</v>
      </c>
      <c r="G135" s="109" t="e">
        <f>'Detail Cost'!#REF!</f>
        <v>#REF!</v>
      </c>
      <c r="H135" s="110" t="e">
        <f>'Detail Cost'!#REF!</f>
        <v>#REF!</v>
      </c>
      <c r="I135" s="134" t="e">
        <f t="shared" si="7"/>
        <v>#REF!</v>
      </c>
      <c r="J135" s="135" t="e">
        <f>VLOOKUP($F135,'Detail Cost'!$15:$497,'DCR- OPEN WELL'!$N$3,FALSE)*1000</f>
        <v>#REF!</v>
      </c>
      <c r="K135" s="136" t="e">
        <f>VLOOKUP($F135,'Detail Cost'!$15:$497,'DCR- OPEN WELL'!$N$4,FALSE)</f>
        <v>#REF!</v>
      </c>
      <c r="L135" s="137" t="e">
        <f t="shared" si="8"/>
        <v>#REF!</v>
      </c>
      <c r="M135" s="138" t="e">
        <f t="shared" si="5"/>
        <v>#REF!</v>
      </c>
      <c r="N135" s="139"/>
    </row>
    <row r="136" spans="2:14" s="85" customFormat="1" ht="18" customHeight="1">
      <c r="B136" s="111"/>
      <c r="C136" s="112"/>
      <c r="D136" s="102">
        <f t="shared" si="6"/>
        <v>23</v>
      </c>
      <c r="E136" s="102" t="e">
        <f>'Detail Cost'!#REF!</f>
        <v>#REF!</v>
      </c>
      <c r="F136" s="108" t="e">
        <f>'Detail Cost'!#REF!</f>
        <v>#REF!</v>
      </c>
      <c r="G136" s="109" t="e">
        <f>'Detail Cost'!#REF!</f>
        <v>#REF!</v>
      </c>
      <c r="H136" s="110" t="e">
        <f>'Detail Cost'!#REF!</f>
        <v>#REF!</v>
      </c>
      <c r="I136" s="134" t="e">
        <f t="shared" si="7"/>
        <v>#REF!</v>
      </c>
      <c r="J136" s="135" t="e">
        <f>VLOOKUP($F136,'Detail Cost'!$15:$497,'DCR- OPEN WELL'!$N$3,FALSE)*1000</f>
        <v>#REF!</v>
      </c>
      <c r="K136" s="136" t="e">
        <f>VLOOKUP($F136,'Detail Cost'!$15:$497,'DCR- OPEN WELL'!$N$4,FALSE)</f>
        <v>#REF!</v>
      </c>
      <c r="L136" s="137" t="e">
        <f t="shared" si="8"/>
        <v>#REF!</v>
      </c>
      <c r="M136" s="138" t="e">
        <f t="shared" si="5"/>
        <v>#REF!</v>
      </c>
      <c r="N136" s="139"/>
    </row>
    <row r="137" spans="2:14" s="85" customFormat="1" ht="18" customHeight="1">
      <c r="B137" s="111"/>
      <c r="C137" s="112"/>
      <c r="D137" s="102">
        <f t="shared" si="6"/>
        <v>23</v>
      </c>
      <c r="E137" s="102" t="e">
        <f>'Detail Cost'!#REF!</f>
        <v>#REF!</v>
      </c>
      <c r="F137" s="108" t="e">
        <f>'Detail Cost'!#REF!</f>
        <v>#REF!</v>
      </c>
      <c r="G137" s="109" t="e">
        <f>'Detail Cost'!#REF!</f>
        <v>#REF!</v>
      </c>
      <c r="H137" s="110" t="e">
        <f>'Detail Cost'!#REF!</f>
        <v>#REF!</v>
      </c>
      <c r="I137" s="134" t="e">
        <f t="shared" si="7"/>
        <v>#REF!</v>
      </c>
      <c r="J137" s="135" t="e">
        <f>VLOOKUP($F137,'Detail Cost'!$15:$497,'DCR- OPEN WELL'!$N$3,FALSE)*1000</f>
        <v>#REF!</v>
      </c>
      <c r="K137" s="136" t="e">
        <f>VLOOKUP($F137,'Detail Cost'!$15:$497,'DCR- OPEN WELL'!$N$4,FALSE)</f>
        <v>#REF!</v>
      </c>
      <c r="L137" s="137" t="e">
        <f t="shared" si="8"/>
        <v>#REF!</v>
      </c>
      <c r="M137" s="138" t="e">
        <f t="shared" si="5"/>
        <v>#REF!</v>
      </c>
      <c r="N137" s="139"/>
    </row>
    <row r="138" spans="2:14" s="85" customFormat="1" ht="18" customHeight="1">
      <c r="B138" s="111"/>
      <c r="C138" s="112"/>
      <c r="D138" s="102">
        <f t="shared" si="6"/>
        <v>23</v>
      </c>
      <c r="E138" s="102" t="e">
        <f>'Detail Cost'!#REF!</f>
        <v>#REF!</v>
      </c>
      <c r="F138" s="108" t="e">
        <f>'Detail Cost'!#REF!</f>
        <v>#REF!</v>
      </c>
      <c r="G138" s="109" t="e">
        <f>'Detail Cost'!#REF!</f>
        <v>#REF!</v>
      </c>
      <c r="H138" s="110" t="e">
        <f>'Detail Cost'!#REF!</f>
        <v>#REF!</v>
      </c>
      <c r="I138" s="134" t="e">
        <f t="shared" si="7"/>
        <v>#REF!</v>
      </c>
      <c r="J138" s="135" t="e">
        <f>VLOOKUP($F138,'Detail Cost'!$15:$497,'DCR- OPEN WELL'!$N$3,FALSE)*1000</f>
        <v>#REF!</v>
      </c>
      <c r="K138" s="136" t="e">
        <f>VLOOKUP($F138,'Detail Cost'!$15:$497,'DCR- OPEN WELL'!$N$4,FALSE)</f>
        <v>#REF!</v>
      </c>
      <c r="L138" s="137" t="e">
        <f t="shared" si="8"/>
        <v>#REF!</v>
      </c>
      <c r="M138" s="138" t="e">
        <f t="shared" si="5"/>
        <v>#REF!</v>
      </c>
      <c r="N138" s="139"/>
    </row>
    <row r="139" spans="2:14" s="85" customFormat="1" ht="18" customHeight="1">
      <c r="B139" s="111"/>
      <c r="C139" s="112"/>
      <c r="D139" s="102">
        <f t="shared" si="6"/>
        <v>23</v>
      </c>
      <c r="E139" s="102" t="e">
        <f>'Detail Cost'!#REF!</f>
        <v>#REF!</v>
      </c>
      <c r="F139" s="108" t="e">
        <f>'Detail Cost'!#REF!</f>
        <v>#REF!</v>
      </c>
      <c r="G139" s="109" t="e">
        <f>'Detail Cost'!#REF!</f>
        <v>#REF!</v>
      </c>
      <c r="H139" s="110" t="e">
        <f>'Detail Cost'!#REF!</f>
        <v>#REF!</v>
      </c>
      <c r="I139" s="134" t="e">
        <f t="shared" si="7"/>
        <v>#REF!</v>
      </c>
      <c r="J139" s="135" t="e">
        <f>VLOOKUP($F139,'Detail Cost'!$15:$497,'DCR- OPEN WELL'!$N$3,FALSE)*1000</f>
        <v>#REF!</v>
      </c>
      <c r="K139" s="136" t="e">
        <f>VLOOKUP($F139,'Detail Cost'!$15:$497,'DCR- OPEN WELL'!$N$4,FALSE)</f>
        <v>#REF!</v>
      </c>
      <c r="L139" s="137" t="e">
        <f t="shared" si="8"/>
        <v>#REF!</v>
      </c>
      <c r="M139" s="138" t="e">
        <f t="shared" si="5"/>
        <v>#REF!</v>
      </c>
      <c r="N139" s="139"/>
    </row>
    <row r="140" spans="2:14" s="85" customFormat="1" ht="18" customHeight="1">
      <c r="B140" s="111"/>
      <c r="C140" s="112"/>
      <c r="D140" s="102">
        <f t="shared" si="6"/>
        <v>23</v>
      </c>
      <c r="E140" s="102" t="e">
        <f>'Detail Cost'!#REF!</f>
        <v>#REF!</v>
      </c>
      <c r="F140" s="108" t="e">
        <f>'Detail Cost'!#REF!</f>
        <v>#REF!</v>
      </c>
      <c r="G140" s="109" t="e">
        <f>'Detail Cost'!#REF!</f>
        <v>#REF!</v>
      </c>
      <c r="H140" s="110" t="e">
        <f>'Detail Cost'!#REF!</f>
        <v>#REF!</v>
      </c>
      <c r="I140" s="134" t="e">
        <f t="shared" si="7"/>
        <v>#REF!</v>
      </c>
      <c r="J140" s="135" t="e">
        <f>VLOOKUP($F140,'Detail Cost'!$15:$497,'DCR- OPEN WELL'!$N$3,FALSE)*1000</f>
        <v>#REF!</v>
      </c>
      <c r="K140" s="136" t="e">
        <f>VLOOKUP($F140,'Detail Cost'!$15:$497,'DCR- OPEN WELL'!$N$4,FALSE)</f>
        <v>#REF!</v>
      </c>
      <c r="L140" s="137" t="e">
        <f t="shared" si="8"/>
        <v>#REF!</v>
      </c>
      <c r="M140" s="138" t="e">
        <f t="shared" si="5"/>
        <v>#REF!</v>
      </c>
      <c r="N140" s="139"/>
    </row>
    <row r="141" spans="2:14" s="85" customFormat="1" ht="18" customHeight="1">
      <c r="B141" s="111"/>
      <c r="C141" s="112"/>
      <c r="D141" s="102">
        <f t="shared" si="6"/>
        <v>23</v>
      </c>
      <c r="E141" s="102" t="e">
        <f>'Detail Cost'!#REF!</f>
        <v>#REF!</v>
      </c>
      <c r="F141" s="108" t="e">
        <f>'Detail Cost'!#REF!</f>
        <v>#REF!</v>
      </c>
      <c r="G141" s="109" t="e">
        <f>'Detail Cost'!#REF!</f>
        <v>#REF!</v>
      </c>
      <c r="H141" s="110" t="e">
        <f>'Detail Cost'!#REF!</f>
        <v>#REF!</v>
      </c>
      <c r="I141" s="134" t="e">
        <f t="shared" si="7"/>
        <v>#REF!</v>
      </c>
      <c r="J141" s="135" t="e">
        <f>VLOOKUP($F141,'Detail Cost'!$15:$497,'DCR- OPEN WELL'!$N$3,FALSE)*1000</f>
        <v>#REF!</v>
      </c>
      <c r="K141" s="136" t="e">
        <f>VLOOKUP($F141,'Detail Cost'!$15:$497,'DCR- OPEN WELL'!$N$4,FALSE)</f>
        <v>#REF!</v>
      </c>
      <c r="L141" s="137" t="e">
        <f t="shared" si="8"/>
        <v>#REF!</v>
      </c>
      <c r="M141" s="138" t="e">
        <f t="shared" ref="M141:M204" si="11">L141/I141</f>
        <v>#REF!</v>
      </c>
      <c r="N141" s="139"/>
    </row>
    <row r="142" spans="2:14" s="85" customFormat="1" ht="18" customHeight="1">
      <c r="B142" s="111"/>
      <c r="C142" s="112"/>
      <c r="D142" s="102">
        <f t="shared" ref="D142:D205" si="12">D141</f>
        <v>23</v>
      </c>
      <c r="E142" s="102" t="e">
        <f>'Detail Cost'!#REF!</f>
        <v>#REF!</v>
      </c>
      <c r="F142" s="108" t="e">
        <f>'Detail Cost'!#REF!</f>
        <v>#REF!</v>
      </c>
      <c r="G142" s="109" t="e">
        <f>'Detail Cost'!#REF!</f>
        <v>#REF!</v>
      </c>
      <c r="H142" s="110" t="e">
        <f>'Detail Cost'!#REF!</f>
        <v>#REF!</v>
      </c>
      <c r="I142" s="134" t="e">
        <f t="shared" si="7"/>
        <v>#REF!</v>
      </c>
      <c r="J142" s="135" t="e">
        <f>VLOOKUP($F142,'Detail Cost'!$15:$497,'DCR- OPEN WELL'!$N$3,FALSE)*1000</f>
        <v>#REF!</v>
      </c>
      <c r="K142" s="136" t="e">
        <f>VLOOKUP($F142,'Detail Cost'!$15:$497,'DCR- OPEN WELL'!$N$4,FALSE)</f>
        <v>#REF!</v>
      </c>
      <c r="L142" s="137" t="e">
        <f t="shared" si="8"/>
        <v>#REF!</v>
      </c>
      <c r="M142" s="138" t="e">
        <f t="shared" si="11"/>
        <v>#REF!</v>
      </c>
      <c r="N142" s="139"/>
    </row>
    <row r="143" spans="2:14" s="85" customFormat="1" ht="18" customHeight="1">
      <c r="B143" s="111"/>
      <c r="C143" s="112"/>
      <c r="D143" s="102">
        <f t="shared" si="12"/>
        <v>23</v>
      </c>
      <c r="E143" s="102" t="e">
        <f>'Detail Cost'!#REF!</f>
        <v>#REF!</v>
      </c>
      <c r="F143" s="108" t="e">
        <f>'Detail Cost'!#REF!</f>
        <v>#REF!</v>
      </c>
      <c r="G143" s="109" t="e">
        <f>'Detail Cost'!#REF!</f>
        <v>#REF!</v>
      </c>
      <c r="H143" s="110" t="e">
        <f>'Detail Cost'!#REF!</f>
        <v>#REF!</v>
      </c>
      <c r="I143" s="134" t="e">
        <f t="shared" si="7"/>
        <v>#REF!</v>
      </c>
      <c r="J143" s="135" t="e">
        <f>VLOOKUP($F143,'Detail Cost'!$15:$497,'DCR- OPEN WELL'!$N$3,FALSE)*1000</f>
        <v>#REF!</v>
      </c>
      <c r="K143" s="136" t="e">
        <f>VLOOKUP($F143,'Detail Cost'!$15:$497,'DCR- OPEN WELL'!$N$4,FALSE)</f>
        <v>#REF!</v>
      </c>
      <c r="L143" s="137" t="e">
        <f t="shared" si="8"/>
        <v>#REF!</v>
      </c>
      <c r="M143" s="138" t="e">
        <f t="shared" si="11"/>
        <v>#REF!</v>
      </c>
      <c r="N143" s="139"/>
    </row>
    <row r="144" spans="2:14" s="85" customFormat="1" ht="18" customHeight="1">
      <c r="B144" s="111"/>
      <c r="C144" s="112"/>
      <c r="D144" s="102">
        <f t="shared" si="12"/>
        <v>23</v>
      </c>
      <c r="E144" s="102" t="e">
        <f>'Detail Cost'!#REF!</f>
        <v>#REF!</v>
      </c>
      <c r="F144" s="108" t="e">
        <f>'Detail Cost'!#REF!</f>
        <v>#REF!</v>
      </c>
      <c r="G144" s="109" t="e">
        <f>'Detail Cost'!#REF!</f>
        <v>#REF!</v>
      </c>
      <c r="H144" s="110" t="e">
        <f>'Detail Cost'!#REF!</f>
        <v>#REF!</v>
      </c>
      <c r="I144" s="134" t="e">
        <f t="shared" si="7"/>
        <v>#REF!</v>
      </c>
      <c r="J144" s="135" t="e">
        <f>VLOOKUP($F144,'Detail Cost'!$15:$497,'DCR- OPEN WELL'!$N$3,FALSE)*1000</f>
        <v>#REF!</v>
      </c>
      <c r="K144" s="136" t="e">
        <f>VLOOKUP($F144,'Detail Cost'!$15:$497,'DCR- OPEN WELL'!$N$4,FALSE)</f>
        <v>#REF!</v>
      </c>
      <c r="L144" s="137" t="e">
        <f t="shared" si="8"/>
        <v>#REF!</v>
      </c>
      <c r="M144" s="138" t="e">
        <f t="shared" si="11"/>
        <v>#REF!</v>
      </c>
      <c r="N144" s="139"/>
    </row>
    <row r="145" spans="2:14" s="85" customFormat="1" ht="18" customHeight="1">
      <c r="B145" s="111"/>
      <c r="C145" s="112"/>
      <c r="D145" s="102">
        <f t="shared" si="12"/>
        <v>23</v>
      </c>
      <c r="E145" s="102" t="e">
        <f>'Detail Cost'!#REF!</f>
        <v>#REF!</v>
      </c>
      <c r="F145" s="108" t="e">
        <f>'Detail Cost'!#REF!</f>
        <v>#REF!</v>
      </c>
      <c r="G145" s="109" t="e">
        <f>'Detail Cost'!#REF!</f>
        <v>#REF!</v>
      </c>
      <c r="H145" s="110" t="e">
        <f>'Detail Cost'!#REF!</f>
        <v>#REF!</v>
      </c>
      <c r="I145" s="134" t="e">
        <f t="shared" ref="I145:I208" si="13">(G145/13900)+H145</f>
        <v>#REF!</v>
      </c>
      <c r="J145" s="135" t="e">
        <f>VLOOKUP($F145,'Detail Cost'!$15:$497,'DCR- OPEN WELL'!$N$3,FALSE)*1000</f>
        <v>#REF!</v>
      </c>
      <c r="K145" s="136" t="e">
        <f>VLOOKUP($F145,'Detail Cost'!$15:$497,'DCR- OPEN WELL'!$N$4,FALSE)</f>
        <v>#REF!</v>
      </c>
      <c r="L145" s="137" t="e">
        <f t="shared" ref="L145:L208" si="14">(J145/13900)+K145</f>
        <v>#REF!</v>
      </c>
      <c r="M145" s="138" t="e">
        <f t="shared" si="11"/>
        <v>#REF!</v>
      </c>
      <c r="N145" s="139"/>
    </row>
    <row r="146" spans="2:14" s="85" customFormat="1" ht="18" customHeight="1">
      <c r="B146" s="111"/>
      <c r="C146" s="112"/>
      <c r="D146" s="102">
        <f t="shared" si="12"/>
        <v>23</v>
      </c>
      <c r="E146" s="102" t="e">
        <f>'Detail Cost'!#REF!</f>
        <v>#REF!</v>
      </c>
      <c r="F146" s="108" t="e">
        <f>'Detail Cost'!#REF!</f>
        <v>#REF!</v>
      </c>
      <c r="G146" s="109" t="e">
        <f>'Detail Cost'!#REF!</f>
        <v>#REF!</v>
      </c>
      <c r="H146" s="110" t="e">
        <f>'Detail Cost'!#REF!</f>
        <v>#REF!</v>
      </c>
      <c r="I146" s="134" t="e">
        <f t="shared" si="13"/>
        <v>#REF!</v>
      </c>
      <c r="J146" s="135" t="e">
        <f>VLOOKUP($F146,'Detail Cost'!$15:$497,'DCR- OPEN WELL'!$N$3,FALSE)*1000</f>
        <v>#REF!</v>
      </c>
      <c r="K146" s="136" t="e">
        <f>VLOOKUP($F146,'Detail Cost'!$15:$497,'DCR- OPEN WELL'!$N$4,FALSE)</f>
        <v>#REF!</v>
      </c>
      <c r="L146" s="137" t="e">
        <f t="shared" si="14"/>
        <v>#REF!</v>
      </c>
      <c r="M146" s="138" t="e">
        <f t="shared" si="11"/>
        <v>#REF!</v>
      </c>
      <c r="N146" s="139"/>
    </row>
    <row r="147" spans="2:14" s="85" customFormat="1" ht="18" customHeight="1">
      <c r="B147" s="111"/>
      <c r="C147" s="112"/>
      <c r="D147" s="102">
        <f t="shared" si="12"/>
        <v>23</v>
      </c>
      <c r="E147" s="102" t="e">
        <f>'Detail Cost'!#REF!</f>
        <v>#REF!</v>
      </c>
      <c r="F147" s="108" t="e">
        <f>'Detail Cost'!#REF!</f>
        <v>#REF!</v>
      </c>
      <c r="G147" s="109" t="e">
        <f>'Detail Cost'!#REF!</f>
        <v>#REF!</v>
      </c>
      <c r="H147" s="110" t="e">
        <f>'Detail Cost'!#REF!</f>
        <v>#REF!</v>
      </c>
      <c r="I147" s="134" t="e">
        <f t="shared" si="13"/>
        <v>#REF!</v>
      </c>
      <c r="J147" s="135" t="e">
        <f>VLOOKUP($F147,'Detail Cost'!$15:$497,'DCR- OPEN WELL'!$N$3,FALSE)*1000</f>
        <v>#REF!</v>
      </c>
      <c r="K147" s="136" t="e">
        <f>VLOOKUP($F147,'Detail Cost'!$15:$497,'DCR- OPEN WELL'!$N$4,FALSE)</f>
        <v>#REF!</v>
      </c>
      <c r="L147" s="137" t="e">
        <f t="shared" si="14"/>
        <v>#REF!</v>
      </c>
      <c r="M147" s="138" t="e">
        <f t="shared" si="11"/>
        <v>#REF!</v>
      </c>
      <c r="N147" s="139"/>
    </row>
    <row r="148" spans="2:14" s="85" customFormat="1" ht="18" customHeight="1">
      <c r="B148" s="111"/>
      <c r="C148" s="112"/>
      <c r="D148" s="102">
        <f t="shared" si="12"/>
        <v>23</v>
      </c>
      <c r="E148" s="102" t="e">
        <f>'Detail Cost'!#REF!</f>
        <v>#REF!</v>
      </c>
      <c r="F148" s="108" t="e">
        <f>'Detail Cost'!#REF!</f>
        <v>#REF!</v>
      </c>
      <c r="G148" s="109" t="e">
        <f>'Detail Cost'!#REF!</f>
        <v>#REF!</v>
      </c>
      <c r="H148" s="110" t="e">
        <f>'Detail Cost'!#REF!</f>
        <v>#REF!</v>
      </c>
      <c r="I148" s="134" t="e">
        <f t="shared" si="13"/>
        <v>#REF!</v>
      </c>
      <c r="J148" s="135" t="e">
        <f>VLOOKUP($F148,'Detail Cost'!$15:$497,'DCR- OPEN WELL'!$N$3,FALSE)*1000</f>
        <v>#REF!</v>
      </c>
      <c r="K148" s="136" t="e">
        <f>VLOOKUP($F148,'Detail Cost'!$15:$497,'DCR- OPEN WELL'!$N$4,FALSE)</f>
        <v>#REF!</v>
      </c>
      <c r="L148" s="137" t="e">
        <f t="shared" si="14"/>
        <v>#REF!</v>
      </c>
      <c r="M148" s="138" t="e">
        <f t="shared" si="11"/>
        <v>#REF!</v>
      </c>
      <c r="N148" s="139"/>
    </row>
    <row r="149" spans="2:14" s="85" customFormat="1" ht="18" customHeight="1">
      <c r="B149" s="111"/>
      <c r="C149" s="112"/>
      <c r="D149" s="102">
        <f t="shared" si="12"/>
        <v>23</v>
      </c>
      <c r="E149" s="102" t="e">
        <f>'Detail Cost'!#REF!</f>
        <v>#REF!</v>
      </c>
      <c r="F149" s="108" t="e">
        <f>'Detail Cost'!#REF!</f>
        <v>#REF!</v>
      </c>
      <c r="G149" s="109" t="e">
        <f>'Detail Cost'!#REF!</f>
        <v>#REF!</v>
      </c>
      <c r="H149" s="110" t="e">
        <f>'Detail Cost'!#REF!</f>
        <v>#REF!</v>
      </c>
      <c r="I149" s="134" t="e">
        <f t="shared" si="13"/>
        <v>#REF!</v>
      </c>
      <c r="J149" s="135" t="e">
        <f>VLOOKUP($F149,'Detail Cost'!$15:$497,'DCR- OPEN WELL'!$N$3,FALSE)*1000</f>
        <v>#REF!</v>
      </c>
      <c r="K149" s="136" t="e">
        <f>VLOOKUP($F149,'Detail Cost'!$15:$497,'DCR- OPEN WELL'!$N$4,FALSE)</f>
        <v>#REF!</v>
      </c>
      <c r="L149" s="137" t="e">
        <f t="shared" si="14"/>
        <v>#REF!</v>
      </c>
      <c r="M149" s="138" t="e">
        <f t="shared" si="11"/>
        <v>#REF!</v>
      </c>
      <c r="N149" s="139"/>
    </row>
    <row r="150" spans="2:14" s="85" customFormat="1" ht="18" customHeight="1">
      <c r="B150" s="111"/>
      <c r="C150" s="112"/>
      <c r="D150" s="102">
        <f t="shared" si="12"/>
        <v>23</v>
      </c>
      <c r="E150" s="102" t="e">
        <f>'Detail Cost'!#REF!</f>
        <v>#REF!</v>
      </c>
      <c r="F150" s="108" t="e">
        <f>'Detail Cost'!#REF!</f>
        <v>#REF!</v>
      </c>
      <c r="G150" s="109" t="e">
        <f>'Detail Cost'!#REF!</f>
        <v>#REF!</v>
      </c>
      <c r="H150" s="110" t="e">
        <f>'Detail Cost'!#REF!</f>
        <v>#REF!</v>
      </c>
      <c r="I150" s="134" t="e">
        <f t="shared" si="13"/>
        <v>#REF!</v>
      </c>
      <c r="J150" s="135" t="e">
        <f>VLOOKUP($F150,'Detail Cost'!$15:$497,'DCR- OPEN WELL'!$N$3,FALSE)*1000</f>
        <v>#REF!</v>
      </c>
      <c r="K150" s="136" t="e">
        <f>VLOOKUP($F150,'Detail Cost'!$15:$497,'DCR- OPEN WELL'!$N$4,FALSE)</f>
        <v>#REF!</v>
      </c>
      <c r="L150" s="137" t="e">
        <f t="shared" si="14"/>
        <v>#REF!</v>
      </c>
      <c r="M150" s="138" t="e">
        <f t="shared" si="11"/>
        <v>#REF!</v>
      </c>
      <c r="N150" s="139"/>
    </row>
    <row r="151" spans="2:14" s="85" customFormat="1" ht="18" customHeight="1">
      <c r="B151" s="111"/>
      <c r="C151" s="112"/>
      <c r="D151" s="102">
        <f t="shared" si="12"/>
        <v>23</v>
      </c>
      <c r="E151" s="102" t="e">
        <f>'Detail Cost'!#REF!</f>
        <v>#REF!</v>
      </c>
      <c r="F151" s="108" t="e">
        <f>'Detail Cost'!#REF!</f>
        <v>#REF!</v>
      </c>
      <c r="G151" s="109" t="e">
        <f>'Detail Cost'!#REF!</f>
        <v>#REF!</v>
      </c>
      <c r="H151" s="110" t="e">
        <f>'Detail Cost'!#REF!</f>
        <v>#REF!</v>
      </c>
      <c r="I151" s="134" t="e">
        <f t="shared" si="13"/>
        <v>#REF!</v>
      </c>
      <c r="J151" s="135" t="e">
        <f>VLOOKUP($F151,'Detail Cost'!$15:$497,'DCR- OPEN WELL'!$N$3,FALSE)*1000</f>
        <v>#REF!</v>
      </c>
      <c r="K151" s="136" t="e">
        <f>VLOOKUP($F151,'Detail Cost'!$15:$497,'DCR- OPEN WELL'!$N$4,FALSE)</f>
        <v>#REF!</v>
      </c>
      <c r="L151" s="137" t="e">
        <f t="shared" si="14"/>
        <v>#REF!</v>
      </c>
      <c r="M151" s="138" t="e">
        <f t="shared" si="11"/>
        <v>#REF!</v>
      </c>
      <c r="N151" s="139"/>
    </row>
    <row r="152" spans="2:14" s="85" customFormat="1" ht="18" customHeight="1">
      <c r="B152" s="111"/>
      <c r="C152" s="112"/>
      <c r="D152" s="102">
        <f t="shared" si="12"/>
        <v>23</v>
      </c>
      <c r="E152" s="102" t="e">
        <f>'Detail Cost'!#REF!</f>
        <v>#REF!</v>
      </c>
      <c r="F152" s="108" t="e">
        <f>'Detail Cost'!#REF!</f>
        <v>#REF!</v>
      </c>
      <c r="G152" s="109" t="e">
        <f>'Detail Cost'!#REF!</f>
        <v>#REF!</v>
      </c>
      <c r="H152" s="110" t="e">
        <f>'Detail Cost'!#REF!</f>
        <v>#REF!</v>
      </c>
      <c r="I152" s="134" t="e">
        <f t="shared" si="13"/>
        <v>#REF!</v>
      </c>
      <c r="J152" s="135" t="e">
        <f>VLOOKUP($F152,'Detail Cost'!$15:$497,'DCR- OPEN WELL'!$N$3,FALSE)*1000</f>
        <v>#REF!</v>
      </c>
      <c r="K152" s="136" t="e">
        <f>VLOOKUP($F152,'Detail Cost'!$15:$497,'DCR- OPEN WELL'!$N$4,FALSE)</f>
        <v>#REF!</v>
      </c>
      <c r="L152" s="137" t="e">
        <f t="shared" si="14"/>
        <v>#REF!</v>
      </c>
      <c r="M152" s="138" t="e">
        <f t="shared" si="11"/>
        <v>#REF!</v>
      </c>
      <c r="N152" s="139"/>
    </row>
    <row r="153" spans="2:14" s="85" customFormat="1" ht="18" customHeight="1">
      <c r="B153" s="111"/>
      <c r="C153" s="112"/>
      <c r="D153" s="102">
        <f t="shared" si="12"/>
        <v>23</v>
      </c>
      <c r="E153" s="102" t="e">
        <f>'Detail Cost'!#REF!</f>
        <v>#REF!</v>
      </c>
      <c r="F153" s="108" t="e">
        <f>'Detail Cost'!#REF!</f>
        <v>#REF!</v>
      </c>
      <c r="G153" s="109" t="e">
        <f>'Detail Cost'!#REF!</f>
        <v>#REF!</v>
      </c>
      <c r="H153" s="110" t="e">
        <f>'Detail Cost'!#REF!</f>
        <v>#REF!</v>
      </c>
      <c r="I153" s="134" t="e">
        <f t="shared" si="13"/>
        <v>#REF!</v>
      </c>
      <c r="J153" s="135" t="e">
        <f>VLOOKUP($F153,'Detail Cost'!$15:$497,'DCR- OPEN WELL'!$N$3,FALSE)*1000</f>
        <v>#REF!</v>
      </c>
      <c r="K153" s="136" t="e">
        <f>VLOOKUP($F153,'Detail Cost'!$15:$497,'DCR- OPEN WELL'!$N$4,FALSE)</f>
        <v>#REF!</v>
      </c>
      <c r="L153" s="137" t="e">
        <f t="shared" si="14"/>
        <v>#REF!</v>
      </c>
      <c r="M153" s="138" t="e">
        <f t="shared" si="11"/>
        <v>#REF!</v>
      </c>
      <c r="N153" s="139"/>
    </row>
    <row r="154" spans="2:14" s="85" customFormat="1" ht="18" customHeight="1">
      <c r="B154" s="111"/>
      <c r="C154" s="112"/>
      <c r="D154" s="102">
        <f t="shared" si="12"/>
        <v>23</v>
      </c>
      <c r="E154" s="102" t="e">
        <f>'Detail Cost'!#REF!</f>
        <v>#REF!</v>
      </c>
      <c r="F154" s="108" t="e">
        <f>'Detail Cost'!#REF!</f>
        <v>#REF!</v>
      </c>
      <c r="G154" s="109" t="e">
        <f>'Detail Cost'!#REF!</f>
        <v>#REF!</v>
      </c>
      <c r="H154" s="110" t="e">
        <f>'Detail Cost'!#REF!</f>
        <v>#REF!</v>
      </c>
      <c r="I154" s="134" t="e">
        <f t="shared" si="13"/>
        <v>#REF!</v>
      </c>
      <c r="J154" s="135" t="e">
        <f>VLOOKUP($F154,'Detail Cost'!$15:$497,'DCR- OPEN WELL'!$N$3,FALSE)*1000</f>
        <v>#REF!</v>
      </c>
      <c r="K154" s="136" t="e">
        <f>VLOOKUP($F154,'Detail Cost'!$15:$497,'DCR- OPEN WELL'!$N$4,FALSE)</f>
        <v>#REF!</v>
      </c>
      <c r="L154" s="137" t="e">
        <f t="shared" si="14"/>
        <v>#REF!</v>
      </c>
      <c r="M154" s="138" t="e">
        <f t="shared" si="11"/>
        <v>#REF!</v>
      </c>
      <c r="N154" s="139"/>
    </row>
    <row r="155" spans="2:14" s="85" customFormat="1" ht="18" customHeight="1">
      <c r="B155" s="111"/>
      <c r="C155" s="112"/>
      <c r="D155" s="102">
        <f t="shared" si="12"/>
        <v>23</v>
      </c>
      <c r="E155" s="102" t="e">
        <f>'Detail Cost'!#REF!</f>
        <v>#REF!</v>
      </c>
      <c r="F155" s="108" t="e">
        <f>'Detail Cost'!#REF!</f>
        <v>#REF!</v>
      </c>
      <c r="G155" s="109" t="e">
        <f>'Detail Cost'!#REF!</f>
        <v>#REF!</v>
      </c>
      <c r="H155" s="110" t="e">
        <f>'Detail Cost'!#REF!</f>
        <v>#REF!</v>
      </c>
      <c r="I155" s="134" t="e">
        <f t="shared" si="13"/>
        <v>#REF!</v>
      </c>
      <c r="J155" s="135" t="e">
        <f>VLOOKUP($F155,'Detail Cost'!$15:$497,'DCR- OPEN WELL'!$N$3,FALSE)*1000</f>
        <v>#REF!</v>
      </c>
      <c r="K155" s="136" t="e">
        <f>VLOOKUP($F155,'Detail Cost'!$15:$497,'DCR- OPEN WELL'!$N$4,FALSE)</f>
        <v>#REF!</v>
      </c>
      <c r="L155" s="137" t="e">
        <f t="shared" si="14"/>
        <v>#REF!</v>
      </c>
      <c r="M155" s="138" t="e">
        <f t="shared" si="11"/>
        <v>#REF!</v>
      </c>
      <c r="N155" s="139"/>
    </row>
    <row r="156" spans="2:14" s="85" customFormat="1" ht="18" customHeight="1">
      <c r="B156" s="111"/>
      <c r="C156" s="112"/>
      <c r="D156" s="102">
        <f t="shared" si="12"/>
        <v>23</v>
      </c>
      <c r="E156" s="102" t="e">
        <f>'Detail Cost'!#REF!</f>
        <v>#REF!</v>
      </c>
      <c r="F156" s="108" t="e">
        <f>'Detail Cost'!#REF!</f>
        <v>#REF!</v>
      </c>
      <c r="G156" s="109" t="e">
        <f>'Detail Cost'!#REF!</f>
        <v>#REF!</v>
      </c>
      <c r="H156" s="110" t="e">
        <f>'Detail Cost'!#REF!</f>
        <v>#REF!</v>
      </c>
      <c r="I156" s="134" t="e">
        <f t="shared" si="13"/>
        <v>#REF!</v>
      </c>
      <c r="J156" s="135" t="e">
        <f>VLOOKUP($F156,'Detail Cost'!$15:$497,'DCR- OPEN WELL'!$N$3,FALSE)*1000</f>
        <v>#REF!</v>
      </c>
      <c r="K156" s="136" t="e">
        <f>VLOOKUP($F156,'Detail Cost'!$15:$497,'DCR- OPEN WELL'!$N$4,FALSE)</f>
        <v>#REF!</v>
      </c>
      <c r="L156" s="137" t="e">
        <f t="shared" si="14"/>
        <v>#REF!</v>
      </c>
      <c r="M156" s="138" t="e">
        <f t="shared" si="11"/>
        <v>#REF!</v>
      </c>
      <c r="N156" s="139"/>
    </row>
    <row r="157" spans="2:14" s="85" customFormat="1" ht="18" customHeight="1">
      <c r="B157" s="111"/>
      <c r="C157" s="112"/>
      <c r="D157" s="102">
        <f t="shared" si="12"/>
        <v>23</v>
      </c>
      <c r="E157" s="102" t="e">
        <f>'Detail Cost'!#REF!</f>
        <v>#REF!</v>
      </c>
      <c r="F157" s="108" t="e">
        <f>'Detail Cost'!#REF!</f>
        <v>#REF!</v>
      </c>
      <c r="G157" s="109" t="e">
        <f>'Detail Cost'!#REF!</f>
        <v>#REF!</v>
      </c>
      <c r="H157" s="110" t="e">
        <f>'Detail Cost'!#REF!</f>
        <v>#REF!</v>
      </c>
      <c r="I157" s="134" t="e">
        <f t="shared" si="13"/>
        <v>#REF!</v>
      </c>
      <c r="J157" s="135" t="e">
        <f>VLOOKUP($F157,'Detail Cost'!$15:$497,'DCR- OPEN WELL'!$N$3,FALSE)*1000</f>
        <v>#REF!</v>
      </c>
      <c r="K157" s="136" t="e">
        <f>VLOOKUP($F157,'Detail Cost'!$15:$497,'DCR- OPEN WELL'!$N$4,FALSE)</f>
        <v>#REF!</v>
      </c>
      <c r="L157" s="137" t="e">
        <f t="shared" si="14"/>
        <v>#REF!</v>
      </c>
      <c r="M157" s="138" t="e">
        <f t="shared" si="11"/>
        <v>#REF!</v>
      </c>
      <c r="N157" s="139"/>
    </row>
    <row r="158" spans="2:14" s="85" customFormat="1" ht="18" customHeight="1">
      <c r="B158" s="111"/>
      <c r="C158" s="112"/>
      <c r="D158" s="102">
        <f t="shared" si="12"/>
        <v>23</v>
      </c>
      <c r="E158" s="102" t="e">
        <f>'Detail Cost'!#REF!</f>
        <v>#REF!</v>
      </c>
      <c r="F158" s="108" t="e">
        <f>'Detail Cost'!#REF!</f>
        <v>#REF!</v>
      </c>
      <c r="G158" s="109" t="e">
        <f>'Detail Cost'!#REF!</f>
        <v>#REF!</v>
      </c>
      <c r="H158" s="110" t="e">
        <f>'Detail Cost'!#REF!</f>
        <v>#REF!</v>
      </c>
      <c r="I158" s="134" t="e">
        <f t="shared" si="13"/>
        <v>#REF!</v>
      </c>
      <c r="J158" s="135" t="e">
        <f>VLOOKUP($F158,'Detail Cost'!$15:$497,'DCR- OPEN WELL'!$N$3,FALSE)*1000</f>
        <v>#REF!</v>
      </c>
      <c r="K158" s="136" t="e">
        <f>VLOOKUP($F158,'Detail Cost'!$15:$497,'DCR- OPEN WELL'!$N$4,FALSE)</f>
        <v>#REF!</v>
      </c>
      <c r="L158" s="137" t="e">
        <f t="shared" si="14"/>
        <v>#REF!</v>
      </c>
      <c r="M158" s="138" t="e">
        <f t="shared" si="11"/>
        <v>#REF!</v>
      </c>
      <c r="N158" s="139"/>
    </row>
    <row r="159" spans="2:14" s="85" customFormat="1" ht="18" customHeight="1">
      <c r="B159" s="111"/>
      <c r="C159" s="112"/>
      <c r="D159" s="102">
        <f t="shared" si="12"/>
        <v>23</v>
      </c>
      <c r="E159" s="102" t="e">
        <f>'Detail Cost'!#REF!</f>
        <v>#REF!</v>
      </c>
      <c r="F159" s="108" t="e">
        <f>'Detail Cost'!#REF!</f>
        <v>#REF!</v>
      </c>
      <c r="G159" s="109" t="e">
        <f>'Detail Cost'!#REF!</f>
        <v>#REF!</v>
      </c>
      <c r="H159" s="110" t="e">
        <f>'Detail Cost'!#REF!</f>
        <v>#REF!</v>
      </c>
      <c r="I159" s="134" t="e">
        <f t="shared" si="13"/>
        <v>#REF!</v>
      </c>
      <c r="J159" s="135" t="e">
        <f>VLOOKUP($F159,'Detail Cost'!$15:$497,'DCR- OPEN WELL'!$N$3,FALSE)*1000</f>
        <v>#REF!</v>
      </c>
      <c r="K159" s="136" t="e">
        <f>VLOOKUP($F159,'Detail Cost'!$15:$497,'DCR- OPEN WELL'!$N$4,FALSE)</f>
        <v>#REF!</v>
      </c>
      <c r="L159" s="137" t="e">
        <f t="shared" si="14"/>
        <v>#REF!</v>
      </c>
      <c r="M159" s="138" t="e">
        <f t="shared" si="11"/>
        <v>#REF!</v>
      </c>
      <c r="N159" s="139"/>
    </row>
    <row r="160" spans="2:14" s="85" customFormat="1" ht="18" customHeight="1">
      <c r="B160" s="111"/>
      <c r="C160" s="112"/>
      <c r="D160" s="102">
        <f t="shared" si="12"/>
        <v>23</v>
      </c>
      <c r="E160" s="102" t="e">
        <f>'Detail Cost'!#REF!</f>
        <v>#REF!</v>
      </c>
      <c r="F160" s="108" t="e">
        <f>'Detail Cost'!#REF!</f>
        <v>#REF!</v>
      </c>
      <c r="G160" s="109" t="e">
        <f>'Detail Cost'!#REF!</f>
        <v>#REF!</v>
      </c>
      <c r="H160" s="110" t="e">
        <f>'Detail Cost'!#REF!</f>
        <v>#REF!</v>
      </c>
      <c r="I160" s="134" t="e">
        <f t="shared" si="13"/>
        <v>#REF!</v>
      </c>
      <c r="J160" s="135" t="e">
        <f>VLOOKUP($F160,'Detail Cost'!$15:$497,'DCR- OPEN WELL'!$N$3,FALSE)*1000</f>
        <v>#REF!</v>
      </c>
      <c r="K160" s="136" t="e">
        <f>VLOOKUP($F160,'Detail Cost'!$15:$497,'DCR- OPEN WELL'!$N$4,FALSE)</f>
        <v>#REF!</v>
      </c>
      <c r="L160" s="137" t="e">
        <f t="shared" si="14"/>
        <v>#REF!</v>
      </c>
      <c r="M160" s="138" t="e">
        <f t="shared" si="11"/>
        <v>#REF!</v>
      </c>
      <c r="N160" s="139"/>
    </row>
    <row r="161" spans="2:14" s="85" customFormat="1" ht="18" customHeight="1">
      <c r="B161" s="111"/>
      <c r="C161" s="112"/>
      <c r="D161" s="102">
        <f t="shared" si="12"/>
        <v>23</v>
      </c>
      <c r="E161" s="102" t="e">
        <f>'Detail Cost'!#REF!</f>
        <v>#REF!</v>
      </c>
      <c r="F161" s="108" t="e">
        <f>'Detail Cost'!#REF!</f>
        <v>#REF!</v>
      </c>
      <c r="G161" s="109" t="e">
        <f>'Detail Cost'!#REF!</f>
        <v>#REF!</v>
      </c>
      <c r="H161" s="110" t="e">
        <f>'Detail Cost'!#REF!</f>
        <v>#REF!</v>
      </c>
      <c r="I161" s="134" t="e">
        <f t="shared" si="13"/>
        <v>#REF!</v>
      </c>
      <c r="J161" s="135" t="e">
        <f>VLOOKUP($F161,'Detail Cost'!$15:$497,'DCR- OPEN WELL'!$N$3,FALSE)*1000</f>
        <v>#REF!</v>
      </c>
      <c r="K161" s="136" t="e">
        <f>VLOOKUP($F161,'Detail Cost'!$15:$497,'DCR- OPEN WELL'!$N$4,FALSE)</f>
        <v>#REF!</v>
      </c>
      <c r="L161" s="137" t="e">
        <f t="shared" si="14"/>
        <v>#REF!</v>
      </c>
      <c r="M161" s="138" t="e">
        <f t="shared" si="11"/>
        <v>#REF!</v>
      </c>
      <c r="N161" s="139"/>
    </row>
    <row r="162" spans="2:14" s="85" customFormat="1" ht="18" customHeight="1">
      <c r="B162" s="111"/>
      <c r="C162" s="112"/>
      <c r="D162" s="102">
        <f t="shared" si="12"/>
        <v>23</v>
      </c>
      <c r="E162" s="102" t="e">
        <f>'Detail Cost'!#REF!</f>
        <v>#REF!</v>
      </c>
      <c r="F162" s="108" t="e">
        <f>'Detail Cost'!#REF!</f>
        <v>#REF!</v>
      </c>
      <c r="G162" s="109" t="e">
        <f>'Detail Cost'!#REF!</f>
        <v>#REF!</v>
      </c>
      <c r="H162" s="110" t="e">
        <f>'Detail Cost'!#REF!</f>
        <v>#REF!</v>
      </c>
      <c r="I162" s="134" t="e">
        <f t="shared" si="13"/>
        <v>#REF!</v>
      </c>
      <c r="J162" s="135" t="e">
        <f>VLOOKUP($F162,'Detail Cost'!$15:$497,'DCR- OPEN WELL'!$N$3,FALSE)*1000</f>
        <v>#REF!</v>
      </c>
      <c r="K162" s="136" t="e">
        <f>VLOOKUP($F162,'Detail Cost'!$15:$497,'DCR- OPEN WELL'!$N$4,FALSE)</f>
        <v>#REF!</v>
      </c>
      <c r="L162" s="137" t="e">
        <f t="shared" si="14"/>
        <v>#REF!</v>
      </c>
      <c r="M162" s="138" t="e">
        <f t="shared" si="11"/>
        <v>#REF!</v>
      </c>
      <c r="N162" s="139"/>
    </row>
    <row r="163" spans="2:14" s="85" customFormat="1" ht="18" customHeight="1">
      <c r="B163" s="111"/>
      <c r="C163" s="112"/>
      <c r="D163" s="102">
        <f t="shared" si="12"/>
        <v>23</v>
      </c>
      <c r="E163" s="102" t="e">
        <f>'Detail Cost'!#REF!</f>
        <v>#REF!</v>
      </c>
      <c r="F163" s="108" t="e">
        <f>'Detail Cost'!#REF!</f>
        <v>#REF!</v>
      </c>
      <c r="G163" s="109" t="e">
        <f>'Detail Cost'!#REF!</f>
        <v>#REF!</v>
      </c>
      <c r="H163" s="110" t="e">
        <f>'Detail Cost'!#REF!</f>
        <v>#REF!</v>
      </c>
      <c r="I163" s="134" t="e">
        <f t="shared" si="13"/>
        <v>#REF!</v>
      </c>
      <c r="J163" s="135" t="e">
        <f>VLOOKUP($F163,'Detail Cost'!$15:$497,'DCR- OPEN WELL'!$N$3,FALSE)*1000</f>
        <v>#REF!</v>
      </c>
      <c r="K163" s="136" t="e">
        <f>VLOOKUP($F163,'Detail Cost'!$15:$497,'DCR- OPEN WELL'!$N$4,FALSE)</f>
        <v>#REF!</v>
      </c>
      <c r="L163" s="137" t="e">
        <f t="shared" si="14"/>
        <v>#REF!</v>
      </c>
      <c r="M163" s="138" t="e">
        <f t="shared" si="11"/>
        <v>#REF!</v>
      </c>
      <c r="N163" s="139"/>
    </row>
    <row r="164" spans="2:14" s="85" customFormat="1" ht="18" customHeight="1">
      <c r="B164" s="111"/>
      <c r="C164" s="112"/>
      <c r="D164" s="102">
        <f t="shared" si="12"/>
        <v>23</v>
      </c>
      <c r="E164" s="102" t="e">
        <f>'Detail Cost'!#REF!</f>
        <v>#REF!</v>
      </c>
      <c r="F164" s="108" t="e">
        <f>'Detail Cost'!#REF!</f>
        <v>#REF!</v>
      </c>
      <c r="G164" s="109" t="e">
        <f>'Detail Cost'!#REF!</f>
        <v>#REF!</v>
      </c>
      <c r="H164" s="110" t="e">
        <f>'Detail Cost'!#REF!</f>
        <v>#REF!</v>
      </c>
      <c r="I164" s="134" t="e">
        <f t="shared" si="13"/>
        <v>#REF!</v>
      </c>
      <c r="J164" s="135" t="e">
        <f>VLOOKUP($F164,'Detail Cost'!$15:$497,'DCR- OPEN WELL'!$N$3,FALSE)*1000</f>
        <v>#REF!</v>
      </c>
      <c r="K164" s="136" t="e">
        <f>VLOOKUP($F164,'Detail Cost'!$15:$497,'DCR- OPEN WELL'!$N$4,FALSE)</f>
        <v>#REF!</v>
      </c>
      <c r="L164" s="137" t="e">
        <f t="shared" si="14"/>
        <v>#REF!</v>
      </c>
      <c r="M164" s="138" t="e">
        <f t="shared" si="11"/>
        <v>#REF!</v>
      </c>
      <c r="N164" s="139"/>
    </row>
    <row r="165" spans="2:14" s="85" customFormat="1" ht="18" customHeight="1">
      <c r="B165" s="111"/>
      <c r="C165" s="112"/>
      <c r="D165" s="102">
        <f t="shared" si="12"/>
        <v>23</v>
      </c>
      <c r="E165" s="102" t="e">
        <f>'Detail Cost'!#REF!</f>
        <v>#REF!</v>
      </c>
      <c r="F165" s="108" t="e">
        <f>'Detail Cost'!#REF!</f>
        <v>#REF!</v>
      </c>
      <c r="G165" s="109" t="e">
        <f>'Detail Cost'!#REF!</f>
        <v>#REF!</v>
      </c>
      <c r="H165" s="110" t="e">
        <f>'Detail Cost'!#REF!</f>
        <v>#REF!</v>
      </c>
      <c r="I165" s="134" t="e">
        <f t="shared" si="13"/>
        <v>#REF!</v>
      </c>
      <c r="J165" s="135" t="e">
        <f>VLOOKUP($F165,'Detail Cost'!$15:$497,'DCR- OPEN WELL'!$N$3,FALSE)*1000</f>
        <v>#REF!</v>
      </c>
      <c r="K165" s="136" t="e">
        <f>VLOOKUP($F165,'Detail Cost'!$15:$497,'DCR- OPEN WELL'!$N$4,FALSE)</f>
        <v>#REF!</v>
      </c>
      <c r="L165" s="137" t="e">
        <f t="shared" si="14"/>
        <v>#REF!</v>
      </c>
      <c r="M165" s="138" t="e">
        <f t="shared" si="11"/>
        <v>#REF!</v>
      </c>
      <c r="N165" s="139"/>
    </row>
    <row r="166" spans="2:14" s="85" customFormat="1" ht="18" customHeight="1">
      <c r="B166" s="111"/>
      <c r="C166" s="112"/>
      <c r="D166" s="102">
        <f t="shared" si="12"/>
        <v>23</v>
      </c>
      <c r="E166" s="102" t="e">
        <f>'Detail Cost'!#REF!</f>
        <v>#REF!</v>
      </c>
      <c r="F166" s="108" t="e">
        <f>'Detail Cost'!#REF!</f>
        <v>#REF!</v>
      </c>
      <c r="G166" s="109" t="e">
        <f>'Detail Cost'!#REF!</f>
        <v>#REF!</v>
      </c>
      <c r="H166" s="110" t="e">
        <f>'Detail Cost'!#REF!</f>
        <v>#REF!</v>
      </c>
      <c r="I166" s="134" t="e">
        <f t="shared" si="13"/>
        <v>#REF!</v>
      </c>
      <c r="J166" s="135" t="e">
        <f>VLOOKUP($F166,'Detail Cost'!$15:$497,'DCR- OPEN WELL'!$N$3,FALSE)*1000</f>
        <v>#REF!</v>
      </c>
      <c r="K166" s="136" t="e">
        <f>VLOOKUP($F166,'Detail Cost'!$15:$497,'DCR- OPEN WELL'!$N$4,FALSE)</f>
        <v>#REF!</v>
      </c>
      <c r="L166" s="137" t="e">
        <f t="shared" si="14"/>
        <v>#REF!</v>
      </c>
      <c r="M166" s="138" t="e">
        <f t="shared" si="11"/>
        <v>#REF!</v>
      </c>
      <c r="N166" s="139"/>
    </row>
    <row r="167" spans="2:14" s="85" customFormat="1" ht="18" customHeight="1">
      <c r="B167" s="111"/>
      <c r="C167" s="112"/>
      <c r="D167" s="102">
        <f t="shared" si="12"/>
        <v>23</v>
      </c>
      <c r="E167" s="102" t="e">
        <f>'Detail Cost'!#REF!</f>
        <v>#REF!</v>
      </c>
      <c r="F167" s="108" t="e">
        <f>'Detail Cost'!#REF!</f>
        <v>#REF!</v>
      </c>
      <c r="G167" s="109" t="e">
        <f>'Detail Cost'!#REF!</f>
        <v>#REF!</v>
      </c>
      <c r="H167" s="110" t="e">
        <f>'Detail Cost'!#REF!</f>
        <v>#REF!</v>
      </c>
      <c r="I167" s="134" t="e">
        <f t="shared" si="13"/>
        <v>#REF!</v>
      </c>
      <c r="J167" s="135" t="e">
        <f>VLOOKUP($F167,'Detail Cost'!$15:$497,'DCR- OPEN WELL'!$N$3,FALSE)*1000</f>
        <v>#REF!</v>
      </c>
      <c r="K167" s="136" t="e">
        <f>VLOOKUP($F167,'Detail Cost'!$15:$497,'DCR- OPEN WELL'!$N$4,FALSE)</f>
        <v>#REF!</v>
      </c>
      <c r="L167" s="137" t="e">
        <f t="shared" si="14"/>
        <v>#REF!</v>
      </c>
      <c r="M167" s="138" t="e">
        <f t="shared" si="11"/>
        <v>#REF!</v>
      </c>
      <c r="N167" s="139"/>
    </row>
    <row r="168" spans="2:14" s="85" customFormat="1" ht="18" customHeight="1">
      <c r="B168" s="111"/>
      <c r="C168" s="112"/>
      <c r="D168" s="102">
        <f t="shared" si="12"/>
        <v>23</v>
      </c>
      <c r="E168" s="102" t="e">
        <f>'Detail Cost'!#REF!</f>
        <v>#REF!</v>
      </c>
      <c r="F168" s="108" t="e">
        <f>'Detail Cost'!#REF!</f>
        <v>#REF!</v>
      </c>
      <c r="G168" s="109" t="e">
        <f>'Detail Cost'!#REF!</f>
        <v>#REF!</v>
      </c>
      <c r="H168" s="110" t="e">
        <f>'Detail Cost'!#REF!</f>
        <v>#REF!</v>
      </c>
      <c r="I168" s="134" t="e">
        <f t="shared" si="13"/>
        <v>#REF!</v>
      </c>
      <c r="J168" s="135" t="e">
        <f>VLOOKUP($F168,'Detail Cost'!$15:$497,'DCR- OPEN WELL'!$N$3,FALSE)*1000</f>
        <v>#REF!</v>
      </c>
      <c r="K168" s="136" t="e">
        <f>VLOOKUP($F168,'Detail Cost'!$15:$497,'DCR- OPEN WELL'!$N$4,FALSE)</f>
        <v>#REF!</v>
      </c>
      <c r="L168" s="137" t="e">
        <f t="shared" si="14"/>
        <v>#REF!</v>
      </c>
      <c r="M168" s="138" t="e">
        <f t="shared" si="11"/>
        <v>#REF!</v>
      </c>
      <c r="N168" s="139"/>
    </row>
    <row r="169" spans="2:14" s="85" customFormat="1" ht="18" customHeight="1">
      <c r="B169" s="111"/>
      <c r="C169" s="112"/>
      <c r="D169" s="102">
        <f t="shared" si="12"/>
        <v>23</v>
      </c>
      <c r="E169" s="102" t="e">
        <f>'Detail Cost'!#REF!</f>
        <v>#REF!</v>
      </c>
      <c r="F169" s="108" t="e">
        <f>'Detail Cost'!#REF!</f>
        <v>#REF!</v>
      </c>
      <c r="G169" s="109" t="e">
        <f>'Detail Cost'!#REF!</f>
        <v>#REF!</v>
      </c>
      <c r="H169" s="110" t="e">
        <f>'Detail Cost'!#REF!</f>
        <v>#REF!</v>
      </c>
      <c r="I169" s="134" t="e">
        <f t="shared" si="13"/>
        <v>#REF!</v>
      </c>
      <c r="J169" s="135" t="e">
        <f>VLOOKUP($F169,'Detail Cost'!$15:$497,'DCR- OPEN WELL'!$N$3,FALSE)*1000</f>
        <v>#REF!</v>
      </c>
      <c r="K169" s="136" t="e">
        <f>VLOOKUP($F169,'Detail Cost'!$15:$497,'DCR- OPEN WELL'!$N$4,FALSE)</f>
        <v>#REF!</v>
      </c>
      <c r="L169" s="137" t="e">
        <f t="shared" si="14"/>
        <v>#REF!</v>
      </c>
      <c r="M169" s="138" t="e">
        <f t="shared" si="11"/>
        <v>#REF!</v>
      </c>
      <c r="N169" s="139"/>
    </row>
    <row r="170" spans="2:14" s="85" customFormat="1" ht="18" customHeight="1">
      <c r="B170" s="111"/>
      <c r="C170" s="112"/>
      <c r="D170" s="102">
        <f t="shared" si="12"/>
        <v>23</v>
      </c>
      <c r="E170" s="102" t="e">
        <f>'Detail Cost'!#REF!</f>
        <v>#REF!</v>
      </c>
      <c r="F170" s="108" t="e">
        <f>'Detail Cost'!#REF!</f>
        <v>#REF!</v>
      </c>
      <c r="G170" s="109" t="e">
        <f>'Detail Cost'!#REF!</f>
        <v>#REF!</v>
      </c>
      <c r="H170" s="110" t="e">
        <f>'Detail Cost'!#REF!</f>
        <v>#REF!</v>
      </c>
      <c r="I170" s="134" t="e">
        <f t="shared" si="13"/>
        <v>#REF!</v>
      </c>
      <c r="J170" s="135" t="e">
        <f>VLOOKUP($F170,'Detail Cost'!$15:$497,'DCR- OPEN WELL'!$N$3,FALSE)*1000</f>
        <v>#REF!</v>
      </c>
      <c r="K170" s="136" t="e">
        <f>VLOOKUP($F170,'Detail Cost'!$15:$497,'DCR- OPEN WELL'!$N$4,FALSE)</f>
        <v>#REF!</v>
      </c>
      <c r="L170" s="137" t="e">
        <f t="shared" si="14"/>
        <v>#REF!</v>
      </c>
      <c r="M170" s="138" t="e">
        <f t="shared" si="11"/>
        <v>#REF!</v>
      </c>
      <c r="N170" s="139"/>
    </row>
    <row r="171" spans="2:14" s="85" customFormat="1" ht="18" customHeight="1">
      <c r="B171" s="111"/>
      <c r="C171" s="112"/>
      <c r="D171" s="102">
        <f t="shared" si="12"/>
        <v>23</v>
      </c>
      <c r="E171" s="102" t="e">
        <f>'Detail Cost'!#REF!</f>
        <v>#REF!</v>
      </c>
      <c r="F171" s="108" t="e">
        <f>'Detail Cost'!#REF!</f>
        <v>#REF!</v>
      </c>
      <c r="G171" s="109" t="e">
        <f>'Detail Cost'!#REF!</f>
        <v>#REF!</v>
      </c>
      <c r="H171" s="110" t="e">
        <f>'Detail Cost'!#REF!</f>
        <v>#REF!</v>
      </c>
      <c r="I171" s="134" t="e">
        <f t="shared" si="13"/>
        <v>#REF!</v>
      </c>
      <c r="J171" s="135" t="e">
        <f>VLOOKUP($F171,'Detail Cost'!$15:$497,'DCR- OPEN WELL'!$N$3,FALSE)*1000</f>
        <v>#REF!</v>
      </c>
      <c r="K171" s="136" t="e">
        <f>VLOOKUP($F171,'Detail Cost'!$15:$497,'DCR- OPEN WELL'!$N$4,FALSE)</f>
        <v>#REF!</v>
      </c>
      <c r="L171" s="137" t="e">
        <f t="shared" si="14"/>
        <v>#REF!</v>
      </c>
      <c r="M171" s="138" t="e">
        <f t="shared" si="11"/>
        <v>#REF!</v>
      </c>
      <c r="N171" s="139"/>
    </row>
    <row r="172" spans="2:14" s="85" customFormat="1" ht="18" customHeight="1">
      <c r="B172" s="111"/>
      <c r="C172" s="112"/>
      <c r="D172" s="102">
        <f t="shared" si="12"/>
        <v>23</v>
      </c>
      <c r="E172" s="102" t="e">
        <f>'Detail Cost'!#REF!</f>
        <v>#REF!</v>
      </c>
      <c r="F172" s="108" t="e">
        <f>'Detail Cost'!#REF!</f>
        <v>#REF!</v>
      </c>
      <c r="G172" s="109" t="e">
        <f>'Detail Cost'!#REF!</f>
        <v>#REF!</v>
      </c>
      <c r="H172" s="110" t="e">
        <f>'Detail Cost'!#REF!</f>
        <v>#REF!</v>
      </c>
      <c r="I172" s="134" t="e">
        <f t="shared" si="13"/>
        <v>#REF!</v>
      </c>
      <c r="J172" s="135" t="e">
        <f>VLOOKUP($F172,'Detail Cost'!$15:$497,'DCR- OPEN WELL'!$N$3,FALSE)*1000</f>
        <v>#REF!</v>
      </c>
      <c r="K172" s="136" t="e">
        <f>VLOOKUP($F172,'Detail Cost'!$15:$497,'DCR- OPEN WELL'!$N$4,FALSE)</f>
        <v>#REF!</v>
      </c>
      <c r="L172" s="137" t="e">
        <f t="shared" si="14"/>
        <v>#REF!</v>
      </c>
      <c r="M172" s="138" t="e">
        <f t="shared" si="11"/>
        <v>#REF!</v>
      </c>
      <c r="N172" s="139"/>
    </row>
    <row r="173" spans="2:14" s="86" customFormat="1" ht="18" customHeight="1">
      <c r="B173" s="113"/>
      <c r="C173" s="114"/>
      <c r="D173" s="115">
        <f t="shared" si="12"/>
        <v>23</v>
      </c>
      <c r="E173" s="115" t="e">
        <f>'Detail Cost'!#REF!</f>
        <v>#REF!</v>
      </c>
      <c r="F173" s="116" t="e">
        <f>'Detail Cost'!#REF!</f>
        <v>#REF!</v>
      </c>
      <c r="G173" s="117" t="e">
        <f>'Detail Cost'!#REF!</f>
        <v>#REF!</v>
      </c>
      <c r="H173" s="118" t="e">
        <f>'Detail Cost'!#REF!</f>
        <v>#REF!</v>
      </c>
      <c r="I173" s="140" t="e">
        <f t="shared" si="13"/>
        <v>#REF!</v>
      </c>
      <c r="J173" s="141" t="e">
        <f>VLOOKUP($F173,'Detail Cost'!$15:$497,'DCR- OPEN WELL'!$N$3,FALSE)*1000</f>
        <v>#REF!</v>
      </c>
      <c r="K173" s="142" t="e">
        <f>VLOOKUP($F173,'Detail Cost'!$15:$497,'DCR- OPEN WELL'!$N$4,FALSE)</f>
        <v>#REF!</v>
      </c>
      <c r="L173" s="143"/>
      <c r="M173" s="144" t="e">
        <f t="shared" si="11"/>
        <v>#REF!</v>
      </c>
      <c r="N173" s="145"/>
    </row>
    <row r="174" spans="2:14" s="85" customFormat="1" ht="18" customHeight="1">
      <c r="B174" s="111"/>
      <c r="C174" s="112"/>
      <c r="D174" s="102">
        <f t="shared" si="12"/>
        <v>23</v>
      </c>
      <c r="E174" s="102" t="str">
        <f>'Detail Cost'!C84</f>
        <v>SCK</v>
      </c>
      <c r="F174" s="108" t="str">
        <f>'Detail Cost'!B84</f>
        <v>Potassium Chloride (KCl)</v>
      </c>
      <c r="G174" s="109">
        <f>'Detail Cost'!D84</f>
        <v>0</v>
      </c>
      <c r="H174" s="110">
        <f>'Detail Cost'!E84</f>
        <v>20.625608108108107</v>
      </c>
      <c r="I174" s="134">
        <f t="shared" si="13"/>
        <v>20.625608108108107</v>
      </c>
      <c r="J174" s="135" t="e">
        <f>VLOOKUP($F174,'Detail Cost'!$15:$497,'DCR- OPEN WELL'!$N$3,FALSE)*1000</f>
        <v>#N/A</v>
      </c>
      <c r="K174" s="136" t="e">
        <f>VLOOKUP($F174,'Detail Cost'!$15:$497,'DCR- OPEN WELL'!$N$4,FALSE)</f>
        <v>#N/A</v>
      </c>
      <c r="L174" s="137" t="e">
        <f t="shared" si="14"/>
        <v>#N/A</v>
      </c>
      <c r="M174" s="138" t="e">
        <f t="shared" si="11"/>
        <v>#N/A</v>
      </c>
      <c r="N174" s="139"/>
    </row>
    <row r="175" spans="2:14" s="85" customFormat="1" ht="18" customHeight="1">
      <c r="B175" s="111"/>
      <c r="C175" s="112"/>
      <c r="D175" s="102">
        <f t="shared" si="12"/>
        <v>23</v>
      </c>
      <c r="E175" s="102" t="str">
        <f>'Detail Cost'!C85</f>
        <v>DRUM</v>
      </c>
      <c r="F175" s="108" t="str">
        <f>'Detail Cost'!B85</f>
        <v>Corrosion Inhibitor (BEKA-4612)</v>
      </c>
      <c r="G175" s="109">
        <f>'Detail Cost'!D85</f>
        <v>0</v>
      </c>
      <c r="H175" s="110">
        <f>'Detail Cost'!E85</f>
        <v>1068.5798204921341</v>
      </c>
      <c r="I175" s="134">
        <f t="shared" si="13"/>
        <v>1068.5798204921341</v>
      </c>
      <c r="J175" s="135" t="e">
        <f>VLOOKUP($F175,'Detail Cost'!$15:$497,'DCR- OPEN WELL'!$N$3,FALSE)*1000</f>
        <v>#N/A</v>
      </c>
      <c r="K175" s="136" t="e">
        <f>VLOOKUP($F175,'Detail Cost'!$15:$497,'DCR- OPEN WELL'!$N$4,FALSE)</f>
        <v>#N/A</v>
      </c>
      <c r="L175" s="137" t="e">
        <f t="shared" si="14"/>
        <v>#N/A</v>
      </c>
      <c r="M175" s="138" t="e">
        <f t="shared" si="11"/>
        <v>#N/A</v>
      </c>
      <c r="N175" s="139"/>
    </row>
    <row r="176" spans="2:14" s="85" customFormat="1" ht="18" customHeight="1">
      <c r="B176" s="111"/>
      <c r="C176" s="112"/>
      <c r="D176" s="102">
        <f t="shared" si="12"/>
        <v>23</v>
      </c>
      <c r="E176" s="102" t="e">
        <f>'Detail Cost'!#REF!</f>
        <v>#REF!</v>
      </c>
      <c r="F176" s="108" t="e">
        <f>'Detail Cost'!#REF!</f>
        <v>#REF!</v>
      </c>
      <c r="G176" s="109" t="e">
        <f>'Detail Cost'!#REF!</f>
        <v>#REF!</v>
      </c>
      <c r="H176" s="110" t="e">
        <f>'Detail Cost'!#REF!</f>
        <v>#REF!</v>
      </c>
      <c r="I176" s="134" t="e">
        <f t="shared" si="13"/>
        <v>#REF!</v>
      </c>
      <c r="J176" s="135" t="e">
        <f>VLOOKUP($F176,'Detail Cost'!$15:$497,'DCR- OPEN WELL'!$N$3,FALSE)*1000</f>
        <v>#REF!</v>
      </c>
      <c r="K176" s="136" t="e">
        <f>VLOOKUP($F176,'Detail Cost'!$15:$497,'DCR- OPEN WELL'!$N$4,FALSE)</f>
        <v>#REF!</v>
      </c>
      <c r="L176" s="137" t="e">
        <f t="shared" si="14"/>
        <v>#REF!</v>
      </c>
      <c r="M176" s="138" t="e">
        <f t="shared" si="11"/>
        <v>#REF!</v>
      </c>
      <c r="N176" s="139"/>
    </row>
    <row r="177" spans="2:14" s="85" customFormat="1" ht="18" customHeight="1">
      <c r="B177" s="111"/>
      <c r="C177" s="112"/>
      <c r="D177" s="102">
        <f t="shared" si="12"/>
        <v>23</v>
      </c>
      <c r="E177" s="102" t="e">
        <f>'Detail Cost'!#REF!</f>
        <v>#REF!</v>
      </c>
      <c r="F177" s="108" t="e">
        <f>'Detail Cost'!#REF!</f>
        <v>#REF!</v>
      </c>
      <c r="G177" s="109" t="e">
        <f>'Detail Cost'!#REF!</f>
        <v>#REF!</v>
      </c>
      <c r="H177" s="110" t="e">
        <f>'Detail Cost'!#REF!</f>
        <v>#REF!</v>
      </c>
      <c r="I177" s="134" t="e">
        <f t="shared" si="13"/>
        <v>#REF!</v>
      </c>
      <c r="J177" s="135" t="e">
        <f>VLOOKUP($F177,'Detail Cost'!$15:$497,'DCR- OPEN WELL'!$N$3,FALSE)*1000</f>
        <v>#REF!</v>
      </c>
      <c r="K177" s="136" t="e">
        <f>VLOOKUP($F177,'Detail Cost'!$15:$497,'DCR- OPEN WELL'!$N$4,FALSE)</f>
        <v>#REF!</v>
      </c>
      <c r="L177" s="137" t="e">
        <f t="shared" si="14"/>
        <v>#REF!</v>
      </c>
      <c r="M177" s="138" t="e">
        <f t="shared" si="11"/>
        <v>#REF!</v>
      </c>
      <c r="N177" s="139"/>
    </row>
    <row r="178" spans="2:14" s="85" customFormat="1" ht="18" customHeight="1">
      <c r="B178" s="111"/>
      <c r="C178" s="112"/>
      <c r="D178" s="102">
        <f t="shared" si="12"/>
        <v>23</v>
      </c>
      <c r="E178" s="102" t="e">
        <f>'Detail Cost'!#REF!</f>
        <v>#REF!</v>
      </c>
      <c r="F178" s="108" t="e">
        <f>'Detail Cost'!#REF!</f>
        <v>#REF!</v>
      </c>
      <c r="G178" s="109" t="e">
        <f>'Detail Cost'!#REF!</f>
        <v>#REF!</v>
      </c>
      <c r="H178" s="110" t="e">
        <f>'Detail Cost'!#REF!</f>
        <v>#REF!</v>
      </c>
      <c r="I178" s="134" t="e">
        <f t="shared" si="13"/>
        <v>#REF!</v>
      </c>
      <c r="J178" s="135" t="e">
        <f>VLOOKUP($F178,'Detail Cost'!$15:$497,'DCR- OPEN WELL'!$N$3,FALSE)*1000</f>
        <v>#REF!</v>
      </c>
      <c r="K178" s="136" t="e">
        <f>VLOOKUP($F178,'Detail Cost'!$15:$497,'DCR- OPEN WELL'!$N$4,FALSE)</f>
        <v>#REF!</v>
      </c>
      <c r="L178" s="137" t="e">
        <f t="shared" si="14"/>
        <v>#REF!</v>
      </c>
      <c r="M178" s="138" t="e">
        <f t="shared" si="11"/>
        <v>#REF!</v>
      </c>
      <c r="N178" s="139"/>
    </row>
    <row r="179" spans="2:14" s="85" customFormat="1" ht="18" customHeight="1">
      <c r="B179" s="111"/>
      <c r="C179" s="112"/>
      <c r="D179" s="102">
        <f t="shared" si="12"/>
        <v>23</v>
      </c>
      <c r="E179" s="102" t="e">
        <f>'Detail Cost'!#REF!</f>
        <v>#REF!</v>
      </c>
      <c r="F179" s="108" t="e">
        <f>'Detail Cost'!#REF!</f>
        <v>#REF!</v>
      </c>
      <c r="G179" s="109" t="e">
        <f>'Detail Cost'!#REF!</f>
        <v>#REF!</v>
      </c>
      <c r="H179" s="110" t="e">
        <f>'Detail Cost'!#REF!</f>
        <v>#REF!</v>
      </c>
      <c r="I179" s="134" t="e">
        <f t="shared" si="13"/>
        <v>#REF!</v>
      </c>
      <c r="J179" s="135" t="e">
        <f>VLOOKUP($F179,'Detail Cost'!$15:$497,'DCR- OPEN WELL'!$N$3,FALSE)*1000</f>
        <v>#REF!</v>
      </c>
      <c r="K179" s="136" t="e">
        <f>VLOOKUP($F179,'Detail Cost'!$15:$497,'DCR- OPEN WELL'!$N$4,FALSE)</f>
        <v>#REF!</v>
      </c>
      <c r="L179" s="137" t="e">
        <f t="shared" si="14"/>
        <v>#REF!</v>
      </c>
      <c r="M179" s="138" t="e">
        <f t="shared" si="11"/>
        <v>#REF!</v>
      </c>
      <c r="N179" s="139"/>
    </row>
    <row r="180" spans="2:14" s="85" customFormat="1" ht="18" customHeight="1">
      <c r="B180" s="111"/>
      <c r="C180" s="112"/>
      <c r="D180" s="102">
        <f t="shared" si="12"/>
        <v>23</v>
      </c>
      <c r="E180" s="102" t="e">
        <f>'Detail Cost'!#REF!</f>
        <v>#REF!</v>
      </c>
      <c r="F180" s="108" t="e">
        <f>'Detail Cost'!#REF!</f>
        <v>#REF!</v>
      </c>
      <c r="G180" s="109" t="e">
        <f>'Detail Cost'!#REF!</f>
        <v>#REF!</v>
      </c>
      <c r="H180" s="110" t="e">
        <f>'Detail Cost'!#REF!</f>
        <v>#REF!</v>
      </c>
      <c r="I180" s="134" t="e">
        <f t="shared" si="13"/>
        <v>#REF!</v>
      </c>
      <c r="J180" s="135" t="e">
        <f>VLOOKUP($F180,'Detail Cost'!$15:$497,'DCR- OPEN WELL'!$N$3,FALSE)*1000</f>
        <v>#REF!</v>
      </c>
      <c r="K180" s="136" t="e">
        <f>VLOOKUP($F180,'Detail Cost'!$15:$497,'DCR- OPEN WELL'!$N$4,FALSE)</f>
        <v>#REF!</v>
      </c>
      <c r="L180" s="137" t="e">
        <f t="shared" si="14"/>
        <v>#REF!</v>
      </c>
      <c r="M180" s="138" t="e">
        <f t="shared" si="11"/>
        <v>#REF!</v>
      </c>
      <c r="N180" s="139"/>
    </row>
    <row r="181" spans="2:14" s="85" customFormat="1" ht="18" customHeight="1">
      <c r="B181" s="111"/>
      <c r="C181" s="112"/>
      <c r="D181" s="102">
        <f t="shared" si="12"/>
        <v>23</v>
      </c>
      <c r="E181" s="102" t="e">
        <f>'Detail Cost'!#REF!</f>
        <v>#REF!</v>
      </c>
      <c r="F181" s="108" t="e">
        <f>'Detail Cost'!#REF!</f>
        <v>#REF!</v>
      </c>
      <c r="G181" s="109" t="e">
        <f>'Detail Cost'!#REF!</f>
        <v>#REF!</v>
      </c>
      <c r="H181" s="110" t="e">
        <f>'Detail Cost'!#REF!</f>
        <v>#REF!</v>
      </c>
      <c r="I181" s="134" t="e">
        <f t="shared" si="13"/>
        <v>#REF!</v>
      </c>
      <c r="J181" s="135" t="e">
        <f>VLOOKUP($F181,'Detail Cost'!$15:$497,'DCR- OPEN WELL'!$N$3,FALSE)*1000</f>
        <v>#REF!</v>
      </c>
      <c r="K181" s="136" t="e">
        <f>VLOOKUP($F181,'Detail Cost'!$15:$497,'DCR- OPEN WELL'!$N$4,FALSE)</f>
        <v>#REF!</v>
      </c>
      <c r="L181" s="137" t="e">
        <f t="shared" si="14"/>
        <v>#REF!</v>
      </c>
      <c r="M181" s="138" t="e">
        <f t="shared" si="11"/>
        <v>#REF!</v>
      </c>
      <c r="N181" s="139"/>
    </row>
    <row r="182" spans="2:14" s="85" customFormat="1" ht="18" customHeight="1">
      <c r="B182" s="111"/>
      <c r="C182" s="112"/>
      <c r="D182" s="102">
        <f t="shared" si="12"/>
        <v>23</v>
      </c>
      <c r="E182" s="102" t="e">
        <f>'Detail Cost'!#REF!</f>
        <v>#REF!</v>
      </c>
      <c r="F182" s="108" t="e">
        <f>'Detail Cost'!#REF!</f>
        <v>#REF!</v>
      </c>
      <c r="G182" s="109" t="e">
        <f>'Detail Cost'!#REF!</f>
        <v>#REF!</v>
      </c>
      <c r="H182" s="110" t="e">
        <f>'Detail Cost'!#REF!</f>
        <v>#REF!</v>
      </c>
      <c r="I182" s="134" t="e">
        <f t="shared" si="13"/>
        <v>#REF!</v>
      </c>
      <c r="J182" s="135" t="e">
        <f>VLOOKUP($F182,'Detail Cost'!$15:$497,'DCR- OPEN WELL'!$N$3,FALSE)*1000</f>
        <v>#REF!</v>
      </c>
      <c r="K182" s="136" t="e">
        <f>VLOOKUP($F182,'Detail Cost'!$15:$497,'DCR- OPEN WELL'!$N$4,FALSE)</f>
        <v>#REF!</v>
      </c>
      <c r="L182" s="137" t="e">
        <f t="shared" si="14"/>
        <v>#REF!</v>
      </c>
      <c r="M182" s="138" t="e">
        <f t="shared" si="11"/>
        <v>#REF!</v>
      </c>
      <c r="N182" s="139"/>
    </row>
    <row r="183" spans="2:14" s="85" customFormat="1" ht="18" customHeight="1">
      <c r="B183" s="111"/>
      <c r="C183" s="112"/>
      <c r="D183" s="102">
        <f t="shared" si="12"/>
        <v>23</v>
      </c>
      <c r="E183" s="102">
        <f>'Detail Cost'!C89</f>
        <v>0</v>
      </c>
      <c r="F183" s="108">
        <f>'Detail Cost'!B89</f>
        <v>0</v>
      </c>
      <c r="G183" s="109">
        <f>'Detail Cost'!D89</f>
        <v>0</v>
      </c>
      <c r="H183" s="110">
        <f>'Detail Cost'!E89</f>
        <v>0</v>
      </c>
      <c r="I183" s="134">
        <f t="shared" si="13"/>
        <v>0</v>
      </c>
      <c r="J183" s="135">
        <f>VLOOKUP($F183,'Detail Cost'!$15:$497,'DCR- OPEN WELL'!$N$3,FALSE)*1000</f>
        <v>0</v>
      </c>
      <c r="K183" s="136">
        <f>VLOOKUP($F183,'Detail Cost'!$15:$497,'DCR- OPEN WELL'!$N$4,FALSE)</f>
        <v>0</v>
      </c>
      <c r="L183" s="137">
        <f t="shared" si="14"/>
        <v>0</v>
      </c>
      <c r="M183" s="138" t="e">
        <f t="shared" si="11"/>
        <v>#DIV/0!</v>
      </c>
      <c r="N183" s="139"/>
    </row>
    <row r="184" spans="2:14" s="86" customFormat="1" ht="18" customHeight="1">
      <c r="B184" s="113"/>
      <c r="C184" s="114"/>
      <c r="D184" s="115">
        <v>24</v>
      </c>
      <c r="E184" s="115" t="str">
        <f>'Detail Cost'!C90</f>
        <v>SUB TOTAL</v>
      </c>
      <c r="F184" s="116" t="str">
        <f>'Detail Cost'!B90</f>
        <v>WATER SYSTEM</v>
      </c>
      <c r="G184" s="117">
        <f>'Detail Cost'!D90</f>
        <v>0</v>
      </c>
      <c r="H184" s="118">
        <f>'Detail Cost'!E90</f>
        <v>0</v>
      </c>
      <c r="I184" s="140">
        <f t="shared" si="13"/>
        <v>0</v>
      </c>
      <c r="J184" s="141" t="e">
        <f>VLOOKUP($F184,'Detail Cost'!$15:$497,'DCR- OPEN WELL'!$N$3,FALSE)*1000</f>
        <v>#N/A</v>
      </c>
      <c r="K184" s="142" t="e">
        <f>VLOOKUP($F184,'Detail Cost'!$15:$497,'DCR- OPEN WELL'!$N$4,FALSE)</f>
        <v>#N/A</v>
      </c>
      <c r="L184" s="143"/>
      <c r="M184" s="144" t="e">
        <f t="shared" si="11"/>
        <v>#DIV/0!</v>
      </c>
      <c r="N184" s="145"/>
    </row>
    <row r="185" spans="2:14" s="85" customFormat="1" ht="18" customHeight="1">
      <c r="B185" s="111"/>
      <c r="C185" s="112"/>
      <c r="D185" s="102">
        <f t="shared" si="12"/>
        <v>24</v>
      </c>
      <c r="E185" s="102">
        <f>'Detail Cost'!C91</f>
        <v>0</v>
      </c>
      <c r="F185" s="108">
        <f>'Detail Cost'!B91</f>
        <v>0</v>
      </c>
      <c r="G185" s="109">
        <f>'Detail Cost'!D91</f>
        <v>0</v>
      </c>
      <c r="H185" s="110">
        <f>'Detail Cost'!E91</f>
        <v>0</v>
      </c>
      <c r="I185" s="134">
        <f t="shared" si="13"/>
        <v>0</v>
      </c>
      <c r="J185" s="135">
        <f>VLOOKUP($F185,'Detail Cost'!$15:$497,'DCR- OPEN WELL'!$N$3,FALSE)*1000</f>
        <v>0</v>
      </c>
      <c r="K185" s="136">
        <f>VLOOKUP($F185,'Detail Cost'!$15:$497,'DCR- OPEN WELL'!$N$4,FALSE)</f>
        <v>0</v>
      </c>
      <c r="L185" s="137">
        <f t="shared" si="14"/>
        <v>0</v>
      </c>
      <c r="M185" s="138" t="e">
        <f t="shared" si="11"/>
        <v>#DIV/0!</v>
      </c>
      <c r="N185" s="139"/>
    </row>
    <row r="186" spans="2:14" s="85" customFormat="1" ht="18" customHeight="1">
      <c r="B186" s="111"/>
      <c r="C186" s="112"/>
      <c r="D186" s="102">
        <f t="shared" si="12"/>
        <v>24</v>
      </c>
      <c r="E186" s="102" t="e">
        <f>'Detail Cost'!#REF!</f>
        <v>#REF!</v>
      </c>
      <c r="F186" s="108" t="e">
        <f>'Detail Cost'!#REF!</f>
        <v>#REF!</v>
      </c>
      <c r="G186" s="109" t="e">
        <f>'Detail Cost'!#REF!</f>
        <v>#REF!</v>
      </c>
      <c r="H186" s="110" t="e">
        <f>'Detail Cost'!#REF!</f>
        <v>#REF!</v>
      </c>
      <c r="I186" s="134" t="e">
        <f t="shared" si="13"/>
        <v>#REF!</v>
      </c>
      <c r="J186" s="135" t="e">
        <f>VLOOKUP($F186,'Detail Cost'!$15:$497,'DCR- OPEN WELL'!$N$3,FALSE)*1000</f>
        <v>#REF!</v>
      </c>
      <c r="K186" s="136" t="e">
        <f>VLOOKUP($F186,'Detail Cost'!$15:$497,'DCR- OPEN WELL'!$N$4,FALSE)</f>
        <v>#REF!</v>
      </c>
      <c r="L186" s="137" t="e">
        <f t="shared" si="14"/>
        <v>#REF!</v>
      </c>
      <c r="M186" s="138" t="e">
        <f t="shared" si="11"/>
        <v>#REF!</v>
      </c>
      <c r="N186" s="139"/>
    </row>
    <row r="187" spans="2:14" s="85" customFormat="1" ht="18" customHeight="1">
      <c r="B187" s="111"/>
      <c r="C187" s="112"/>
      <c r="D187" s="102">
        <f t="shared" si="12"/>
        <v>24</v>
      </c>
      <c r="E187" s="102">
        <f>'Detail Cost'!C92</f>
        <v>0</v>
      </c>
      <c r="F187" s="108">
        <f>'Detail Cost'!B92</f>
        <v>0</v>
      </c>
      <c r="G187" s="109">
        <f>'Detail Cost'!D92</f>
        <v>0</v>
      </c>
      <c r="H187" s="110">
        <f>'Detail Cost'!E92</f>
        <v>0</v>
      </c>
      <c r="I187" s="134">
        <f t="shared" si="13"/>
        <v>0</v>
      </c>
      <c r="J187" s="135">
        <f>VLOOKUP($F187,'Detail Cost'!$15:$497,'DCR- OPEN WELL'!$N$3,FALSE)*1000</f>
        <v>0</v>
      </c>
      <c r="K187" s="136">
        <f>VLOOKUP($F187,'Detail Cost'!$15:$497,'DCR- OPEN WELL'!$N$4,FALSE)</f>
        <v>0</v>
      </c>
      <c r="L187" s="137">
        <f t="shared" si="14"/>
        <v>0</v>
      </c>
      <c r="M187" s="138" t="e">
        <f t="shared" si="11"/>
        <v>#DIV/0!</v>
      </c>
      <c r="N187" s="139"/>
    </row>
    <row r="188" spans="2:14" s="86" customFormat="1" ht="18" customHeight="1">
      <c r="B188" s="113"/>
      <c r="C188" s="114"/>
      <c r="D188" s="115">
        <v>25</v>
      </c>
      <c r="E188" s="115" t="str">
        <f>'Detail Cost'!C93</f>
        <v>SUB TOTAL</v>
      </c>
      <c r="F188" s="116" t="str">
        <f>'Detail Cost'!B93</f>
        <v>BIT, REAMERS &amp; CORE HEADS</v>
      </c>
      <c r="G188" s="117">
        <f>'Detail Cost'!D93</f>
        <v>0</v>
      </c>
      <c r="H188" s="118">
        <f>'Detail Cost'!E93</f>
        <v>0</v>
      </c>
      <c r="I188" s="140">
        <f t="shared" si="13"/>
        <v>0</v>
      </c>
      <c r="J188" s="141" t="e">
        <f>VLOOKUP($F188,'Detail Cost'!$15:$497,'DCR- OPEN WELL'!$N$3,FALSE)*1000</f>
        <v>#N/A</v>
      </c>
      <c r="K188" s="142" t="e">
        <f>VLOOKUP($F188,'Detail Cost'!$15:$497,'DCR- OPEN WELL'!$N$4,FALSE)</f>
        <v>#N/A</v>
      </c>
      <c r="L188" s="143"/>
      <c r="M188" s="144" t="e">
        <f t="shared" si="11"/>
        <v>#DIV/0!</v>
      </c>
      <c r="N188" s="145"/>
    </row>
    <row r="189" spans="2:14" s="85" customFormat="1" ht="18" customHeight="1">
      <c r="B189" s="111"/>
      <c r="C189" s="112"/>
      <c r="D189" s="102">
        <f t="shared" si="12"/>
        <v>25</v>
      </c>
      <c r="E189" s="102" t="e">
        <f>'Detail Cost'!#REF!</f>
        <v>#REF!</v>
      </c>
      <c r="F189" s="108" t="e">
        <f>'Detail Cost'!#REF!</f>
        <v>#REF!</v>
      </c>
      <c r="G189" s="109" t="e">
        <f>'Detail Cost'!#REF!</f>
        <v>#REF!</v>
      </c>
      <c r="H189" s="110" t="e">
        <f>'Detail Cost'!#REF!</f>
        <v>#REF!</v>
      </c>
      <c r="I189" s="134" t="e">
        <f t="shared" si="13"/>
        <v>#REF!</v>
      </c>
      <c r="J189" s="135" t="e">
        <f>VLOOKUP($F189,'Detail Cost'!$15:$497,'DCR- OPEN WELL'!$N$3,FALSE)*1000</f>
        <v>#REF!</v>
      </c>
      <c r="K189" s="136" t="e">
        <f>VLOOKUP($F189,'Detail Cost'!$15:$497,'DCR- OPEN WELL'!$N$4,FALSE)</f>
        <v>#REF!</v>
      </c>
      <c r="L189" s="137" t="e">
        <f t="shared" si="14"/>
        <v>#REF!</v>
      </c>
      <c r="M189" s="138" t="e">
        <f t="shared" si="11"/>
        <v>#REF!</v>
      </c>
      <c r="N189" s="139"/>
    </row>
    <row r="190" spans="2:14" s="85" customFormat="1" ht="18" customHeight="1">
      <c r="B190" s="111"/>
      <c r="C190" s="112"/>
      <c r="D190" s="102">
        <f t="shared" si="12"/>
        <v>25</v>
      </c>
      <c r="E190" s="102" t="str">
        <f>'Detail Cost'!C94</f>
        <v>PCS</v>
      </c>
      <c r="F190" s="108" t="str">
        <f>'Detail Cost'!B94</f>
        <v>Rock Bit 6", IADC : 217</v>
      </c>
      <c r="G190" s="109">
        <f>'Detail Cost'!D94</f>
        <v>0</v>
      </c>
      <c r="H190" s="110">
        <f>'Detail Cost'!E94</f>
        <v>2727.9590705339529</v>
      </c>
      <c r="I190" s="134">
        <f t="shared" si="13"/>
        <v>2727.9590705339529</v>
      </c>
      <c r="J190" s="135" t="e">
        <f>VLOOKUP($F190,'Detail Cost'!$15:$497,'DCR- OPEN WELL'!$N$3,FALSE)*1000</f>
        <v>#N/A</v>
      </c>
      <c r="K190" s="136" t="e">
        <f>VLOOKUP($F190,'Detail Cost'!$15:$497,'DCR- OPEN WELL'!$N$4,FALSE)</f>
        <v>#N/A</v>
      </c>
      <c r="L190" s="137" t="e">
        <f t="shared" si="14"/>
        <v>#N/A</v>
      </c>
      <c r="M190" s="138" t="e">
        <f t="shared" si="11"/>
        <v>#N/A</v>
      </c>
      <c r="N190" s="139"/>
    </row>
    <row r="191" spans="2:14" s="85" customFormat="1" ht="18" customHeight="1">
      <c r="B191" s="111"/>
      <c r="C191" s="112"/>
      <c r="D191" s="102">
        <f t="shared" si="12"/>
        <v>25</v>
      </c>
      <c r="E191" s="102" t="e">
        <f>'Detail Cost'!#REF!</f>
        <v>#REF!</v>
      </c>
      <c r="F191" s="108" t="e">
        <f>'Detail Cost'!#REF!</f>
        <v>#REF!</v>
      </c>
      <c r="G191" s="109" t="e">
        <f>'Detail Cost'!#REF!</f>
        <v>#REF!</v>
      </c>
      <c r="H191" s="110" t="e">
        <f>'Detail Cost'!#REF!</f>
        <v>#REF!</v>
      </c>
      <c r="I191" s="134" t="e">
        <f t="shared" si="13"/>
        <v>#REF!</v>
      </c>
      <c r="J191" s="135" t="e">
        <f>VLOOKUP($F191,'Detail Cost'!$15:$497,'DCR- OPEN WELL'!$N$3,FALSE)*1000</f>
        <v>#REF!</v>
      </c>
      <c r="K191" s="136" t="e">
        <f>VLOOKUP($F191,'Detail Cost'!$15:$497,'DCR- OPEN WELL'!$N$4,FALSE)</f>
        <v>#REF!</v>
      </c>
      <c r="L191" s="137" t="e">
        <f t="shared" si="14"/>
        <v>#REF!</v>
      </c>
      <c r="M191" s="138" t="e">
        <f t="shared" si="11"/>
        <v>#REF!</v>
      </c>
      <c r="N191" s="139"/>
    </row>
    <row r="192" spans="2:14" s="85" customFormat="1" ht="18" customHeight="1">
      <c r="B192" s="111"/>
      <c r="C192" s="112"/>
      <c r="D192" s="102">
        <f t="shared" si="12"/>
        <v>25</v>
      </c>
      <c r="E192" s="102" t="e">
        <f>'Detail Cost'!#REF!</f>
        <v>#REF!</v>
      </c>
      <c r="F192" s="108" t="e">
        <f>'Detail Cost'!#REF!</f>
        <v>#REF!</v>
      </c>
      <c r="G192" s="109" t="e">
        <f>'Detail Cost'!#REF!</f>
        <v>#REF!</v>
      </c>
      <c r="H192" s="110" t="e">
        <f>'Detail Cost'!#REF!</f>
        <v>#REF!</v>
      </c>
      <c r="I192" s="134" t="e">
        <f t="shared" si="13"/>
        <v>#REF!</v>
      </c>
      <c r="J192" s="135" t="e">
        <f>VLOOKUP($F192,'Detail Cost'!$15:$497,'DCR- OPEN WELL'!$N$3,FALSE)*1000</f>
        <v>#REF!</v>
      </c>
      <c r="K192" s="136" t="e">
        <f>VLOOKUP($F192,'Detail Cost'!$15:$497,'DCR- OPEN WELL'!$N$4,FALSE)</f>
        <v>#REF!</v>
      </c>
      <c r="L192" s="137" t="e">
        <f t="shared" si="14"/>
        <v>#REF!</v>
      </c>
      <c r="M192" s="138" t="e">
        <f t="shared" si="11"/>
        <v>#REF!</v>
      </c>
      <c r="N192" s="139"/>
    </row>
    <row r="193" spans="2:14" s="85" customFormat="1" ht="18" customHeight="1">
      <c r="B193" s="111"/>
      <c r="C193" s="112"/>
      <c r="D193" s="102">
        <f t="shared" si="12"/>
        <v>25</v>
      </c>
      <c r="E193" s="102" t="e">
        <f>'Detail Cost'!#REF!</f>
        <v>#REF!</v>
      </c>
      <c r="F193" s="108" t="e">
        <f>'Detail Cost'!#REF!</f>
        <v>#REF!</v>
      </c>
      <c r="G193" s="109" t="e">
        <f>'Detail Cost'!#REF!</f>
        <v>#REF!</v>
      </c>
      <c r="H193" s="110" t="e">
        <f>'Detail Cost'!#REF!</f>
        <v>#REF!</v>
      </c>
      <c r="I193" s="134" t="e">
        <f t="shared" si="13"/>
        <v>#REF!</v>
      </c>
      <c r="J193" s="135" t="e">
        <f>VLOOKUP($F193,'Detail Cost'!$15:$497,'DCR- OPEN WELL'!$N$3,FALSE)*1000</f>
        <v>#REF!</v>
      </c>
      <c r="K193" s="136" t="e">
        <f>VLOOKUP($F193,'Detail Cost'!$15:$497,'DCR- OPEN WELL'!$N$4,FALSE)</f>
        <v>#REF!</v>
      </c>
      <c r="L193" s="137" t="e">
        <f t="shared" si="14"/>
        <v>#REF!</v>
      </c>
      <c r="M193" s="138" t="e">
        <f t="shared" si="11"/>
        <v>#REF!</v>
      </c>
      <c r="N193" s="139"/>
    </row>
    <row r="194" spans="2:14" s="85" customFormat="1" ht="18" customHeight="1">
      <c r="B194" s="111"/>
      <c r="C194" s="112"/>
      <c r="D194" s="102">
        <f t="shared" si="12"/>
        <v>25</v>
      </c>
      <c r="E194" s="102" t="e">
        <f>'Detail Cost'!#REF!</f>
        <v>#REF!</v>
      </c>
      <c r="F194" s="108" t="e">
        <f>'Detail Cost'!#REF!</f>
        <v>#REF!</v>
      </c>
      <c r="G194" s="109" t="e">
        <f>'Detail Cost'!#REF!</f>
        <v>#REF!</v>
      </c>
      <c r="H194" s="110" t="e">
        <f>'Detail Cost'!#REF!</f>
        <v>#REF!</v>
      </c>
      <c r="I194" s="134" t="e">
        <f t="shared" si="13"/>
        <v>#REF!</v>
      </c>
      <c r="J194" s="135" t="e">
        <f>VLOOKUP($F194,'Detail Cost'!$15:$497,'DCR- OPEN WELL'!$N$3,FALSE)*1000</f>
        <v>#REF!</v>
      </c>
      <c r="K194" s="136" t="e">
        <f>VLOOKUP($F194,'Detail Cost'!$15:$497,'DCR- OPEN WELL'!$N$4,FALSE)</f>
        <v>#REF!</v>
      </c>
      <c r="L194" s="137" t="e">
        <f t="shared" si="14"/>
        <v>#REF!</v>
      </c>
      <c r="M194" s="138" t="e">
        <f t="shared" si="11"/>
        <v>#REF!</v>
      </c>
      <c r="N194" s="139"/>
    </row>
    <row r="195" spans="2:14" s="85" customFormat="1" ht="18" customHeight="1">
      <c r="B195" s="111"/>
      <c r="C195" s="112"/>
      <c r="D195" s="102">
        <f t="shared" si="12"/>
        <v>25</v>
      </c>
      <c r="E195" s="102" t="e">
        <f>'Detail Cost'!#REF!</f>
        <v>#REF!</v>
      </c>
      <c r="F195" s="108" t="e">
        <f>'Detail Cost'!#REF!</f>
        <v>#REF!</v>
      </c>
      <c r="G195" s="109" t="e">
        <f>'Detail Cost'!#REF!</f>
        <v>#REF!</v>
      </c>
      <c r="H195" s="110" t="e">
        <f>'Detail Cost'!#REF!</f>
        <v>#REF!</v>
      </c>
      <c r="I195" s="134" t="e">
        <f t="shared" si="13"/>
        <v>#REF!</v>
      </c>
      <c r="J195" s="135" t="e">
        <f>VLOOKUP($F195,'Detail Cost'!$15:$497,'DCR- OPEN WELL'!$N$3,FALSE)*1000</f>
        <v>#REF!</v>
      </c>
      <c r="K195" s="136" t="e">
        <f>VLOOKUP($F195,'Detail Cost'!$15:$497,'DCR- OPEN WELL'!$N$4,FALSE)</f>
        <v>#REF!</v>
      </c>
      <c r="L195" s="137" t="e">
        <f t="shared" si="14"/>
        <v>#REF!</v>
      </c>
      <c r="M195" s="138" t="e">
        <f t="shared" si="11"/>
        <v>#REF!</v>
      </c>
      <c r="N195" s="139"/>
    </row>
    <row r="196" spans="2:14" s="85" customFormat="1" ht="18" customHeight="1">
      <c r="B196" s="111"/>
      <c r="C196" s="112"/>
      <c r="D196" s="102">
        <f t="shared" si="12"/>
        <v>25</v>
      </c>
      <c r="E196" s="102" t="e">
        <f>'Detail Cost'!#REF!</f>
        <v>#REF!</v>
      </c>
      <c r="F196" s="108" t="e">
        <f>'Detail Cost'!#REF!</f>
        <v>#REF!</v>
      </c>
      <c r="G196" s="109" t="e">
        <f>'Detail Cost'!#REF!</f>
        <v>#REF!</v>
      </c>
      <c r="H196" s="110" t="e">
        <f>'Detail Cost'!#REF!</f>
        <v>#REF!</v>
      </c>
      <c r="I196" s="134" t="e">
        <f t="shared" si="13"/>
        <v>#REF!</v>
      </c>
      <c r="J196" s="135" t="e">
        <f>VLOOKUP($F196,'Detail Cost'!$15:$497,'DCR- OPEN WELL'!$N$3,FALSE)*1000</f>
        <v>#REF!</v>
      </c>
      <c r="K196" s="136" t="e">
        <f>VLOOKUP($F196,'Detail Cost'!$15:$497,'DCR- OPEN WELL'!$N$4,FALSE)</f>
        <v>#REF!</v>
      </c>
      <c r="L196" s="137" t="e">
        <f t="shared" si="14"/>
        <v>#REF!</v>
      </c>
      <c r="M196" s="138" t="e">
        <f t="shared" si="11"/>
        <v>#REF!</v>
      </c>
      <c r="N196" s="139"/>
    </row>
    <row r="197" spans="2:14" s="85" customFormat="1" ht="18" customHeight="1">
      <c r="B197" s="111"/>
      <c r="C197" s="112"/>
      <c r="D197" s="102">
        <f t="shared" si="12"/>
        <v>25</v>
      </c>
      <c r="E197" s="102" t="e">
        <f>'Detail Cost'!#REF!</f>
        <v>#REF!</v>
      </c>
      <c r="F197" s="108" t="e">
        <f>'Detail Cost'!#REF!</f>
        <v>#REF!</v>
      </c>
      <c r="G197" s="109" t="e">
        <f>'Detail Cost'!#REF!</f>
        <v>#REF!</v>
      </c>
      <c r="H197" s="110" t="e">
        <f>'Detail Cost'!#REF!</f>
        <v>#REF!</v>
      </c>
      <c r="I197" s="134" t="e">
        <f t="shared" si="13"/>
        <v>#REF!</v>
      </c>
      <c r="J197" s="135" t="e">
        <f>VLOOKUP($F197,'Detail Cost'!$15:$497,'DCR- OPEN WELL'!$N$3,FALSE)*1000</f>
        <v>#REF!</v>
      </c>
      <c r="K197" s="136" t="e">
        <f>VLOOKUP($F197,'Detail Cost'!$15:$497,'DCR- OPEN WELL'!$N$4,FALSE)</f>
        <v>#REF!</v>
      </c>
      <c r="L197" s="137" t="e">
        <f t="shared" si="14"/>
        <v>#REF!</v>
      </c>
      <c r="M197" s="138" t="e">
        <f t="shared" si="11"/>
        <v>#REF!</v>
      </c>
      <c r="N197" s="139"/>
    </row>
    <row r="198" spans="2:14" s="85" customFormat="1" ht="18" customHeight="1">
      <c r="B198" s="111"/>
      <c r="C198" s="112"/>
      <c r="D198" s="102">
        <f t="shared" si="12"/>
        <v>25</v>
      </c>
      <c r="E198" s="102" t="e">
        <f>'Detail Cost'!#REF!</f>
        <v>#REF!</v>
      </c>
      <c r="F198" s="108" t="e">
        <f>'Detail Cost'!#REF!</f>
        <v>#REF!</v>
      </c>
      <c r="G198" s="109" t="e">
        <f>'Detail Cost'!#REF!</f>
        <v>#REF!</v>
      </c>
      <c r="H198" s="110" t="e">
        <f>'Detail Cost'!#REF!</f>
        <v>#REF!</v>
      </c>
      <c r="I198" s="134" t="e">
        <f t="shared" si="13"/>
        <v>#REF!</v>
      </c>
      <c r="J198" s="135" t="e">
        <f>VLOOKUP($F198,'Detail Cost'!$15:$497,'DCR- OPEN WELL'!$N$3,FALSE)*1000</f>
        <v>#REF!</v>
      </c>
      <c r="K198" s="136" t="e">
        <f>VLOOKUP($F198,'Detail Cost'!$15:$497,'DCR- OPEN WELL'!$N$4,FALSE)</f>
        <v>#REF!</v>
      </c>
      <c r="L198" s="137" t="e">
        <f t="shared" si="14"/>
        <v>#REF!</v>
      </c>
      <c r="M198" s="138" t="e">
        <f t="shared" si="11"/>
        <v>#REF!</v>
      </c>
      <c r="N198" s="139"/>
    </row>
    <row r="199" spans="2:14" s="85" customFormat="1" ht="18" customHeight="1">
      <c r="B199" s="111"/>
      <c r="C199" s="112"/>
      <c r="D199" s="102">
        <f t="shared" si="12"/>
        <v>25</v>
      </c>
      <c r="E199" s="102" t="e">
        <f>'Detail Cost'!#REF!</f>
        <v>#REF!</v>
      </c>
      <c r="F199" s="108" t="e">
        <f>'Detail Cost'!#REF!</f>
        <v>#REF!</v>
      </c>
      <c r="G199" s="109" t="e">
        <f>'Detail Cost'!#REF!</f>
        <v>#REF!</v>
      </c>
      <c r="H199" s="110" t="e">
        <f>'Detail Cost'!#REF!</f>
        <v>#REF!</v>
      </c>
      <c r="I199" s="134" t="e">
        <f t="shared" si="13"/>
        <v>#REF!</v>
      </c>
      <c r="J199" s="135" t="e">
        <f>VLOOKUP($F199,'Detail Cost'!$15:$497,'DCR- OPEN WELL'!$N$3,FALSE)*1000</f>
        <v>#REF!</v>
      </c>
      <c r="K199" s="136" t="e">
        <f>VLOOKUP($F199,'Detail Cost'!$15:$497,'DCR- OPEN WELL'!$N$4,FALSE)</f>
        <v>#REF!</v>
      </c>
      <c r="L199" s="137" t="e">
        <f t="shared" si="14"/>
        <v>#REF!</v>
      </c>
      <c r="M199" s="138" t="e">
        <f t="shared" si="11"/>
        <v>#REF!</v>
      </c>
      <c r="N199" s="139"/>
    </row>
    <row r="200" spans="2:14" s="85" customFormat="1" ht="18" customHeight="1">
      <c r="B200" s="111"/>
      <c r="C200" s="112"/>
      <c r="D200" s="102">
        <f t="shared" si="12"/>
        <v>25</v>
      </c>
      <c r="E200" s="102" t="e">
        <f>'Detail Cost'!#REF!</f>
        <v>#REF!</v>
      </c>
      <c r="F200" s="108" t="e">
        <f>'Detail Cost'!#REF!</f>
        <v>#REF!</v>
      </c>
      <c r="G200" s="109" t="e">
        <f>'Detail Cost'!#REF!</f>
        <v>#REF!</v>
      </c>
      <c r="H200" s="110" t="e">
        <f>'Detail Cost'!#REF!</f>
        <v>#REF!</v>
      </c>
      <c r="I200" s="134" t="e">
        <f t="shared" si="13"/>
        <v>#REF!</v>
      </c>
      <c r="J200" s="135" t="e">
        <f>VLOOKUP($F200,'Detail Cost'!$15:$497,'DCR- OPEN WELL'!$N$3,FALSE)*1000</f>
        <v>#REF!</v>
      </c>
      <c r="K200" s="136" t="e">
        <f>VLOOKUP($F200,'Detail Cost'!$15:$497,'DCR- OPEN WELL'!$N$4,FALSE)</f>
        <v>#REF!</v>
      </c>
      <c r="L200" s="137" t="e">
        <f t="shared" si="14"/>
        <v>#REF!</v>
      </c>
      <c r="M200" s="138" t="e">
        <f t="shared" si="11"/>
        <v>#REF!</v>
      </c>
      <c r="N200" s="139"/>
    </row>
    <row r="201" spans="2:14" s="85" customFormat="1" ht="18" customHeight="1">
      <c r="B201" s="111"/>
      <c r="C201" s="112"/>
      <c r="D201" s="102">
        <f t="shared" si="12"/>
        <v>25</v>
      </c>
      <c r="E201" s="102" t="e">
        <f>'Detail Cost'!#REF!</f>
        <v>#REF!</v>
      </c>
      <c r="F201" s="108" t="e">
        <f>'Detail Cost'!#REF!</f>
        <v>#REF!</v>
      </c>
      <c r="G201" s="109" t="e">
        <f>'Detail Cost'!#REF!</f>
        <v>#REF!</v>
      </c>
      <c r="H201" s="110" t="e">
        <f>'Detail Cost'!#REF!</f>
        <v>#REF!</v>
      </c>
      <c r="I201" s="134" t="e">
        <f t="shared" si="13"/>
        <v>#REF!</v>
      </c>
      <c r="J201" s="135" t="e">
        <f>VLOOKUP($F201,'Detail Cost'!$15:$497,'DCR- OPEN WELL'!$N$3,FALSE)*1000</f>
        <v>#REF!</v>
      </c>
      <c r="K201" s="136" t="e">
        <f>VLOOKUP($F201,'Detail Cost'!$15:$497,'DCR- OPEN WELL'!$N$4,FALSE)</f>
        <v>#REF!</v>
      </c>
      <c r="L201" s="137" t="e">
        <f t="shared" si="14"/>
        <v>#REF!</v>
      </c>
      <c r="M201" s="138" t="e">
        <f t="shared" si="11"/>
        <v>#REF!</v>
      </c>
      <c r="N201" s="139"/>
    </row>
    <row r="202" spans="2:14" s="85" customFormat="1" ht="18" customHeight="1">
      <c r="B202" s="111"/>
      <c r="C202" s="112"/>
      <c r="D202" s="102">
        <f t="shared" si="12"/>
        <v>25</v>
      </c>
      <c r="E202" s="102" t="e">
        <f>'Detail Cost'!#REF!</f>
        <v>#REF!</v>
      </c>
      <c r="F202" s="108" t="e">
        <f>'Detail Cost'!#REF!</f>
        <v>#REF!</v>
      </c>
      <c r="G202" s="109" t="e">
        <f>'Detail Cost'!#REF!</f>
        <v>#REF!</v>
      </c>
      <c r="H202" s="110" t="e">
        <f>'Detail Cost'!#REF!</f>
        <v>#REF!</v>
      </c>
      <c r="I202" s="134" t="e">
        <f t="shared" si="13"/>
        <v>#REF!</v>
      </c>
      <c r="J202" s="135" t="e">
        <f>VLOOKUP($F202,'Detail Cost'!$15:$497,'DCR- OPEN WELL'!$N$3,FALSE)*1000</f>
        <v>#REF!</v>
      </c>
      <c r="K202" s="136" t="e">
        <f>VLOOKUP($F202,'Detail Cost'!$15:$497,'DCR- OPEN WELL'!$N$4,FALSE)</f>
        <v>#REF!</v>
      </c>
      <c r="L202" s="137" t="e">
        <f t="shared" si="14"/>
        <v>#REF!</v>
      </c>
      <c r="M202" s="138" t="e">
        <f t="shared" si="11"/>
        <v>#REF!</v>
      </c>
      <c r="N202" s="139"/>
    </row>
    <row r="203" spans="2:14" s="85" customFormat="1" ht="18" customHeight="1">
      <c r="B203" s="111"/>
      <c r="C203" s="112"/>
      <c r="D203" s="102">
        <f t="shared" si="12"/>
        <v>25</v>
      </c>
      <c r="E203" s="102" t="e">
        <f>'Detail Cost'!#REF!</f>
        <v>#REF!</v>
      </c>
      <c r="F203" s="108" t="e">
        <f>'Detail Cost'!#REF!</f>
        <v>#REF!</v>
      </c>
      <c r="G203" s="109" t="e">
        <f>'Detail Cost'!#REF!</f>
        <v>#REF!</v>
      </c>
      <c r="H203" s="110" t="e">
        <f>'Detail Cost'!#REF!</f>
        <v>#REF!</v>
      </c>
      <c r="I203" s="134" t="e">
        <f t="shared" si="13"/>
        <v>#REF!</v>
      </c>
      <c r="J203" s="135" t="e">
        <f>VLOOKUP($F203,'Detail Cost'!$15:$497,'DCR- OPEN WELL'!$N$3,FALSE)*1000</f>
        <v>#REF!</v>
      </c>
      <c r="K203" s="136" t="e">
        <f>VLOOKUP($F203,'Detail Cost'!$15:$497,'DCR- OPEN WELL'!$N$4,FALSE)</f>
        <v>#REF!</v>
      </c>
      <c r="L203" s="137" t="e">
        <f t="shared" si="14"/>
        <v>#REF!</v>
      </c>
      <c r="M203" s="138" t="e">
        <f t="shared" si="11"/>
        <v>#REF!</v>
      </c>
      <c r="N203" s="139"/>
    </row>
    <row r="204" spans="2:14" s="85" customFormat="1" ht="18" customHeight="1">
      <c r="B204" s="111"/>
      <c r="C204" s="112"/>
      <c r="D204" s="102">
        <f t="shared" si="12"/>
        <v>25</v>
      </c>
      <c r="E204" s="102" t="e">
        <f>'Detail Cost'!#REF!</f>
        <v>#REF!</v>
      </c>
      <c r="F204" s="108" t="e">
        <f>'Detail Cost'!#REF!</f>
        <v>#REF!</v>
      </c>
      <c r="G204" s="109" t="e">
        <f>'Detail Cost'!#REF!</f>
        <v>#REF!</v>
      </c>
      <c r="H204" s="110" t="e">
        <f>'Detail Cost'!#REF!</f>
        <v>#REF!</v>
      </c>
      <c r="I204" s="134" t="e">
        <f t="shared" si="13"/>
        <v>#REF!</v>
      </c>
      <c r="J204" s="135" t="e">
        <f>VLOOKUP($F204,'Detail Cost'!$15:$497,'DCR- OPEN WELL'!$N$3,FALSE)*1000</f>
        <v>#REF!</v>
      </c>
      <c r="K204" s="136" t="e">
        <f>VLOOKUP($F204,'Detail Cost'!$15:$497,'DCR- OPEN WELL'!$N$4,FALSE)</f>
        <v>#REF!</v>
      </c>
      <c r="L204" s="137" t="e">
        <f t="shared" si="14"/>
        <v>#REF!</v>
      </c>
      <c r="M204" s="138" t="e">
        <f t="shared" si="11"/>
        <v>#REF!</v>
      </c>
      <c r="N204" s="139"/>
    </row>
    <row r="205" spans="2:14" s="85" customFormat="1" ht="18" customHeight="1">
      <c r="B205" s="111"/>
      <c r="C205" s="112"/>
      <c r="D205" s="102">
        <f t="shared" si="12"/>
        <v>25</v>
      </c>
      <c r="E205" s="102">
        <f>'Detail Cost'!C99</f>
        <v>0</v>
      </c>
      <c r="F205" s="108">
        <f>'Detail Cost'!B99</f>
        <v>0</v>
      </c>
      <c r="G205" s="109">
        <f>'Detail Cost'!D99</f>
        <v>0</v>
      </c>
      <c r="H205" s="110">
        <f>'Detail Cost'!E99</f>
        <v>0</v>
      </c>
      <c r="I205" s="134">
        <f t="shared" si="13"/>
        <v>0</v>
      </c>
      <c r="J205" s="135">
        <f>VLOOKUP($F205,'Detail Cost'!$15:$497,'DCR- OPEN WELL'!$N$3,FALSE)*1000</f>
        <v>0</v>
      </c>
      <c r="K205" s="136">
        <f>VLOOKUP($F205,'Detail Cost'!$15:$497,'DCR- OPEN WELL'!$N$4,FALSE)</f>
        <v>0</v>
      </c>
      <c r="L205" s="137">
        <f t="shared" si="14"/>
        <v>0</v>
      </c>
      <c r="M205" s="138" t="e">
        <f t="shared" ref="M205:M268" si="15">L205/I205</f>
        <v>#DIV/0!</v>
      </c>
      <c r="N205" s="139"/>
    </row>
    <row r="206" spans="2:14" s="86" customFormat="1" ht="18" customHeight="1">
      <c r="B206" s="113"/>
      <c r="C206" s="114"/>
      <c r="D206" s="115">
        <v>26</v>
      </c>
      <c r="E206" s="115" t="str">
        <f>'Detail Cost'!C100</f>
        <v>SUB TOTAL</v>
      </c>
      <c r="F206" s="116" t="str">
        <f>'Detail Cost'!B100</f>
        <v>EQUIPMENT RENTAL</v>
      </c>
      <c r="G206" s="117">
        <f>'Detail Cost'!D100</f>
        <v>0</v>
      </c>
      <c r="H206" s="118">
        <f>'Detail Cost'!E100</f>
        <v>0</v>
      </c>
      <c r="I206" s="140">
        <f t="shared" si="13"/>
        <v>0</v>
      </c>
      <c r="J206" s="141" t="e">
        <f>VLOOKUP($F206,'Detail Cost'!$15:$497,'DCR- OPEN WELL'!$N$3,FALSE)*1000</f>
        <v>#N/A</v>
      </c>
      <c r="K206" s="142" t="e">
        <f>VLOOKUP($F206,'Detail Cost'!$15:$497,'DCR- OPEN WELL'!$N$4,FALSE)</f>
        <v>#N/A</v>
      </c>
      <c r="L206" s="143"/>
      <c r="M206" s="144" t="e">
        <f t="shared" si="15"/>
        <v>#DIV/0!</v>
      </c>
      <c r="N206" s="145"/>
    </row>
    <row r="207" spans="2:14" s="85" customFormat="1" ht="18" customHeight="1">
      <c r="B207" s="111"/>
      <c r="C207" s="112"/>
      <c r="D207" s="102">
        <f t="shared" ref="D207:D269" si="16">D206</f>
        <v>26</v>
      </c>
      <c r="E207" s="102" t="e">
        <f>'Detail Cost'!#REF!</f>
        <v>#REF!</v>
      </c>
      <c r="F207" s="108" t="e">
        <f>'Detail Cost'!#REF!</f>
        <v>#REF!</v>
      </c>
      <c r="G207" s="109" t="e">
        <f>'Detail Cost'!#REF!</f>
        <v>#REF!</v>
      </c>
      <c r="H207" s="110" t="e">
        <f>'Detail Cost'!#REF!</f>
        <v>#REF!</v>
      </c>
      <c r="I207" s="134" t="e">
        <f t="shared" si="13"/>
        <v>#REF!</v>
      </c>
      <c r="J207" s="135" t="e">
        <f>VLOOKUP($F207,'Detail Cost'!$15:$497,'DCR- OPEN WELL'!$N$3,FALSE)*1000</f>
        <v>#REF!</v>
      </c>
      <c r="K207" s="136" t="e">
        <f>VLOOKUP($F207,'Detail Cost'!$15:$497,'DCR- OPEN WELL'!$N$4,FALSE)</f>
        <v>#REF!</v>
      </c>
      <c r="L207" s="137" t="e">
        <f t="shared" si="14"/>
        <v>#REF!</v>
      </c>
      <c r="M207" s="138" t="e">
        <f t="shared" si="15"/>
        <v>#REF!</v>
      </c>
      <c r="N207" s="139"/>
    </row>
    <row r="208" spans="2:14" s="85" customFormat="1" ht="18" customHeight="1">
      <c r="B208" s="111"/>
      <c r="C208" s="112"/>
      <c r="D208" s="102">
        <f t="shared" si="16"/>
        <v>26</v>
      </c>
      <c r="E208" s="102" t="e">
        <f>'Detail Cost'!#REF!</f>
        <v>#REF!</v>
      </c>
      <c r="F208" s="108" t="e">
        <f>'Detail Cost'!#REF!</f>
        <v>#REF!</v>
      </c>
      <c r="G208" s="109" t="e">
        <f>'Detail Cost'!#REF!</f>
        <v>#REF!</v>
      </c>
      <c r="H208" s="110" t="e">
        <f>'Detail Cost'!#REF!</f>
        <v>#REF!</v>
      </c>
      <c r="I208" s="134" t="e">
        <f t="shared" si="13"/>
        <v>#REF!</v>
      </c>
      <c r="J208" s="135" t="e">
        <f>VLOOKUP($F208,'Detail Cost'!$15:$497,'DCR- OPEN WELL'!$N$3,FALSE)*1000</f>
        <v>#REF!</v>
      </c>
      <c r="K208" s="136" t="e">
        <f>VLOOKUP($F208,'Detail Cost'!$15:$497,'DCR- OPEN WELL'!$N$4,FALSE)</f>
        <v>#REF!</v>
      </c>
      <c r="L208" s="137" t="e">
        <f t="shared" si="14"/>
        <v>#REF!</v>
      </c>
      <c r="M208" s="138" t="e">
        <f t="shared" si="15"/>
        <v>#REF!</v>
      </c>
      <c r="N208" s="139"/>
    </row>
    <row r="209" spans="2:14" s="85" customFormat="1" ht="18" customHeight="1">
      <c r="B209" s="111"/>
      <c r="C209" s="112"/>
      <c r="D209" s="102">
        <f t="shared" si="16"/>
        <v>26</v>
      </c>
      <c r="E209" s="102" t="e">
        <f>'Detail Cost'!#REF!</f>
        <v>#REF!</v>
      </c>
      <c r="F209" s="108" t="e">
        <f>'Detail Cost'!#REF!</f>
        <v>#REF!</v>
      </c>
      <c r="G209" s="109" t="e">
        <f>'Detail Cost'!#REF!</f>
        <v>#REF!</v>
      </c>
      <c r="H209" s="110" t="e">
        <f>'Detail Cost'!#REF!</f>
        <v>#REF!</v>
      </c>
      <c r="I209" s="134" t="e">
        <f t="shared" ref="I209:I272" si="17">(G209/13900)+H209</f>
        <v>#REF!</v>
      </c>
      <c r="J209" s="135" t="e">
        <f>VLOOKUP($F209,'Detail Cost'!$15:$497,'DCR- OPEN WELL'!$N$3,FALSE)*1000</f>
        <v>#REF!</v>
      </c>
      <c r="K209" s="136" t="e">
        <f>VLOOKUP($F209,'Detail Cost'!$15:$497,'DCR- OPEN WELL'!$N$4,FALSE)</f>
        <v>#REF!</v>
      </c>
      <c r="L209" s="137" t="e">
        <f t="shared" ref="L209:L272" si="18">(J209/13900)+K209</f>
        <v>#REF!</v>
      </c>
      <c r="M209" s="138" t="e">
        <f t="shared" si="15"/>
        <v>#REF!</v>
      </c>
      <c r="N209" s="139"/>
    </row>
    <row r="210" spans="2:14" s="85" customFormat="1" ht="18" customHeight="1">
      <c r="B210" s="111"/>
      <c r="C210" s="112"/>
      <c r="D210" s="102">
        <f t="shared" si="16"/>
        <v>26</v>
      </c>
      <c r="E210" s="102" t="e">
        <f>'Detail Cost'!#REF!</f>
        <v>#REF!</v>
      </c>
      <c r="F210" s="108" t="e">
        <f>'Detail Cost'!#REF!</f>
        <v>#REF!</v>
      </c>
      <c r="G210" s="109" t="e">
        <f>'Detail Cost'!#REF!</f>
        <v>#REF!</v>
      </c>
      <c r="H210" s="110" t="e">
        <f>'Detail Cost'!#REF!</f>
        <v>#REF!</v>
      </c>
      <c r="I210" s="134" t="e">
        <f t="shared" si="17"/>
        <v>#REF!</v>
      </c>
      <c r="J210" s="135" t="e">
        <f>VLOOKUP($F210,'Detail Cost'!$15:$497,'DCR- OPEN WELL'!$N$3,FALSE)*1000</f>
        <v>#REF!</v>
      </c>
      <c r="K210" s="136" t="e">
        <f>VLOOKUP($F210,'Detail Cost'!$15:$497,'DCR- OPEN WELL'!$N$4,FALSE)</f>
        <v>#REF!</v>
      </c>
      <c r="L210" s="137" t="e">
        <f t="shared" si="18"/>
        <v>#REF!</v>
      </c>
      <c r="M210" s="138" t="e">
        <f t="shared" si="15"/>
        <v>#REF!</v>
      </c>
      <c r="N210" s="139"/>
    </row>
    <row r="211" spans="2:14" s="85" customFormat="1" ht="18" customHeight="1">
      <c r="B211" s="111"/>
      <c r="C211" s="112"/>
      <c r="D211" s="102">
        <f t="shared" si="16"/>
        <v>26</v>
      </c>
      <c r="E211" s="102" t="e">
        <f>'Detail Cost'!#REF!</f>
        <v>#REF!</v>
      </c>
      <c r="F211" s="108" t="e">
        <f>'Detail Cost'!#REF!</f>
        <v>#REF!</v>
      </c>
      <c r="G211" s="109" t="e">
        <f>'Detail Cost'!#REF!</f>
        <v>#REF!</v>
      </c>
      <c r="H211" s="110" t="e">
        <f>'Detail Cost'!#REF!</f>
        <v>#REF!</v>
      </c>
      <c r="I211" s="134" t="e">
        <f t="shared" si="17"/>
        <v>#REF!</v>
      </c>
      <c r="J211" s="135" t="e">
        <f>VLOOKUP($F211,'Detail Cost'!$15:$497,'DCR- OPEN WELL'!$N$3,FALSE)*1000</f>
        <v>#REF!</v>
      </c>
      <c r="K211" s="136" t="e">
        <f>VLOOKUP($F211,'Detail Cost'!$15:$497,'DCR- OPEN WELL'!$N$4,FALSE)</f>
        <v>#REF!</v>
      </c>
      <c r="L211" s="137" t="e">
        <f t="shared" si="18"/>
        <v>#REF!</v>
      </c>
      <c r="M211" s="138" t="e">
        <f t="shared" si="15"/>
        <v>#REF!</v>
      </c>
      <c r="N211" s="139"/>
    </row>
    <row r="212" spans="2:14" s="85" customFormat="1" ht="18" customHeight="1">
      <c r="B212" s="111"/>
      <c r="C212" s="112"/>
      <c r="D212" s="102">
        <f t="shared" si="16"/>
        <v>26</v>
      </c>
      <c r="E212" s="102" t="e">
        <f>'Detail Cost'!#REF!</f>
        <v>#REF!</v>
      </c>
      <c r="F212" s="108" t="e">
        <f>'Detail Cost'!#REF!</f>
        <v>#REF!</v>
      </c>
      <c r="G212" s="109" t="e">
        <f>'Detail Cost'!#REF!</f>
        <v>#REF!</v>
      </c>
      <c r="H212" s="110" t="e">
        <f>'Detail Cost'!#REF!</f>
        <v>#REF!</v>
      </c>
      <c r="I212" s="134" t="e">
        <f t="shared" si="17"/>
        <v>#REF!</v>
      </c>
      <c r="J212" s="135" t="e">
        <f>VLOOKUP($F212,'Detail Cost'!$15:$497,'DCR- OPEN WELL'!$N$3,FALSE)*1000</f>
        <v>#REF!</v>
      </c>
      <c r="K212" s="136" t="e">
        <f>VLOOKUP($F212,'Detail Cost'!$15:$497,'DCR- OPEN WELL'!$N$4,FALSE)</f>
        <v>#REF!</v>
      </c>
      <c r="L212" s="137" t="e">
        <f t="shared" si="18"/>
        <v>#REF!</v>
      </c>
      <c r="M212" s="138" t="e">
        <f t="shared" si="15"/>
        <v>#REF!</v>
      </c>
      <c r="N212" s="139"/>
    </row>
    <row r="213" spans="2:14" s="85" customFormat="1" ht="18" customHeight="1">
      <c r="B213" s="111"/>
      <c r="C213" s="112"/>
      <c r="D213" s="102">
        <f t="shared" si="16"/>
        <v>26</v>
      </c>
      <c r="E213" s="102" t="e">
        <f>'Detail Cost'!#REF!</f>
        <v>#REF!</v>
      </c>
      <c r="F213" s="108" t="e">
        <f>'Detail Cost'!#REF!</f>
        <v>#REF!</v>
      </c>
      <c r="G213" s="109" t="e">
        <f>'Detail Cost'!#REF!</f>
        <v>#REF!</v>
      </c>
      <c r="H213" s="110" t="e">
        <f>'Detail Cost'!#REF!</f>
        <v>#REF!</v>
      </c>
      <c r="I213" s="134" t="e">
        <f t="shared" si="17"/>
        <v>#REF!</v>
      </c>
      <c r="J213" s="135" t="e">
        <f>VLOOKUP($F213,'Detail Cost'!$15:$497,'DCR- OPEN WELL'!$N$3,FALSE)*1000</f>
        <v>#REF!</v>
      </c>
      <c r="K213" s="136" t="e">
        <f>VLOOKUP($F213,'Detail Cost'!$15:$497,'DCR- OPEN WELL'!$N$4,FALSE)</f>
        <v>#REF!</v>
      </c>
      <c r="L213" s="137" t="e">
        <f t="shared" si="18"/>
        <v>#REF!</v>
      </c>
      <c r="M213" s="138" t="e">
        <f t="shared" si="15"/>
        <v>#REF!</v>
      </c>
      <c r="N213" s="139"/>
    </row>
    <row r="214" spans="2:14" s="85" customFormat="1" ht="18" customHeight="1">
      <c r="B214" s="111"/>
      <c r="C214" s="112"/>
      <c r="D214" s="102">
        <f t="shared" si="16"/>
        <v>26</v>
      </c>
      <c r="E214" s="102" t="e">
        <f>'Detail Cost'!#REF!</f>
        <v>#REF!</v>
      </c>
      <c r="F214" s="108" t="e">
        <f>'Detail Cost'!#REF!</f>
        <v>#REF!</v>
      </c>
      <c r="G214" s="109" t="e">
        <f>'Detail Cost'!#REF!</f>
        <v>#REF!</v>
      </c>
      <c r="H214" s="110" t="e">
        <f>'Detail Cost'!#REF!</f>
        <v>#REF!</v>
      </c>
      <c r="I214" s="134" t="e">
        <f t="shared" si="17"/>
        <v>#REF!</v>
      </c>
      <c r="J214" s="135" t="e">
        <f>VLOOKUP($F214,'Detail Cost'!$15:$497,'DCR- OPEN WELL'!$N$3,FALSE)*1000</f>
        <v>#REF!</v>
      </c>
      <c r="K214" s="136" t="e">
        <f>VLOOKUP($F214,'Detail Cost'!$15:$497,'DCR- OPEN WELL'!$N$4,FALSE)</f>
        <v>#REF!</v>
      </c>
      <c r="L214" s="137" t="e">
        <f t="shared" si="18"/>
        <v>#REF!</v>
      </c>
      <c r="M214" s="138" t="e">
        <f t="shared" si="15"/>
        <v>#REF!</v>
      </c>
      <c r="N214" s="139"/>
    </row>
    <row r="215" spans="2:14" s="85" customFormat="1" ht="18" customHeight="1">
      <c r="B215" s="111"/>
      <c r="C215" s="112"/>
      <c r="D215" s="102">
        <f t="shared" si="16"/>
        <v>26</v>
      </c>
      <c r="E215" s="102" t="e">
        <f>'Detail Cost'!#REF!</f>
        <v>#REF!</v>
      </c>
      <c r="F215" s="108" t="e">
        <f>'Detail Cost'!#REF!</f>
        <v>#REF!</v>
      </c>
      <c r="G215" s="109" t="e">
        <f>'Detail Cost'!#REF!</f>
        <v>#REF!</v>
      </c>
      <c r="H215" s="110" t="e">
        <f>'Detail Cost'!#REF!</f>
        <v>#REF!</v>
      </c>
      <c r="I215" s="134" t="e">
        <f t="shared" si="17"/>
        <v>#REF!</v>
      </c>
      <c r="J215" s="135" t="e">
        <f>VLOOKUP($F215,'Detail Cost'!$15:$497,'DCR- OPEN WELL'!$N$3,FALSE)*1000</f>
        <v>#REF!</v>
      </c>
      <c r="K215" s="136" t="e">
        <f>VLOOKUP($F215,'Detail Cost'!$15:$497,'DCR- OPEN WELL'!$N$4,FALSE)</f>
        <v>#REF!</v>
      </c>
      <c r="L215" s="137" t="e">
        <f t="shared" si="18"/>
        <v>#REF!</v>
      </c>
      <c r="M215" s="138" t="e">
        <f t="shared" si="15"/>
        <v>#REF!</v>
      </c>
      <c r="N215" s="139"/>
    </row>
    <row r="216" spans="2:14" s="85" customFormat="1" ht="18" customHeight="1">
      <c r="B216" s="111"/>
      <c r="C216" s="112"/>
      <c r="D216" s="102">
        <f t="shared" si="16"/>
        <v>26</v>
      </c>
      <c r="E216" s="102" t="e">
        <f>'Detail Cost'!#REF!</f>
        <v>#REF!</v>
      </c>
      <c r="F216" s="108" t="e">
        <f>'Detail Cost'!#REF!</f>
        <v>#REF!</v>
      </c>
      <c r="G216" s="109" t="e">
        <f>'Detail Cost'!#REF!</f>
        <v>#REF!</v>
      </c>
      <c r="H216" s="110" t="e">
        <f>'Detail Cost'!#REF!</f>
        <v>#REF!</v>
      </c>
      <c r="I216" s="134" t="e">
        <f t="shared" si="17"/>
        <v>#REF!</v>
      </c>
      <c r="J216" s="135" t="e">
        <f>VLOOKUP($F216,'Detail Cost'!$15:$497,'DCR- OPEN WELL'!$N$3,FALSE)*1000</f>
        <v>#REF!</v>
      </c>
      <c r="K216" s="136" t="e">
        <f>VLOOKUP($F216,'Detail Cost'!$15:$497,'DCR- OPEN WELL'!$N$4,FALSE)</f>
        <v>#REF!</v>
      </c>
      <c r="L216" s="137" t="e">
        <f t="shared" si="18"/>
        <v>#REF!</v>
      </c>
      <c r="M216" s="138" t="e">
        <f t="shared" si="15"/>
        <v>#REF!</v>
      </c>
      <c r="N216" s="139"/>
    </row>
    <row r="217" spans="2:14" s="85" customFormat="1" ht="18" customHeight="1">
      <c r="B217" s="111"/>
      <c r="C217" s="112"/>
      <c r="D217" s="102">
        <f t="shared" si="16"/>
        <v>26</v>
      </c>
      <c r="E217" s="102" t="e">
        <f>'Detail Cost'!#REF!</f>
        <v>#REF!</v>
      </c>
      <c r="F217" s="108" t="e">
        <f>'Detail Cost'!#REF!</f>
        <v>#REF!</v>
      </c>
      <c r="G217" s="109" t="e">
        <f>'Detail Cost'!#REF!</f>
        <v>#REF!</v>
      </c>
      <c r="H217" s="110" t="e">
        <f>'Detail Cost'!#REF!</f>
        <v>#REF!</v>
      </c>
      <c r="I217" s="134" t="e">
        <f t="shared" si="17"/>
        <v>#REF!</v>
      </c>
      <c r="J217" s="135" t="e">
        <f>VLOOKUP($F217,'Detail Cost'!$15:$497,'DCR- OPEN WELL'!$N$3,FALSE)*1000</f>
        <v>#REF!</v>
      </c>
      <c r="K217" s="136" t="e">
        <f>VLOOKUP($F217,'Detail Cost'!$15:$497,'DCR- OPEN WELL'!$N$4,FALSE)</f>
        <v>#REF!</v>
      </c>
      <c r="L217" s="137" t="e">
        <f t="shared" si="18"/>
        <v>#REF!</v>
      </c>
      <c r="M217" s="138" t="e">
        <f t="shared" si="15"/>
        <v>#REF!</v>
      </c>
      <c r="N217" s="139"/>
    </row>
    <row r="218" spans="2:14" s="85" customFormat="1" ht="18" customHeight="1">
      <c r="B218" s="111"/>
      <c r="C218" s="112"/>
      <c r="D218" s="102">
        <f t="shared" si="16"/>
        <v>26</v>
      </c>
      <c r="E218" s="102" t="e">
        <f>'Detail Cost'!#REF!</f>
        <v>#REF!</v>
      </c>
      <c r="F218" s="108" t="e">
        <f>'Detail Cost'!#REF!</f>
        <v>#REF!</v>
      </c>
      <c r="G218" s="109" t="e">
        <f>'Detail Cost'!#REF!</f>
        <v>#REF!</v>
      </c>
      <c r="H218" s="110" t="e">
        <f>'Detail Cost'!#REF!</f>
        <v>#REF!</v>
      </c>
      <c r="I218" s="134" t="e">
        <f t="shared" si="17"/>
        <v>#REF!</v>
      </c>
      <c r="J218" s="135" t="e">
        <f>VLOOKUP($F218,'Detail Cost'!$15:$497,'DCR- OPEN WELL'!$N$3,FALSE)*1000</f>
        <v>#REF!</v>
      </c>
      <c r="K218" s="136" t="e">
        <f>VLOOKUP($F218,'Detail Cost'!$15:$497,'DCR- OPEN WELL'!$N$4,FALSE)</f>
        <v>#REF!</v>
      </c>
      <c r="L218" s="137" t="e">
        <f t="shared" si="18"/>
        <v>#REF!</v>
      </c>
      <c r="M218" s="138" t="e">
        <f t="shared" si="15"/>
        <v>#REF!</v>
      </c>
      <c r="N218" s="139"/>
    </row>
    <row r="219" spans="2:14" s="85" customFormat="1" ht="18" customHeight="1">
      <c r="B219" s="111"/>
      <c r="C219" s="112"/>
      <c r="D219" s="102">
        <f t="shared" si="16"/>
        <v>26</v>
      </c>
      <c r="E219" s="102" t="e">
        <f>'Detail Cost'!#REF!</f>
        <v>#REF!</v>
      </c>
      <c r="F219" s="108" t="e">
        <f>'Detail Cost'!#REF!</f>
        <v>#REF!</v>
      </c>
      <c r="G219" s="109" t="e">
        <f>'Detail Cost'!#REF!</f>
        <v>#REF!</v>
      </c>
      <c r="H219" s="110" t="e">
        <f>'Detail Cost'!#REF!</f>
        <v>#REF!</v>
      </c>
      <c r="I219" s="134" t="e">
        <f t="shared" si="17"/>
        <v>#REF!</v>
      </c>
      <c r="J219" s="135" t="e">
        <f>VLOOKUP($F219,'Detail Cost'!$15:$497,'DCR- OPEN WELL'!$N$3,FALSE)*1000</f>
        <v>#REF!</v>
      </c>
      <c r="K219" s="136" t="e">
        <f>VLOOKUP($F219,'Detail Cost'!$15:$497,'DCR- OPEN WELL'!$N$4,FALSE)</f>
        <v>#REF!</v>
      </c>
      <c r="L219" s="137" t="e">
        <f t="shared" si="18"/>
        <v>#REF!</v>
      </c>
      <c r="M219" s="138" t="e">
        <f t="shared" si="15"/>
        <v>#REF!</v>
      </c>
      <c r="N219" s="139"/>
    </row>
    <row r="220" spans="2:14" s="85" customFormat="1" ht="18" customHeight="1">
      <c r="B220" s="111"/>
      <c r="C220" s="112"/>
      <c r="D220" s="102">
        <f t="shared" si="16"/>
        <v>26</v>
      </c>
      <c r="E220" s="102" t="e">
        <f>'Detail Cost'!#REF!</f>
        <v>#REF!</v>
      </c>
      <c r="F220" s="108" t="e">
        <f>'Detail Cost'!#REF!</f>
        <v>#REF!</v>
      </c>
      <c r="G220" s="109" t="e">
        <f>'Detail Cost'!#REF!</f>
        <v>#REF!</v>
      </c>
      <c r="H220" s="110" t="e">
        <f>'Detail Cost'!#REF!</f>
        <v>#REF!</v>
      </c>
      <c r="I220" s="134" t="e">
        <f t="shared" si="17"/>
        <v>#REF!</v>
      </c>
      <c r="J220" s="135" t="e">
        <f>VLOOKUP($F220,'Detail Cost'!$15:$497,'DCR- OPEN WELL'!$N$3,FALSE)*1000</f>
        <v>#REF!</v>
      </c>
      <c r="K220" s="136" t="e">
        <f>VLOOKUP($F220,'Detail Cost'!$15:$497,'DCR- OPEN WELL'!$N$4,FALSE)</f>
        <v>#REF!</v>
      </c>
      <c r="L220" s="137" t="e">
        <f t="shared" si="18"/>
        <v>#REF!</v>
      </c>
      <c r="M220" s="138" t="e">
        <f t="shared" si="15"/>
        <v>#REF!</v>
      </c>
      <c r="N220" s="139"/>
    </row>
    <row r="221" spans="2:14" s="85" customFormat="1" ht="18" customHeight="1">
      <c r="B221" s="111"/>
      <c r="C221" s="112"/>
      <c r="D221" s="102">
        <f t="shared" si="16"/>
        <v>26</v>
      </c>
      <c r="E221" s="102" t="e">
        <f>'Detail Cost'!#REF!</f>
        <v>#REF!</v>
      </c>
      <c r="F221" s="108" t="e">
        <f>'Detail Cost'!#REF!</f>
        <v>#REF!</v>
      </c>
      <c r="G221" s="109" t="e">
        <f>'Detail Cost'!#REF!</f>
        <v>#REF!</v>
      </c>
      <c r="H221" s="110" t="e">
        <f>'Detail Cost'!#REF!</f>
        <v>#REF!</v>
      </c>
      <c r="I221" s="134" t="e">
        <f t="shared" si="17"/>
        <v>#REF!</v>
      </c>
      <c r="J221" s="135" t="e">
        <f>VLOOKUP($F221,'Detail Cost'!$15:$497,'DCR- OPEN WELL'!$N$3,FALSE)*1000</f>
        <v>#REF!</v>
      </c>
      <c r="K221" s="136" t="e">
        <f>VLOOKUP($F221,'Detail Cost'!$15:$497,'DCR- OPEN WELL'!$N$4,FALSE)</f>
        <v>#REF!</v>
      </c>
      <c r="L221" s="137" t="e">
        <f t="shared" si="18"/>
        <v>#REF!</v>
      </c>
      <c r="M221" s="138" t="e">
        <f t="shared" si="15"/>
        <v>#REF!</v>
      </c>
      <c r="N221" s="139"/>
    </row>
    <row r="222" spans="2:14" s="85" customFormat="1" ht="18" customHeight="1">
      <c r="B222" s="111"/>
      <c r="C222" s="112"/>
      <c r="D222" s="102">
        <f t="shared" si="16"/>
        <v>26</v>
      </c>
      <c r="E222" s="102">
        <f>'Detail Cost'!C101</f>
        <v>0</v>
      </c>
      <c r="F222" s="108">
        <f>'Detail Cost'!B101</f>
        <v>0</v>
      </c>
      <c r="G222" s="109">
        <f>'Detail Cost'!D101</f>
        <v>0</v>
      </c>
      <c r="H222" s="110">
        <f>'Detail Cost'!E101</f>
        <v>0</v>
      </c>
      <c r="I222" s="134">
        <f t="shared" si="17"/>
        <v>0</v>
      </c>
      <c r="J222" s="135">
        <f>VLOOKUP($F222,'Detail Cost'!$15:$497,'DCR- OPEN WELL'!$N$3,FALSE)*1000</f>
        <v>0</v>
      </c>
      <c r="K222" s="136">
        <f>VLOOKUP($F222,'Detail Cost'!$15:$497,'DCR- OPEN WELL'!$N$4,FALSE)</f>
        <v>0</v>
      </c>
      <c r="L222" s="137">
        <f t="shared" si="18"/>
        <v>0</v>
      </c>
      <c r="M222" s="138" t="e">
        <f t="shared" si="15"/>
        <v>#DIV/0!</v>
      </c>
      <c r="N222" s="139"/>
    </row>
    <row r="223" spans="2:14" s="85" customFormat="1" ht="18" customHeight="1">
      <c r="B223" s="111"/>
      <c r="C223" s="112"/>
      <c r="D223" s="102">
        <f t="shared" si="16"/>
        <v>26</v>
      </c>
      <c r="E223" s="102">
        <f>'Detail Cost'!C102</f>
        <v>0</v>
      </c>
      <c r="F223" s="108">
        <f>'Detail Cost'!B102</f>
        <v>0</v>
      </c>
      <c r="G223" s="109">
        <f>'Detail Cost'!D102</f>
        <v>0</v>
      </c>
      <c r="H223" s="110">
        <f>'Detail Cost'!E102</f>
        <v>0</v>
      </c>
      <c r="I223" s="134">
        <f t="shared" si="17"/>
        <v>0</v>
      </c>
      <c r="J223" s="135">
        <f>VLOOKUP($F223,'Detail Cost'!$15:$497,'DCR- OPEN WELL'!$N$3,FALSE)*1000</f>
        <v>0</v>
      </c>
      <c r="K223" s="136">
        <f>VLOOKUP($F223,'Detail Cost'!$15:$497,'DCR- OPEN WELL'!$N$4,FALSE)</f>
        <v>0</v>
      </c>
      <c r="L223" s="137">
        <f t="shared" si="18"/>
        <v>0</v>
      </c>
      <c r="M223" s="138" t="e">
        <f t="shared" si="15"/>
        <v>#DIV/0!</v>
      </c>
      <c r="N223" s="139"/>
    </row>
    <row r="224" spans="2:14" s="86" customFormat="1" ht="18" customHeight="1">
      <c r="B224" s="113"/>
      <c r="C224" s="114"/>
      <c r="D224" s="115">
        <v>27</v>
      </c>
      <c r="E224" s="115" t="str">
        <f>'Detail Cost'!C103</f>
        <v>SUB TOTAL</v>
      </c>
      <c r="F224" s="116" t="str">
        <f>'Detail Cost'!B103</f>
        <v>DIRECTIONAL DRILLING AND SURVEYS</v>
      </c>
      <c r="G224" s="117">
        <f>'Detail Cost'!D103</f>
        <v>0</v>
      </c>
      <c r="H224" s="118">
        <f>'Detail Cost'!E103</f>
        <v>0</v>
      </c>
      <c r="I224" s="140">
        <f t="shared" si="17"/>
        <v>0</v>
      </c>
      <c r="J224" s="141" t="e">
        <f>VLOOKUP($F224,'Detail Cost'!$15:$497,'DCR- OPEN WELL'!$N$3,FALSE)*1000</f>
        <v>#N/A</v>
      </c>
      <c r="K224" s="142" t="e">
        <f>VLOOKUP($F224,'Detail Cost'!$15:$497,'DCR- OPEN WELL'!$N$4,FALSE)</f>
        <v>#N/A</v>
      </c>
      <c r="L224" s="143"/>
      <c r="M224" s="144" t="e">
        <f t="shared" si="15"/>
        <v>#DIV/0!</v>
      </c>
      <c r="N224" s="145"/>
    </row>
    <row r="225" spans="2:14" s="85" customFormat="1" ht="18" customHeight="1">
      <c r="B225" s="111"/>
      <c r="C225" s="112"/>
      <c r="D225" s="102">
        <f t="shared" si="16"/>
        <v>27</v>
      </c>
      <c r="E225" s="102" t="e">
        <f>'Detail Cost'!#REF!</f>
        <v>#REF!</v>
      </c>
      <c r="F225" s="108" t="e">
        <f>'Detail Cost'!#REF!</f>
        <v>#REF!</v>
      </c>
      <c r="G225" s="109" t="e">
        <f>'Detail Cost'!#REF!</f>
        <v>#REF!</v>
      </c>
      <c r="H225" s="110" t="e">
        <f>'Detail Cost'!#REF!</f>
        <v>#REF!</v>
      </c>
      <c r="I225" s="134" t="e">
        <f t="shared" si="17"/>
        <v>#REF!</v>
      </c>
      <c r="J225" s="135" t="e">
        <f>VLOOKUP($F225,'Detail Cost'!$15:$497,'DCR- OPEN WELL'!$N$3,FALSE)*1000</f>
        <v>#REF!</v>
      </c>
      <c r="K225" s="136" t="e">
        <f>VLOOKUP($F225,'Detail Cost'!$15:$497,'DCR- OPEN WELL'!$N$4,FALSE)</f>
        <v>#REF!</v>
      </c>
      <c r="L225" s="137" t="e">
        <f t="shared" si="18"/>
        <v>#REF!</v>
      </c>
      <c r="M225" s="138" t="e">
        <f t="shared" si="15"/>
        <v>#REF!</v>
      </c>
      <c r="N225" s="139"/>
    </row>
    <row r="226" spans="2:14" s="85" customFormat="1" ht="18" customHeight="1">
      <c r="B226" s="111"/>
      <c r="C226" s="112"/>
      <c r="D226" s="102">
        <f t="shared" si="16"/>
        <v>27</v>
      </c>
      <c r="E226" s="102" t="e">
        <f>'Detail Cost'!#REF!</f>
        <v>#REF!</v>
      </c>
      <c r="F226" s="108" t="e">
        <f>'Detail Cost'!#REF!</f>
        <v>#REF!</v>
      </c>
      <c r="G226" s="109" t="e">
        <f>'Detail Cost'!#REF!</f>
        <v>#REF!</v>
      </c>
      <c r="H226" s="110" t="e">
        <f>'Detail Cost'!#REF!</f>
        <v>#REF!</v>
      </c>
      <c r="I226" s="134" t="e">
        <f t="shared" si="17"/>
        <v>#REF!</v>
      </c>
      <c r="J226" s="135" t="e">
        <f>VLOOKUP($F226,'Detail Cost'!$15:$497,'DCR- OPEN WELL'!$N$3,FALSE)*1000</f>
        <v>#REF!</v>
      </c>
      <c r="K226" s="136" t="e">
        <f>VLOOKUP($F226,'Detail Cost'!$15:$497,'DCR- OPEN WELL'!$N$4,FALSE)</f>
        <v>#REF!</v>
      </c>
      <c r="L226" s="137" t="e">
        <f t="shared" si="18"/>
        <v>#REF!</v>
      </c>
      <c r="M226" s="138" t="e">
        <f t="shared" si="15"/>
        <v>#REF!</v>
      </c>
      <c r="N226" s="139"/>
    </row>
    <row r="227" spans="2:14" s="85" customFormat="1" ht="18" customHeight="1">
      <c r="B227" s="111"/>
      <c r="C227" s="112"/>
      <c r="D227" s="102">
        <f t="shared" si="16"/>
        <v>27</v>
      </c>
      <c r="E227" s="102" t="e">
        <f>'Detail Cost'!#REF!</f>
        <v>#REF!</v>
      </c>
      <c r="F227" s="108" t="e">
        <f>'Detail Cost'!#REF!</f>
        <v>#REF!</v>
      </c>
      <c r="G227" s="109" t="e">
        <f>'Detail Cost'!#REF!</f>
        <v>#REF!</v>
      </c>
      <c r="H227" s="110" t="e">
        <f>'Detail Cost'!#REF!</f>
        <v>#REF!</v>
      </c>
      <c r="I227" s="134" t="e">
        <f t="shared" si="17"/>
        <v>#REF!</v>
      </c>
      <c r="J227" s="135" t="e">
        <f>VLOOKUP($F227,'Detail Cost'!$15:$497,'DCR- OPEN WELL'!$N$3,FALSE)*1000</f>
        <v>#REF!</v>
      </c>
      <c r="K227" s="136" t="e">
        <f>VLOOKUP($F227,'Detail Cost'!$15:$497,'DCR- OPEN WELL'!$N$4,FALSE)</f>
        <v>#REF!</v>
      </c>
      <c r="L227" s="137" t="e">
        <f t="shared" si="18"/>
        <v>#REF!</v>
      </c>
      <c r="M227" s="138" t="e">
        <f t="shared" si="15"/>
        <v>#REF!</v>
      </c>
      <c r="N227" s="139"/>
    </row>
    <row r="228" spans="2:14" s="85" customFormat="1" ht="18" customHeight="1">
      <c r="B228" s="111"/>
      <c r="C228" s="112"/>
      <c r="D228" s="102">
        <f t="shared" si="16"/>
        <v>27</v>
      </c>
      <c r="E228" s="102" t="e">
        <f>'Detail Cost'!#REF!</f>
        <v>#REF!</v>
      </c>
      <c r="F228" s="108" t="e">
        <f>'Detail Cost'!#REF!</f>
        <v>#REF!</v>
      </c>
      <c r="G228" s="109" t="e">
        <f>'Detail Cost'!#REF!</f>
        <v>#REF!</v>
      </c>
      <c r="H228" s="110" t="e">
        <f>'Detail Cost'!#REF!</f>
        <v>#REF!</v>
      </c>
      <c r="I228" s="134" t="e">
        <f t="shared" si="17"/>
        <v>#REF!</v>
      </c>
      <c r="J228" s="135" t="e">
        <f>VLOOKUP($F228,'Detail Cost'!$15:$497,'DCR- OPEN WELL'!$N$3,FALSE)*1000</f>
        <v>#REF!</v>
      </c>
      <c r="K228" s="136" t="e">
        <f>VLOOKUP($F228,'Detail Cost'!$15:$497,'DCR- OPEN WELL'!$N$4,FALSE)</f>
        <v>#REF!</v>
      </c>
      <c r="L228" s="137" t="e">
        <f t="shared" si="18"/>
        <v>#REF!</v>
      </c>
      <c r="M228" s="138" t="e">
        <f t="shared" si="15"/>
        <v>#REF!</v>
      </c>
      <c r="N228" s="139"/>
    </row>
    <row r="229" spans="2:14" s="85" customFormat="1" ht="18" customHeight="1">
      <c r="B229" s="111"/>
      <c r="C229" s="112"/>
      <c r="D229" s="102">
        <f t="shared" si="16"/>
        <v>27</v>
      </c>
      <c r="E229" s="102" t="e">
        <f>'Detail Cost'!#REF!</f>
        <v>#REF!</v>
      </c>
      <c r="F229" s="108" t="e">
        <f>'Detail Cost'!#REF!</f>
        <v>#REF!</v>
      </c>
      <c r="G229" s="109" t="e">
        <f>'Detail Cost'!#REF!</f>
        <v>#REF!</v>
      </c>
      <c r="H229" s="110" t="e">
        <f>'Detail Cost'!#REF!</f>
        <v>#REF!</v>
      </c>
      <c r="I229" s="134" t="e">
        <f t="shared" si="17"/>
        <v>#REF!</v>
      </c>
      <c r="J229" s="135" t="e">
        <f>VLOOKUP($F229,'Detail Cost'!$15:$497,'DCR- OPEN WELL'!$N$3,FALSE)*1000</f>
        <v>#REF!</v>
      </c>
      <c r="K229" s="136" t="e">
        <f>VLOOKUP($F229,'Detail Cost'!$15:$497,'DCR- OPEN WELL'!$N$4,FALSE)</f>
        <v>#REF!</v>
      </c>
      <c r="L229" s="137" t="e">
        <f t="shared" si="18"/>
        <v>#REF!</v>
      </c>
      <c r="M229" s="138" t="e">
        <f t="shared" si="15"/>
        <v>#REF!</v>
      </c>
      <c r="N229" s="139"/>
    </row>
    <row r="230" spans="2:14" s="85" customFormat="1" ht="18" customHeight="1">
      <c r="B230" s="111"/>
      <c r="C230" s="112"/>
      <c r="D230" s="102">
        <f t="shared" si="16"/>
        <v>27</v>
      </c>
      <c r="E230" s="102">
        <f>'Detail Cost'!C104</f>
        <v>0</v>
      </c>
      <c r="F230" s="108">
        <f>'Detail Cost'!B104</f>
        <v>0</v>
      </c>
      <c r="G230" s="109">
        <f>'Detail Cost'!D104</f>
        <v>0</v>
      </c>
      <c r="H230" s="110">
        <f>'Detail Cost'!E104</f>
        <v>0</v>
      </c>
      <c r="I230" s="134">
        <f t="shared" si="17"/>
        <v>0</v>
      </c>
      <c r="J230" s="135">
        <f>VLOOKUP($F230,'Detail Cost'!$15:$497,'DCR- OPEN WELL'!$N$3,FALSE)*1000</f>
        <v>0</v>
      </c>
      <c r="K230" s="136">
        <f>VLOOKUP($F230,'Detail Cost'!$15:$497,'DCR- OPEN WELL'!$N$4,FALSE)</f>
        <v>0</v>
      </c>
      <c r="L230" s="137">
        <f t="shared" si="18"/>
        <v>0</v>
      </c>
      <c r="M230" s="138" t="e">
        <f t="shared" si="15"/>
        <v>#DIV/0!</v>
      </c>
      <c r="N230" s="139"/>
    </row>
    <row r="231" spans="2:14" s="85" customFormat="1" ht="18" customHeight="1">
      <c r="B231" s="111"/>
      <c r="C231" s="112"/>
      <c r="D231" s="102">
        <f t="shared" si="16"/>
        <v>27</v>
      </c>
      <c r="E231" s="102" t="e">
        <f>'Detail Cost'!#REF!</f>
        <v>#REF!</v>
      </c>
      <c r="F231" s="108" t="e">
        <f>'Detail Cost'!#REF!</f>
        <v>#REF!</v>
      </c>
      <c r="G231" s="109" t="e">
        <f>'Detail Cost'!#REF!</f>
        <v>#REF!</v>
      </c>
      <c r="H231" s="110" t="e">
        <f>'Detail Cost'!#REF!</f>
        <v>#REF!</v>
      </c>
      <c r="I231" s="134" t="e">
        <f t="shared" si="17"/>
        <v>#REF!</v>
      </c>
      <c r="J231" s="135" t="e">
        <f>VLOOKUP($F231,'Detail Cost'!$15:$497,'DCR- OPEN WELL'!$N$3,FALSE)*1000</f>
        <v>#REF!</v>
      </c>
      <c r="K231" s="136" t="e">
        <f>VLOOKUP($F231,'Detail Cost'!$15:$497,'DCR- OPEN WELL'!$N$4,FALSE)</f>
        <v>#REF!</v>
      </c>
      <c r="L231" s="137" t="e">
        <f t="shared" si="18"/>
        <v>#REF!</v>
      </c>
      <c r="M231" s="138" t="e">
        <f t="shared" si="15"/>
        <v>#REF!</v>
      </c>
      <c r="N231" s="139"/>
    </row>
    <row r="232" spans="2:14" s="85" customFormat="1" ht="18" customHeight="1">
      <c r="B232" s="111"/>
      <c r="C232" s="112"/>
      <c r="D232" s="102">
        <f t="shared" si="16"/>
        <v>27</v>
      </c>
      <c r="E232" s="102" t="e">
        <f>'Detail Cost'!#REF!</f>
        <v>#REF!</v>
      </c>
      <c r="F232" s="108" t="e">
        <f>'Detail Cost'!#REF!</f>
        <v>#REF!</v>
      </c>
      <c r="G232" s="109" t="e">
        <f>'Detail Cost'!#REF!</f>
        <v>#REF!</v>
      </c>
      <c r="H232" s="110" t="e">
        <f>'Detail Cost'!#REF!</f>
        <v>#REF!</v>
      </c>
      <c r="I232" s="134" t="e">
        <f t="shared" si="17"/>
        <v>#REF!</v>
      </c>
      <c r="J232" s="135" t="e">
        <f>VLOOKUP($F232,'Detail Cost'!$15:$497,'DCR- OPEN WELL'!$N$3,FALSE)*1000</f>
        <v>#REF!</v>
      </c>
      <c r="K232" s="136" t="e">
        <f>VLOOKUP($F232,'Detail Cost'!$15:$497,'DCR- OPEN WELL'!$N$4,FALSE)</f>
        <v>#REF!</v>
      </c>
      <c r="L232" s="137" t="e">
        <f t="shared" si="18"/>
        <v>#REF!</v>
      </c>
      <c r="M232" s="138" t="e">
        <f t="shared" si="15"/>
        <v>#REF!</v>
      </c>
      <c r="N232" s="139"/>
    </row>
    <row r="233" spans="2:14" s="85" customFormat="1" ht="18" customHeight="1">
      <c r="B233" s="111"/>
      <c r="C233" s="112"/>
      <c r="D233" s="102">
        <f t="shared" si="16"/>
        <v>27</v>
      </c>
      <c r="E233" s="102" t="e">
        <f>'Detail Cost'!#REF!</f>
        <v>#REF!</v>
      </c>
      <c r="F233" s="108" t="e">
        <f>'Detail Cost'!#REF!</f>
        <v>#REF!</v>
      </c>
      <c r="G233" s="109" t="e">
        <f>'Detail Cost'!#REF!</f>
        <v>#REF!</v>
      </c>
      <c r="H233" s="110" t="e">
        <f>'Detail Cost'!#REF!</f>
        <v>#REF!</v>
      </c>
      <c r="I233" s="134" t="e">
        <f t="shared" si="17"/>
        <v>#REF!</v>
      </c>
      <c r="J233" s="135" t="e">
        <f>VLOOKUP($F233,'Detail Cost'!$15:$497,'DCR- OPEN WELL'!$N$3,FALSE)*1000</f>
        <v>#REF!</v>
      </c>
      <c r="K233" s="136" t="e">
        <f>VLOOKUP($F233,'Detail Cost'!$15:$497,'DCR- OPEN WELL'!$N$4,FALSE)</f>
        <v>#REF!</v>
      </c>
      <c r="L233" s="137" t="e">
        <f t="shared" si="18"/>
        <v>#REF!</v>
      </c>
      <c r="M233" s="138" t="e">
        <f t="shared" si="15"/>
        <v>#REF!</v>
      </c>
      <c r="N233" s="139"/>
    </row>
    <row r="234" spans="2:14" s="85" customFormat="1" ht="18" customHeight="1">
      <c r="B234" s="111"/>
      <c r="C234" s="112"/>
      <c r="D234" s="102">
        <f t="shared" si="16"/>
        <v>27</v>
      </c>
      <c r="E234" s="102" t="e">
        <f>'Detail Cost'!#REF!</f>
        <v>#REF!</v>
      </c>
      <c r="F234" s="108" t="e">
        <f>'Detail Cost'!#REF!</f>
        <v>#REF!</v>
      </c>
      <c r="G234" s="109" t="e">
        <f>'Detail Cost'!#REF!</f>
        <v>#REF!</v>
      </c>
      <c r="H234" s="110" t="e">
        <f>'Detail Cost'!#REF!</f>
        <v>#REF!</v>
      </c>
      <c r="I234" s="134" t="e">
        <f t="shared" si="17"/>
        <v>#REF!</v>
      </c>
      <c r="J234" s="135" t="e">
        <f>VLOOKUP($F234,'Detail Cost'!$15:$497,'DCR- OPEN WELL'!$N$3,FALSE)*1000</f>
        <v>#REF!</v>
      </c>
      <c r="K234" s="136" t="e">
        <f>VLOOKUP($F234,'Detail Cost'!$15:$497,'DCR- OPEN WELL'!$N$4,FALSE)</f>
        <v>#REF!</v>
      </c>
      <c r="L234" s="137" t="e">
        <f t="shared" si="18"/>
        <v>#REF!</v>
      </c>
      <c r="M234" s="138" t="e">
        <f t="shared" si="15"/>
        <v>#REF!</v>
      </c>
      <c r="N234" s="139"/>
    </row>
    <row r="235" spans="2:14" s="85" customFormat="1" ht="18" customHeight="1">
      <c r="B235" s="111"/>
      <c r="C235" s="112"/>
      <c r="D235" s="102">
        <f t="shared" si="16"/>
        <v>27</v>
      </c>
      <c r="E235" s="102">
        <f>'Detail Cost'!C105</f>
        <v>0</v>
      </c>
      <c r="F235" s="108">
        <f>'Detail Cost'!B105</f>
        <v>0</v>
      </c>
      <c r="G235" s="109">
        <f>'Detail Cost'!D105</f>
        <v>0</v>
      </c>
      <c r="H235" s="110">
        <f>'Detail Cost'!E105</f>
        <v>0</v>
      </c>
      <c r="I235" s="134">
        <f t="shared" si="17"/>
        <v>0</v>
      </c>
      <c r="J235" s="135">
        <f>VLOOKUP($F235,'Detail Cost'!$15:$497,'DCR- OPEN WELL'!$N$3,FALSE)*1000</f>
        <v>0</v>
      </c>
      <c r="K235" s="136">
        <f>VLOOKUP($F235,'Detail Cost'!$15:$497,'DCR- OPEN WELL'!$N$4,FALSE)</f>
        <v>0</v>
      </c>
      <c r="L235" s="137">
        <f t="shared" si="18"/>
        <v>0</v>
      </c>
      <c r="M235" s="138" t="e">
        <f t="shared" si="15"/>
        <v>#DIV/0!</v>
      </c>
      <c r="N235" s="139"/>
    </row>
    <row r="236" spans="2:14" s="86" customFormat="1" ht="18" customHeight="1">
      <c r="B236" s="113"/>
      <c r="C236" s="114"/>
      <c r="D236" s="115">
        <v>29</v>
      </c>
      <c r="E236" s="115" t="str">
        <f>'Detail Cost'!C106</f>
        <v>SUB TOTAL</v>
      </c>
      <c r="F236" s="116" t="str">
        <f>'Detail Cost'!B106</f>
        <v>CASING INSTALLATION SERVICES</v>
      </c>
      <c r="G236" s="117">
        <f>'Detail Cost'!D106</f>
        <v>0</v>
      </c>
      <c r="H236" s="118">
        <f>'Detail Cost'!E106</f>
        <v>0</v>
      </c>
      <c r="I236" s="140">
        <f t="shared" si="17"/>
        <v>0</v>
      </c>
      <c r="J236" s="141" t="e">
        <f>VLOOKUP($F236,'Detail Cost'!$15:$497,'DCR- OPEN WELL'!$N$3,FALSE)*1000</f>
        <v>#N/A</v>
      </c>
      <c r="K236" s="142" t="e">
        <f>VLOOKUP($F236,'Detail Cost'!$15:$497,'DCR- OPEN WELL'!$N$4,FALSE)</f>
        <v>#N/A</v>
      </c>
      <c r="L236" s="143"/>
      <c r="M236" s="144" t="e">
        <f t="shared" si="15"/>
        <v>#DIV/0!</v>
      </c>
      <c r="N236" s="145"/>
    </row>
    <row r="237" spans="2:14" s="85" customFormat="1" ht="18" customHeight="1">
      <c r="B237" s="111"/>
      <c r="C237" s="112"/>
      <c r="D237" s="102">
        <f t="shared" si="16"/>
        <v>29</v>
      </c>
      <c r="E237" s="102" t="e">
        <f>'Detail Cost'!#REF!</f>
        <v>#REF!</v>
      </c>
      <c r="F237" s="108" t="e">
        <f>'Detail Cost'!#REF!</f>
        <v>#REF!</v>
      </c>
      <c r="G237" s="109" t="e">
        <f>'Detail Cost'!#REF!</f>
        <v>#REF!</v>
      </c>
      <c r="H237" s="110" t="e">
        <f>'Detail Cost'!#REF!</f>
        <v>#REF!</v>
      </c>
      <c r="I237" s="134" t="e">
        <f t="shared" si="17"/>
        <v>#REF!</v>
      </c>
      <c r="J237" s="135" t="e">
        <f>VLOOKUP($F237,'Detail Cost'!$15:$497,'DCR- OPEN WELL'!$N$3,FALSE)*1000</f>
        <v>#REF!</v>
      </c>
      <c r="K237" s="136" t="e">
        <f>VLOOKUP($F237,'Detail Cost'!$15:$497,'DCR- OPEN WELL'!$N$4,FALSE)</f>
        <v>#REF!</v>
      </c>
      <c r="L237" s="137" t="e">
        <f t="shared" si="18"/>
        <v>#REF!</v>
      </c>
      <c r="M237" s="138" t="e">
        <f t="shared" si="15"/>
        <v>#REF!</v>
      </c>
      <c r="N237" s="139"/>
    </row>
    <row r="238" spans="2:14" s="85" customFormat="1" ht="18" customHeight="1">
      <c r="B238" s="111"/>
      <c r="C238" s="112"/>
      <c r="D238" s="102">
        <f t="shared" si="16"/>
        <v>29</v>
      </c>
      <c r="E238" s="102" t="e">
        <f>'Detail Cost'!#REF!</f>
        <v>#REF!</v>
      </c>
      <c r="F238" s="108" t="e">
        <f>'Detail Cost'!#REF!</f>
        <v>#REF!</v>
      </c>
      <c r="G238" s="109" t="e">
        <f>'Detail Cost'!#REF!</f>
        <v>#REF!</v>
      </c>
      <c r="H238" s="110" t="e">
        <f>'Detail Cost'!#REF!</f>
        <v>#REF!</v>
      </c>
      <c r="I238" s="134" t="e">
        <f t="shared" si="17"/>
        <v>#REF!</v>
      </c>
      <c r="J238" s="135" t="e">
        <f>VLOOKUP($F238,'Detail Cost'!$15:$497,'DCR- OPEN WELL'!$N$3,FALSE)*1000</f>
        <v>#REF!</v>
      </c>
      <c r="K238" s="136" t="e">
        <f>VLOOKUP($F238,'Detail Cost'!$15:$497,'DCR- OPEN WELL'!$N$4,FALSE)</f>
        <v>#REF!</v>
      </c>
      <c r="L238" s="137" t="e">
        <f t="shared" si="18"/>
        <v>#REF!</v>
      </c>
      <c r="M238" s="138" t="e">
        <f t="shared" si="15"/>
        <v>#REF!</v>
      </c>
      <c r="N238" s="139"/>
    </row>
    <row r="239" spans="2:14" s="85" customFormat="1" ht="18" customHeight="1">
      <c r="B239" s="111"/>
      <c r="C239" s="112"/>
      <c r="D239" s="102">
        <f t="shared" si="16"/>
        <v>29</v>
      </c>
      <c r="E239" s="102">
        <f>'Detail Cost'!C107</f>
        <v>0</v>
      </c>
      <c r="F239" s="108">
        <f>'Detail Cost'!B107</f>
        <v>0</v>
      </c>
      <c r="G239" s="109">
        <f>'Detail Cost'!D107</f>
        <v>0</v>
      </c>
      <c r="H239" s="110">
        <f>'Detail Cost'!E107</f>
        <v>0</v>
      </c>
      <c r="I239" s="134">
        <f t="shared" si="17"/>
        <v>0</v>
      </c>
      <c r="J239" s="135">
        <f>VLOOKUP($F239,'Detail Cost'!$15:$497,'DCR- OPEN WELL'!$N$3,FALSE)*1000</f>
        <v>0</v>
      </c>
      <c r="K239" s="136">
        <f>VLOOKUP($F239,'Detail Cost'!$15:$497,'DCR- OPEN WELL'!$N$4,FALSE)</f>
        <v>0</v>
      </c>
      <c r="L239" s="137">
        <f t="shared" si="18"/>
        <v>0</v>
      </c>
      <c r="M239" s="138" t="e">
        <f t="shared" si="15"/>
        <v>#DIV/0!</v>
      </c>
      <c r="N239" s="139"/>
    </row>
    <row r="240" spans="2:14" s="85" customFormat="1" ht="18" customHeight="1">
      <c r="B240" s="111"/>
      <c r="C240" s="112"/>
      <c r="D240" s="102">
        <f t="shared" si="16"/>
        <v>29</v>
      </c>
      <c r="E240" s="102">
        <f>'Detail Cost'!C108</f>
        <v>0</v>
      </c>
      <c r="F240" s="108">
        <f>'Detail Cost'!B108</f>
        <v>0</v>
      </c>
      <c r="G240" s="109">
        <f>'Detail Cost'!D108</f>
        <v>0</v>
      </c>
      <c r="H240" s="110">
        <f>'Detail Cost'!E108</f>
        <v>0</v>
      </c>
      <c r="I240" s="134">
        <f t="shared" si="17"/>
        <v>0</v>
      </c>
      <c r="J240" s="135">
        <f>VLOOKUP($F240,'Detail Cost'!$15:$497,'DCR- OPEN WELL'!$N$3,FALSE)*1000</f>
        <v>0</v>
      </c>
      <c r="K240" s="136">
        <f>VLOOKUP($F240,'Detail Cost'!$15:$497,'DCR- OPEN WELL'!$N$4,FALSE)</f>
        <v>0</v>
      </c>
      <c r="L240" s="137">
        <f t="shared" si="18"/>
        <v>0</v>
      </c>
      <c r="M240" s="138" t="e">
        <f t="shared" si="15"/>
        <v>#DIV/0!</v>
      </c>
      <c r="N240" s="139"/>
    </row>
    <row r="241" spans="2:14" s="86" customFormat="1" ht="18" customHeight="1">
      <c r="B241" s="113"/>
      <c r="C241" s="114"/>
      <c r="D241" s="115">
        <v>30</v>
      </c>
      <c r="E241" s="115" t="str">
        <f>'Detail Cost'!C109</f>
        <v>SUB TOTAL</v>
      </c>
      <c r="F241" s="116" t="str">
        <f>'Detail Cost'!B109</f>
        <v>CEMENT, CEMENTING AND PUMP FEES</v>
      </c>
      <c r="G241" s="117">
        <f>'Detail Cost'!D109</f>
        <v>0</v>
      </c>
      <c r="H241" s="118">
        <f>'Detail Cost'!E109</f>
        <v>0</v>
      </c>
      <c r="I241" s="140">
        <f t="shared" si="17"/>
        <v>0</v>
      </c>
      <c r="J241" s="141" t="e">
        <f>VLOOKUP($F241,'Detail Cost'!$15:$497,'DCR- OPEN WELL'!$N$3,FALSE)*1000</f>
        <v>#N/A</v>
      </c>
      <c r="K241" s="142" t="e">
        <f>VLOOKUP($F241,'Detail Cost'!$15:$497,'DCR- OPEN WELL'!$N$4,FALSE)</f>
        <v>#N/A</v>
      </c>
      <c r="L241" s="143"/>
      <c r="M241" s="144" t="e">
        <f t="shared" si="15"/>
        <v>#DIV/0!</v>
      </c>
      <c r="N241" s="145"/>
    </row>
    <row r="242" spans="2:14" s="85" customFormat="1" ht="18" customHeight="1">
      <c r="B242" s="111"/>
      <c r="C242" s="112"/>
      <c r="D242" s="102">
        <f t="shared" si="16"/>
        <v>30</v>
      </c>
      <c r="E242" s="102" t="e">
        <f>'Detail Cost'!#REF!</f>
        <v>#REF!</v>
      </c>
      <c r="F242" s="108" t="e">
        <f>'Detail Cost'!#REF!</f>
        <v>#REF!</v>
      </c>
      <c r="G242" s="109" t="e">
        <f>'Detail Cost'!#REF!</f>
        <v>#REF!</v>
      </c>
      <c r="H242" s="110" t="e">
        <f>'Detail Cost'!#REF!</f>
        <v>#REF!</v>
      </c>
      <c r="I242" s="134" t="e">
        <f t="shared" si="17"/>
        <v>#REF!</v>
      </c>
      <c r="J242" s="135" t="e">
        <f>VLOOKUP($F242,'Detail Cost'!$15:$497,'DCR- OPEN WELL'!$N$3,FALSE)*1000</f>
        <v>#REF!</v>
      </c>
      <c r="K242" s="136" t="e">
        <f>VLOOKUP($F242,'Detail Cost'!$15:$497,'DCR- OPEN WELL'!$N$4,FALSE)</f>
        <v>#REF!</v>
      </c>
      <c r="L242" s="137" t="e">
        <f t="shared" si="18"/>
        <v>#REF!</v>
      </c>
      <c r="M242" s="138" t="e">
        <f t="shared" si="15"/>
        <v>#REF!</v>
      </c>
      <c r="N242" s="139"/>
    </row>
    <row r="243" spans="2:14" s="85" customFormat="1" ht="18" customHeight="1">
      <c r="B243" s="111"/>
      <c r="C243" s="112"/>
      <c r="D243" s="102">
        <f t="shared" si="16"/>
        <v>30</v>
      </c>
      <c r="E243" s="102" t="e">
        <f>'Detail Cost'!#REF!</f>
        <v>#REF!</v>
      </c>
      <c r="F243" s="108" t="e">
        <f>'Detail Cost'!#REF!</f>
        <v>#REF!</v>
      </c>
      <c r="G243" s="109" t="e">
        <f>'Detail Cost'!#REF!</f>
        <v>#REF!</v>
      </c>
      <c r="H243" s="110" t="e">
        <f>'Detail Cost'!#REF!</f>
        <v>#REF!</v>
      </c>
      <c r="I243" s="134" t="e">
        <f t="shared" si="17"/>
        <v>#REF!</v>
      </c>
      <c r="J243" s="135" t="e">
        <f>VLOOKUP($F243,'Detail Cost'!$15:$497,'DCR- OPEN WELL'!$N$3,FALSE)*1000</f>
        <v>#REF!</v>
      </c>
      <c r="K243" s="136" t="e">
        <f>VLOOKUP($F243,'Detail Cost'!$15:$497,'DCR- OPEN WELL'!$N$4,FALSE)</f>
        <v>#REF!</v>
      </c>
      <c r="L243" s="137" t="e">
        <f t="shared" si="18"/>
        <v>#REF!</v>
      </c>
      <c r="M243" s="138" t="e">
        <f t="shared" si="15"/>
        <v>#REF!</v>
      </c>
      <c r="N243" s="139"/>
    </row>
    <row r="244" spans="2:14" s="85" customFormat="1" ht="18" customHeight="1">
      <c r="B244" s="111"/>
      <c r="C244" s="112"/>
      <c r="D244" s="102">
        <f t="shared" si="16"/>
        <v>30</v>
      </c>
      <c r="E244" s="102" t="e">
        <f>'Detail Cost'!#REF!</f>
        <v>#REF!</v>
      </c>
      <c r="F244" s="108" t="e">
        <f>'Detail Cost'!#REF!</f>
        <v>#REF!</v>
      </c>
      <c r="G244" s="109" t="e">
        <f>'Detail Cost'!#REF!</f>
        <v>#REF!</v>
      </c>
      <c r="H244" s="110" t="e">
        <f>'Detail Cost'!#REF!</f>
        <v>#REF!</v>
      </c>
      <c r="I244" s="134" t="e">
        <f t="shared" si="17"/>
        <v>#REF!</v>
      </c>
      <c r="J244" s="135" t="e">
        <f>VLOOKUP($F244,'Detail Cost'!$15:$497,'DCR- OPEN WELL'!$N$3,FALSE)*1000</f>
        <v>#REF!</v>
      </c>
      <c r="K244" s="136" t="e">
        <f>VLOOKUP($F244,'Detail Cost'!$15:$497,'DCR- OPEN WELL'!$N$4,FALSE)</f>
        <v>#REF!</v>
      </c>
      <c r="L244" s="137" t="e">
        <f t="shared" si="18"/>
        <v>#REF!</v>
      </c>
      <c r="M244" s="138" t="e">
        <f t="shared" si="15"/>
        <v>#REF!</v>
      </c>
      <c r="N244" s="139"/>
    </row>
    <row r="245" spans="2:14" s="85" customFormat="1" ht="18" customHeight="1">
      <c r="B245" s="111"/>
      <c r="C245" s="112"/>
      <c r="D245" s="102">
        <f t="shared" si="16"/>
        <v>30</v>
      </c>
      <c r="E245" s="102" t="e">
        <f>'Detail Cost'!#REF!</f>
        <v>#REF!</v>
      </c>
      <c r="F245" s="108" t="e">
        <f>'Detail Cost'!#REF!</f>
        <v>#REF!</v>
      </c>
      <c r="G245" s="109" t="e">
        <f>'Detail Cost'!#REF!</f>
        <v>#REF!</v>
      </c>
      <c r="H245" s="110" t="e">
        <f>'Detail Cost'!#REF!</f>
        <v>#REF!</v>
      </c>
      <c r="I245" s="134" t="e">
        <f t="shared" si="17"/>
        <v>#REF!</v>
      </c>
      <c r="J245" s="135" t="e">
        <f>VLOOKUP($F245,'Detail Cost'!$15:$497,'DCR- OPEN WELL'!$N$3,FALSE)*1000</f>
        <v>#REF!</v>
      </c>
      <c r="K245" s="136" t="e">
        <f>VLOOKUP($F245,'Detail Cost'!$15:$497,'DCR- OPEN WELL'!$N$4,FALSE)</f>
        <v>#REF!</v>
      </c>
      <c r="L245" s="137" t="e">
        <f t="shared" si="18"/>
        <v>#REF!</v>
      </c>
      <c r="M245" s="138" t="e">
        <f t="shared" si="15"/>
        <v>#REF!</v>
      </c>
      <c r="N245" s="139"/>
    </row>
    <row r="246" spans="2:14" s="85" customFormat="1" ht="18" customHeight="1">
      <c r="B246" s="111"/>
      <c r="C246" s="112"/>
      <c r="D246" s="102">
        <f t="shared" si="16"/>
        <v>30</v>
      </c>
      <c r="E246" s="102" t="e">
        <f>'Detail Cost'!#REF!</f>
        <v>#REF!</v>
      </c>
      <c r="F246" s="108" t="e">
        <f>'Detail Cost'!#REF!</f>
        <v>#REF!</v>
      </c>
      <c r="G246" s="109" t="e">
        <f>'Detail Cost'!#REF!</f>
        <v>#REF!</v>
      </c>
      <c r="H246" s="110" t="e">
        <f>'Detail Cost'!#REF!</f>
        <v>#REF!</v>
      </c>
      <c r="I246" s="134" t="e">
        <f t="shared" si="17"/>
        <v>#REF!</v>
      </c>
      <c r="J246" s="135" t="e">
        <f>VLOOKUP($F246,'Detail Cost'!$15:$497,'DCR- OPEN WELL'!$N$3,FALSE)*1000</f>
        <v>#REF!</v>
      </c>
      <c r="K246" s="136" t="e">
        <f>VLOOKUP($F246,'Detail Cost'!$15:$497,'DCR- OPEN WELL'!$N$4,FALSE)</f>
        <v>#REF!</v>
      </c>
      <c r="L246" s="137" t="e">
        <f t="shared" si="18"/>
        <v>#REF!</v>
      </c>
      <c r="M246" s="138" t="e">
        <f t="shared" si="15"/>
        <v>#REF!</v>
      </c>
      <c r="N246" s="139"/>
    </row>
    <row r="247" spans="2:14" s="85" customFormat="1" ht="18" customHeight="1">
      <c r="B247" s="111"/>
      <c r="C247" s="112"/>
      <c r="D247" s="102">
        <f t="shared" si="16"/>
        <v>30</v>
      </c>
      <c r="E247" s="102" t="e">
        <f>'Detail Cost'!#REF!</f>
        <v>#REF!</v>
      </c>
      <c r="F247" s="108" t="e">
        <f>'Detail Cost'!#REF!</f>
        <v>#REF!</v>
      </c>
      <c r="G247" s="109" t="e">
        <f>'Detail Cost'!#REF!</f>
        <v>#REF!</v>
      </c>
      <c r="H247" s="110" t="e">
        <f>'Detail Cost'!#REF!</f>
        <v>#REF!</v>
      </c>
      <c r="I247" s="134" t="e">
        <f t="shared" si="17"/>
        <v>#REF!</v>
      </c>
      <c r="J247" s="135" t="e">
        <f>VLOOKUP($F247,'Detail Cost'!$15:$497,'DCR- OPEN WELL'!$N$3,FALSE)*1000</f>
        <v>#REF!</v>
      </c>
      <c r="K247" s="136" t="e">
        <f>VLOOKUP($F247,'Detail Cost'!$15:$497,'DCR- OPEN WELL'!$N$4,FALSE)</f>
        <v>#REF!</v>
      </c>
      <c r="L247" s="137" t="e">
        <f t="shared" si="18"/>
        <v>#REF!</v>
      </c>
      <c r="M247" s="138" t="e">
        <f t="shared" si="15"/>
        <v>#REF!</v>
      </c>
      <c r="N247" s="139"/>
    </row>
    <row r="248" spans="2:14" s="85" customFormat="1" ht="18" customHeight="1">
      <c r="B248" s="111"/>
      <c r="C248" s="112"/>
      <c r="D248" s="102">
        <f t="shared" si="16"/>
        <v>30</v>
      </c>
      <c r="E248" s="102" t="e">
        <f>'Detail Cost'!#REF!</f>
        <v>#REF!</v>
      </c>
      <c r="F248" s="108" t="e">
        <f>'Detail Cost'!#REF!</f>
        <v>#REF!</v>
      </c>
      <c r="G248" s="109" t="e">
        <f>'Detail Cost'!#REF!</f>
        <v>#REF!</v>
      </c>
      <c r="H248" s="110" t="e">
        <f>'Detail Cost'!#REF!</f>
        <v>#REF!</v>
      </c>
      <c r="I248" s="134" t="e">
        <f t="shared" si="17"/>
        <v>#REF!</v>
      </c>
      <c r="J248" s="135" t="e">
        <f>VLOOKUP($F248,'Detail Cost'!$15:$497,'DCR- OPEN WELL'!$N$3,FALSE)*1000</f>
        <v>#REF!</v>
      </c>
      <c r="K248" s="136" t="e">
        <f>VLOOKUP($F248,'Detail Cost'!$15:$497,'DCR- OPEN WELL'!$N$4,FALSE)</f>
        <v>#REF!</v>
      </c>
      <c r="L248" s="137" t="e">
        <f t="shared" si="18"/>
        <v>#REF!</v>
      </c>
      <c r="M248" s="138" t="e">
        <f t="shared" si="15"/>
        <v>#REF!</v>
      </c>
      <c r="N248" s="139"/>
    </row>
    <row r="249" spans="2:14" s="85" customFormat="1" ht="18" customHeight="1">
      <c r="B249" s="111"/>
      <c r="C249" s="112"/>
      <c r="D249" s="102">
        <f t="shared" si="16"/>
        <v>30</v>
      </c>
      <c r="E249" s="102" t="e">
        <f>'Detail Cost'!#REF!</f>
        <v>#REF!</v>
      </c>
      <c r="F249" s="108" t="e">
        <f>'Detail Cost'!#REF!</f>
        <v>#REF!</v>
      </c>
      <c r="G249" s="109" t="e">
        <f>'Detail Cost'!#REF!</f>
        <v>#REF!</v>
      </c>
      <c r="H249" s="110" t="e">
        <f>'Detail Cost'!#REF!</f>
        <v>#REF!</v>
      </c>
      <c r="I249" s="134" t="e">
        <f t="shared" si="17"/>
        <v>#REF!</v>
      </c>
      <c r="J249" s="135" t="e">
        <f>VLOOKUP($F249,'Detail Cost'!$15:$497,'DCR- OPEN WELL'!$N$3,FALSE)*1000</f>
        <v>#REF!</v>
      </c>
      <c r="K249" s="136" t="e">
        <f>VLOOKUP($F249,'Detail Cost'!$15:$497,'DCR- OPEN WELL'!$N$4,FALSE)</f>
        <v>#REF!</v>
      </c>
      <c r="L249" s="137" t="e">
        <f t="shared" si="18"/>
        <v>#REF!</v>
      </c>
      <c r="M249" s="138" t="e">
        <f t="shared" si="15"/>
        <v>#REF!</v>
      </c>
      <c r="N249" s="139"/>
    </row>
    <row r="250" spans="2:14" s="85" customFormat="1" ht="18" customHeight="1">
      <c r="B250" s="111"/>
      <c r="C250" s="112"/>
      <c r="D250" s="102">
        <f t="shared" si="16"/>
        <v>30</v>
      </c>
      <c r="E250" s="102" t="e">
        <f>'Detail Cost'!#REF!</f>
        <v>#REF!</v>
      </c>
      <c r="F250" s="108" t="e">
        <f>'Detail Cost'!#REF!</f>
        <v>#REF!</v>
      </c>
      <c r="G250" s="109" t="e">
        <f>'Detail Cost'!#REF!</f>
        <v>#REF!</v>
      </c>
      <c r="H250" s="110" t="e">
        <f>'Detail Cost'!#REF!</f>
        <v>#REF!</v>
      </c>
      <c r="I250" s="134" t="e">
        <f t="shared" si="17"/>
        <v>#REF!</v>
      </c>
      <c r="J250" s="135" t="e">
        <f>VLOOKUP($F250,'Detail Cost'!$15:$497,'DCR- OPEN WELL'!$N$3,FALSE)*1000</f>
        <v>#REF!</v>
      </c>
      <c r="K250" s="136" t="e">
        <f>VLOOKUP($F250,'Detail Cost'!$15:$497,'DCR- OPEN WELL'!$N$4,FALSE)</f>
        <v>#REF!</v>
      </c>
      <c r="L250" s="137" t="e">
        <f t="shared" si="18"/>
        <v>#REF!</v>
      </c>
      <c r="M250" s="138" t="e">
        <f t="shared" si="15"/>
        <v>#REF!</v>
      </c>
      <c r="N250" s="139"/>
    </row>
    <row r="251" spans="2:14" s="85" customFormat="1" ht="18" customHeight="1">
      <c r="B251" s="111"/>
      <c r="C251" s="112"/>
      <c r="D251" s="102">
        <f t="shared" si="16"/>
        <v>30</v>
      </c>
      <c r="E251" s="102" t="e">
        <f>'Detail Cost'!#REF!</f>
        <v>#REF!</v>
      </c>
      <c r="F251" s="108" t="e">
        <f>'Detail Cost'!#REF!</f>
        <v>#REF!</v>
      </c>
      <c r="G251" s="109" t="e">
        <f>'Detail Cost'!#REF!</f>
        <v>#REF!</v>
      </c>
      <c r="H251" s="110" t="e">
        <f>'Detail Cost'!#REF!</f>
        <v>#REF!</v>
      </c>
      <c r="I251" s="134" t="e">
        <f t="shared" si="17"/>
        <v>#REF!</v>
      </c>
      <c r="J251" s="135" t="e">
        <f>VLOOKUP($F251,'Detail Cost'!$15:$497,'DCR- OPEN WELL'!$N$3,FALSE)*1000</f>
        <v>#REF!</v>
      </c>
      <c r="K251" s="136" t="e">
        <f>VLOOKUP($F251,'Detail Cost'!$15:$497,'DCR- OPEN WELL'!$N$4,FALSE)</f>
        <v>#REF!</v>
      </c>
      <c r="L251" s="137" t="e">
        <f t="shared" si="18"/>
        <v>#REF!</v>
      </c>
      <c r="M251" s="138" t="e">
        <f t="shared" si="15"/>
        <v>#REF!</v>
      </c>
      <c r="N251" s="139"/>
    </row>
    <row r="252" spans="2:14" s="85" customFormat="1" ht="18" customHeight="1">
      <c r="B252" s="111"/>
      <c r="C252" s="112"/>
      <c r="D252" s="102">
        <f t="shared" si="16"/>
        <v>30</v>
      </c>
      <c r="E252" s="102" t="e">
        <f>'Detail Cost'!#REF!</f>
        <v>#REF!</v>
      </c>
      <c r="F252" s="108" t="e">
        <f>'Detail Cost'!#REF!</f>
        <v>#REF!</v>
      </c>
      <c r="G252" s="109" t="e">
        <f>'Detail Cost'!#REF!</f>
        <v>#REF!</v>
      </c>
      <c r="H252" s="110" t="e">
        <f>'Detail Cost'!#REF!</f>
        <v>#REF!</v>
      </c>
      <c r="I252" s="134" t="e">
        <f t="shared" si="17"/>
        <v>#REF!</v>
      </c>
      <c r="J252" s="135" t="e">
        <f>VLOOKUP($F252,'Detail Cost'!$15:$497,'DCR- OPEN WELL'!$N$3,FALSE)*1000</f>
        <v>#REF!</v>
      </c>
      <c r="K252" s="136" t="e">
        <f>VLOOKUP($F252,'Detail Cost'!$15:$497,'DCR- OPEN WELL'!$N$4,FALSE)</f>
        <v>#REF!</v>
      </c>
      <c r="L252" s="137" t="e">
        <f t="shared" si="18"/>
        <v>#REF!</v>
      </c>
      <c r="M252" s="138" t="e">
        <f t="shared" si="15"/>
        <v>#REF!</v>
      </c>
      <c r="N252" s="139"/>
    </row>
    <row r="253" spans="2:14" s="85" customFormat="1" ht="18" customHeight="1">
      <c r="B253" s="111"/>
      <c r="C253" s="112"/>
      <c r="D253" s="102">
        <f t="shared" si="16"/>
        <v>30</v>
      </c>
      <c r="E253" s="102" t="e">
        <f>'Detail Cost'!#REF!</f>
        <v>#REF!</v>
      </c>
      <c r="F253" s="108" t="e">
        <f>'Detail Cost'!#REF!</f>
        <v>#REF!</v>
      </c>
      <c r="G253" s="109" t="e">
        <f>'Detail Cost'!#REF!</f>
        <v>#REF!</v>
      </c>
      <c r="H253" s="110" t="e">
        <f>'Detail Cost'!#REF!</f>
        <v>#REF!</v>
      </c>
      <c r="I253" s="134" t="e">
        <f t="shared" si="17"/>
        <v>#REF!</v>
      </c>
      <c r="J253" s="135" t="e">
        <f>VLOOKUP($F253,'Detail Cost'!$15:$497,'DCR- OPEN WELL'!$N$3,FALSE)*1000</f>
        <v>#REF!</v>
      </c>
      <c r="K253" s="136" t="e">
        <f>VLOOKUP($F253,'Detail Cost'!$15:$497,'DCR- OPEN WELL'!$N$4,FALSE)</f>
        <v>#REF!</v>
      </c>
      <c r="L253" s="137" t="e">
        <f t="shared" si="18"/>
        <v>#REF!</v>
      </c>
      <c r="M253" s="138" t="e">
        <f t="shared" si="15"/>
        <v>#REF!</v>
      </c>
      <c r="N253" s="139"/>
    </row>
    <row r="254" spans="2:14" s="85" customFormat="1" ht="18" customHeight="1">
      <c r="B254" s="111"/>
      <c r="C254" s="112"/>
      <c r="D254" s="102">
        <f t="shared" si="16"/>
        <v>30</v>
      </c>
      <c r="E254" s="102" t="e">
        <f>'Detail Cost'!#REF!</f>
        <v>#REF!</v>
      </c>
      <c r="F254" s="108" t="e">
        <f>'Detail Cost'!#REF!</f>
        <v>#REF!</v>
      </c>
      <c r="G254" s="109" t="e">
        <f>'Detail Cost'!#REF!</f>
        <v>#REF!</v>
      </c>
      <c r="H254" s="110" t="e">
        <f>'Detail Cost'!#REF!</f>
        <v>#REF!</v>
      </c>
      <c r="I254" s="134" t="e">
        <f t="shared" si="17"/>
        <v>#REF!</v>
      </c>
      <c r="J254" s="135" t="e">
        <f>VLOOKUP($F254,'Detail Cost'!$15:$497,'DCR- OPEN WELL'!$N$3,FALSE)*1000</f>
        <v>#REF!</v>
      </c>
      <c r="K254" s="136" t="e">
        <f>VLOOKUP($F254,'Detail Cost'!$15:$497,'DCR- OPEN WELL'!$N$4,FALSE)</f>
        <v>#REF!</v>
      </c>
      <c r="L254" s="137" t="e">
        <f t="shared" si="18"/>
        <v>#REF!</v>
      </c>
      <c r="M254" s="138" t="e">
        <f t="shared" si="15"/>
        <v>#REF!</v>
      </c>
      <c r="N254" s="139"/>
    </row>
    <row r="255" spans="2:14" s="85" customFormat="1" ht="18" customHeight="1">
      <c r="B255" s="111"/>
      <c r="C255" s="112"/>
      <c r="D255" s="102">
        <f t="shared" si="16"/>
        <v>30</v>
      </c>
      <c r="E255" s="102" t="e">
        <f>'Detail Cost'!#REF!</f>
        <v>#REF!</v>
      </c>
      <c r="F255" s="108" t="e">
        <f>'Detail Cost'!#REF!</f>
        <v>#REF!</v>
      </c>
      <c r="G255" s="109" t="e">
        <f>'Detail Cost'!#REF!</f>
        <v>#REF!</v>
      </c>
      <c r="H255" s="110" t="e">
        <f>'Detail Cost'!#REF!</f>
        <v>#REF!</v>
      </c>
      <c r="I255" s="134" t="e">
        <f t="shared" si="17"/>
        <v>#REF!</v>
      </c>
      <c r="J255" s="135" t="e">
        <f>VLOOKUP($F255,'Detail Cost'!$15:$497,'DCR- OPEN WELL'!$N$3,FALSE)*1000</f>
        <v>#REF!</v>
      </c>
      <c r="K255" s="136" t="e">
        <f>VLOOKUP($F255,'Detail Cost'!$15:$497,'DCR- OPEN WELL'!$N$4,FALSE)</f>
        <v>#REF!</v>
      </c>
      <c r="L255" s="137" t="e">
        <f t="shared" si="18"/>
        <v>#REF!</v>
      </c>
      <c r="M255" s="138" t="e">
        <f t="shared" si="15"/>
        <v>#REF!</v>
      </c>
      <c r="N255" s="139"/>
    </row>
    <row r="256" spans="2:14" s="85" customFormat="1" ht="18" customHeight="1">
      <c r="B256" s="111"/>
      <c r="C256" s="112"/>
      <c r="D256" s="102">
        <f t="shared" si="16"/>
        <v>30</v>
      </c>
      <c r="E256" s="102" t="e">
        <f>'Detail Cost'!#REF!</f>
        <v>#REF!</v>
      </c>
      <c r="F256" s="108" t="e">
        <f>'Detail Cost'!#REF!</f>
        <v>#REF!</v>
      </c>
      <c r="G256" s="109" t="e">
        <f>'Detail Cost'!#REF!</f>
        <v>#REF!</v>
      </c>
      <c r="H256" s="110" t="e">
        <f>'Detail Cost'!#REF!</f>
        <v>#REF!</v>
      </c>
      <c r="I256" s="134" t="e">
        <f t="shared" si="17"/>
        <v>#REF!</v>
      </c>
      <c r="J256" s="135" t="e">
        <f>VLOOKUP($F256,'Detail Cost'!$15:$497,'DCR- OPEN WELL'!$N$3,FALSE)*1000</f>
        <v>#REF!</v>
      </c>
      <c r="K256" s="136" t="e">
        <f>VLOOKUP($F256,'Detail Cost'!$15:$497,'DCR- OPEN WELL'!$N$4,FALSE)</f>
        <v>#REF!</v>
      </c>
      <c r="L256" s="137" t="e">
        <f t="shared" si="18"/>
        <v>#REF!</v>
      </c>
      <c r="M256" s="138" t="e">
        <f t="shared" si="15"/>
        <v>#REF!</v>
      </c>
      <c r="N256" s="139"/>
    </row>
    <row r="257" spans="2:14" s="85" customFormat="1" ht="18" customHeight="1">
      <c r="B257" s="111"/>
      <c r="C257" s="112"/>
      <c r="D257" s="102">
        <f t="shared" si="16"/>
        <v>30</v>
      </c>
      <c r="E257" s="102" t="e">
        <f>'Detail Cost'!#REF!</f>
        <v>#REF!</v>
      </c>
      <c r="F257" s="108" t="e">
        <f>'Detail Cost'!#REF!</f>
        <v>#REF!</v>
      </c>
      <c r="G257" s="109" t="e">
        <f>'Detail Cost'!#REF!</f>
        <v>#REF!</v>
      </c>
      <c r="H257" s="110" t="e">
        <f>'Detail Cost'!#REF!</f>
        <v>#REF!</v>
      </c>
      <c r="I257" s="134" t="e">
        <f t="shared" si="17"/>
        <v>#REF!</v>
      </c>
      <c r="J257" s="135" t="e">
        <f>VLOOKUP($F257,'Detail Cost'!$15:$497,'DCR- OPEN WELL'!$N$3,FALSE)*1000</f>
        <v>#REF!</v>
      </c>
      <c r="K257" s="136" t="e">
        <f>VLOOKUP($F257,'Detail Cost'!$15:$497,'DCR- OPEN WELL'!$N$4,FALSE)</f>
        <v>#REF!</v>
      </c>
      <c r="L257" s="137" t="e">
        <f t="shared" si="18"/>
        <v>#REF!</v>
      </c>
      <c r="M257" s="138" t="e">
        <f t="shared" si="15"/>
        <v>#REF!</v>
      </c>
      <c r="N257" s="139"/>
    </row>
    <row r="258" spans="2:14" s="85" customFormat="1" ht="18" customHeight="1">
      <c r="B258" s="111"/>
      <c r="C258" s="112"/>
      <c r="D258" s="102">
        <f t="shared" si="16"/>
        <v>30</v>
      </c>
      <c r="E258" s="102" t="e">
        <f>'Detail Cost'!#REF!</f>
        <v>#REF!</v>
      </c>
      <c r="F258" s="108" t="e">
        <f>'Detail Cost'!#REF!</f>
        <v>#REF!</v>
      </c>
      <c r="G258" s="109" t="e">
        <f>'Detail Cost'!#REF!</f>
        <v>#REF!</v>
      </c>
      <c r="H258" s="110" t="e">
        <f>'Detail Cost'!#REF!</f>
        <v>#REF!</v>
      </c>
      <c r="I258" s="134" t="e">
        <f t="shared" si="17"/>
        <v>#REF!</v>
      </c>
      <c r="J258" s="135" t="e">
        <f>VLOOKUP($F258,'Detail Cost'!$15:$497,'DCR- OPEN WELL'!$N$3,FALSE)*1000</f>
        <v>#REF!</v>
      </c>
      <c r="K258" s="136" t="e">
        <f>VLOOKUP($F258,'Detail Cost'!$15:$497,'DCR- OPEN WELL'!$N$4,FALSE)</f>
        <v>#REF!</v>
      </c>
      <c r="L258" s="137" t="e">
        <f t="shared" si="18"/>
        <v>#REF!</v>
      </c>
      <c r="M258" s="138" t="e">
        <f t="shared" si="15"/>
        <v>#REF!</v>
      </c>
      <c r="N258" s="139"/>
    </row>
    <row r="259" spans="2:14" s="85" customFormat="1" ht="18" customHeight="1">
      <c r="B259" s="111"/>
      <c r="C259" s="112"/>
      <c r="D259" s="102">
        <f t="shared" si="16"/>
        <v>30</v>
      </c>
      <c r="E259" s="102" t="e">
        <f>'Detail Cost'!#REF!</f>
        <v>#REF!</v>
      </c>
      <c r="F259" s="108" t="e">
        <f>'Detail Cost'!#REF!</f>
        <v>#REF!</v>
      </c>
      <c r="G259" s="109" t="e">
        <f>'Detail Cost'!#REF!</f>
        <v>#REF!</v>
      </c>
      <c r="H259" s="110" t="e">
        <f>'Detail Cost'!#REF!</f>
        <v>#REF!</v>
      </c>
      <c r="I259" s="134" t="e">
        <f t="shared" si="17"/>
        <v>#REF!</v>
      </c>
      <c r="J259" s="135" t="e">
        <f>VLOOKUP($F259,'Detail Cost'!$15:$497,'DCR- OPEN WELL'!$N$3,FALSE)*1000</f>
        <v>#REF!</v>
      </c>
      <c r="K259" s="136" t="e">
        <f>VLOOKUP($F259,'Detail Cost'!$15:$497,'DCR- OPEN WELL'!$N$4,FALSE)</f>
        <v>#REF!</v>
      </c>
      <c r="L259" s="137" t="e">
        <f t="shared" si="18"/>
        <v>#REF!</v>
      </c>
      <c r="M259" s="138" t="e">
        <f t="shared" si="15"/>
        <v>#REF!</v>
      </c>
      <c r="N259" s="139"/>
    </row>
    <row r="260" spans="2:14" s="85" customFormat="1" ht="18" customHeight="1">
      <c r="B260" s="111"/>
      <c r="C260" s="112"/>
      <c r="D260" s="102">
        <f t="shared" si="16"/>
        <v>30</v>
      </c>
      <c r="E260" s="102" t="e">
        <f>'Detail Cost'!#REF!</f>
        <v>#REF!</v>
      </c>
      <c r="F260" s="108" t="e">
        <f>'Detail Cost'!#REF!</f>
        <v>#REF!</v>
      </c>
      <c r="G260" s="109" t="e">
        <f>'Detail Cost'!#REF!</f>
        <v>#REF!</v>
      </c>
      <c r="H260" s="110" t="e">
        <f>'Detail Cost'!#REF!</f>
        <v>#REF!</v>
      </c>
      <c r="I260" s="134" t="e">
        <f t="shared" si="17"/>
        <v>#REF!</v>
      </c>
      <c r="J260" s="135" t="e">
        <f>VLOOKUP($F260,'Detail Cost'!$15:$497,'DCR- OPEN WELL'!$N$3,FALSE)*1000</f>
        <v>#REF!</v>
      </c>
      <c r="K260" s="136" t="e">
        <f>VLOOKUP($F260,'Detail Cost'!$15:$497,'DCR- OPEN WELL'!$N$4,FALSE)</f>
        <v>#REF!</v>
      </c>
      <c r="L260" s="137" t="e">
        <f t="shared" si="18"/>
        <v>#REF!</v>
      </c>
      <c r="M260" s="138" t="e">
        <f t="shared" si="15"/>
        <v>#REF!</v>
      </c>
      <c r="N260" s="139"/>
    </row>
    <row r="261" spans="2:14" s="85" customFormat="1" ht="18" customHeight="1">
      <c r="B261" s="111"/>
      <c r="C261" s="112"/>
      <c r="D261" s="102">
        <f t="shared" si="16"/>
        <v>30</v>
      </c>
      <c r="E261" s="102" t="e">
        <f>'Detail Cost'!#REF!</f>
        <v>#REF!</v>
      </c>
      <c r="F261" s="108" t="e">
        <f>'Detail Cost'!#REF!</f>
        <v>#REF!</v>
      </c>
      <c r="G261" s="109" t="e">
        <f>'Detail Cost'!#REF!</f>
        <v>#REF!</v>
      </c>
      <c r="H261" s="110" t="e">
        <f>'Detail Cost'!#REF!</f>
        <v>#REF!</v>
      </c>
      <c r="I261" s="134" t="e">
        <f t="shared" si="17"/>
        <v>#REF!</v>
      </c>
      <c r="J261" s="135" t="e">
        <f>VLOOKUP($F261,'Detail Cost'!$15:$497,'DCR- OPEN WELL'!$N$3,FALSE)*1000</f>
        <v>#REF!</v>
      </c>
      <c r="K261" s="136" t="e">
        <f>VLOOKUP($F261,'Detail Cost'!$15:$497,'DCR- OPEN WELL'!$N$4,FALSE)</f>
        <v>#REF!</v>
      </c>
      <c r="L261" s="137" t="e">
        <f t="shared" si="18"/>
        <v>#REF!</v>
      </c>
      <c r="M261" s="138" t="e">
        <f t="shared" si="15"/>
        <v>#REF!</v>
      </c>
      <c r="N261" s="139"/>
    </row>
    <row r="262" spans="2:14" s="85" customFormat="1" ht="18" customHeight="1">
      <c r="B262" s="111"/>
      <c r="C262" s="112"/>
      <c r="D262" s="102">
        <f t="shared" si="16"/>
        <v>30</v>
      </c>
      <c r="E262" s="102" t="e">
        <f>'Detail Cost'!#REF!</f>
        <v>#REF!</v>
      </c>
      <c r="F262" s="108" t="e">
        <f>'Detail Cost'!#REF!</f>
        <v>#REF!</v>
      </c>
      <c r="G262" s="109" t="e">
        <f>'Detail Cost'!#REF!</f>
        <v>#REF!</v>
      </c>
      <c r="H262" s="110" t="e">
        <f>'Detail Cost'!#REF!</f>
        <v>#REF!</v>
      </c>
      <c r="I262" s="134" t="e">
        <f t="shared" si="17"/>
        <v>#REF!</v>
      </c>
      <c r="J262" s="135" t="e">
        <f>VLOOKUP($F262,'Detail Cost'!$15:$497,'DCR- OPEN WELL'!$N$3,FALSE)*1000</f>
        <v>#REF!</v>
      </c>
      <c r="K262" s="136" t="e">
        <f>VLOOKUP($F262,'Detail Cost'!$15:$497,'DCR- OPEN WELL'!$N$4,FALSE)</f>
        <v>#REF!</v>
      </c>
      <c r="L262" s="137" t="e">
        <f t="shared" si="18"/>
        <v>#REF!</v>
      </c>
      <c r="M262" s="138" t="e">
        <f t="shared" si="15"/>
        <v>#REF!</v>
      </c>
      <c r="N262" s="139"/>
    </row>
    <row r="263" spans="2:14" s="85" customFormat="1" ht="18" customHeight="1">
      <c r="B263" s="111"/>
      <c r="C263" s="112"/>
      <c r="D263" s="102">
        <f t="shared" si="16"/>
        <v>30</v>
      </c>
      <c r="E263" s="102" t="e">
        <f>'Detail Cost'!#REF!</f>
        <v>#REF!</v>
      </c>
      <c r="F263" s="108" t="e">
        <f>'Detail Cost'!#REF!</f>
        <v>#REF!</v>
      </c>
      <c r="G263" s="109" t="e">
        <f>'Detail Cost'!#REF!</f>
        <v>#REF!</v>
      </c>
      <c r="H263" s="110" t="e">
        <f>'Detail Cost'!#REF!</f>
        <v>#REF!</v>
      </c>
      <c r="I263" s="134" t="e">
        <f t="shared" si="17"/>
        <v>#REF!</v>
      </c>
      <c r="J263" s="135" t="e">
        <f>VLOOKUP($F263,'Detail Cost'!$15:$497,'DCR- OPEN WELL'!$N$3,FALSE)*1000</f>
        <v>#REF!</v>
      </c>
      <c r="K263" s="136" t="e">
        <f>VLOOKUP($F263,'Detail Cost'!$15:$497,'DCR- OPEN WELL'!$N$4,FALSE)</f>
        <v>#REF!</v>
      </c>
      <c r="L263" s="137" t="e">
        <f t="shared" si="18"/>
        <v>#REF!</v>
      </c>
      <c r="M263" s="138" t="e">
        <f t="shared" si="15"/>
        <v>#REF!</v>
      </c>
      <c r="N263" s="139"/>
    </row>
    <row r="264" spans="2:14" s="85" customFormat="1" ht="18" customHeight="1">
      <c r="B264" s="111"/>
      <c r="C264" s="112"/>
      <c r="D264" s="102">
        <f t="shared" si="16"/>
        <v>30</v>
      </c>
      <c r="E264" s="102" t="e">
        <f>'Detail Cost'!#REF!</f>
        <v>#REF!</v>
      </c>
      <c r="F264" s="108" t="e">
        <f>'Detail Cost'!#REF!</f>
        <v>#REF!</v>
      </c>
      <c r="G264" s="109" t="e">
        <f>'Detail Cost'!#REF!</f>
        <v>#REF!</v>
      </c>
      <c r="H264" s="110" t="e">
        <f>'Detail Cost'!#REF!</f>
        <v>#REF!</v>
      </c>
      <c r="I264" s="134" t="e">
        <f t="shared" si="17"/>
        <v>#REF!</v>
      </c>
      <c r="J264" s="135" t="e">
        <f>VLOOKUP($F264,'Detail Cost'!$15:$497,'DCR- OPEN WELL'!$N$3,FALSE)*1000</f>
        <v>#REF!</v>
      </c>
      <c r="K264" s="136" t="e">
        <f>VLOOKUP($F264,'Detail Cost'!$15:$497,'DCR- OPEN WELL'!$N$4,FALSE)</f>
        <v>#REF!</v>
      </c>
      <c r="L264" s="137" t="e">
        <f t="shared" si="18"/>
        <v>#REF!</v>
      </c>
      <c r="M264" s="138" t="e">
        <f t="shared" si="15"/>
        <v>#REF!</v>
      </c>
      <c r="N264" s="139"/>
    </row>
    <row r="265" spans="2:14" s="85" customFormat="1" ht="18" customHeight="1">
      <c r="B265" s="111"/>
      <c r="C265" s="112"/>
      <c r="D265" s="102">
        <f t="shared" si="16"/>
        <v>30</v>
      </c>
      <c r="E265" s="102" t="e">
        <f>'Detail Cost'!#REF!</f>
        <v>#REF!</v>
      </c>
      <c r="F265" s="108" t="e">
        <f>'Detail Cost'!#REF!</f>
        <v>#REF!</v>
      </c>
      <c r="G265" s="109" t="e">
        <f>'Detail Cost'!#REF!</f>
        <v>#REF!</v>
      </c>
      <c r="H265" s="110" t="e">
        <f>'Detail Cost'!#REF!</f>
        <v>#REF!</v>
      </c>
      <c r="I265" s="134" t="e">
        <f t="shared" si="17"/>
        <v>#REF!</v>
      </c>
      <c r="J265" s="135" t="e">
        <f>VLOOKUP($F265,'Detail Cost'!$15:$497,'DCR- OPEN WELL'!$N$3,FALSE)*1000</f>
        <v>#REF!</v>
      </c>
      <c r="K265" s="136" t="e">
        <f>VLOOKUP($F265,'Detail Cost'!$15:$497,'DCR- OPEN WELL'!$N$4,FALSE)</f>
        <v>#REF!</v>
      </c>
      <c r="L265" s="137" t="e">
        <f t="shared" si="18"/>
        <v>#REF!</v>
      </c>
      <c r="M265" s="138" t="e">
        <f t="shared" si="15"/>
        <v>#REF!</v>
      </c>
      <c r="N265" s="139"/>
    </row>
    <row r="266" spans="2:14" s="85" customFormat="1" ht="18" customHeight="1">
      <c r="B266" s="111"/>
      <c r="C266" s="112"/>
      <c r="D266" s="102">
        <f t="shared" si="16"/>
        <v>30</v>
      </c>
      <c r="E266" s="102" t="e">
        <f>'Detail Cost'!#REF!</f>
        <v>#REF!</v>
      </c>
      <c r="F266" s="108" t="e">
        <f>'Detail Cost'!#REF!</f>
        <v>#REF!</v>
      </c>
      <c r="G266" s="109" t="e">
        <f>'Detail Cost'!#REF!</f>
        <v>#REF!</v>
      </c>
      <c r="H266" s="110" t="e">
        <f>'Detail Cost'!#REF!</f>
        <v>#REF!</v>
      </c>
      <c r="I266" s="134" t="e">
        <f t="shared" si="17"/>
        <v>#REF!</v>
      </c>
      <c r="J266" s="135" t="e">
        <f>VLOOKUP($F266,'Detail Cost'!$15:$497,'DCR- OPEN WELL'!$N$3,FALSE)*1000</f>
        <v>#REF!</v>
      </c>
      <c r="K266" s="136" t="e">
        <f>VLOOKUP($F266,'Detail Cost'!$15:$497,'DCR- OPEN WELL'!$N$4,FALSE)</f>
        <v>#REF!</v>
      </c>
      <c r="L266" s="137" t="e">
        <f t="shared" si="18"/>
        <v>#REF!</v>
      </c>
      <c r="M266" s="138" t="e">
        <f t="shared" si="15"/>
        <v>#REF!</v>
      </c>
      <c r="N266" s="139"/>
    </row>
    <row r="267" spans="2:14" s="85" customFormat="1" ht="18" customHeight="1">
      <c r="B267" s="111"/>
      <c r="C267" s="112"/>
      <c r="D267" s="102">
        <f t="shared" si="16"/>
        <v>30</v>
      </c>
      <c r="E267" s="102" t="e">
        <f>'Detail Cost'!#REF!</f>
        <v>#REF!</v>
      </c>
      <c r="F267" s="108" t="e">
        <f>'Detail Cost'!#REF!</f>
        <v>#REF!</v>
      </c>
      <c r="G267" s="109" t="e">
        <f>'Detail Cost'!#REF!</f>
        <v>#REF!</v>
      </c>
      <c r="H267" s="110" t="e">
        <f>'Detail Cost'!#REF!</f>
        <v>#REF!</v>
      </c>
      <c r="I267" s="134" t="e">
        <f t="shared" si="17"/>
        <v>#REF!</v>
      </c>
      <c r="J267" s="135" t="e">
        <f>VLOOKUP($F267,'Detail Cost'!$15:$497,'DCR- OPEN WELL'!$N$3,FALSE)*1000</f>
        <v>#REF!</v>
      </c>
      <c r="K267" s="136" t="e">
        <f>VLOOKUP($F267,'Detail Cost'!$15:$497,'DCR- OPEN WELL'!$N$4,FALSE)</f>
        <v>#REF!</v>
      </c>
      <c r="L267" s="137" t="e">
        <f t="shared" si="18"/>
        <v>#REF!</v>
      </c>
      <c r="M267" s="138" t="e">
        <f t="shared" si="15"/>
        <v>#REF!</v>
      </c>
      <c r="N267" s="139"/>
    </row>
    <row r="268" spans="2:14" s="85" customFormat="1" ht="18" customHeight="1">
      <c r="B268" s="111"/>
      <c r="C268" s="112"/>
      <c r="D268" s="102">
        <f t="shared" si="16"/>
        <v>30</v>
      </c>
      <c r="E268" s="102" t="e">
        <f>'Detail Cost'!#REF!</f>
        <v>#REF!</v>
      </c>
      <c r="F268" s="108" t="e">
        <f>'Detail Cost'!#REF!</f>
        <v>#REF!</v>
      </c>
      <c r="G268" s="109" t="e">
        <f>'Detail Cost'!#REF!</f>
        <v>#REF!</v>
      </c>
      <c r="H268" s="110" t="e">
        <f>'Detail Cost'!#REF!</f>
        <v>#REF!</v>
      </c>
      <c r="I268" s="134" t="e">
        <f t="shared" si="17"/>
        <v>#REF!</v>
      </c>
      <c r="J268" s="135" t="e">
        <f>VLOOKUP($F268,'Detail Cost'!$15:$497,'DCR- OPEN WELL'!$N$3,FALSE)*1000</f>
        <v>#REF!</v>
      </c>
      <c r="K268" s="136" t="e">
        <f>VLOOKUP($F268,'Detail Cost'!$15:$497,'DCR- OPEN WELL'!$N$4,FALSE)</f>
        <v>#REF!</v>
      </c>
      <c r="L268" s="137" t="e">
        <f t="shared" si="18"/>
        <v>#REF!</v>
      </c>
      <c r="M268" s="138" t="e">
        <f t="shared" si="15"/>
        <v>#REF!</v>
      </c>
      <c r="N268" s="139"/>
    </row>
    <row r="269" spans="2:14" s="85" customFormat="1" ht="18" customHeight="1">
      <c r="B269" s="111"/>
      <c r="C269" s="112"/>
      <c r="D269" s="102">
        <f t="shared" si="16"/>
        <v>30</v>
      </c>
      <c r="E269" s="102" t="e">
        <f>'Detail Cost'!#REF!</f>
        <v>#REF!</v>
      </c>
      <c r="F269" s="108" t="e">
        <f>'Detail Cost'!#REF!</f>
        <v>#REF!</v>
      </c>
      <c r="G269" s="109" t="e">
        <f>'Detail Cost'!#REF!</f>
        <v>#REF!</v>
      </c>
      <c r="H269" s="110" t="e">
        <f>'Detail Cost'!#REF!</f>
        <v>#REF!</v>
      </c>
      <c r="I269" s="134" t="e">
        <f t="shared" si="17"/>
        <v>#REF!</v>
      </c>
      <c r="J269" s="135" t="e">
        <f>VLOOKUP($F269,'Detail Cost'!$15:$497,'DCR- OPEN WELL'!$N$3,FALSE)*1000</f>
        <v>#REF!</v>
      </c>
      <c r="K269" s="136" t="e">
        <f>VLOOKUP($F269,'Detail Cost'!$15:$497,'DCR- OPEN WELL'!$N$4,FALSE)</f>
        <v>#REF!</v>
      </c>
      <c r="L269" s="137" t="e">
        <f t="shared" si="18"/>
        <v>#REF!</v>
      </c>
      <c r="M269" s="138" t="e">
        <f t="shared" ref="M269:M332" si="19">L269/I269</f>
        <v>#REF!</v>
      </c>
      <c r="N269" s="139"/>
    </row>
    <row r="270" spans="2:14" s="85" customFormat="1" ht="18" customHeight="1">
      <c r="B270" s="111"/>
      <c r="C270" s="112"/>
      <c r="D270" s="102">
        <f t="shared" ref="D270:D333" si="20">D269</f>
        <v>30</v>
      </c>
      <c r="E270" s="102">
        <f>'Detail Cost'!C110</f>
        <v>0</v>
      </c>
      <c r="F270" s="108">
        <f>'Detail Cost'!B110</f>
        <v>0</v>
      </c>
      <c r="G270" s="109">
        <f>'Detail Cost'!D110</f>
        <v>0</v>
      </c>
      <c r="H270" s="110">
        <f>'Detail Cost'!E110</f>
        <v>0</v>
      </c>
      <c r="I270" s="134">
        <f t="shared" si="17"/>
        <v>0</v>
      </c>
      <c r="J270" s="135">
        <f>VLOOKUP($F270,'Detail Cost'!$15:$497,'DCR- OPEN WELL'!$N$3,FALSE)*1000</f>
        <v>0</v>
      </c>
      <c r="K270" s="136">
        <f>VLOOKUP($F270,'Detail Cost'!$15:$497,'DCR- OPEN WELL'!$N$4,FALSE)</f>
        <v>0</v>
      </c>
      <c r="L270" s="137">
        <f t="shared" si="18"/>
        <v>0</v>
      </c>
      <c r="M270" s="138" t="e">
        <f t="shared" si="19"/>
        <v>#DIV/0!</v>
      </c>
      <c r="N270" s="139"/>
    </row>
    <row r="271" spans="2:14" s="85" customFormat="1" ht="18" customHeight="1">
      <c r="B271" s="111"/>
      <c r="C271" s="112"/>
      <c r="D271" s="102">
        <f t="shared" si="20"/>
        <v>30</v>
      </c>
      <c r="E271" s="102" t="e">
        <f>'Detail Cost'!#REF!</f>
        <v>#REF!</v>
      </c>
      <c r="F271" s="108" t="e">
        <f>'Detail Cost'!#REF!</f>
        <v>#REF!</v>
      </c>
      <c r="G271" s="109" t="e">
        <f>'Detail Cost'!#REF!</f>
        <v>#REF!</v>
      </c>
      <c r="H271" s="110" t="e">
        <f>'Detail Cost'!#REF!</f>
        <v>#REF!</v>
      </c>
      <c r="I271" s="134" t="e">
        <f t="shared" si="17"/>
        <v>#REF!</v>
      </c>
      <c r="J271" s="135" t="e">
        <f>VLOOKUP($F271,'Detail Cost'!$15:$497,'DCR- OPEN WELL'!$N$3,FALSE)*1000</f>
        <v>#REF!</v>
      </c>
      <c r="K271" s="136" t="e">
        <f>VLOOKUP($F271,'Detail Cost'!$15:$497,'DCR- OPEN WELL'!$N$4,FALSE)</f>
        <v>#REF!</v>
      </c>
      <c r="L271" s="137" t="e">
        <f t="shared" si="18"/>
        <v>#REF!</v>
      </c>
      <c r="M271" s="138" t="e">
        <f t="shared" si="19"/>
        <v>#REF!</v>
      </c>
      <c r="N271" s="139"/>
    </row>
    <row r="272" spans="2:14" s="85" customFormat="1" ht="18" customHeight="1">
      <c r="B272" s="111"/>
      <c r="C272" s="112"/>
      <c r="D272" s="102">
        <f t="shared" si="20"/>
        <v>30</v>
      </c>
      <c r="E272" s="102" t="e">
        <f>'Detail Cost'!#REF!</f>
        <v>#REF!</v>
      </c>
      <c r="F272" s="108" t="e">
        <f>'Detail Cost'!#REF!</f>
        <v>#REF!</v>
      </c>
      <c r="G272" s="109" t="e">
        <f>'Detail Cost'!#REF!</f>
        <v>#REF!</v>
      </c>
      <c r="H272" s="110" t="e">
        <f>'Detail Cost'!#REF!</f>
        <v>#REF!</v>
      </c>
      <c r="I272" s="134" t="e">
        <f t="shared" si="17"/>
        <v>#REF!</v>
      </c>
      <c r="J272" s="135" t="e">
        <f>VLOOKUP($F272,'Detail Cost'!$15:$497,'DCR- OPEN WELL'!$N$3,FALSE)*1000</f>
        <v>#REF!</v>
      </c>
      <c r="K272" s="136" t="e">
        <f>VLOOKUP($F272,'Detail Cost'!$15:$497,'DCR- OPEN WELL'!$N$4,FALSE)</f>
        <v>#REF!</v>
      </c>
      <c r="L272" s="137" t="e">
        <f t="shared" si="18"/>
        <v>#REF!</v>
      </c>
      <c r="M272" s="138" t="e">
        <f t="shared" si="19"/>
        <v>#REF!</v>
      </c>
      <c r="N272" s="139"/>
    </row>
    <row r="273" spans="2:14" s="85" customFormat="1" ht="18" customHeight="1">
      <c r="B273" s="111"/>
      <c r="C273" s="112"/>
      <c r="D273" s="102">
        <f t="shared" si="20"/>
        <v>30</v>
      </c>
      <c r="E273" s="102" t="e">
        <f>'Detail Cost'!#REF!</f>
        <v>#REF!</v>
      </c>
      <c r="F273" s="108" t="e">
        <f>'Detail Cost'!#REF!</f>
        <v>#REF!</v>
      </c>
      <c r="G273" s="109" t="e">
        <f>'Detail Cost'!#REF!</f>
        <v>#REF!</v>
      </c>
      <c r="H273" s="110" t="e">
        <f>'Detail Cost'!#REF!</f>
        <v>#REF!</v>
      </c>
      <c r="I273" s="134" t="e">
        <f t="shared" ref="I273:I336" si="21">(G273/13900)+H273</f>
        <v>#REF!</v>
      </c>
      <c r="J273" s="135" t="e">
        <f>VLOOKUP($F273,'Detail Cost'!$15:$497,'DCR- OPEN WELL'!$N$3,FALSE)*1000</f>
        <v>#REF!</v>
      </c>
      <c r="K273" s="136" t="e">
        <f>VLOOKUP($F273,'Detail Cost'!$15:$497,'DCR- OPEN WELL'!$N$4,FALSE)</f>
        <v>#REF!</v>
      </c>
      <c r="L273" s="137" t="e">
        <f t="shared" ref="L273:L336" si="22">(J273/13900)+K273</f>
        <v>#REF!</v>
      </c>
      <c r="M273" s="138" t="e">
        <f t="shared" si="19"/>
        <v>#REF!</v>
      </c>
      <c r="N273" s="139"/>
    </row>
    <row r="274" spans="2:14" s="85" customFormat="1" ht="18" customHeight="1">
      <c r="B274" s="111"/>
      <c r="C274" s="112"/>
      <c r="D274" s="102">
        <f t="shared" si="20"/>
        <v>30</v>
      </c>
      <c r="E274" s="102" t="e">
        <f>'Detail Cost'!#REF!</f>
        <v>#REF!</v>
      </c>
      <c r="F274" s="108" t="e">
        <f>'Detail Cost'!#REF!</f>
        <v>#REF!</v>
      </c>
      <c r="G274" s="109" t="e">
        <f>'Detail Cost'!#REF!</f>
        <v>#REF!</v>
      </c>
      <c r="H274" s="110" t="e">
        <f>'Detail Cost'!#REF!</f>
        <v>#REF!</v>
      </c>
      <c r="I274" s="134" t="e">
        <f t="shared" si="21"/>
        <v>#REF!</v>
      </c>
      <c r="J274" s="135" t="e">
        <f>VLOOKUP($F274,'Detail Cost'!$15:$497,'DCR- OPEN WELL'!$N$3,FALSE)*1000</f>
        <v>#REF!</v>
      </c>
      <c r="K274" s="136" t="e">
        <f>VLOOKUP($F274,'Detail Cost'!$15:$497,'DCR- OPEN WELL'!$N$4,FALSE)</f>
        <v>#REF!</v>
      </c>
      <c r="L274" s="137" t="e">
        <f t="shared" si="22"/>
        <v>#REF!</v>
      </c>
      <c r="M274" s="138" t="e">
        <f t="shared" si="19"/>
        <v>#REF!</v>
      </c>
      <c r="N274" s="139"/>
    </row>
    <row r="275" spans="2:14" s="85" customFormat="1" ht="18" customHeight="1">
      <c r="B275" s="111"/>
      <c r="C275" s="112"/>
      <c r="D275" s="102">
        <f t="shared" si="20"/>
        <v>30</v>
      </c>
      <c r="E275" s="102" t="e">
        <f>'Detail Cost'!#REF!</f>
        <v>#REF!</v>
      </c>
      <c r="F275" s="108" t="e">
        <f>'Detail Cost'!#REF!</f>
        <v>#REF!</v>
      </c>
      <c r="G275" s="109" t="e">
        <f>'Detail Cost'!#REF!</f>
        <v>#REF!</v>
      </c>
      <c r="H275" s="110" t="e">
        <f>'Detail Cost'!#REF!</f>
        <v>#REF!</v>
      </c>
      <c r="I275" s="134" t="e">
        <f t="shared" si="21"/>
        <v>#REF!</v>
      </c>
      <c r="J275" s="135" t="e">
        <f>VLOOKUP($F275,'Detail Cost'!$15:$497,'DCR- OPEN WELL'!$N$3,FALSE)*1000</f>
        <v>#REF!</v>
      </c>
      <c r="K275" s="136" t="e">
        <f>VLOOKUP($F275,'Detail Cost'!$15:$497,'DCR- OPEN WELL'!$N$4,FALSE)</f>
        <v>#REF!</v>
      </c>
      <c r="L275" s="137" t="e">
        <f t="shared" si="22"/>
        <v>#REF!</v>
      </c>
      <c r="M275" s="138" t="e">
        <f t="shared" si="19"/>
        <v>#REF!</v>
      </c>
      <c r="N275" s="139"/>
    </row>
    <row r="276" spans="2:14" s="85" customFormat="1" ht="18" customHeight="1">
      <c r="B276" s="111"/>
      <c r="C276" s="112"/>
      <c r="D276" s="102">
        <f t="shared" si="20"/>
        <v>30</v>
      </c>
      <c r="E276" s="102" t="e">
        <f>'Detail Cost'!#REF!</f>
        <v>#REF!</v>
      </c>
      <c r="F276" s="108" t="e">
        <f>'Detail Cost'!#REF!</f>
        <v>#REF!</v>
      </c>
      <c r="G276" s="109" t="e">
        <f>'Detail Cost'!#REF!</f>
        <v>#REF!</v>
      </c>
      <c r="H276" s="110" t="e">
        <f>'Detail Cost'!#REF!</f>
        <v>#REF!</v>
      </c>
      <c r="I276" s="134" t="e">
        <f t="shared" si="21"/>
        <v>#REF!</v>
      </c>
      <c r="J276" s="135" t="e">
        <f>VLOOKUP($F276,'Detail Cost'!$15:$497,'DCR- OPEN WELL'!$N$3,FALSE)*1000</f>
        <v>#REF!</v>
      </c>
      <c r="K276" s="136" t="e">
        <f>VLOOKUP($F276,'Detail Cost'!$15:$497,'DCR- OPEN WELL'!$N$4,FALSE)</f>
        <v>#REF!</v>
      </c>
      <c r="L276" s="137" t="e">
        <f t="shared" si="22"/>
        <v>#REF!</v>
      </c>
      <c r="M276" s="138" t="e">
        <f t="shared" si="19"/>
        <v>#REF!</v>
      </c>
      <c r="N276" s="139"/>
    </row>
    <row r="277" spans="2:14" s="85" customFormat="1" ht="18" customHeight="1">
      <c r="B277" s="111"/>
      <c r="C277" s="112"/>
      <c r="D277" s="102">
        <f t="shared" si="20"/>
        <v>30</v>
      </c>
      <c r="E277" s="102" t="e">
        <f>'Detail Cost'!#REF!</f>
        <v>#REF!</v>
      </c>
      <c r="F277" s="108" t="e">
        <f>'Detail Cost'!#REF!</f>
        <v>#REF!</v>
      </c>
      <c r="G277" s="109" t="e">
        <f>'Detail Cost'!#REF!</f>
        <v>#REF!</v>
      </c>
      <c r="H277" s="110" t="e">
        <f>'Detail Cost'!#REF!</f>
        <v>#REF!</v>
      </c>
      <c r="I277" s="134" t="e">
        <f t="shared" si="21"/>
        <v>#REF!</v>
      </c>
      <c r="J277" s="135" t="e">
        <f>VLOOKUP($F277,'Detail Cost'!$15:$497,'DCR- OPEN WELL'!$N$3,FALSE)*1000</f>
        <v>#REF!</v>
      </c>
      <c r="K277" s="136" t="e">
        <f>VLOOKUP($F277,'Detail Cost'!$15:$497,'DCR- OPEN WELL'!$N$4,FALSE)</f>
        <v>#REF!</v>
      </c>
      <c r="L277" s="137" t="e">
        <f t="shared" si="22"/>
        <v>#REF!</v>
      </c>
      <c r="M277" s="138" t="e">
        <f t="shared" si="19"/>
        <v>#REF!</v>
      </c>
      <c r="N277" s="139"/>
    </row>
    <row r="278" spans="2:14" s="85" customFormat="1" ht="18" customHeight="1">
      <c r="B278" s="111"/>
      <c r="C278" s="112"/>
      <c r="D278" s="102">
        <f t="shared" si="20"/>
        <v>30</v>
      </c>
      <c r="E278" s="102" t="e">
        <f>'Detail Cost'!#REF!</f>
        <v>#REF!</v>
      </c>
      <c r="F278" s="108" t="e">
        <f>'Detail Cost'!#REF!</f>
        <v>#REF!</v>
      </c>
      <c r="G278" s="109" t="e">
        <f>'Detail Cost'!#REF!</f>
        <v>#REF!</v>
      </c>
      <c r="H278" s="110" t="e">
        <f>'Detail Cost'!#REF!</f>
        <v>#REF!</v>
      </c>
      <c r="I278" s="134" t="e">
        <f t="shared" si="21"/>
        <v>#REF!</v>
      </c>
      <c r="J278" s="135" t="e">
        <f>VLOOKUP($F278,'Detail Cost'!$15:$497,'DCR- OPEN WELL'!$N$3,FALSE)*1000</f>
        <v>#REF!</v>
      </c>
      <c r="K278" s="136" t="e">
        <f>VLOOKUP($F278,'Detail Cost'!$15:$497,'DCR- OPEN WELL'!$N$4,FALSE)</f>
        <v>#REF!</v>
      </c>
      <c r="L278" s="137" t="e">
        <f t="shared" si="22"/>
        <v>#REF!</v>
      </c>
      <c r="M278" s="138" t="e">
        <f t="shared" si="19"/>
        <v>#REF!</v>
      </c>
      <c r="N278" s="139"/>
    </row>
    <row r="279" spans="2:14" s="85" customFormat="1" ht="18" customHeight="1">
      <c r="B279" s="111"/>
      <c r="C279" s="112"/>
      <c r="D279" s="102">
        <f t="shared" si="20"/>
        <v>30</v>
      </c>
      <c r="E279" s="102">
        <f>'Detail Cost'!C111</f>
        <v>0</v>
      </c>
      <c r="F279" s="108">
        <f>'Detail Cost'!B111</f>
        <v>0</v>
      </c>
      <c r="G279" s="109">
        <f>'Detail Cost'!D111</f>
        <v>0</v>
      </c>
      <c r="H279" s="110">
        <f>'Detail Cost'!E111</f>
        <v>0</v>
      </c>
      <c r="I279" s="134">
        <f t="shared" si="21"/>
        <v>0</v>
      </c>
      <c r="J279" s="135">
        <f>VLOOKUP($F279,'Detail Cost'!$15:$497,'DCR- OPEN WELL'!$N$3,FALSE)*1000</f>
        <v>0</v>
      </c>
      <c r="K279" s="136">
        <f>VLOOKUP($F279,'Detail Cost'!$15:$497,'DCR- OPEN WELL'!$N$4,FALSE)</f>
        <v>0</v>
      </c>
      <c r="L279" s="137">
        <f t="shared" si="22"/>
        <v>0</v>
      </c>
      <c r="M279" s="138" t="e">
        <f t="shared" si="19"/>
        <v>#DIV/0!</v>
      </c>
      <c r="N279" s="139"/>
    </row>
    <row r="280" spans="2:14" s="86" customFormat="1" ht="18" customHeight="1">
      <c r="B280" s="113"/>
      <c r="C280" s="114"/>
      <c r="D280" s="115">
        <v>31</v>
      </c>
      <c r="E280" s="115" t="str">
        <f>'Detail Cost'!C112</f>
        <v>SUB TOTAL</v>
      </c>
      <c r="F280" s="116" t="str">
        <f>'Detail Cost'!B112</f>
        <v>OTHER ( MONITOR, DISPOSAL &amp; H2S SAFETY SERVICES)</v>
      </c>
      <c r="G280" s="117">
        <f>'Detail Cost'!D112</f>
        <v>0</v>
      </c>
      <c r="H280" s="118">
        <f>'Detail Cost'!E112</f>
        <v>0</v>
      </c>
      <c r="I280" s="140">
        <f t="shared" si="21"/>
        <v>0</v>
      </c>
      <c r="J280" s="141" t="e">
        <f>VLOOKUP($F280,'Detail Cost'!$15:$497,'DCR- OPEN WELL'!$N$3,FALSE)*1000</f>
        <v>#N/A</v>
      </c>
      <c r="K280" s="142" t="e">
        <f>VLOOKUP($F280,'Detail Cost'!$15:$497,'DCR- OPEN WELL'!$N$4,FALSE)</f>
        <v>#N/A</v>
      </c>
      <c r="L280" s="143"/>
      <c r="M280" s="144" t="e">
        <f t="shared" si="19"/>
        <v>#DIV/0!</v>
      </c>
      <c r="N280" s="145"/>
    </row>
    <row r="281" spans="2:14" s="85" customFormat="1" ht="18" customHeight="1">
      <c r="B281" s="111"/>
      <c r="C281" s="112"/>
      <c r="D281" s="102">
        <f t="shared" si="20"/>
        <v>31</v>
      </c>
      <c r="E281" s="102" t="e">
        <f>'Detail Cost'!#REF!</f>
        <v>#REF!</v>
      </c>
      <c r="F281" s="108" t="e">
        <f>'Detail Cost'!#REF!</f>
        <v>#REF!</v>
      </c>
      <c r="G281" s="109" t="e">
        <f>'Detail Cost'!#REF!</f>
        <v>#REF!</v>
      </c>
      <c r="H281" s="110" t="e">
        <f>'Detail Cost'!#REF!</f>
        <v>#REF!</v>
      </c>
      <c r="I281" s="134" t="e">
        <f t="shared" si="21"/>
        <v>#REF!</v>
      </c>
      <c r="J281" s="135" t="e">
        <f>VLOOKUP($F281,'Detail Cost'!$15:$497,'DCR- OPEN WELL'!$N$3,FALSE)*1000</f>
        <v>#REF!</v>
      </c>
      <c r="K281" s="136" t="e">
        <f>VLOOKUP($F281,'Detail Cost'!$15:$497,'DCR- OPEN WELL'!$N$4,FALSE)</f>
        <v>#REF!</v>
      </c>
      <c r="L281" s="137" t="e">
        <f t="shared" si="22"/>
        <v>#REF!</v>
      </c>
      <c r="M281" s="138" t="e">
        <f t="shared" si="19"/>
        <v>#REF!</v>
      </c>
      <c r="N281" s="139"/>
    </row>
    <row r="282" spans="2:14" s="85" customFormat="1" ht="18" customHeight="1">
      <c r="B282" s="111"/>
      <c r="C282" s="112"/>
      <c r="D282" s="102">
        <f t="shared" si="20"/>
        <v>31</v>
      </c>
      <c r="E282" s="102" t="e">
        <f>'Detail Cost'!#REF!</f>
        <v>#REF!</v>
      </c>
      <c r="F282" s="108" t="e">
        <f>'Detail Cost'!#REF!</f>
        <v>#REF!</v>
      </c>
      <c r="G282" s="109" t="e">
        <f>'Detail Cost'!#REF!</f>
        <v>#REF!</v>
      </c>
      <c r="H282" s="110" t="e">
        <f>'Detail Cost'!#REF!</f>
        <v>#REF!</v>
      </c>
      <c r="I282" s="134" t="e">
        <f t="shared" si="21"/>
        <v>#REF!</v>
      </c>
      <c r="J282" s="135" t="e">
        <f>VLOOKUP($F282,'Detail Cost'!$15:$497,'DCR- OPEN WELL'!$N$3,FALSE)*1000</f>
        <v>#REF!</v>
      </c>
      <c r="K282" s="136" t="e">
        <f>VLOOKUP($F282,'Detail Cost'!$15:$497,'DCR- OPEN WELL'!$N$4,FALSE)</f>
        <v>#REF!</v>
      </c>
      <c r="L282" s="137" t="e">
        <f t="shared" si="22"/>
        <v>#REF!</v>
      </c>
      <c r="M282" s="138" t="e">
        <f t="shared" si="19"/>
        <v>#REF!</v>
      </c>
      <c r="N282" s="139"/>
    </row>
    <row r="283" spans="2:14" s="85" customFormat="1" ht="18" customHeight="1">
      <c r="B283" s="111"/>
      <c r="C283" s="112"/>
      <c r="D283" s="102">
        <f t="shared" si="20"/>
        <v>31</v>
      </c>
      <c r="E283" s="102">
        <f>'Detail Cost'!C114</f>
        <v>0</v>
      </c>
      <c r="F283" s="108">
        <f>'Detail Cost'!B114</f>
        <v>0</v>
      </c>
      <c r="G283" s="109">
        <f>'Detail Cost'!D114</f>
        <v>0</v>
      </c>
      <c r="H283" s="110">
        <f>'Detail Cost'!E114</f>
        <v>0</v>
      </c>
      <c r="I283" s="134">
        <f t="shared" si="21"/>
        <v>0</v>
      </c>
      <c r="J283" s="135">
        <f>VLOOKUP($F283,'Detail Cost'!$15:$497,'DCR- OPEN WELL'!$N$3,FALSE)*1000</f>
        <v>0</v>
      </c>
      <c r="K283" s="136">
        <f>VLOOKUP($F283,'Detail Cost'!$15:$497,'DCR- OPEN WELL'!$N$4,FALSE)</f>
        <v>0</v>
      </c>
      <c r="L283" s="137">
        <f t="shared" si="22"/>
        <v>0</v>
      </c>
      <c r="M283" s="138" t="e">
        <f t="shared" si="19"/>
        <v>#DIV/0!</v>
      </c>
      <c r="N283" s="139"/>
    </row>
    <row r="284" spans="2:14" s="86" customFormat="1" ht="18" customHeight="1">
      <c r="B284" s="113"/>
      <c r="C284" s="114"/>
      <c r="D284" s="115">
        <v>34</v>
      </c>
      <c r="E284" s="115" t="str">
        <f>'Detail Cost'!C115</f>
        <v>SUB TOTAL</v>
      </c>
      <c r="F284" s="116" t="str">
        <f>'Detail Cost'!B115</f>
        <v>CORING</v>
      </c>
      <c r="G284" s="117">
        <f>'Detail Cost'!D115</f>
        <v>0</v>
      </c>
      <c r="H284" s="118">
        <f>'Detail Cost'!E115</f>
        <v>0</v>
      </c>
      <c r="I284" s="140">
        <f t="shared" si="21"/>
        <v>0</v>
      </c>
      <c r="J284" s="141" t="e">
        <f>VLOOKUP($F284,'Detail Cost'!$15:$497,'DCR- OPEN WELL'!$N$3,FALSE)*1000</f>
        <v>#N/A</v>
      </c>
      <c r="K284" s="142" t="e">
        <f>VLOOKUP($F284,'Detail Cost'!$15:$497,'DCR- OPEN WELL'!$N$4,FALSE)</f>
        <v>#N/A</v>
      </c>
      <c r="L284" s="143"/>
      <c r="M284" s="144" t="e">
        <f t="shared" si="19"/>
        <v>#DIV/0!</v>
      </c>
      <c r="N284" s="145"/>
    </row>
    <row r="285" spans="2:14" s="85" customFormat="1" ht="18" customHeight="1">
      <c r="B285" s="111"/>
      <c r="C285" s="112"/>
      <c r="D285" s="102">
        <f t="shared" si="20"/>
        <v>34</v>
      </c>
      <c r="E285" s="102">
        <f>'Detail Cost'!C116</f>
        <v>0</v>
      </c>
      <c r="F285" s="108">
        <f>'Detail Cost'!B116</f>
        <v>0</v>
      </c>
      <c r="G285" s="109">
        <f>'Detail Cost'!D116</f>
        <v>0</v>
      </c>
      <c r="H285" s="110">
        <f>'Detail Cost'!E116</f>
        <v>0</v>
      </c>
      <c r="I285" s="134">
        <f t="shared" si="21"/>
        <v>0</v>
      </c>
      <c r="J285" s="135">
        <f>VLOOKUP($F285,'Detail Cost'!$15:$497,'DCR- OPEN WELL'!$N$3,FALSE)*1000</f>
        <v>0</v>
      </c>
      <c r="K285" s="136">
        <f>VLOOKUP($F285,'Detail Cost'!$15:$497,'DCR- OPEN WELL'!$N$4,FALSE)</f>
        <v>0</v>
      </c>
      <c r="L285" s="137">
        <f t="shared" si="22"/>
        <v>0</v>
      </c>
      <c r="M285" s="138" t="e">
        <f t="shared" si="19"/>
        <v>#DIV/0!</v>
      </c>
      <c r="N285" s="139"/>
    </row>
    <row r="286" spans="2:14" s="85" customFormat="1" ht="18" customHeight="1">
      <c r="B286" s="111"/>
      <c r="C286" s="112"/>
      <c r="D286" s="102">
        <f t="shared" si="20"/>
        <v>34</v>
      </c>
      <c r="E286" s="102" t="e">
        <f>'Detail Cost'!#REF!</f>
        <v>#REF!</v>
      </c>
      <c r="F286" s="108" t="e">
        <f>'Detail Cost'!#REF!</f>
        <v>#REF!</v>
      </c>
      <c r="G286" s="109" t="e">
        <f>'Detail Cost'!#REF!</f>
        <v>#REF!</v>
      </c>
      <c r="H286" s="110" t="e">
        <f>'Detail Cost'!#REF!</f>
        <v>#REF!</v>
      </c>
      <c r="I286" s="134" t="e">
        <f t="shared" si="21"/>
        <v>#REF!</v>
      </c>
      <c r="J286" s="135" t="e">
        <f>VLOOKUP($F286,'Detail Cost'!$15:$497,'DCR- OPEN WELL'!$N$3,FALSE)*1000</f>
        <v>#REF!</v>
      </c>
      <c r="K286" s="136" t="e">
        <f>VLOOKUP($F286,'Detail Cost'!$15:$497,'DCR- OPEN WELL'!$N$4,FALSE)</f>
        <v>#REF!</v>
      </c>
      <c r="L286" s="137" t="e">
        <f t="shared" si="22"/>
        <v>#REF!</v>
      </c>
      <c r="M286" s="138" t="e">
        <f t="shared" si="19"/>
        <v>#REF!</v>
      </c>
      <c r="N286" s="139"/>
    </row>
    <row r="287" spans="2:14" s="85" customFormat="1" ht="18" customHeight="1">
      <c r="B287" s="111"/>
      <c r="C287" s="112"/>
      <c r="D287" s="102">
        <f t="shared" si="20"/>
        <v>34</v>
      </c>
      <c r="E287" s="102" t="e">
        <f>'Detail Cost'!#REF!</f>
        <v>#REF!</v>
      </c>
      <c r="F287" s="108" t="e">
        <f>'Detail Cost'!#REF!</f>
        <v>#REF!</v>
      </c>
      <c r="G287" s="109" t="e">
        <f>'Detail Cost'!#REF!</f>
        <v>#REF!</v>
      </c>
      <c r="H287" s="110" t="e">
        <f>'Detail Cost'!#REF!</f>
        <v>#REF!</v>
      </c>
      <c r="I287" s="134" t="e">
        <f t="shared" si="21"/>
        <v>#REF!</v>
      </c>
      <c r="J287" s="135" t="e">
        <f>VLOOKUP($F287,'Detail Cost'!$15:$497,'DCR- OPEN WELL'!$N$3,FALSE)*1000</f>
        <v>#REF!</v>
      </c>
      <c r="K287" s="136" t="e">
        <f>VLOOKUP($F287,'Detail Cost'!$15:$497,'DCR- OPEN WELL'!$N$4,FALSE)</f>
        <v>#REF!</v>
      </c>
      <c r="L287" s="137" t="e">
        <f t="shared" si="22"/>
        <v>#REF!</v>
      </c>
      <c r="M287" s="138" t="e">
        <f t="shared" si="19"/>
        <v>#REF!</v>
      </c>
      <c r="N287" s="139"/>
    </row>
    <row r="288" spans="2:14" s="85" customFormat="1" ht="18" customHeight="1">
      <c r="B288" s="111"/>
      <c r="C288" s="112"/>
      <c r="D288" s="102">
        <f t="shared" si="20"/>
        <v>34</v>
      </c>
      <c r="E288" s="102">
        <f>'Detail Cost'!C117</f>
        <v>0</v>
      </c>
      <c r="F288" s="108">
        <f>'Detail Cost'!B117</f>
        <v>0</v>
      </c>
      <c r="G288" s="109">
        <f>'Detail Cost'!D117</f>
        <v>0</v>
      </c>
      <c r="H288" s="110">
        <f>'Detail Cost'!E117</f>
        <v>0</v>
      </c>
      <c r="I288" s="134">
        <f t="shared" si="21"/>
        <v>0</v>
      </c>
      <c r="J288" s="135">
        <f>VLOOKUP($F288,'Detail Cost'!$15:$497,'DCR- OPEN WELL'!$N$3,FALSE)*1000</f>
        <v>0</v>
      </c>
      <c r="K288" s="136">
        <f>VLOOKUP($F288,'Detail Cost'!$15:$497,'DCR- OPEN WELL'!$N$4,FALSE)</f>
        <v>0</v>
      </c>
      <c r="L288" s="137">
        <f t="shared" si="22"/>
        <v>0</v>
      </c>
      <c r="M288" s="138" t="e">
        <f t="shared" si="19"/>
        <v>#DIV/0!</v>
      </c>
      <c r="N288" s="139"/>
    </row>
    <row r="289" spans="2:14" s="86" customFormat="1" ht="18" customHeight="1">
      <c r="B289" s="113"/>
      <c r="C289" s="114"/>
      <c r="D289" s="115">
        <v>35</v>
      </c>
      <c r="E289" s="115" t="str">
        <f>'Detail Cost'!C118</f>
        <v>SUB TOTAL</v>
      </c>
      <c r="F289" s="116" t="str">
        <f>'Detail Cost'!B118</f>
        <v>MUD LOGGING SERVICES</v>
      </c>
      <c r="G289" s="117">
        <f>'Detail Cost'!D118</f>
        <v>0</v>
      </c>
      <c r="H289" s="118">
        <f>'Detail Cost'!E118</f>
        <v>0</v>
      </c>
      <c r="I289" s="140">
        <f t="shared" si="21"/>
        <v>0</v>
      </c>
      <c r="J289" s="141" t="e">
        <f>VLOOKUP($F289,'Detail Cost'!$15:$497,'DCR- OPEN WELL'!$N$3,FALSE)*1000</f>
        <v>#N/A</v>
      </c>
      <c r="K289" s="142" t="e">
        <f>VLOOKUP($F289,'Detail Cost'!$15:$497,'DCR- OPEN WELL'!$N$4,FALSE)</f>
        <v>#N/A</v>
      </c>
      <c r="L289" s="143"/>
      <c r="M289" s="144" t="e">
        <f t="shared" si="19"/>
        <v>#DIV/0!</v>
      </c>
      <c r="N289" s="145"/>
    </row>
    <row r="290" spans="2:14" s="85" customFormat="1" ht="18" customHeight="1">
      <c r="B290" s="111"/>
      <c r="C290" s="112"/>
      <c r="D290" s="102">
        <f t="shared" si="20"/>
        <v>35</v>
      </c>
      <c r="E290" s="102" t="e">
        <f>'Detail Cost'!#REF!</f>
        <v>#REF!</v>
      </c>
      <c r="F290" s="108" t="e">
        <f>'Detail Cost'!#REF!</f>
        <v>#REF!</v>
      </c>
      <c r="G290" s="109" t="e">
        <f>'Detail Cost'!#REF!</f>
        <v>#REF!</v>
      </c>
      <c r="H290" s="110" t="e">
        <f>'Detail Cost'!#REF!</f>
        <v>#REF!</v>
      </c>
      <c r="I290" s="134" t="e">
        <f t="shared" si="21"/>
        <v>#REF!</v>
      </c>
      <c r="J290" s="135" t="e">
        <f>VLOOKUP($F290,'Detail Cost'!$15:$497,'DCR- OPEN WELL'!$N$3,FALSE)*1000</f>
        <v>#REF!</v>
      </c>
      <c r="K290" s="136" t="e">
        <f>VLOOKUP($F290,'Detail Cost'!$15:$497,'DCR- OPEN WELL'!$N$4,FALSE)</f>
        <v>#REF!</v>
      </c>
      <c r="L290" s="137" t="e">
        <f t="shared" si="22"/>
        <v>#REF!</v>
      </c>
      <c r="M290" s="138" t="e">
        <f t="shared" si="19"/>
        <v>#REF!</v>
      </c>
      <c r="N290" s="139"/>
    </row>
    <row r="291" spans="2:14" s="85" customFormat="1" ht="18" customHeight="1">
      <c r="B291" s="111"/>
      <c r="C291" s="112"/>
      <c r="D291" s="102">
        <f t="shared" si="20"/>
        <v>35</v>
      </c>
      <c r="E291" s="102" t="e">
        <f>'Detail Cost'!#REF!</f>
        <v>#REF!</v>
      </c>
      <c r="F291" s="108" t="e">
        <f>'Detail Cost'!#REF!</f>
        <v>#REF!</v>
      </c>
      <c r="G291" s="109" t="e">
        <f>'Detail Cost'!#REF!</f>
        <v>#REF!</v>
      </c>
      <c r="H291" s="110" t="e">
        <f>'Detail Cost'!#REF!</f>
        <v>#REF!</v>
      </c>
      <c r="I291" s="134" t="e">
        <f t="shared" si="21"/>
        <v>#REF!</v>
      </c>
      <c r="J291" s="135" t="e">
        <f>VLOOKUP($F291,'Detail Cost'!$15:$497,'DCR- OPEN WELL'!$N$3,FALSE)*1000</f>
        <v>#REF!</v>
      </c>
      <c r="K291" s="136" t="e">
        <f>VLOOKUP($F291,'Detail Cost'!$15:$497,'DCR- OPEN WELL'!$N$4,FALSE)</f>
        <v>#REF!</v>
      </c>
      <c r="L291" s="137" t="e">
        <f t="shared" si="22"/>
        <v>#REF!</v>
      </c>
      <c r="M291" s="138" t="e">
        <f t="shared" si="19"/>
        <v>#REF!</v>
      </c>
      <c r="N291" s="139"/>
    </row>
    <row r="292" spans="2:14" s="85" customFormat="1" ht="18" customHeight="1">
      <c r="B292" s="111"/>
      <c r="C292" s="112"/>
      <c r="D292" s="102">
        <f t="shared" si="20"/>
        <v>35</v>
      </c>
      <c r="E292" s="102" t="e">
        <f>'Detail Cost'!#REF!</f>
        <v>#REF!</v>
      </c>
      <c r="F292" s="108" t="e">
        <f>'Detail Cost'!#REF!</f>
        <v>#REF!</v>
      </c>
      <c r="G292" s="109" t="e">
        <f>'Detail Cost'!#REF!</f>
        <v>#REF!</v>
      </c>
      <c r="H292" s="110" t="e">
        <f>'Detail Cost'!#REF!</f>
        <v>#REF!</v>
      </c>
      <c r="I292" s="134" t="e">
        <f t="shared" si="21"/>
        <v>#REF!</v>
      </c>
      <c r="J292" s="135" t="e">
        <f>VLOOKUP($F292,'Detail Cost'!$15:$497,'DCR- OPEN WELL'!$N$3,FALSE)*1000</f>
        <v>#REF!</v>
      </c>
      <c r="K292" s="136" t="e">
        <f>VLOOKUP($F292,'Detail Cost'!$15:$497,'DCR- OPEN WELL'!$N$4,FALSE)</f>
        <v>#REF!</v>
      </c>
      <c r="L292" s="137" t="e">
        <f t="shared" si="22"/>
        <v>#REF!</v>
      </c>
      <c r="M292" s="138" t="e">
        <f t="shared" si="19"/>
        <v>#REF!</v>
      </c>
      <c r="N292" s="139"/>
    </row>
    <row r="293" spans="2:14" s="85" customFormat="1" ht="18" customHeight="1">
      <c r="B293" s="111"/>
      <c r="C293" s="112"/>
      <c r="D293" s="102">
        <f t="shared" si="20"/>
        <v>35</v>
      </c>
      <c r="E293" s="102" t="e">
        <f>'Detail Cost'!#REF!</f>
        <v>#REF!</v>
      </c>
      <c r="F293" s="108" t="e">
        <f>'Detail Cost'!#REF!</f>
        <v>#REF!</v>
      </c>
      <c r="G293" s="109" t="e">
        <f>'Detail Cost'!#REF!</f>
        <v>#REF!</v>
      </c>
      <c r="H293" s="110" t="e">
        <f>'Detail Cost'!#REF!</f>
        <v>#REF!</v>
      </c>
      <c r="I293" s="134" t="e">
        <f t="shared" si="21"/>
        <v>#REF!</v>
      </c>
      <c r="J293" s="135" t="e">
        <f>VLOOKUP($F293,'Detail Cost'!$15:$497,'DCR- OPEN WELL'!$N$3,FALSE)*1000</f>
        <v>#REF!</v>
      </c>
      <c r="K293" s="136" t="e">
        <f>VLOOKUP($F293,'Detail Cost'!$15:$497,'DCR- OPEN WELL'!$N$4,FALSE)</f>
        <v>#REF!</v>
      </c>
      <c r="L293" s="137" t="e">
        <f t="shared" si="22"/>
        <v>#REF!</v>
      </c>
      <c r="M293" s="138" t="e">
        <f t="shared" si="19"/>
        <v>#REF!</v>
      </c>
      <c r="N293" s="139"/>
    </row>
    <row r="294" spans="2:14" s="85" customFormat="1" ht="18" customHeight="1">
      <c r="B294" s="111"/>
      <c r="C294" s="112"/>
      <c r="D294" s="102">
        <f t="shared" si="20"/>
        <v>35</v>
      </c>
      <c r="E294" s="102" t="e">
        <f>'Detail Cost'!#REF!</f>
        <v>#REF!</v>
      </c>
      <c r="F294" s="108" t="e">
        <f>'Detail Cost'!#REF!</f>
        <v>#REF!</v>
      </c>
      <c r="G294" s="109" t="e">
        <f>'Detail Cost'!#REF!</f>
        <v>#REF!</v>
      </c>
      <c r="H294" s="110" t="e">
        <f>'Detail Cost'!#REF!</f>
        <v>#REF!</v>
      </c>
      <c r="I294" s="134" t="e">
        <f t="shared" si="21"/>
        <v>#REF!</v>
      </c>
      <c r="J294" s="135" t="e">
        <f>VLOOKUP($F294,'Detail Cost'!$15:$497,'DCR- OPEN WELL'!$N$3,FALSE)*1000</f>
        <v>#REF!</v>
      </c>
      <c r="K294" s="136" t="e">
        <f>VLOOKUP($F294,'Detail Cost'!$15:$497,'DCR- OPEN WELL'!$N$4,FALSE)</f>
        <v>#REF!</v>
      </c>
      <c r="L294" s="137" t="e">
        <f t="shared" si="22"/>
        <v>#REF!</v>
      </c>
      <c r="M294" s="138" t="e">
        <f t="shared" si="19"/>
        <v>#REF!</v>
      </c>
      <c r="N294" s="139"/>
    </row>
    <row r="295" spans="2:14" s="85" customFormat="1" ht="18" customHeight="1">
      <c r="B295" s="111"/>
      <c r="C295" s="112"/>
      <c r="D295" s="102">
        <f t="shared" si="20"/>
        <v>35</v>
      </c>
      <c r="E295" s="102">
        <f>'Detail Cost'!C119</f>
        <v>0</v>
      </c>
      <c r="F295" s="108">
        <f>'Detail Cost'!B119</f>
        <v>0</v>
      </c>
      <c r="G295" s="109">
        <f>'Detail Cost'!D119</f>
        <v>0</v>
      </c>
      <c r="H295" s="110">
        <f>'Detail Cost'!E119</f>
        <v>0</v>
      </c>
      <c r="I295" s="134">
        <f t="shared" si="21"/>
        <v>0</v>
      </c>
      <c r="J295" s="135">
        <f>VLOOKUP($F295,'Detail Cost'!$15:$497,'DCR- OPEN WELL'!$N$3,FALSE)*1000</f>
        <v>0</v>
      </c>
      <c r="K295" s="136">
        <f>VLOOKUP($F295,'Detail Cost'!$15:$497,'DCR- OPEN WELL'!$N$4,FALSE)</f>
        <v>0</v>
      </c>
      <c r="L295" s="137">
        <f t="shared" si="22"/>
        <v>0</v>
      </c>
      <c r="M295" s="138" t="e">
        <f t="shared" si="19"/>
        <v>#DIV/0!</v>
      </c>
      <c r="N295" s="139"/>
    </row>
    <row r="296" spans="2:14" s="85" customFormat="1" ht="18" customHeight="1">
      <c r="B296" s="111"/>
      <c r="C296" s="112"/>
      <c r="D296" s="102">
        <f t="shared" si="20"/>
        <v>35</v>
      </c>
      <c r="E296" s="102" t="e">
        <f>'Detail Cost'!#REF!</f>
        <v>#REF!</v>
      </c>
      <c r="F296" s="108" t="e">
        <f>'Detail Cost'!#REF!</f>
        <v>#REF!</v>
      </c>
      <c r="G296" s="109" t="e">
        <f>'Detail Cost'!#REF!</f>
        <v>#REF!</v>
      </c>
      <c r="H296" s="110" t="e">
        <f>'Detail Cost'!#REF!</f>
        <v>#REF!</v>
      </c>
      <c r="I296" s="134" t="e">
        <f t="shared" si="21"/>
        <v>#REF!</v>
      </c>
      <c r="J296" s="135" t="e">
        <f>VLOOKUP($F296,'Detail Cost'!$15:$497,'DCR- OPEN WELL'!$N$3,FALSE)*1000</f>
        <v>#REF!</v>
      </c>
      <c r="K296" s="136" t="e">
        <f>VLOOKUP($F296,'Detail Cost'!$15:$497,'DCR- OPEN WELL'!$N$4,FALSE)</f>
        <v>#REF!</v>
      </c>
      <c r="L296" s="137" t="e">
        <f t="shared" si="22"/>
        <v>#REF!</v>
      </c>
      <c r="M296" s="138" t="e">
        <f t="shared" si="19"/>
        <v>#REF!</v>
      </c>
      <c r="N296" s="139"/>
    </row>
    <row r="297" spans="2:14" s="85" customFormat="1" ht="18" customHeight="1">
      <c r="B297" s="111"/>
      <c r="C297" s="112"/>
      <c r="D297" s="102">
        <f t="shared" si="20"/>
        <v>35</v>
      </c>
      <c r="E297" s="102" t="e">
        <f>'Detail Cost'!#REF!</f>
        <v>#REF!</v>
      </c>
      <c r="F297" s="108" t="e">
        <f>'Detail Cost'!#REF!</f>
        <v>#REF!</v>
      </c>
      <c r="G297" s="109" t="e">
        <f>'Detail Cost'!#REF!</f>
        <v>#REF!</v>
      </c>
      <c r="H297" s="110" t="e">
        <f>'Detail Cost'!#REF!</f>
        <v>#REF!</v>
      </c>
      <c r="I297" s="134" t="e">
        <f t="shared" si="21"/>
        <v>#REF!</v>
      </c>
      <c r="J297" s="135" t="e">
        <f>VLOOKUP($F297,'Detail Cost'!$15:$497,'DCR- OPEN WELL'!$N$3,FALSE)*1000</f>
        <v>#REF!</v>
      </c>
      <c r="K297" s="136" t="e">
        <f>VLOOKUP($F297,'Detail Cost'!$15:$497,'DCR- OPEN WELL'!$N$4,FALSE)</f>
        <v>#REF!</v>
      </c>
      <c r="L297" s="137" t="e">
        <f t="shared" si="22"/>
        <v>#REF!</v>
      </c>
      <c r="M297" s="138" t="e">
        <f t="shared" si="19"/>
        <v>#REF!</v>
      </c>
      <c r="N297" s="139"/>
    </row>
    <row r="298" spans="2:14" s="85" customFormat="1" ht="18" customHeight="1">
      <c r="B298" s="111"/>
      <c r="C298" s="112"/>
      <c r="D298" s="102">
        <f t="shared" si="20"/>
        <v>35</v>
      </c>
      <c r="E298" s="102" t="e">
        <f>'Detail Cost'!#REF!</f>
        <v>#REF!</v>
      </c>
      <c r="F298" s="108" t="e">
        <f>'Detail Cost'!#REF!</f>
        <v>#REF!</v>
      </c>
      <c r="G298" s="109" t="e">
        <f>'Detail Cost'!#REF!</f>
        <v>#REF!</v>
      </c>
      <c r="H298" s="110" t="e">
        <f>'Detail Cost'!#REF!</f>
        <v>#REF!</v>
      </c>
      <c r="I298" s="134" t="e">
        <f t="shared" si="21"/>
        <v>#REF!</v>
      </c>
      <c r="J298" s="135" t="e">
        <f>VLOOKUP($F298,'Detail Cost'!$15:$497,'DCR- OPEN WELL'!$N$3,FALSE)*1000</f>
        <v>#REF!</v>
      </c>
      <c r="K298" s="136" t="e">
        <f>VLOOKUP($F298,'Detail Cost'!$15:$497,'DCR- OPEN WELL'!$N$4,FALSE)</f>
        <v>#REF!</v>
      </c>
      <c r="L298" s="137" t="e">
        <f t="shared" si="22"/>
        <v>#REF!</v>
      </c>
      <c r="M298" s="138" t="e">
        <f t="shared" si="19"/>
        <v>#REF!</v>
      </c>
      <c r="N298" s="139"/>
    </row>
    <row r="299" spans="2:14" s="85" customFormat="1" ht="18" customHeight="1">
      <c r="B299" s="111"/>
      <c r="C299" s="112"/>
      <c r="D299" s="102">
        <f t="shared" si="20"/>
        <v>35</v>
      </c>
      <c r="E299" s="102">
        <f>'Detail Cost'!C120</f>
        <v>0</v>
      </c>
      <c r="F299" s="108">
        <f>'Detail Cost'!B120</f>
        <v>0</v>
      </c>
      <c r="G299" s="109">
        <f>'Detail Cost'!D120</f>
        <v>0</v>
      </c>
      <c r="H299" s="110">
        <f>'Detail Cost'!E120</f>
        <v>0</v>
      </c>
      <c r="I299" s="134">
        <f t="shared" si="21"/>
        <v>0</v>
      </c>
      <c r="J299" s="135">
        <f>VLOOKUP($F299,'Detail Cost'!$15:$497,'DCR- OPEN WELL'!$N$3,FALSE)*1000</f>
        <v>0</v>
      </c>
      <c r="K299" s="136">
        <f>VLOOKUP($F299,'Detail Cost'!$15:$497,'DCR- OPEN WELL'!$N$4,FALSE)</f>
        <v>0</v>
      </c>
      <c r="L299" s="137">
        <f t="shared" si="22"/>
        <v>0</v>
      </c>
      <c r="M299" s="138" t="e">
        <f t="shared" si="19"/>
        <v>#DIV/0!</v>
      </c>
      <c r="N299" s="139"/>
    </row>
    <row r="300" spans="2:14" s="86" customFormat="1" ht="18" customHeight="1">
      <c r="B300" s="113"/>
      <c r="C300" s="114"/>
      <c r="D300" s="115">
        <v>36</v>
      </c>
      <c r="E300" s="115" t="str">
        <f>'Detail Cost'!C121</f>
        <v>SUB TOTAL</v>
      </c>
      <c r="F300" s="116" t="str">
        <f>'Detail Cost'!B121</f>
        <v>DRILLSTEM TEST</v>
      </c>
      <c r="G300" s="117">
        <f>'Detail Cost'!D121</f>
        <v>0</v>
      </c>
      <c r="H300" s="118">
        <f>'Detail Cost'!E121</f>
        <v>0</v>
      </c>
      <c r="I300" s="140">
        <f t="shared" si="21"/>
        <v>0</v>
      </c>
      <c r="J300" s="141" t="e">
        <f>VLOOKUP($F300,'Detail Cost'!$15:$497,'DCR- OPEN WELL'!$N$3,FALSE)*1000</f>
        <v>#N/A</v>
      </c>
      <c r="K300" s="142" t="e">
        <f>VLOOKUP($F300,'Detail Cost'!$15:$497,'DCR- OPEN WELL'!$N$4,FALSE)</f>
        <v>#N/A</v>
      </c>
      <c r="L300" s="143"/>
      <c r="M300" s="144" t="e">
        <f t="shared" si="19"/>
        <v>#DIV/0!</v>
      </c>
      <c r="N300" s="145"/>
    </row>
    <row r="301" spans="2:14" s="85" customFormat="1" ht="18" customHeight="1">
      <c r="B301" s="111"/>
      <c r="C301" s="112"/>
      <c r="D301" s="102">
        <f t="shared" si="20"/>
        <v>36</v>
      </c>
      <c r="E301" s="102">
        <f>'Detail Cost'!C122</f>
        <v>0</v>
      </c>
      <c r="F301" s="108">
        <f>'Detail Cost'!B122</f>
        <v>0</v>
      </c>
      <c r="G301" s="109">
        <f>'Detail Cost'!D122</f>
        <v>0</v>
      </c>
      <c r="H301" s="110">
        <f>'Detail Cost'!E122</f>
        <v>0</v>
      </c>
      <c r="I301" s="134">
        <f t="shared" si="21"/>
        <v>0</v>
      </c>
      <c r="J301" s="135">
        <f>VLOOKUP($F301,'Detail Cost'!$15:$497,'DCR- OPEN WELL'!$N$3,FALSE)*1000</f>
        <v>0</v>
      </c>
      <c r="K301" s="136">
        <f>VLOOKUP($F301,'Detail Cost'!$15:$497,'DCR- OPEN WELL'!$N$4,FALSE)</f>
        <v>0</v>
      </c>
      <c r="L301" s="137">
        <f t="shared" si="22"/>
        <v>0</v>
      </c>
      <c r="M301" s="138" t="e">
        <f t="shared" si="19"/>
        <v>#DIV/0!</v>
      </c>
      <c r="N301" s="139"/>
    </row>
    <row r="302" spans="2:14" s="85" customFormat="1" ht="18" customHeight="1">
      <c r="B302" s="111"/>
      <c r="C302" s="112"/>
      <c r="D302" s="102">
        <f t="shared" si="20"/>
        <v>36</v>
      </c>
      <c r="E302" s="102" t="e">
        <f>'Detail Cost'!#REF!</f>
        <v>#REF!</v>
      </c>
      <c r="F302" s="108" t="e">
        <f>'Detail Cost'!#REF!</f>
        <v>#REF!</v>
      </c>
      <c r="G302" s="109" t="e">
        <f>'Detail Cost'!#REF!</f>
        <v>#REF!</v>
      </c>
      <c r="H302" s="110" t="e">
        <f>'Detail Cost'!#REF!</f>
        <v>#REF!</v>
      </c>
      <c r="I302" s="134" t="e">
        <f t="shared" si="21"/>
        <v>#REF!</v>
      </c>
      <c r="J302" s="135" t="e">
        <f>VLOOKUP($F302,'Detail Cost'!$15:$497,'DCR- OPEN WELL'!$N$3,FALSE)*1000</f>
        <v>#REF!</v>
      </c>
      <c r="K302" s="136" t="e">
        <f>VLOOKUP($F302,'Detail Cost'!$15:$497,'DCR- OPEN WELL'!$N$4,FALSE)</f>
        <v>#REF!</v>
      </c>
      <c r="L302" s="137" t="e">
        <f t="shared" si="22"/>
        <v>#REF!</v>
      </c>
      <c r="M302" s="138" t="e">
        <f t="shared" si="19"/>
        <v>#REF!</v>
      </c>
      <c r="N302" s="139"/>
    </row>
    <row r="303" spans="2:14" s="85" customFormat="1" ht="18" customHeight="1">
      <c r="B303" s="111"/>
      <c r="C303" s="112"/>
      <c r="D303" s="102">
        <f t="shared" si="20"/>
        <v>36</v>
      </c>
      <c r="E303" s="102">
        <f>'Detail Cost'!C123</f>
        <v>0</v>
      </c>
      <c r="F303" s="108">
        <f>'Detail Cost'!B123</f>
        <v>0</v>
      </c>
      <c r="G303" s="109">
        <f>'Detail Cost'!D123</f>
        <v>0</v>
      </c>
      <c r="H303" s="110">
        <f>'Detail Cost'!E123</f>
        <v>0</v>
      </c>
      <c r="I303" s="134">
        <f t="shared" si="21"/>
        <v>0</v>
      </c>
      <c r="J303" s="135">
        <f>VLOOKUP($F303,'Detail Cost'!$15:$497,'DCR- OPEN WELL'!$N$3,FALSE)*1000</f>
        <v>0</v>
      </c>
      <c r="K303" s="136">
        <f>VLOOKUP($F303,'Detail Cost'!$15:$497,'DCR- OPEN WELL'!$N$4,FALSE)</f>
        <v>0</v>
      </c>
      <c r="L303" s="137">
        <f t="shared" si="22"/>
        <v>0</v>
      </c>
      <c r="M303" s="138" t="e">
        <f t="shared" si="19"/>
        <v>#DIV/0!</v>
      </c>
      <c r="N303" s="139"/>
    </row>
    <row r="304" spans="2:14" s="86" customFormat="1" ht="18" customHeight="1">
      <c r="B304" s="113"/>
      <c r="C304" s="114"/>
      <c r="D304" s="115">
        <v>37</v>
      </c>
      <c r="E304" s="115" t="str">
        <f>'Detail Cost'!C124</f>
        <v>SUB TOTAL</v>
      </c>
      <c r="F304" s="116" t="str">
        <f>'Detail Cost'!B124</f>
        <v>OPEN HOLE ELECTRICAL LOGGING SERVICES</v>
      </c>
      <c r="G304" s="117">
        <f>'Detail Cost'!D124</f>
        <v>0</v>
      </c>
      <c r="H304" s="118">
        <f>'Detail Cost'!E124</f>
        <v>0</v>
      </c>
      <c r="I304" s="140">
        <f t="shared" si="21"/>
        <v>0</v>
      </c>
      <c r="J304" s="141" t="e">
        <f>VLOOKUP($F304,'Detail Cost'!$15:$497,'DCR- OPEN WELL'!$N$3,FALSE)*1000</f>
        <v>#N/A</v>
      </c>
      <c r="K304" s="142" t="e">
        <f>VLOOKUP($F304,'Detail Cost'!$15:$497,'DCR- OPEN WELL'!$N$4,FALSE)</f>
        <v>#N/A</v>
      </c>
      <c r="L304" s="143"/>
      <c r="M304" s="144" t="e">
        <f t="shared" si="19"/>
        <v>#DIV/0!</v>
      </c>
      <c r="N304" s="145"/>
    </row>
    <row r="305" spans="2:14" s="85" customFormat="1" ht="18" customHeight="1">
      <c r="B305" s="111"/>
      <c r="C305" s="112"/>
      <c r="D305" s="102">
        <f t="shared" si="20"/>
        <v>37</v>
      </c>
      <c r="E305" s="102" t="e">
        <f>'Detail Cost'!#REF!</f>
        <v>#REF!</v>
      </c>
      <c r="F305" s="108" t="e">
        <f>'Detail Cost'!#REF!</f>
        <v>#REF!</v>
      </c>
      <c r="G305" s="109" t="e">
        <f>'Detail Cost'!#REF!</f>
        <v>#REF!</v>
      </c>
      <c r="H305" s="110" t="e">
        <f>'Detail Cost'!#REF!</f>
        <v>#REF!</v>
      </c>
      <c r="I305" s="134" t="e">
        <f t="shared" si="21"/>
        <v>#REF!</v>
      </c>
      <c r="J305" s="135" t="e">
        <f>VLOOKUP($F305,'Detail Cost'!$15:$497,'DCR- OPEN WELL'!$N$3,FALSE)*1000</f>
        <v>#REF!</v>
      </c>
      <c r="K305" s="136" t="e">
        <f>VLOOKUP($F305,'Detail Cost'!$15:$497,'DCR- OPEN WELL'!$N$4,FALSE)</f>
        <v>#REF!</v>
      </c>
      <c r="L305" s="137" t="e">
        <f t="shared" si="22"/>
        <v>#REF!</v>
      </c>
      <c r="M305" s="138" t="e">
        <f t="shared" si="19"/>
        <v>#REF!</v>
      </c>
      <c r="N305" s="139"/>
    </row>
    <row r="306" spans="2:14" s="85" customFormat="1" ht="18" customHeight="1">
      <c r="B306" s="111"/>
      <c r="C306" s="112"/>
      <c r="D306" s="102">
        <f t="shared" si="20"/>
        <v>37</v>
      </c>
      <c r="E306" s="102" t="e">
        <f>'Detail Cost'!#REF!</f>
        <v>#REF!</v>
      </c>
      <c r="F306" s="108" t="e">
        <f>'Detail Cost'!#REF!</f>
        <v>#REF!</v>
      </c>
      <c r="G306" s="109" t="e">
        <f>'Detail Cost'!#REF!</f>
        <v>#REF!</v>
      </c>
      <c r="H306" s="110" t="e">
        <f>'Detail Cost'!#REF!</f>
        <v>#REF!</v>
      </c>
      <c r="I306" s="134" t="e">
        <f t="shared" si="21"/>
        <v>#REF!</v>
      </c>
      <c r="J306" s="135" t="e">
        <f>VLOOKUP($F306,'Detail Cost'!$15:$497,'DCR- OPEN WELL'!$N$3,FALSE)*1000</f>
        <v>#REF!</v>
      </c>
      <c r="K306" s="136" t="e">
        <f>VLOOKUP($F306,'Detail Cost'!$15:$497,'DCR- OPEN WELL'!$N$4,FALSE)</f>
        <v>#REF!</v>
      </c>
      <c r="L306" s="137" t="e">
        <f t="shared" si="22"/>
        <v>#REF!</v>
      </c>
      <c r="M306" s="138" t="e">
        <f t="shared" si="19"/>
        <v>#REF!</v>
      </c>
      <c r="N306" s="139"/>
    </row>
    <row r="307" spans="2:14" s="85" customFormat="1" ht="18" customHeight="1">
      <c r="B307" s="111"/>
      <c r="C307" s="112"/>
      <c r="D307" s="102">
        <f t="shared" si="20"/>
        <v>37</v>
      </c>
      <c r="E307" s="102" t="e">
        <f>'Detail Cost'!#REF!</f>
        <v>#REF!</v>
      </c>
      <c r="F307" s="108" t="e">
        <f>'Detail Cost'!#REF!</f>
        <v>#REF!</v>
      </c>
      <c r="G307" s="109" t="e">
        <f>'Detail Cost'!#REF!</f>
        <v>#REF!</v>
      </c>
      <c r="H307" s="110" t="e">
        <f>'Detail Cost'!#REF!</f>
        <v>#REF!</v>
      </c>
      <c r="I307" s="134" t="e">
        <f t="shared" si="21"/>
        <v>#REF!</v>
      </c>
      <c r="J307" s="135" t="e">
        <f>VLOOKUP($F307,'Detail Cost'!$15:$497,'DCR- OPEN WELL'!$N$3,FALSE)*1000</f>
        <v>#REF!</v>
      </c>
      <c r="K307" s="136" t="e">
        <f>VLOOKUP($F307,'Detail Cost'!$15:$497,'DCR- OPEN WELL'!$N$4,FALSE)</f>
        <v>#REF!</v>
      </c>
      <c r="L307" s="137" t="e">
        <f t="shared" si="22"/>
        <v>#REF!</v>
      </c>
      <c r="M307" s="138" t="e">
        <f t="shared" si="19"/>
        <v>#REF!</v>
      </c>
      <c r="N307" s="139"/>
    </row>
    <row r="308" spans="2:14" s="85" customFormat="1" ht="18" customHeight="1">
      <c r="B308" s="111"/>
      <c r="C308" s="112"/>
      <c r="D308" s="102">
        <f t="shared" si="20"/>
        <v>37</v>
      </c>
      <c r="E308" s="102" t="e">
        <f>'Detail Cost'!#REF!</f>
        <v>#REF!</v>
      </c>
      <c r="F308" s="108" t="e">
        <f>'Detail Cost'!#REF!</f>
        <v>#REF!</v>
      </c>
      <c r="G308" s="109" t="e">
        <f>'Detail Cost'!#REF!</f>
        <v>#REF!</v>
      </c>
      <c r="H308" s="110" t="e">
        <f>'Detail Cost'!#REF!</f>
        <v>#REF!</v>
      </c>
      <c r="I308" s="134" t="e">
        <f t="shared" si="21"/>
        <v>#REF!</v>
      </c>
      <c r="J308" s="135" t="e">
        <f>VLOOKUP($F308,'Detail Cost'!$15:$497,'DCR- OPEN WELL'!$N$3,FALSE)*1000</f>
        <v>#REF!</v>
      </c>
      <c r="K308" s="136" t="e">
        <f>VLOOKUP($F308,'Detail Cost'!$15:$497,'DCR- OPEN WELL'!$N$4,FALSE)</f>
        <v>#REF!</v>
      </c>
      <c r="L308" s="137" t="e">
        <f t="shared" si="22"/>
        <v>#REF!</v>
      </c>
      <c r="M308" s="138" t="e">
        <f t="shared" si="19"/>
        <v>#REF!</v>
      </c>
      <c r="N308" s="139"/>
    </row>
    <row r="309" spans="2:14" s="85" customFormat="1" ht="18" customHeight="1">
      <c r="B309" s="111"/>
      <c r="C309" s="112"/>
      <c r="D309" s="102">
        <f t="shared" si="20"/>
        <v>37</v>
      </c>
      <c r="E309" s="102" t="e">
        <f>'Detail Cost'!#REF!</f>
        <v>#REF!</v>
      </c>
      <c r="F309" s="108" t="e">
        <f>'Detail Cost'!#REF!</f>
        <v>#REF!</v>
      </c>
      <c r="G309" s="109" t="e">
        <f>'Detail Cost'!#REF!</f>
        <v>#REF!</v>
      </c>
      <c r="H309" s="110" t="e">
        <f>'Detail Cost'!#REF!</f>
        <v>#REF!</v>
      </c>
      <c r="I309" s="134" t="e">
        <f t="shared" si="21"/>
        <v>#REF!</v>
      </c>
      <c r="J309" s="135" t="e">
        <f>VLOOKUP($F309,'Detail Cost'!$15:$497,'DCR- OPEN WELL'!$N$3,FALSE)*1000</f>
        <v>#REF!</v>
      </c>
      <c r="K309" s="136" t="e">
        <f>VLOOKUP($F309,'Detail Cost'!$15:$497,'DCR- OPEN WELL'!$N$4,FALSE)</f>
        <v>#REF!</v>
      </c>
      <c r="L309" s="137" t="e">
        <f t="shared" si="22"/>
        <v>#REF!</v>
      </c>
      <c r="M309" s="138" t="e">
        <f t="shared" si="19"/>
        <v>#REF!</v>
      </c>
      <c r="N309" s="139"/>
    </row>
    <row r="310" spans="2:14" s="85" customFormat="1" ht="18" customHeight="1">
      <c r="B310" s="111"/>
      <c r="C310" s="112"/>
      <c r="D310" s="102">
        <f t="shared" si="20"/>
        <v>37</v>
      </c>
      <c r="E310" s="102" t="e">
        <f>'Detail Cost'!#REF!</f>
        <v>#REF!</v>
      </c>
      <c r="F310" s="108" t="e">
        <f>'Detail Cost'!#REF!</f>
        <v>#REF!</v>
      </c>
      <c r="G310" s="109" t="e">
        <f>'Detail Cost'!#REF!</f>
        <v>#REF!</v>
      </c>
      <c r="H310" s="110" t="e">
        <f>'Detail Cost'!#REF!</f>
        <v>#REF!</v>
      </c>
      <c r="I310" s="134" t="e">
        <f t="shared" si="21"/>
        <v>#REF!</v>
      </c>
      <c r="J310" s="135" t="e">
        <f>VLOOKUP($F310,'Detail Cost'!$15:$497,'DCR- OPEN WELL'!$N$3,FALSE)*1000</f>
        <v>#REF!</v>
      </c>
      <c r="K310" s="136" t="e">
        <f>VLOOKUP($F310,'Detail Cost'!$15:$497,'DCR- OPEN WELL'!$N$4,FALSE)</f>
        <v>#REF!</v>
      </c>
      <c r="L310" s="137" t="e">
        <f t="shared" si="22"/>
        <v>#REF!</v>
      </c>
      <c r="M310" s="138" t="e">
        <f t="shared" si="19"/>
        <v>#REF!</v>
      </c>
      <c r="N310" s="139"/>
    </row>
    <row r="311" spans="2:14" s="85" customFormat="1" ht="18" customHeight="1">
      <c r="B311" s="111"/>
      <c r="C311" s="112"/>
      <c r="D311" s="102">
        <f t="shared" si="20"/>
        <v>37</v>
      </c>
      <c r="E311" s="102" t="e">
        <f>'Detail Cost'!#REF!</f>
        <v>#REF!</v>
      </c>
      <c r="F311" s="108" t="e">
        <f>'Detail Cost'!#REF!</f>
        <v>#REF!</v>
      </c>
      <c r="G311" s="109" t="e">
        <f>'Detail Cost'!#REF!</f>
        <v>#REF!</v>
      </c>
      <c r="H311" s="110" t="e">
        <f>'Detail Cost'!#REF!</f>
        <v>#REF!</v>
      </c>
      <c r="I311" s="134" t="e">
        <f t="shared" si="21"/>
        <v>#REF!</v>
      </c>
      <c r="J311" s="135" t="e">
        <f>VLOOKUP($F311,'Detail Cost'!$15:$497,'DCR- OPEN WELL'!$N$3,FALSE)*1000</f>
        <v>#REF!</v>
      </c>
      <c r="K311" s="136" t="e">
        <f>VLOOKUP($F311,'Detail Cost'!$15:$497,'DCR- OPEN WELL'!$N$4,FALSE)</f>
        <v>#REF!</v>
      </c>
      <c r="L311" s="137" t="e">
        <f t="shared" si="22"/>
        <v>#REF!</v>
      </c>
      <c r="M311" s="138" t="e">
        <f t="shared" si="19"/>
        <v>#REF!</v>
      </c>
      <c r="N311" s="139"/>
    </row>
    <row r="312" spans="2:14" s="85" customFormat="1" ht="18" customHeight="1">
      <c r="B312" s="111"/>
      <c r="C312" s="112"/>
      <c r="D312" s="102">
        <f t="shared" si="20"/>
        <v>37</v>
      </c>
      <c r="E312" s="102" t="e">
        <f>'Detail Cost'!#REF!</f>
        <v>#REF!</v>
      </c>
      <c r="F312" s="108" t="e">
        <f>'Detail Cost'!#REF!</f>
        <v>#REF!</v>
      </c>
      <c r="G312" s="109" t="e">
        <f>'Detail Cost'!#REF!</f>
        <v>#REF!</v>
      </c>
      <c r="H312" s="110" t="e">
        <f>'Detail Cost'!#REF!</f>
        <v>#REF!</v>
      </c>
      <c r="I312" s="134" t="e">
        <f t="shared" si="21"/>
        <v>#REF!</v>
      </c>
      <c r="J312" s="135" t="e">
        <f>VLOOKUP($F312,'Detail Cost'!$15:$497,'DCR- OPEN WELL'!$N$3,FALSE)*1000</f>
        <v>#REF!</v>
      </c>
      <c r="K312" s="136" t="e">
        <f>VLOOKUP($F312,'Detail Cost'!$15:$497,'DCR- OPEN WELL'!$N$4,FALSE)</f>
        <v>#REF!</v>
      </c>
      <c r="L312" s="137" t="e">
        <f t="shared" si="22"/>
        <v>#REF!</v>
      </c>
      <c r="M312" s="138" t="e">
        <f t="shared" si="19"/>
        <v>#REF!</v>
      </c>
      <c r="N312" s="139"/>
    </row>
    <row r="313" spans="2:14" s="85" customFormat="1" ht="18" customHeight="1">
      <c r="B313" s="111"/>
      <c r="C313" s="112"/>
      <c r="D313" s="102">
        <f t="shared" si="20"/>
        <v>37</v>
      </c>
      <c r="E313" s="102" t="e">
        <f>'Detail Cost'!#REF!</f>
        <v>#REF!</v>
      </c>
      <c r="F313" s="108" t="e">
        <f>'Detail Cost'!#REF!</f>
        <v>#REF!</v>
      </c>
      <c r="G313" s="109" t="e">
        <f>'Detail Cost'!#REF!</f>
        <v>#REF!</v>
      </c>
      <c r="H313" s="110" t="e">
        <f>'Detail Cost'!#REF!</f>
        <v>#REF!</v>
      </c>
      <c r="I313" s="134" t="e">
        <f t="shared" si="21"/>
        <v>#REF!</v>
      </c>
      <c r="J313" s="135" t="e">
        <f>VLOOKUP($F313,'Detail Cost'!$15:$497,'DCR- OPEN WELL'!$N$3,FALSE)*1000</f>
        <v>#REF!</v>
      </c>
      <c r="K313" s="136" t="e">
        <f>VLOOKUP($F313,'Detail Cost'!$15:$497,'DCR- OPEN WELL'!$N$4,FALSE)</f>
        <v>#REF!</v>
      </c>
      <c r="L313" s="137" t="e">
        <f t="shared" si="22"/>
        <v>#REF!</v>
      </c>
      <c r="M313" s="138" t="e">
        <f t="shared" si="19"/>
        <v>#REF!</v>
      </c>
      <c r="N313" s="139"/>
    </row>
    <row r="314" spans="2:14" s="85" customFormat="1" ht="18" customHeight="1">
      <c r="B314" s="111"/>
      <c r="C314" s="112"/>
      <c r="D314" s="102">
        <f t="shared" si="20"/>
        <v>37</v>
      </c>
      <c r="E314" s="102" t="e">
        <f>'Detail Cost'!#REF!</f>
        <v>#REF!</v>
      </c>
      <c r="F314" s="108" t="e">
        <f>'Detail Cost'!#REF!</f>
        <v>#REF!</v>
      </c>
      <c r="G314" s="109" t="e">
        <f>'Detail Cost'!#REF!</f>
        <v>#REF!</v>
      </c>
      <c r="H314" s="110" t="e">
        <f>'Detail Cost'!#REF!</f>
        <v>#REF!</v>
      </c>
      <c r="I314" s="134" t="e">
        <f t="shared" si="21"/>
        <v>#REF!</v>
      </c>
      <c r="J314" s="135" t="e">
        <f>VLOOKUP($F314,'Detail Cost'!$15:$497,'DCR- OPEN WELL'!$N$3,FALSE)*1000</f>
        <v>#REF!</v>
      </c>
      <c r="K314" s="136" t="e">
        <f>VLOOKUP($F314,'Detail Cost'!$15:$497,'DCR- OPEN WELL'!$N$4,FALSE)</f>
        <v>#REF!</v>
      </c>
      <c r="L314" s="137" t="e">
        <f t="shared" si="22"/>
        <v>#REF!</v>
      </c>
      <c r="M314" s="138" t="e">
        <f t="shared" si="19"/>
        <v>#REF!</v>
      </c>
      <c r="N314" s="139"/>
    </row>
    <row r="315" spans="2:14" s="85" customFormat="1" ht="18" customHeight="1">
      <c r="B315" s="111"/>
      <c r="C315" s="112"/>
      <c r="D315" s="102">
        <f t="shared" si="20"/>
        <v>37</v>
      </c>
      <c r="E315" s="102" t="e">
        <f>'Detail Cost'!#REF!</f>
        <v>#REF!</v>
      </c>
      <c r="F315" s="108" t="e">
        <f>'Detail Cost'!#REF!</f>
        <v>#REF!</v>
      </c>
      <c r="G315" s="109" t="e">
        <f>'Detail Cost'!#REF!</f>
        <v>#REF!</v>
      </c>
      <c r="H315" s="110" t="e">
        <f>'Detail Cost'!#REF!</f>
        <v>#REF!</v>
      </c>
      <c r="I315" s="134" t="e">
        <f t="shared" si="21"/>
        <v>#REF!</v>
      </c>
      <c r="J315" s="135" t="e">
        <f>VLOOKUP($F315,'Detail Cost'!$15:$497,'DCR- OPEN WELL'!$N$3,FALSE)*1000</f>
        <v>#REF!</v>
      </c>
      <c r="K315" s="136" t="e">
        <f>VLOOKUP($F315,'Detail Cost'!$15:$497,'DCR- OPEN WELL'!$N$4,FALSE)</f>
        <v>#REF!</v>
      </c>
      <c r="L315" s="137" t="e">
        <f t="shared" si="22"/>
        <v>#REF!</v>
      </c>
      <c r="M315" s="138" t="e">
        <f t="shared" si="19"/>
        <v>#REF!</v>
      </c>
      <c r="N315" s="139"/>
    </row>
    <row r="316" spans="2:14" s="86" customFormat="1" ht="18" customHeight="1">
      <c r="B316" s="113"/>
      <c r="C316" s="114"/>
      <c r="D316" s="115">
        <v>38</v>
      </c>
      <c r="E316" s="115" t="e">
        <f>'Detail Cost'!#REF!</f>
        <v>#REF!</v>
      </c>
      <c r="F316" s="116" t="e">
        <f>'Detail Cost'!#REF!</f>
        <v>#REF!</v>
      </c>
      <c r="G316" s="117" t="e">
        <f>'Detail Cost'!#REF!</f>
        <v>#REF!</v>
      </c>
      <c r="H316" s="118" t="e">
        <f>'Detail Cost'!#REF!</f>
        <v>#REF!</v>
      </c>
      <c r="I316" s="140" t="e">
        <f t="shared" si="21"/>
        <v>#REF!</v>
      </c>
      <c r="J316" s="141" t="e">
        <f>VLOOKUP($F316,'Detail Cost'!$15:$497,'DCR- OPEN WELL'!$N$3,FALSE)*1000</f>
        <v>#REF!</v>
      </c>
      <c r="K316" s="142" t="e">
        <f>VLOOKUP($F316,'Detail Cost'!$15:$497,'DCR- OPEN WELL'!$N$4,FALSE)</f>
        <v>#REF!</v>
      </c>
      <c r="L316" s="143"/>
      <c r="M316" s="144" t="e">
        <f t="shared" si="19"/>
        <v>#REF!</v>
      </c>
      <c r="N316" s="145"/>
    </row>
    <row r="317" spans="2:14" s="85" customFormat="1" ht="18" customHeight="1">
      <c r="B317" s="111"/>
      <c r="C317" s="112"/>
      <c r="D317" s="102">
        <f t="shared" si="20"/>
        <v>38</v>
      </c>
      <c r="E317" s="102" t="e">
        <f>'Detail Cost'!#REF!</f>
        <v>#REF!</v>
      </c>
      <c r="F317" s="108" t="e">
        <f>'Detail Cost'!#REF!</f>
        <v>#REF!</v>
      </c>
      <c r="G317" s="109" t="e">
        <f>'Detail Cost'!#REF!</f>
        <v>#REF!</v>
      </c>
      <c r="H317" s="110" t="e">
        <f>'Detail Cost'!#REF!</f>
        <v>#REF!</v>
      </c>
      <c r="I317" s="134" t="e">
        <f t="shared" si="21"/>
        <v>#REF!</v>
      </c>
      <c r="J317" s="135" t="e">
        <f>VLOOKUP($F317,'Detail Cost'!$15:$497,'DCR- OPEN WELL'!$N$3,FALSE)*1000</f>
        <v>#REF!</v>
      </c>
      <c r="K317" s="136" t="e">
        <f>VLOOKUP($F317,'Detail Cost'!$15:$497,'DCR- OPEN WELL'!$N$4,FALSE)</f>
        <v>#REF!</v>
      </c>
      <c r="L317" s="137" t="e">
        <f t="shared" si="22"/>
        <v>#REF!</v>
      </c>
      <c r="M317" s="138" t="e">
        <f t="shared" si="19"/>
        <v>#REF!</v>
      </c>
      <c r="N317" s="139"/>
    </row>
    <row r="318" spans="2:14" s="85" customFormat="1" ht="18" customHeight="1">
      <c r="B318" s="111"/>
      <c r="C318" s="112"/>
      <c r="D318" s="102">
        <f t="shared" si="20"/>
        <v>38</v>
      </c>
      <c r="E318" s="102" t="e">
        <f>'Detail Cost'!#REF!</f>
        <v>#REF!</v>
      </c>
      <c r="F318" s="108" t="e">
        <f>'Detail Cost'!#REF!</f>
        <v>#REF!</v>
      </c>
      <c r="G318" s="109" t="e">
        <f>'Detail Cost'!#REF!</f>
        <v>#REF!</v>
      </c>
      <c r="H318" s="110" t="e">
        <f>'Detail Cost'!#REF!</f>
        <v>#REF!</v>
      </c>
      <c r="I318" s="134" t="e">
        <f t="shared" si="21"/>
        <v>#REF!</v>
      </c>
      <c r="J318" s="135" t="e">
        <f>VLOOKUP($F318,'Detail Cost'!$15:$497,'DCR- OPEN WELL'!$N$3,FALSE)*1000</f>
        <v>#REF!</v>
      </c>
      <c r="K318" s="136" t="e">
        <f>VLOOKUP($F318,'Detail Cost'!$15:$497,'DCR- OPEN WELL'!$N$4,FALSE)</f>
        <v>#REF!</v>
      </c>
      <c r="L318" s="137" t="e">
        <f t="shared" si="22"/>
        <v>#REF!</v>
      </c>
      <c r="M318" s="138" t="e">
        <f t="shared" si="19"/>
        <v>#REF!</v>
      </c>
      <c r="N318" s="139"/>
    </row>
    <row r="319" spans="2:14" s="85" customFormat="1" ht="18" customHeight="1">
      <c r="B319" s="111"/>
      <c r="C319" s="112"/>
      <c r="D319" s="102">
        <f t="shared" si="20"/>
        <v>38</v>
      </c>
      <c r="E319" s="102" t="e">
        <f>'Detail Cost'!#REF!</f>
        <v>#REF!</v>
      </c>
      <c r="F319" s="108" t="e">
        <f>'Detail Cost'!#REF!</f>
        <v>#REF!</v>
      </c>
      <c r="G319" s="109" t="e">
        <f>'Detail Cost'!#REF!</f>
        <v>#REF!</v>
      </c>
      <c r="H319" s="110" t="e">
        <f>'Detail Cost'!#REF!</f>
        <v>#REF!</v>
      </c>
      <c r="I319" s="134" t="e">
        <f t="shared" si="21"/>
        <v>#REF!</v>
      </c>
      <c r="J319" s="135" t="e">
        <f>VLOOKUP($F319,'Detail Cost'!$15:$497,'DCR- OPEN WELL'!$N$3,FALSE)*1000</f>
        <v>#REF!</v>
      </c>
      <c r="K319" s="136" t="e">
        <f>VLOOKUP($F319,'Detail Cost'!$15:$497,'DCR- OPEN WELL'!$N$4,FALSE)</f>
        <v>#REF!</v>
      </c>
      <c r="L319" s="137" t="e">
        <f t="shared" si="22"/>
        <v>#REF!</v>
      </c>
      <c r="M319" s="138" t="e">
        <f t="shared" si="19"/>
        <v>#REF!</v>
      </c>
      <c r="N319" s="139"/>
    </row>
    <row r="320" spans="2:14" s="85" customFormat="1" ht="18" customHeight="1">
      <c r="B320" s="111"/>
      <c r="C320" s="112"/>
      <c r="D320" s="102">
        <f t="shared" si="20"/>
        <v>38</v>
      </c>
      <c r="E320" s="102">
        <f>'Detail Cost'!C126</f>
        <v>0</v>
      </c>
      <c r="F320" s="108">
        <f>'Detail Cost'!B126</f>
        <v>0</v>
      </c>
      <c r="G320" s="109">
        <f>'Detail Cost'!D126</f>
        <v>0</v>
      </c>
      <c r="H320" s="110">
        <f>'Detail Cost'!E126</f>
        <v>0</v>
      </c>
      <c r="I320" s="134">
        <f t="shared" si="21"/>
        <v>0</v>
      </c>
      <c r="J320" s="135">
        <f>VLOOKUP($F320,'Detail Cost'!$15:$497,'DCR- OPEN WELL'!$N$3,FALSE)*1000</f>
        <v>0</v>
      </c>
      <c r="K320" s="136">
        <f>VLOOKUP($F320,'Detail Cost'!$15:$497,'DCR- OPEN WELL'!$N$4,FALSE)</f>
        <v>0</v>
      </c>
      <c r="L320" s="137">
        <f t="shared" si="22"/>
        <v>0</v>
      </c>
      <c r="M320" s="138" t="e">
        <f t="shared" si="19"/>
        <v>#DIV/0!</v>
      </c>
      <c r="N320" s="139"/>
    </row>
    <row r="321" spans="2:14" s="86" customFormat="1" ht="18" customHeight="1">
      <c r="B321" s="113"/>
      <c r="C321" s="114"/>
      <c r="D321" s="115">
        <v>41</v>
      </c>
      <c r="E321" s="115" t="str">
        <f>'Detail Cost'!C130</f>
        <v>SUB TOTAL</v>
      </c>
      <c r="F321" s="116" t="str">
        <f>'Detail Cost'!B130</f>
        <v>CASING, LINERS AND TUBING INSTALLATION</v>
      </c>
      <c r="G321" s="117">
        <f>'Detail Cost'!D130</f>
        <v>0</v>
      </c>
      <c r="H321" s="118">
        <f>'Detail Cost'!E130</f>
        <v>0</v>
      </c>
      <c r="I321" s="140">
        <f t="shared" si="21"/>
        <v>0</v>
      </c>
      <c r="J321" s="141" t="e">
        <f>VLOOKUP($F321,'Detail Cost'!$15:$497,'DCR- OPEN WELL'!$N$3,FALSE)*1000</f>
        <v>#N/A</v>
      </c>
      <c r="K321" s="142" t="e">
        <f>VLOOKUP($F321,'Detail Cost'!$15:$497,'DCR- OPEN WELL'!$N$4,FALSE)</f>
        <v>#N/A</v>
      </c>
      <c r="L321" s="143"/>
      <c r="M321" s="144" t="e">
        <f t="shared" si="19"/>
        <v>#DIV/0!</v>
      </c>
      <c r="N321" s="145"/>
    </row>
    <row r="322" spans="2:14" s="85" customFormat="1" ht="18" customHeight="1">
      <c r="B322" s="111"/>
      <c r="C322" s="112"/>
      <c r="D322" s="102">
        <f t="shared" si="20"/>
        <v>41</v>
      </c>
      <c r="E322" s="102">
        <f>'Detail Cost'!C131</f>
        <v>0</v>
      </c>
      <c r="F322" s="108">
        <f>'Detail Cost'!B131</f>
        <v>0</v>
      </c>
      <c r="G322" s="109">
        <f>'Detail Cost'!D131</f>
        <v>0</v>
      </c>
      <c r="H322" s="110">
        <f>'Detail Cost'!E131</f>
        <v>0</v>
      </c>
      <c r="I322" s="134">
        <f t="shared" si="21"/>
        <v>0</v>
      </c>
      <c r="J322" s="135">
        <f>VLOOKUP($F322,'Detail Cost'!$15:$497,'DCR- OPEN WELL'!$N$3,FALSE)*1000</f>
        <v>0</v>
      </c>
      <c r="K322" s="136">
        <f>VLOOKUP($F322,'Detail Cost'!$15:$497,'DCR- OPEN WELL'!$N$4,FALSE)</f>
        <v>0</v>
      </c>
      <c r="L322" s="137">
        <f t="shared" si="22"/>
        <v>0</v>
      </c>
      <c r="M322" s="138" t="e">
        <f t="shared" si="19"/>
        <v>#DIV/0!</v>
      </c>
      <c r="N322" s="139"/>
    </row>
    <row r="323" spans="2:14" s="85" customFormat="1" ht="18" customHeight="1">
      <c r="B323" s="111"/>
      <c r="C323" s="112"/>
      <c r="D323" s="102">
        <f t="shared" si="20"/>
        <v>41</v>
      </c>
      <c r="E323" s="102">
        <f>'Detail Cost'!C132</f>
        <v>0</v>
      </c>
      <c r="F323" s="108">
        <f>'Detail Cost'!B132</f>
        <v>0</v>
      </c>
      <c r="G323" s="109">
        <f>'Detail Cost'!D132</f>
        <v>0</v>
      </c>
      <c r="H323" s="110">
        <f>'Detail Cost'!E132</f>
        <v>0</v>
      </c>
      <c r="I323" s="134">
        <f t="shared" si="21"/>
        <v>0</v>
      </c>
      <c r="J323" s="135">
        <f>VLOOKUP($F323,'Detail Cost'!$15:$497,'DCR- OPEN WELL'!$N$3,FALSE)*1000</f>
        <v>0</v>
      </c>
      <c r="K323" s="136">
        <f>VLOOKUP($F323,'Detail Cost'!$15:$497,'DCR- OPEN WELL'!$N$4,FALSE)</f>
        <v>0</v>
      </c>
      <c r="L323" s="137">
        <f t="shared" si="22"/>
        <v>0</v>
      </c>
      <c r="M323" s="138" t="e">
        <f t="shared" si="19"/>
        <v>#DIV/0!</v>
      </c>
      <c r="N323" s="139"/>
    </row>
    <row r="324" spans="2:14" s="86" customFormat="1" ht="18" customHeight="1">
      <c r="B324" s="113"/>
      <c r="C324" s="114"/>
      <c r="D324" s="115">
        <v>42</v>
      </c>
      <c r="E324" s="115" t="str">
        <f>'Detail Cost'!C133</f>
        <v>SUB TOTAL</v>
      </c>
      <c r="F324" s="116" t="str">
        <f>'Detail Cost'!B133</f>
        <v>CEMENT, CEMENTING AND PUMPING FEES</v>
      </c>
      <c r="G324" s="117">
        <f>'Detail Cost'!D133</f>
        <v>0</v>
      </c>
      <c r="H324" s="118">
        <f>'Detail Cost'!E133</f>
        <v>0</v>
      </c>
      <c r="I324" s="140">
        <f t="shared" si="21"/>
        <v>0</v>
      </c>
      <c r="J324" s="141" t="e">
        <f>VLOOKUP($F324,'Detail Cost'!$15:$497,'DCR- OPEN WELL'!$N$3,FALSE)*1000</f>
        <v>#N/A</v>
      </c>
      <c r="K324" s="142" t="e">
        <f>VLOOKUP($F324,'Detail Cost'!$15:$497,'DCR- OPEN WELL'!$N$4,FALSE)</f>
        <v>#N/A</v>
      </c>
      <c r="L324" s="143"/>
      <c r="M324" s="144" t="e">
        <f t="shared" si="19"/>
        <v>#DIV/0!</v>
      </c>
      <c r="N324" s="145"/>
    </row>
    <row r="325" spans="2:14" s="85" customFormat="1" ht="18" customHeight="1">
      <c r="B325" s="111"/>
      <c r="C325" s="112"/>
      <c r="D325" s="102">
        <f t="shared" si="20"/>
        <v>42</v>
      </c>
      <c r="E325" s="102" t="e">
        <f>'Detail Cost'!#REF!</f>
        <v>#REF!</v>
      </c>
      <c r="F325" s="108" t="e">
        <f>'Detail Cost'!#REF!</f>
        <v>#REF!</v>
      </c>
      <c r="G325" s="109" t="e">
        <f>'Detail Cost'!#REF!</f>
        <v>#REF!</v>
      </c>
      <c r="H325" s="110" t="e">
        <f>'Detail Cost'!#REF!</f>
        <v>#REF!</v>
      </c>
      <c r="I325" s="134" t="e">
        <f t="shared" si="21"/>
        <v>#REF!</v>
      </c>
      <c r="J325" s="135" t="e">
        <f>VLOOKUP($F325,'Detail Cost'!$15:$497,'DCR- OPEN WELL'!$N$3,FALSE)*1000</f>
        <v>#REF!</v>
      </c>
      <c r="K325" s="136" t="e">
        <f>VLOOKUP($F325,'Detail Cost'!$15:$497,'DCR- OPEN WELL'!$N$4,FALSE)</f>
        <v>#REF!</v>
      </c>
      <c r="L325" s="137" t="e">
        <f t="shared" si="22"/>
        <v>#REF!</v>
      </c>
      <c r="M325" s="138" t="e">
        <f t="shared" si="19"/>
        <v>#REF!</v>
      </c>
      <c r="N325" s="139"/>
    </row>
    <row r="326" spans="2:14" s="85" customFormat="1" ht="18" customHeight="1">
      <c r="B326" s="111"/>
      <c r="C326" s="112"/>
      <c r="D326" s="102">
        <f t="shared" si="20"/>
        <v>42</v>
      </c>
      <c r="E326" s="102" t="str">
        <f>'Detail Cost'!C134</f>
        <v>JOB</v>
      </c>
      <c r="F326" s="108" t="str">
        <f>'Detail Cost'!B134</f>
        <v>Plug Back Cementing Job</v>
      </c>
      <c r="G326" s="109">
        <f>'Detail Cost'!D134</f>
        <v>0</v>
      </c>
      <c r="H326" s="110">
        <f>'Detail Cost'!E134</f>
        <v>10000</v>
      </c>
      <c r="I326" s="134">
        <f t="shared" si="21"/>
        <v>10000</v>
      </c>
      <c r="J326" s="135" t="e">
        <f>VLOOKUP($F326,'Detail Cost'!$15:$497,'DCR- OPEN WELL'!$N$3,FALSE)*1000</f>
        <v>#N/A</v>
      </c>
      <c r="K326" s="136" t="e">
        <f>VLOOKUP($F326,'Detail Cost'!$15:$497,'DCR- OPEN WELL'!$N$4,FALSE)</f>
        <v>#N/A</v>
      </c>
      <c r="L326" s="137" t="e">
        <f t="shared" si="22"/>
        <v>#N/A</v>
      </c>
      <c r="M326" s="138" t="e">
        <f t="shared" si="19"/>
        <v>#N/A</v>
      </c>
      <c r="N326" s="139"/>
    </row>
    <row r="327" spans="2:14" s="85" customFormat="1" ht="18" customHeight="1">
      <c r="B327" s="111"/>
      <c r="C327" s="112"/>
      <c r="D327" s="102">
        <f t="shared" si="20"/>
        <v>42</v>
      </c>
      <c r="E327" s="102" t="e">
        <f>'Detail Cost'!#REF!</f>
        <v>#REF!</v>
      </c>
      <c r="F327" s="108" t="e">
        <f>'Detail Cost'!#REF!</f>
        <v>#REF!</v>
      </c>
      <c r="G327" s="109" t="e">
        <f>'Detail Cost'!#REF!</f>
        <v>#REF!</v>
      </c>
      <c r="H327" s="110" t="e">
        <f>'Detail Cost'!#REF!</f>
        <v>#REF!</v>
      </c>
      <c r="I327" s="134" t="e">
        <f t="shared" si="21"/>
        <v>#REF!</v>
      </c>
      <c r="J327" s="135" t="e">
        <f>VLOOKUP($F327,'Detail Cost'!$15:$497,'DCR- OPEN WELL'!$N$3,FALSE)*1000</f>
        <v>#REF!</v>
      </c>
      <c r="K327" s="136" t="e">
        <f>VLOOKUP($F327,'Detail Cost'!$15:$497,'DCR- OPEN WELL'!$N$4,FALSE)</f>
        <v>#REF!</v>
      </c>
      <c r="L327" s="137" t="e">
        <f t="shared" si="22"/>
        <v>#REF!</v>
      </c>
      <c r="M327" s="138" t="e">
        <f t="shared" si="19"/>
        <v>#REF!</v>
      </c>
      <c r="N327" s="139"/>
    </row>
    <row r="328" spans="2:14" s="85" customFormat="1" ht="18" customHeight="1">
      <c r="B328" s="111"/>
      <c r="C328" s="112"/>
      <c r="D328" s="102">
        <f t="shared" si="20"/>
        <v>42</v>
      </c>
      <c r="E328" s="102" t="e">
        <f>'Detail Cost'!#REF!</f>
        <v>#REF!</v>
      </c>
      <c r="F328" s="108" t="e">
        <f>'Detail Cost'!#REF!</f>
        <v>#REF!</v>
      </c>
      <c r="G328" s="109" t="e">
        <f>'Detail Cost'!#REF!</f>
        <v>#REF!</v>
      </c>
      <c r="H328" s="110" t="e">
        <f>'Detail Cost'!#REF!</f>
        <v>#REF!</v>
      </c>
      <c r="I328" s="134" t="e">
        <f t="shared" si="21"/>
        <v>#REF!</v>
      </c>
      <c r="J328" s="135" t="e">
        <f>VLOOKUP($F328,'Detail Cost'!$15:$497,'DCR- OPEN WELL'!$N$3,FALSE)*1000</f>
        <v>#REF!</v>
      </c>
      <c r="K328" s="136" t="e">
        <f>VLOOKUP($F328,'Detail Cost'!$15:$497,'DCR- OPEN WELL'!$N$4,FALSE)</f>
        <v>#REF!</v>
      </c>
      <c r="L328" s="137" t="e">
        <f t="shared" si="22"/>
        <v>#REF!</v>
      </c>
      <c r="M328" s="138" t="e">
        <f t="shared" si="19"/>
        <v>#REF!</v>
      </c>
      <c r="N328" s="139"/>
    </row>
    <row r="329" spans="2:14" s="85" customFormat="1" ht="18" customHeight="1">
      <c r="B329" s="111"/>
      <c r="C329" s="112"/>
      <c r="D329" s="102">
        <f t="shared" si="20"/>
        <v>42</v>
      </c>
      <c r="E329" s="102" t="e">
        <f>'Detail Cost'!#REF!</f>
        <v>#REF!</v>
      </c>
      <c r="F329" s="108" t="e">
        <f>'Detail Cost'!#REF!</f>
        <v>#REF!</v>
      </c>
      <c r="G329" s="109" t="e">
        <f>'Detail Cost'!#REF!</f>
        <v>#REF!</v>
      </c>
      <c r="H329" s="110" t="e">
        <f>'Detail Cost'!#REF!</f>
        <v>#REF!</v>
      </c>
      <c r="I329" s="134" t="e">
        <f t="shared" si="21"/>
        <v>#REF!</v>
      </c>
      <c r="J329" s="135" t="e">
        <f>VLOOKUP($F329,'Detail Cost'!$15:$497,'DCR- OPEN WELL'!$N$3,FALSE)*1000</f>
        <v>#REF!</v>
      </c>
      <c r="K329" s="136" t="e">
        <f>VLOOKUP($F329,'Detail Cost'!$15:$497,'DCR- OPEN WELL'!$N$4,FALSE)</f>
        <v>#REF!</v>
      </c>
      <c r="L329" s="137" t="e">
        <f t="shared" si="22"/>
        <v>#REF!</v>
      </c>
      <c r="M329" s="138" t="e">
        <f t="shared" si="19"/>
        <v>#REF!</v>
      </c>
      <c r="N329" s="139"/>
    </row>
    <row r="330" spans="2:14" s="85" customFormat="1" ht="18" customHeight="1">
      <c r="B330" s="111"/>
      <c r="C330" s="112"/>
      <c r="D330" s="102">
        <f t="shared" si="20"/>
        <v>42</v>
      </c>
      <c r="E330" s="102" t="e">
        <f>'Detail Cost'!#REF!</f>
        <v>#REF!</v>
      </c>
      <c r="F330" s="108" t="e">
        <f>'Detail Cost'!#REF!</f>
        <v>#REF!</v>
      </c>
      <c r="G330" s="109" t="e">
        <f>'Detail Cost'!#REF!</f>
        <v>#REF!</v>
      </c>
      <c r="H330" s="110" t="e">
        <f>'Detail Cost'!#REF!</f>
        <v>#REF!</v>
      </c>
      <c r="I330" s="134" t="e">
        <f t="shared" si="21"/>
        <v>#REF!</v>
      </c>
      <c r="J330" s="135" t="e">
        <f>VLOOKUP($F330,'Detail Cost'!$15:$497,'DCR- OPEN WELL'!$N$3,FALSE)*1000</f>
        <v>#REF!</v>
      </c>
      <c r="K330" s="136" t="e">
        <f>VLOOKUP($F330,'Detail Cost'!$15:$497,'DCR- OPEN WELL'!$N$4,FALSE)</f>
        <v>#REF!</v>
      </c>
      <c r="L330" s="137" t="e">
        <f t="shared" si="22"/>
        <v>#REF!</v>
      </c>
      <c r="M330" s="138" t="e">
        <f t="shared" si="19"/>
        <v>#REF!</v>
      </c>
      <c r="N330" s="139"/>
    </row>
    <row r="331" spans="2:14" s="85" customFormat="1" ht="18" customHeight="1">
      <c r="B331" s="111"/>
      <c r="C331" s="112"/>
      <c r="D331" s="102">
        <f t="shared" si="20"/>
        <v>42</v>
      </c>
      <c r="E331" s="102" t="e">
        <f>'Detail Cost'!#REF!</f>
        <v>#REF!</v>
      </c>
      <c r="F331" s="108" t="e">
        <f>'Detail Cost'!#REF!</f>
        <v>#REF!</v>
      </c>
      <c r="G331" s="109" t="e">
        <f>'Detail Cost'!#REF!</f>
        <v>#REF!</v>
      </c>
      <c r="H331" s="110" t="e">
        <f>'Detail Cost'!#REF!</f>
        <v>#REF!</v>
      </c>
      <c r="I331" s="134" t="e">
        <f t="shared" si="21"/>
        <v>#REF!</v>
      </c>
      <c r="J331" s="135" t="e">
        <f>VLOOKUP($F331,'Detail Cost'!$15:$497,'DCR- OPEN WELL'!$N$3,FALSE)*1000</f>
        <v>#REF!</v>
      </c>
      <c r="K331" s="136" t="e">
        <f>VLOOKUP($F331,'Detail Cost'!$15:$497,'DCR- OPEN WELL'!$N$4,FALSE)</f>
        <v>#REF!</v>
      </c>
      <c r="L331" s="137" t="e">
        <f t="shared" si="22"/>
        <v>#REF!</v>
      </c>
      <c r="M331" s="138" t="e">
        <f t="shared" si="19"/>
        <v>#REF!</v>
      </c>
      <c r="N331" s="139"/>
    </row>
    <row r="332" spans="2:14" s="85" customFormat="1" ht="18" customHeight="1">
      <c r="B332" s="111"/>
      <c r="C332" s="112"/>
      <c r="D332" s="102">
        <f t="shared" si="20"/>
        <v>42</v>
      </c>
      <c r="E332" s="102" t="e">
        <f>'Detail Cost'!#REF!</f>
        <v>#REF!</v>
      </c>
      <c r="F332" s="108" t="e">
        <f>'Detail Cost'!#REF!</f>
        <v>#REF!</v>
      </c>
      <c r="G332" s="109" t="e">
        <f>'Detail Cost'!#REF!</f>
        <v>#REF!</v>
      </c>
      <c r="H332" s="110" t="e">
        <f>'Detail Cost'!#REF!</f>
        <v>#REF!</v>
      </c>
      <c r="I332" s="134" t="e">
        <f t="shared" si="21"/>
        <v>#REF!</v>
      </c>
      <c r="J332" s="135" t="e">
        <f>VLOOKUP($F332,'Detail Cost'!$15:$497,'DCR- OPEN WELL'!$N$3,FALSE)*1000</f>
        <v>#REF!</v>
      </c>
      <c r="K332" s="136" t="e">
        <f>VLOOKUP($F332,'Detail Cost'!$15:$497,'DCR- OPEN WELL'!$N$4,FALSE)</f>
        <v>#REF!</v>
      </c>
      <c r="L332" s="137" t="e">
        <f t="shared" si="22"/>
        <v>#REF!</v>
      </c>
      <c r="M332" s="138" t="e">
        <f t="shared" si="19"/>
        <v>#REF!</v>
      </c>
      <c r="N332" s="139"/>
    </row>
    <row r="333" spans="2:14" s="85" customFormat="1" ht="18" customHeight="1">
      <c r="B333" s="111"/>
      <c r="C333" s="112"/>
      <c r="D333" s="102">
        <f t="shared" si="20"/>
        <v>42</v>
      </c>
      <c r="E333" s="102" t="e">
        <f>'Detail Cost'!#REF!</f>
        <v>#REF!</v>
      </c>
      <c r="F333" s="108" t="e">
        <f>'Detail Cost'!#REF!</f>
        <v>#REF!</v>
      </c>
      <c r="G333" s="109" t="e">
        <f>'Detail Cost'!#REF!</f>
        <v>#REF!</v>
      </c>
      <c r="H333" s="110" t="e">
        <f>'Detail Cost'!#REF!</f>
        <v>#REF!</v>
      </c>
      <c r="I333" s="134" t="e">
        <f t="shared" si="21"/>
        <v>#REF!</v>
      </c>
      <c r="J333" s="135" t="e">
        <f>VLOOKUP($F333,'Detail Cost'!$15:$497,'DCR- OPEN WELL'!$N$3,FALSE)*1000</f>
        <v>#REF!</v>
      </c>
      <c r="K333" s="136" t="e">
        <f>VLOOKUP($F333,'Detail Cost'!$15:$497,'DCR- OPEN WELL'!$N$4,FALSE)</f>
        <v>#REF!</v>
      </c>
      <c r="L333" s="137" t="e">
        <f t="shared" si="22"/>
        <v>#REF!</v>
      </c>
      <c r="M333" s="138" t="e">
        <f t="shared" ref="M333:M396" si="23">L333/I333</f>
        <v>#REF!</v>
      </c>
      <c r="N333" s="139"/>
    </row>
    <row r="334" spans="2:14" s="85" customFormat="1" ht="18" customHeight="1">
      <c r="B334" s="111"/>
      <c r="C334" s="112"/>
      <c r="D334" s="102">
        <f t="shared" ref="D334:D397" si="24">D333</f>
        <v>42</v>
      </c>
      <c r="E334" s="102" t="e">
        <f>'Detail Cost'!#REF!</f>
        <v>#REF!</v>
      </c>
      <c r="F334" s="108" t="e">
        <f>'Detail Cost'!#REF!</f>
        <v>#REF!</v>
      </c>
      <c r="G334" s="109" t="e">
        <f>'Detail Cost'!#REF!</f>
        <v>#REF!</v>
      </c>
      <c r="H334" s="110" t="e">
        <f>'Detail Cost'!#REF!</f>
        <v>#REF!</v>
      </c>
      <c r="I334" s="134" t="e">
        <f t="shared" si="21"/>
        <v>#REF!</v>
      </c>
      <c r="J334" s="135" t="e">
        <f>VLOOKUP($F334,'Detail Cost'!$15:$497,'DCR- OPEN WELL'!$N$3,FALSE)*1000</f>
        <v>#REF!</v>
      </c>
      <c r="K334" s="136" t="e">
        <f>VLOOKUP($F334,'Detail Cost'!$15:$497,'DCR- OPEN WELL'!$N$4,FALSE)</f>
        <v>#REF!</v>
      </c>
      <c r="L334" s="137" t="e">
        <f t="shared" si="22"/>
        <v>#REF!</v>
      </c>
      <c r="M334" s="138" t="e">
        <f t="shared" si="23"/>
        <v>#REF!</v>
      </c>
      <c r="N334" s="139"/>
    </row>
    <row r="335" spans="2:14" s="85" customFormat="1" ht="18" customHeight="1">
      <c r="B335" s="111"/>
      <c r="C335" s="112"/>
      <c r="D335" s="102">
        <f t="shared" si="24"/>
        <v>42</v>
      </c>
      <c r="E335" s="102" t="e">
        <f>'Detail Cost'!#REF!</f>
        <v>#REF!</v>
      </c>
      <c r="F335" s="108" t="e">
        <f>'Detail Cost'!#REF!</f>
        <v>#REF!</v>
      </c>
      <c r="G335" s="109" t="e">
        <f>'Detail Cost'!#REF!</f>
        <v>#REF!</v>
      </c>
      <c r="H335" s="110" t="e">
        <f>'Detail Cost'!#REF!</f>
        <v>#REF!</v>
      </c>
      <c r="I335" s="134" t="e">
        <f t="shared" si="21"/>
        <v>#REF!</v>
      </c>
      <c r="J335" s="135" t="e">
        <f>VLOOKUP($F335,'Detail Cost'!$15:$497,'DCR- OPEN WELL'!$N$3,FALSE)*1000</f>
        <v>#REF!</v>
      </c>
      <c r="K335" s="136" t="e">
        <f>VLOOKUP($F335,'Detail Cost'!$15:$497,'DCR- OPEN WELL'!$N$4,FALSE)</f>
        <v>#REF!</v>
      </c>
      <c r="L335" s="137" t="e">
        <f t="shared" si="22"/>
        <v>#REF!</v>
      </c>
      <c r="M335" s="138" t="e">
        <f t="shared" si="23"/>
        <v>#REF!</v>
      </c>
      <c r="N335" s="139"/>
    </row>
    <row r="336" spans="2:14" s="85" customFormat="1" ht="18" customHeight="1">
      <c r="B336" s="111"/>
      <c r="C336" s="112"/>
      <c r="D336" s="102">
        <f t="shared" si="24"/>
        <v>42</v>
      </c>
      <c r="E336" s="102" t="e">
        <f>'Detail Cost'!#REF!</f>
        <v>#REF!</v>
      </c>
      <c r="F336" s="108" t="e">
        <f>'Detail Cost'!#REF!</f>
        <v>#REF!</v>
      </c>
      <c r="G336" s="109" t="e">
        <f>'Detail Cost'!#REF!</f>
        <v>#REF!</v>
      </c>
      <c r="H336" s="110" t="e">
        <f>'Detail Cost'!#REF!</f>
        <v>#REF!</v>
      </c>
      <c r="I336" s="134" t="e">
        <f t="shared" si="21"/>
        <v>#REF!</v>
      </c>
      <c r="J336" s="135" t="e">
        <f>VLOOKUP($F336,'Detail Cost'!$15:$497,'DCR- OPEN WELL'!$N$3,FALSE)*1000</f>
        <v>#REF!</v>
      </c>
      <c r="K336" s="136" t="e">
        <f>VLOOKUP($F336,'Detail Cost'!$15:$497,'DCR- OPEN WELL'!$N$4,FALSE)</f>
        <v>#REF!</v>
      </c>
      <c r="L336" s="137" t="e">
        <f t="shared" si="22"/>
        <v>#REF!</v>
      </c>
      <c r="M336" s="138" t="e">
        <f t="shared" si="23"/>
        <v>#REF!</v>
      </c>
      <c r="N336" s="139"/>
    </row>
    <row r="337" spans="2:14" s="85" customFormat="1" ht="18" customHeight="1">
      <c r="B337" s="111"/>
      <c r="C337" s="112"/>
      <c r="D337" s="102">
        <f t="shared" si="24"/>
        <v>42</v>
      </c>
      <c r="E337" s="102">
        <f>'Detail Cost'!C140</f>
        <v>0</v>
      </c>
      <c r="F337" s="108">
        <f>'Detail Cost'!B140</f>
        <v>0</v>
      </c>
      <c r="G337" s="109">
        <f>'Detail Cost'!D140</f>
        <v>0</v>
      </c>
      <c r="H337" s="110">
        <f>'Detail Cost'!E140</f>
        <v>0</v>
      </c>
      <c r="I337" s="134">
        <f t="shared" ref="I337:I400" si="25">(G337/13900)+H337</f>
        <v>0</v>
      </c>
      <c r="J337" s="135">
        <f>VLOOKUP($F337,'Detail Cost'!$15:$497,'DCR- OPEN WELL'!$N$3,FALSE)*1000</f>
        <v>0</v>
      </c>
      <c r="K337" s="136">
        <f>VLOOKUP($F337,'Detail Cost'!$15:$497,'DCR- OPEN WELL'!$N$4,FALSE)</f>
        <v>0</v>
      </c>
      <c r="L337" s="137">
        <f t="shared" ref="L337:L400" si="26">(J337/13900)+K337</f>
        <v>0</v>
      </c>
      <c r="M337" s="138" t="e">
        <f t="shared" si="23"/>
        <v>#DIV/0!</v>
      </c>
      <c r="N337" s="139"/>
    </row>
    <row r="338" spans="2:14" s="86" customFormat="1" ht="18" customHeight="1">
      <c r="B338" s="113"/>
      <c r="C338" s="114"/>
      <c r="D338" s="115">
        <v>43</v>
      </c>
      <c r="E338" s="115" t="str">
        <f>'Detail Cost'!C141</f>
        <v>SUB TOTAL</v>
      </c>
      <c r="F338" s="116" t="str">
        <f>'Detail Cost'!B141</f>
        <v>CASED HOLE ELECTRICAL LOGGING SERVICES</v>
      </c>
      <c r="G338" s="117">
        <f>'Detail Cost'!D141</f>
        <v>0</v>
      </c>
      <c r="H338" s="118">
        <f>'Detail Cost'!E141</f>
        <v>0</v>
      </c>
      <c r="I338" s="140">
        <f t="shared" si="25"/>
        <v>0</v>
      </c>
      <c r="J338" s="141" t="e">
        <f>VLOOKUP($F338,'Detail Cost'!$15:$497,'DCR- OPEN WELL'!$N$3,FALSE)*1000</f>
        <v>#N/A</v>
      </c>
      <c r="K338" s="142" t="e">
        <f>VLOOKUP($F338,'Detail Cost'!$15:$497,'DCR- OPEN WELL'!$N$4,FALSE)</f>
        <v>#N/A</v>
      </c>
      <c r="L338" s="143"/>
      <c r="M338" s="144" t="e">
        <f t="shared" si="23"/>
        <v>#DIV/0!</v>
      </c>
      <c r="N338" s="145"/>
    </row>
    <row r="339" spans="2:14" s="85" customFormat="1" ht="18" customHeight="1">
      <c r="B339" s="111"/>
      <c r="C339" s="112"/>
      <c r="D339" s="102">
        <f t="shared" si="24"/>
        <v>43</v>
      </c>
      <c r="E339" s="102" t="str">
        <f>'Detail Cost'!C142</f>
        <v>JOB</v>
      </c>
      <c r="F339" s="108" t="str">
        <f>'Detail Cost'!B142</f>
        <v>GR-CBL-VDL</v>
      </c>
      <c r="G339" s="109">
        <f>'Detail Cost'!D142</f>
        <v>0</v>
      </c>
      <c r="H339" s="110">
        <f>'Detail Cost'!E142</f>
        <v>10617.567567567568</v>
      </c>
      <c r="I339" s="134">
        <f t="shared" si="25"/>
        <v>10617.567567567568</v>
      </c>
      <c r="J339" s="135" t="e">
        <f>VLOOKUP($F339,'Detail Cost'!$15:$497,'DCR- OPEN WELL'!$N$3,FALSE)*1000</f>
        <v>#N/A</v>
      </c>
      <c r="K339" s="136" t="e">
        <f>VLOOKUP($F339,'Detail Cost'!$15:$497,'DCR- OPEN WELL'!$N$4,FALSE)</f>
        <v>#N/A</v>
      </c>
      <c r="L339" s="137" t="e">
        <f t="shared" si="26"/>
        <v>#N/A</v>
      </c>
      <c r="M339" s="138" t="e">
        <f t="shared" si="23"/>
        <v>#N/A</v>
      </c>
      <c r="N339" s="139"/>
    </row>
    <row r="340" spans="2:14" s="85" customFormat="1" ht="18" customHeight="1">
      <c r="B340" s="111"/>
      <c r="C340" s="112"/>
      <c r="D340" s="102">
        <f t="shared" si="24"/>
        <v>43</v>
      </c>
      <c r="E340" s="102" t="str">
        <f>'Detail Cost'!C143</f>
        <v>JOB</v>
      </c>
      <c r="F340" s="108" t="str">
        <f>'Detail Cost'!B143</f>
        <v>GR-CBL-CNL</v>
      </c>
      <c r="G340" s="109">
        <f>'Detail Cost'!D143</f>
        <v>0</v>
      </c>
      <c r="H340" s="110">
        <f>'Detail Cost'!E143</f>
        <v>0</v>
      </c>
      <c r="I340" s="134">
        <f t="shared" si="25"/>
        <v>0</v>
      </c>
      <c r="J340" s="135" t="e">
        <f>VLOOKUP($F340,'Detail Cost'!$15:$497,'DCR- OPEN WELL'!$N$3,FALSE)*1000</f>
        <v>#N/A</v>
      </c>
      <c r="K340" s="136" t="e">
        <f>VLOOKUP($F340,'Detail Cost'!$15:$497,'DCR- OPEN WELL'!$N$4,FALSE)</f>
        <v>#N/A</v>
      </c>
      <c r="L340" s="137" t="e">
        <f t="shared" si="26"/>
        <v>#N/A</v>
      </c>
      <c r="M340" s="138" t="e">
        <f t="shared" si="23"/>
        <v>#N/A</v>
      </c>
      <c r="N340" s="139"/>
    </row>
    <row r="341" spans="2:14" s="85" customFormat="1" ht="18" customHeight="1">
      <c r="B341" s="111"/>
      <c r="C341" s="112"/>
      <c r="D341" s="102">
        <f t="shared" si="24"/>
        <v>43</v>
      </c>
      <c r="E341" s="102" t="e">
        <f>'Detail Cost'!#REF!</f>
        <v>#REF!</v>
      </c>
      <c r="F341" s="108" t="e">
        <f>'Detail Cost'!#REF!</f>
        <v>#REF!</v>
      </c>
      <c r="G341" s="109" t="e">
        <f>'Detail Cost'!#REF!</f>
        <v>#REF!</v>
      </c>
      <c r="H341" s="110" t="e">
        <f>'Detail Cost'!#REF!</f>
        <v>#REF!</v>
      </c>
      <c r="I341" s="134" t="e">
        <f t="shared" si="25"/>
        <v>#REF!</v>
      </c>
      <c r="J341" s="135" t="e">
        <f>VLOOKUP($F341,'Detail Cost'!$15:$497,'DCR- OPEN WELL'!$N$3,FALSE)*1000</f>
        <v>#REF!</v>
      </c>
      <c r="K341" s="136" t="e">
        <f>VLOOKUP($F341,'Detail Cost'!$15:$497,'DCR- OPEN WELL'!$N$4,FALSE)</f>
        <v>#REF!</v>
      </c>
      <c r="L341" s="137" t="e">
        <f t="shared" si="26"/>
        <v>#REF!</v>
      </c>
      <c r="M341" s="138" t="e">
        <f t="shared" si="23"/>
        <v>#REF!</v>
      </c>
      <c r="N341" s="139"/>
    </row>
    <row r="342" spans="2:14" s="85" customFormat="1" ht="18" customHeight="1">
      <c r="B342" s="111"/>
      <c r="C342" s="112"/>
      <c r="D342" s="102">
        <f t="shared" si="24"/>
        <v>43</v>
      </c>
      <c r="E342" s="102" t="e">
        <f>'Detail Cost'!#REF!</f>
        <v>#REF!</v>
      </c>
      <c r="F342" s="108" t="e">
        <f>'Detail Cost'!#REF!</f>
        <v>#REF!</v>
      </c>
      <c r="G342" s="109" t="e">
        <f>'Detail Cost'!#REF!</f>
        <v>#REF!</v>
      </c>
      <c r="H342" s="110" t="e">
        <f>'Detail Cost'!#REF!</f>
        <v>#REF!</v>
      </c>
      <c r="I342" s="134" t="e">
        <f t="shared" si="25"/>
        <v>#REF!</v>
      </c>
      <c r="J342" s="135" t="e">
        <f>VLOOKUP($F342,'Detail Cost'!$15:$497,'DCR- OPEN WELL'!$N$3,FALSE)*1000</f>
        <v>#REF!</v>
      </c>
      <c r="K342" s="136" t="e">
        <f>VLOOKUP($F342,'Detail Cost'!$15:$497,'DCR- OPEN WELL'!$N$4,FALSE)</f>
        <v>#REF!</v>
      </c>
      <c r="L342" s="137" t="e">
        <f t="shared" si="26"/>
        <v>#REF!</v>
      </c>
      <c r="M342" s="138" t="e">
        <f t="shared" si="23"/>
        <v>#REF!</v>
      </c>
      <c r="N342" s="139"/>
    </row>
    <row r="343" spans="2:14" s="85" customFormat="1" ht="18" customHeight="1">
      <c r="B343" s="111"/>
      <c r="C343" s="112"/>
      <c r="D343" s="102">
        <f t="shared" si="24"/>
        <v>43</v>
      </c>
      <c r="E343" s="102" t="e">
        <f>'Detail Cost'!#REF!</f>
        <v>#REF!</v>
      </c>
      <c r="F343" s="108" t="e">
        <f>'Detail Cost'!#REF!</f>
        <v>#REF!</v>
      </c>
      <c r="G343" s="109" t="e">
        <f>'Detail Cost'!#REF!</f>
        <v>#REF!</v>
      </c>
      <c r="H343" s="110" t="e">
        <f>'Detail Cost'!#REF!</f>
        <v>#REF!</v>
      </c>
      <c r="I343" s="134" t="e">
        <f t="shared" si="25"/>
        <v>#REF!</v>
      </c>
      <c r="J343" s="135" t="e">
        <f>VLOOKUP($F343,'Detail Cost'!$15:$497,'DCR- OPEN WELL'!$N$3,FALSE)*1000</f>
        <v>#REF!</v>
      </c>
      <c r="K343" s="136" t="e">
        <f>VLOOKUP($F343,'Detail Cost'!$15:$497,'DCR- OPEN WELL'!$N$4,FALSE)</f>
        <v>#REF!</v>
      </c>
      <c r="L343" s="137" t="e">
        <f t="shared" si="26"/>
        <v>#REF!</v>
      </c>
      <c r="M343" s="138" t="e">
        <f t="shared" si="23"/>
        <v>#REF!</v>
      </c>
      <c r="N343" s="139"/>
    </row>
    <row r="344" spans="2:14" s="85" customFormat="1" ht="18" customHeight="1">
      <c r="B344" s="111"/>
      <c r="C344" s="112"/>
      <c r="D344" s="102">
        <f t="shared" si="24"/>
        <v>43</v>
      </c>
      <c r="E344" s="102">
        <f>'Detail Cost'!C146</f>
        <v>0</v>
      </c>
      <c r="F344" s="108">
        <f>'Detail Cost'!B146</f>
        <v>0</v>
      </c>
      <c r="G344" s="109">
        <f>'Detail Cost'!D146</f>
        <v>0</v>
      </c>
      <c r="H344" s="110">
        <f>'Detail Cost'!E146</f>
        <v>0</v>
      </c>
      <c r="I344" s="134">
        <f t="shared" si="25"/>
        <v>0</v>
      </c>
      <c r="J344" s="135">
        <f>VLOOKUP($F344,'Detail Cost'!$15:$497,'DCR- OPEN WELL'!$N$3,FALSE)*1000</f>
        <v>0</v>
      </c>
      <c r="K344" s="136">
        <f>VLOOKUP($F344,'Detail Cost'!$15:$497,'DCR- OPEN WELL'!$N$4,FALSE)</f>
        <v>0</v>
      </c>
      <c r="L344" s="137">
        <f t="shared" si="26"/>
        <v>0</v>
      </c>
      <c r="M344" s="138" t="e">
        <f t="shared" si="23"/>
        <v>#DIV/0!</v>
      </c>
      <c r="N344" s="139"/>
    </row>
    <row r="345" spans="2:14" s="86" customFormat="1" ht="18" customHeight="1">
      <c r="B345" s="113"/>
      <c r="C345" s="114"/>
      <c r="D345" s="115">
        <v>44</v>
      </c>
      <c r="E345" s="115" t="str">
        <f>'Detail Cost'!C147</f>
        <v>SUB TOTAL</v>
      </c>
      <c r="F345" s="116" t="str">
        <f>'Detail Cost'!B147</f>
        <v>PERFORATING AND WIRELINE SERVICES</v>
      </c>
      <c r="G345" s="117">
        <f>'Detail Cost'!D147</f>
        <v>0</v>
      </c>
      <c r="H345" s="118">
        <f>'Detail Cost'!E147</f>
        <v>0</v>
      </c>
      <c r="I345" s="140">
        <f t="shared" si="25"/>
        <v>0</v>
      </c>
      <c r="J345" s="141" t="e">
        <f>VLOOKUP($F345,'Detail Cost'!$15:$497,'DCR- OPEN WELL'!$N$3,FALSE)*1000</f>
        <v>#N/A</v>
      </c>
      <c r="K345" s="142" t="e">
        <f>VLOOKUP($F345,'Detail Cost'!$15:$497,'DCR- OPEN WELL'!$N$4,FALSE)</f>
        <v>#N/A</v>
      </c>
      <c r="L345" s="143"/>
      <c r="M345" s="144" t="e">
        <f t="shared" si="23"/>
        <v>#DIV/0!</v>
      </c>
      <c r="N345" s="145"/>
    </row>
    <row r="346" spans="2:14" s="85" customFormat="1" ht="18" customHeight="1">
      <c r="B346" s="111"/>
      <c r="C346" s="112"/>
      <c r="D346" s="102">
        <f t="shared" si="24"/>
        <v>44</v>
      </c>
      <c r="E346" s="102" t="str">
        <f>'Detail Cost'!C148</f>
        <v>JOB</v>
      </c>
      <c r="F346" s="108" t="str">
        <f>'Detail Cost'!B148</f>
        <v>4-1/2" HSD 6 SPF STD</v>
      </c>
      <c r="G346" s="109">
        <f>'Detail Cost'!D148</f>
        <v>0</v>
      </c>
      <c r="H346" s="110">
        <f>'Detail Cost'!E148</f>
        <v>15729.72972972973</v>
      </c>
      <c r="I346" s="134">
        <f t="shared" si="25"/>
        <v>15729.72972972973</v>
      </c>
      <c r="J346" s="135" t="e">
        <f>VLOOKUP($F346,'Detail Cost'!$15:$497,'DCR- OPEN WELL'!$N$3,FALSE)*1000</f>
        <v>#N/A</v>
      </c>
      <c r="K346" s="136" t="e">
        <f>VLOOKUP($F346,'Detail Cost'!$15:$497,'DCR- OPEN WELL'!$N$4,FALSE)</f>
        <v>#N/A</v>
      </c>
      <c r="L346" s="137" t="e">
        <f t="shared" si="26"/>
        <v>#N/A</v>
      </c>
      <c r="M346" s="138" t="e">
        <f t="shared" si="23"/>
        <v>#N/A</v>
      </c>
      <c r="N346" s="139"/>
    </row>
    <row r="347" spans="2:14" s="85" customFormat="1" ht="18" customHeight="1">
      <c r="B347" s="111"/>
      <c r="C347" s="112"/>
      <c r="D347" s="102">
        <f t="shared" si="24"/>
        <v>44</v>
      </c>
      <c r="E347" s="102" t="str">
        <f>'Detail Cost'!C149</f>
        <v>JOB</v>
      </c>
      <c r="F347" s="108" t="str">
        <f>'Detail Cost'!B149</f>
        <v>4-1/2" HSD 12 SPF STD (Remedial)</v>
      </c>
      <c r="G347" s="109">
        <f>'Detail Cost'!D149</f>
        <v>0</v>
      </c>
      <c r="H347" s="110">
        <f>'Detail Cost'!E149</f>
        <v>10814.18918918919</v>
      </c>
      <c r="I347" s="134">
        <f t="shared" si="25"/>
        <v>10814.18918918919</v>
      </c>
      <c r="J347" s="135" t="e">
        <f>VLOOKUP($F347,'Detail Cost'!$15:$497,'DCR- OPEN WELL'!$N$3,FALSE)*1000</f>
        <v>#N/A</v>
      </c>
      <c r="K347" s="136" t="e">
        <f>VLOOKUP($F347,'Detail Cost'!$15:$497,'DCR- OPEN WELL'!$N$4,FALSE)</f>
        <v>#N/A</v>
      </c>
      <c r="L347" s="137" t="e">
        <f t="shared" si="26"/>
        <v>#N/A</v>
      </c>
      <c r="M347" s="138" t="e">
        <f t="shared" si="23"/>
        <v>#N/A</v>
      </c>
      <c r="N347" s="139"/>
    </row>
    <row r="348" spans="2:14" s="85" customFormat="1" ht="18" customHeight="1">
      <c r="B348" s="111"/>
      <c r="C348" s="112"/>
      <c r="D348" s="102">
        <f t="shared" si="24"/>
        <v>44</v>
      </c>
      <c r="E348" s="102" t="e">
        <f>'Detail Cost'!#REF!</f>
        <v>#REF!</v>
      </c>
      <c r="F348" s="108" t="e">
        <f>'Detail Cost'!#REF!</f>
        <v>#REF!</v>
      </c>
      <c r="G348" s="109" t="e">
        <f>'Detail Cost'!#REF!</f>
        <v>#REF!</v>
      </c>
      <c r="H348" s="110" t="e">
        <f>'Detail Cost'!#REF!</f>
        <v>#REF!</v>
      </c>
      <c r="I348" s="134" t="e">
        <f t="shared" si="25"/>
        <v>#REF!</v>
      </c>
      <c r="J348" s="135" t="e">
        <f>VLOOKUP($F348,'Detail Cost'!$15:$497,'DCR- OPEN WELL'!$N$3,FALSE)*1000</f>
        <v>#REF!</v>
      </c>
      <c r="K348" s="136" t="e">
        <f>VLOOKUP($F348,'Detail Cost'!$15:$497,'DCR- OPEN WELL'!$N$4,FALSE)</f>
        <v>#REF!</v>
      </c>
      <c r="L348" s="137" t="e">
        <f t="shared" si="26"/>
        <v>#REF!</v>
      </c>
      <c r="M348" s="138" t="e">
        <f t="shared" si="23"/>
        <v>#REF!</v>
      </c>
      <c r="N348" s="139"/>
    </row>
    <row r="349" spans="2:14" s="85" customFormat="1" ht="18" customHeight="1">
      <c r="B349" s="111"/>
      <c r="C349" s="112"/>
      <c r="D349" s="102">
        <f t="shared" si="24"/>
        <v>44</v>
      </c>
      <c r="E349" s="102" t="e">
        <f>'Detail Cost'!#REF!</f>
        <v>#REF!</v>
      </c>
      <c r="F349" s="108" t="e">
        <f>'Detail Cost'!#REF!</f>
        <v>#REF!</v>
      </c>
      <c r="G349" s="109" t="e">
        <f>'Detail Cost'!#REF!</f>
        <v>#REF!</v>
      </c>
      <c r="H349" s="110" t="e">
        <f>'Detail Cost'!#REF!</f>
        <v>#REF!</v>
      </c>
      <c r="I349" s="134" t="e">
        <f t="shared" si="25"/>
        <v>#REF!</v>
      </c>
      <c r="J349" s="135" t="e">
        <f>VLOOKUP($F349,'Detail Cost'!$15:$497,'DCR- OPEN WELL'!$N$3,FALSE)*1000</f>
        <v>#REF!</v>
      </c>
      <c r="K349" s="136" t="e">
        <f>VLOOKUP($F349,'Detail Cost'!$15:$497,'DCR- OPEN WELL'!$N$4,FALSE)</f>
        <v>#REF!</v>
      </c>
      <c r="L349" s="137" t="e">
        <f t="shared" si="26"/>
        <v>#REF!</v>
      </c>
      <c r="M349" s="138" t="e">
        <f t="shared" si="23"/>
        <v>#REF!</v>
      </c>
      <c r="N349" s="139"/>
    </row>
    <row r="350" spans="2:14" s="85" customFormat="1" ht="18" customHeight="1">
      <c r="B350" s="111"/>
      <c r="C350" s="112"/>
      <c r="D350" s="102">
        <f t="shared" si="24"/>
        <v>44</v>
      </c>
      <c r="E350" s="102">
        <f>'Detail Cost'!C152</f>
        <v>0</v>
      </c>
      <c r="F350" s="108">
        <f>'Detail Cost'!B152</f>
        <v>0</v>
      </c>
      <c r="G350" s="109">
        <f>'Detail Cost'!D152</f>
        <v>0</v>
      </c>
      <c r="H350" s="110">
        <f>'Detail Cost'!E152</f>
        <v>0</v>
      </c>
      <c r="I350" s="134">
        <f t="shared" si="25"/>
        <v>0</v>
      </c>
      <c r="J350" s="135">
        <f>VLOOKUP($F350,'Detail Cost'!$15:$497,'DCR- OPEN WELL'!$N$3,FALSE)*1000</f>
        <v>0</v>
      </c>
      <c r="K350" s="136">
        <f>VLOOKUP($F350,'Detail Cost'!$15:$497,'DCR- OPEN WELL'!$N$4,FALSE)</f>
        <v>0</v>
      </c>
      <c r="L350" s="137">
        <f t="shared" si="26"/>
        <v>0</v>
      </c>
      <c r="M350" s="138" t="e">
        <f t="shared" si="23"/>
        <v>#DIV/0!</v>
      </c>
      <c r="N350" s="139"/>
    </row>
    <row r="351" spans="2:14" s="86" customFormat="1" ht="18" customHeight="1">
      <c r="B351" s="113"/>
      <c r="C351" s="114"/>
      <c r="D351" s="115">
        <v>45</v>
      </c>
      <c r="E351" s="115" t="str">
        <f>'Detail Cost'!C153</f>
        <v>SUB TOTAL</v>
      </c>
      <c r="F351" s="116" t="str">
        <f>'Detail Cost'!B153</f>
        <v>STIMULATION TREATMENT</v>
      </c>
      <c r="G351" s="117">
        <f>'Detail Cost'!D153</f>
        <v>0</v>
      </c>
      <c r="H351" s="118">
        <f>'Detail Cost'!E153</f>
        <v>0</v>
      </c>
      <c r="I351" s="140">
        <f t="shared" si="25"/>
        <v>0</v>
      </c>
      <c r="J351" s="141" t="e">
        <f>VLOOKUP($F351,'Detail Cost'!$15:$497,'DCR- OPEN WELL'!$N$3,FALSE)*1000</f>
        <v>#N/A</v>
      </c>
      <c r="K351" s="142" t="e">
        <f>VLOOKUP($F351,'Detail Cost'!$15:$497,'DCR- OPEN WELL'!$N$4,FALSE)</f>
        <v>#N/A</v>
      </c>
      <c r="L351" s="143"/>
      <c r="M351" s="144" t="e">
        <f t="shared" si="23"/>
        <v>#DIV/0!</v>
      </c>
      <c r="N351" s="145"/>
    </row>
    <row r="352" spans="2:14" s="85" customFormat="1" ht="18" customHeight="1">
      <c r="B352" s="111"/>
      <c r="C352" s="112"/>
      <c r="D352" s="102">
        <f t="shared" si="24"/>
        <v>45</v>
      </c>
      <c r="E352" s="102" t="str">
        <f>'Detail Cost'!C154</f>
        <v>PKT</v>
      </c>
      <c r="F352" s="108" t="str">
        <f>'Detail Cost'!B154</f>
        <v>Stimulation Acid</v>
      </c>
      <c r="G352" s="109">
        <f>'Detail Cost'!D154</f>
        <v>0</v>
      </c>
      <c r="H352" s="110">
        <f>'Detail Cost'!E154</f>
        <v>0</v>
      </c>
      <c r="I352" s="134">
        <f t="shared" si="25"/>
        <v>0</v>
      </c>
      <c r="J352" s="135" t="e">
        <f>VLOOKUP($F352,'Detail Cost'!$15:$497,'DCR- OPEN WELL'!$N$3,FALSE)*1000</f>
        <v>#N/A</v>
      </c>
      <c r="K352" s="136" t="e">
        <f>VLOOKUP($F352,'Detail Cost'!$15:$497,'DCR- OPEN WELL'!$N$4,FALSE)</f>
        <v>#N/A</v>
      </c>
      <c r="L352" s="137" t="e">
        <f t="shared" si="26"/>
        <v>#N/A</v>
      </c>
      <c r="M352" s="138" t="e">
        <f t="shared" si="23"/>
        <v>#N/A</v>
      </c>
      <c r="N352" s="139"/>
    </row>
    <row r="353" spans="2:14" s="85" customFormat="1" ht="18" customHeight="1">
      <c r="B353" s="111"/>
      <c r="C353" s="112"/>
      <c r="D353" s="102">
        <f t="shared" si="24"/>
        <v>45</v>
      </c>
      <c r="E353" s="102">
        <f>'Detail Cost'!C157</f>
        <v>0</v>
      </c>
      <c r="F353" s="108">
        <f>'Detail Cost'!B157</f>
        <v>0</v>
      </c>
      <c r="G353" s="109">
        <f>'Detail Cost'!D157</f>
        <v>0</v>
      </c>
      <c r="H353" s="110">
        <f>'Detail Cost'!E157</f>
        <v>0</v>
      </c>
      <c r="I353" s="134">
        <f t="shared" si="25"/>
        <v>0</v>
      </c>
      <c r="J353" s="135">
        <f>VLOOKUP($F353,'Detail Cost'!$15:$497,'DCR- OPEN WELL'!$N$3,FALSE)*1000</f>
        <v>0</v>
      </c>
      <c r="K353" s="136">
        <f>VLOOKUP($F353,'Detail Cost'!$15:$497,'DCR- OPEN WELL'!$N$4,FALSE)</f>
        <v>0</v>
      </c>
      <c r="L353" s="137">
        <f t="shared" si="26"/>
        <v>0</v>
      </c>
      <c r="M353" s="138" t="e">
        <f t="shared" si="23"/>
        <v>#DIV/0!</v>
      </c>
      <c r="N353" s="139"/>
    </row>
    <row r="354" spans="2:14" s="85" customFormat="1" ht="18" customHeight="1">
      <c r="B354" s="111"/>
      <c r="C354" s="112"/>
      <c r="D354" s="102">
        <f t="shared" si="24"/>
        <v>45</v>
      </c>
      <c r="E354" s="102" t="e">
        <f>'Detail Cost'!#REF!</f>
        <v>#REF!</v>
      </c>
      <c r="F354" s="108" t="e">
        <f>'Detail Cost'!#REF!</f>
        <v>#REF!</v>
      </c>
      <c r="G354" s="109" t="e">
        <f>'Detail Cost'!#REF!</f>
        <v>#REF!</v>
      </c>
      <c r="H354" s="110" t="e">
        <f>'Detail Cost'!#REF!</f>
        <v>#REF!</v>
      </c>
      <c r="I354" s="134" t="e">
        <f t="shared" si="25"/>
        <v>#REF!</v>
      </c>
      <c r="J354" s="135" t="e">
        <f>VLOOKUP($F354,'Detail Cost'!$15:$497,'DCR- OPEN WELL'!$N$3,FALSE)*1000</f>
        <v>#REF!</v>
      </c>
      <c r="K354" s="136" t="e">
        <f>VLOOKUP($F354,'Detail Cost'!$15:$497,'DCR- OPEN WELL'!$N$4,FALSE)</f>
        <v>#REF!</v>
      </c>
      <c r="L354" s="137" t="e">
        <f t="shared" si="26"/>
        <v>#REF!</v>
      </c>
      <c r="M354" s="138" t="e">
        <f t="shared" si="23"/>
        <v>#REF!</v>
      </c>
      <c r="N354" s="139"/>
    </row>
    <row r="355" spans="2:14" s="85" customFormat="1" ht="18" customHeight="1">
      <c r="B355" s="111"/>
      <c r="C355" s="112"/>
      <c r="D355" s="102">
        <f t="shared" si="24"/>
        <v>45</v>
      </c>
      <c r="E355" s="102">
        <f>'Detail Cost'!C158</f>
        <v>0</v>
      </c>
      <c r="F355" s="108">
        <f>'Detail Cost'!B158</f>
        <v>0</v>
      </c>
      <c r="G355" s="109">
        <f>'Detail Cost'!D158</f>
        <v>0</v>
      </c>
      <c r="H355" s="110">
        <f>'Detail Cost'!E158</f>
        <v>0</v>
      </c>
      <c r="I355" s="134">
        <f t="shared" si="25"/>
        <v>0</v>
      </c>
      <c r="J355" s="135">
        <f>VLOOKUP($F355,'Detail Cost'!$15:$497,'DCR- OPEN WELL'!$N$3,FALSE)*1000</f>
        <v>0</v>
      </c>
      <c r="K355" s="136">
        <f>VLOOKUP($F355,'Detail Cost'!$15:$497,'DCR- OPEN WELL'!$N$4,FALSE)</f>
        <v>0</v>
      </c>
      <c r="L355" s="137">
        <f t="shared" si="26"/>
        <v>0</v>
      </c>
      <c r="M355" s="138" t="e">
        <f t="shared" si="23"/>
        <v>#DIV/0!</v>
      </c>
      <c r="N355" s="139"/>
    </row>
    <row r="356" spans="2:14" s="86" customFormat="1" ht="18" customHeight="1">
      <c r="B356" s="113"/>
      <c r="C356" s="114"/>
      <c r="D356" s="115">
        <v>46</v>
      </c>
      <c r="E356" s="115" t="str">
        <f>'Detail Cost'!C159</f>
        <v>SUB TOTAL</v>
      </c>
      <c r="F356" s="116" t="str">
        <f>'Detail Cost'!B159</f>
        <v>PRODUCTION TESTS</v>
      </c>
      <c r="G356" s="117">
        <f>'Detail Cost'!D159</f>
        <v>0</v>
      </c>
      <c r="H356" s="118">
        <f>'Detail Cost'!E159</f>
        <v>0</v>
      </c>
      <c r="I356" s="140">
        <f t="shared" si="25"/>
        <v>0</v>
      </c>
      <c r="J356" s="141" t="e">
        <f>VLOOKUP($F356,'Detail Cost'!$15:$497,'DCR- OPEN WELL'!$N$3,FALSE)*1000</f>
        <v>#N/A</v>
      </c>
      <c r="K356" s="142" t="e">
        <f>VLOOKUP($F356,'Detail Cost'!$15:$497,'DCR- OPEN WELL'!$N$4,FALSE)</f>
        <v>#N/A</v>
      </c>
      <c r="L356" s="143"/>
      <c r="M356" s="144" t="e">
        <f t="shared" si="23"/>
        <v>#DIV/0!</v>
      </c>
      <c r="N356" s="145"/>
    </row>
    <row r="357" spans="2:14" s="85" customFormat="1" ht="18" customHeight="1">
      <c r="B357" s="111"/>
      <c r="C357" s="112"/>
      <c r="D357" s="102">
        <f t="shared" si="24"/>
        <v>46</v>
      </c>
      <c r="E357" s="102" t="e">
        <f>'Detail Cost'!#REF!</f>
        <v>#REF!</v>
      </c>
      <c r="F357" s="108" t="e">
        <f>'Detail Cost'!#REF!</f>
        <v>#REF!</v>
      </c>
      <c r="G357" s="109" t="e">
        <f>'Detail Cost'!#REF!</f>
        <v>#REF!</v>
      </c>
      <c r="H357" s="110" t="e">
        <f>'Detail Cost'!#REF!</f>
        <v>#REF!</v>
      </c>
      <c r="I357" s="134" t="e">
        <f t="shared" si="25"/>
        <v>#REF!</v>
      </c>
      <c r="J357" s="135" t="e">
        <f>VLOOKUP($F357,'Detail Cost'!$15:$497,'DCR- OPEN WELL'!$N$3,FALSE)*1000</f>
        <v>#REF!</v>
      </c>
      <c r="K357" s="136" t="e">
        <f>VLOOKUP($F357,'Detail Cost'!$15:$497,'DCR- OPEN WELL'!$N$4,FALSE)</f>
        <v>#REF!</v>
      </c>
      <c r="L357" s="137" t="e">
        <f t="shared" si="26"/>
        <v>#REF!</v>
      </c>
      <c r="M357" s="138" t="e">
        <f t="shared" si="23"/>
        <v>#REF!</v>
      </c>
      <c r="N357" s="139"/>
    </row>
    <row r="358" spans="2:14" s="85" customFormat="1" ht="18" customHeight="1">
      <c r="B358" s="111"/>
      <c r="C358" s="112"/>
      <c r="D358" s="102">
        <f t="shared" si="24"/>
        <v>46</v>
      </c>
      <c r="E358" s="102" t="e">
        <f>'Detail Cost'!#REF!</f>
        <v>#REF!</v>
      </c>
      <c r="F358" s="108" t="e">
        <f>'Detail Cost'!#REF!</f>
        <v>#REF!</v>
      </c>
      <c r="G358" s="109" t="e">
        <f>'Detail Cost'!#REF!</f>
        <v>#REF!</v>
      </c>
      <c r="H358" s="110" t="e">
        <f>'Detail Cost'!#REF!</f>
        <v>#REF!</v>
      </c>
      <c r="I358" s="134" t="e">
        <f t="shared" si="25"/>
        <v>#REF!</v>
      </c>
      <c r="J358" s="135" t="e">
        <f>VLOOKUP($F358,'Detail Cost'!$15:$497,'DCR- OPEN WELL'!$N$3,FALSE)*1000</f>
        <v>#REF!</v>
      </c>
      <c r="K358" s="136" t="e">
        <f>VLOOKUP($F358,'Detail Cost'!$15:$497,'DCR- OPEN WELL'!$N$4,FALSE)</f>
        <v>#REF!</v>
      </c>
      <c r="L358" s="137" t="e">
        <f t="shared" si="26"/>
        <v>#REF!</v>
      </c>
      <c r="M358" s="138" t="e">
        <f t="shared" si="23"/>
        <v>#REF!</v>
      </c>
      <c r="N358" s="139"/>
    </row>
    <row r="359" spans="2:14" s="85" customFormat="1" ht="18" customHeight="1">
      <c r="B359" s="111"/>
      <c r="C359" s="112"/>
      <c r="D359" s="102">
        <f t="shared" si="24"/>
        <v>46</v>
      </c>
      <c r="E359" s="102">
        <f>'Detail Cost'!C163</f>
        <v>0</v>
      </c>
      <c r="F359" s="108">
        <f>'Detail Cost'!B163</f>
        <v>0</v>
      </c>
      <c r="G359" s="109">
        <f>'Detail Cost'!D163</f>
        <v>0</v>
      </c>
      <c r="H359" s="110">
        <f>'Detail Cost'!E163</f>
        <v>0</v>
      </c>
      <c r="I359" s="134">
        <f t="shared" si="25"/>
        <v>0</v>
      </c>
      <c r="J359" s="135">
        <f>VLOOKUP($F359,'Detail Cost'!$15:$497,'DCR- OPEN WELL'!$N$3,FALSE)*1000</f>
        <v>0</v>
      </c>
      <c r="K359" s="136">
        <f>VLOOKUP($F359,'Detail Cost'!$15:$497,'DCR- OPEN WELL'!$N$4,FALSE)</f>
        <v>0</v>
      </c>
      <c r="L359" s="137">
        <f t="shared" si="26"/>
        <v>0</v>
      </c>
      <c r="M359" s="138" t="e">
        <f t="shared" si="23"/>
        <v>#DIV/0!</v>
      </c>
      <c r="N359" s="139"/>
    </row>
    <row r="360" spans="2:14" s="86" customFormat="1" ht="18" customHeight="1">
      <c r="B360" s="113"/>
      <c r="C360" s="114"/>
      <c r="D360" s="115">
        <v>50</v>
      </c>
      <c r="E360" s="115" t="str">
        <f>'Detail Cost'!C164</f>
        <v>SUB TOTAL</v>
      </c>
      <c r="F360" s="116" t="str">
        <f>'Detail Cost'!B164</f>
        <v>SUPERVISION</v>
      </c>
      <c r="G360" s="117">
        <f>'Detail Cost'!D164</f>
        <v>0</v>
      </c>
      <c r="H360" s="118">
        <f>'Detail Cost'!E164</f>
        <v>0</v>
      </c>
      <c r="I360" s="140">
        <f t="shared" si="25"/>
        <v>0</v>
      </c>
      <c r="J360" s="141" t="e">
        <f>VLOOKUP($F360,'Detail Cost'!$15:$497,'DCR- OPEN WELL'!$N$3,FALSE)*1000</f>
        <v>#N/A</v>
      </c>
      <c r="K360" s="142" t="e">
        <f>VLOOKUP($F360,'Detail Cost'!$15:$497,'DCR- OPEN WELL'!$N$4,FALSE)</f>
        <v>#N/A</v>
      </c>
      <c r="L360" s="143"/>
      <c r="M360" s="144" t="e">
        <f t="shared" si="23"/>
        <v>#DIV/0!</v>
      </c>
      <c r="N360" s="145"/>
    </row>
    <row r="361" spans="2:14" s="85" customFormat="1" ht="18" customHeight="1">
      <c r="B361" s="111"/>
      <c r="C361" s="112"/>
      <c r="D361" s="102">
        <f t="shared" si="24"/>
        <v>50</v>
      </c>
      <c r="E361" s="102" t="str">
        <f>'Detail Cost'!C165</f>
        <v>DAYS</v>
      </c>
      <c r="F361" s="108" t="str">
        <f>'Detail Cost'!B165</f>
        <v>Day Company Man</v>
      </c>
      <c r="G361" s="109">
        <f>'Detail Cost'!D165</f>
        <v>0</v>
      </c>
      <c r="H361" s="110">
        <f>'Detail Cost'!E165</f>
        <v>261.9344272844275</v>
      </c>
      <c r="I361" s="134">
        <f t="shared" si="25"/>
        <v>261.9344272844275</v>
      </c>
      <c r="J361" s="135" t="e">
        <f>VLOOKUP($F361,'Detail Cost'!$15:$497,'DCR- OPEN WELL'!$N$3,FALSE)*1000</f>
        <v>#N/A</v>
      </c>
      <c r="K361" s="136" t="e">
        <f>VLOOKUP($F361,'Detail Cost'!$15:$497,'DCR- OPEN WELL'!$N$4,FALSE)</f>
        <v>#N/A</v>
      </c>
      <c r="L361" s="137" t="e">
        <f t="shared" si="26"/>
        <v>#N/A</v>
      </c>
      <c r="M361" s="138" t="e">
        <f t="shared" si="23"/>
        <v>#N/A</v>
      </c>
      <c r="N361" s="139"/>
    </row>
    <row r="362" spans="2:14" s="85" customFormat="1" ht="18" customHeight="1">
      <c r="B362" s="111"/>
      <c r="C362" s="112"/>
      <c r="D362" s="102">
        <f t="shared" si="24"/>
        <v>50</v>
      </c>
      <c r="E362" s="102" t="str">
        <f>'Detail Cost'!C166</f>
        <v>DAYS</v>
      </c>
      <c r="F362" s="108" t="str">
        <f>'Detail Cost'!B166</f>
        <v>Night Company Man</v>
      </c>
      <c r="G362" s="109">
        <f>'Detail Cost'!D166</f>
        <v>0</v>
      </c>
      <c r="H362" s="110">
        <f>'Detail Cost'!E166</f>
        <v>261.9344272844275</v>
      </c>
      <c r="I362" s="134">
        <f t="shared" si="25"/>
        <v>261.9344272844275</v>
      </c>
      <c r="J362" s="135" t="e">
        <f>VLOOKUP($F362,'Detail Cost'!$15:$497,'DCR- OPEN WELL'!$N$3,FALSE)*1000</f>
        <v>#N/A</v>
      </c>
      <c r="K362" s="136" t="e">
        <f>VLOOKUP($F362,'Detail Cost'!$15:$497,'DCR- OPEN WELL'!$N$4,FALSE)</f>
        <v>#N/A</v>
      </c>
      <c r="L362" s="137" t="e">
        <f t="shared" si="26"/>
        <v>#N/A</v>
      </c>
      <c r="M362" s="138" t="e">
        <f t="shared" si="23"/>
        <v>#N/A</v>
      </c>
      <c r="N362" s="139"/>
    </row>
    <row r="363" spans="2:14" s="85" customFormat="1" ht="18" customHeight="1">
      <c r="B363" s="111"/>
      <c r="C363" s="112"/>
      <c r="D363" s="102">
        <f t="shared" si="24"/>
        <v>50</v>
      </c>
      <c r="E363" s="102" t="e">
        <f>'Detail Cost'!#REF!</f>
        <v>#REF!</v>
      </c>
      <c r="F363" s="108" t="e">
        <f>'Detail Cost'!#REF!</f>
        <v>#REF!</v>
      </c>
      <c r="G363" s="109" t="e">
        <f>'Detail Cost'!#REF!</f>
        <v>#REF!</v>
      </c>
      <c r="H363" s="110" t="e">
        <f>'Detail Cost'!#REF!</f>
        <v>#REF!</v>
      </c>
      <c r="I363" s="134" t="e">
        <f t="shared" si="25"/>
        <v>#REF!</v>
      </c>
      <c r="J363" s="135" t="e">
        <f>VLOOKUP($F363,'Detail Cost'!$15:$497,'DCR- OPEN WELL'!$N$3,FALSE)*1000</f>
        <v>#REF!</v>
      </c>
      <c r="K363" s="136" t="e">
        <f>VLOOKUP($F363,'Detail Cost'!$15:$497,'DCR- OPEN WELL'!$N$4,FALSE)</f>
        <v>#REF!</v>
      </c>
      <c r="L363" s="137" t="e">
        <f t="shared" si="26"/>
        <v>#REF!</v>
      </c>
      <c r="M363" s="138" t="e">
        <f t="shared" si="23"/>
        <v>#REF!</v>
      </c>
      <c r="N363" s="139"/>
    </row>
    <row r="364" spans="2:14" s="85" customFormat="1" ht="18" customHeight="1">
      <c r="B364" s="111"/>
      <c r="C364" s="112"/>
      <c r="D364" s="102">
        <f t="shared" si="24"/>
        <v>50</v>
      </c>
      <c r="E364" s="102" t="str">
        <f>'Detail Cost'!C167</f>
        <v>DAYS</v>
      </c>
      <c r="F364" s="108" t="str">
        <f>'Detail Cost'!B167</f>
        <v>Wellsite Geologist</v>
      </c>
      <c r="G364" s="109">
        <f>'Detail Cost'!D167</f>
        <v>0</v>
      </c>
      <c r="H364" s="110">
        <f>'Detail Cost'!E167</f>
        <v>57.432432432432435</v>
      </c>
      <c r="I364" s="134">
        <f t="shared" si="25"/>
        <v>57.432432432432435</v>
      </c>
      <c r="J364" s="135" t="e">
        <f>VLOOKUP($F364,'Detail Cost'!$15:$497,'DCR- OPEN WELL'!$N$3,FALSE)*1000</f>
        <v>#N/A</v>
      </c>
      <c r="K364" s="136" t="e">
        <f>VLOOKUP($F364,'Detail Cost'!$15:$497,'DCR- OPEN WELL'!$N$4,FALSE)</f>
        <v>#N/A</v>
      </c>
      <c r="L364" s="137" t="e">
        <f t="shared" si="26"/>
        <v>#N/A</v>
      </c>
      <c r="M364" s="138" t="e">
        <f t="shared" si="23"/>
        <v>#N/A</v>
      </c>
      <c r="N364" s="139"/>
    </row>
    <row r="365" spans="2:14" s="85" customFormat="1" ht="18" customHeight="1">
      <c r="B365" s="111"/>
      <c r="C365" s="112"/>
      <c r="D365" s="102">
        <f t="shared" si="24"/>
        <v>50</v>
      </c>
      <c r="E365" s="102" t="str">
        <f>'Detail Cost'!C168</f>
        <v>DAYS</v>
      </c>
      <c r="F365" s="108" t="str">
        <f>'Detail Cost'!B168</f>
        <v>HSE Supervisor</v>
      </c>
      <c r="G365" s="109">
        <f>'Detail Cost'!D168</f>
        <v>0</v>
      </c>
      <c r="H365" s="110">
        <f>'Detail Cost'!E168</f>
        <v>109.53069498069507</v>
      </c>
      <c r="I365" s="134">
        <f t="shared" si="25"/>
        <v>109.53069498069507</v>
      </c>
      <c r="J365" s="135" t="e">
        <f>VLOOKUP($F365,'Detail Cost'!$15:$497,'DCR- OPEN WELL'!$N$3,FALSE)*1000</f>
        <v>#N/A</v>
      </c>
      <c r="K365" s="136" t="e">
        <f>VLOOKUP($F365,'Detail Cost'!$15:$497,'DCR- OPEN WELL'!$N$4,FALSE)</f>
        <v>#N/A</v>
      </c>
      <c r="L365" s="137" t="e">
        <f t="shared" si="26"/>
        <v>#N/A</v>
      </c>
      <c r="M365" s="138" t="e">
        <f t="shared" si="23"/>
        <v>#N/A</v>
      </c>
      <c r="N365" s="139"/>
    </row>
    <row r="366" spans="2:14" s="85" customFormat="1" ht="18" customHeight="1">
      <c r="B366" s="111"/>
      <c r="C366" s="112"/>
      <c r="D366" s="102">
        <f t="shared" si="24"/>
        <v>50</v>
      </c>
      <c r="E366" s="102" t="e">
        <f>'Detail Cost'!#REF!</f>
        <v>#REF!</v>
      </c>
      <c r="F366" s="108" t="e">
        <f>'Detail Cost'!#REF!</f>
        <v>#REF!</v>
      </c>
      <c r="G366" s="109" t="e">
        <f>'Detail Cost'!#REF!</f>
        <v>#REF!</v>
      </c>
      <c r="H366" s="110" t="e">
        <f>'Detail Cost'!#REF!</f>
        <v>#REF!</v>
      </c>
      <c r="I366" s="134" t="e">
        <f t="shared" si="25"/>
        <v>#REF!</v>
      </c>
      <c r="J366" s="135" t="e">
        <f>VLOOKUP($F366,'Detail Cost'!$15:$497,'DCR- OPEN WELL'!$N$3,FALSE)*1000</f>
        <v>#REF!</v>
      </c>
      <c r="K366" s="136" t="e">
        <f>VLOOKUP($F366,'Detail Cost'!$15:$497,'DCR- OPEN WELL'!$N$4,FALSE)</f>
        <v>#REF!</v>
      </c>
      <c r="L366" s="137" t="e">
        <f t="shared" si="26"/>
        <v>#REF!</v>
      </c>
      <c r="M366" s="138" t="e">
        <f t="shared" si="23"/>
        <v>#REF!</v>
      </c>
      <c r="N366" s="139"/>
    </row>
    <row r="367" spans="2:14" s="85" customFormat="1" ht="18" customHeight="1">
      <c r="B367" s="111"/>
      <c r="C367" s="112"/>
      <c r="D367" s="102">
        <f t="shared" si="24"/>
        <v>50</v>
      </c>
      <c r="E367" s="102" t="e">
        <f>'Detail Cost'!#REF!</f>
        <v>#REF!</v>
      </c>
      <c r="F367" s="108" t="e">
        <f>'Detail Cost'!#REF!</f>
        <v>#REF!</v>
      </c>
      <c r="G367" s="109" t="e">
        <f>'Detail Cost'!#REF!</f>
        <v>#REF!</v>
      </c>
      <c r="H367" s="110" t="e">
        <f>'Detail Cost'!#REF!</f>
        <v>#REF!</v>
      </c>
      <c r="I367" s="134" t="e">
        <f t="shared" si="25"/>
        <v>#REF!</v>
      </c>
      <c r="J367" s="135" t="e">
        <f>VLOOKUP($F367,'Detail Cost'!$15:$497,'DCR- OPEN WELL'!$N$3,FALSE)*1000</f>
        <v>#REF!</v>
      </c>
      <c r="K367" s="136" t="e">
        <f>VLOOKUP($F367,'Detail Cost'!$15:$497,'DCR- OPEN WELL'!$N$4,FALSE)</f>
        <v>#REF!</v>
      </c>
      <c r="L367" s="137" t="e">
        <f t="shared" si="26"/>
        <v>#REF!</v>
      </c>
      <c r="M367" s="138" t="e">
        <f t="shared" si="23"/>
        <v>#REF!</v>
      </c>
      <c r="N367" s="139"/>
    </row>
    <row r="368" spans="2:14" s="85" customFormat="1" ht="18" customHeight="1">
      <c r="B368" s="111"/>
      <c r="C368" s="112"/>
      <c r="D368" s="102">
        <f t="shared" si="24"/>
        <v>50</v>
      </c>
      <c r="E368" s="102" t="str">
        <f>'Detail Cost'!C169</f>
        <v>DAYS</v>
      </c>
      <c r="F368" s="108" t="str">
        <f>'Detail Cost'!B169</f>
        <v>Material Man</v>
      </c>
      <c r="G368" s="109">
        <f>'Detail Cost'!D169</f>
        <v>0</v>
      </c>
      <c r="H368" s="110">
        <f>'Detail Cost'!E169</f>
        <v>102.89247104247082</v>
      </c>
      <c r="I368" s="134">
        <f t="shared" si="25"/>
        <v>102.89247104247082</v>
      </c>
      <c r="J368" s="135" t="e">
        <f>VLOOKUP($F368,'Detail Cost'!$15:$497,'DCR- OPEN WELL'!$N$3,FALSE)*1000</f>
        <v>#N/A</v>
      </c>
      <c r="K368" s="136" t="e">
        <f>VLOOKUP($F368,'Detail Cost'!$15:$497,'DCR- OPEN WELL'!$N$4,FALSE)</f>
        <v>#N/A</v>
      </c>
      <c r="L368" s="137" t="e">
        <f t="shared" si="26"/>
        <v>#N/A</v>
      </c>
      <c r="M368" s="138" t="e">
        <f t="shared" si="23"/>
        <v>#N/A</v>
      </c>
      <c r="N368" s="139"/>
    </row>
    <row r="369" spans="2:14" s="85" customFormat="1" ht="18" customHeight="1">
      <c r="B369" s="111"/>
      <c r="C369" s="112"/>
      <c r="D369" s="102">
        <f t="shared" si="24"/>
        <v>50</v>
      </c>
      <c r="E369" s="102" t="e">
        <f>'Detail Cost'!#REF!</f>
        <v>#REF!</v>
      </c>
      <c r="F369" s="108" t="e">
        <f>'Detail Cost'!#REF!</f>
        <v>#REF!</v>
      </c>
      <c r="G369" s="109" t="e">
        <f>'Detail Cost'!#REF!</f>
        <v>#REF!</v>
      </c>
      <c r="H369" s="110" t="e">
        <f>'Detail Cost'!#REF!</f>
        <v>#REF!</v>
      </c>
      <c r="I369" s="134" t="e">
        <f t="shared" si="25"/>
        <v>#REF!</v>
      </c>
      <c r="J369" s="135" t="e">
        <f>VLOOKUP($F369,'Detail Cost'!$15:$497,'DCR- OPEN WELL'!$N$3,FALSE)*1000</f>
        <v>#REF!</v>
      </c>
      <c r="K369" s="136" t="e">
        <f>VLOOKUP($F369,'Detail Cost'!$15:$497,'DCR- OPEN WELL'!$N$4,FALSE)</f>
        <v>#REF!</v>
      </c>
      <c r="L369" s="137" t="e">
        <f t="shared" si="26"/>
        <v>#REF!</v>
      </c>
      <c r="M369" s="138" t="e">
        <f t="shared" si="23"/>
        <v>#REF!</v>
      </c>
      <c r="N369" s="139"/>
    </row>
    <row r="370" spans="2:14" s="85" customFormat="1" ht="18" customHeight="1">
      <c r="B370" s="111"/>
      <c r="C370" s="112"/>
      <c r="D370" s="102">
        <f t="shared" si="24"/>
        <v>50</v>
      </c>
      <c r="E370" s="102" t="str">
        <f>'Detail Cost'!C170</f>
        <v>DAYS</v>
      </c>
      <c r="F370" s="108" t="str">
        <f>'Detail Cost'!B170</f>
        <v>Bantuan Security Lokal</v>
      </c>
      <c r="G370" s="109">
        <f>'Detail Cost'!D170</f>
        <v>0</v>
      </c>
      <c r="H370" s="110">
        <f>'Detail Cost'!E170</f>
        <v>33.783783783783782</v>
      </c>
      <c r="I370" s="134">
        <f t="shared" si="25"/>
        <v>33.783783783783782</v>
      </c>
      <c r="J370" s="135" t="e">
        <f>VLOOKUP($F370,'Detail Cost'!$15:$497,'DCR- OPEN WELL'!$N$3,FALSE)*1000</f>
        <v>#N/A</v>
      </c>
      <c r="K370" s="136" t="e">
        <f>VLOOKUP($F370,'Detail Cost'!$15:$497,'DCR- OPEN WELL'!$N$4,FALSE)</f>
        <v>#N/A</v>
      </c>
      <c r="L370" s="137" t="e">
        <f t="shared" si="26"/>
        <v>#N/A</v>
      </c>
      <c r="M370" s="138" t="e">
        <f t="shared" si="23"/>
        <v>#N/A</v>
      </c>
      <c r="N370" s="139"/>
    </row>
    <row r="371" spans="2:14" s="85" customFormat="1" ht="18" customHeight="1">
      <c r="B371" s="111"/>
      <c r="C371" s="112"/>
      <c r="D371" s="102">
        <f t="shared" si="24"/>
        <v>50</v>
      </c>
      <c r="E371" s="102" t="e">
        <f>'Detail Cost'!#REF!</f>
        <v>#REF!</v>
      </c>
      <c r="F371" s="108" t="e">
        <f>'Detail Cost'!#REF!</f>
        <v>#REF!</v>
      </c>
      <c r="G371" s="109" t="e">
        <f>'Detail Cost'!#REF!</f>
        <v>#REF!</v>
      </c>
      <c r="H371" s="110" t="e">
        <f>'Detail Cost'!#REF!</f>
        <v>#REF!</v>
      </c>
      <c r="I371" s="134" t="e">
        <f t="shared" si="25"/>
        <v>#REF!</v>
      </c>
      <c r="J371" s="135" t="e">
        <f>VLOOKUP($F371,'Detail Cost'!$15:$497,'DCR- OPEN WELL'!$N$3,FALSE)*1000</f>
        <v>#REF!</v>
      </c>
      <c r="K371" s="136" t="e">
        <f>VLOOKUP($F371,'Detail Cost'!$15:$497,'DCR- OPEN WELL'!$N$4,FALSE)</f>
        <v>#REF!</v>
      </c>
      <c r="L371" s="137" t="e">
        <f t="shared" si="26"/>
        <v>#REF!</v>
      </c>
      <c r="M371" s="138" t="e">
        <f t="shared" si="23"/>
        <v>#REF!</v>
      </c>
      <c r="N371" s="139"/>
    </row>
    <row r="372" spans="2:14" s="85" customFormat="1" ht="18" customHeight="1">
      <c r="B372" s="111"/>
      <c r="C372" s="112"/>
      <c r="D372" s="102">
        <f t="shared" si="24"/>
        <v>50</v>
      </c>
      <c r="E372" s="102" t="e">
        <f>'Detail Cost'!#REF!</f>
        <v>#REF!</v>
      </c>
      <c r="F372" s="108" t="e">
        <f>'Detail Cost'!#REF!</f>
        <v>#REF!</v>
      </c>
      <c r="G372" s="109" t="e">
        <f>'Detail Cost'!#REF!</f>
        <v>#REF!</v>
      </c>
      <c r="H372" s="110" t="e">
        <f>'Detail Cost'!#REF!</f>
        <v>#REF!</v>
      </c>
      <c r="I372" s="134" t="e">
        <f t="shared" si="25"/>
        <v>#REF!</v>
      </c>
      <c r="J372" s="135" t="e">
        <f>VLOOKUP($F372,'Detail Cost'!$15:$497,'DCR- OPEN WELL'!$N$3,FALSE)*1000</f>
        <v>#REF!</v>
      </c>
      <c r="K372" s="136" t="e">
        <f>VLOOKUP($F372,'Detail Cost'!$15:$497,'DCR- OPEN WELL'!$N$4,FALSE)</f>
        <v>#REF!</v>
      </c>
      <c r="L372" s="137" t="e">
        <f t="shared" si="26"/>
        <v>#REF!</v>
      </c>
      <c r="M372" s="138" t="e">
        <f t="shared" si="23"/>
        <v>#REF!</v>
      </c>
      <c r="N372" s="139"/>
    </row>
    <row r="373" spans="2:14" s="85" customFormat="1" ht="18" customHeight="1">
      <c r="B373" s="111"/>
      <c r="C373" s="112"/>
      <c r="D373" s="102">
        <f t="shared" si="24"/>
        <v>50</v>
      </c>
      <c r="E373" s="102" t="e">
        <f>'Detail Cost'!#REF!</f>
        <v>#REF!</v>
      </c>
      <c r="F373" s="108" t="e">
        <f>'Detail Cost'!#REF!</f>
        <v>#REF!</v>
      </c>
      <c r="G373" s="109" t="e">
        <f>'Detail Cost'!#REF!</f>
        <v>#REF!</v>
      </c>
      <c r="H373" s="110" t="e">
        <f>'Detail Cost'!#REF!</f>
        <v>#REF!</v>
      </c>
      <c r="I373" s="134" t="e">
        <f t="shared" si="25"/>
        <v>#REF!</v>
      </c>
      <c r="J373" s="135" t="e">
        <f>VLOOKUP($F373,'Detail Cost'!$15:$497,'DCR- OPEN WELL'!$N$3,FALSE)*1000</f>
        <v>#REF!</v>
      </c>
      <c r="K373" s="136" t="e">
        <f>VLOOKUP($F373,'Detail Cost'!$15:$497,'DCR- OPEN WELL'!$N$4,FALSE)</f>
        <v>#REF!</v>
      </c>
      <c r="L373" s="137" t="e">
        <f t="shared" si="26"/>
        <v>#REF!</v>
      </c>
      <c r="M373" s="138" t="e">
        <f t="shared" si="23"/>
        <v>#REF!</v>
      </c>
      <c r="N373" s="139"/>
    </row>
    <row r="374" spans="2:14" s="85" customFormat="1" ht="18" customHeight="1">
      <c r="B374" s="111"/>
      <c r="C374" s="112"/>
      <c r="D374" s="102">
        <f t="shared" si="24"/>
        <v>50</v>
      </c>
      <c r="E374" s="102" t="e">
        <f>'Detail Cost'!#REF!</f>
        <v>#REF!</v>
      </c>
      <c r="F374" s="108" t="e">
        <f>'Detail Cost'!#REF!</f>
        <v>#REF!</v>
      </c>
      <c r="G374" s="109" t="e">
        <f>'Detail Cost'!#REF!</f>
        <v>#REF!</v>
      </c>
      <c r="H374" s="110" t="e">
        <f>'Detail Cost'!#REF!</f>
        <v>#REF!</v>
      </c>
      <c r="I374" s="134" t="e">
        <f t="shared" si="25"/>
        <v>#REF!</v>
      </c>
      <c r="J374" s="135" t="e">
        <f>VLOOKUP($F374,'Detail Cost'!$15:$497,'DCR- OPEN WELL'!$N$3,FALSE)*1000</f>
        <v>#REF!</v>
      </c>
      <c r="K374" s="136" t="e">
        <f>VLOOKUP($F374,'Detail Cost'!$15:$497,'DCR- OPEN WELL'!$N$4,FALSE)</f>
        <v>#REF!</v>
      </c>
      <c r="L374" s="137" t="e">
        <f t="shared" si="26"/>
        <v>#REF!</v>
      </c>
      <c r="M374" s="138" t="e">
        <f t="shared" si="23"/>
        <v>#REF!</v>
      </c>
      <c r="N374" s="139"/>
    </row>
    <row r="375" spans="2:14" s="85" customFormat="1" ht="18" customHeight="1">
      <c r="B375" s="111"/>
      <c r="C375" s="112"/>
      <c r="D375" s="102">
        <f t="shared" si="24"/>
        <v>50</v>
      </c>
      <c r="E375" s="102" t="e">
        <f>'Detail Cost'!#REF!</f>
        <v>#REF!</v>
      </c>
      <c r="F375" s="108" t="e">
        <f>'Detail Cost'!#REF!</f>
        <v>#REF!</v>
      </c>
      <c r="G375" s="109" t="e">
        <f>'Detail Cost'!#REF!</f>
        <v>#REF!</v>
      </c>
      <c r="H375" s="110" t="e">
        <f>'Detail Cost'!#REF!</f>
        <v>#REF!</v>
      </c>
      <c r="I375" s="134" t="e">
        <f t="shared" si="25"/>
        <v>#REF!</v>
      </c>
      <c r="J375" s="135" t="e">
        <f>VLOOKUP($F375,'Detail Cost'!$15:$497,'DCR- OPEN WELL'!$N$3,FALSE)*1000</f>
        <v>#REF!</v>
      </c>
      <c r="K375" s="136" t="e">
        <f>VLOOKUP($F375,'Detail Cost'!$15:$497,'DCR- OPEN WELL'!$N$4,FALSE)</f>
        <v>#REF!</v>
      </c>
      <c r="L375" s="137" t="e">
        <f t="shared" si="26"/>
        <v>#REF!</v>
      </c>
      <c r="M375" s="138" t="e">
        <f t="shared" si="23"/>
        <v>#REF!</v>
      </c>
      <c r="N375" s="139"/>
    </row>
    <row r="376" spans="2:14" s="85" customFormat="1" ht="18" customHeight="1">
      <c r="B376" s="111"/>
      <c r="C376" s="112"/>
      <c r="D376" s="102">
        <f t="shared" si="24"/>
        <v>50</v>
      </c>
      <c r="E376" s="102" t="e">
        <f>'Detail Cost'!#REF!</f>
        <v>#REF!</v>
      </c>
      <c r="F376" s="108" t="e">
        <f>'Detail Cost'!#REF!</f>
        <v>#REF!</v>
      </c>
      <c r="G376" s="109" t="e">
        <f>'Detail Cost'!#REF!</f>
        <v>#REF!</v>
      </c>
      <c r="H376" s="110" t="e">
        <f>'Detail Cost'!#REF!</f>
        <v>#REF!</v>
      </c>
      <c r="I376" s="134" t="e">
        <f t="shared" si="25"/>
        <v>#REF!</v>
      </c>
      <c r="J376" s="135" t="e">
        <f>VLOOKUP($F376,'Detail Cost'!$15:$497,'DCR- OPEN WELL'!$N$3,FALSE)*1000</f>
        <v>#REF!</v>
      </c>
      <c r="K376" s="136" t="e">
        <f>VLOOKUP($F376,'Detail Cost'!$15:$497,'DCR- OPEN WELL'!$N$4,FALSE)</f>
        <v>#REF!</v>
      </c>
      <c r="L376" s="137" t="e">
        <f t="shared" si="26"/>
        <v>#REF!</v>
      </c>
      <c r="M376" s="138" t="e">
        <f t="shared" si="23"/>
        <v>#REF!</v>
      </c>
      <c r="N376" s="139"/>
    </row>
    <row r="377" spans="2:14" s="85" customFormat="1" ht="18" customHeight="1">
      <c r="B377" s="111"/>
      <c r="C377" s="112"/>
      <c r="D377" s="102">
        <f t="shared" si="24"/>
        <v>50</v>
      </c>
      <c r="E377" s="102" t="e">
        <f>'Detail Cost'!#REF!</f>
        <v>#REF!</v>
      </c>
      <c r="F377" s="108" t="e">
        <f>'Detail Cost'!#REF!</f>
        <v>#REF!</v>
      </c>
      <c r="G377" s="109" t="e">
        <f>'Detail Cost'!#REF!</f>
        <v>#REF!</v>
      </c>
      <c r="H377" s="110" t="e">
        <f>'Detail Cost'!#REF!</f>
        <v>#REF!</v>
      </c>
      <c r="I377" s="134" t="e">
        <f t="shared" si="25"/>
        <v>#REF!</v>
      </c>
      <c r="J377" s="135" t="e">
        <f>VLOOKUP($F377,'Detail Cost'!$15:$497,'DCR- OPEN WELL'!$N$3,FALSE)*1000</f>
        <v>#REF!</v>
      </c>
      <c r="K377" s="136" t="e">
        <f>VLOOKUP($F377,'Detail Cost'!$15:$497,'DCR- OPEN WELL'!$N$4,FALSE)</f>
        <v>#REF!</v>
      </c>
      <c r="L377" s="137" t="e">
        <f t="shared" si="26"/>
        <v>#REF!</v>
      </c>
      <c r="M377" s="138" t="e">
        <f t="shared" si="23"/>
        <v>#REF!</v>
      </c>
      <c r="N377" s="139"/>
    </row>
    <row r="378" spans="2:14" s="85" customFormat="1" ht="18" customHeight="1">
      <c r="B378" s="111"/>
      <c r="C378" s="112"/>
      <c r="D378" s="102">
        <f t="shared" si="24"/>
        <v>50</v>
      </c>
      <c r="E378" s="102" t="e">
        <f>'Detail Cost'!#REF!</f>
        <v>#REF!</v>
      </c>
      <c r="F378" s="108" t="e">
        <f>'Detail Cost'!#REF!</f>
        <v>#REF!</v>
      </c>
      <c r="G378" s="109" t="e">
        <f>'Detail Cost'!#REF!</f>
        <v>#REF!</v>
      </c>
      <c r="H378" s="110" t="e">
        <f>'Detail Cost'!#REF!</f>
        <v>#REF!</v>
      </c>
      <c r="I378" s="134" t="e">
        <f t="shared" si="25"/>
        <v>#REF!</v>
      </c>
      <c r="J378" s="135" t="e">
        <f>VLOOKUP($F378,'Detail Cost'!$15:$497,'DCR- OPEN WELL'!$N$3,FALSE)*1000</f>
        <v>#REF!</v>
      </c>
      <c r="K378" s="136" t="e">
        <f>VLOOKUP($F378,'Detail Cost'!$15:$497,'DCR- OPEN WELL'!$N$4,FALSE)</f>
        <v>#REF!</v>
      </c>
      <c r="L378" s="137" t="e">
        <f t="shared" si="26"/>
        <v>#REF!</v>
      </c>
      <c r="M378" s="138" t="e">
        <f t="shared" si="23"/>
        <v>#REF!</v>
      </c>
      <c r="N378" s="139"/>
    </row>
    <row r="379" spans="2:14" s="85" customFormat="1" ht="18" customHeight="1">
      <c r="B379" s="111"/>
      <c r="C379" s="112"/>
      <c r="D379" s="102">
        <f t="shared" si="24"/>
        <v>50</v>
      </c>
      <c r="E379" s="102" t="e">
        <f>'Detail Cost'!#REF!</f>
        <v>#REF!</v>
      </c>
      <c r="F379" s="108" t="e">
        <f>'Detail Cost'!#REF!</f>
        <v>#REF!</v>
      </c>
      <c r="G379" s="109" t="e">
        <f>'Detail Cost'!#REF!</f>
        <v>#REF!</v>
      </c>
      <c r="H379" s="110" t="e">
        <f>'Detail Cost'!#REF!</f>
        <v>#REF!</v>
      </c>
      <c r="I379" s="134" t="e">
        <f t="shared" si="25"/>
        <v>#REF!</v>
      </c>
      <c r="J379" s="135" t="e">
        <f>VLOOKUP($F379,'Detail Cost'!$15:$497,'DCR- OPEN WELL'!$N$3,FALSE)*1000</f>
        <v>#REF!</v>
      </c>
      <c r="K379" s="136" t="e">
        <f>VLOOKUP($F379,'Detail Cost'!$15:$497,'DCR- OPEN WELL'!$N$4,FALSE)</f>
        <v>#REF!</v>
      </c>
      <c r="L379" s="137" t="e">
        <f t="shared" si="26"/>
        <v>#REF!</v>
      </c>
      <c r="M379" s="138" t="e">
        <f t="shared" si="23"/>
        <v>#REF!</v>
      </c>
      <c r="N379" s="139"/>
    </row>
    <row r="380" spans="2:14" s="85" customFormat="1" ht="18" customHeight="1">
      <c r="B380" s="111"/>
      <c r="C380" s="112"/>
      <c r="D380" s="102">
        <f t="shared" si="24"/>
        <v>50</v>
      </c>
      <c r="E380" s="102" t="e">
        <f>'Detail Cost'!#REF!</f>
        <v>#REF!</v>
      </c>
      <c r="F380" s="108" t="e">
        <f>'Detail Cost'!#REF!</f>
        <v>#REF!</v>
      </c>
      <c r="G380" s="109" t="e">
        <f>'Detail Cost'!#REF!</f>
        <v>#REF!</v>
      </c>
      <c r="H380" s="110" t="e">
        <f>'Detail Cost'!#REF!</f>
        <v>#REF!</v>
      </c>
      <c r="I380" s="134" t="e">
        <f t="shared" si="25"/>
        <v>#REF!</v>
      </c>
      <c r="J380" s="135" t="e">
        <f>VLOOKUP($F380,'Detail Cost'!$15:$497,'DCR- OPEN WELL'!$N$3,FALSE)*1000</f>
        <v>#REF!</v>
      </c>
      <c r="K380" s="136" t="e">
        <f>VLOOKUP($F380,'Detail Cost'!$15:$497,'DCR- OPEN WELL'!$N$4,FALSE)</f>
        <v>#REF!</v>
      </c>
      <c r="L380" s="137" t="e">
        <f t="shared" si="26"/>
        <v>#REF!</v>
      </c>
      <c r="M380" s="138" t="e">
        <f t="shared" si="23"/>
        <v>#REF!</v>
      </c>
      <c r="N380" s="139"/>
    </row>
    <row r="381" spans="2:14" s="85" customFormat="1" ht="18" customHeight="1">
      <c r="B381" s="111"/>
      <c r="C381" s="112"/>
      <c r="D381" s="102">
        <f t="shared" si="24"/>
        <v>50</v>
      </c>
      <c r="E381" s="102">
        <f>'Detail Cost'!C172</f>
        <v>0</v>
      </c>
      <c r="F381" s="108">
        <f>'Detail Cost'!B172</f>
        <v>0</v>
      </c>
      <c r="G381" s="109">
        <f>'Detail Cost'!D172</f>
        <v>0</v>
      </c>
      <c r="H381" s="110">
        <f>'Detail Cost'!E172</f>
        <v>0</v>
      </c>
      <c r="I381" s="134">
        <f t="shared" si="25"/>
        <v>0</v>
      </c>
      <c r="J381" s="135">
        <f>VLOOKUP($F381,'Detail Cost'!$15:$497,'DCR- OPEN WELL'!$N$3,FALSE)*1000</f>
        <v>0</v>
      </c>
      <c r="K381" s="136">
        <f>VLOOKUP($F381,'Detail Cost'!$15:$497,'DCR- OPEN WELL'!$N$4,FALSE)</f>
        <v>0</v>
      </c>
      <c r="L381" s="137">
        <f t="shared" si="26"/>
        <v>0</v>
      </c>
      <c r="M381" s="138" t="e">
        <f t="shared" si="23"/>
        <v>#DIV/0!</v>
      </c>
      <c r="N381" s="139"/>
    </row>
    <row r="382" spans="2:14" s="86" customFormat="1" ht="18" customHeight="1">
      <c r="B382" s="113"/>
      <c r="C382" s="114"/>
      <c r="D382" s="115">
        <v>51</v>
      </c>
      <c r="E382" s="115"/>
      <c r="F382" s="116" t="str">
        <f>'Detail Cost'!B173</f>
        <v>INSURANCE</v>
      </c>
      <c r="G382" s="117">
        <f>'Detail Cost'!D173</f>
        <v>0</v>
      </c>
      <c r="H382" s="118">
        <f>'Detail Cost'!E173</f>
        <v>0</v>
      </c>
      <c r="I382" s="140">
        <f t="shared" si="25"/>
        <v>0</v>
      </c>
      <c r="J382" s="141"/>
      <c r="K382" s="142"/>
      <c r="L382" s="143">
        <f t="shared" si="26"/>
        <v>0</v>
      </c>
      <c r="M382" s="144" t="e">
        <f t="shared" si="23"/>
        <v>#DIV/0!</v>
      </c>
      <c r="N382" s="145"/>
    </row>
    <row r="383" spans="2:14" s="85" customFormat="1" ht="18" customHeight="1">
      <c r="B383" s="111"/>
      <c r="C383" s="112"/>
      <c r="D383" s="102">
        <f t="shared" si="24"/>
        <v>51</v>
      </c>
      <c r="E383" s="102" t="str">
        <f>'Detail Cost'!C174</f>
        <v>FT/PKT</v>
      </c>
      <c r="F383" s="108" t="str">
        <f>'Detail Cost'!B174</f>
        <v>Insurances</v>
      </c>
      <c r="G383" s="109">
        <f>'Detail Cost'!D174</f>
        <v>0</v>
      </c>
      <c r="H383" s="110">
        <f>'Detail Cost'!E174</f>
        <v>0.43453378378378382</v>
      </c>
      <c r="I383" s="134">
        <f t="shared" si="25"/>
        <v>0.43453378378378382</v>
      </c>
      <c r="J383" s="135" t="e">
        <f>VLOOKUP($F383,'Detail Cost'!$15:$497,'DCR- OPEN WELL'!$N$3,FALSE)*1000</f>
        <v>#N/A</v>
      </c>
      <c r="K383" s="136" t="e">
        <f>VLOOKUP($F383,'Detail Cost'!$15:$497,'DCR- OPEN WELL'!$N$4,FALSE)</f>
        <v>#N/A</v>
      </c>
      <c r="L383" s="137" t="e">
        <f t="shared" si="26"/>
        <v>#N/A</v>
      </c>
      <c r="M383" s="138" t="e">
        <f t="shared" si="23"/>
        <v>#N/A</v>
      </c>
      <c r="N383" s="139"/>
    </row>
    <row r="384" spans="2:14" s="85" customFormat="1" ht="18" customHeight="1">
      <c r="B384" s="111"/>
      <c r="C384" s="112"/>
      <c r="D384" s="102">
        <f t="shared" si="24"/>
        <v>51</v>
      </c>
      <c r="E384" s="102">
        <f>'Detail Cost'!C176</f>
        <v>0</v>
      </c>
      <c r="F384" s="108">
        <f>'Detail Cost'!B176</f>
        <v>0</v>
      </c>
      <c r="G384" s="109">
        <f>'Detail Cost'!D176</f>
        <v>0</v>
      </c>
      <c r="H384" s="110">
        <f>'Detail Cost'!E176</f>
        <v>0</v>
      </c>
      <c r="I384" s="134">
        <f t="shared" si="25"/>
        <v>0</v>
      </c>
      <c r="J384" s="135">
        <f>VLOOKUP($F384,'Detail Cost'!$15:$497,'DCR- OPEN WELL'!$N$3,FALSE)*1000</f>
        <v>0</v>
      </c>
      <c r="K384" s="136">
        <f>VLOOKUP($F384,'Detail Cost'!$15:$497,'DCR- OPEN WELL'!$N$4,FALSE)</f>
        <v>0</v>
      </c>
      <c r="L384" s="137">
        <f t="shared" si="26"/>
        <v>0</v>
      </c>
      <c r="M384" s="138" t="e">
        <f t="shared" si="23"/>
        <v>#DIV/0!</v>
      </c>
      <c r="N384" s="139"/>
    </row>
    <row r="385" spans="2:14" s="86" customFormat="1" ht="18" customHeight="1">
      <c r="B385" s="113"/>
      <c r="C385" s="114"/>
      <c r="D385" s="115">
        <v>52</v>
      </c>
      <c r="E385" s="115" t="str">
        <f>'Detail Cost'!C177</f>
        <v>SUB TOTAL</v>
      </c>
      <c r="F385" s="116" t="str">
        <f>'Detail Cost'!B177</f>
        <v xml:space="preserve">PERMITS AND FEES </v>
      </c>
      <c r="G385" s="117">
        <f>'Detail Cost'!D177</f>
        <v>0</v>
      </c>
      <c r="H385" s="118">
        <f>'Detail Cost'!E177</f>
        <v>0</v>
      </c>
      <c r="I385" s="140">
        <f t="shared" si="25"/>
        <v>0</v>
      </c>
      <c r="J385" s="141" t="e">
        <f>VLOOKUP($F385,'Detail Cost'!$15:$497,'DCR- OPEN WELL'!$N$3,FALSE)*1000</f>
        <v>#N/A</v>
      </c>
      <c r="K385" s="142" t="e">
        <f>VLOOKUP($F385,'Detail Cost'!$15:$497,'DCR- OPEN WELL'!$N$4,FALSE)</f>
        <v>#N/A</v>
      </c>
      <c r="L385" s="143"/>
      <c r="M385" s="144" t="e">
        <f t="shared" si="23"/>
        <v>#DIV/0!</v>
      </c>
      <c r="N385" s="145"/>
    </row>
    <row r="386" spans="2:14" s="85" customFormat="1" ht="18" customHeight="1">
      <c r="B386" s="111"/>
      <c r="C386" s="112"/>
      <c r="D386" s="102">
        <f t="shared" si="24"/>
        <v>52</v>
      </c>
      <c r="E386" s="102" t="str">
        <f>'Detail Cost'!C178</f>
        <v>PKT</v>
      </c>
      <c r="F386" s="108" t="str">
        <f>'Detail Cost'!B178</f>
        <v>Permit and Fees</v>
      </c>
      <c r="G386" s="109">
        <f>'Detail Cost'!D178</f>
        <v>0</v>
      </c>
      <c r="H386" s="110">
        <f>'Detail Cost'!E178</f>
        <v>4915.5405405405409</v>
      </c>
      <c r="I386" s="134">
        <f t="shared" si="25"/>
        <v>4915.5405405405409</v>
      </c>
      <c r="J386" s="135" t="e">
        <f>VLOOKUP($F386,'Detail Cost'!$15:$497,'DCR- OPEN WELL'!$N$3,FALSE)*1000</f>
        <v>#N/A</v>
      </c>
      <c r="K386" s="136" t="e">
        <f>VLOOKUP($F386,'Detail Cost'!$15:$497,'DCR- OPEN WELL'!$N$4,FALSE)</f>
        <v>#N/A</v>
      </c>
      <c r="L386" s="137" t="e">
        <f t="shared" si="26"/>
        <v>#N/A</v>
      </c>
      <c r="M386" s="138" t="e">
        <f t="shared" si="23"/>
        <v>#N/A</v>
      </c>
      <c r="N386" s="139"/>
    </row>
    <row r="387" spans="2:14" s="85" customFormat="1" ht="18" customHeight="1">
      <c r="B387" s="111"/>
      <c r="C387" s="112"/>
      <c r="D387" s="102">
        <f t="shared" si="24"/>
        <v>52</v>
      </c>
      <c r="E387" s="102" t="e">
        <f>'Detail Cost'!#REF!</f>
        <v>#REF!</v>
      </c>
      <c r="F387" s="108" t="e">
        <f>'Detail Cost'!#REF!</f>
        <v>#REF!</v>
      </c>
      <c r="G387" s="109" t="e">
        <f>'Detail Cost'!#REF!</f>
        <v>#REF!</v>
      </c>
      <c r="H387" s="110" t="e">
        <f>'Detail Cost'!#REF!</f>
        <v>#REF!</v>
      </c>
      <c r="I387" s="134" t="e">
        <f t="shared" si="25"/>
        <v>#REF!</v>
      </c>
      <c r="J387" s="135" t="e">
        <f>VLOOKUP($F387,'Detail Cost'!$15:$497,'DCR- OPEN WELL'!$N$3,FALSE)*1000</f>
        <v>#REF!</v>
      </c>
      <c r="K387" s="136" t="e">
        <f>VLOOKUP($F387,'Detail Cost'!$15:$497,'DCR- OPEN WELL'!$N$4,FALSE)</f>
        <v>#REF!</v>
      </c>
      <c r="L387" s="137" t="e">
        <f t="shared" si="26"/>
        <v>#REF!</v>
      </c>
      <c r="M387" s="138" t="e">
        <f t="shared" si="23"/>
        <v>#REF!</v>
      </c>
      <c r="N387" s="139"/>
    </row>
    <row r="388" spans="2:14" s="85" customFormat="1" ht="18" customHeight="1">
      <c r="B388" s="111"/>
      <c r="C388" s="112"/>
      <c r="D388" s="102">
        <f t="shared" si="24"/>
        <v>52</v>
      </c>
      <c r="E388" s="102" t="e">
        <f>'Detail Cost'!#REF!</f>
        <v>#REF!</v>
      </c>
      <c r="F388" s="108" t="e">
        <f>'Detail Cost'!#REF!</f>
        <v>#REF!</v>
      </c>
      <c r="G388" s="109" t="e">
        <f>'Detail Cost'!#REF!</f>
        <v>#REF!</v>
      </c>
      <c r="H388" s="110" t="e">
        <f>'Detail Cost'!#REF!</f>
        <v>#REF!</v>
      </c>
      <c r="I388" s="134" t="e">
        <f t="shared" si="25"/>
        <v>#REF!</v>
      </c>
      <c r="J388" s="135" t="e">
        <f>VLOOKUP($F388,'Detail Cost'!$15:$497,'DCR- OPEN WELL'!$N$3,FALSE)*1000</f>
        <v>#REF!</v>
      </c>
      <c r="K388" s="136" t="e">
        <f>VLOOKUP($F388,'Detail Cost'!$15:$497,'DCR- OPEN WELL'!$N$4,FALSE)</f>
        <v>#REF!</v>
      </c>
      <c r="L388" s="137" t="e">
        <f t="shared" si="26"/>
        <v>#REF!</v>
      </c>
      <c r="M388" s="138" t="e">
        <f t="shared" si="23"/>
        <v>#REF!</v>
      </c>
      <c r="N388" s="139"/>
    </row>
    <row r="389" spans="2:14" s="85" customFormat="1" ht="18" customHeight="1">
      <c r="B389" s="111"/>
      <c r="C389" s="112"/>
      <c r="D389" s="102">
        <f t="shared" si="24"/>
        <v>52</v>
      </c>
      <c r="E389" s="102" t="e">
        <f>'Detail Cost'!#REF!</f>
        <v>#REF!</v>
      </c>
      <c r="F389" s="108" t="e">
        <f>'Detail Cost'!#REF!</f>
        <v>#REF!</v>
      </c>
      <c r="G389" s="109" t="e">
        <f>'Detail Cost'!#REF!</f>
        <v>#REF!</v>
      </c>
      <c r="H389" s="110" t="e">
        <f>'Detail Cost'!#REF!</f>
        <v>#REF!</v>
      </c>
      <c r="I389" s="134" t="e">
        <f t="shared" si="25"/>
        <v>#REF!</v>
      </c>
      <c r="J389" s="135" t="e">
        <f>VLOOKUP($F389,'Detail Cost'!$15:$497,'DCR- OPEN WELL'!$N$3,FALSE)*1000</f>
        <v>#REF!</v>
      </c>
      <c r="K389" s="136" t="e">
        <f>VLOOKUP($F389,'Detail Cost'!$15:$497,'DCR- OPEN WELL'!$N$4,FALSE)</f>
        <v>#REF!</v>
      </c>
      <c r="L389" s="137" t="e">
        <f t="shared" si="26"/>
        <v>#REF!</v>
      </c>
      <c r="M389" s="138" t="e">
        <f t="shared" si="23"/>
        <v>#REF!</v>
      </c>
      <c r="N389" s="139"/>
    </row>
    <row r="390" spans="2:14" s="85" customFormat="1" ht="18" customHeight="1">
      <c r="B390" s="111"/>
      <c r="C390" s="112"/>
      <c r="D390" s="102">
        <f t="shared" si="24"/>
        <v>52</v>
      </c>
      <c r="E390" s="102" t="e">
        <f>'Detail Cost'!#REF!</f>
        <v>#REF!</v>
      </c>
      <c r="F390" s="108" t="e">
        <f>'Detail Cost'!#REF!</f>
        <v>#REF!</v>
      </c>
      <c r="G390" s="109" t="e">
        <f>'Detail Cost'!#REF!</f>
        <v>#REF!</v>
      </c>
      <c r="H390" s="110" t="e">
        <f>'Detail Cost'!#REF!</f>
        <v>#REF!</v>
      </c>
      <c r="I390" s="134" t="e">
        <f t="shared" si="25"/>
        <v>#REF!</v>
      </c>
      <c r="J390" s="135" t="e">
        <f>VLOOKUP($F390,'Detail Cost'!$15:$497,'DCR- OPEN WELL'!$N$3,FALSE)*1000</f>
        <v>#REF!</v>
      </c>
      <c r="K390" s="136" t="e">
        <f>VLOOKUP($F390,'Detail Cost'!$15:$497,'DCR- OPEN WELL'!$N$4,FALSE)</f>
        <v>#REF!</v>
      </c>
      <c r="L390" s="137" t="e">
        <f t="shared" si="26"/>
        <v>#REF!</v>
      </c>
      <c r="M390" s="138" t="e">
        <f t="shared" si="23"/>
        <v>#REF!</v>
      </c>
      <c r="N390" s="139"/>
    </row>
    <row r="391" spans="2:14" s="86" customFormat="1" ht="18" customHeight="1">
      <c r="B391" s="113"/>
      <c r="C391" s="114"/>
      <c r="D391" s="115">
        <v>53</v>
      </c>
      <c r="E391" s="115" t="str">
        <f>'Detail Cost'!C181</f>
        <v>SUB TOTAL</v>
      </c>
      <c r="F391" s="116" t="str">
        <f>'Detail Cost'!B181</f>
        <v>MARINE RENTAL AND CHARTERS</v>
      </c>
      <c r="G391" s="117">
        <f>'Detail Cost'!D181</f>
        <v>0</v>
      </c>
      <c r="H391" s="118">
        <f>'Detail Cost'!E181</f>
        <v>0</v>
      </c>
      <c r="I391" s="140">
        <f t="shared" si="25"/>
        <v>0</v>
      </c>
      <c r="J391" s="141" t="e">
        <f>VLOOKUP($F391,'Detail Cost'!$15:$497,'DCR- OPEN WELL'!$N$3,FALSE)*1000</f>
        <v>#N/A</v>
      </c>
      <c r="K391" s="142" t="e">
        <f>VLOOKUP($F391,'Detail Cost'!$15:$497,'DCR- OPEN WELL'!$N$4,FALSE)</f>
        <v>#N/A</v>
      </c>
      <c r="L391" s="143"/>
      <c r="M391" s="144" t="e">
        <f t="shared" si="23"/>
        <v>#DIV/0!</v>
      </c>
      <c r="N391" s="145"/>
    </row>
    <row r="392" spans="2:14" s="85" customFormat="1" ht="18" customHeight="1">
      <c r="B392" s="111"/>
      <c r="C392" s="112"/>
      <c r="D392" s="102">
        <f t="shared" si="24"/>
        <v>53</v>
      </c>
      <c r="E392" s="102" t="e">
        <f>'Detail Cost'!#REF!</f>
        <v>#REF!</v>
      </c>
      <c r="F392" s="108" t="e">
        <f>'Detail Cost'!#REF!</f>
        <v>#REF!</v>
      </c>
      <c r="G392" s="109" t="e">
        <f>'Detail Cost'!#REF!</f>
        <v>#REF!</v>
      </c>
      <c r="H392" s="110" t="e">
        <f>'Detail Cost'!#REF!</f>
        <v>#REF!</v>
      </c>
      <c r="I392" s="134" t="e">
        <f t="shared" si="25"/>
        <v>#REF!</v>
      </c>
      <c r="J392" s="135" t="e">
        <f>VLOOKUP($F392,'Detail Cost'!$15:$497,'DCR- OPEN WELL'!$N$3,FALSE)*1000</f>
        <v>#REF!</v>
      </c>
      <c r="K392" s="136" t="e">
        <f>VLOOKUP($F392,'Detail Cost'!$15:$497,'DCR- OPEN WELL'!$N$4,FALSE)</f>
        <v>#REF!</v>
      </c>
      <c r="L392" s="137" t="e">
        <f t="shared" si="26"/>
        <v>#REF!</v>
      </c>
      <c r="M392" s="138" t="e">
        <f t="shared" si="23"/>
        <v>#REF!</v>
      </c>
      <c r="N392" s="139"/>
    </row>
    <row r="393" spans="2:14" s="85" customFormat="1" ht="18" customHeight="1">
      <c r="B393" s="111"/>
      <c r="C393" s="112"/>
      <c r="D393" s="102">
        <f t="shared" si="24"/>
        <v>53</v>
      </c>
      <c r="E393" s="102" t="e">
        <f>'Detail Cost'!#REF!</f>
        <v>#REF!</v>
      </c>
      <c r="F393" s="108" t="e">
        <f>'Detail Cost'!#REF!</f>
        <v>#REF!</v>
      </c>
      <c r="G393" s="109" t="e">
        <f>'Detail Cost'!#REF!</f>
        <v>#REF!</v>
      </c>
      <c r="H393" s="110" t="e">
        <f>'Detail Cost'!#REF!</f>
        <v>#REF!</v>
      </c>
      <c r="I393" s="134" t="e">
        <f t="shared" si="25"/>
        <v>#REF!</v>
      </c>
      <c r="J393" s="135" t="e">
        <f>VLOOKUP($F393,'Detail Cost'!$15:$497,'DCR- OPEN WELL'!$N$3,FALSE)*1000</f>
        <v>#REF!</v>
      </c>
      <c r="K393" s="136" t="e">
        <f>VLOOKUP($F393,'Detail Cost'!$15:$497,'DCR- OPEN WELL'!$N$4,FALSE)</f>
        <v>#REF!</v>
      </c>
      <c r="L393" s="137" t="e">
        <f t="shared" si="26"/>
        <v>#REF!</v>
      </c>
      <c r="M393" s="138" t="e">
        <f t="shared" si="23"/>
        <v>#REF!</v>
      </c>
      <c r="N393" s="139"/>
    </row>
    <row r="394" spans="2:14" s="85" customFormat="1" ht="18" customHeight="1">
      <c r="B394" s="111"/>
      <c r="C394" s="112"/>
      <c r="D394" s="102">
        <f t="shared" si="24"/>
        <v>53</v>
      </c>
      <c r="E394" s="102" t="e">
        <f>'Detail Cost'!#REF!</f>
        <v>#REF!</v>
      </c>
      <c r="F394" s="108" t="e">
        <f>'Detail Cost'!#REF!</f>
        <v>#REF!</v>
      </c>
      <c r="G394" s="109" t="e">
        <f>'Detail Cost'!#REF!</f>
        <v>#REF!</v>
      </c>
      <c r="H394" s="110" t="e">
        <f>'Detail Cost'!#REF!</f>
        <v>#REF!</v>
      </c>
      <c r="I394" s="134" t="e">
        <f t="shared" si="25"/>
        <v>#REF!</v>
      </c>
      <c r="J394" s="135" t="e">
        <f>VLOOKUP($F394,'Detail Cost'!$15:$497,'DCR- OPEN WELL'!$N$3,FALSE)*1000</f>
        <v>#REF!</v>
      </c>
      <c r="K394" s="136" t="e">
        <f>VLOOKUP($F394,'Detail Cost'!$15:$497,'DCR- OPEN WELL'!$N$4,FALSE)</f>
        <v>#REF!</v>
      </c>
      <c r="L394" s="137" t="e">
        <f t="shared" si="26"/>
        <v>#REF!</v>
      </c>
      <c r="M394" s="138" t="e">
        <f t="shared" si="23"/>
        <v>#REF!</v>
      </c>
      <c r="N394" s="139"/>
    </row>
    <row r="395" spans="2:14" s="85" customFormat="1" ht="18" customHeight="1">
      <c r="B395" s="111"/>
      <c r="C395" s="112"/>
      <c r="D395" s="102">
        <f t="shared" si="24"/>
        <v>53</v>
      </c>
      <c r="E395" s="102" t="e">
        <f>'Detail Cost'!#REF!</f>
        <v>#REF!</v>
      </c>
      <c r="F395" s="108" t="e">
        <f>'Detail Cost'!#REF!</f>
        <v>#REF!</v>
      </c>
      <c r="G395" s="109" t="e">
        <f>'Detail Cost'!#REF!</f>
        <v>#REF!</v>
      </c>
      <c r="H395" s="110" t="e">
        <f>'Detail Cost'!#REF!</f>
        <v>#REF!</v>
      </c>
      <c r="I395" s="134" t="e">
        <f t="shared" si="25"/>
        <v>#REF!</v>
      </c>
      <c r="J395" s="135" t="e">
        <f>VLOOKUP($F395,'Detail Cost'!$15:$497,'DCR- OPEN WELL'!$N$3,FALSE)*1000</f>
        <v>#REF!</v>
      </c>
      <c r="K395" s="136" t="e">
        <f>VLOOKUP($F395,'Detail Cost'!$15:$497,'DCR- OPEN WELL'!$N$4,FALSE)</f>
        <v>#REF!</v>
      </c>
      <c r="L395" s="137" t="e">
        <f t="shared" si="26"/>
        <v>#REF!</v>
      </c>
      <c r="M395" s="138" t="e">
        <f t="shared" si="23"/>
        <v>#REF!</v>
      </c>
      <c r="N395" s="139"/>
    </row>
    <row r="396" spans="2:14" s="85" customFormat="1" ht="18" customHeight="1">
      <c r="B396" s="111"/>
      <c r="C396" s="112"/>
      <c r="D396" s="102">
        <f t="shared" si="24"/>
        <v>53</v>
      </c>
      <c r="E396" s="102" t="e">
        <f>'Detail Cost'!#REF!</f>
        <v>#REF!</v>
      </c>
      <c r="F396" s="108" t="e">
        <f>'Detail Cost'!#REF!</f>
        <v>#REF!</v>
      </c>
      <c r="G396" s="109" t="e">
        <f>'Detail Cost'!#REF!</f>
        <v>#REF!</v>
      </c>
      <c r="H396" s="110" t="e">
        <f>'Detail Cost'!#REF!</f>
        <v>#REF!</v>
      </c>
      <c r="I396" s="134" t="e">
        <f t="shared" si="25"/>
        <v>#REF!</v>
      </c>
      <c r="J396" s="135" t="e">
        <f>VLOOKUP($F396,'Detail Cost'!$15:$497,'DCR- OPEN WELL'!$N$3,FALSE)*1000</f>
        <v>#REF!</v>
      </c>
      <c r="K396" s="136" t="e">
        <f>VLOOKUP($F396,'Detail Cost'!$15:$497,'DCR- OPEN WELL'!$N$4,FALSE)</f>
        <v>#REF!</v>
      </c>
      <c r="L396" s="137" t="e">
        <f t="shared" si="26"/>
        <v>#REF!</v>
      </c>
      <c r="M396" s="138" t="e">
        <f t="shared" si="23"/>
        <v>#REF!</v>
      </c>
      <c r="N396" s="139"/>
    </row>
    <row r="397" spans="2:14" s="85" customFormat="1" ht="18" customHeight="1">
      <c r="B397" s="111"/>
      <c r="C397" s="112"/>
      <c r="D397" s="102">
        <f t="shared" si="24"/>
        <v>53</v>
      </c>
      <c r="E397" s="102" t="e">
        <f>'Detail Cost'!#REF!</f>
        <v>#REF!</v>
      </c>
      <c r="F397" s="108" t="e">
        <f>'Detail Cost'!#REF!</f>
        <v>#REF!</v>
      </c>
      <c r="G397" s="109" t="e">
        <f>'Detail Cost'!#REF!</f>
        <v>#REF!</v>
      </c>
      <c r="H397" s="110" t="e">
        <f>'Detail Cost'!#REF!</f>
        <v>#REF!</v>
      </c>
      <c r="I397" s="134" t="e">
        <f t="shared" si="25"/>
        <v>#REF!</v>
      </c>
      <c r="J397" s="135" t="e">
        <f>VLOOKUP($F397,'Detail Cost'!$15:$497,'DCR- OPEN WELL'!$N$3,FALSE)*1000</f>
        <v>#REF!</v>
      </c>
      <c r="K397" s="136" t="e">
        <f>VLOOKUP($F397,'Detail Cost'!$15:$497,'DCR- OPEN WELL'!$N$4,FALSE)</f>
        <v>#REF!</v>
      </c>
      <c r="L397" s="137" t="e">
        <f t="shared" si="26"/>
        <v>#REF!</v>
      </c>
      <c r="M397" s="138" t="e">
        <f t="shared" ref="M397:M460" si="27">L397/I397</f>
        <v>#REF!</v>
      </c>
      <c r="N397" s="139"/>
    </row>
    <row r="398" spans="2:14" s="85" customFormat="1" ht="18" customHeight="1">
      <c r="B398" s="111"/>
      <c r="C398" s="112"/>
      <c r="D398" s="102">
        <f t="shared" ref="D398:D461" si="28">D397</f>
        <v>53</v>
      </c>
      <c r="E398" s="102" t="e">
        <f>'Detail Cost'!#REF!</f>
        <v>#REF!</v>
      </c>
      <c r="F398" s="108" t="e">
        <f>'Detail Cost'!#REF!</f>
        <v>#REF!</v>
      </c>
      <c r="G398" s="109" t="e">
        <f>'Detail Cost'!#REF!</f>
        <v>#REF!</v>
      </c>
      <c r="H398" s="110" t="e">
        <f>'Detail Cost'!#REF!</f>
        <v>#REF!</v>
      </c>
      <c r="I398" s="134" t="e">
        <f t="shared" si="25"/>
        <v>#REF!</v>
      </c>
      <c r="J398" s="135" t="e">
        <f>VLOOKUP($F398,'Detail Cost'!$15:$497,'DCR- OPEN WELL'!$N$3,FALSE)*1000</f>
        <v>#REF!</v>
      </c>
      <c r="K398" s="136" t="e">
        <f>VLOOKUP($F398,'Detail Cost'!$15:$497,'DCR- OPEN WELL'!$N$4,FALSE)</f>
        <v>#REF!</v>
      </c>
      <c r="L398" s="137" t="e">
        <f t="shared" si="26"/>
        <v>#REF!</v>
      </c>
      <c r="M398" s="138" t="e">
        <f t="shared" si="27"/>
        <v>#REF!</v>
      </c>
      <c r="N398" s="139"/>
    </row>
    <row r="399" spans="2:14" s="85" customFormat="1" ht="18" customHeight="1">
      <c r="B399" s="111"/>
      <c r="C399" s="112"/>
      <c r="D399" s="102">
        <f t="shared" si="28"/>
        <v>53</v>
      </c>
      <c r="E399" s="102" t="e">
        <f>'Detail Cost'!#REF!</f>
        <v>#REF!</v>
      </c>
      <c r="F399" s="108" t="e">
        <f>'Detail Cost'!#REF!</f>
        <v>#REF!</v>
      </c>
      <c r="G399" s="109" t="e">
        <f>'Detail Cost'!#REF!</f>
        <v>#REF!</v>
      </c>
      <c r="H399" s="110" t="e">
        <f>'Detail Cost'!#REF!</f>
        <v>#REF!</v>
      </c>
      <c r="I399" s="134" t="e">
        <f t="shared" si="25"/>
        <v>#REF!</v>
      </c>
      <c r="J399" s="135" t="e">
        <f>VLOOKUP($F399,'Detail Cost'!$15:$497,'DCR- OPEN WELL'!$N$3,FALSE)*1000</f>
        <v>#REF!</v>
      </c>
      <c r="K399" s="136" t="e">
        <f>VLOOKUP($F399,'Detail Cost'!$15:$497,'DCR- OPEN WELL'!$N$4,FALSE)</f>
        <v>#REF!</v>
      </c>
      <c r="L399" s="137" t="e">
        <f t="shared" si="26"/>
        <v>#REF!</v>
      </c>
      <c r="M399" s="138" t="e">
        <f t="shared" si="27"/>
        <v>#REF!</v>
      </c>
      <c r="N399" s="139"/>
    </row>
    <row r="400" spans="2:14" s="85" customFormat="1" ht="18" customHeight="1">
      <c r="B400" s="111"/>
      <c r="C400" s="112"/>
      <c r="D400" s="102">
        <f t="shared" si="28"/>
        <v>53</v>
      </c>
      <c r="E400" s="102" t="e">
        <f>'Detail Cost'!#REF!</f>
        <v>#REF!</v>
      </c>
      <c r="F400" s="108" t="e">
        <f>'Detail Cost'!#REF!</f>
        <v>#REF!</v>
      </c>
      <c r="G400" s="109" t="e">
        <f>'Detail Cost'!#REF!</f>
        <v>#REF!</v>
      </c>
      <c r="H400" s="110" t="e">
        <f>'Detail Cost'!#REF!</f>
        <v>#REF!</v>
      </c>
      <c r="I400" s="134" t="e">
        <f t="shared" si="25"/>
        <v>#REF!</v>
      </c>
      <c r="J400" s="135" t="e">
        <f>VLOOKUP($F400,'Detail Cost'!$15:$497,'DCR- OPEN WELL'!$N$3,FALSE)*1000</f>
        <v>#REF!</v>
      </c>
      <c r="K400" s="136" t="e">
        <f>VLOOKUP($F400,'Detail Cost'!$15:$497,'DCR- OPEN WELL'!$N$4,FALSE)</f>
        <v>#REF!</v>
      </c>
      <c r="L400" s="137" t="e">
        <f t="shared" si="26"/>
        <v>#REF!</v>
      </c>
      <c r="M400" s="138" t="e">
        <f t="shared" si="27"/>
        <v>#REF!</v>
      </c>
      <c r="N400" s="139"/>
    </row>
    <row r="401" spans="2:14" s="85" customFormat="1" ht="18" customHeight="1">
      <c r="B401" s="111"/>
      <c r="C401" s="112"/>
      <c r="D401" s="102">
        <f t="shared" si="28"/>
        <v>53</v>
      </c>
      <c r="E401" s="102">
        <f>'Detail Cost'!C182</f>
        <v>0</v>
      </c>
      <c r="F401" s="108">
        <f>'Detail Cost'!B182</f>
        <v>0</v>
      </c>
      <c r="G401" s="109">
        <f>'Detail Cost'!D182</f>
        <v>0</v>
      </c>
      <c r="H401" s="110">
        <f>'Detail Cost'!E182</f>
        <v>0</v>
      </c>
      <c r="I401" s="134">
        <f t="shared" ref="I401:I464" si="29">(G401/13900)+H401</f>
        <v>0</v>
      </c>
      <c r="J401" s="135">
        <f>VLOOKUP($F401,'Detail Cost'!$15:$497,'DCR- OPEN WELL'!$N$3,FALSE)*1000</f>
        <v>0</v>
      </c>
      <c r="K401" s="136">
        <f>VLOOKUP($F401,'Detail Cost'!$15:$497,'DCR- OPEN WELL'!$N$4,FALSE)</f>
        <v>0</v>
      </c>
      <c r="L401" s="137">
        <f t="shared" ref="L401:L464" si="30">(J401/13900)+K401</f>
        <v>0</v>
      </c>
      <c r="M401" s="138" t="e">
        <f t="shared" si="27"/>
        <v>#DIV/0!</v>
      </c>
      <c r="N401" s="139"/>
    </row>
    <row r="402" spans="2:14" s="85" customFormat="1" ht="18" customHeight="1">
      <c r="B402" s="111"/>
      <c r="C402" s="112"/>
      <c r="D402" s="102">
        <f t="shared" si="28"/>
        <v>53</v>
      </c>
      <c r="E402" s="102" t="e">
        <f>'Detail Cost'!#REF!</f>
        <v>#REF!</v>
      </c>
      <c r="F402" s="108" t="e">
        <f>'Detail Cost'!#REF!</f>
        <v>#REF!</v>
      </c>
      <c r="G402" s="109" t="e">
        <f>'Detail Cost'!#REF!</f>
        <v>#REF!</v>
      </c>
      <c r="H402" s="110" t="e">
        <f>'Detail Cost'!#REF!</f>
        <v>#REF!</v>
      </c>
      <c r="I402" s="134" t="e">
        <f t="shared" si="29"/>
        <v>#REF!</v>
      </c>
      <c r="J402" s="135" t="e">
        <f>VLOOKUP($F402,'Detail Cost'!$15:$497,'DCR- OPEN WELL'!$N$3,FALSE)*1000</f>
        <v>#REF!</v>
      </c>
      <c r="K402" s="136" t="e">
        <f>VLOOKUP($F402,'Detail Cost'!$15:$497,'DCR- OPEN WELL'!$N$4,FALSE)</f>
        <v>#REF!</v>
      </c>
      <c r="L402" s="137" t="e">
        <f t="shared" si="30"/>
        <v>#REF!</v>
      </c>
      <c r="M402" s="138" t="e">
        <f t="shared" si="27"/>
        <v>#REF!</v>
      </c>
      <c r="N402" s="139"/>
    </row>
    <row r="403" spans="2:14" s="86" customFormat="1" ht="18" customHeight="1">
      <c r="B403" s="113"/>
      <c r="C403" s="114"/>
      <c r="D403" s="115">
        <v>54</v>
      </c>
      <c r="E403" s="115" t="str">
        <f>'Detail Cost'!C184</f>
        <v>SUB TOTAL</v>
      </c>
      <c r="F403" s="116" t="str">
        <f>'Detail Cost'!B184</f>
        <v>HELICOPTER AND AVIATION CHARGES</v>
      </c>
      <c r="G403" s="117">
        <f>'Detail Cost'!D184</f>
        <v>0</v>
      </c>
      <c r="H403" s="118">
        <f>'Detail Cost'!E184</f>
        <v>0</v>
      </c>
      <c r="I403" s="140">
        <f t="shared" si="29"/>
        <v>0</v>
      </c>
      <c r="J403" s="141" t="e">
        <f>VLOOKUP($F403,'Detail Cost'!$15:$497,'DCR- OPEN WELL'!$N$3,FALSE)*1000</f>
        <v>#N/A</v>
      </c>
      <c r="K403" s="142" t="e">
        <f>VLOOKUP($F403,'Detail Cost'!$15:$497,'DCR- OPEN WELL'!$N$4,FALSE)</f>
        <v>#N/A</v>
      </c>
      <c r="L403" s="143"/>
      <c r="M403" s="144" t="e">
        <f t="shared" si="27"/>
        <v>#DIV/0!</v>
      </c>
      <c r="N403" s="145"/>
    </row>
    <row r="404" spans="2:14" s="85" customFormat="1" ht="18" customHeight="1">
      <c r="B404" s="111"/>
      <c r="C404" s="112"/>
      <c r="D404" s="102">
        <f t="shared" si="28"/>
        <v>54</v>
      </c>
      <c r="E404" s="102" t="str">
        <f>'Detail Cost'!C185</f>
        <v>PKT</v>
      </c>
      <c r="F404" s="108">
        <f>'Detail Cost'!B185</f>
        <v>0</v>
      </c>
      <c r="G404" s="109">
        <f>'Detail Cost'!D185</f>
        <v>0</v>
      </c>
      <c r="H404" s="110">
        <f>'Detail Cost'!E185</f>
        <v>0</v>
      </c>
      <c r="I404" s="134">
        <f t="shared" si="29"/>
        <v>0</v>
      </c>
      <c r="J404" s="135">
        <f>VLOOKUP($F404,'Detail Cost'!$15:$497,'DCR- OPEN WELL'!$N$3,FALSE)*1000</f>
        <v>0</v>
      </c>
      <c r="K404" s="136">
        <f>VLOOKUP($F404,'Detail Cost'!$15:$497,'DCR- OPEN WELL'!$N$4,FALSE)</f>
        <v>0</v>
      </c>
      <c r="L404" s="137">
        <f t="shared" si="30"/>
        <v>0</v>
      </c>
      <c r="M404" s="138" t="e">
        <f t="shared" si="27"/>
        <v>#DIV/0!</v>
      </c>
      <c r="N404" s="139"/>
    </row>
    <row r="405" spans="2:14" s="85" customFormat="1" ht="18" customHeight="1">
      <c r="B405" s="111"/>
      <c r="C405" s="112"/>
      <c r="D405" s="102">
        <f t="shared" si="28"/>
        <v>54</v>
      </c>
      <c r="E405" s="102">
        <f>'Detail Cost'!C186</f>
        <v>0</v>
      </c>
      <c r="F405" s="108">
        <f>'Detail Cost'!B186</f>
        <v>0</v>
      </c>
      <c r="G405" s="109">
        <f>'Detail Cost'!D186</f>
        <v>0</v>
      </c>
      <c r="H405" s="110">
        <f>'Detail Cost'!E186</f>
        <v>0</v>
      </c>
      <c r="I405" s="134">
        <f t="shared" si="29"/>
        <v>0</v>
      </c>
      <c r="J405" s="135">
        <f>VLOOKUP($F405,'Detail Cost'!$15:$497,'DCR- OPEN WELL'!$N$3,FALSE)*1000</f>
        <v>0</v>
      </c>
      <c r="K405" s="136">
        <f>VLOOKUP($F405,'Detail Cost'!$15:$497,'DCR- OPEN WELL'!$N$4,FALSE)</f>
        <v>0</v>
      </c>
      <c r="L405" s="137">
        <f t="shared" si="30"/>
        <v>0</v>
      </c>
      <c r="M405" s="138" t="e">
        <f t="shared" si="27"/>
        <v>#DIV/0!</v>
      </c>
      <c r="N405" s="139"/>
    </row>
    <row r="406" spans="2:14" s="86" customFormat="1" ht="18" customHeight="1">
      <c r="B406" s="113"/>
      <c r="C406" s="114"/>
      <c r="D406" s="115">
        <v>55</v>
      </c>
      <c r="E406" s="115" t="str">
        <f>'Detail Cost'!C187</f>
        <v>SUB TOTAL</v>
      </c>
      <c r="F406" s="116" t="str">
        <f>'Detail Cost'!B187</f>
        <v>LAND TRANSPORTATION</v>
      </c>
      <c r="G406" s="117">
        <f>'Detail Cost'!D187</f>
        <v>0</v>
      </c>
      <c r="H406" s="118">
        <f>'Detail Cost'!E187</f>
        <v>0</v>
      </c>
      <c r="I406" s="140">
        <f t="shared" si="29"/>
        <v>0</v>
      </c>
      <c r="J406" s="141" t="e">
        <f>VLOOKUP($F406,'Detail Cost'!$15:$497,'DCR- OPEN WELL'!$N$3,FALSE)*1000</f>
        <v>#N/A</v>
      </c>
      <c r="K406" s="142" t="e">
        <f>VLOOKUP($F406,'Detail Cost'!$15:$497,'DCR- OPEN WELL'!$N$4,FALSE)</f>
        <v>#N/A</v>
      </c>
      <c r="L406" s="143"/>
      <c r="M406" s="144" t="e">
        <f t="shared" si="27"/>
        <v>#DIV/0!</v>
      </c>
      <c r="N406" s="145"/>
    </row>
    <row r="407" spans="2:14" s="85" customFormat="1" ht="18" customHeight="1">
      <c r="B407" s="111"/>
      <c r="C407" s="112"/>
      <c r="D407" s="102">
        <f t="shared" si="28"/>
        <v>55</v>
      </c>
      <c r="E407" s="102" t="e">
        <f>'Detail Cost'!#REF!</f>
        <v>#REF!</v>
      </c>
      <c r="F407" s="108" t="e">
        <f>'Detail Cost'!#REF!</f>
        <v>#REF!</v>
      </c>
      <c r="G407" s="109" t="e">
        <f>'Detail Cost'!#REF!</f>
        <v>#REF!</v>
      </c>
      <c r="H407" s="110" t="e">
        <f>'Detail Cost'!#REF!</f>
        <v>#REF!</v>
      </c>
      <c r="I407" s="134" t="e">
        <f t="shared" si="29"/>
        <v>#REF!</v>
      </c>
      <c r="J407" s="135" t="e">
        <f>VLOOKUP($F407,'Detail Cost'!$15:$497,'DCR- OPEN WELL'!$N$3,FALSE)*1000</f>
        <v>#REF!</v>
      </c>
      <c r="K407" s="136" t="e">
        <f>VLOOKUP($F407,'Detail Cost'!$15:$497,'DCR- OPEN WELL'!$N$4,FALSE)</f>
        <v>#REF!</v>
      </c>
      <c r="L407" s="137" t="e">
        <f t="shared" si="30"/>
        <v>#REF!</v>
      </c>
      <c r="M407" s="138" t="e">
        <f t="shared" si="27"/>
        <v>#REF!</v>
      </c>
      <c r="N407" s="139"/>
    </row>
    <row r="408" spans="2:14" s="85" customFormat="1" ht="18" customHeight="1">
      <c r="B408" s="111"/>
      <c r="C408" s="112"/>
      <c r="D408" s="102">
        <f t="shared" si="28"/>
        <v>55</v>
      </c>
      <c r="E408" s="102" t="str">
        <f>'Detail Cost'!C188</f>
        <v>DAYS</v>
      </c>
      <c r="F408" s="108" t="str">
        <f>'Detail Cost'!B188</f>
        <v>Vacuum Truck 6 m³</v>
      </c>
      <c r="G408" s="109">
        <f>'Detail Cost'!D188</f>
        <v>0</v>
      </c>
      <c r="H408" s="110">
        <f>'Detail Cost'!E188</f>
        <v>244.79391891891891</v>
      </c>
      <c r="I408" s="134">
        <f t="shared" si="29"/>
        <v>244.79391891891891</v>
      </c>
      <c r="J408" s="135" t="e">
        <f>VLOOKUP($F408,'Detail Cost'!$15:$497,'DCR- OPEN WELL'!$N$3,FALSE)*1000</f>
        <v>#N/A</v>
      </c>
      <c r="K408" s="136" t="e">
        <f>VLOOKUP($F408,'Detail Cost'!$15:$497,'DCR- OPEN WELL'!$N$4,FALSE)</f>
        <v>#N/A</v>
      </c>
      <c r="L408" s="137" t="e">
        <f t="shared" si="30"/>
        <v>#N/A</v>
      </c>
      <c r="M408" s="138" t="e">
        <f t="shared" si="27"/>
        <v>#N/A</v>
      </c>
      <c r="N408" s="139"/>
    </row>
    <row r="409" spans="2:14" s="85" customFormat="1" ht="18" customHeight="1">
      <c r="B409" s="111"/>
      <c r="C409" s="112"/>
      <c r="D409" s="102">
        <f t="shared" si="28"/>
        <v>55</v>
      </c>
      <c r="E409" s="102" t="e">
        <f>'Detail Cost'!#REF!</f>
        <v>#REF!</v>
      </c>
      <c r="F409" s="108" t="e">
        <f>'Detail Cost'!#REF!</f>
        <v>#REF!</v>
      </c>
      <c r="G409" s="109" t="e">
        <f>'Detail Cost'!#REF!</f>
        <v>#REF!</v>
      </c>
      <c r="H409" s="110" t="e">
        <f>'Detail Cost'!#REF!</f>
        <v>#REF!</v>
      </c>
      <c r="I409" s="134" t="e">
        <f t="shared" si="29"/>
        <v>#REF!</v>
      </c>
      <c r="J409" s="135" t="e">
        <f>VLOOKUP($F409,'Detail Cost'!$15:$497,'DCR- OPEN WELL'!$N$3,FALSE)*1000</f>
        <v>#REF!</v>
      </c>
      <c r="K409" s="136" t="e">
        <f>VLOOKUP($F409,'Detail Cost'!$15:$497,'DCR- OPEN WELL'!$N$4,FALSE)</f>
        <v>#REF!</v>
      </c>
      <c r="L409" s="137" t="e">
        <f t="shared" si="30"/>
        <v>#REF!</v>
      </c>
      <c r="M409" s="138" t="e">
        <f t="shared" si="27"/>
        <v>#REF!</v>
      </c>
      <c r="N409" s="139"/>
    </row>
    <row r="410" spans="2:14" s="85" customFormat="1" ht="18" customHeight="1">
      <c r="B410" s="111"/>
      <c r="C410" s="112"/>
      <c r="D410" s="102">
        <f t="shared" si="28"/>
        <v>55</v>
      </c>
      <c r="E410" s="102" t="e">
        <f>'Detail Cost'!#REF!</f>
        <v>#REF!</v>
      </c>
      <c r="F410" s="108" t="e">
        <f>'Detail Cost'!#REF!</f>
        <v>#REF!</v>
      </c>
      <c r="G410" s="109" t="e">
        <f>'Detail Cost'!#REF!</f>
        <v>#REF!</v>
      </c>
      <c r="H410" s="110" t="e">
        <f>'Detail Cost'!#REF!</f>
        <v>#REF!</v>
      </c>
      <c r="I410" s="134" t="e">
        <f t="shared" si="29"/>
        <v>#REF!</v>
      </c>
      <c r="J410" s="135" t="e">
        <f>VLOOKUP($F410,'Detail Cost'!$15:$497,'DCR- OPEN WELL'!$N$3,FALSE)*1000</f>
        <v>#REF!</v>
      </c>
      <c r="K410" s="136" t="e">
        <f>VLOOKUP($F410,'Detail Cost'!$15:$497,'DCR- OPEN WELL'!$N$4,FALSE)</f>
        <v>#REF!</v>
      </c>
      <c r="L410" s="137" t="e">
        <f t="shared" si="30"/>
        <v>#REF!</v>
      </c>
      <c r="M410" s="138" t="e">
        <f t="shared" si="27"/>
        <v>#REF!</v>
      </c>
      <c r="N410" s="139"/>
    </row>
    <row r="411" spans="2:14" s="85" customFormat="1" ht="18" customHeight="1">
      <c r="B411" s="111"/>
      <c r="C411" s="112"/>
      <c r="D411" s="102">
        <f t="shared" si="28"/>
        <v>55</v>
      </c>
      <c r="E411" s="102">
        <f>'Detail Cost'!C190</f>
        <v>0</v>
      </c>
      <c r="F411" s="108">
        <f>'Detail Cost'!B190</f>
        <v>0</v>
      </c>
      <c r="G411" s="109">
        <f>'Detail Cost'!D190</f>
        <v>0</v>
      </c>
      <c r="H411" s="110">
        <f>'Detail Cost'!E190</f>
        <v>0</v>
      </c>
      <c r="I411" s="134">
        <f t="shared" si="29"/>
        <v>0</v>
      </c>
      <c r="J411" s="135">
        <f>VLOOKUP($F411,'Detail Cost'!$15:$497,'DCR- OPEN WELL'!$N$3,FALSE)*1000</f>
        <v>0</v>
      </c>
      <c r="K411" s="136">
        <f>VLOOKUP($F411,'Detail Cost'!$15:$497,'DCR- OPEN WELL'!$N$4,FALSE)</f>
        <v>0</v>
      </c>
      <c r="L411" s="137">
        <f t="shared" si="30"/>
        <v>0</v>
      </c>
      <c r="M411" s="138" t="e">
        <f t="shared" si="27"/>
        <v>#DIV/0!</v>
      </c>
      <c r="N411" s="139"/>
    </row>
    <row r="412" spans="2:14" s="86" customFormat="1" ht="18" customHeight="1">
      <c r="B412" s="113"/>
      <c r="C412" s="114"/>
      <c r="D412" s="115">
        <v>56</v>
      </c>
      <c r="E412" s="115" t="str">
        <f>'Detail Cost'!C191</f>
        <v>SUB TOTAL</v>
      </c>
      <c r="F412" s="116" t="str">
        <f>'Detail Cost'!B191</f>
        <v>OTHER TRANPORTATION</v>
      </c>
      <c r="G412" s="117">
        <f>'Detail Cost'!D191</f>
        <v>0</v>
      </c>
      <c r="H412" s="118">
        <f>'Detail Cost'!E191</f>
        <v>0</v>
      </c>
      <c r="I412" s="140">
        <f t="shared" si="29"/>
        <v>0</v>
      </c>
      <c r="J412" s="141" t="e">
        <f>VLOOKUP($F412,'Detail Cost'!$15:$497,'DCR- OPEN WELL'!$N$3,FALSE)*1000</f>
        <v>#N/A</v>
      </c>
      <c r="K412" s="142" t="e">
        <f>VLOOKUP($F412,'Detail Cost'!$15:$497,'DCR- OPEN WELL'!$N$4,FALSE)</f>
        <v>#N/A</v>
      </c>
      <c r="L412" s="143"/>
      <c r="M412" s="144" t="e">
        <f t="shared" si="27"/>
        <v>#DIV/0!</v>
      </c>
      <c r="N412" s="145"/>
    </row>
    <row r="413" spans="2:14" s="85" customFormat="1" ht="18" customHeight="1">
      <c r="B413" s="111"/>
      <c r="C413" s="112"/>
      <c r="D413" s="102">
        <f t="shared" si="28"/>
        <v>56</v>
      </c>
      <c r="E413" s="102">
        <f>'Detail Cost'!C192</f>
        <v>0</v>
      </c>
      <c r="F413" s="108">
        <f>'Detail Cost'!B192</f>
        <v>0</v>
      </c>
      <c r="G413" s="109">
        <f>'Detail Cost'!D192</f>
        <v>0</v>
      </c>
      <c r="H413" s="110">
        <f>'Detail Cost'!E192</f>
        <v>0</v>
      </c>
      <c r="I413" s="134">
        <f t="shared" si="29"/>
        <v>0</v>
      </c>
      <c r="J413" s="135">
        <f>VLOOKUP($F413,'Detail Cost'!$15:$497,'DCR- OPEN WELL'!$N$3,FALSE)*1000</f>
        <v>0</v>
      </c>
      <c r="K413" s="136">
        <f>VLOOKUP($F413,'Detail Cost'!$15:$497,'DCR- OPEN WELL'!$N$4,FALSE)</f>
        <v>0</v>
      </c>
      <c r="L413" s="137">
        <f t="shared" si="30"/>
        <v>0</v>
      </c>
      <c r="M413" s="138" t="e">
        <f t="shared" si="27"/>
        <v>#DIV/0!</v>
      </c>
      <c r="N413" s="139"/>
    </row>
    <row r="414" spans="2:14" s="85" customFormat="1" ht="18" customHeight="1">
      <c r="B414" s="111"/>
      <c r="C414" s="112"/>
      <c r="D414" s="102">
        <f t="shared" si="28"/>
        <v>56</v>
      </c>
      <c r="E414" s="102" t="e">
        <f>'Detail Cost'!#REF!</f>
        <v>#REF!</v>
      </c>
      <c r="F414" s="108" t="e">
        <f>'Detail Cost'!#REF!</f>
        <v>#REF!</v>
      </c>
      <c r="G414" s="109" t="e">
        <f>'Detail Cost'!#REF!</f>
        <v>#REF!</v>
      </c>
      <c r="H414" s="110" t="e">
        <f>'Detail Cost'!#REF!</f>
        <v>#REF!</v>
      </c>
      <c r="I414" s="134" t="e">
        <f t="shared" si="29"/>
        <v>#REF!</v>
      </c>
      <c r="J414" s="135" t="e">
        <f>VLOOKUP($F414,'Detail Cost'!$15:$497,'DCR- OPEN WELL'!$N$3,FALSE)*1000</f>
        <v>#REF!</v>
      </c>
      <c r="K414" s="136" t="e">
        <f>VLOOKUP($F414,'Detail Cost'!$15:$497,'DCR- OPEN WELL'!$N$4,FALSE)</f>
        <v>#REF!</v>
      </c>
      <c r="L414" s="137" t="e">
        <f t="shared" si="30"/>
        <v>#REF!</v>
      </c>
      <c r="M414" s="138" t="e">
        <f t="shared" si="27"/>
        <v>#REF!</v>
      </c>
      <c r="N414" s="139"/>
    </row>
    <row r="415" spans="2:14" s="85" customFormat="1" ht="18" customHeight="1">
      <c r="B415" s="111"/>
      <c r="C415" s="112"/>
      <c r="D415" s="102">
        <f t="shared" si="28"/>
        <v>56</v>
      </c>
      <c r="E415" s="102">
        <f>'Detail Cost'!C193</f>
        <v>0</v>
      </c>
      <c r="F415" s="108">
        <f>'Detail Cost'!B193</f>
        <v>0</v>
      </c>
      <c r="G415" s="109">
        <f>'Detail Cost'!D193</f>
        <v>0</v>
      </c>
      <c r="H415" s="110">
        <f>'Detail Cost'!E193</f>
        <v>0</v>
      </c>
      <c r="I415" s="134">
        <f t="shared" si="29"/>
        <v>0</v>
      </c>
      <c r="J415" s="135">
        <f>VLOOKUP($F415,'Detail Cost'!$15:$497,'DCR- OPEN WELL'!$N$3,FALSE)*1000</f>
        <v>0</v>
      </c>
      <c r="K415" s="136">
        <f>VLOOKUP($F415,'Detail Cost'!$15:$497,'DCR- OPEN WELL'!$N$4,FALSE)</f>
        <v>0</v>
      </c>
      <c r="L415" s="137">
        <f t="shared" si="30"/>
        <v>0</v>
      </c>
      <c r="M415" s="138" t="e">
        <f t="shared" si="27"/>
        <v>#DIV/0!</v>
      </c>
      <c r="N415" s="139"/>
    </row>
    <row r="416" spans="2:14" s="86" customFormat="1" ht="18" customHeight="1">
      <c r="B416" s="113"/>
      <c r="C416" s="114"/>
      <c r="D416" s="115">
        <v>57</v>
      </c>
      <c r="E416" s="115" t="str">
        <f>'Detail Cost'!C194</f>
        <v>SUB TOTAL</v>
      </c>
      <c r="F416" s="116" t="str">
        <f>'Detail Cost'!B194</f>
        <v>FUEL AND LUBRICANTS</v>
      </c>
      <c r="G416" s="117">
        <f>'Detail Cost'!D194</f>
        <v>0</v>
      </c>
      <c r="H416" s="118">
        <f>'Detail Cost'!E194</f>
        <v>0</v>
      </c>
      <c r="I416" s="140">
        <f t="shared" si="29"/>
        <v>0</v>
      </c>
      <c r="J416" s="141" t="e">
        <f>VLOOKUP($F416,'Detail Cost'!$15:$497,'DCR- OPEN WELL'!$N$3,FALSE)*1000</f>
        <v>#N/A</v>
      </c>
      <c r="K416" s="142" t="e">
        <f>VLOOKUP($F416,'Detail Cost'!$15:$497,'DCR- OPEN WELL'!$N$4,FALSE)</f>
        <v>#N/A</v>
      </c>
      <c r="L416" s="143"/>
      <c r="M416" s="144" t="e">
        <f t="shared" si="27"/>
        <v>#DIV/0!</v>
      </c>
      <c r="N416" s="145"/>
    </row>
    <row r="417" spans="2:14" s="85" customFormat="1" ht="18" customHeight="1">
      <c r="B417" s="111"/>
      <c r="C417" s="112"/>
      <c r="D417" s="102">
        <f t="shared" si="28"/>
        <v>57</v>
      </c>
      <c r="E417" s="102" t="str">
        <f>'Detail Cost'!C195</f>
        <v>LTR</v>
      </c>
      <c r="F417" s="108" t="str">
        <f>'Detail Cost'!B195</f>
        <v>Solar Operasi Rig 350 HP</v>
      </c>
      <c r="G417" s="109">
        <f>'Detail Cost'!D195</f>
        <v>0</v>
      </c>
      <c r="H417" s="110">
        <f>'Detail Cost'!E195</f>
        <v>1.36</v>
      </c>
      <c r="I417" s="134">
        <f t="shared" si="29"/>
        <v>1.36</v>
      </c>
      <c r="J417" s="135" t="e">
        <f>VLOOKUP($F417,'Detail Cost'!$15:$497,'DCR- OPEN WELL'!$N$3,FALSE)*1000</f>
        <v>#N/A</v>
      </c>
      <c r="K417" s="136" t="e">
        <f>VLOOKUP($F417,'Detail Cost'!$15:$497,'DCR- OPEN WELL'!$N$4,FALSE)</f>
        <v>#N/A</v>
      </c>
      <c r="L417" s="137" t="e">
        <f t="shared" si="30"/>
        <v>#N/A</v>
      </c>
      <c r="M417" s="138" t="e">
        <f t="shared" si="27"/>
        <v>#N/A</v>
      </c>
      <c r="N417" s="139"/>
    </row>
    <row r="418" spans="2:14" s="85" customFormat="1" ht="18" customHeight="1">
      <c r="B418" s="111"/>
      <c r="C418" s="112"/>
      <c r="D418" s="102">
        <f t="shared" si="28"/>
        <v>57</v>
      </c>
      <c r="E418" s="102" t="e">
        <f>'Detail Cost'!#REF!</f>
        <v>#REF!</v>
      </c>
      <c r="F418" s="108" t="e">
        <f>'Detail Cost'!#REF!</f>
        <v>#REF!</v>
      </c>
      <c r="G418" s="109" t="e">
        <f>'Detail Cost'!#REF!</f>
        <v>#REF!</v>
      </c>
      <c r="H418" s="110" t="e">
        <f>'Detail Cost'!#REF!</f>
        <v>#REF!</v>
      </c>
      <c r="I418" s="134" t="e">
        <f t="shared" si="29"/>
        <v>#REF!</v>
      </c>
      <c r="J418" s="135" t="e">
        <f>VLOOKUP($F418,'Detail Cost'!$15:$497,'DCR- OPEN WELL'!$N$3,FALSE)*1000</f>
        <v>#REF!</v>
      </c>
      <c r="K418" s="136" t="e">
        <f>VLOOKUP($F418,'Detail Cost'!$15:$497,'DCR- OPEN WELL'!$N$4,FALSE)</f>
        <v>#REF!</v>
      </c>
      <c r="L418" s="137" t="e">
        <f t="shared" si="30"/>
        <v>#REF!</v>
      </c>
      <c r="M418" s="138" t="e">
        <f t="shared" si="27"/>
        <v>#REF!</v>
      </c>
      <c r="N418" s="139"/>
    </row>
    <row r="419" spans="2:14" s="85" customFormat="1" ht="18" customHeight="1">
      <c r="B419" s="111"/>
      <c r="C419" s="112"/>
      <c r="D419" s="102">
        <f t="shared" si="28"/>
        <v>57</v>
      </c>
      <c r="E419" s="102">
        <f>'Detail Cost'!C197</f>
        <v>0</v>
      </c>
      <c r="F419" s="108">
        <f>'Detail Cost'!B197</f>
        <v>0</v>
      </c>
      <c r="G419" s="109">
        <f>'Detail Cost'!D197</f>
        <v>0</v>
      </c>
      <c r="H419" s="110">
        <f>'Detail Cost'!E197</f>
        <v>0</v>
      </c>
      <c r="I419" s="134">
        <f t="shared" si="29"/>
        <v>0</v>
      </c>
      <c r="J419" s="135">
        <f>VLOOKUP($F419,'Detail Cost'!$15:$497,'DCR- OPEN WELL'!$N$3,FALSE)*1000</f>
        <v>0</v>
      </c>
      <c r="K419" s="136">
        <f>VLOOKUP($F419,'Detail Cost'!$15:$497,'DCR- OPEN WELL'!$N$4,FALSE)</f>
        <v>0</v>
      </c>
      <c r="L419" s="137">
        <f t="shared" si="30"/>
        <v>0</v>
      </c>
      <c r="M419" s="138" t="e">
        <f t="shared" si="27"/>
        <v>#DIV/0!</v>
      </c>
      <c r="N419" s="139"/>
    </row>
    <row r="420" spans="2:14" s="86" customFormat="1" ht="18" customHeight="1">
      <c r="B420" s="113"/>
      <c r="C420" s="114"/>
      <c r="D420" s="115">
        <v>58</v>
      </c>
      <c r="E420" s="115" t="str">
        <f>'Detail Cost'!C198</f>
        <v>SUB TOTAL</v>
      </c>
      <c r="F420" s="116" t="str">
        <f>'Detail Cost'!B198</f>
        <v>CAMP FACILITIES</v>
      </c>
      <c r="G420" s="117">
        <f>'Detail Cost'!D198</f>
        <v>0</v>
      </c>
      <c r="H420" s="118">
        <f>'Detail Cost'!E198</f>
        <v>0</v>
      </c>
      <c r="I420" s="140">
        <f t="shared" si="29"/>
        <v>0</v>
      </c>
      <c r="J420" s="141" t="e">
        <f>VLOOKUP($F420,'Detail Cost'!$15:$497,'DCR- OPEN WELL'!$N$3,FALSE)*1000</f>
        <v>#N/A</v>
      </c>
      <c r="K420" s="142" t="e">
        <f>VLOOKUP($F420,'Detail Cost'!$15:$497,'DCR- OPEN WELL'!$N$4,FALSE)</f>
        <v>#N/A</v>
      </c>
      <c r="L420" s="143"/>
      <c r="M420" s="144" t="e">
        <f t="shared" si="27"/>
        <v>#DIV/0!</v>
      </c>
      <c r="N420" s="145"/>
    </row>
    <row r="421" spans="2:14" s="85" customFormat="1" ht="18" customHeight="1">
      <c r="B421" s="111"/>
      <c r="C421" s="112"/>
      <c r="D421" s="102">
        <f t="shared" si="28"/>
        <v>58</v>
      </c>
      <c r="E421" s="102" t="str">
        <f>'Detail Cost'!C199</f>
        <v>DAYS</v>
      </c>
      <c r="F421" s="108" t="str">
        <f>'Detail Cost'!B199</f>
        <v>Fasilitas Kesehatan Rig Site</v>
      </c>
      <c r="G421" s="109">
        <f>'Detail Cost'!D199</f>
        <v>0</v>
      </c>
      <c r="H421" s="110">
        <f>'Detail Cost'!E199</f>
        <v>265.43918918918916</v>
      </c>
      <c r="I421" s="134">
        <f t="shared" si="29"/>
        <v>265.43918918918916</v>
      </c>
      <c r="J421" s="135" t="e">
        <f>VLOOKUP($F421,'Detail Cost'!$15:$497,'DCR- OPEN WELL'!$N$3,FALSE)*1000</f>
        <v>#N/A</v>
      </c>
      <c r="K421" s="136" t="e">
        <f>VLOOKUP($F421,'Detail Cost'!$15:$497,'DCR- OPEN WELL'!$N$4,FALSE)</f>
        <v>#N/A</v>
      </c>
      <c r="L421" s="137" t="e">
        <f t="shared" si="30"/>
        <v>#N/A</v>
      </c>
      <c r="M421" s="138" t="e">
        <f t="shared" si="27"/>
        <v>#N/A</v>
      </c>
      <c r="N421" s="139"/>
    </row>
    <row r="422" spans="2:14" s="85" customFormat="1" ht="18" customHeight="1">
      <c r="B422" s="111"/>
      <c r="C422" s="112"/>
      <c r="D422" s="102">
        <f t="shared" si="28"/>
        <v>58</v>
      </c>
      <c r="E422" s="102" t="e">
        <f>'Detail Cost'!#REF!</f>
        <v>#REF!</v>
      </c>
      <c r="F422" s="108" t="e">
        <f>'Detail Cost'!#REF!</f>
        <v>#REF!</v>
      </c>
      <c r="G422" s="109" t="e">
        <f>'Detail Cost'!#REF!</f>
        <v>#REF!</v>
      </c>
      <c r="H422" s="110" t="e">
        <f>'Detail Cost'!#REF!</f>
        <v>#REF!</v>
      </c>
      <c r="I422" s="134" t="e">
        <f t="shared" si="29"/>
        <v>#REF!</v>
      </c>
      <c r="J422" s="135" t="e">
        <f>VLOOKUP($F422,'Detail Cost'!$15:$497,'DCR- OPEN WELL'!$N$3,FALSE)*1000</f>
        <v>#REF!</v>
      </c>
      <c r="K422" s="136" t="e">
        <f>VLOOKUP($F422,'Detail Cost'!$15:$497,'DCR- OPEN WELL'!$N$4,FALSE)</f>
        <v>#REF!</v>
      </c>
      <c r="L422" s="137" t="e">
        <f t="shared" si="30"/>
        <v>#REF!</v>
      </c>
      <c r="M422" s="138" t="e">
        <f t="shared" si="27"/>
        <v>#REF!</v>
      </c>
      <c r="N422" s="139"/>
    </row>
    <row r="423" spans="2:14" s="85" customFormat="1" ht="18" customHeight="1">
      <c r="B423" s="111"/>
      <c r="C423" s="112"/>
      <c r="D423" s="102">
        <f t="shared" si="28"/>
        <v>58</v>
      </c>
      <c r="E423" s="102" t="e">
        <f>'Detail Cost'!#REF!</f>
        <v>#REF!</v>
      </c>
      <c r="F423" s="108" t="e">
        <f>'Detail Cost'!#REF!</f>
        <v>#REF!</v>
      </c>
      <c r="G423" s="109" t="e">
        <f>'Detail Cost'!#REF!</f>
        <v>#REF!</v>
      </c>
      <c r="H423" s="110" t="e">
        <f>'Detail Cost'!#REF!</f>
        <v>#REF!</v>
      </c>
      <c r="I423" s="134" t="e">
        <f t="shared" si="29"/>
        <v>#REF!</v>
      </c>
      <c r="J423" s="135" t="e">
        <f>VLOOKUP($F423,'Detail Cost'!$15:$497,'DCR- OPEN WELL'!$N$3,FALSE)*1000</f>
        <v>#REF!</v>
      </c>
      <c r="K423" s="136" t="e">
        <f>VLOOKUP($F423,'Detail Cost'!$15:$497,'DCR- OPEN WELL'!$N$4,FALSE)</f>
        <v>#REF!</v>
      </c>
      <c r="L423" s="137" t="e">
        <f t="shared" si="30"/>
        <v>#REF!</v>
      </c>
      <c r="M423" s="138" t="e">
        <f t="shared" si="27"/>
        <v>#REF!</v>
      </c>
      <c r="N423" s="139"/>
    </row>
    <row r="424" spans="2:14" s="85" customFormat="1" ht="18" customHeight="1">
      <c r="B424" s="111"/>
      <c r="C424" s="112"/>
      <c r="D424" s="102">
        <f t="shared" si="28"/>
        <v>58</v>
      </c>
      <c r="E424" s="102" t="e">
        <f>'Detail Cost'!#REF!</f>
        <v>#REF!</v>
      </c>
      <c r="F424" s="108" t="e">
        <f>'Detail Cost'!#REF!</f>
        <v>#REF!</v>
      </c>
      <c r="G424" s="109" t="e">
        <f>'Detail Cost'!#REF!</f>
        <v>#REF!</v>
      </c>
      <c r="H424" s="110" t="e">
        <f>'Detail Cost'!#REF!</f>
        <v>#REF!</v>
      </c>
      <c r="I424" s="134" t="e">
        <f t="shared" si="29"/>
        <v>#REF!</v>
      </c>
      <c r="J424" s="135" t="e">
        <f>VLOOKUP($F424,'Detail Cost'!$15:$497,'DCR- OPEN WELL'!$N$3,FALSE)*1000</f>
        <v>#REF!</v>
      </c>
      <c r="K424" s="136" t="e">
        <f>VLOOKUP($F424,'Detail Cost'!$15:$497,'DCR- OPEN WELL'!$N$4,FALSE)</f>
        <v>#REF!</v>
      </c>
      <c r="L424" s="137" t="e">
        <f t="shared" si="30"/>
        <v>#REF!</v>
      </c>
      <c r="M424" s="138" t="e">
        <f t="shared" si="27"/>
        <v>#REF!</v>
      </c>
      <c r="N424" s="139"/>
    </row>
    <row r="425" spans="2:14" s="85" customFormat="1" ht="18" customHeight="1">
      <c r="B425" s="111"/>
      <c r="C425" s="112"/>
      <c r="D425" s="102">
        <f t="shared" si="28"/>
        <v>58</v>
      </c>
      <c r="E425" s="102">
        <f>'Detail Cost'!C201</f>
        <v>0</v>
      </c>
      <c r="F425" s="108">
        <f>'Detail Cost'!B201</f>
        <v>0</v>
      </c>
      <c r="G425" s="109">
        <f>'Detail Cost'!D201</f>
        <v>0</v>
      </c>
      <c r="H425" s="110">
        <f>'Detail Cost'!E201</f>
        <v>0</v>
      </c>
      <c r="I425" s="134">
        <f t="shared" si="29"/>
        <v>0</v>
      </c>
      <c r="J425" s="135">
        <f>VLOOKUP($F425,'Detail Cost'!$15:$497,'DCR- OPEN WELL'!$N$3,FALSE)*1000</f>
        <v>0</v>
      </c>
      <c r="K425" s="136">
        <f>VLOOKUP($F425,'Detail Cost'!$15:$497,'DCR- OPEN WELL'!$N$4,FALSE)</f>
        <v>0</v>
      </c>
      <c r="L425" s="137">
        <f t="shared" si="30"/>
        <v>0</v>
      </c>
      <c r="M425" s="138" t="e">
        <f t="shared" si="27"/>
        <v>#DIV/0!</v>
      </c>
      <c r="N425" s="139"/>
    </row>
    <row r="426" spans="2:14" s="86" customFormat="1" ht="18" customHeight="1">
      <c r="B426" s="113"/>
      <c r="C426" s="114"/>
      <c r="D426" s="115">
        <v>59</v>
      </c>
      <c r="E426" s="115" t="str">
        <f>'Detail Cost'!C202</f>
        <v>SUB TOTAL</v>
      </c>
      <c r="F426" s="116" t="str">
        <f>'Detail Cost'!B202</f>
        <v>ALLOCATED OVERHEADS - FIELD OFFICES</v>
      </c>
      <c r="G426" s="117">
        <f>'Detail Cost'!D202</f>
        <v>0</v>
      </c>
      <c r="H426" s="118">
        <f>'Detail Cost'!E202</f>
        <v>0</v>
      </c>
      <c r="I426" s="140">
        <f t="shared" si="29"/>
        <v>0</v>
      </c>
      <c r="J426" s="141" t="e">
        <f>VLOOKUP($F426,'Detail Cost'!$15:$497,'DCR- OPEN WELL'!$N$3,FALSE)*1000</f>
        <v>#N/A</v>
      </c>
      <c r="K426" s="142" t="e">
        <f>VLOOKUP($F426,'Detail Cost'!$15:$497,'DCR- OPEN WELL'!$N$4,FALSE)</f>
        <v>#N/A</v>
      </c>
      <c r="L426" s="143"/>
      <c r="M426" s="144" t="e">
        <f t="shared" si="27"/>
        <v>#DIV/0!</v>
      </c>
      <c r="N426" s="145"/>
    </row>
    <row r="427" spans="2:14" s="85" customFormat="1" ht="18" customHeight="1">
      <c r="B427" s="111"/>
      <c r="C427" s="112"/>
      <c r="D427" s="102">
        <f t="shared" si="28"/>
        <v>59</v>
      </c>
      <c r="E427" s="102" t="str">
        <f>'Detail Cost'!C203</f>
        <v>PKT</v>
      </c>
      <c r="F427" s="108" t="str">
        <f>'Detail Cost'!B203</f>
        <v>Field Office</v>
      </c>
      <c r="G427" s="109">
        <f>'Detail Cost'!D203</f>
        <v>0</v>
      </c>
      <c r="H427" s="110">
        <f>'Detail Cost'!E203</f>
        <v>947.07834116237348</v>
      </c>
      <c r="I427" s="134">
        <f t="shared" si="29"/>
        <v>947.07834116237348</v>
      </c>
      <c r="J427" s="135" t="e">
        <f>VLOOKUP($F427,'Detail Cost'!$15:$497,'DCR- OPEN WELL'!$N$3,FALSE)*1000</f>
        <v>#N/A</v>
      </c>
      <c r="K427" s="136" t="e">
        <f>VLOOKUP($F427,'Detail Cost'!$15:$497,'DCR- OPEN WELL'!$N$4,FALSE)</f>
        <v>#N/A</v>
      </c>
      <c r="L427" s="137" t="e">
        <f t="shared" si="30"/>
        <v>#N/A</v>
      </c>
      <c r="M427" s="138" t="e">
        <f t="shared" si="27"/>
        <v>#N/A</v>
      </c>
      <c r="N427" s="139"/>
    </row>
    <row r="428" spans="2:14" s="85" customFormat="1" ht="18" customHeight="1">
      <c r="B428" s="111"/>
      <c r="C428" s="112"/>
      <c r="D428" s="102">
        <f t="shared" si="28"/>
        <v>59</v>
      </c>
      <c r="E428" s="102" t="str">
        <f>'Detail Cost'!C204</f>
        <v>PKT</v>
      </c>
      <c r="F428" s="108" t="str">
        <f>'Detail Cost'!B204</f>
        <v>Jakarta Office</v>
      </c>
      <c r="G428" s="109">
        <f>'Detail Cost'!D204</f>
        <v>0</v>
      </c>
      <c r="H428" s="110">
        <f>'Detail Cost'!E204</f>
        <v>947.07834116237348</v>
      </c>
      <c r="I428" s="134">
        <f t="shared" si="29"/>
        <v>947.07834116237348</v>
      </c>
      <c r="J428" s="135" t="e">
        <f>VLOOKUP($F428,'Detail Cost'!$15:$497,'DCR- OPEN WELL'!$N$3,FALSE)*1000</f>
        <v>#N/A</v>
      </c>
      <c r="K428" s="136" t="e">
        <f>VLOOKUP($F428,'Detail Cost'!$15:$497,'DCR- OPEN WELL'!$N$4,FALSE)</f>
        <v>#N/A</v>
      </c>
      <c r="L428" s="137" t="e">
        <f t="shared" si="30"/>
        <v>#N/A</v>
      </c>
      <c r="M428" s="138" t="e">
        <f t="shared" si="27"/>
        <v>#N/A</v>
      </c>
      <c r="N428" s="139"/>
    </row>
    <row r="429" spans="2:14" s="85" customFormat="1" ht="18" customHeight="1">
      <c r="B429" s="111"/>
      <c r="C429" s="112"/>
      <c r="D429" s="102">
        <f t="shared" si="28"/>
        <v>59</v>
      </c>
      <c r="E429" s="102">
        <f>'Detail Cost'!C206</f>
        <v>0</v>
      </c>
      <c r="F429" s="108">
        <f>'Detail Cost'!B206</f>
        <v>0</v>
      </c>
      <c r="G429" s="109">
        <f>'Detail Cost'!D206</f>
        <v>0</v>
      </c>
      <c r="H429" s="110">
        <f>'Detail Cost'!E206</f>
        <v>0</v>
      </c>
      <c r="I429" s="134">
        <f t="shared" si="29"/>
        <v>0</v>
      </c>
      <c r="J429" s="135">
        <f>VLOOKUP($F429,'Detail Cost'!$15:$497,'DCR- OPEN WELL'!$N$3,FALSE)*1000</f>
        <v>0</v>
      </c>
      <c r="K429" s="136">
        <f>VLOOKUP($F429,'Detail Cost'!$15:$497,'DCR- OPEN WELL'!$N$4,FALSE)</f>
        <v>0</v>
      </c>
      <c r="L429" s="137">
        <f t="shared" si="30"/>
        <v>0</v>
      </c>
      <c r="M429" s="138" t="e">
        <f t="shared" si="27"/>
        <v>#DIV/0!</v>
      </c>
      <c r="N429" s="139"/>
    </row>
    <row r="430" spans="2:14" s="85" customFormat="1" ht="18" customHeight="1">
      <c r="B430" s="111"/>
      <c r="C430" s="112"/>
      <c r="D430" s="102">
        <v>60</v>
      </c>
      <c r="E430" s="102" t="str">
        <f>'Detail Cost'!C207</f>
        <v>SUB TOTAL</v>
      </c>
      <c r="F430" s="108" t="str">
        <f>'Detail Cost'!B207</f>
        <v>ALLOCATED OVERHEADS - JAKARTA OFFICES</v>
      </c>
      <c r="G430" s="109">
        <f>'Detail Cost'!D207</f>
        <v>0</v>
      </c>
      <c r="H430" s="110">
        <f>'Detail Cost'!E207</f>
        <v>0</v>
      </c>
      <c r="I430" s="134">
        <f t="shared" si="29"/>
        <v>0</v>
      </c>
      <c r="J430" s="135" t="e">
        <f>VLOOKUP($F430,'Detail Cost'!$15:$497,'DCR- OPEN WELL'!$N$3,FALSE)*1000</f>
        <v>#N/A</v>
      </c>
      <c r="K430" s="136" t="e">
        <f>VLOOKUP($F430,'Detail Cost'!$15:$497,'DCR- OPEN WELL'!$N$4,FALSE)</f>
        <v>#N/A</v>
      </c>
      <c r="L430" s="137" t="e">
        <f t="shared" si="30"/>
        <v>#N/A</v>
      </c>
      <c r="M430" s="138" t="e">
        <f t="shared" si="27"/>
        <v>#N/A</v>
      </c>
      <c r="N430" s="139"/>
    </row>
    <row r="431" spans="2:14" s="85" customFormat="1" ht="18" customHeight="1">
      <c r="B431" s="111"/>
      <c r="C431" s="112"/>
      <c r="D431" s="102">
        <f t="shared" si="28"/>
        <v>60</v>
      </c>
      <c r="E431" s="102">
        <f>'Detail Cost'!C208</f>
        <v>0</v>
      </c>
      <c r="F431" s="108">
        <f>'Detail Cost'!B208</f>
        <v>0</v>
      </c>
      <c r="G431" s="109">
        <f>'Detail Cost'!D208</f>
        <v>0</v>
      </c>
      <c r="H431" s="110">
        <f>'Detail Cost'!E208</f>
        <v>0</v>
      </c>
      <c r="I431" s="134">
        <f t="shared" si="29"/>
        <v>0</v>
      </c>
      <c r="J431" s="135">
        <f>VLOOKUP($F431,'Detail Cost'!$15:$497,'DCR- OPEN WELL'!$N$3,FALSE)*1000</f>
        <v>0</v>
      </c>
      <c r="K431" s="136">
        <f>VLOOKUP($F431,'Detail Cost'!$15:$497,'DCR- OPEN WELL'!$N$4,FALSE)</f>
        <v>0</v>
      </c>
      <c r="L431" s="137">
        <f t="shared" si="30"/>
        <v>0</v>
      </c>
      <c r="M431" s="138" t="e">
        <f t="shared" si="27"/>
        <v>#DIV/0!</v>
      </c>
      <c r="N431" s="139"/>
    </row>
    <row r="432" spans="2:14" s="85" customFormat="1" ht="18" customHeight="1">
      <c r="B432" s="111"/>
      <c r="C432" s="112"/>
      <c r="D432" s="102">
        <f t="shared" si="28"/>
        <v>60</v>
      </c>
      <c r="E432" s="102">
        <f>'Detail Cost'!C209</f>
        <v>0</v>
      </c>
      <c r="F432" s="108">
        <f>'Detail Cost'!B209</f>
        <v>0</v>
      </c>
      <c r="G432" s="109">
        <f>'Detail Cost'!D209</f>
        <v>0</v>
      </c>
      <c r="H432" s="110">
        <f>'Detail Cost'!E209</f>
        <v>0</v>
      </c>
      <c r="I432" s="134">
        <f t="shared" si="29"/>
        <v>0</v>
      </c>
      <c r="J432" s="135">
        <f>VLOOKUP($F432,'Detail Cost'!$15:$497,'DCR- OPEN WELL'!$N$3,FALSE)*1000</f>
        <v>0</v>
      </c>
      <c r="K432" s="136">
        <f>VLOOKUP($F432,'Detail Cost'!$15:$497,'DCR- OPEN WELL'!$N$4,FALSE)</f>
        <v>0</v>
      </c>
      <c r="L432" s="137">
        <f t="shared" si="30"/>
        <v>0</v>
      </c>
      <c r="M432" s="138" t="e">
        <f t="shared" si="27"/>
        <v>#DIV/0!</v>
      </c>
      <c r="N432" s="139"/>
    </row>
    <row r="433" spans="2:14" s="86" customFormat="1" ht="18" customHeight="1">
      <c r="B433" s="113"/>
      <c r="C433" s="114"/>
      <c r="D433" s="115">
        <v>61</v>
      </c>
      <c r="E433" s="115" t="str">
        <f>'Detail Cost'!C210</f>
        <v>SUB TOTAL</v>
      </c>
      <c r="F433" s="116" t="str">
        <f>'Detail Cost'!B210</f>
        <v>ALLOCATED OVERHEADS - OVERSEAS</v>
      </c>
      <c r="G433" s="117">
        <f>'Detail Cost'!D210</f>
        <v>0</v>
      </c>
      <c r="H433" s="118">
        <f>'Detail Cost'!E210</f>
        <v>0</v>
      </c>
      <c r="I433" s="140">
        <f t="shared" si="29"/>
        <v>0</v>
      </c>
      <c r="J433" s="141" t="e">
        <f>VLOOKUP($F433,'Detail Cost'!$15:$497,'DCR- OPEN WELL'!$N$3,FALSE)*1000</f>
        <v>#N/A</v>
      </c>
      <c r="K433" s="142" t="e">
        <f>VLOOKUP($F433,'Detail Cost'!$15:$497,'DCR- OPEN WELL'!$N$4,FALSE)</f>
        <v>#N/A</v>
      </c>
      <c r="L433" s="143"/>
      <c r="M433" s="144" t="e">
        <f t="shared" si="27"/>
        <v>#DIV/0!</v>
      </c>
      <c r="N433" s="145"/>
    </row>
    <row r="434" spans="2:14" s="85" customFormat="1" ht="18" customHeight="1">
      <c r="B434" s="111"/>
      <c r="C434" s="112"/>
      <c r="D434" s="102">
        <f t="shared" si="28"/>
        <v>61</v>
      </c>
      <c r="E434" s="102">
        <f>'Detail Cost'!C211</f>
        <v>0</v>
      </c>
      <c r="F434" s="108">
        <f>'Detail Cost'!B211</f>
        <v>0</v>
      </c>
      <c r="G434" s="109">
        <f>'Detail Cost'!D211</f>
        <v>0</v>
      </c>
      <c r="H434" s="110">
        <f>'Detail Cost'!E211</f>
        <v>0</v>
      </c>
      <c r="I434" s="134">
        <f t="shared" si="29"/>
        <v>0</v>
      </c>
      <c r="J434" s="135">
        <f>VLOOKUP($F434,'Detail Cost'!$15:$497,'DCR- OPEN WELL'!$N$3,FALSE)*1000</f>
        <v>0</v>
      </c>
      <c r="K434" s="136">
        <f>VLOOKUP($F434,'Detail Cost'!$15:$497,'DCR- OPEN WELL'!$N$4,FALSE)</f>
        <v>0</v>
      </c>
      <c r="L434" s="137">
        <f t="shared" si="30"/>
        <v>0</v>
      </c>
      <c r="M434" s="138" t="e">
        <f t="shared" si="27"/>
        <v>#DIV/0!</v>
      </c>
      <c r="N434" s="139"/>
    </row>
    <row r="435" spans="2:14" s="85" customFormat="1" ht="18" customHeight="1">
      <c r="B435" s="111"/>
      <c r="C435" s="112"/>
      <c r="D435" s="102">
        <f t="shared" si="28"/>
        <v>61</v>
      </c>
      <c r="E435" s="102">
        <f>'Detail Cost'!C212</f>
        <v>0</v>
      </c>
      <c r="F435" s="108">
        <f>'Detail Cost'!B212</f>
        <v>0</v>
      </c>
      <c r="G435" s="109">
        <f>'Detail Cost'!D212</f>
        <v>0</v>
      </c>
      <c r="H435" s="110">
        <f>'Detail Cost'!E212</f>
        <v>0</v>
      </c>
      <c r="I435" s="134">
        <f t="shared" si="29"/>
        <v>0</v>
      </c>
      <c r="J435" s="135">
        <f>VLOOKUP($F435,'Detail Cost'!$15:$497,'DCR- OPEN WELL'!$N$3,FALSE)*1000</f>
        <v>0</v>
      </c>
      <c r="K435" s="136">
        <f>VLOOKUP($F435,'Detail Cost'!$15:$497,'DCR- OPEN WELL'!$N$4,FALSE)</f>
        <v>0</v>
      </c>
      <c r="L435" s="137">
        <f t="shared" si="30"/>
        <v>0</v>
      </c>
      <c r="M435" s="138" t="e">
        <f t="shared" si="27"/>
        <v>#DIV/0!</v>
      </c>
      <c r="N435" s="139"/>
    </row>
    <row r="436" spans="2:14" s="86" customFormat="1" ht="18" customHeight="1">
      <c r="B436" s="113"/>
      <c r="C436" s="114"/>
      <c r="D436" s="115">
        <v>62</v>
      </c>
      <c r="E436" s="115" t="str">
        <f>'Detail Cost'!C213</f>
        <v>SUB TOTAL</v>
      </c>
      <c r="F436" s="116" t="str">
        <f>'Detail Cost'!B213</f>
        <v>TECHNICAL SERVICES FROM ABROAD</v>
      </c>
      <c r="G436" s="117">
        <f>'Detail Cost'!D213</f>
        <v>0</v>
      </c>
      <c r="H436" s="118">
        <f>'Detail Cost'!E213</f>
        <v>0</v>
      </c>
      <c r="I436" s="140">
        <f t="shared" si="29"/>
        <v>0</v>
      </c>
      <c r="J436" s="141" t="e">
        <f>VLOOKUP($F436,'Detail Cost'!$15:$497,'DCR- OPEN WELL'!$N$3,FALSE)*1000</f>
        <v>#N/A</v>
      </c>
      <c r="K436" s="142" t="e">
        <f>VLOOKUP($F436,'Detail Cost'!$15:$497,'DCR- OPEN WELL'!$N$4,FALSE)</f>
        <v>#N/A</v>
      </c>
      <c r="L436" s="143"/>
      <c r="M436" s="144" t="e">
        <f t="shared" si="27"/>
        <v>#DIV/0!</v>
      </c>
      <c r="N436" s="145"/>
    </row>
    <row r="437" spans="2:14" s="85" customFormat="1" ht="18" customHeight="1">
      <c r="B437" s="111"/>
      <c r="C437" s="112"/>
      <c r="D437" s="102">
        <f t="shared" si="28"/>
        <v>62</v>
      </c>
      <c r="E437" s="102">
        <f>'Detail Cost'!C214</f>
        <v>0</v>
      </c>
      <c r="F437" s="108">
        <f>'Detail Cost'!B214</f>
        <v>0</v>
      </c>
      <c r="G437" s="109">
        <f>'Detail Cost'!D214</f>
        <v>0</v>
      </c>
      <c r="H437" s="110">
        <f>'Detail Cost'!E214</f>
        <v>0</v>
      </c>
      <c r="I437" s="134">
        <f t="shared" si="29"/>
        <v>0</v>
      </c>
      <c r="J437" s="135">
        <f>VLOOKUP($F437,'Detail Cost'!$15:$497,'DCR- OPEN WELL'!$N$3,FALSE)*1000</f>
        <v>0</v>
      </c>
      <c r="K437" s="136">
        <f>VLOOKUP($F437,'Detail Cost'!$15:$497,'DCR- OPEN WELL'!$N$4,FALSE)</f>
        <v>0</v>
      </c>
      <c r="L437" s="137">
        <f t="shared" si="30"/>
        <v>0</v>
      </c>
      <c r="M437" s="138" t="e">
        <f t="shared" si="27"/>
        <v>#DIV/0!</v>
      </c>
      <c r="N437" s="139"/>
    </row>
    <row r="438" spans="2:14" s="85" customFormat="1" ht="18" customHeight="1">
      <c r="B438" s="111"/>
      <c r="C438" s="112"/>
      <c r="D438" s="102">
        <f t="shared" si="28"/>
        <v>62</v>
      </c>
      <c r="E438" s="102">
        <f>'Detail Cost'!C215</f>
        <v>0</v>
      </c>
      <c r="F438" s="108">
        <f>'Detail Cost'!B215</f>
        <v>0</v>
      </c>
      <c r="G438" s="109">
        <f>'Detail Cost'!D215</f>
        <v>0</v>
      </c>
      <c r="H438" s="110">
        <f>'Detail Cost'!E215</f>
        <v>0</v>
      </c>
      <c r="I438" s="134">
        <f t="shared" si="29"/>
        <v>0</v>
      </c>
      <c r="J438" s="135">
        <f>VLOOKUP($F438,'Detail Cost'!$15:$497,'DCR- OPEN WELL'!$N$3,FALSE)*1000</f>
        <v>0</v>
      </c>
      <c r="K438" s="136">
        <f>VLOOKUP($F438,'Detail Cost'!$15:$497,'DCR- OPEN WELL'!$N$4,FALSE)</f>
        <v>0</v>
      </c>
      <c r="L438" s="137">
        <f t="shared" si="30"/>
        <v>0</v>
      </c>
      <c r="M438" s="138" t="e">
        <f t="shared" si="27"/>
        <v>#DIV/0!</v>
      </c>
      <c r="N438" s="139"/>
    </row>
    <row r="439" spans="2:14" s="86" customFormat="1" ht="18" customHeight="1">
      <c r="B439" s="113"/>
      <c r="C439" s="114"/>
      <c r="D439" s="115">
        <v>63</v>
      </c>
      <c r="E439" s="115" t="str">
        <f>'Detail Cost'!C216</f>
        <v>SUB TOTAL</v>
      </c>
      <c r="F439" s="116" t="str">
        <f>'Detail Cost'!B216</f>
        <v>GENERAL - OTHER</v>
      </c>
      <c r="G439" s="117">
        <f>'Detail Cost'!D216</f>
        <v>0</v>
      </c>
      <c r="H439" s="118">
        <f>'Detail Cost'!E216</f>
        <v>0</v>
      </c>
      <c r="I439" s="140">
        <f t="shared" si="29"/>
        <v>0</v>
      </c>
      <c r="J439" s="141" t="e">
        <f>VLOOKUP($F439,'Detail Cost'!$15:$497,'DCR- OPEN WELL'!$N$3,FALSE)*1000</f>
        <v>#N/A</v>
      </c>
      <c r="K439" s="142" t="e">
        <f>VLOOKUP($F439,'Detail Cost'!$15:$497,'DCR- OPEN WELL'!$N$4,FALSE)</f>
        <v>#N/A</v>
      </c>
      <c r="L439" s="143"/>
      <c r="M439" s="144" t="e">
        <f t="shared" si="27"/>
        <v>#DIV/0!</v>
      </c>
      <c r="N439" s="145"/>
    </row>
    <row r="440" spans="2:14" s="85" customFormat="1" ht="18" customHeight="1">
      <c r="B440" s="111"/>
      <c r="C440" s="112"/>
      <c r="D440" s="102">
        <f t="shared" si="28"/>
        <v>63</v>
      </c>
      <c r="E440" s="102" t="e">
        <f>'Detail Cost'!#REF!</f>
        <v>#REF!</v>
      </c>
      <c r="F440" s="108" t="e">
        <f>'Detail Cost'!#REF!</f>
        <v>#REF!</v>
      </c>
      <c r="G440" s="109" t="e">
        <f>'Detail Cost'!#REF!</f>
        <v>#REF!</v>
      </c>
      <c r="H440" s="110" t="e">
        <f>'Detail Cost'!#REF!</f>
        <v>#REF!</v>
      </c>
      <c r="I440" s="134" t="e">
        <f t="shared" si="29"/>
        <v>#REF!</v>
      </c>
      <c r="J440" s="135" t="e">
        <f>VLOOKUP($F440,'Detail Cost'!$15:$497,'DCR- OPEN WELL'!$N$3,FALSE)*1000</f>
        <v>#REF!</v>
      </c>
      <c r="K440" s="136" t="e">
        <f>VLOOKUP($F440,'Detail Cost'!$15:$497,'DCR- OPEN WELL'!$N$4,FALSE)</f>
        <v>#REF!</v>
      </c>
      <c r="L440" s="137" t="e">
        <f t="shared" si="30"/>
        <v>#REF!</v>
      </c>
      <c r="M440" s="138" t="e">
        <f t="shared" si="27"/>
        <v>#REF!</v>
      </c>
      <c r="N440" s="139"/>
    </row>
    <row r="441" spans="2:14" s="85" customFormat="1" ht="18" customHeight="1">
      <c r="B441" s="111"/>
      <c r="C441" s="112"/>
      <c r="D441" s="102">
        <f t="shared" si="28"/>
        <v>63</v>
      </c>
      <c r="E441" s="102">
        <f>'Detail Cost'!C218</f>
        <v>0</v>
      </c>
      <c r="F441" s="108">
        <f>'Detail Cost'!B218</f>
        <v>0</v>
      </c>
      <c r="G441" s="109">
        <f>'Detail Cost'!D218</f>
        <v>0</v>
      </c>
      <c r="H441" s="110">
        <f>'Detail Cost'!E218</f>
        <v>0</v>
      </c>
      <c r="I441" s="134">
        <f t="shared" si="29"/>
        <v>0</v>
      </c>
      <c r="J441" s="135">
        <f>VLOOKUP($F441,'Detail Cost'!$15:$497,'DCR- OPEN WELL'!$N$3,FALSE)*1000</f>
        <v>0</v>
      </c>
      <c r="K441" s="136">
        <f>VLOOKUP($F441,'Detail Cost'!$15:$497,'DCR- OPEN WELL'!$N$4,FALSE)</f>
        <v>0</v>
      </c>
      <c r="L441" s="137">
        <f t="shared" si="30"/>
        <v>0</v>
      </c>
      <c r="M441" s="138" t="e">
        <f t="shared" si="27"/>
        <v>#DIV/0!</v>
      </c>
      <c r="N441" s="139"/>
    </row>
    <row r="442" spans="2:14" s="85" customFormat="1" ht="18" customHeight="1">
      <c r="B442" s="111"/>
      <c r="C442" s="112"/>
      <c r="D442" s="102">
        <f t="shared" si="28"/>
        <v>63</v>
      </c>
      <c r="E442" s="102">
        <f>'Detail Cost'!C219</f>
        <v>0</v>
      </c>
      <c r="F442" s="108">
        <f>'Detail Cost'!B219</f>
        <v>0</v>
      </c>
      <c r="G442" s="109">
        <f>'Detail Cost'!D219</f>
        <v>0</v>
      </c>
      <c r="H442" s="110">
        <f>'Detail Cost'!E219</f>
        <v>0</v>
      </c>
      <c r="I442" s="134">
        <f t="shared" si="29"/>
        <v>0</v>
      </c>
      <c r="J442" s="135">
        <f>VLOOKUP($F442,'Detail Cost'!$15:$497,'DCR- OPEN WELL'!$N$3,FALSE)*1000</f>
        <v>0</v>
      </c>
      <c r="K442" s="136">
        <f>VLOOKUP($F442,'Detail Cost'!$15:$497,'DCR- OPEN WELL'!$N$4,FALSE)</f>
        <v>0</v>
      </c>
      <c r="L442" s="137">
        <f t="shared" si="30"/>
        <v>0</v>
      </c>
      <c r="M442" s="138" t="e">
        <f t="shared" si="27"/>
        <v>#DIV/0!</v>
      </c>
      <c r="N442" s="139"/>
    </row>
    <row r="443" spans="2:14" s="85" customFormat="1" ht="18" customHeight="1">
      <c r="B443" s="111"/>
      <c r="C443" s="112"/>
      <c r="D443" s="102">
        <f t="shared" si="28"/>
        <v>63</v>
      </c>
      <c r="E443" s="102">
        <f>'Detail Cost'!C220</f>
        <v>0</v>
      </c>
      <c r="F443" s="108">
        <f>'Detail Cost'!B220</f>
        <v>0</v>
      </c>
      <c r="G443" s="109">
        <f>'Detail Cost'!D220</f>
        <v>0</v>
      </c>
      <c r="H443" s="110">
        <f>'Detail Cost'!E220</f>
        <v>0</v>
      </c>
      <c r="I443" s="134">
        <f t="shared" si="29"/>
        <v>0</v>
      </c>
      <c r="J443" s="135">
        <f>VLOOKUP($F443,'Detail Cost'!$15:$497,'DCR- OPEN WELL'!$N$3,FALSE)*1000</f>
        <v>0</v>
      </c>
      <c r="K443" s="136">
        <f>VLOOKUP($F443,'Detail Cost'!$15:$497,'DCR- OPEN WELL'!$N$4,FALSE)</f>
        <v>0</v>
      </c>
      <c r="L443" s="137">
        <f t="shared" si="30"/>
        <v>0</v>
      </c>
      <c r="M443" s="138" t="e">
        <f t="shared" si="27"/>
        <v>#DIV/0!</v>
      </c>
      <c r="N443" s="139"/>
    </row>
    <row r="444" spans="2:14" s="85" customFormat="1" ht="18" customHeight="1">
      <c r="B444" s="111"/>
      <c r="C444" s="112"/>
      <c r="D444" s="102">
        <f t="shared" si="28"/>
        <v>63</v>
      </c>
      <c r="E444" s="102">
        <f>'Detail Cost'!C221</f>
        <v>0</v>
      </c>
      <c r="F444" s="108">
        <f>'Detail Cost'!B221</f>
        <v>0</v>
      </c>
      <c r="G444" s="109">
        <f>'Detail Cost'!D221</f>
        <v>0</v>
      </c>
      <c r="H444" s="110">
        <f>'Detail Cost'!E221</f>
        <v>0</v>
      </c>
      <c r="I444" s="134">
        <f t="shared" si="29"/>
        <v>0</v>
      </c>
      <c r="J444" s="135">
        <f>VLOOKUP($F444,'Detail Cost'!$15:$497,'DCR- OPEN WELL'!$N$3,FALSE)*1000</f>
        <v>0</v>
      </c>
      <c r="K444" s="136">
        <f>VLOOKUP($F444,'Detail Cost'!$15:$497,'DCR- OPEN WELL'!$N$4,FALSE)</f>
        <v>0</v>
      </c>
      <c r="L444" s="137">
        <f t="shared" si="30"/>
        <v>0</v>
      </c>
      <c r="M444" s="138" t="e">
        <f t="shared" si="27"/>
        <v>#DIV/0!</v>
      </c>
      <c r="N444" s="139"/>
    </row>
    <row r="445" spans="2:14" s="85" customFormat="1" ht="18" customHeight="1">
      <c r="B445" s="111"/>
      <c r="C445" s="112"/>
      <c r="D445" s="102">
        <f t="shared" si="28"/>
        <v>63</v>
      </c>
      <c r="E445" s="102">
        <f>'Detail Cost'!C222</f>
        <v>0</v>
      </c>
      <c r="F445" s="108">
        <f>'Detail Cost'!B222</f>
        <v>0</v>
      </c>
      <c r="G445" s="109">
        <f>'Detail Cost'!D222</f>
        <v>0</v>
      </c>
      <c r="H445" s="110">
        <f>'Detail Cost'!E222</f>
        <v>0</v>
      </c>
      <c r="I445" s="134">
        <f t="shared" si="29"/>
        <v>0</v>
      </c>
      <c r="J445" s="135">
        <f>VLOOKUP($F445,'Detail Cost'!$15:$497,'DCR- OPEN WELL'!$N$3,FALSE)*1000</f>
        <v>0</v>
      </c>
      <c r="K445" s="136">
        <f>VLOOKUP($F445,'Detail Cost'!$15:$497,'DCR- OPEN WELL'!$N$4,FALSE)</f>
        <v>0</v>
      </c>
      <c r="L445" s="137">
        <f t="shared" si="30"/>
        <v>0</v>
      </c>
      <c r="M445" s="138" t="e">
        <f t="shared" si="27"/>
        <v>#DIV/0!</v>
      </c>
      <c r="N445" s="139"/>
    </row>
    <row r="446" spans="2:14" s="85" customFormat="1" ht="18" customHeight="1">
      <c r="B446" s="111"/>
      <c r="C446" s="112"/>
      <c r="D446" s="102">
        <f t="shared" si="28"/>
        <v>63</v>
      </c>
      <c r="E446" s="102">
        <f>'Detail Cost'!C223</f>
        <v>0</v>
      </c>
      <c r="F446" s="108">
        <f>'Detail Cost'!B223</f>
        <v>0</v>
      </c>
      <c r="G446" s="109">
        <f>'Detail Cost'!D223</f>
        <v>0</v>
      </c>
      <c r="H446" s="110">
        <f>'Detail Cost'!E223</f>
        <v>0</v>
      </c>
      <c r="I446" s="134">
        <f t="shared" si="29"/>
        <v>0</v>
      </c>
      <c r="J446" s="135">
        <f>VLOOKUP($F446,'Detail Cost'!$15:$497,'DCR- OPEN WELL'!$N$3,FALSE)*1000</f>
        <v>0</v>
      </c>
      <c r="K446" s="136">
        <f>VLOOKUP($F446,'Detail Cost'!$15:$497,'DCR- OPEN WELL'!$N$4,FALSE)</f>
        <v>0</v>
      </c>
      <c r="L446" s="137">
        <f t="shared" si="30"/>
        <v>0</v>
      </c>
      <c r="M446" s="138" t="e">
        <f t="shared" si="27"/>
        <v>#DIV/0!</v>
      </c>
      <c r="N446" s="139"/>
    </row>
    <row r="447" spans="2:14" s="85" customFormat="1" ht="18" customHeight="1">
      <c r="B447" s="111"/>
      <c r="C447" s="112"/>
      <c r="D447" s="102">
        <f t="shared" si="28"/>
        <v>63</v>
      </c>
      <c r="E447" s="102">
        <f>'Detail Cost'!C224</f>
        <v>0</v>
      </c>
      <c r="F447" s="108" t="str">
        <f>'Detail Cost'!B224</f>
        <v xml:space="preserve"> </v>
      </c>
      <c r="G447" s="109">
        <f>'Detail Cost'!D224</f>
        <v>0</v>
      </c>
      <c r="H447" s="110">
        <f>'Detail Cost'!E224</f>
        <v>0</v>
      </c>
      <c r="I447" s="134">
        <f t="shared" si="29"/>
        <v>0</v>
      </c>
      <c r="J447" s="135" t="e">
        <f>VLOOKUP($F447,'Detail Cost'!$15:$497,'DCR- OPEN WELL'!$N$3,FALSE)*1000</f>
        <v>#N/A</v>
      </c>
      <c r="K447" s="136" t="e">
        <f>VLOOKUP($F447,'Detail Cost'!$15:$497,'DCR- OPEN WELL'!$N$4,FALSE)</f>
        <v>#N/A</v>
      </c>
      <c r="L447" s="137" t="e">
        <f t="shared" si="30"/>
        <v>#N/A</v>
      </c>
      <c r="M447" s="138" t="e">
        <f t="shared" si="27"/>
        <v>#N/A</v>
      </c>
      <c r="N447" s="139"/>
    </row>
    <row r="448" spans="2:14" s="85" customFormat="1" ht="18" customHeight="1">
      <c r="B448" s="111"/>
      <c r="C448" s="112"/>
      <c r="D448" s="102">
        <f t="shared" si="28"/>
        <v>63</v>
      </c>
      <c r="E448" s="102">
        <f>'Detail Cost'!C225</f>
        <v>0</v>
      </c>
      <c r="F448" s="108">
        <f>'Detail Cost'!B225</f>
        <v>0</v>
      </c>
      <c r="G448" s="109">
        <f>'Detail Cost'!D225</f>
        <v>0</v>
      </c>
      <c r="H448" s="110">
        <f>'Detail Cost'!E225</f>
        <v>0</v>
      </c>
      <c r="I448" s="134">
        <f t="shared" si="29"/>
        <v>0</v>
      </c>
      <c r="J448" s="135">
        <f>VLOOKUP($F448,'Detail Cost'!$15:$497,'DCR- OPEN WELL'!$N$3,FALSE)*1000</f>
        <v>0</v>
      </c>
      <c r="K448" s="136">
        <f>VLOOKUP($F448,'Detail Cost'!$15:$497,'DCR- OPEN WELL'!$N$4,FALSE)</f>
        <v>0</v>
      </c>
      <c r="L448" s="137">
        <f t="shared" si="30"/>
        <v>0</v>
      </c>
      <c r="M448" s="138" t="e">
        <f t="shared" si="27"/>
        <v>#DIV/0!</v>
      </c>
      <c r="N448" s="139"/>
    </row>
    <row r="449" spans="2:14" s="85" customFormat="1" ht="18" customHeight="1">
      <c r="B449" s="111"/>
      <c r="C449" s="112"/>
      <c r="D449" s="102">
        <f t="shared" si="28"/>
        <v>63</v>
      </c>
      <c r="E449" s="102">
        <f>'Detail Cost'!C226</f>
        <v>0</v>
      </c>
      <c r="F449" s="108">
        <f>'Detail Cost'!B226</f>
        <v>0</v>
      </c>
      <c r="G449" s="109">
        <f>'Detail Cost'!D226</f>
        <v>0</v>
      </c>
      <c r="H449" s="110">
        <f>'Detail Cost'!E226</f>
        <v>0</v>
      </c>
      <c r="I449" s="134">
        <f t="shared" si="29"/>
        <v>0</v>
      </c>
      <c r="J449" s="135">
        <f>VLOOKUP($F449,'Detail Cost'!$15:$497,'DCR- OPEN WELL'!$N$3,FALSE)*1000</f>
        <v>0</v>
      </c>
      <c r="K449" s="136">
        <f>VLOOKUP($F449,'Detail Cost'!$15:$497,'DCR- OPEN WELL'!$N$4,FALSE)</f>
        <v>0</v>
      </c>
      <c r="L449" s="137">
        <f t="shared" si="30"/>
        <v>0</v>
      </c>
      <c r="M449" s="138" t="e">
        <f t="shared" si="27"/>
        <v>#DIV/0!</v>
      </c>
      <c r="N449" s="139"/>
    </row>
    <row r="450" spans="2:14" s="85" customFormat="1" ht="18" customHeight="1">
      <c r="B450" s="111"/>
      <c r="C450" s="112"/>
      <c r="D450" s="102">
        <f t="shared" si="28"/>
        <v>63</v>
      </c>
      <c r="E450" s="102">
        <f>'Detail Cost'!C227</f>
        <v>0</v>
      </c>
      <c r="F450" s="108">
        <f>'Detail Cost'!B227</f>
        <v>0</v>
      </c>
      <c r="G450" s="109">
        <f>'Detail Cost'!D227</f>
        <v>0</v>
      </c>
      <c r="H450" s="110">
        <f>'Detail Cost'!E227</f>
        <v>0</v>
      </c>
      <c r="I450" s="134">
        <f t="shared" si="29"/>
        <v>0</v>
      </c>
      <c r="J450" s="135">
        <f>VLOOKUP($F450,'Detail Cost'!$15:$497,'DCR- OPEN WELL'!$N$3,FALSE)*1000</f>
        <v>0</v>
      </c>
      <c r="K450" s="136">
        <f>VLOOKUP($F450,'Detail Cost'!$15:$497,'DCR- OPEN WELL'!$N$4,FALSE)</f>
        <v>0</v>
      </c>
      <c r="L450" s="137">
        <f t="shared" si="30"/>
        <v>0</v>
      </c>
      <c r="M450" s="138" t="e">
        <f t="shared" si="27"/>
        <v>#DIV/0!</v>
      </c>
      <c r="N450" s="139"/>
    </row>
    <row r="451" spans="2:14" s="85" customFormat="1" ht="18" customHeight="1">
      <c r="B451" s="111"/>
      <c r="C451" s="112"/>
      <c r="D451" s="102">
        <f t="shared" si="28"/>
        <v>63</v>
      </c>
      <c r="E451" s="102">
        <f>'Detail Cost'!C228</f>
        <v>0</v>
      </c>
      <c r="F451" s="108">
        <f>'Detail Cost'!B228</f>
        <v>0</v>
      </c>
      <c r="G451" s="109">
        <f>'Detail Cost'!D228</f>
        <v>0</v>
      </c>
      <c r="H451" s="110">
        <f>'Detail Cost'!E228</f>
        <v>0</v>
      </c>
      <c r="I451" s="134">
        <f t="shared" si="29"/>
        <v>0</v>
      </c>
      <c r="J451" s="135">
        <f>VLOOKUP($F451,'Detail Cost'!$15:$497,'DCR- OPEN WELL'!$N$3,FALSE)*1000</f>
        <v>0</v>
      </c>
      <c r="K451" s="136">
        <f>VLOOKUP($F451,'Detail Cost'!$15:$497,'DCR- OPEN WELL'!$N$4,FALSE)</f>
        <v>0</v>
      </c>
      <c r="L451" s="137">
        <f t="shared" si="30"/>
        <v>0</v>
      </c>
      <c r="M451" s="138" t="e">
        <f t="shared" si="27"/>
        <v>#DIV/0!</v>
      </c>
      <c r="N451" s="139"/>
    </row>
    <row r="452" spans="2:14" s="85" customFormat="1" ht="18" customHeight="1">
      <c r="B452" s="111"/>
      <c r="C452" s="112"/>
      <c r="D452" s="102">
        <f t="shared" si="28"/>
        <v>63</v>
      </c>
      <c r="E452" s="102">
        <f>'Detail Cost'!C229</f>
        <v>0</v>
      </c>
      <c r="F452" s="108">
        <f>'Detail Cost'!B229</f>
        <v>0</v>
      </c>
      <c r="G452" s="109">
        <f>'Detail Cost'!D229</f>
        <v>0</v>
      </c>
      <c r="H452" s="110">
        <f>'Detail Cost'!E229</f>
        <v>0</v>
      </c>
      <c r="I452" s="134">
        <f t="shared" si="29"/>
        <v>0</v>
      </c>
      <c r="J452" s="135">
        <f>VLOOKUP($F452,'Detail Cost'!$15:$497,'DCR- OPEN WELL'!$N$3,FALSE)*1000</f>
        <v>0</v>
      </c>
      <c r="K452" s="136">
        <f>VLOOKUP($F452,'Detail Cost'!$15:$497,'DCR- OPEN WELL'!$N$4,FALSE)</f>
        <v>0</v>
      </c>
      <c r="L452" s="137">
        <f t="shared" si="30"/>
        <v>0</v>
      </c>
      <c r="M452" s="138" t="e">
        <f t="shared" si="27"/>
        <v>#DIV/0!</v>
      </c>
      <c r="N452" s="139"/>
    </row>
    <row r="453" spans="2:14" s="85" customFormat="1" ht="18" customHeight="1">
      <c r="B453" s="111"/>
      <c r="C453" s="112"/>
      <c r="D453" s="102">
        <f t="shared" si="28"/>
        <v>63</v>
      </c>
      <c r="E453" s="102">
        <f>'Detail Cost'!C230</f>
        <v>0</v>
      </c>
      <c r="F453" s="108">
        <f>'Detail Cost'!B230</f>
        <v>0</v>
      </c>
      <c r="G453" s="109">
        <f>'Detail Cost'!D230</f>
        <v>0</v>
      </c>
      <c r="H453" s="110">
        <f>'Detail Cost'!E230</f>
        <v>0</v>
      </c>
      <c r="I453" s="134">
        <f t="shared" si="29"/>
        <v>0</v>
      </c>
      <c r="J453" s="135">
        <f>VLOOKUP($F453,'Detail Cost'!$15:$497,'DCR- OPEN WELL'!$N$3,FALSE)*1000</f>
        <v>0</v>
      </c>
      <c r="K453" s="136">
        <f>VLOOKUP($F453,'Detail Cost'!$15:$497,'DCR- OPEN WELL'!$N$4,FALSE)</f>
        <v>0</v>
      </c>
      <c r="L453" s="137">
        <f t="shared" si="30"/>
        <v>0</v>
      </c>
      <c r="M453" s="138" t="e">
        <f t="shared" si="27"/>
        <v>#DIV/0!</v>
      </c>
      <c r="N453" s="139"/>
    </row>
    <row r="454" spans="2:14" s="85" customFormat="1" ht="18" customHeight="1">
      <c r="B454" s="111"/>
      <c r="C454" s="112"/>
      <c r="D454" s="102">
        <f t="shared" si="28"/>
        <v>63</v>
      </c>
      <c r="E454" s="102">
        <f>'Detail Cost'!C231</f>
        <v>0</v>
      </c>
      <c r="F454" s="108">
        <f>'Detail Cost'!B231</f>
        <v>0</v>
      </c>
      <c r="G454" s="109">
        <f>'Detail Cost'!D231</f>
        <v>0</v>
      </c>
      <c r="H454" s="110">
        <f>'Detail Cost'!E231</f>
        <v>0</v>
      </c>
      <c r="I454" s="134">
        <f t="shared" si="29"/>
        <v>0</v>
      </c>
      <c r="J454" s="135">
        <f>VLOOKUP($F454,'Detail Cost'!$15:$497,'DCR- OPEN WELL'!$N$3,FALSE)*1000</f>
        <v>0</v>
      </c>
      <c r="K454" s="136">
        <f>VLOOKUP($F454,'Detail Cost'!$15:$497,'DCR- OPEN WELL'!$N$4,FALSE)</f>
        <v>0</v>
      </c>
      <c r="L454" s="137">
        <f t="shared" si="30"/>
        <v>0</v>
      </c>
      <c r="M454" s="138" t="e">
        <f t="shared" si="27"/>
        <v>#DIV/0!</v>
      </c>
      <c r="N454" s="139"/>
    </row>
    <row r="455" spans="2:14" s="85" customFormat="1" ht="18" customHeight="1">
      <c r="B455" s="111"/>
      <c r="C455" s="112"/>
      <c r="D455" s="102">
        <f t="shared" si="28"/>
        <v>63</v>
      </c>
      <c r="E455" s="102">
        <f>'Detail Cost'!C232</f>
        <v>0</v>
      </c>
      <c r="F455" s="108">
        <f>'Detail Cost'!B232</f>
        <v>0</v>
      </c>
      <c r="G455" s="109">
        <f>'Detail Cost'!D232</f>
        <v>0</v>
      </c>
      <c r="H455" s="110">
        <f>'Detail Cost'!E232</f>
        <v>0</v>
      </c>
      <c r="I455" s="134">
        <f t="shared" si="29"/>
        <v>0</v>
      </c>
      <c r="J455" s="135">
        <f>VLOOKUP($F455,'Detail Cost'!$15:$497,'DCR- OPEN WELL'!$N$3,FALSE)*1000</f>
        <v>0</v>
      </c>
      <c r="K455" s="136">
        <f>VLOOKUP($F455,'Detail Cost'!$15:$497,'DCR- OPEN WELL'!$N$4,FALSE)</f>
        <v>0</v>
      </c>
      <c r="L455" s="137">
        <f t="shared" si="30"/>
        <v>0</v>
      </c>
      <c r="M455" s="138" t="e">
        <f t="shared" si="27"/>
        <v>#DIV/0!</v>
      </c>
      <c r="N455" s="139"/>
    </row>
    <row r="456" spans="2:14" s="85" customFormat="1" ht="18" customHeight="1">
      <c r="B456" s="111"/>
      <c r="C456" s="112"/>
      <c r="D456" s="102">
        <f t="shared" si="28"/>
        <v>63</v>
      </c>
      <c r="E456" s="102">
        <f>'Detail Cost'!C233</f>
        <v>0</v>
      </c>
      <c r="F456" s="108">
        <f>'Detail Cost'!B233</f>
        <v>0</v>
      </c>
      <c r="G456" s="109">
        <f>'Detail Cost'!D233</f>
        <v>0</v>
      </c>
      <c r="H456" s="110">
        <f>'Detail Cost'!E233</f>
        <v>0</v>
      </c>
      <c r="I456" s="134">
        <f t="shared" si="29"/>
        <v>0</v>
      </c>
      <c r="J456" s="135">
        <f>VLOOKUP($F456,'Detail Cost'!$15:$497,'DCR- OPEN WELL'!$N$3,FALSE)*1000</f>
        <v>0</v>
      </c>
      <c r="K456" s="136">
        <f>VLOOKUP($F456,'Detail Cost'!$15:$497,'DCR- OPEN WELL'!$N$4,FALSE)</f>
        <v>0</v>
      </c>
      <c r="L456" s="137">
        <f t="shared" si="30"/>
        <v>0</v>
      </c>
      <c r="M456" s="138" t="e">
        <f t="shared" si="27"/>
        <v>#DIV/0!</v>
      </c>
      <c r="N456" s="139"/>
    </row>
    <row r="457" spans="2:14" s="85" customFormat="1" ht="18" customHeight="1">
      <c r="B457" s="111"/>
      <c r="C457" s="112"/>
      <c r="D457" s="102">
        <f t="shared" si="28"/>
        <v>63</v>
      </c>
      <c r="E457" s="102">
        <f>'Detail Cost'!C234</f>
        <v>0</v>
      </c>
      <c r="F457" s="108">
        <f>'Detail Cost'!B234</f>
        <v>0</v>
      </c>
      <c r="G457" s="109">
        <f>'Detail Cost'!D234</f>
        <v>0</v>
      </c>
      <c r="H457" s="110">
        <f>'Detail Cost'!E234</f>
        <v>0</v>
      </c>
      <c r="I457" s="134">
        <f t="shared" si="29"/>
        <v>0</v>
      </c>
      <c r="J457" s="135">
        <f>VLOOKUP($F457,'Detail Cost'!$15:$497,'DCR- OPEN WELL'!$N$3,FALSE)*1000</f>
        <v>0</v>
      </c>
      <c r="K457" s="136">
        <f>VLOOKUP($F457,'Detail Cost'!$15:$497,'DCR- OPEN WELL'!$N$4,FALSE)</f>
        <v>0</v>
      </c>
      <c r="L457" s="137">
        <f t="shared" si="30"/>
        <v>0</v>
      </c>
      <c r="M457" s="138" t="e">
        <f t="shared" si="27"/>
        <v>#DIV/0!</v>
      </c>
      <c r="N457" s="139"/>
    </row>
    <row r="458" spans="2:14" s="85" customFormat="1" ht="18" customHeight="1">
      <c r="B458" s="111"/>
      <c r="C458" s="112"/>
      <c r="D458" s="102">
        <f t="shared" si="28"/>
        <v>63</v>
      </c>
      <c r="E458" s="102">
        <f>'Detail Cost'!C235</f>
        <v>0</v>
      </c>
      <c r="F458" s="108">
        <f>'Detail Cost'!B235</f>
        <v>0</v>
      </c>
      <c r="G458" s="109">
        <f>'Detail Cost'!D235</f>
        <v>0</v>
      </c>
      <c r="H458" s="110">
        <f>'Detail Cost'!E235</f>
        <v>0</v>
      </c>
      <c r="I458" s="134">
        <f t="shared" si="29"/>
        <v>0</v>
      </c>
      <c r="J458" s="135">
        <f>VLOOKUP($F458,'Detail Cost'!$15:$497,'DCR- OPEN WELL'!$N$3,FALSE)*1000</f>
        <v>0</v>
      </c>
      <c r="K458" s="136">
        <f>VLOOKUP($F458,'Detail Cost'!$15:$497,'DCR- OPEN WELL'!$N$4,FALSE)</f>
        <v>0</v>
      </c>
      <c r="L458" s="137">
        <f t="shared" si="30"/>
        <v>0</v>
      </c>
      <c r="M458" s="138" t="e">
        <f t="shared" si="27"/>
        <v>#DIV/0!</v>
      </c>
      <c r="N458" s="139"/>
    </row>
    <row r="459" spans="2:14" s="85" customFormat="1" ht="18" customHeight="1">
      <c r="B459" s="111"/>
      <c r="C459" s="112"/>
      <c r="D459" s="102">
        <f t="shared" si="28"/>
        <v>63</v>
      </c>
      <c r="E459" s="102">
        <f>'Detail Cost'!C236</f>
        <v>0</v>
      </c>
      <c r="F459" s="108">
        <f>'Detail Cost'!B236</f>
        <v>0</v>
      </c>
      <c r="G459" s="109">
        <f>'Detail Cost'!D236</f>
        <v>0</v>
      </c>
      <c r="H459" s="110">
        <f>'Detail Cost'!E236</f>
        <v>0</v>
      </c>
      <c r="I459" s="134">
        <f t="shared" si="29"/>
        <v>0</v>
      </c>
      <c r="J459" s="135">
        <f>VLOOKUP($F459,'Detail Cost'!$15:$497,'DCR- OPEN WELL'!$N$3,FALSE)*1000</f>
        <v>0</v>
      </c>
      <c r="K459" s="136">
        <f>VLOOKUP($F459,'Detail Cost'!$15:$497,'DCR- OPEN WELL'!$N$4,FALSE)</f>
        <v>0</v>
      </c>
      <c r="L459" s="137">
        <f t="shared" si="30"/>
        <v>0</v>
      </c>
      <c r="M459" s="138" t="e">
        <f t="shared" si="27"/>
        <v>#DIV/0!</v>
      </c>
      <c r="N459" s="139"/>
    </row>
    <row r="460" spans="2:14" s="85" customFormat="1" ht="18" customHeight="1">
      <c r="B460" s="111"/>
      <c r="C460" s="112"/>
      <c r="D460" s="102">
        <f t="shared" si="28"/>
        <v>63</v>
      </c>
      <c r="E460" s="102">
        <f>'Detail Cost'!C237</f>
        <v>0</v>
      </c>
      <c r="F460" s="108">
        <f>'Detail Cost'!B237</f>
        <v>0</v>
      </c>
      <c r="G460" s="109">
        <f>'Detail Cost'!D237</f>
        <v>0</v>
      </c>
      <c r="H460" s="110">
        <f>'Detail Cost'!E237</f>
        <v>0</v>
      </c>
      <c r="I460" s="134">
        <f t="shared" si="29"/>
        <v>0</v>
      </c>
      <c r="J460" s="135">
        <f>VLOOKUP($F460,'Detail Cost'!$15:$497,'DCR- OPEN WELL'!$N$3,FALSE)*1000</f>
        <v>0</v>
      </c>
      <c r="K460" s="136">
        <f>VLOOKUP($F460,'Detail Cost'!$15:$497,'DCR- OPEN WELL'!$N$4,FALSE)</f>
        <v>0</v>
      </c>
      <c r="L460" s="137">
        <f t="shared" si="30"/>
        <v>0</v>
      </c>
      <c r="M460" s="138" t="e">
        <f t="shared" si="27"/>
        <v>#DIV/0!</v>
      </c>
      <c r="N460" s="139"/>
    </row>
    <row r="461" spans="2:14" s="85" customFormat="1" ht="18" customHeight="1">
      <c r="B461" s="111"/>
      <c r="C461" s="112"/>
      <c r="D461" s="102">
        <f t="shared" si="28"/>
        <v>63</v>
      </c>
      <c r="E461" s="102">
        <f>'Detail Cost'!C238</f>
        <v>0</v>
      </c>
      <c r="F461" s="108">
        <f>'Detail Cost'!B238</f>
        <v>0</v>
      </c>
      <c r="G461" s="109">
        <f>'Detail Cost'!D238</f>
        <v>0</v>
      </c>
      <c r="H461" s="110">
        <f>'Detail Cost'!E238</f>
        <v>0</v>
      </c>
      <c r="I461" s="134">
        <f t="shared" si="29"/>
        <v>0</v>
      </c>
      <c r="J461" s="135">
        <f>VLOOKUP($F461,'Detail Cost'!$15:$497,'DCR- OPEN WELL'!$N$3,FALSE)*1000</f>
        <v>0</v>
      </c>
      <c r="K461" s="136">
        <f>VLOOKUP($F461,'Detail Cost'!$15:$497,'DCR- OPEN WELL'!$N$4,FALSE)</f>
        <v>0</v>
      </c>
      <c r="L461" s="137">
        <f t="shared" si="30"/>
        <v>0</v>
      </c>
      <c r="M461" s="138" t="e">
        <f t="shared" ref="M461:M479" si="31">L461/I461</f>
        <v>#DIV/0!</v>
      </c>
      <c r="N461" s="139"/>
    </row>
    <row r="462" spans="2:14" s="85" customFormat="1" ht="18" customHeight="1">
      <c r="B462" s="111"/>
      <c r="C462" s="112"/>
      <c r="D462" s="102">
        <f t="shared" ref="D462:D480" si="32">D461</f>
        <v>63</v>
      </c>
      <c r="E462" s="102">
        <f>'Detail Cost'!C239</f>
        <v>0</v>
      </c>
      <c r="F462" s="108">
        <f>'Detail Cost'!B239</f>
        <v>0</v>
      </c>
      <c r="G462" s="109">
        <f>'Detail Cost'!D239</f>
        <v>0</v>
      </c>
      <c r="H462" s="110">
        <f>'Detail Cost'!E239</f>
        <v>0</v>
      </c>
      <c r="I462" s="134">
        <f t="shared" si="29"/>
        <v>0</v>
      </c>
      <c r="J462" s="135">
        <f>VLOOKUP($F462,'Detail Cost'!$15:$497,'DCR- OPEN WELL'!$N$3,FALSE)*1000</f>
        <v>0</v>
      </c>
      <c r="K462" s="136">
        <f>VLOOKUP($F462,'Detail Cost'!$15:$497,'DCR- OPEN WELL'!$N$4,FALSE)</f>
        <v>0</v>
      </c>
      <c r="L462" s="137">
        <f t="shared" si="30"/>
        <v>0</v>
      </c>
      <c r="M462" s="138" t="e">
        <f t="shared" si="31"/>
        <v>#DIV/0!</v>
      </c>
      <c r="N462" s="139"/>
    </row>
    <row r="463" spans="2:14" s="85" customFormat="1" ht="18" customHeight="1">
      <c r="B463" s="111"/>
      <c r="C463" s="112"/>
      <c r="D463" s="102">
        <f t="shared" si="32"/>
        <v>63</v>
      </c>
      <c r="E463" s="102">
        <f>'Detail Cost'!C240</f>
        <v>0</v>
      </c>
      <c r="F463" s="108">
        <f>'Detail Cost'!B240</f>
        <v>0</v>
      </c>
      <c r="G463" s="109">
        <f>'Detail Cost'!D240</f>
        <v>0</v>
      </c>
      <c r="H463" s="110">
        <f>'Detail Cost'!E240</f>
        <v>0</v>
      </c>
      <c r="I463" s="134">
        <f t="shared" si="29"/>
        <v>0</v>
      </c>
      <c r="J463" s="135">
        <f>VLOOKUP($F463,'Detail Cost'!$15:$497,'DCR- OPEN WELL'!$N$3,FALSE)*1000</f>
        <v>0</v>
      </c>
      <c r="K463" s="136">
        <f>VLOOKUP($F463,'Detail Cost'!$15:$497,'DCR- OPEN WELL'!$N$4,FALSE)</f>
        <v>0</v>
      </c>
      <c r="L463" s="137">
        <f t="shared" si="30"/>
        <v>0</v>
      </c>
      <c r="M463" s="138" t="e">
        <f t="shared" si="31"/>
        <v>#DIV/0!</v>
      </c>
      <c r="N463" s="139"/>
    </row>
    <row r="464" spans="2:14" s="85" customFormat="1" ht="18" customHeight="1">
      <c r="B464" s="111"/>
      <c r="C464" s="112"/>
      <c r="D464" s="102">
        <f t="shared" si="32"/>
        <v>63</v>
      </c>
      <c r="E464" s="102">
        <f>'Detail Cost'!C241</f>
        <v>0</v>
      </c>
      <c r="F464" s="108">
        <f>'Detail Cost'!B241</f>
        <v>0</v>
      </c>
      <c r="G464" s="109">
        <f>'Detail Cost'!D241</f>
        <v>0</v>
      </c>
      <c r="H464" s="110">
        <f>'Detail Cost'!E241</f>
        <v>0</v>
      </c>
      <c r="I464" s="134">
        <f t="shared" si="29"/>
        <v>0</v>
      </c>
      <c r="J464" s="135">
        <f>VLOOKUP($F464,'Detail Cost'!$15:$497,'DCR- OPEN WELL'!$N$3,FALSE)*1000</f>
        <v>0</v>
      </c>
      <c r="K464" s="136">
        <f>VLOOKUP($F464,'Detail Cost'!$15:$497,'DCR- OPEN WELL'!$N$4,FALSE)</f>
        <v>0</v>
      </c>
      <c r="L464" s="137">
        <f t="shared" si="30"/>
        <v>0</v>
      </c>
      <c r="M464" s="138" t="e">
        <f t="shared" si="31"/>
        <v>#DIV/0!</v>
      </c>
      <c r="N464" s="139"/>
    </row>
    <row r="465" spans="2:17" s="85" customFormat="1" ht="18" customHeight="1">
      <c r="B465" s="111"/>
      <c r="C465" s="112"/>
      <c r="D465" s="102">
        <f t="shared" si="32"/>
        <v>63</v>
      </c>
      <c r="E465" s="102">
        <f>'Detail Cost'!C242</f>
        <v>0</v>
      </c>
      <c r="F465" s="108">
        <f>'Detail Cost'!B242</f>
        <v>0</v>
      </c>
      <c r="G465" s="109">
        <f>'Detail Cost'!D242</f>
        <v>0</v>
      </c>
      <c r="H465" s="110">
        <f>'Detail Cost'!E242</f>
        <v>0</v>
      </c>
      <c r="I465" s="134">
        <f t="shared" ref="I465:I480" si="33">(G465/13900)+H465</f>
        <v>0</v>
      </c>
      <c r="J465" s="135">
        <f>VLOOKUP($F465,'Detail Cost'!$15:$497,'DCR- OPEN WELL'!$N$3,FALSE)*1000</f>
        <v>0</v>
      </c>
      <c r="K465" s="136">
        <f>VLOOKUP($F465,'Detail Cost'!$15:$497,'DCR- OPEN WELL'!$N$4,FALSE)</f>
        <v>0</v>
      </c>
      <c r="L465" s="137">
        <f t="shared" ref="L465:L479" si="34">(J465/13900)+K465</f>
        <v>0</v>
      </c>
      <c r="M465" s="138" t="e">
        <f t="shared" si="31"/>
        <v>#DIV/0!</v>
      </c>
      <c r="N465" s="139"/>
    </row>
    <row r="466" spans="2:17" s="85" customFormat="1" ht="18" customHeight="1">
      <c r="B466" s="111"/>
      <c r="C466" s="112"/>
      <c r="D466" s="102">
        <f t="shared" si="32"/>
        <v>63</v>
      </c>
      <c r="E466" s="102">
        <f>'Detail Cost'!C243</f>
        <v>0</v>
      </c>
      <c r="F466" s="108">
        <f>'Detail Cost'!B243</f>
        <v>0</v>
      </c>
      <c r="G466" s="109">
        <f>'Detail Cost'!D243</f>
        <v>0</v>
      </c>
      <c r="H466" s="110">
        <f>'Detail Cost'!E243</f>
        <v>0</v>
      </c>
      <c r="I466" s="134">
        <f t="shared" si="33"/>
        <v>0</v>
      </c>
      <c r="J466" s="135">
        <f>VLOOKUP($F466,'Detail Cost'!$15:$497,'DCR- OPEN WELL'!$N$3,FALSE)*1000</f>
        <v>0</v>
      </c>
      <c r="K466" s="136">
        <f>VLOOKUP($F466,'Detail Cost'!$15:$497,'DCR- OPEN WELL'!$N$4,FALSE)</f>
        <v>0</v>
      </c>
      <c r="L466" s="137">
        <f t="shared" si="34"/>
        <v>0</v>
      </c>
      <c r="M466" s="138" t="e">
        <f t="shared" si="31"/>
        <v>#DIV/0!</v>
      </c>
      <c r="N466" s="139"/>
    </row>
    <row r="467" spans="2:17" s="85" customFormat="1" ht="18" customHeight="1">
      <c r="B467" s="111"/>
      <c r="C467" s="112"/>
      <c r="D467" s="102">
        <f t="shared" si="32"/>
        <v>63</v>
      </c>
      <c r="E467" s="102">
        <f>'Detail Cost'!C244</f>
        <v>0</v>
      </c>
      <c r="F467" s="108">
        <f>'Detail Cost'!B244</f>
        <v>0</v>
      </c>
      <c r="G467" s="109">
        <f>'Detail Cost'!D244</f>
        <v>0</v>
      </c>
      <c r="H467" s="110">
        <f>'Detail Cost'!E244</f>
        <v>0</v>
      </c>
      <c r="I467" s="134">
        <f t="shared" si="33"/>
        <v>0</v>
      </c>
      <c r="J467" s="135">
        <f>VLOOKUP($F467,'Detail Cost'!$15:$497,'DCR- OPEN WELL'!$N$3,FALSE)*1000</f>
        <v>0</v>
      </c>
      <c r="K467" s="136">
        <f>VLOOKUP($F467,'Detail Cost'!$15:$497,'DCR- OPEN WELL'!$N$4,FALSE)</f>
        <v>0</v>
      </c>
      <c r="L467" s="137">
        <f t="shared" si="34"/>
        <v>0</v>
      </c>
      <c r="M467" s="138" t="e">
        <f t="shared" si="31"/>
        <v>#DIV/0!</v>
      </c>
      <c r="N467" s="139"/>
    </row>
    <row r="468" spans="2:17" s="85" customFormat="1" ht="18" customHeight="1">
      <c r="B468" s="111"/>
      <c r="C468" s="112"/>
      <c r="D468" s="102">
        <f t="shared" si="32"/>
        <v>63</v>
      </c>
      <c r="E468" s="102">
        <f>'Detail Cost'!C245</f>
        <v>0</v>
      </c>
      <c r="F468" s="108">
        <f>'Detail Cost'!B245</f>
        <v>0</v>
      </c>
      <c r="G468" s="109">
        <f>'Detail Cost'!D245</f>
        <v>0</v>
      </c>
      <c r="H468" s="110">
        <f>'Detail Cost'!E245</f>
        <v>0</v>
      </c>
      <c r="I468" s="134">
        <f t="shared" si="33"/>
        <v>0</v>
      </c>
      <c r="J468" s="135">
        <f>VLOOKUP($F468,'Detail Cost'!$15:$497,'DCR- OPEN WELL'!$N$3,FALSE)*1000</f>
        <v>0</v>
      </c>
      <c r="K468" s="136">
        <f>VLOOKUP($F468,'Detail Cost'!$15:$497,'DCR- OPEN WELL'!$N$4,FALSE)</f>
        <v>0</v>
      </c>
      <c r="L468" s="137">
        <f t="shared" si="34"/>
        <v>0</v>
      </c>
      <c r="M468" s="138" t="e">
        <f t="shared" si="31"/>
        <v>#DIV/0!</v>
      </c>
      <c r="N468" s="139"/>
    </row>
    <row r="469" spans="2:17" s="85" customFormat="1" ht="18" customHeight="1">
      <c r="B469" s="111"/>
      <c r="C469" s="112"/>
      <c r="D469" s="102">
        <f t="shared" si="32"/>
        <v>63</v>
      </c>
      <c r="E469" s="102">
        <f>'Detail Cost'!C246</f>
        <v>0</v>
      </c>
      <c r="F469" s="108">
        <f>'Detail Cost'!B246</f>
        <v>0</v>
      </c>
      <c r="G469" s="109">
        <f>'Detail Cost'!D246</f>
        <v>0</v>
      </c>
      <c r="H469" s="110">
        <f>'Detail Cost'!E246</f>
        <v>0</v>
      </c>
      <c r="I469" s="134">
        <f t="shared" si="33"/>
        <v>0</v>
      </c>
      <c r="J469" s="135">
        <f>VLOOKUP($F469,'Detail Cost'!$15:$497,'DCR- OPEN WELL'!$N$3,FALSE)*1000</f>
        <v>0</v>
      </c>
      <c r="K469" s="136">
        <f>VLOOKUP($F469,'Detail Cost'!$15:$497,'DCR- OPEN WELL'!$N$4,FALSE)</f>
        <v>0</v>
      </c>
      <c r="L469" s="137">
        <f t="shared" si="34"/>
        <v>0</v>
      </c>
      <c r="M469" s="138" t="e">
        <f t="shared" si="31"/>
        <v>#DIV/0!</v>
      </c>
      <c r="N469" s="139"/>
    </row>
    <row r="470" spans="2:17" s="85" customFormat="1" ht="18" customHeight="1">
      <c r="B470" s="111"/>
      <c r="C470" s="112"/>
      <c r="D470" s="102">
        <f t="shared" si="32"/>
        <v>63</v>
      </c>
      <c r="E470" s="102">
        <f>'Detail Cost'!C247</f>
        <v>0</v>
      </c>
      <c r="F470" s="108">
        <f>'Detail Cost'!B247</f>
        <v>0</v>
      </c>
      <c r="G470" s="109">
        <f>'Detail Cost'!D247</f>
        <v>0</v>
      </c>
      <c r="H470" s="110">
        <f>'Detail Cost'!E247</f>
        <v>0</v>
      </c>
      <c r="I470" s="134">
        <f t="shared" si="33"/>
        <v>0</v>
      </c>
      <c r="J470" s="135">
        <f>VLOOKUP($F470,'Detail Cost'!$15:$497,'DCR- OPEN WELL'!$N$3,FALSE)*1000</f>
        <v>0</v>
      </c>
      <c r="K470" s="136">
        <f>VLOOKUP($F470,'Detail Cost'!$15:$497,'DCR- OPEN WELL'!$N$4,FALSE)</f>
        <v>0</v>
      </c>
      <c r="L470" s="137">
        <f t="shared" si="34"/>
        <v>0</v>
      </c>
      <c r="M470" s="138" t="e">
        <f t="shared" si="31"/>
        <v>#DIV/0!</v>
      </c>
      <c r="N470" s="139"/>
    </row>
    <row r="471" spans="2:17" s="85" customFormat="1" ht="18" customHeight="1">
      <c r="B471" s="111"/>
      <c r="C471" s="112"/>
      <c r="D471" s="102">
        <f t="shared" si="32"/>
        <v>63</v>
      </c>
      <c r="E471" s="102">
        <f>'Detail Cost'!C248</f>
        <v>0</v>
      </c>
      <c r="F471" s="108">
        <f>'Detail Cost'!B248</f>
        <v>0</v>
      </c>
      <c r="G471" s="109">
        <f>'Detail Cost'!D248</f>
        <v>0</v>
      </c>
      <c r="H471" s="110">
        <f>'Detail Cost'!E248</f>
        <v>0</v>
      </c>
      <c r="I471" s="134">
        <f t="shared" si="33"/>
        <v>0</v>
      </c>
      <c r="J471" s="135">
        <f>VLOOKUP($F471,'Detail Cost'!$15:$497,'DCR- OPEN WELL'!$N$3,FALSE)*1000</f>
        <v>0</v>
      </c>
      <c r="K471" s="136">
        <f>VLOOKUP($F471,'Detail Cost'!$15:$497,'DCR- OPEN WELL'!$N$4,FALSE)</f>
        <v>0</v>
      </c>
      <c r="L471" s="137">
        <f t="shared" si="34"/>
        <v>0</v>
      </c>
      <c r="M471" s="138" t="e">
        <f t="shared" si="31"/>
        <v>#DIV/0!</v>
      </c>
      <c r="N471" s="139"/>
    </row>
    <row r="472" spans="2:17" s="85" customFormat="1" ht="18" customHeight="1">
      <c r="B472" s="111"/>
      <c r="C472" s="112"/>
      <c r="D472" s="102">
        <f t="shared" si="32"/>
        <v>63</v>
      </c>
      <c r="E472" s="102">
        <f>'Detail Cost'!C249</f>
        <v>0</v>
      </c>
      <c r="F472" s="108">
        <f>'Detail Cost'!B249</f>
        <v>0</v>
      </c>
      <c r="G472" s="109">
        <f>'Detail Cost'!D249</f>
        <v>0</v>
      </c>
      <c r="H472" s="110">
        <f>'Detail Cost'!E249</f>
        <v>0</v>
      </c>
      <c r="I472" s="134">
        <f t="shared" si="33"/>
        <v>0</v>
      </c>
      <c r="J472" s="135">
        <f>VLOOKUP($F472,'Detail Cost'!$15:$497,'DCR- OPEN WELL'!$N$3,FALSE)*1000</f>
        <v>0</v>
      </c>
      <c r="K472" s="136">
        <f>VLOOKUP($F472,'Detail Cost'!$15:$497,'DCR- OPEN WELL'!$N$4,FALSE)</f>
        <v>0</v>
      </c>
      <c r="L472" s="137">
        <f t="shared" si="34"/>
        <v>0</v>
      </c>
      <c r="M472" s="138" t="e">
        <f t="shared" si="31"/>
        <v>#DIV/0!</v>
      </c>
      <c r="N472" s="139"/>
    </row>
    <row r="473" spans="2:17" s="85" customFormat="1" ht="18" customHeight="1">
      <c r="B473" s="111"/>
      <c r="C473" s="112"/>
      <c r="D473" s="102">
        <f t="shared" si="32"/>
        <v>63</v>
      </c>
      <c r="E473" s="102">
        <f>'Detail Cost'!C250</f>
        <v>0</v>
      </c>
      <c r="F473" s="108">
        <f>'Detail Cost'!B250</f>
        <v>0</v>
      </c>
      <c r="G473" s="109">
        <f>'Detail Cost'!D250</f>
        <v>0</v>
      </c>
      <c r="H473" s="110">
        <f>'Detail Cost'!E250</f>
        <v>0</v>
      </c>
      <c r="I473" s="134">
        <f t="shared" si="33"/>
        <v>0</v>
      </c>
      <c r="J473" s="135">
        <f>VLOOKUP($F473,'Detail Cost'!$15:$497,'DCR- OPEN WELL'!$N$3,FALSE)*1000</f>
        <v>0</v>
      </c>
      <c r="K473" s="136">
        <f>VLOOKUP($F473,'Detail Cost'!$15:$497,'DCR- OPEN WELL'!$N$4,FALSE)</f>
        <v>0</v>
      </c>
      <c r="L473" s="137">
        <f t="shared" si="34"/>
        <v>0</v>
      </c>
      <c r="M473" s="138" t="e">
        <f t="shared" si="31"/>
        <v>#DIV/0!</v>
      </c>
      <c r="N473" s="139"/>
    </row>
    <row r="474" spans="2:17" s="85" customFormat="1" ht="18" customHeight="1">
      <c r="B474" s="111"/>
      <c r="C474" s="112"/>
      <c r="D474" s="102">
        <f t="shared" si="32"/>
        <v>63</v>
      </c>
      <c r="E474" s="102">
        <f>'Detail Cost'!C251</f>
        <v>0</v>
      </c>
      <c r="F474" s="108">
        <f>'Detail Cost'!B251</f>
        <v>0</v>
      </c>
      <c r="G474" s="109">
        <f>'Detail Cost'!D251</f>
        <v>0</v>
      </c>
      <c r="H474" s="110">
        <f>'Detail Cost'!E251</f>
        <v>0</v>
      </c>
      <c r="I474" s="134">
        <f t="shared" si="33"/>
        <v>0</v>
      </c>
      <c r="J474" s="135">
        <f>VLOOKUP($F474,'Detail Cost'!$15:$497,'DCR- OPEN WELL'!$N$3,FALSE)*1000</f>
        <v>0</v>
      </c>
      <c r="K474" s="136">
        <f>VLOOKUP($F474,'Detail Cost'!$15:$497,'DCR- OPEN WELL'!$N$4,FALSE)</f>
        <v>0</v>
      </c>
      <c r="L474" s="137">
        <f t="shared" si="34"/>
        <v>0</v>
      </c>
      <c r="M474" s="138" t="e">
        <f t="shared" si="31"/>
        <v>#DIV/0!</v>
      </c>
      <c r="N474" s="139"/>
    </row>
    <row r="475" spans="2:17" s="85" customFormat="1" ht="18" customHeight="1">
      <c r="B475" s="111"/>
      <c r="C475" s="112"/>
      <c r="D475" s="102">
        <f t="shared" si="32"/>
        <v>63</v>
      </c>
      <c r="E475" s="102">
        <f>'Detail Cost'!C252</f>
        <v>0</v>
      </c>
      <c r="F475" s="108">
        <f>'Detail Cost'!B252</f>
        <v>0</v>
      </c>
      <c r="G475" s="109">
        <f>'Detail Cost'!D252</f>
        <v>0</v>
      </c>
      <c r="H475" s="110">
        <f>'Detail Cost'!E252</f>
        <v>0</v>
      </c>
      <c r="I475" s="134">
        <f t="shared" si="33"/>
        <v>0</v>
      </c>
      <c r="J475" s="135">
        <f>VLOOKUP($F475,'Detail Cost'!$15:$497,'DCR- OPEN WELL'!$N$3,FALSE)*1000</f>
        <v>0</v>
      </c>
      <c r="K475" s="136">
        <f>VLOOKUP($F475,'Detail Cost'!$15:$497,'DCR- OPEN WELL'!$N$4,FALSE)</f>
        <v>0</v>
      </c>
      <c r="L475" s="137">
        <f t="shared" si="34"/>
        <v>0</v>
      </c>
      <c r="M475" s="138" t="e">
        <f t="shared" si="31"/>
        <v>#DIV/0!</v>
      </c>
      <c r="N475" s="139"/>
    </row>
    <row r="476" spans="2:17" s="85" customFormat="1" ht="18" customHeight="1">
      <c r="B476" s="111"/>
      <c r="C476" s="112"/>
      <c r="D476" s="102">
        <f t="shared" si="32"/>
        <v>63</v>
      </c>
      <c r="E476" s="102">
        <f>'Detail Cost'!C253</f>
        <v>0</v>
      </c>
      <c r="F476" s="108">
        <f>'Detail Cost'!B253</f>
        <v>0</v>
      </c>
      <c r="G476" s="109">
        <f>'Detail Cost'!D253</f>
        <v>0</v>
      </c>
      <c r="H476" s="110">
        <f>'Detail Cost'!E253</f>
        <v>0</v>
      </c>
      <c r="I476" s="134">
        <f t="shared" si="33"/>
        <v>0</v>
      </c>
      <c r="J476" s="135">
        <f>VLOOKUP($F476,'Detail Cost'!$15:$497,'DCR- OPEN WELL'!$N$3,FALSE)*1000</f>
        <v>0</v>
      </c>
      <c r="K476" s="136">
        <f>VLOOKUP($F476,'Detail Cost'!$15:$497,'DCR- OPEN WELL'!$N$4,FALSE)</f>
        <v>0</v>
      </c>
      <c r="L476" s="137">
        <f t="shared" si="34"/>
        <v>0</v>
      </c>
      <c r="M476" s="138" t="e">
        <f t="shared" si="31"/>
        <v>#DIV/0!</v>
      </c>
      <c r="N476" s="139"/>
    </row>
    <row r="477" spans="2:17" s="85" customFormat="1" ht="18" customHeight="1">
      <c r="B477" s="111"/>
      <c r="C477" s="112"/>
      <c r="D477" s="102">
        <f t="shared" si="32"/>
        <v>63</v>
      </c>
      <c r="E477" s="102">
        <f>'Detail Cost'!C254</f>
        <v>0</v>
      </c>
      <c r="F477" s="108">
        <f>'Detail Cost'!B254</f>
        <v>0</v>
      </c>
      <c r="G477" s="109">
        <f>'Detail Cost'!D254</f>
        <v>0</v>
      </c>
      <c r="H477" s="110">
        <f>'Detail Cost'!E254</f>
        <v>0</v>
      </c>
      <c r="I477" s="134">
        <f t="shared" si="33"/>
        <v>0</v>
      </c>
      <c r="J477" s="135">
        <f>VLOOKUP($F477,'Detail Cost'!$15:$497,'DCR- OPEN WELL'!$N$3,FALSE)*1000</f>
        <v>0</v>
      </c>
      <c r="K477" s="136">
        <f>VLOOKUP($F477,'Detail Cost'!$15:$497,'DCR- OPEN WELL'!$N$4,FALSE)</f>
        <v>0</v>
      </c>
      <c r="L477" s="137">
        <f t="shared" si="34"/>
        <v>0</v>
      </c>
      <c r="M477" s="138" t="e">
        <f t="shared" si="31"/>
        <v>#DIV/0!</v>
      </c>
      <c r="N477" s="139"/>
    </row>
    <row r="478" spans="2:17" s="85" customFormat="1" ht="18" customHeight="1">
      <c r="B478" s="111"/>
      <c r="C478" s="112"/>
      <c r="D478" s="102">
        <f t="shared" si="32"/>
        <v>63</v>
      </c>
      <c r="E478" s="102">
        <f>'Detail Cost'!C255</f>
        <v>0</v>
      </c>
      <c r="F478" s="108">
        <f>'Detail Cost'!B255</f>
        <v>0</v>
      </c>
      <c r="G478" s="109">
        <f>'Detail Cost'!D255</f>
        <v>0</v>
      </c>
      <c r="H478" s="110">
        <f>'Detail Cost'!E255</f>
        <v>0</v>
      </c>
      <c r="I478" s="134">
        <f t="shared" si="33"/>
        <v>0</v>
      </c>
      <c r="J478" s="135">
        <f>VLOOKUP($F478,'Detail Cost'!$15:$497,'DCR- OPEN WELL'!$N$3,FALSE)*1000</f>
        <v>0</v>
      </c>
      <c r="K478" s="136">
        <f>VLOOKUP($F478,'Detail Cost'!$15:$497,'DCR- OPEN WELL'!$N$4,FALSE)</f>
        <v>0</v>
      </c>
      <c r="L478" s="137">
        <f t="shared" si="34"/>
        <v>0</v>
      </c>
      <c r="M478" s="138" t="e">
        <f t="shared" si="31"/>
        <v>#DIV/0!</v>
      </c>
      <c r="N478" s="139"/>
    </row>
    <row r="479" spans="2:17" s="85" customFormat="1" ht="18" customHeight="1">
      <c r="B479" s="111"/>
      <c r="C479" s="112"/>
      <c r="D479" s="102">
        <f t="shared" si="32"/>
        <v>63</v>
      </c>
      <c r="E479" s="102">
        <f>'Detail Cost'!C256</f>
        <v>0</v>
      </c>
      <c r="F479" s="108">
        <f>'Detail Cost'!B256</f>
        <v>0</v>
      </c>
      <c r="G479" s="109">
        <f>'Detail Cost'!D256</f>
        <v>0</v>
      </c>
      <c r="H479" s="110">
        <f>'Detail Cost'!E256</f>
        <v>0</v>
      </c>
      <c r="I479" s="134">
        <f t="shared" si="33"/>
        <v>0</v>
      </c>
      <c r="J479" s="135">
        <f>VLOOKUP($F479,'Detail Cost'!$15:$497,'DCR- OPEN WELL'!$N$3,FALSE)*1000</f>
        <v>0</v>
      </c>
      <c r="K479" s="136">
        <f>VLOOKUP($F479,'Detail Cost'!$15:$497,'DCR- OPEN WELL'!$N$4,FALSE)</f>
        <v>0</v>
      </c>
      <c r="L479" s="137">
        <f t="shared" si="34"/>
        <v>0</v>
      </c>
      <c r="M479" s="138" t="e">
        <f t="shared" si="31"/>
        <v>#DIV/0!</v>
      </c>
      <c r="N479" s="139"/>
    </row>
    <row r="480" spans="2:17" s="85" customFormat="1" ht="49.5" customHeight="1">
      <c r="B480" s="146"/>
      <c r="C480" s="146"/>
      <c r="D480" s="146">
        <f t="shared" si="32"/>
        <v>63</v>
      </c>
      <c r="E480" s="146">
        <f>'Detail Cost'!C257</f>
        <v>0</v>
      </c>
      <c r="F480" s="147">
        <f>'Detail Cost'!B257</f>
        <v>0</v>
      </c>
      <c r="G480" s="148">
        <f>'Detail Cost'!D257</f>
        <v>0</v>
      </c>
      <c r="H480" s="149">
        <f>'Detail Cost'!E257</f>
        <v>0</v>
      </c>
      <c r="I480" s="151">
        <f t="shared" si="33"/>
        <v>0</v>
      </c>
      <c r="J480" s="152">
        <f>VLOOKUP($F480,'Detail Cost'!$15:$497,'DCR- OPEN WELL'!$N$3,FALSE)*1000</f>
        <v>0</v>
      </c>
      <c r="K480" s="153" t="e">
        <f>SUM(K15:K477)</f>
        <v>#REF!</v>
      </c>
      <c r="L480" s="404" t="e">
        <f>SUM(L15:L479)</f>
        <v>#REF!</v>
      </c>
      <c r="M480" s="405"/>
      <c r="N480" s="139"/>
      <c r="Q480" s="157"/>
    </row>
    <row r="481" spans="2:13" ht="15.75" customHeight="1">
      <c r="B481" s="96"/>
      <c r="C481" s="96"/>
      <c r="D481" s="96"/>
      <c r="E481" s="96"/>
      <c r="H481" s="96"/>
      <c r="I481" s="96"/>
      <c r="J481" s="96"/>
      <c r="K481" s="96"/>
      <c r="M481" s="154"/>
    </row>
    <row r="482" spans="2:13" ht="15.75" customHeight="1">
      <c r="B482" s="96"/>
      <c r="C482" s="96"/>
      <c r="D482" s="96"/>
      <c r="E482" s="96"/>
      <c r="F482" s="96"/>
      <c r="H482" s="96"/>
      <c r="I482" s="96"/>
      <c r="J482" s="96"/>
      <c r="K482"/>
      <c r="L482" s="155"/>
      <c r="M482" s="156"/>
    </row>
    <row r="483" spans="2:13" ht="15.75" customHeight="1">
      <c r="B483" s="96"/>
      <c r="C483" s="96"/>
      <c r="D483" s="96"/>
      <c r="E483" s="96"/>
      <c r="F483" s="96"/>
      <c r="G483" s="96"/>
      <c r="H483" s="96"/>
      <c r="I483" s="96"/>
      <c r="J483" s="96"/>
      <c r="K483"/>
      <c r="L483" s="155"/>
      <c r="M483"/>
    </row>
    <row r="484" spans="2:13" ht="15.75" customHeight="1">
      <c r="B484" s="150" t="s">
        <v>190</v>
      </c>
      <c r="C484" s="96"/>
      <c r="D484" s="96"/>
      <c r="E484" s="96"/>
      <c r="G484" s="96"/>
      <c r="H484" s="96"/>
      <c r="I484" s="96"/>
      <c r="J484" s="96"/>
      <c r="K484"/>
      <c r="L484" s="155"/>
      <c r="M484"/>
    </row>
    <row r="485" spans="2:13" ht="15.75" customHeight="1">
      <c r="B485" s="96" t="s">
        <v>191</v>
      </c>
      <c r="C485" s="96"/>
      <c r="D485" s="96"/>
      <c r="E485" s="96"/>
      <c r="G485" s="96"/>
      <c r="H485" s="96"/>
      <c r="I485" s="96"/>
      <c r="J485" s="96"/>
      <c r="K485"/>
      <c r="L485" s="155"/>
      <c r="M485"/>
    </row>
    <row r="486" spans="2:13" ht="15.75" customHeight="1">
      <c r="B486" s="96"/>
      <c r="C486" s="96"/>
      <c r="D486" s="96"/>
      <c r="E486" s="96"/>
      <c r="G486" s="96"/>
      <c r="H486" s="96"/>
      <c r="I486" s="96"/>
      <c r="J486" s="96"/>
      <c r="K486"/>
      <c r="L486" s="155"/>
    </row>
    <row r="487" spans="2:13" ht="15.75" customHeight="1">
      <c r="B487" s="96"/>
      <c r="C487" s="96"/>
      <c r="D487" s="96"/>
      <c r="E487" s="96"/>
      <c r="G487" s="96"/>
      <c r="H487" s="96"/>
      <c r="I487" s="96"/>
      <c r="J487" s="96"/>
      <c r="K487" s="96"/>
    </row>
    <row r="488" spans="2:13" ht="15.75" customHeight="1">
      <c r="B488" s="96"/>
      <c r="C488" s="96"/>
      <c r="D488" s="96"/>
      <c r="E488" s="96"/>
      <c r="G488" s="96"/>
      <c r="H488" s="96"/>
      <c r="I488" s="96"/>
      <c r="J488" s="96"/>
      <c r="K488" s="96"/>
    </row>
    <row r="489" spans="2:13" ht="15.75" customHeight="1">
      <c r="B489" s="96"/>
      <c r="C489" s="96"/>
      <c r="D489" s="96"/>
      <c r="E489" s="96"/>
      <c r="G489" s="96"/>
      <c r="H489" s="96"/>
      <c r="I489" s="96"/>
      <c r="J489" s="96"/>
      <c r="K489" s="96"/>
    </row>
    <row r="490" spans="2:13" ht="15.75" customHeight="1">
      <c r="B490" s="96"/>
      <c r="C490" s="96"/>
      <c r="D490" s="96"/>
      <c r="E490" s="96"/>
      <c r="G490" s="96"/>
      <c r="H490" s="96"/>
      <c r="I490" s="96"/>
      <c r="J490" s="96"/>
      <c r="K490" s="96"/>
    </row>
    <row r="491" spans="2:13" ht="15.75" customHeight="1">
      <c r="B491" s="96"/>
      <c r="C491" s="96"/>
      <c r="D491" s="96"/>
      <c r="E491" s="96"/>
      <c r="G491" s="96"/>
      <c r="H491" s="96"/>
      <c r="I491" s="96"/>
      <c r="J491" s="96"/>
      <c r="K491" s="96"/>
    </row>
    <row r="492" spans="2:13" ht="15.75" customHeight="1">
      <c r="B492" s="96"/>
      <c r="C492" s="96"/>
      <c r="D492" s="96"/>
      <c r="E492" s="96"/>
      <c r="G492" s="96"/>
      <c r="H492" s="96"/>
      <c r="I492" s="96"/>
      <c r="J492" s="96"/>
      <c r="K492" s="96"/>
    </row>
    <row r="493" spans="2:13" ht="15.75" customHeight="1">
      <c r="B493" s="96"/>
      <c r="C493" s="96"/>
      <c r="D493" s="96"/>
      <c r="E493" s="96"/>
      <c r="G493" s="96"/>
      <c r="H493" s="96"/>
      <c r="I493" s="96"/>
      <c r="J493" s="96"/>
      <c r="K493" s="96"/>
    </row>
    <row r="494" spans="2:13" ht="15.75" customHeight="1">
      <c r="B494" s="96"/>
      <c r="C494" s="96"/>
      <c r="D494" s="96"/>
      <c r="E494" s="96"/>
      <c r="G494" s="96"/>
      <c r="H494" s="96"/>
      <c r="I494" s="96"/>
      <c r="J494" s="96"/>
      <c r="K494" s="96"/>
    </row>
    <row r="495" spans="2:13" ht="15.75" customHeight="1">
      <c r="B495" s="96"/>
      <c r="C495" s="96"/>
      <c r="D495" s="96"/>
      <c r="E495" s="96"/>
      <c r="G495" s="96"/>
      <c r="H495" s="96"/>
      <c r="I495" s="96"/>
      <c r="J495" s="96"/>
      <c r="K495" s="96"/>
    </row>
    <row r="496" spans="2:13" ht="15.75" customHeight="1">
      <c r="B496" s="96"/>
      <c r="C496" s="96"/>
      <c r="D496" s="96"/>
      <c r="E496" s="96"/>
      <c r="G496" s="96"/>
      <c r="H496" s="96"/>
      <c r="I496" s="96"/>
      <c r="J496" s="96"/>
      <c r="K496" s="96"/>
    </row>
    <row r="497" spans="2:11" ht="15.75" customHeight="1">
      <c r="B497" s="96"/>
      <c r="C497" s="96"/>
      <c r="D497" s="96"/>
      <c r="E497" s="96"/>
      <c r="G497" s="96"/>
      <c r="H497" s="96"/>
      <c r="I497" s="96"/>
      <c r="J497" s="96"/>
      <c r="K497" s="96"/>
    </row>
    <row r="498" spans="2:11" ht="15.75" customHeight="1">
      <c r="B498" s="96"/>
      <c r="C498" s="96"/>
      <c r="D498" s="96"/>
      <c r="E498" s="96"/>
      <c r="G498" s="96"/>
      <c r="H498" s="96"/>
      <c r="I498" s="96"/>
      <c r="J498" s="96"/>
      <c r="K498" s="96"/>
    </row>
    <row r="499" spans="2:11" ht="15.75" customHeight="1">
      <c r="B499" s="96"/>
      <c r="C499" s="96"/>
      <c r="D499" s="96"/>
      <c r="E499" s="96"/>
      <c r="G499" s="96"/>
      <c r="H499" s="96"/>
      <c r="I499" s="96"/>
      <c r="J499" s="96"/>
      <c r="K499" s="96"/>
    </row>
    <row r="500" spans="2:11" ht="15.75" customHeight="1">
      <c r="B500" s="96"/>
      <c r="C500" s="96"/>
      <c r="D500" s="96"/>
      <c r="E500" s="96"/>
      <c r="G500" s="96"/>
      <c r="H500" s="96"/>
      <c r="I500" s="96"/>
      <c r="J500" s="96"/>
      <c r="K500" s="96"/>
    </row>
    <row r="501" spans="2:11" ht="15.75" customHeight="1">
      <c r="B501" s="96"/>
      <c r="C501" s="96"/>
      <c r="D501" s="96"/>
      <c r="E501" s="96"/>
      <c r="G501" s="96"/>
      <c r="H501" s="96"/>
      <c r="I501" s="96"/>
      <c r="J501" s="96"/>
      <c r="K501" s="96"/>
    </row>
    <row r="502" spans="2:11" ht="15.75" customHeight="1">
      <c r="B502" s="96"/>
      <c r="C502" s="96"/>
      <c r="D502" s="96"/>
      <c r="E502" s="96"/>
      <c r="G502" s="96"/>
      <c r="H502" s="96"/>
      <c r="I502" s="96"/>
      <c r="J502" s="96"/>
      <c r="K502" s="96"/>
    </row>
    <row r="503" spans="2:11" ht="15.75" customHeight="1">
      <c r="B503" s="96"/>
      <c r="C503" s="96"/>
      <c r="D503" s="96"/>
      <c r="E503" s="96"/>
      <c r="G503" s="96"/>
      <c r="H503" s="96"/>
      <c r="I503" s="96"/>
      <c r="J503" s="96"/>
      <c r="K503" s="96"/>
    </row>
    <row r="504" spans="2:11" ht="15.75" customHeight="1">
      <c r="B504" s="96"/>
      <c r="C504" s="96"/>
      <c r="D504" s="96"/>
      <c r="E504" s="96"/>
      <c r="G504" s="96"/>
      <c r="H504" s="96"/>
      <c r="I504" s="96"/>
      <c r="J504" s="96"/>
      <c r="K504" s="96"/>
    </row>
    <row r="505" spans="2:11" ht="15.75" customHeight="1">
      <c r="B505" s="96"/>
      <c r="C505" s="96"/>
      <c r="D505" s="96"/>
      <c r="E505" s="96"/>
      <c r="G505" s="96"/>
      <c r="H505" s="96"/>
      <c r="I505" s="96"/>
      <c r="J505" s="96"/>
      <c r="K505" s="96"/>
    </row>
    <row r="506" spans="2:11" ht="15.75" customHeight="1">
      <c r="B506" s="96"/>
      <c r="C506" s="96"/>
      <c r="D506" s="96"/>
      <c r="E506" s="96"/>
      <c r="G506" s="96"/>
      <c r="H506" s="96"/>
      <c r="I506" s="96"/>
      <c r="J506" s="96"/>
      <c r="K506" s="96"/>
    </row>
    <row r="507" spans="2:11" ht="15.75" customHeight="1">
      <c r="B507" s="96"/>
      <c r="C507" s="96"/>
      <c r="D507" s="96"/>
      <c r="E507" s="96"/>
      <c r="G507" s="96"/>
      <c r="H507" s="96"/>
      <c r="I507" s="96"/>
      <c r="J507" s="96"/>
      <c r="K507" s="96"/>
    </row>
    <row r="508" spans="2:11" ht="15.75" customHeight="1">
      <c r="B508" s="96"/>
      <c r="C508" s="96"/>
      <c r="D508" s="96"/>
      <c r="E508" s="96"/>
      <c r="G508" s="96"/>
      <c r="H508" s="96"/>
      <c r="I508" s="96"/>
      <c r="J508" s="96"/>
      <c r="K508" s="96"/>
    </row>
    <row r="509" spans="2:11" ht="15.75" customHeight="1">
      <c r="B509" s="96"/>
      <c r="C509" s="96"/>
      <c r="D509" s="96"/>
      <c r="E509" s="96"/>
      <c r="G509" s="96"/>
      <c r="H509" s="96"/>
      <c r="I509" s="96"/>
      <c r="J509" s="96"/>
      <c r="K509" s="96"/>
    </row>
    <row r="510" spans="2:11" ht="15.75" customHeight="1">
      <c r="B510" s="96"/>
      <c r="C510" s="96"/>
      <c r="D510" s="96"/>
      <c r="E510" s="96"/>
      <c r="G510" s="96"/>
      <c r="H510" s="96"/>
      <c r="I510" s="96"/>
      <c r="J510" s="96"/>
      <c r="K510" s="96"/>
    </row>
    <row r="511" spans="2:11" ht="15.75" customHeight="1">
      <c r="B511" s="96"/>
      <c r="C511" s="96"/>
      <c r="D511" s="96"/>
      <c r="E511" s="96"/>
      <c r="G511" s="96"/>
      <c r="H511" s="96"/>
      <c r="I511" s="96"/>
      <c r="J511" s="96"/>
      <c r="K511" s="96"/>
    </row>
    <row r="512" spans="2:11" ht="15.75" customHeight="1">
      <c r="B512" s="96"/>
      <c r="C512" s="96"/>
      <c r="D512" s="96"/>
      <c r="E512" s="96"/>
      <c r="G512" s="96"/>
      <c r="H512" s="96"/>
      <c r="I512" s="96"/>
      <c r="J512" s="96"/>
      <c r="K512" s="96"/>
    </row>
    <row r="513" spans="2:11" ht="15.75" customHeight="1">
      <c r="B513" s="96"/>
      <c r="C513" s="96"/>
      <c r="D513" s="96"/>
      <c r="E513" s="96"/>
      <c r="G513" s="96"/>
      <c r="H513" s="96"/>
      <c r="I513" s="96"/>
      <c r="J513" s="96"/>
      <c r="K513" s="96"/>
    </row>
    <row r="514" spans="2:11" ht="15.75" customHeight="1">
      <c r="B514" s="96"/>
      <c r="C514" s="96"/>
      <c r="D514" s="96"/>
      <c r="E514" s="96"/>
      <c r="G514" s="96"/>
      <c r="H514" s="96"/>
      <c r="I514" s="96"/>
      <c r="J514" s="96"/>
      <c r="K514" s="96"/>
    </row>
    <row r="515" spans="2:11" ht="15.75" customHeight="1">
      <c r="B515" s="96"/>
      <c r="C515" s="96"/>
      <c r="D515" s="96"/>
      <c r="E515" s="96"/>
      <c r="G515" s="96"/>
      <c r="H515" s="96"/>
      <c r="I515" s="96"/>
      <c r="J515" s="96"/>
      <c r="K515" s="96"/>
    </row>
    <row r="516" spans="2:11" ht="15.75" customHeight="1">
      <c r="B516" s="96"/>
      <c r="C516" s="96"/>
      <c r="D516" s="96"/>
      <c r="E516" s="96"/>
      <c r="G516" s="96"/>
      <c r="H516" s="96"/>
      <c r="I516" s="96"/>
      <c r="J516" s="96"/>
      <c r="K516" s="96"/>
    </row>
    <row r="517" spans="2:11" ht="15.75" customHeight="1">
      <c r="B517" s="96"/>
      <c r="C517" s="96"/>
      <c r="D517" s="96"/>
      <c r="E517" s="96"/>
      <c r="G517" s="96"/>
      <c r="H517" s="96"/>
      <c r="I517" s="96"/>
      <c r="J517" s="96"/>
      <c r="K517" s="96"/>
    </row>
    <row r="518" spans="2:11" ht="15.75" customHeight="1">
      <c r="B518" s="96"/>
      <c r="C518" s="96"/>
      <c r="D518" s="96"/>
      <c r="E518" s="96"/>
      <c r="G518" s="96"/>
      <c r="H518" s="96"/>
      <c r="I518" s="96"/>
      <c r="J518" s="96"/>
      <c r="K518" s="96"/>
    </row>
  </sheetData>
  <sheetProtection selectLockedCells="1"/>
  <mergeCells count="24">
    <mergeCell ref="J1:K1"/>
    <mergeCell ref="B2:K2"/>
    <mergeCell ref="M2:N2"/>
    <mergeCell ref="B3:K3"/>
    <mergeCell ref="B5:K5"/>
    <mergeCell ref="D6:F6"/>
    <mergeCell ref="D7:F7"/>
    <mergeCell ref="D8:F8"/>
    <mergeCell ref="D9:F9"/>
    <mergeCell ref="D10:F10"/>
    <mergeCell ref="N12:N13"/>
    <mergeCell ref="B12:C13"/>
    <mergeCell ref="B11:C11"/>
    <mergeCell ref="L480:M480"/>
    <mergeCell ref="D12:D13"/>
    <mergeCell ref="E12:E13"/>
    <mergeCell ref="F12:F13"/>
    <mergeCell ref="G12:G13"/>
    <mergeCell ref="H12:H13"/>
    <mergeCell ref="I12:I13"/>
    <mergeCell ref="J12:J13"/>
    <mergeCell ref="K12:K13"/>
    <mergeCell ref="L12:L13"/>
    <mergeCell ref="M12:M13"/>
  </mergeCells>
  <printOptions horizontalCentered="1"/>
  <pageMargins left="0" right="0" top="0.196850393700787" bottom="0.39370078740157499" header="0.511811023622047" footer="0.19"/>
  <pageSetup paperSize="9" scale="10" orientation="portrait" horizontalDpi="300" verticalDpi="300" r:id="rId1"/>
  <headerFooter alignWithMargins="0">
    <oddFooter>&amp;L&amp;"Arial Narrow,Regular"&amp;8&amp;F</oddFooter>
  </headerFooter>
  <colBreaks count="1" manualBreakCount="1">
    <brk id="9" max="233" man="1"/>
  </colBreaks>
  <ignoredErrors>
    <ignoredError sqref="K7" unlocked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B2:S477"/>
  <sheetViews>
    <sheetView topLeftCell="A199" workbookViewId="0">
      <selection activeCell="C9" sqref="C9"/>
    </sheetView>
  </sheetViews>
  <sheetFormatPr defaultColWidth="9.109375" defaultRowHeight="13.2"/>
  <cols>
    <col min="1" max="1" width="9.109375" style="2"/>
    <col min="2" max="2" width="4.5546875" style="2" customWidth="1"/>
    <col min="3" max="3" width="110.88671875" style="2" customWidth="1"/>
    <col min="4" max="4" width="12.44140625" style="2" customWidth="1"/>
    <col min="5" max="5" width="13.88671875" style="2" customWidth="1"/>
    <col min="6" max="6" width="16" style="2" customWidth="1"/>
    <col min="7" max="7" width="12.44140625" style="2" customWidth="1"/>
    <col min="8" max="8" width="11.44140625" style="2" customWidth="1"/>
    <col min="9" max="9" width="16.88671875" style="2" customWidth="1"/>
    <col min="10" max="10" width="15" style="2" customWidth="1"/>
    <col min="11" max="11" width="19.5546875" style="2" customWidth="1"/>
    <col min="12" max="12" width="22.44140625" style="2" customWidth="1"/>
    <col min="13" max="13" width="8" style="2" customWidth="1"/>
    <col min="14" max="16384" width="9.109375" style="2"/>
  </cols>
  <sheetData>
    <row r="2" spans="2:13">
      <c r="B2" s="434"/>
      <c r="C2" s="434"/>
      <c r="D2" s="434"/>
      <c r="E2" s="434"/>
      <c r="F2" s="434"/>
      <c r="G2" s="434"/>
      <c r="H2" s="434"/>
    </row>
    <row r="6" spans="2:13" ht="13.8">
      <c r="B6" s="4" t="s">
        <v>198</v>
      </c>
      <c r="C6" s="4" t="s">
        <v>199</v>
      </c>
    </row>
    <row r="7" spans="2:13">
      <c r="C7" s="5" t="s">
        <v>200</v>
      </c>
    </row>
    <row r="8" spans="2:13">
      <c r="C8" s="2" t="s">
        <v>201</v>
      </c>
    </row>
    <row r="9" spans="2:13">
      <c r="C9" s="2" t="s">
        <v>202</v>
      </c>
    </row>
    <row r="10" spans="2:13">
      <c r="C10" s="2" t="s">
        <v>203</v>
      </c>
    </row>
    <row r="11" spans="2:13">
      <c r="C11" s="2" t="s">
        <v>204</v>
      </c>
      <c r="E11" s="435" t="s">
        <v>205</v>
      </c>
      <c r="F11" s="436"/>
      <c r="G11" s="436"/>
      <c r="H11" s="437"/>
      <c r="J11" s="435" t="s">
        <v>206</v>
      </c>
      <c r="K11" s="436"/>
      <c r="L11" s="436"/>
      <c r="M11" s="437"/>
    </row>
    <row r="12" spans="2:13">
      <c r="C12" s="2" t="s">
        <v>207</v>
      </c>
    </row>
    <row r="13" spans="2:13">
      <c r="B13" s="428" t="s">
        <v>208</v>
      </c>
      <c r="C13" s="428" t="s">
        <v>14</v>
      </c>
      <c r="D13" s="428" t="s">
        <v>209</v>
      </c>
      <c r="E13" s="6" t="s">
        <v>210</v>
      </c>
      <c r="F13" s="6" t="s">
        <v>211</v>
      </c>
      <c r="G13" s="6" t="s">
        <v>212</v>
      </c>
      <c r="H13" s="423" t="s">
        <v>185</v>
      </c>
      <c r="J13" s="6" t="s">
        <v>210</v>
      </c>
      <c r="K13" s="6" t="s">
        <v>211</v>
      </c>
      <c r="L13" s="6" t="s">
        <v>212</v>
      </c>
      <c r="M13" s="423" t="s">
        <v>185</v>
      </c>
    </row>
    <row r="14" spans="2:13">
      <c r="B14" s="429"/>
      <c r="C14" s="429"/>
      <c r="D14" s="429"/>
      <c r="E14" s="7" t="s">
        <v>213</v>
      </c>
      <c r="F14" s="6" t="s">
        <v>213</v>
      </c>
      <c r="G14" s="7" t="s">
        <v>213</v>
      </c>
      <c r="H14" s="424"/>
      <c r="J14" s="7" t="s">
        <v>213</v>
      </c>
      <c r="K14" s="6" t="s">
        <v>213</v>
      </c>
      <c r="L14" s="7" t="s">
        <v>213</v>
      </c>
      <c r="M14" s="424"/>
    </row>
    <row r="15" spans="2:13">
      <c r="B15" s="430"/>
      <c r="C15" s="430"/>
      <c r="D15" s="430"/>
      <c r="E15" s="7" t="s">
        <v>214</v>
      </c>
      <c r="F15" s="6" t="s">
        <v>215</v>
      </c>
      <c r="G15" s="7" t="s">
        <v>215</v>
      </c>
      <c r="H15" s="7" t="s">
        <v>215</v>
      </c>
      <c r="J15" s="7" t="s">
        <v>214</v>
      </c>
      <c r="K15" s="6" t="s">
        <v>215</v>
      </c>
      <c r="L15" s="7" t="s">
        <v>215</v>
      </c>
      <c r="M15" s="7" t="s">
        <v>215</v>
      </c>
    </row>
    <row r="16" spans="2:13">
      <c r="B16" s="8">
        <v>1</v>
      </c>
      <c r="C16" s="9" t="s">
        <v>216</v>
      </c>
      <c r="D16" s="8"/>
      <c r="E16" s="10">
        <v>4200</v>
      </c>
      <c r="F16" s="10">
        <v>0</v>
      </c>
      <c r="G16" s="10">
        <v>0</v>
      </c>
      <c r="H16" s="10">
        <f t="shared" ref="H16:H36" si="0">G16+F16+E16</f>
        <v>4200</v>
      </c>
      <c r="J16" s="18">
        <v>458.33</v>
      </c>
      <c r="K16" s="18">
        <v>19.754999999999999</v>
      </c>
      <c r="L16" s="18">
        <v>6.59</v>
      </c>
      <c r="M16" s="18">
        <f t="shared" ref="M16:M36" si="1">L16+K16+J16</f>
        <v>484.67499999999995</v>
      </c>
    </row>
    <row r="17" spans="2:15">
      <c r="B17" s="8">
        <v>2</v>
      </c>
      <c r="C17" s="9" t="s">
        <v>217</v>
      </c>
      <c r="D17" s="8" t="s">
        <v>218</v>
      </c>
      <c r="E17" s="10">
        <v>9726.7000000000007</v>
      </c>
      <c r="F17" s="10">
        <v>0</v>
      </c>
      <c r="G17" s="10">
        <v>0</v>
      </c>
      <c r="H17" s="10">
        <f t="shared" si="0"/>
        <v>9726.7000000000007</v>
      </c>
      <c r="J17" s="18">
        <v>458.33</v>
      </c>
      <c r="K17" s="18">
        <v>19.754999999999999</v>
      </c>
      <c r="L17" s="18">
        <v>6.59</v>
      </c>
      <c r="M17" s="18">
        <f t="shared" si="1"/>
        <v>484.67499999999995</v>
      </c>
    </row>
    <row r="18" spans="2:15">
      <c r="B18" s="11">
        <v>3</v>
      </c>
      <c r="C18" s="12" t="s">
        <v>219</v>
      </c>
      <c r="D18" s="11" t="s">
        <v>218</v>
      </c>
      <c r="E18" s="13">
        <v>158.04</v>
      </c>
      <c r="F18" s="13">
        <v>19.754999999999999</v>
      </c>
      <c r="G18" s="13">
        <v>6.59</v>
      </c>
      <c r="H18" s="13">
        <f t="shared" si="0"/>
        <v>184.38499999999999</v>
      </c>
      <c r="J18" s="13">
        <v>158.04</v>
      </c>
      <c r="K18" s="13">
        <v>19.754999999999999</v>
      </c>
      <c r="L18" s="13">
        <v>6.59</v>
      </c>
      <c r="M18" s="13">
        <f t="shared" si="1"/>
        <v>184.38499999999999</v>
      </c>
    </row>
    <row r="19" spans="2:15">
      <c r="B19" s="11">
        <f t="shared" ref="B19:B36" si="2">B18+1</f>
        <v>4</v>
      </c>
      <c r="C19" s="12" t="s">
        <v>220</v>
      </c>
      <c r="D19" s="11"/>
      <c r="E19" s="13">
        <v>141.78</v>
      </c>
      <c r="F19" s="13">
        <v>17.7225</v>
      </c>
      <c r="G19" s="13">
        <v>5.91</v>
      </c>
      <c r="H19" s="13">
        <f t="shared" si="0"/>
        <v>165.41249999999999</v>
      </c>
      <c r="J19" s="13">
        <v>141.78</v>
      </c>
      <c r="K19" s="13">
        <v>17.7225</v>
      </c>
      <c r="L19" s="13">
        <v>5.91</v>
      </c>
      <c r="M19" s="13">
        <f t="shared" si="1"/>
        <v>165.41249999999999</v>
      </c>
    </row>
    <row r="20" spans="2:15">
      <c r="B20" s="11">
        <f t="shared" si="2"/>
        <v>5</v>
      </c>
      <c r="C20" s="12" t="s">
        <v>221</v>
      </c>
      <c r="D20" s="11" t="s">
        <v>222</v>
      </c>
      <c r="E20" s="13">
        <v>141.78</v>
      </c>
      <c r="F20" s="13">
        <v>17.7225</v>
      </c>
      <c r="G20" s="13">
        <v>5.91</v>
      </c>
      <c r="H20" s="13">
        <f t="shared" si="0"/>
        <v>165.41249999999999</v>
      </c>
      <c r="J20" s="13">
        <v>141.78</v>
      </c>
      <c r="K20" s="13">
        <v>17.7225</v>
      </c>
      <c r="L20" s="13">
        <v>5.91</v>
      </c>
      <c r="M20" s="13">
        <f t="shared" si="1"/>
        <v>165.41249999999999</v>
      </c>
    </row>
    <row r="21" spans="2:15">
      <c r="B21" s="11">
        <f t="shared" si="2"/>
        <v>6</v>
      </c>
      <c r="C21" s="12" t="s">
        <v>223</v>
      </c>
      <c r="D21" s="11" t="s">
        <v>224</v>
      </c>
      <c r="E21" s="13">
        <v>126.67</v>
      </c>
      <c r="F21" s="13">
        <v>15.83375</v>
      </c>
      <c r="G21" s="13">
        <v>5.28</v>
      </c>
      <c r="H21" s="13">
        <f t="shared" si="0"/>
        <v>147.78375</v>
      </c>
      <c r="J21" s="19">
        <v>205.4</v>
      </c>
      <c r="K21" s="18">
        <v>15.83375</v>
      </c>
      <c r="L21" s="18">
        <v>5.28</v>
      </c>
      <c r="M21" s="18">
        <f t="shared" si="1"/>
        <v>226.51375000000002</v>
      </c>
      <c r="O21" s="2" t="s">
        <v>225</v>
      </c>
    </row>
    <row r="22" spans="2:15">
      <c r="B22" s="14">
        <f t="shared" si="2"/>
        <v>7</v>
      </c>
      <c r="C22" s="15" t="s">
        <v>226</v>
      </c>
      <c r="D22" s="14" t="s">
        <v>227</v>
      </c>
      <c r="E22" s="16">
        <v>1704.34</v>
      </c>
      <c r="F22" s="16">
        <v>0</v>
      </c>
      <c r="G22" s="16">
        <v>60.72</v>
      </c>
      <c r="H22" s="16">
        <f t="shared" si="0"/>
        <v>1765.06</v>
      </c>
      <c r="J22" s="19">
        <v>205.4</v>
      </c>
      <c r="K22" s="18">
        <v>15.83375</v>
      </c>
      <c r="L22" s="18">
        <v>5.28</v>
      </c>
      <c r="M22" s="18">
        <f t="shared" si="1"/>
        <v>226.51375000000002</v>
      </c>
      <c r="O22" s="2" t="s">
        <v>228</v>
      </c>
    </row>
    <row r="23" spans="2:15">
      <c r="B23" s="11">
        <f t="shared" si="2"/>
        <v>8</v>
      </c>
      <c r="C23" s="12" t="s">
        <v>229</v>
      </c>
      <c r="D23" s="11"/>
      <c r="E23" s="13">
        <v>101.11</v>
      </c>
      <c r="F23" s="13">
        <v>12.63875</v>
      </c>
      <c r="G23" s="13">
        <v>4.21</v>
      </c>
      <c r="H23" s="13">
        <f t="shared" si="0"/>
        <v>117.95874999999999</v>
      </c>
      <c r="J23" s="20">
        <v>101.11</v>
      </c>
      <c r="K23" s="20">
        <v>12.63875</v>
      </c>
      <c r="L23" s="20">
        <v>4.21</v>
      </c>
      <c r="M23" s="20">
        <f t="shared" si="1"/>
        <v>117.95874999999999</v>
      </c>
    </row>
    <row r="24" spans="2:15">
      <c r="B24" s="11">
        <f t="shared" si="2"/>
        <v>9</v>
      </c>
      <c r="C24" s="12" t="s">
        <v>230</v>
      </c>
      <c r="D24" s="11" t="s">
        <v>231</v>
      </c>
      <c r="E24" s="13">
        <v>101.11</v>
      </c>
      <c r="F24" s="13">
        <v>12.63875</v>
      </c>
      <c r="G24" s="13">
        <v>4.21</v>
      </c>
      <c r="H24" s="13">
        <f t="shared" si="0"/>
        <v>117.95874999999999</v>
      </c>
      <c r="J24" s="20">
        <v>101.11</v>
      </c>
      <c r="K24" s="20">
        <v>12.63875</v>
      </c>
      <c r="L24" s="20">
        <v>4.21</v>
      </c>
      <c r="M24" s="20">
        <f t="shared" si="1"/>
        <v>117.95874999999999</v>
      </c>
    </row>
    <row r="25" spans="2:15">
      <c r="B25" s="14">
        <f t="shared" si="2"/>
        <v>10</v>
      </c>
      <c r="C25" s="15" t="s">
        <v>232</v>
      </c>
      <c r="D25" s="14" t="s">
        <v>233</v>
      </c>
      <c r="E25" s="16">
        <v>1000.73</v>
      </c>
      <c r="F25" s="16">
        <v>0</v>
      </c>
      <c r="G25" s="16">
        <v>35.6</v>
      </c>
      <c r="H25" s="16">
        <f t="shared" si="0"/>
        <v>1036.33</v>
      </c>
      <c r="J25" s="19">
        <v>117.53</v>
      </c>
      <c r="K25" s="20">
        <v>11.62125</v>
      </c>
      <c r="L25" s="20">
        <v>3.87</v>
      </c>
      <c r="M25" s="20">
        <f t="shared" si="1"/>
        <v>133.02125000000001</v>
      </c>
      <c r="O25" s="2" t="s">
        <v>225</v>
      </c>
    </row>
    <row r="26" spans="2:15">
      <c r="B26" s="14">
        <f t="shared" si="2"/>
        <v>11</v>
      </c>
      <c r="C26" s="15" t="s">
        <v>234</v>
      </c>
      <c r="D26" s="14" t="s">
        <v>235</v>
      </c>
      <c r="E26" s="16">
        <v>1250.9100000000001</v>
      </c>
      <c r="F26" s="16">
        <v>0</v>
      </c>
      <c r="G26" s="16">
        <v>44.51</v>
      </c>
      <c r="H26" s="16">
        <f t="shared" si="0"/>
        <v>1295.42</v>
      </c>
      <c r="J26" s="19">
        <v>117.53</v>
      </c>
      <c r="K26" s="20">
        <v>11.62125</v>
      </c>
      <c r="L26" s="20">
        <v>3.87</v>
      </c>
      <c r="M26" s="20">
        <f t="shared" si="1"/>
        <v>133.02125000000001</v>
      </c>
      <c r="O26" s="2" t="s">
        <v>228</v>
      </c>
    </row>
    <row r="27" spans="2:15">
      <c r="B27" s="11">
        <f t="shared" si="2"/>
        <v>12</v>
      </c>
      <c r="C27" s="12" t="s">
        <v>236</v>
      </c>
      <c r="D27" s="11" t="s">
        <v>237</v>
      </c>
      <c r="E27" s="13">
        <v>83.67</v>
      </c>
      <c r="F27" s="13">
        <v>10.45875</v>
      </c>
      <c r="G27" s="13">
        <v>3.49</v>
      </c>
      <c r="H27" s="13">
        <f t="shared" si="0"/>
        <v>97.618750000000006</v>
      </c>
      <c r="J27" s="13">
        <v>83.67</v>
      </c>
      <c r="K27" s="13">
        <v>10.45875</v>
      </c>
      <c r="L27" s="13">
        <v>3.49</v>
      </c>
      <c r="M27" s="13">
        <f t="shared" si="1"/>
        <v>97.618750000000006</v>
      </c>
    </row>
    <row r="28" spans="2:15">
      <c r="B28" s="11">
        <f t="shared" si="2"/>
        <v>13</v>
      </c>
      <c r="C28" s="12" t="s">
        <v>238</v>
      </c>
      <c r="D28" s="11"/>
      <c r="E28" s="13">
        <v>83.67</v>
      </c>
      <c r="F28" s="13">
        <v>10.45875</v>
      </c>
      <c r="G28" s="13">
        <v>3.49</v>
      </c>
      <c r="H28" s="13">
        <f t="shared" si="0"/>
        <v>97.618750000000006</v>
      </c>
      <c r="J28" s="13">
        <v>83.67</v>
      </c>
      <c r="K28" s="13">
        <v>10.45875</v>
      </c>
      <c r="L28" s="13">
        <v>3.49</v>
      </c>
      <c r="M28" s="13">
        <f t="shared" si="1"/>
        <v>97.618750000000006</v>
      </c>
    </row>
    <row r="29" spans="2:15">
      <c r="B29" s="14">
        <f t="shared" si="2"/>
        <v>14</v>
      </c>
      <c r="C29" s="15" t="s">
        <v>239</v>
      </c>
      <c r="D29" s="14"/>
      <c r="E29" s="16">
        <v>813.09</v>
      </c>
      <c r="F29" s="16">
        <v>0</v>
      </c>
      <c r="G29" s="16">
        <v>28.98</v>
      </c>
      <c r="H29" s="16">
        <f t="shared" si="0"/>
        <v>842.07</v>
      </c>
      <c r="J29" s="19">
        <v>93.89</v>
      </c>
      <c r="K29" s="20">
        <v>7.55375</v>
      </c>
      <c r="L29" s="20">
        <v>2.52</v>
      </c>
      <c r="M29" s="20">
        <f t="shared" si="1"/>
        <v>103.96375</v>
      </c>
      <c r="O29" s="2" t="s">
        <v>240</v>
      </c>
    </row>
    <row r="30" spans="2:15">
      <c r="B30" s="14">
        <f t="shared" si="2"/>
        <v>15</v>
      </c>
      <c r="C30" s="15" t="s">
        <v>241</v>
      </c>
      <c r="D30" s="14" t="s">
        <v>242</v>
      </c>
      <c r="E30" s="16">
        <v>650.47</v>
      </c>
      <c r="F30" s="16">
        <v>0</v>
      </c>
      <c r="G30" s="16">
        <v>23.18</v>
      </c>
      <c r="H30" s="16">
        <f t="shared" si="0"/>
        <v>673.65</v>
      </c>
      <c r="J30" s="19">
        <v>93.89</v>
      </c>
      <c r="K30" s="20">
        <v>7.55375</v>
      </c>
      <c r="L30" s="20">
        <v>2.52</v>
      </c>
      <c r="M30" s="20">
        <f t="shared" si="1"/>
        <v>103.96375</v>
      </c>
      <c r="O30" s="2" t="s">
        <v>243</v>
      </c>
    </row>
    <row r="31" spans="2:15">
      <c r="B31" s="11">
        <f t="shared" si="2"/>
        <v>16</v>
      </c>
      <c r="C31" s="12" t="s">
        <v>244</v>
      </c>
      <c r="D31" s="11" t="s">
        <v>245</v>
      </c>
      <c r="E31" s="13">
        <v>53.46</v>
      </c>
      <c r="F31" s="13">
        <v>6.6825000000000001</v>
      </c>
      <c r="G31" s="13">
        <v>2.23</v>
      </c>
      <c r="H31" s="13">
        <f t="shared" si="0"/>
        <v>62.372500000000002</v>
      </c>
      <c r="J31" s="19">
        <v>72.930000000000007</v>
      </c>
      <c r="K31" s="20">
        <v>6.6825000000000001</v>
      </c>
      <c r="L31" s="20">
        <v>2.23</v>
      </c>
      <c r="M31" s="20">
        <f t="shared" si="1"/>
        <v>81.842500000000001</v>
      </c>
      <c r="O31" s="2" t="s">
        <v>225</v>
      </c>
    </row>
    <row r="32" spans="2:15">
      <c r="B32" s="11">
        <f t="shared" si="2"/>
        <v>17</v>
      </c>
      <c r="C32" s="12" t="s">
        <v>246</v>
      </c>
      <c r="D32" s="11" t="s">
        <v>247</v>
      </c>
      <c r="E32" s="13">
        <v>53.46</v>
      </c>
      <c r="F32" s="13">
        <v>6.6825000000000001</v>
      </c>
      <c r="G32" s="13">
        <v>2.23</v>
      </c>
      <c r="H32" s="13">
        <f t="shared" si="0"/>
        <v>62.372500000000002</v>
      </c>
      <c r="J32" s="19">
        <v>72.930000000000007</v>
      </c>
      <c r="K32" s="20">
        <v>6.6825000000000001</v>
      </c>
      <c r="L32" s="20">
        <v>2.23</v>
      </c>
      <c r="M32" s="20">
        <f t="shared" si="1"/>
        <v>81.842500000000001</v>
      </c>
      <c r="O32" s="2" t="s">
        <v>228</v>
      </c>
    </row>
    <row r="33" spans="2:13">
      <c r="B33" s="11">
        <f t="shared" si="2"/>
        <v>18</v>
      </c>
      <c r="C33" s="17" t="s">
        <v>248</v>
      </c>
      <c r="D33" s="11"/>
      <c r="E33" s="13">
        <v>26.97</v>
      </c>
      <c r="F33" s="13">
        <v>3.3712499999999999</v>
      </c>
      <c r="G33" s="13">
        <v>1.1200000000000001</v>
      </c>
      <c r="H33" s="13">
        <f t="shared" si="0"/>
        <v>31.46125</v>
      </c>
      <c r="J33" s="13">
        <v>26.97</v>
      </c>
      <c r="K33" s="13">
        <v>3.3712499999999999</v>
      </c>
      <c r="L33" s="13">
        <v>1.1200000000000001</v>
      </c>
      <c r="M33" s="13">
        <f t="shared" si="1"/>
        <v>31.46125</v>
      </c>
    </row>
    <row r="34" spans="2:13">
      <c r="B34" s="11">
        <f t="shared" si="2"/>
        <v>19</v>
      </c>
      <c r="C34" s="12" t="s">
        <v>249</v>
      </c>
      <c r="D34" s="11" t="s">
        <v>250</v>
      </c>
      <c r="E34" s="13">
        <v>170</v>
      </c>
      <c r="F34" s="13">
        <v>3.3774999999999999</v>
      </c>
      <c r="G34" s="13">
        <v>1.1299999999999999</v>
      </c>
      <c r="H34" s="13">
        <f t="shared" si="0"/>
        <v>174.50749999999999</v>
      </c>
      <c r="J34" s="13">
        <v>27.02</v>
      </c>
      <c r="K34" s="13">
        <v>3.3774999999999999</v>
      </c>
      <c r="L34" s="13">
        <v>1.1299999999999999</v>
      </c>
      <c r="M34" s="13">
        <f t="shared" si="1"/>
        <v>31.5275</v>
      </c>
    </row>
    <row r="35" spans="2:13">
      <c r="B35" s="14">
        <f t="shared" si="2"/>
        <v>20</v>
      </c>
      <c r="C35" s="15" t="s">
        <v>251</v>
      </c>
      <c r="D35" s="14" t="s">
        <v>252</v>
      </c>
      <c r="E35" s="16">
        <v>121.95</v>
      </c>
      <c r="F35" s="16">
        <v>0</v>
      </c>
      <c r="G35" s="16">
        <v>8.85</v>
      </c>
      <c r="H35" s="16">
        <f t="shared" si="0"/>
        <v>130.80000000000001</v>
      </c>
      <c r="J35" s="21">
        <v>18.89</v>
      </c>
      <c r="K35" s="21">
        <v>2.3612500000000001</v>
      </c>
      <c r="L35" s="21">
        <v>0.79</v>
      </c>
      <c r="M35" s="21">
        <f t="shared" si="1"/>
        <v>22.041250000000002</v>
      </c>
    </row>
    <row r="36" spans="2:13">
      <c r="B36" s="11">
        <f t="shared" si="2"/>
        <v>21</v>
      </c>
      <c r="C36" s="12" t="s">
        <v>253</v>
      </c>
      <c r="D36" s="11" t="s">
        <v>254</v>
      </c>
      <c r="E36" s="13">
        <v>13.66</v>
      </c>
      <c r="F36" s="13">
        <v>1.7075</v>
      </c>
      <c r="G36" s="13">
        <v>0.56999999999999995</v>
      </c>
      <c r="H36" s="13">
        <f t="shared" si="0"/>
        <v>15.9375</v>
      </c>
      <c r="J36" s="13">
        <v>13.66</v>
      </c>
      <c r="K36" s="13">
        <v>1.7075</v>
      </c>
      <c r="L36" s="13">
        <v>0.56999999999999995</v>
      </c>
      <c r="M36" s="13">
        <f t="shared" si="1"/>
        <v>15.9375</v>
      </c>
    </row>
    <row r="40" spans="2:13" ht="13.8">
      <c r="B40" s="4" t="s">
        <v>255</v>
      </c>
      <c r="C40" s="4" t="s">
        <v>256</v>
      </c>
    </row>
    <row r="41" spans="2:13">
      <c r="C41" s="2" t="s">
        <v>257</v>
      </c>
    </row>
    <row r="42" spans="2:13">
      <c r="C42" s="2" t="s">
        <v>258</v>
      </c>
    </row>
    <row r="43" spans="2:13">
      <c r="C43" s="2" t="s">
        <v>204</v>
      </c>
    </row>
    <row r="44" spans="2:13">
      <c r="C44" s="2" t="s">
        <v>259</v>
      </c>
    </row>
    <row r="45" spans="2:13">
      <c r="B45" s="428" t="s">
        <v>208</v>
      </c>
      <c r="C45" s="428" t="s">
        <v>14</v>
      </c>
      <c r="D45" s="428" t="s">
        <v>209</v>
      </c>
      <c r="E45" s="6" t="s">
        <v>210</v>
      </c>
      <c r="F45" s="6" t="s">
        <v>211</v>
      </c>
      <c r="G45" s="6" t="s">
        <v>212</v>
      </c>
      <c r="H45" s="423" t="s">
        <v>185</v>
      </c>
    </row>
    <row r="46" spans="2:13">
      <c r="B46" s="429"/>
      <c r="C46" s="429"/>
      <c r="D46" s="429"/>
      <c r="E46" s="7" t="s">
        <v>213</v>
      </c>
      <c r="F46" s="6" t="s">
        <v>213</v>
      </c>
      <c r="G46" s="7" t="s">
        <v>213</v>
      </c>
      <c r="H46" s="424"/>
    </row>
    <row r="47" spans="2:13">
      <c r="B47" s="430"/>
      <c r="C47" s="430"/>
      <c r="D47" s="430"/>
      <c r="E47" s="7" t="s">
        <v>214</v>
      </c>
      <c r="F47" s="6" t="s">
        <v>215</v>
      </c>
      <c r="G47" s="7" t="s">
        <v>215</v>
      </c>
      <c r="H47" s="7" t="s">
        <v>215</v>
      </c>
    </row>
    <row r="48" spans="2:13">
      <c r="B48" s="11"/>
      <c r="C48" s="12" t="s">
        <v>260</v>
      </c>
      <c r="D48" s="11"/>
      <c r="E48" s="13"/>
      <c r="F48" s="13"/>
      <c r="G48" s="13"/>
      <c r="H48" s="13"/>
    </row>
    <row r="49" spans="2:8">
      <c r="B49" s="11">
        <v>1</v>
      </c>
      <c r="C49" s="12" t="s">
        <v>261</v>
      </c>
      <c r="D49" s="11"/>
      <c r="E49" s="13">
        <v>1809</v>
      </c>
      <c r="F49" s="13">
        <v>0</v>
      </c>
      <c r="G49" s="13">
        <v>0</v>
      </c>
      <c r="H49" s="13">
        <f t="shared" ref="H49:H73" si="3">G49+F49+E49</f>
        <v>1809</v>
      </c>
    </row>
    <row r="50" spans="2:8">
      <c r="B50" s="11">
        <v>2</v>
      </c>
      <c r="C50" s="12" t="s">
        <v>262</v>
      </c>
      <c r="D50" s="11"/>
      <c r="E50" s="13">
        <v>1685</v>
      </c>
      <c r="F50" s="13">
        <v>0</v>
      </c>
      <c r="G50" s="13">
        <v>0</v>
      </c>
      <c r="H50" s="13">
        <f t="shared" si="3"/>
        <v>1685</v>
      </c>
    </row>
    <row r="51" spans="2:8">
      <c r="B51" s="11">
        <v>3</v>
      </c>
      <c r="C51" s="12" t="s">
        <v>263</v>
      </c>
      <c r="D51" s="11"/>
      <c r="E51" s="13">
        <v>1244</v>
      </c>
      <c r="F51" s="13">
        <v>0</v>
      </c>
      <c r="G51" s="13">
        <v>0</v>
      </c>
      <c r="H51" s="13">
        <f t="shared" si="3"/>
        <v>1244</v>
      </c>
    </row>
    <row r="52" spans="2:8">
      <c r="B52" s="11">
        <v>4</v>
      </c>
      <c r="C52" s="12" t="s">
        <v>264</v>
      </c>
      <c r="D52" s="11"/>
      <c r="E52" s="13">
        <v>3866</v>
      </c>
      <c r="F52" s="13">
        <v>0</v>
      </c>
      <c r="G52" s="13">
        <v>0</v>
      </c>
      <c r="H52" s="13">
        <f t="shared" si="3"/>
        <v>3866</v>
      </c>
    </row>
    <row r="53" spans="2:8">
      <c r="B53" s="11">
        <v>5</v>
      </c>
      <c r="C53" s="12" t="s">
        <v>265</v>
      </c>
      <c r="D53" s="11"/>
      <c r="E53" s="13">
        <v>2092</v>
      </c>
      <c r="F53" s="13">
        <v>0</v>
      </c>
      <c r="G53" s="13">
        <v>0</v>
      </c>
      <c r="H53" s="13">
        <f t="shared" si="3"/>
        <v>2092</v>
      </c>
    </row>
    <row r="54" spans="2:8">
      <c r="B54" s="11">
        <v>6</v>
      </c>
      <c r="C54" s="12" t="s">
        <v>266</v>
      </c>
      <c r="D54" s="11"/>
      <c r="E54" s="13">
        <v>1823</v>
      </c>
      <c r="F54" s="13">
        <v>0</v>
      </c>
      <c r="G54" s="13">
        <v>0</v>
      </c>
      <c r="H54" s="13">
        <f t="shared" si="3"/>
        <v>1823</v>
      </c>
    </row>
    <row r="55" spans="2:8">
      <c r="B55" s="11">
        <v>7</v>
      </c>
      <c r="C55" s="12" t="s">
        <v>267</v>
      </c>
      <c r="D55" s="11"/>
      <c r="E55" s="13">
        <v>1157</v>
      </c>
      <c r="F55" s="13">
        <v>0</v>
      </c>
      <c r="G55" s="13">
        <v>0</v>
      </c>
      <c r="H55" s="13">
        <f t="shared" si="3"/>
        <v>1157</v>
      </c>
    </row>
    <row r="56" spans="2:8">
      <c r="B56" s="11">
        <v>8</v>
      </c>
      <c r="C56" s="12" t="s">
        <v>268</v>
      </c>
      <c r="D56" s="11"/>
      <c r="E56" s="13">
        <v>997</v>
      </c>
      <c r="F56" s="13">
        <v>0</v>
      </c>
      <c r="G56" s="13">
        <v>0</v>
      </c>
      <c r="H56" s="13">
        <f t="shared" si="3"/>
        <v>997</v>
      </c>
    </row>
    <row r="57" spans="2:8">
      <c r="B57" s="11">
        <v>9</v>
      </c>
      <c r="C57" s="12" t="s">
        <v>269</v>
      </c>
      <c r="D57" s="11"/>
      <c r="E57" s="13">
        <v>673</v>
      </c>
      <c r="F57" s="13">
        <v>0</v>
      </c>
      <c r="G57" s="13">
        <v>0</v>
      </c>
      <c r="H57" s="13">
        <f t="shared" si="3"/>
        <v>673</v>
      </c>
    </row>
    <row r="58" spans="2:8">
      <c r="B58" s="11">
        <v>10</v>
      </c>
      <c r="C58" s="12" t="s">
        <v>270</v>
      </c>
      <c r="D58" s="11"/>
      <c r="E58" s="13">
        <v>1510</v>
      </c>
      <c r="F58" s="13">
        <v>0</v>
      </c>
      <c r="G58" s="13">
        <v>0</v>
      </c>
      <c r="H58" s="13">
        <f t="shared" si="3"/>
        <v>1510</v>
      </c>
    </row>
    <row r="59" spans="2:8">
      <c r="B59" s="11">
        <v>11</v>
      </c>
      <c r="C59" s="12" t="s">
        <v>271</v>
      </c>
      <c r="D59" s="11"/>
      <c r="E59" s="13">
        <v>1268</v>
      </c>
      <c r="F59" s="13">
        <v>0</v>
      </c>
      <c r="G59" s="13">
        <v>0</v>
      </c>
      <c r="H59" s="13">
        <f t="shared" si="3"/>
        <v>1268</v>
      </c>
    </row>
    <row r="60" spans="2:8">
      <c r="B60" s="11">
        <v>12</v>
      </c>
      <c r="C60" s="12" t="s">
        <v>272</v>
      </c>
      <c r="D60" s="11"/>
      <c r="E60" s="13">
        <v>787</v>
      </c>
      <c r="F60" s="13">
        <v>0</v>
      </c>
      <c r="G60" s="13">
        <v>0</v>
      </c>
      <c r="H60" s="13">
        <f t="shared" si="3"/>
        <v>787</v>
      </c>
    </row>
    <row r="61" spans="2:8">
      <c r="B61" s="14">
        <v>13</v>
      </c>
      <c r="C61" s="15" t="s">
        <v>273</v>
      </c>
      <c r="D61" s="14"/>
      <c r="E61" s="16">
        <v>3220</v>
      </c>
      <c r="F61" s="16">
        <v>0</v>
      </c>
      <c r="G61" s="16">
        <v>0</v>
      </c>
      <c r="H61" s="16">
        <f t="shared" si="3"/>
        <v>3220</v>
      </c>
    </row>
    <row r="62" spans="2:8">
      <c r="B62" s="14">
        <v>14</v>
      </c>
      <c r="C62" s="15" t="s">
        <v>274</v>
      </c>
      <c r="D62" s="14"/>
      <c r="E62" s="16">
        <v>1530</v>
      </c>
      <c r="F62" s="16">
        <v>0</v>
      </c>
      <c r="G62" s="16">
        <v>0</v>
      </c>
      <c r="H62" s="16">
        <f t="shared" si="3"/>
        <v>1530</v>
      </c>
    </row>
    <row r="63" spans="2:8">
      <c r="B63" s="14">
        <v>15</v>
      </c>
      <c r="C63" s="15" t="s">
        <v>275</v>
      </c>
      <c r="D63" s="14"/>
      <c r="E63" s="16">
        <v>1055</v>
      </c>
      <c r="F63" s="16">
        <v>0</v>
      </c>
      <c r="G63" s="16">
        <v>0</v>
      </c>
      <c r="H63" s="16">
        <f t="shared" si="3"/>
        <v>1055</v>
      </c>
    </row>
    <row r="64" spans="2:8" s="1" customFormat="1">
      <c r="B64" s="14">
        <v>16</v>
      </c>
      <c r="C64" s="15" t="s">
        <v>276</v>
      </c>
      <c r="D64" s="14"/>
      <c r="E64" s="16">
        <v>814</v>
      </c>
      <c r="F64" s="16">
        <v>0</v>
      </c>
      <c r="G64" s="16">
        <v>0</v>
      </c>
      <c r="H64" s="16">
        <f t="shared" si="3"/>
        <v>814</v>
      </c>
    </row>
    <row r="65" spans="2:8">
      <c r="B65" s="14">
        <v>17</v>
      </c>
      <c r="C65" s="15" t="s">
        <v>277</v>
      </c>
      <c r="D65" s="14"/>
      <c r="E65" s="16">
        <v>2402</v>
      </c>
      <c r="F65" s="16">
        <v>0</v>
      </c>
      <c r="G65" s="16">
        <v>0</v>
      </c>
      <c r="H65" s="16">
        <f t="shared" si="3"/>
        <v>2402</v>
      </c>
    </row>
    <row r="66" spans="2:8">
      <c r="B66" s="14">
        <v>18</v>
      </c>
      <c r="C66" s="15" t="s">
        <v>278</v>
      </c>
      <c r="D66" s="14"/>
      <c r="E66" s="16">
        <v>1698</v>
      </c>
      <c r="F66" s="16">
        <v>0</v>
      </c>
      <c r="G66" s="16">
        <v>0</v>
      </c>
      <c r="H66" s="16">
        <f t="shared" si="3"/>
        <v>1698</v>
      </c>
    </row>
    <row r="67" spans="2:8" s="1" customFormat="1">
      <c r="B67" s="14">
        <v>19</v>
      </c>
      <c r="C67" s="15" t="s">
        <v>279</v>
      </c>
      <c r="D67" s="14"/>
      <c r="E67" s="16">
        <v>1064</v>
      </c>
      <c r="F67" s="16">
        <v>0</v>
      </c>
      <c r="G67" s="16">
        <v>0</v>
      </c>
      <c r="H67" s="16">
        <f t="shared" si="3"/>
        <v>1064</v>
      </c>
    </row>
    <row r="68" spans="2:8">
      <c r="B68" s="14">
        <v>20</v>
      </c>
      <c r="C68" s="15" t="s">
        <v>280</v>
      </c>
      <c r="D68" s="14"/>
      <c r="E68" s="16">
        <v>1247</v>
      </c>
      <c r="F68" s="16">
        <v>0</v>
      </c>
      <c r="G68" s="16">
        <v>0</v>
      </c>
      <c r="H68" s="16">
        <f t="shared" si="3"/>
        <v>1247</v>
      </c>
    </row>
    <row r="69" spans="2:8">
      <c r="B69" s="14">
        <v>21</v>
      </c>
      <c r="C69" s="15" t="s">
        <v>281</v>
      </c>
      <c r="D69" s="14"/>
      <c r="E69" s="16">
        <v>629</v>
      </c>
      <c r="F69" s="16">
        <v>0</v>
      </c>
      <c r="G69" s="16">
        <v>0</v>
      </c>
      <c r="H69" s="16">
        <f t="shared" si="3"/>
        <v>629</v>
      </c>
    </row>
    <row r="70" spans="2:8" s="1" customFormat="1">
      <c r="B70" s="14">
        <v>22</v>
      </c>
      <c r="C70" s="15" t="s">
        <v>282</v>
      </c>
      <c r="D70" s="14"/>
      <c r="E70" s="16">
        <v>459</v>
      </c>
      <c r="F70" s="16">
        <v>0</v>
      </c>
      <c r="G70" s="16">
        <v>0</v>
      </c>
      <c r="H70" s="16">
        <f t="shared" si="3"/>
        <v>459</v>
      </c>
    </row>
    <row r="71" spans="2:8">
      <c r="B71" s="14">
        <v>23</v>
      </c>
      <c r="C71" s="15" t="s">
        <v>283</v>
      </c>
      <c r="D71" s="14"/>
      <c r="E71" s="16">
        <v>1290</v>
      </c>
      <c r="F71" s="16">
        <v>0</v>
      </c>
      <c r="G71" s="16">
        <v>0</v>
      </c>
      <c r="H71" s="16">
        <f t="shared" si="3"/>
        <v>1290</v>
      </c>
    </row>
    <row r="72" spans="2:8">
      <c r="B72" s="14">
        <v>24</v>
      </c>
      <c r="C72" s="15" t="s">
        <v>284</v>
      </c>
      <c r="D72" s="14"/>
      <c r="E72" s="16">
        <v>655</v>
      </c>
      <c r="F72" s="16">
        <v>0</v>
      </c>
      <c r="G72" s="16">
        <v>0</v>
      </c>
      <c r="H72" s="16">
        <f t="shared" si="3"/>
        <v>655</v>
      </c>
    </row>
    <row r="73" spans="2:8" s="1" customFormat="1">
      <c r="B73" s="14">
        <v>25</v>
      </c>
      <c r="C73" s="15" t="s">
        <v>285</v>
      </c>
      <c r="D73" s="14"/>
      <c r="E73" s="16">
        <v>505</v>
      </c>
      <c r="F73" s="16">
        <v>0</v>
      </c>
      <c r="G73" s="16">
        <v>0</v>
      </c>
      <c r="H73" s="16">
        <f t="shared" si="3"/>
        <v>505</v>
      </c>
    </row>
    <row r="74" spans="2:8">
      <c r="B74" s="11"/>
      <c r="C74" s="12"/>
      <c r="D74" s="11"/>
      <c r="E74" s="13"/>
      <c r="F74" s="13"/>
      <c r="G74" s="13"/>
      <c r="H74" s="13"/>
    </row>
    <row r="75" spans="2:8">
      <c r="B75" s="11"/>
      <c r="C75" s="12" t="s">
        <v>286</v>
      </c>
      <c r="D75" s="11"/>
      <c r="E75" s="13"/>
      <c r="F75" s="13"/>
      <c r="G75" s="13"/>
      <c r="H75" s="13"/>
    </row>
    <row r="76" spans="2:8" s="1" customFormat="1">
      <c r="B76" s="14">
        <v>26</v>
      </c>
      <c r="C76" s="15" t="s">
        <v>287</v>
      </c>
      <c r="D76" s="14"/>
      <c r="E76" s="16">
        <v>100</v>
      </c>
      <c r="F76" s="16">
        <v>0</v>
      </c>
      <c r="G76" s="16">
        <v>0</v>
      </c>
      <c r="H76" s="16">
        <f t="shared" ref="H76:H93" si="4">G76+F76+E76</f>
        <v>100</v>
      </c>
    </row>
    <row r="77" spans="2:8">
      <c r="B77" s="14">
        <v>27</v>
      </c>
      <c r="C77" s="15" t="s">
        <v>288</v>
      </c>
      <c r="D77" s="14"/>
      <c r="E77" s="16">
        <v>53</v>
      </c>
      <c r="F77" s="16">
        <v>0</v>
      </c>
      <c r="G77" s="16">
        <v>0</v>
      </c>
      <c r="H77" s="16">
        <f t="shared" si="4"/>
        <v>53</v>
      </c>
    </row>
    <row r="78" spans="2:8">
      <c r="B78" s="14">
        <v>28</v>
      </c>
      <c r="C78" s="15" t="s">
        <v>289</v>
      </c>
      <c r="D78" s="14"/>
      <c r="E78" s="16">
        <v>37</v>
      </c>
      <c r="F78" s="16">
        <v>0</v>
      </c>
      <c r="G78" s="16">
        <v>0</v>
      </c>
      <c r="H78" s="16">
        <f t="shared" si="4"/>
        <v>37</v>
      </c>
    </row>
    <row r="79" spans="2:8">
      <c r="B79" s="14">
        <v>29</v>
      </c>
      <c r="C79" s="15" t="s">
        <v>290</v>
      </c>
      <c r="D79" s="14"/>
      <c r="E79" s="16">
        <v>26</v>
      </c>
      <c r="F79" s="16">
        <v>0</v>
      </c>
      <c r="G79" s="16">
        <v>0</v>
      </c>
      <c r="H79" s="16">
        <f t="shared" si="4"/>
        <v>26</v>
      </c>
    </row>
    <row r="80" spans="2:8" s="1" customFormat="1">
      <c r="B80" s="11">
        <v>30</v>
      </c>
      <c r="C80" s="12" t="s">
        <v>291</v>
      </c>
      <c r="D80" s="11"/>
      <c r="E80" s="13">
        <v>37</v>
      </c>
      <c r="F80" s="13">
        <v>0</v>
      </c>
      <c r="G80" s="13">
        <v>0</v>
      </c>
      <c r="H80" s="13">
        <f t="shared" si="4"/>
        <v>37</v>
      </c>
    </row>
    <row r="81" spans="2:8">
      <c r="B81" s="14">
        <v>31</v>
      </c>
      <c r="C81" s="15" t="s">
        <v>292</v>
      </c>
      <c r="D81" s="14"/>
      <c r="E81" s="16">
        <v>14</v>
      </c>
      <c r="F81" s="16">
        <v>0</v>
      </c>
      <c r="G81" s="16">
        <v>0</v>
      </c>
      <c r="H81" s="16">
        <f t="shared" si="4"/>
        <v>14</v>
      </c>
    </row>
    <row r="82" spans="2:8">
      <c r="B82" s="14">
        <v>32</v>
      </c>
      <c r="C82" s="15" t="s">
        <v>293</v>
      </c>
      <c r="D82" s="14"/>
      <c r="E82" s="16">
        <v>13.5</v>
      </c>
      <c r="F82" s="16">
        <v>0</v>
      </c>
      <c r="G82" s="16">
        <v>0</v>
      </c>
      <c r="H82" s="16">
        <f t="shared" si="4"/>
        <v>13.5</v>
      </c>
    </row>
    <row r="83" spans="2:8">
      <c r="B83" s="14">
        <v>33</v>
      </c>
      <c r="C83" s="15" t="s">
        <v>294</v>
      </c>
      <c r="D83" s="14"/>
      <c r="E83" s="16">
        <v>13</v>
      </c>
      <c r="F83" s="16">
        <v>0</v>
      </c>
      <c r="G83" s="16">
        <v>0</v>
      </c>
      <c r="H83" s="16">
        <f t="shared" si="4"/>
        <v>13</v>
      </c>
    </row>
    <row r="84" spans="2:8">
      <c r="B84" s="11">
        <v>34</v>
      </c>
      <c r="C84" s="12" t="s">
        <v>287</v>
      </c>
      <c r="D84" s="11"/>
      <c r="E84" s="13">
        <v>196</v>
      </c>
      <c r="F84" s="13">
        <v>0</v>
      </c>
      <c r="G84" s="13">
        <v>0</v>
      </c>
      <c r="H84" s="13">
        <f t="shared" si="4"/>
        <v>196</v>
      </c>
    </row>
    <row r="85" spans="2:8">
      <c r="B85" s="11">
        <v>35</v>
      </c>
      <c r="C85" s="12" t="s">
        <v>295</v>
      </c>
      <c r="D85" s="11"/>
      <c r="E85" s="13">
        <v>116</v>
      </c>
      <c r="F85" s="13">
        <v>0</v>
      </c>
      <c r="G85" s="13">
        <v>0</v>
      </c>
      <c r="H85" s="13">
        <f t="shared" si="4"/>
        <v>116</v>
      </c>
    </row>
    <row r="86" spans="2:8">
      <c r="B86" s="11">
        <v>36</v>
      </c>
      <c r="C86" s="12" t="s">
        <v>296</v>
      </c>
      <c r="D86" s="11"/>
      <c r="E86" s="13">
        <v>85</v>
      </c>
      <c r="F86" s="13">
        <v>0</v>
      </c>
      <c r="G86" s="13">
        <v>0</v>
      </c>
      <c r="H86" s="13">
        <f t="shared" si="4"/>
        <v>85</v>
      </c>
    </row>
    <row r="87" spans="2:8">
      <c r="B87" s="11">
        <v>37</v>
      </c>
      <c r="C87" s="12" t="s">
        <v>297</v>
      </c>
      <c r="D87" s="11"/>
      <c r="E87" s="13">
        <v>65</v>
      </c>
      <c r="F87" s="13">
        <v>0</v>
      </c>
      <c r="G87" s="13">
        <v>0</v>
      </c>
      <c r="H87" s="13">
        <f t="shared" si="4"/>
        <v>65</v>
      </c>
    </row>
    <row r="88" spans="2:8">
      <c r="B88" s="11">
        <v>38</v>
      </c>
      <c r="C88" s="12" t="s">
        <v>298</v>
      </c>
      <c r="D88" s="11"/>
      <c r="E88" s="13">
        <v>51</v>
      </c>
      <c r="F88" s="13">
        <v>0</v>
      </c>
      <c r="G88" s="13">
        <v>0</v>
      </c>
      <c r="H88" s="13">
        <f t="shared" si="4"/>
        <v>51</v>
      </c>
    </row>
    <row r="89" spans="2:8">
      <c r="B89" s="11">
        <v>39</v>
      </c>
      <c r="C89" s="12" t="s">
        <v>291</v>
      </c>
      <c r="D89" s="11"/>
      <c r="E89" s="13">
        <v>37</v>
      </c>
      <c r="F89" s="13">
        <v>0</v>
      </c>
      <c r="G89" s="13">
        <v>0</v>
      </c>
      <c r="H89" s="13">
        <f t="shared" si="4"/>
        <v>37</v>
      </c>
    </row>
    <row r="90" spans="2:8">
      <c r="B90" s="11">
        <v>40</v>
      </c>
      <c r="C90" s="12" t="s">
        <v>292</v>
      </c>
      <c r="D90" s="11"/>
      <c r="E90" s="13">
        <v>27</v>
      </c>
      <c r="F90" s="13">
        <v>0</v>
      </c>
      <c r="G90" s="13">
        <v>0</v>
      </c>
      <c r="H90" s="13">
        <f t="shared" si="4"/>
        <v>27</v>
      </c>
    </row>
    <row r="91" spans="2:8">
      <c r="B91" s="11">
        <v>41</v>
      </c>
      <c r="C91" s="12" t="s">
        <v>293</v>
      </c>
      <c r="D91" s="11"/>
      <c r="E91" s="13">
        <v>19</v>
      </c>
      <c r="F91" s="13">
        <v>0</v>
      </c>
      <c r="G91" s="13">
        <v>0</v>
      </c>
      <c r="H91" s="13">
        <f t="shared" si="4"/>
        <v>19</v>
      </c>
    </row>
    <row r="92" spans="2:8">
      <c r="B92" s="11">
        <v>42</v>
      </c>
      <c r="C92" s="12" t="s">
        <v>294</v>
      </c>
      <c r="D92" s="11"/>
      <c r="E92" s="13">
        <v>15</v>
      </c>
      <c r="F92" s="13">
        <v>0</v>
      </c>
      <c r="G92" s="13">
        <v>0</v>
      </c>
      <c r="H92" s="13">
        <f t="shared" si="4"/>
        <v>15</v>
      </c>
    </row>
    <row r="93" spans="2:8">
      <c r="B93" s="11">
        <v>43</v>
      </c>
      <c r="C93" s="12" t="s">
        <v>299</v>
      </c>
      <c r="D93" s="11"/>
      <c r="E93" s="13">
        <v>13</v>
      </c>
      <c r="F93" s="13">
        <v>0</v>
      </c>
      <c r="G93" s="13">
        <v>0</v>
      </c>
      <c r="H93" s="13">
        <f t="shared" si="4"/>
        <v>13</v>
      </c>
    </row>
    <row r="94" spans="2:8">
      <c r="B94" s="11"/>
      <c r="C94" s="12"/>
      <c r="D94" s="11"/>
      <c r="E94" s="13"/>
      <c r="F94" s="13"/>
      <c r="G94" s="13"/>
      <c r="H94" s="13"/>
    </row>
    <row r="95" spans="2:8">
      <c r="B95" s="22"/>
      <c r="C95" s="23"/>
      <c r="D95" s="23"/>
    </row>
    <row r="98" spans="2:8" ht="13.8">
      <c r="B98" s="4" t="s">
        <v>300</v>
      </c>
      <c r="C98" s="4" t="s">
        <v>301</v>
      </c>
    </row>
    <row r="99" spans="2:8">
      <c r="C99" s="2" t="s">
        <v>302</v>
      </c>
    </row>
    <row r="100" spans="2:8">
      <c r="C100" s="2" t="s">
        <v>303</v>
      </c>
    </row>
    <row r="101" spans="2:8">
      <c r="C101" s="2" t="s">
        <v>304</v>
      </c>
    </row>
    <row r="102" spans="2:8">
      <c r="C102" s="2" t="s">
        <v>305</v>
      </c>
    </row>
    <row r="103" spans="2:8">
      <c r="B103" s="428" t="s">
        <v>208</v>
      </c>
      <c r="C103" s="428" t="s">
        <v>14</v>
      </c>
      <c r="D103" s="428" t="s">
        <v>209</v>
      </c>
      <c r="E103" s="6" t="s">
        <v>210</v>
      </c>
      <c r="F103" s="6" t="s">
        <v>211</v>
      </c>
      <c r="G103" s="6" t="s">
        <v>212</v>
      </c>
      <c r="H103" s="423" t="s">
        <v>185</v>
      </c>
    </row>
    <row r="104" spans="2:8">
      <c r="B104" s="429"/>
      <c r="C104" s="429"/>
      <c r="D104" s="429"/>
      <c r="E104" s="7" t="s">
        <v>213</v>
      </c>
      <c r="F104" s="6" t="s">
        <v>213</v>
      </c>
      <c r="G104" s="7" t="s">
        <v>213</v>
      </c>
      <c r="H104" s="424"/>
    </row>
    <row r="105" spans="2:8">
      <c r="B105" s="430"/>
      <c r="C105" s="430"/>
      <c r="D105" s="430"/>
      <c r="E105" s="7" t="s">
        <v>214</v>
      </c>
      <c r="F105" s="6" t="s">
        <v>215</v>
      </c>
      <c r="G105" s="7" t="s">
        <v>215</v>
      </c>
      <c r="H105" s="7" t="s">
        <v>215</v>
      </c>
    </row>
    <row r="106" spans="2:8">
      <c r="B106" s="24">
        <v>1</v>
      </c>
      <c r="C106" s="25" t="s">
        <v>306</v>
      </c>
      <c r="D106" s="24"/>
      <c r="E106" s="18">
        <v>3014</v>
      </c>
      <c r="F106" s="18">
        <v>0</v>
      </c>
      <c r="G106" s="18">
        <v>0</v>
      </c>
      <c r="H106" s="18">
        <f t="shared" ref="H106:H113" si="5">G106+F106+E106</f>
        <v>3014</v>
      </c>
    </row>
    <row r="107" spans="2:8">
      <c r="B107" s="24">
        <v>2</v>
      </c>
      <c r="C107" s="25" t="s">
        <v>307</v>
      </c>
      <c r="D107" s="24"/>
      <c r="E107" s="18">
        <v>303</v>
      </c>
      <c r="F107" s="18">
        <v>0</v>
      </c>
      <c r="G107" s="18">
        <v>0</v>
      </c>
      <c r="H107" s="18">
        <f t="shared" si="5"/>
        <v>303</v>
      </c>
    </row>
    <row r="108" spans="2:8">
      <c r="B108" s="11">
        <v>3</v>
      </c>
      <c r="C108" s="12" t="s">
        <v>308</v>
      </c>
      <c r="D108" s="11"/>
      <c r="E108" s="13">
        <v>2336</v>
      </c>
      <c r="F108" s="13">
        <v>0</v>
      </c>
      <c r="G108" s="13">
        <v>0</v>
      </c>
      <c r="H108" s="13">
        <f t="shared" si="5"/>
        <v>2336</v>
      </c>
    </row>
    <row r="109" spans="2:8">
      <c r="B109" s="11">
        <v>4</v>
      </c>
      <c r="C109" s="12" t="s">
        <v>309</v>
      </c>
      <c r="D109" s="11"/>
      <c r="E109" s="13">
        <v>1225</v>
      </c>
      <c r="F109" s="13">
        <v>0</v>
      </c>
      <c r="G109" s="13">
        <v>0</v>
      </c>
      <c r="H109" s="13">
        <f t="shared" si="5"/>
        <v>1225</v>
      </c>
    </row>
    <row r="110" spans="2:8">
      <c r="B110" s="11">
        <v>5</v>
      </c>
      <c r="C110" s="12" t="s">
        <v>310</v>
      </c>
      <c r="D110" s="11"/>
      <c r="E110" s="13">
        <v>1225</v>
      </c>
      <c r="F110" s="13">
        <v>0</v>
      </c>
      <c r="G110" s="13">
        <v>0</v>
      </c>
      <c r="H110" s="13">
        <f t="shared" si="5"/>
        <v>1225</v>
      </c>
    </row>
    <row r="111" spans="2:8">
      <c r="B111" s="24">
        <v>6</v>
      </c>
      <c r="C111" s="25" t="s">
        <v>311</v>
      </c>
      <c r="D111" s="24"/>
      <c r="E111" s="18">
        <v>4120</v>
      </c>
      <c r="F111" s="18">
        <v>0</v>
      </c>
      <c r="G111" s="18">
        <v>0</v>
      </c>
      <c r="H111" s="18">
        <f t="shared" si="5"/>
        <v>4120</v>
      </c>
    </row>
    <row r="112" spans="2:8">
      <c r="B112" s="24">
        <v>7</v>
      </c>
      <c r="C112" s="25" t="s">
        <v>307</v>
      </c>
      <c r="D112" s="24"/>
      <c r="E112" s="18">
        <v>545</v>
      </c>
      <c r="F112" s="18">
        <v>0</v>
      </c>
      <c r="G112" s="18">
        <v>0</v>
      </c>
      <c r="H112" s="18">
        <f t="shared" si="5"/>
        <v>545</v>
      </c>
    </row>
    <row r="113" spans="2:8">
      <c r="B113" s="11">
        <v>8</v>
      </c>
      <c r="C113" s="12" t="s">
        <v>312</v>
      </c>
      <c r="D113" s="11"/>
      <c r="E113" s="13">
        <v>3990</v>
      </c>
      <c r="F113" s="13">
        <v>0</v>
      </c>
      <c r="G113" s="13">
        <v>0</v>
      </c>
      <c r="H113" s="13">
        <f t="shared" si="5"/>
        <v>3990</v>
      </c>
    </row>
    <row r="114" spans="2:8">
      <c r="B114" s="11"/>
      <c r="C114" s="12"/>
      <c r="D114" s="11"/>
      <c r="E114" s="13"/>
      <c r="F114" s="13"/>
      <c r="G114" s="13"/>
      <c r="H114" s="13"/>
    </row>
    <row r="115" spans="2:8">
      <c r="B115" s="11">
        <v>9</v>
      </c>
      <c r="C115" s="12" t="s">
        <v>313</v>
      </c>
      <c r="D115" s="11"/>
      <c r="E115" s="13">
        <v>5870</v>
      </c>
      <c r="F115" s="13">
        <v>0</v>
      </c>
      <c r="G115" s="13">
        <v>0</v>
      </c>
      <c r="H115" s="13">
        <f>G115+F115+E115</f>
        <v>5870</v>
      </c>
    </row>
    <row r="116" spans="2:8">
      <c r="B116" s="11">
        <v>10</v>
      </c>
      <c r="C116" s="12" t="s">
        <v>314</v>
      </c>
      <c r="D116" s="11"/>
      <c r="E116" s="13">
        <v>5870</v>
      </c>
      <c r="F116" s="13">
        <v>0</v>
      </c>
      <c r="G116" s="13">
        <v>0</v>
      </c>
      <c r="H116" s="13">
        <f>G116+F116+E116</f>
        <v>5870</v>
      </c>
    </row>
    <row r="117" spans="2:8">
      <c r="B117" s="11"/>
      <c r="C117" s="12"/>
      <c r="D117" s="11"/>
      <c r="E117" s="13"/>
      <c r="F117" s="13"/>
      <c r="G117" s="13"/>
      <c r="H117" s="13"/>
    </row>
    <row r="118" spans="2:8">
      <c r="B118" s="11">
        <v>11</v>
      </c>
      <c r="C118" s="12" t="s">
        <v>315</v>
      </c>
      <c r="D118" s="11"/>
      <c r="E118" s="13">
        <v>464</v>
      </c>
      <c r="F118" s="13">
        <v>0</v>
      </c>
      <c r="G118" s="13">
        <v>0</v>
      </c>
      <c r="H118" s="13">
        <f>G118+F118+E118</f>
        <v>464</v>
      </c>
    </row>
    <row r="119" spans="2:8">
      <c r="B119" s="11">
        <v>12</v>
      </c>
      <c r="C119" s="12" t="s">
        <v>316</v>
      </c>
      <c r="D119" s="11"/>
      <c r="E119" s="13">
        <v>1104</v>
      </c>
      <c r="F119" s="13">
        <v>0</v>
      </c>
      <c r="G119" s="13">
        <v>0</v>
      </c>
      <c r="H119" s="13">
        <f>G119+F119+E119</f>
        <v>1104</v>
      </c>
    </row>
    <row r="120" spans="2:8">
      <c r="B120" s="11"/>
      <c r="C120" s="12"/>
      <c r="D120" s="11"/>
      <c r="E120" s="13"/>
      <c r="F120" s="13"/>
      <c r="G120" s="13"/>
      <c r="H120" s="13"/>
    </row>
    <row r="121" spans="2:8">
      <c r="B121" s="11">
        <v>13</v>
      </c>
      <c r="C121" s="12" t="s">
        <v>317</v>
      </c>
      <c r="D121" s="11"/>
      <c r="E121" s="13">
        <v>830</v>
      </c>
      <c r="F121" s="13">
        <v>0</v>
      </c>
      <c r="G121" s="13">
        <v>0</v>
      </c>
      <c r="H121" s="13">
        <f>G121+F121+E121</f>
        <v>830</v>
      </c>
    </row>
    <row r="122" spans="2:8">
      <c r="B122" s="11">
        <v>14</v>
      </c>
      <c r="C122" s="12" t="s">
        <v>318</v>
      </c>
      <c r="D122" s="11"/>
      <c r="E122" s="13">
        <v>1523</v>
      </c>
      <c r="F122" s="13">
        <v>0</v>
      </c>
      <c r="G122" s="13">
        <v>0</v>
      </c>
      <c r="H122" s="13">
        <f>G122+F122+E122</f>
        <v>1523</v>
      </c>
    </row>
    <row r="123" spans="2:8">
      <c r="B123" s="11"/>
      <c r="C123" s="12"/>
      <c r="D123" s="11"/>
      <c r="E123" s="13"/>
      <c r="F123" s="13"/>
      <c r="G123" s="13"/>
      <c r="H123" s="13"/>
    </row>
    <row r="124" spans="2:8">
      <c r="B124" s="11">
        <v>15</v>
      </c>
      <c r="C124" s="12" t="s">
        <v>319</v>
      </c>
      <c r="D124" s="11"/>
      <c r="E124" s="13">
        <v>240</v>
      </c>
      <c r="F124" s="13">
        <v>0</v>
      </c>
      <c r="G124" s="13">
        <v>0</v>
      </c>
      <c r="H124" s="13">
        <f>G124+F124+E124</f>
        <v>240</v>
      </c>
    </row>
    <row r="125" spans="2:8">
      <c r="B125" s="11">
        <v>16</v>
      </c>
      <c r="C125" s="12" t="s">
        <v>320</v>
      </c>
      <c r="D125" s="11"/>
      <c r="E125" s="13">
        <v>505</v>
      </c>
      <c r="F125" s="13">
        <v>0</v>
      </c>
      <c r="G125" s="13">
        <v>0</v>
      </c>
      <c r="H125" s="13">
        <f>G125+F125+E125</f>
        <v>505</v>
      </c>
    </row>
    <row r="126" spans="2:8">
      <c r="B126" s="11"/>
      <c r="C126" s="12"/>
      <c r="D126" s="11"/>
      <c r="E126" s="13"/>
      <c r="F126" s="13"/>
      <c r="G126" s="13"/>
      <c r="H126" s="13"/>
    </row>
    <row r="127" spans="2:8">
      <c r="B127" s="11"/>
      <c r="C127" s="12"/>
      <c r="D127" s="11"/>
      <c r="E127" s="13"/>
      <c r="F127" s="13"/>
      <c r="G127" s="13"/>
      <c r="H127" s="13"/>
    </row>
    <row r="128" spans="2:8">
      <c r="B128" s="22"/>
      <c r="C128" s="23"/>
      <c r="D128" s="23"/>
    </row>
    <row r="130" spans="2:13" ht="13.8">
      <c r="B130" s="4" t="s">
        <v>321</v>
      </c>
      <c r="C130" s="4" t="s">
        <v>322</v>
      </c>
    </row>
    <row r="131" spans="2:13">
      <c r="C131" s="2" t="s">
        <v>323</v>
      </c>
    </row>
    <row r="132" spans="2:13">
      <c r="C132" s="2" t="s">
        <v>324</v>
      </c>
    </row>
    <row r="133" spans="2:13">
      <c r="C133" s="2" t="s">
        <v>325</v>
      </c>
    </row>
    <row r="134" spans="2:13">
      <c r="C134" s="2" t="s">
        <v>305</v>
      </c>
    </row>
    <row r="135" spans="2:13">
      <c r="B135" s="428" t="s">
        <v>208</v>
      </c>
      <c r="C135" s="428" t="s">
        <v>14</v>
      </c>
      <c r="D135" s="428" t="s">
        <v>209</v>
      </c>
      <c r="E135" s="6" t="s">
        <v>210</v>
      </c>
      <c r="F135" s="6" t="s">
        <v>211</v>
      </c>
      <c r="G135" s="6" t="s">
        <v>212</v>
      </c>
      <c r="H135" s="423" t="s">
        <v>185</v>
      </c>
      <c r="J135" s="435" t="s">
        <v>326</v>
      </c>
      <c r="K135" s="437"/>
      <c r="L135" s="30" t="s">
        <v>327</v>
      </c>
      <c r="M135" s="2" t="s">
        <v>328</v>
      </c>
    </row>
    <row r="136" spans="2:13">
      <c r="B136" s="429"/>
      <c r="C136" s="429"/>
      <c r="D136" s="429"/>
      <c r="E136" s="7" t="s">
        <v>213</v>
      </c>
      <c r="F136" s="6" t="s">
        <v>213</v>
      </c>
      <c r="G136" s="7" t="s">
        <v>213</v>
      </c>
      <c r="H136" s="424"/>
      <c r="J136" s="3" t="s">
        <v>329</v>
      </c>
      <c r="K136" s="3" t="s">
        <v>330</v>
      </c>
    </row>
    <row r="137" spans="2:13">
      <c r="B137" s="430"/>
      <c r="C137" s="430"/>
      <c r="D137" s="430"/>
      <c r="E137" s="7" t="s">
        <v>214</v>
      </c>
      <c r="F137" s="6" t="s">
        <v>215</v>
      </c>
      <c r="G137" s="7" t="s">
        <v>215</v>
      </c>
      <c r="H137" s="7" t="s">
        <v>215</v>
      </c>
    </row>
    <row r="138" spans="2:13">
      <c r="B138" s="11">
        <v>1</v>
      </c>
      <c r="C138" s="12" t="s">
        <v>331</v>
      </c>
      <c r="D138" s="11"/>
      <c r="E138" s="13">
        <v>14050</v>
      </c>
      <c r="F138" s="13">
        <v>0</v>
      </c>
      <c r="G138" s="13">
        <v>0</v>
      </c>
      <c r="H138" s="13">
        <f>G138+F138+E138</f>
        <v>14050</v>
      </c>
      <c r="L138" s="13">
        <v>14050</v>
      </c>
    </row>
    <row r="139" spans="2:13">
      <c r="B139" s="11"/>
      <c r="C139" s="12" t="s">
        <v>332</v>
      </c>
      <c r="D139" s="11"/>
      <c r="E139" s="13"/>
      <c r="F139" s="13"/>
      <c r="G139" s="13"/>
      <c r="H139" s="13"/>
      <c r="L139" s="13"/>
    </row>
    <row r="140" spans="2:13">
      <c r="B140" s="11">
        <v>2</v>
      </c>
      <c r="C140" s="12" t="s">
        <v>331</v>
      </c>
      <c r="D140" s="11"/>
      <c r="E140" s="13">
        <v>17900</v>
      </c>
      <c r="F140" s="13">
        <v>0</v>
      </c>
      <c r="G140" s="13">
        <v>0</v>
      </c>
      <c r="H140" s="13">
        <f>G140+F140+E140</f>
        <v>17900</v>
      </c>
      <c r="L140" s="13">
        <v>17900</v>
      </c>
    </row>
    <row r="141" spans="2:13">
      <c r="B141" s="11"/>
      <c r="C141" s="12" t="s">
        <v>333</v>
      </c>
      <c r="D141" s="11"/>
      <c r="E141" s="13"/>
      <c r="F141" s="13"/>
      <c r="G141" s="13"/>
      <c r="H141" s="13"/>
      <c r="L141" s="13"/>
    </row>
    <row r="142" spans="2:13">
      <c r="B142" s="24">
        <v>3</v>
      </c>
      <c r="C142" s="25" t="s">
        <v>331</v>
      </c>
      <c r="D142" s="24"/>
      <c r="E142" s="18">
        <v>24824</v>
      </c>
      <c r="F142" s="18">
        <v>0</v>
      </c>
      <c r="G142" s="18">
        <v>0</v>
      </c>
      <c r="H142" s="18">
        <f>G142+F142+E142</f>
        <v>24824</v>
      </c>
      <c r="J142" s="21">
        <v>80000</v>
      </c>
      <c r="K142" s="21">
        <v>125000</v>
      </c>
      <c r="L142" s="18">
        <v>20500</v>
      </c>
    </row>
    <row r="143" spans="2:13">
      <c r="B143" s="24"/>
      <c r="C143" s="25" t="s">
        <v>334</v>
      </c>
      <c r="D143" s="24"/>
      <c r="E143" s="18"/>
      <c r="F143" s="18"/>
      <c r="G143" s="18"/>
      <c r="H143" s="18"/>
      <c r="J143" s="1"/>
      <c r="K143" s="1"/>
      <c r="L143" s="18"/>
    </row>
    <row r="144" spans="2:13">
      <c r="B144" s="11">
        <v>4</v>
      </c>
      <c r="C144" s="12" t="s">
        <v>335</v>
      </c>
      <c r="D144" s="11"/>
      <c r="E144" s="13">
        <v>165000</v>
      </c>
      <c r="F144" s="13">
        <v>0</v>
      </c>
      <c r="G144" s="13">
        <v>0</v>
      </c>
      <c r="H144" s="13">
        <f>G144+F144+E144</f>
        <v>165000</v>
      </c>
      <c r="J144" s="21">
        <v>175000</v>
      </c>
      <c r="K144" s="21">
        <v>165000</v>
      </c>
      <c r="L144" s="13">
        <v>25900</v>
      </c>
    </row>
    <row r="145" spans="2:17">
      <c r="B145" s="11"/>
      <c r="C145" s="12" t="s">
        <v>336</v>
      </c>
      <c r="D145" s="11"/>
      <c r="E145" s="13"/>
      <c r="F145" s="13"/>
      <c r="G145" s="13"/>
      <c r="H145" s="13"/>
      <c r="L145" s="13"/>
    </row>
    <row r="146" spans="2:17">
      <c r="B146" s="11">
        <v>5</v>
      </c>
      <c r="C146" s="12" t="s">
        <v>337</v>
      </c>
      <c r="D146" s="11"/>
      <c r="E146" s="13">
        <v>3500</v>
      </c>
      <c r="F146" s="13">
        <v>0</v>
      </c>
      <c r="G146" s="13">
        <v>0</v>
      </c>
      <c r="H146" s="13">
        <f>G146+F146+E146</f>
        <v>3500</v>
      </c>
      <c r="L146" s="13">
        <v>3500</v>
      </c>
    </row>
    <row r="147" spans="2:17">
      <c r="B147" s="11"/>
      <c r="C147" s="12"/>
      <c r="D147" s="11"/>
      <c r="E147" s="13"/>
      <c r="F147" s="13"/>
      <c r="G147" s="13"/>
      <c r="H147" s="13"/>
      <c r="L147" s="13"/>
    </row>
    <row r="148" spans="2:17">
      <c r="B148" s="11">
        <v>6</v>
      </c>
      <c r="C148" s="12" t="s">
        <v>338</v>
      </c>
      <c r="D148" s="11"/>
      <c r="E148" s="13">
        <v>4000</v>
      </c>
      <c r="F148" s="13">
        <v>0</v>
      </c>
      <c r="G148" s="13">
        <v>0</v>
      </c>
      <c r="H148" s="13">
        <f>G148+F148+E148</f>
        <v>4000</v>
      </c>
      <c r="L148" s="13">
        <v>4000</v>
      </c>
    </row>
    <row r="149" spans="2:17">
      <c r="B149" s="11"/>
      <c r="C149" s="12"/>
      <c r="D149" s="11"/>
      <c r="E149" s="13"/>
      <c r="F149" s="13"/>
      <c r="G149" s="13"/>
      <c r="H149" s="13"/>
      <c r="L149" s="13"/>
    </row>
    <row r="150" spans="2:17">
      <c r="B150" s="11">
        <v>7</v>
      </c>
      <c r="C150" s="12" t="s">
        <v>339</v>
      </c>
      <c r="D150" s="11"/>
      <c r="E150" s="13">
        <v>14700</v>
      </c>
      <c r="F150" s="13">
        <v>0</v>
      </c>
      <c r="G150" s="13">
        <v>0</v>
      </c>
      <c r="H150" s="13">
        <f>G150+F150+E150</f>
        <v>14700</v>
      </c>
      <c r="L150" s="13">
        <v>14700</v>
      </c>
    </row>
    <row r="151" spans="2:17">
      <c r="B151" s="11"/>
      <c r="C151" s="12" t="s">
        <v>340</v>
      </c>
      <c r="D151" s="11"/>
      <c r="E151" s="13"/>
      <c r="F151" s="13"/>
      <c r="G151" s="13"/>
      <c r="H151" s="13"/>
      <c r="L151" s="13"/>
    </row>
    <row r="152" spans="2:17">
      <c r="B152" s="24">
        <v>8</v>
      </c>
      <c r="C152" s="25" t="s">
        <v>341</v>
      </c>
      <c r="D152" s="24"/>
      <c r="E152" s="18">
        <v>19351</v>
      </c>
      <c r="F152" s="18">
        <v>0</v>
      </c>
      <c r="G152" s="18">
        <v>0</v>
      </c>
      <c r="H152" s="18">
        <f>G152+F152+E152</f>
        <v>19351</v>
      </c>
      <c r="J152" s="21">
        <v>50000</v>
      </c>
      <c r="K152" s="21">
        <v>176000</v>
      </c>
      <c r="L152" s="18">
        <v>15700</v>
      </c>
    </row>
    <row r="153" spans="2:17">
      <c r="B153" s="24"/>
      <c r="C153" s="25" t="s">
        <v>342</v>
      </c>
      <c r="D153" s="24"/>
      <c r="E153" s="18"/>
      <c r="F153" s="18"/>
      <c r="G153" s="18"/>
      <c r="H153" s="18"/>
      <c r="J153" s="1"/>
      <c r="K153" s="1"/>
      <c r="L153" s="18"/>
    </row>
    <row r="154" spans="2:17">
      <c r="B154" s="11">
        <v>9</v>
      </c>
      <c r="C154" s="12" t="s">
        <v>343</v>
      </c>
      <c r="D154" s="11"/>
      <c r="E154" s="13">
        <v>75000</v>
      </c>
      <c r="F154" s="13">
        <v>0</v>
      </c>
      <c r="G154" s="13">
        <v>0</v>
      </c>
      <c r="H154" s="13">
        <f>G154+F154+E154</f>
        <v>75000</v>
      </c>
      <c r="J154" s="21">
        <v>75000</v>
      </c>
      <c r="K154" s="21">
        <v>193000</v>
      </c>
      <c r="L154" s="13">
        <v>19100</v>
      </c>
    </row>
    <row r="155" spans="2:17">
      <c r="B155" s="11"/>
      <c r="C155" s="12" t="s">
        <v>344</v>
      </c>
      <c r="D155" s="11"/>
      <c r="E155" s="13"/>
      <c r="F155" s="13"/>
      <c r="G155" s="13"/>
      <c r="H155" s="13"/>
      <c r="L155" s="13"/>
    </row>
    <row r="156" spans="2:17">
      <c r="B156" s="11"/>
      <c r="C156" s="12"/>
      <c r="D156" s="11"/>
      <c r="E156" s="13"/>
      <c r="F156" s="13"/>
      <c r="G156" s="13"/>
      <c r="H156" s="13"/>
      <c r="L156" s="13"/>
    </row>
    <row r="157" spans="2:17">
      <c r="B157" s="11"/>
      <c r="C157" s="12"/>
      <c r="D157" s="11"/>
      <c r="E157" s="13"/>
      <c r="F157" s="13"/>
      <c r="G157" s="13"/>
      <c r="H157" s="13"/>
      <c r="L157" s="13"/>
    </row>
    <row r="158" spans="2:17">
      <c r="B158" s="11"/>
      <c r="C158" s="26" t="s">
        <v>345</v>
      </c>
      <c r="D158" s="11"/>
      <c r="E158" s="13"/>
      <c r="F158" s="13"/>
      <c r="G158" s="13"/>
      <c r="H158" s="13"/>
      <c r="L158" s="13"/>
    </row>
    <row r="159" spans="2:17">
      <c r="B159" s="11"/>
      <c r="C159" s="12"/>
      <c r="D159" s="11"/>
      <c r="E159" s="13"/>
      <c r="F159" s="13"/>
      <c r="G159" s="13"/>
      <c r="H159" s="13"/>
      <c r="L159" s="13"/>
    </row>
    <row r="160" spans="2:17">
      <c r="B160" s="11">
        <v>1</v>
      </c>
      <c r="C160" s="12" t="s">
        <v>346</v>
      </c>
      <c r="D160" s="11"/>
      <c r="E160" s="13">
        <v>31670</v>
      </c>
      <c r="F160" s="13">
        <v>0</v>
      </c>
      <c r="G160" s="13">
        <v>0</v>
      </c>
      <c r="H160" s="13">
        <f>G160+F160+E160</f>
        <v>31670</v>
      </c>
      <c r="L160" s="13">
        <v>31670</v>
      </c>
      <c r="Q160" s="2" t="s">
        <v>347</v>
      </c>
    </row>
    <row r="161" spans="2:19">
      <c r="B161" s="11"/>
      <c r="C161" s="12" t="s">
        <v>334</v>
      </c>
      <c r="D161" s="11"/>
      <c r="E161" s="13"/>
      <c r="F161" s="13"/>
      <c r="G161" s="13"/>
      <c r="H161" s="13"/>
      <c r="L161" s="13"/>
    </row>
    <row r="162" spans="2:19">
      <c r="B162" s="11"/>
      <c r="C162" s="12" t="s">
        <v>348</v>
      </c>
      <c r="D162" s="11"/>
      <c r="E162" s="13">
        <v>3825</v>
      </c>
      <c r="F162" s="13">
        <v>0</v>
      </c>
      <c r="G162" s="13">
        <v>0</v>
      </c>
      <c r="H162" s="13">
        <f>G162+F162+E162</f>
        <v>3825</v>
      </c>
      <c r="L162" s="13">
        <v>3825</v>
      </c>
      <c r="Q162" s="2" t="s">
        <v>349</v>
      </c>
      <c r="S162" s="2" t="s">
        <v>350</v>
      </c>
    </row>
    <row r="163" spans="2:19">
      <c r="B163" s="11"/>
      <c r="C163" s="12" t="s">
        <v>351</v>
      </c>
      <c r="D163" s="11"/>
      <c r="E163" s="13"/>
      <c r="F163" s="13"/>
      <c r="G163" s="13"/>
      <c r="H163" s="13"/>
      <c r="L163" s="13"/>
    </row>
    <row r="164" spans="2:19">
      <c r="B164" s="11">
        <v>2</v>
      </c>
      <c r="C164" s="12" t="s">
        <v>352</v>
      </c>
      <c r="D164" s="11"/>
      <c r="E164" s="13">
        <v>16640</v>
      </c>
      <c r="F164" s="13">
        <v>0</v>
      </c>
      <c r="G164" s="13">
        <v>0</v>
      </c>
      <c r="H164" s="13">
        <f>G164+F164+E164</f>
        <v>16640</v>
      </c>
      <c r="L164" s="13">
        <v>16640</v>
      </c>
      <c r="Q164" s="2" t="s">
        <v>347</v>
      </c>
    </row>
    <row r="165" spans="2:19">
      <c r="B165" s="11"/>
      <c r="C165" s="12" t="s">
        <v>353</v>
      </c>
      <c r="D165" s="11"/>
      <c r="E165" s="13"/>
      <c r="F165" s="13"/>
      <c r="G165" s="13"/>
      <c r="H165" s="13"/>
      <c r="L165" s="13"/>
    </row>
    <row r="166" spans="2:19">
      <c r="B166" s="11"/>
      <c r="C166" s="12" t="s">
        <v>351</v>
      </c>
      <c r="D166" s="11"/>
      <c r="E166" s="13"/>
      <c r="F166" s="13"/>
      <c r="G166" s="13"/>
      <c r="H166" s="13"/>
      <c r="L166" s="13"/>
    </row>
    <row r="167" spans="2:19">
      <c r="B167" s="11">
        <v>3</v>
      </c>
      <c r="C167" s="12" t="s">
        <v>346</v>
      </c>
      <c r="D167" s="11"/>
      <c r="E167" s="13">
        <v>22023.56</v>
      </c>
      <c r="F167" s="13">
        <v>0</v>
      </c>
      <c r="G167" s="13">
        <v>0</v>
      </c>
      <c r="H167" s="13">
        <f>G167+F167+E167</f>
        <v>22023.56</v>
      </c>
      <c r="L167" s="13">
        <v>22023.56</v>
      </c>
      <c r="Q167" s="2" t="s">
        <v>354</v>
      </c>
    </row>
    <row r="168" spans="2:19">
      <c r="B168" s="11"/>
      <c r="C168" s="12" t="s">
        <v>334</v>
      </c>
      <c r="D168" s="11"/>
      <c r="E168" s="13"/>
      <c r="F168" s="13"/>
      <c r="G168" s="13"/>
      <c r="H168" s="13"/>
      <c r="L168" s="13"/>
    </row>
    <row r="169" spans="2:19">
      <c r="B169" s="11"/>
      <c r="C169" s="12" t="s">
        <v>348</v>
      </c>
      <c r="D169" s="11"/>
      <c r="E169" s="13">
        <v>3123.28</v>
      </c>
      <c r="F169" s="13">
        <v>0</v>
      </c>
      <c r="G169" s="13">
        <v>0</v>
      </c>
      <c r="H169" s="13">
        <f>G169+F169+E169</f>
        <v>3123.28</v>
      </c>
      <c r="L169" s="13">
        <v>3123.28</v>
      </c>
      <c r="Q169" s="2" t="s">
        <v>355</v>
      </c>
      <c r="S169" s="2" t="s">
        <v>356</v>
      </c>
    </row>
    <row r="170" spans="2:19">
      <c r="B170" s="11"/>
      <c r="C170" s="12" t="s">
        <v>357</v>
      </c>
      <c r="D170" s="11"/>
      <c r="E170" s="13"/>
      <c r="F170" s="13"/>
      <c r="G170" s="13"/>
      <c r="H170" s="13"/>
      <c r="L170" s="13"/>
    </row>
    <row r="171" spans="2:19">
      <c r="B171" s="11">
        <v>4</v>
      </c>
      <c r="C171" s="12" t="s">
        <v>352</v>
      </c>
      <c r="D171" s="11"/>
      <c r="E171" s="13">
        <v>12983.12</v>
      </c>
      <c r="F171" s="13">
        <v>0</v>
      </c>
      <c r="G171" s="13">
        <v>0</v>
      </c>
      <c r="H171" s="13">
        <f>G171+F171+E171</f>
        <v>12983.12</v>
      </c>
      <c r="L171" s="13">
        <v>12983.12</v>
      </c>
      <c r="Q171" s="2" t="s">
        <v>354</v>
      </c>
    </row>
    <row r="172" spans="2:19">
      <c r="B172" s="11"/>
      <c r="C172" s="12" t="s">
        <v>353</v>
      </c>
      <c r="D172" s="11"/>
      <c r="E172" s="13"/>
      <c r="F172" s="13"/>
      <c r="G172" s="13"/>
      <c r="H172" s="13"/>
      <c r="L172" s="13"/>
    </row>
    <row r="173" spans="2:19">
      <c r="B173" s="11"/>
      <c r="C173" s="12" t="s">
        <v>357</v>
      </c>
      <c r="D173" s="11"/>
      <c r="E173" s="13"/>
      <c r="F173" s="13"/>
      <c r="G173" s="13"/>
      <c r="H173" s="13"/>
      <c r="L173" s="13"/>
    </row>
    <row r="174" spans="2:19">
      <c r="B174" s="11"/>
      <c r="C174" s="12"/>
      <c r="D174" s="11"/>
      <c r="E174" s="13"/>
      <c r="F174" s="13"/>
      <c r="G174" s="13"/>
      <c r="H174" s="13"/>
      <c r="L174" s="13"/>
    </row>
    <row r="175" spans="2:19">
      <c r="B175" s="27"/>
      <c r="C175" s="28"/>
      <c r="D175" s="27"/>
      <c r="E175" s="29"/>
      <c r="F175" s="29"/>
      <c r="G175" s="29"/>
      <c r="H175" s="29"/>
    </row>
    <row r="176" spans="2:19">
      <c r="B176" s="22"/>
      <c r="C176" s="23"/>
      <c r="D176" s="23"/>
    </row>
    <row r="177" spans="2:8" ht="13.8">
      <c r="B177" s="4" t="s">
        <v>358</v>
      </c>
      <c r="C177" s="4" t="s">
        <v>359</v>
      </c>
    </row>
    <row r="178" spans="2:8">
      <c r="C178" s="2" t="s">
        <v>360</v>
      </c>
    </row>
    <row r="179" spans="2:8">
      <c r="C179" s="2" t="s">
        <v>361</v>
      </c>
    </row>
    <row r="180" spans="2:8">
      <c r="C180" s="2" t="s">
        <v>362</v>
      </c>
    </row>
    <row r="181" spans="2:8">
      <c r="C181" s="2" t="s">
        <v>363</v>
      </c>
    </row>
    <row r="182" spans="2:8">
      <c r="B182" s="428" t="s">
        <v>208</v>
      </c>
      <c r="C182" s="428" t="s">
        <v>14</v>
      </c>
      <c r="D182" s="428" t="s">
        <v>209</v>
      </c>
      <c r="E182" s="6" t="s">
        <v>210</v>
      </c>
      <c r="F182" s="6" t="s">
        <v>211</v>
      </c>
      <c r="G182" s="6" t="s">
        <v>212</v>
      </c>
      <c r="H182" s="423" t="s">
        <v>185</v>
      </c>
    </row>
    <row r="183" spans="2:8">
      <c r="B183" s="429"/>
      <c r="C183" s="429"/>
      <c r="D183" s="429"/>
      <c r="E183" s="7" t="s">
        <v>213</v>
      </c>
      <c r="F183" s="6" t="s">
        <v>213</v>
      </c>
      <c r="G183" s="7" t="s">
        <v>213</v>
      </c>
      <c r="H183" s="424"/>
    </row>
    <row r="184" spans="2:8">
      <c r="B184" s="430"/>
      <c r="C184" s="430"/>
      <c r="D184" s="430"/>
      <c r="E184" s="7" t="s">
        <v>214</v>
      </c>
      <c r="F184" s="6" t="s">
        <v>215</v>
      </c>
      <c r="G184" s="7" t="s">
        <v>215</v>
      </c>
      <c r="H184" s="7" t="s">
        <v>215</v>
      </c>
    </row>
    <row r="185" spans="2:8">
      <c r="B185" s="14">
        <v>1</v>
      </c>
      <c r="C185" s="15" t="s">
        <v>364</v>
      </c>
      <c r="D185" s="14"/>
      <c r="E185" s="16">
        <v>26500</v>
      </c>
      <c r="F185" s="16">
        <v>0</v>
      </c>
      <c r="G185" s="16">
        <v>0</v>
      </c>
      <c r="H185" s="16">
        <f>G185+F185+E185</f>
        <v>26500</v>
      </c>
    </row>
    <row r="186" spans="2:8">
      <c r="B186" s="14"/>
      <c r="C186" s="15" t="s">
        <v>365</v>
      </c>
      <c r="D186" s="14"/>
      <c r="E186" s="16"/>
      <c r="F186" s="16"/>
      <c r="G186" s="16"/>
      <c r="H186" s="16"/>
    </row>
    <row r="187" spans="2:8">
      <c r="B187" s="11"/>
      <c r="C187" s="12"/>
      <c r="D187" s="11"/>
      <c r="E187" s="13"/>
      <c r="F187" s="13"/>
      <c r="G187" s="13"/>
      <c r="H187" s="13"/>
    </row>
    <row r="188" spans="2:8">
      <c r="B188" s="14">
        <v>2</v>
      </c>
      <c r="C188" s="15" t="s">
        <v>366</v>
      </c>
      <c r="D188" s="14"/>
      <c r="E188" s="16">
        <v>24400</v>
      </c>
      <c r="F188" s="16">
        <v>0</v>
      </c>
      <c r="G188" s="16">
        <v>0</v>
      </c>
      <c r="H188" s="16">
        <f>G188+F188+E188</f>
        <v>24400</v>
      </c>
    </row>
    <row r="189" spans="2:8">
      <c r="B189" s="14"/>
      <c r="C189" s="15" t="s">
        <v>365</v>
      </c>
      <c r="D189" s="14"/>
      <c r="E189" s="16"/>
      <c r="F189" s="16"/>
      <c r="G189" s="16"/>
      <c r="H189" s="16"/>
    </row>
    <row r="190" spans="2:8">
      <c r="B190" s="11"/>
      <c r="C190" s="12"/>
      <c r="D190" s="11"/>
      <c r="E190" s="13"/>
      <c r="F190" s="13"/>
      <c r="G190" s="13"/>
      <c r="H190" s="13"/>
    </row>
    <row r="191" spans="2:8">
      <c r="B191" s="11"/>
      <c r="C191" s="12"/>
      <c r="D191" s="11"/>
      <c r="E191" s="13"/>
      <c r="F191" s="13"/>
      <c r="G191" s="13"/>
      <c r="H191" s="13"/>
    </row>
    <row r="192" spans="2:8">
      <c r="B192" s="22"/>
      <c r="C192" s="23"/>
      <c r="D192" s="23"/>
    </row>
    <row r="193" spans="2:8">
      <c r="B193" s="22"/>
      <c r="C193" s="23"/>
      <c r="D193" s="23"/>
    </row>
    <row r="194" spans="2:8" ht="13.8">
      <c r="B194" s="4" t="s">
        <v>367</v>
      </c>
      <c r="C194" s="4" t="s">
        <v>368</v>
      </c>
    </row>
    <row r="195" spans="2:8">
      <c r="C195" s="2" t="s">
        <v>360</v>
      </c>
    </row>
    <row r="196" spans="2:8">
      <c r="C196" s="2" t="s">
        <v>258</v>
      </c>
    </row>
    <row r="197" spans="2:8">
      <c r="C197" s="2" t="s">
        <v>204</v>
      </c>
    </row>
    <row r="198" spans="2:8">
      <c r="C198" s="2" t="s">
        <v>369</v>
      </c>
    </row>
    <row r="199" spans="2:8">
      <c r="B199" s="428" t="s">
        <v>208</v>
      </c>
      <c r="C199" s="428" t="s">
        <v>14</v>
      </c>
      <c r="D199" s="428" t="s">
        <v>209</v>
      </c>
      <c r="E199" s="6" t="s">
        <v>210</v>
      </c>
      <c r="F199" s="6" t="s">
        <v>211</v>
      </c>
      <c r="G199" s="6" t="s">
        <v>212</v>
      </c>
      <c r="H199" s="423" t="s">
        <v>185</v>
      </c>
    </row>
    <row r="200" spans="2:8">
      <c r="B200" s="429"/>
      <c r="C200" s="429"/>
      <c r="D200" s="429"/>
      <c r="E200" s="7" t="s">
        <v>213</v>
      </c>
      <c r="F200" s="6" t="s">
        <v>213</v>
      </c>
      <c r="G200" s="7" t="s">
        <v>213</v>
      </c>
      <c r="H200" s="424"/>
    </row>
    <row r="201" spans="2:8">
      <c r="B201" s="430"/>
      <c r="C201" s="430"/>
      <c r="D201" s="430"/>
      <c r="E201" s="7" t="s">
        <v>214</v>
      </c>
      <c r="F201" s="6" t="s">
        <v>215</v>
      </c>
      <c r="G201" s="7" t="s">
        <v>215</v>
      </c>
      <c r="H201" s="7" t="s">
        <v>215</v>
      </c>
    </row>
    <row r="202" spans="2:8">
      <c r="B202" s="14">
        <v>1</v>
      </c>
      <c r="C202" s="15" t="s">
        <v>370</v>
      </c>
      <c r="D202" s="14"/>
      <c r="E202" s="16">
        <v>24822</v>
      </c>
      <c r="F202" s="16">
        <v>0</v>
      </c>
      <c r="G202" s="16">
        <v>0</v>
      </c>
      <c r="H202" s="16">
        <f>G202+F202+E202</f>
        <v>24822</v>
      </c>
    </row>
    <row r="203" spans="2:8">
      <c r="B203" s="14">
        <v>2</v>
      </c>
      <c r="C203" s="15" t="s">
        <v>371</v>
      </c>
      <c r="D203" s="14"/>
      <c r="E203" s="16">
        <v>28850</v>
      </c>
      <c r="F203" s="16">
        <v>0</v>
      </c>
      <c r="G203" s="16">
        <v>0</v>
      </c>
      <c r="H203" s="16">
        <f>G203+F203+E203</f>
        <v>28850</v>
      </c>
    </row>
    <row r="204" spans="2:8">
      <c r="B204" s="14">
        <v>3</v>
      </c>
      <c r="C204" s="15" t="s">
        <v>372</v>
      </c>
      <c r="D204" s="14"/>
      <c r="E204" s="16">
        <v>9843</v>
      </c>
      <c r="F204" s="16">
        <v>0</v>
      </c>
      <c r="G204" s="16">
        <v>0</v>
      </c>
      <c r="H204" s="16">
        <f>G204+F204+E204</f>
        <v>9843</v>
      </c>
    </row>
    <row r="205" spans="2:8">
      <c r="B205" s="14">
        <v>4</v>
      </c>
      <c r="C205" s="15" t="s">
        <v>373</v>
      </c>
      <c r="D205" s="14"/>
      <c r="E205" s="16">
        <v>21430</v>
      </c>
      <c r="F205" s="16">
        <v>0</v>
      </c>
      <c r="G205" s="16">
        <v>0</v>
      </c>
      <c r="H205" s="16">
        <f>G205+F205+E205</f>
        <v>21430</v>
      </c>
    </row>
    <row r="206" spans="2:8">
      <c r="B206" s="11"/>
      <c r="C206" s="12"/>
      <c r="D206" s="11"/>
      <c r="E206" s="13"/>
      <c r="F206" s="13"/>
      <c r="G206" s="13"/>
      <c r="H206" s="13"/>
    </row>
    <row r="207" spans="2:8">
      <c r="B207" s="22"/>
      <c r="C207" s="23"/>
      <c r="D207" s="23"/>
    </row>
    <row r="209" spans="2:8" ht="13.8">
      <c r="B209" s="4" t="s">
        <v>374</v>
      </c>
      <c r="C209" s="4" t="s">
        <v>375</v>
      </c>
    </row>
    <row r="210" spans="2:8">
      <c r="C210" s="2" t="s">
        <v>376</v>
      </c>
    </row>
    <row r="211" spans="2:8">
      <c r="C211" s="2" t="s">
        <v>377</v>
      </c>
    </row>
    <row r="212" spans="2:8">
      <c r="C212" s="2" t="s">
        <v>378</v>
      </c>
    </row>
    <row r="213" spans="2:8">
      <c r="C213" s="2" t="s">
        <v>305</v>
      </c>
    </row>
    <row r="214" spans="2:8">
      <c r="B214" s="428" t="s">
        <v>208</v>
      </c>
      <c r="C214" s="428" t="s">
        <v>14</v>
      </c>
      <c r="D214" s="428" t="s">
        <v>209</v>
      </c>
      <c r="E214" s="6" t="s">
        <v>210</v>
      </c>
      <c r="F214" s="6" t="s">
        <v>211</v>
      </c>
      <c r="G214" s="6" t="s">
        <v>212</v>
      </c>
      <c r="H214" s="423" t="s">
        <v>185</v>
      </c>
    </row>
    <row r="215" spans="2:8">
      <c r="B215" s="429"/>
      <c r="C215" s="429"/>
      <c r="D215" s="429"/>
      <c r="E215" s="7" t="s">
        <v>213</v>
      </c>
      <c r="F215" s="6" t="s">
        <v>213</v>
      </c>
      <c r="G215" s="7" t="s">
        <v>213</v>
      </c>
      <c r="H215" s="424"/>
    </row>
    <row r="216" spans="2:8">
      <c r="B216" s="430"/>
      <c r="C216" s="430"/>
      <c r="D216" s="430"/>
      <c r="E216" s="7" t="s">
        <v>214</v>
      </c>
      <c r="F216" s="6" t="s">
        <v>215</v>
      </c>
      <c r="G216" s="7" t="s">
        <v>215</v>
      </c>
      <c r="H216" s="7" t="s">
        <v>215</v>
      </c>
    </row>
    <row r="217" spans="2:8">
      <c r="B217" s="24">
        <v>1</v>
      </c>
      <c r="C217" s="25" t="s">
        <v>379</v>
      </c>
      <c r="D217" s="24"/>
      <c r="E217" s="18">
        <v>17000</v>
      </c>
      <c r="F217" s="18">
        <v>0</v>
      </c>
      <c r="G217" s="18">
        <v>0</v>
      </c>
      <c r="H217" s="18">
        <f t="shared" ref="H217:H239" si="6">G217+F217+E217</f>
        <v>17000</v>
      </c>
    </row>
    <row r="218" spans="2:8">
      <c r="B218" s="11">
        <v>2</v>
      </c>
      <c r="C218" s="12" t="s">
        <v>380</v>
      </c>
      <c r="D218" s="11"/>
      <c r="E218" s="13">
        <v>7000</v>
      </c>
      <c r="F218" s="13">
        <v>0</v>
      </c>
      <c r="G218" s="13">
        <v>0</v>
      </c>
      <c r="H218" s="13">
        <f t="shared" si="6"/>
        <v>7000</v>
      </c>
    </row>
    <row r="219" spans="2:8">
      <c r="B219" s="11">
        <v>3</v>
      </c>
      <c r="C219" s="12" t="s">
        <v>381</v>
      </c>
      <c r="D219" s="11"/>
      <c r="E219" s="13">
        <v>7000</v>
      </c>
      <c r="F219" s="13">
        <v>0</v>
      </c>
      <c r="G219" s="13">
        <v>0</v>
      </c>
      <c r="H219" s="13">
        <f t="shared" si="6"/>
        <v>7000</v>
      </c>
    </row>
    <row r="220" spans="2:8">
      <c r="B220" s="24">
        <v>4</v>
      </c>
      <c r="C220" s="25" t="s">
        <v>382</v>
      </c>
      <c r="D220" s="24"/>
      <c r="E220" s="18">
        <v>12490</v>
      </c>
      <c r="F220" s="18">
        <v>0</v>
      </c>
      <c r="G220" s="18">
        <v>0</v>
      </c>
      <c r="H220" s="18">
        <f t="shared" si="6"/>
        <v>12490</v>
      </c>
    </row>
    <row r="221" spans="2:8">
      <c r="B221" s="11">
        <v>5</v>
      </c>
      <c r="C221" s="12" t="s">
        <v>383</v>
      </c>
      <c r="D221" s="11"/>
      <c r="E221" s="13">
        <v>3950</v>
      </c>
      <c r="F221" s="13">
        <v>0</v>
      </c>
      <c r="G221" s="13">
        <v>0</v>
      </c>
      <c r="H221" s="13">
        <f t="shared" si="6"/>
        <v>3950</v>
      </c>
    </row>
    <row r="222" spans="2:8">
      <c r="B222" s="24">
        <v>6</v>
      </c>
      <c r="C222" s="25" t="s">
        <v>384</v>
      </c>
      <c r="D222" s="24"/>
      <c r="E222" s="18">
        <v>5810</v>
      </c>
      <c r="F222" s="18">
        <v>0</v>
      </c>
      <c r="G222" s="18">
        <v>0</v>
      </c>
      <c r="H222" s="18">
        <f t="shared" si="6"/>
        <v>5810</v>
      </c>
    </row>
    <row r="223" spans="2:8">
      <c r="B223" s="11">
        <v>7</v>
      </c>
      <c r="C223" s="12" t="s">
        <v>385</v>
      </c>
      <c r="D223" s="11"/>
      <c r="E223" s="13">
        <v>8250</v>
      </c>
      <c r="F223" s="13">
        <v>0</v>
      </c>
      <c r="G223" s="13">
        <v>0</v>
      </c>
      <c r="H223" s="13">
        <f t="shared" si="6"/>
        <v>8250</v>
      </c>
    </row>
    <row r="224" spans="2:8">
      <c r="B224" s="11">
        <v>8</v>
      </c>
      <c r="C224" s="12" t="s">
        <v>386</v>
      </c>
      <c r="D224" s="11"/>
      <c r="E224" s="13">
        <v>3495</v>
      </c>
      <c r="F224" s="13">
        <v>0</v>
      </c>
      <c r="G224" s="13">
        <v>0</v>
      </c>
      <c r="H224" s="13">
        <f t="shared" si="6"/>
        <v>3495</v>
      </c>
    </row>
    <row r="225" spans="2:8">
      <c r="B225" s="24">
        <v>9</v>
      </c>
      <c r="C225" s="25" t="s">
        <v>387</v>
      </c>
      <c r="D225" s="24"/>
      <c r="E225" s="18">
        <v>3495</v>
      </c>
      <c r="F225" s="18">
        <v>0</v>
      </c>
      <c r="G225" s="18">
        <v>0</v>
      </c>
      <c r="H225" s="18">
        <f t="shared" si="6"/>
        <v>3495</v>
      </c>
    </row>
    <row r="226" spans="2:8">
      <c r="B226" s="24">
        <v>10</v>
      </c>
      <c r="C226" s="25" t="s">
        <v>388</v>
      </c>
      <c r="D226" s="24"/>
      <c r="E226" s="18">
        <v>3680</v>
      </c>
      <c r="F226" s="18">
        <v>0</v>
      </c>
      <c r="G226" s="18">
        <v>0</v>
      </c>
      <c r="H226" s="18">
        <f t="shared" si="6"/>
        <v>3680</v>
      </c>
    </row>
    <row r="227" spans="2:8">
      <c r="B227" s="11">
        <v>11</v>
      </c>
      <c r="C227" s="12" t="s">
        <v>389</v>
      </c>
      <c r="D227" s="11"/>
      <c r="E227" s="13">
        <v>3680</v>
      </c>
      <c r="F227" s="13">
        <v>0</v>
      </c>
      <c r="G227" s="13">
        <v>0</v>
      </c>
      <c r="H227" s="13">
        <f t="shared" si="6"/>
        <v>3680</v>
      </c>
    </row>
    <row r="228" spans="2:8">
      <c r="B228" s="11">
        <v>12</v>
      </c>
      <c r="C228" s="12" t="s">
        <v>390</v>
      </c>
      <c r="D228" s="11"/>
      <c r="E228" s="13">
        <v>4570</v>
      </c>
      <c r="F228" s="13">
        <v>0</v>
      </c>
      <c r="G228" s="13">
        <v>0</v>
      </c>
      <c r="H228" s="13">
        <f t="shared" si="6"/>
        <v>4570</v>
      </c>
    </row>
    <row r="229" spans="2:8">
      <c r="B229" s="11">
        <v>13</v>
      </c>
      <c r="C229" s="12" t="s">
        <v>391</v>
      </c>
      <c r="D229" s="11"/>
      <c r="E229" s="13">
        <v>1225</v>
      </c>
      <c r="F229" s="13">
        <v>0</v>
      </c>
      <c r="G229" s="13">
        <v>0</v>
      </c>
      <c r="H229" s="13">
        <f t="shared" si="6"/>
        <v>1225</v>
      </c>
    </row>
    <row r="230" spans="2:8">
      <c r="B230" s="11">
        <v>14</v>
      </c>
      <c r="C230" s="12" t="s">
        <v>392</v>
      </c>
      <c r="D230" s="11"/>
      <c r="E230" s="13">
        <v>2745</v>
      </c>
      <c r="F230" s="13">
        <v>0</v>
      </c>
      <c r="G230" s="13">
        <v>0</v>
      </c>
      <c r="H230" s="13">
        <f t="shared" si="6"/>
        <v>2745</v>
      </c>
    </row>
    <row r="231" spans="2:8">
      <c r="B231" s="11">
        <v>15</v>
      </c>
      <c r="C231" s="12" t="s">
        <v>393</v>
      </c>
      <c r="D231" s="11"/>
      <c r="E231" s="13">
        <v>2745</v>
      </c>
      <c r="F231" s="13">
        <v>0</v>
      </c>
      <c r="G231" s="13">
        <v>0</v>
      </c>
      <c r="H231" s="13">
        <f t="shared" si="6"/>
        <v>2745</v>
      </c>
    </row>
    <row r="232" spans="2:8">
      <c r="B232" s="24">
        <v>16</v>
      </c>
      <c r="C232" s="25" t="s">
        <v>394</v>
      </c>
      <c r="D232" s="24"/>
      <c r="E232" s="18">
        <v>2745</v>
      </c>
      <c r="F232" s="18">
        <v>0</v>
      </c>
      <c r="G232" s="18">
        <v>0</v>
      </c>
      <c r="H232" s="18">
        <f t="shared" si="6"/>
        <v>2745</v>
      </c>
    </row>
    <row r="233" spans="2:8">
      <c r="B233" s="11">
        <v>17</v>
      </c>
      <c r="C233" s="12" t="s">
        <v>395</v>
      </c>
      <c r="D233" s="11"/>
      <c r="E233" s="13">
        <v>4570</v>
      </c>
      <c r="F233" s="13">
        <v>0</v>
      </c>
      <c r="G233" s="13">
        <v>0</v>
      </c>
      <c r="H233" s="13">
        <f t="shared" si="6"/>
        <v>4570</v>
      </c>
    </row>
    <row r="234" spans="2:8">
      <c r="B234" s="11">
        <v>18</v>
      </c>
      <c r="C234" s="12" t="s">
        <v>396</v>
      </c>
      <c r="D234" s="11"/>
      <c r="E234" s="13">
        <v>2900</v>
      </c>
      <c r="F234" s="13">
        <v>0</v>
      </c>
      <c r="G234" s="13">
        <v>0</v>
      </c>
      <c r="H234" s="13">
        <f t="shared" si="6"/>
        <v>2900</v>
      </c>
    </row>
    <row r="235" spans="2:8">
      <c r="B235" s="11">
        <v>19</v>
      </c>
      <c r="C235" s="12" t="s">
        <v>397</v>
      </c>
      <c r="D235" s="11"/>
      <c r="E235" s="13">
        <v>3127</v>
      </c>
      <c r="F235" s="13">
        <v>0</v>
      </c>
      <c r="G235" s="13">
        <v>0</v>
      </c>
      <c r="H235" s="13">
        <f t="shared" si="6"/>
        <v>3127</v>
      </c>
    </row>
    <row r="236" spans="2:8">
      <c r="B236" s="11">
        <v>20</v>
      </c>
      <c r="C236" s="12" t="s">
        <v>398</v>
      </c>
      <c r="D236" s="11"/>
      <c r="E236" s="13">
        <v>3127</v>
      </c>
      <c r="F236" s="13">
        <v>0</v>
      </c>
      <c r="G236" s="13">
        <v>0</v>
      </c>
      <c r="H236" s="13">
        <f t="shared" si="6"/>
        <v>3127</v>
      </c>
    </row>
    <row r="237" spans="2:8">
      <c r="B237" s="11">
        <v>21</v>
      </c>
      <c r="C237" s="12" t="s">
        <v>399</v>
      </c>
      <c r="D237" s="11"/>
      <c r="E237" s="13">
        <v>1340</v>
      </c>
      <c r="F237" s="13">
        <v>0</v>
      </c>
      <c r="G237" s="13">
        <v>0</v>
      </c>
      <c r="H237" s="13">
        <f t="shared" si="6"/>
        <v>1340</v>
      </c>
    </row>
    <row r="238" spans="2:8">
      <c r="B238" s="11">
        <v>21</v>
      </c>
      <c r="C238" s="12" t="s">
        <v>400</v>
      </c>
      <c r="D238" s="11"/>
      <c r="E238" s="13">
        <v>1910</v>
      </c>
      <c r="F238" s="13">
        <v>0</v>
      </c>
      <c r="G238" s="13">
        <v>0</v>
      </c>
      <c r="H238" s="13">
        <f t="shared" si="6"/>
        <v>1910</v>
      </c>
    </row>
    <row r="239" spans="2:8">
      <c r="B239" s="11">
        <v>21</v>
      </c>
      <c r="C239" s="12" t="s">
        <v>401</v>
      </c>
      <c r="D239" s="11"/>
      <c r="E239" s="13">
        <v>1040</v>
      </c>
      <c r="F239" s="13">
        <v>0</v>
      </c>
      <c r="G239" s="13">
        <v>0</v>
      </c>
      <c r="H239" s="13">
        <f t="shared" si="6"/>
        <v>1040</v>
      </c>
    </row>
    <row r="240" spans="2:8">
      <c r="B240" s="11"/>
      <c r="C240" s="12"/>
      <c r="D240" s="11"/>
      <c r="E240" s="13"/>
      <c r="F240" s="13"/>
      <c r="G240" s="13"/>
      <c r="H240" s="13"/>
    </row>
    <row r="241" spans="2:8">
      <c r="B241" s="11"/>
      <c r="C241" s="12"/>
      <c r="D241" s="11"/>
      <c r="E241" s="13"/>
      <c r="F241" s="13"/>
      <c r="G241" s="13"/>
      <c r="H241" s="13"/>
    </row>
    <row r="242" spans="2:8">
      <c r="B242" s="11"/>
      <c r="C242" s="12"/>
      <c r="D242" s="11"/>
      <c r="E242" s="13"/>
      <c r="F242" s="13"/>
      <c r="G242" s="13"/>
      <c r="H242" s="13"/>
    </row>
    <row r="243" spans="2:8">
      <c r="B243" s="11"/>
      <c r="C243" s="12"/>
      <c r="D243" s="11"/>
      <c r="E243" s="13"/>
      <c r="F243" s="13"/>
      <c r="G243" s="13"/>
      <c r="H243" s="13"/>
    </row>
    <row r="244" spans="2:8">
      <c r="B244" s="27"/>
      <c r="C244" s="28"/>
      <c r="D244" s="27"/>
      <c r="E244" s="29"/>
      <c r="F244" s="29"/>
      <c r="G244" s="29"/>
      <c r="H244" s="29"/>
    </row>
    <row r="245" spans="2:8">
      <c r="B245" s="22"/>
      <c r="C245" s="23"/>
      <c r="D245" s="23"/>
    </row>
    <row r="246" spans="2:8" ht="13.8">
      <c r="B246" s="4" t="s">
        <v>402</v>
      </c>
      <c r="C246" s="4" t="s">
        <v>403</v>
      </c>
    </row>
    <row r="247" spans="2:8">
      <c r="C247" s="2" t="s">
        <v>404</v>
      </c>
    </row>
    <row r="248" spans="2:8">
      <c r="C248" s="2" t="s">
        <v>405</v>
      </c>
    </row>
    <row r="249" spans="2:8">
      <c r="C249" s="2" t="s">
        <v>406</v>
      </c>
    </row>
    <row r="250" spans="2:8">
      <c r="C250" s="2" t="s">
        <v>363</v>
      </c>
    </row>
    <row r="251" spans="2:8">
      <c r="B251" s="428" t="s">
        <v>208</v>
      </c>
      <c r="C251" s="428" t="s">
        <v>14</v>
      </c>
      <c r="D251" s="428" t="s">
        <v>209</v>
      </c>
      <c r="E251" s="6" t="s">
        <v>210</v>
      </c>
      <c r="F251" s="6" t="s">
        <v>211</v>
      </c>
      <c r="G251" s="6" t="s">
        <v>212</v>
      </c>
      <c r="H251" s="423" t="s">
        <v>185</v>
      </c>
    </row>
    <row r="252" spans="2:8">
      <c r="B252" s="429"/>
      <c r="C252" s="429"/>
      <c r="D252" s="429"/>
      <c r="E252" s="7" t="s">
        <v>213</v>
      </c>
      <c r="F252" s="6" t="s">
        <v>213</v>
      </c>
      <c r="G252" s="7" t="s">
        <v>213</v>
      </c>
      <c r="H252" s="424"/>
    </row>
    <row r="253" spans="2:8">
      <c r="B253" s="430"/>
      <c r="C253" s="430"/>
      <c r="D253" s="430"/>
      <c r="E253" s="7" t="s">
        <v>214</v>
      </c>
      <c r="F253" s="6" t="s">
        <v>215</v>
      </c>
      <c r="G253" s="7" t="s">
        <v>215</v>
      </c>
      <c r="H253" s="7" t="s">
        <v>215</v>
      </c>
    </row>
    <row r="254" spans="2:8">
      <c r="B254" s="24">
        <v>1</v>
      </c>
      <c r="C254" s="25" t="s">
        <v>407</v>
      </c>
      <c r="D254" s="24"/>
      <c r="E254" s="18">
        <v>33948</v>
      </c>
      <c r="F254" s="18">
        <v>0</v>
      </c>
      <c r="G254" s="18">
        <v>0</v>
      </c>
      <c r="H254" s="18">
        <f>G254+F254+E254</f>
        <v>33948</v>
      </c>
    </row>
    <row r="255" spans="2:8">
      <c r="B255" s="24">
        <v>2</v>
      </c>
      <c r="C255" s="25" t="s">
        <v>408</v>
      </c>
      <c r="D255" s="24"/>
      <c r="E255" s="18">
        <v>23420</v>
      </c>
      <c r="F255" s="18">
        <v>0</v>
      </c>
      <c r="G255" s="18">
        <v>0</v>
      </c>
      <c r="H255" s="18">
        <f>G255+F255+E255</f>
        <v>23420</v>
      </c>
    </row>
    <row r="256" spans="2:8">
      <c r="B256" s="24">
        <v>3</v>
      </c>
      <c r="C256" s="25" t="s">
        <v>409</v>
      </c>
      <c r="D256" s="24"/>
      <c r="E256" s="18">
        <v>17072</v>
      </c>
      <c r="F256" s="18">
        <v>0</v>
      </c>
      <c r="G256" s="18">
        <v>0</v>
      </c>
      <c r="H256" s="18">
        <f>G256+F256+E256</f>
        <v>17072</v>
      </c>
    </row>
    <row r="257" spans="2:8">
      <c r="B257" s="24">
        <v>4</v>
      </c>
      <c r="C257" s="25" t="s">
        <v>410</v>
      </c>
      <c r="D257" s="24"/>
      <c r="E257" s="18">
        <v>10510</v>
      </c>
      <c r="F257" s="18">
        <v>0</v>
      </c>
      <c r="G257" s="18">
        <v>0</v>
      </c>
      <c r="H257" s="18">
        <f>G257+F257+E257</f>
        <v>10510</v>
      </c>
    </row>
    <row r="258" spans="2:8">
      <c r="B258" s="11"/>
      <c r="C258" s="12"/>
      <c r="D258" s="11"/>
      <c r="E258" s="13"/>
      <c r="F258" s="13"/>
      <c r="G258" s="13"/>
      <c r="H258" s="13"/>
    </row>
    <row r="259" spans="2:8">
      <c r="B259" s="11"/>
      <c r="C259" s="12"/>
      <c r="D259" s="11"/>
      <c r="E259" s="13"/>
      <c r="F259" s="13"/>
      <c r="G259" s="13"/>
      <c r="H259" s="13"/>
    </row>
    <row r="260" spans="2:8">
      <c r="B260" s="27"/>
      <c r="C260" s="28"/>
      <c r="D260" s="27"/>
      <c r="E260" s="29"/>
      <c r="F260" s="29"/>
      <c r="G260" s="29"/>
      <c r="H260" s="29"/>
    </row>
    <row r="261" spans="2:8">
      <c r="B261" s="22"/>
      <c r="C261" s="23"/>
      <c r="D261" s="23"/>
    </row>
    <row r="262" spans="2:8" ht="13.8">
      <c r="B262" s="4" t="s">
        <v>411</v>
      </c>
      <c r="C262" s="4" t="s">
        <v>412</v>
      </c>
    </row>
    <row r="263" spans="2:8">
      <c r="C263" s="2" t="s">
        <v>413</v>
      </c>
    </row>
    <row r="264" spans="2:8">
      <c r="C264" s="2" t="s">
        <v>258</v>
      </c>
    </row>
    <row r="265" spans="2:8">
      <c r="C265" s="2" t="s">
        <v>414</v>
      </c>
    </row>
    <row r="266" spans="2:8">
      <c r="C266" s="2" t="s">
        <v>259</v>
      </c>
    </row>
    <row r="267" spans="2:8">
      <c r="B267" s="428" t="s">
        <v>208</v>
      </c>
      <c r="C267" s="428" t="s">
        <v>14</v>
      </c>
      <c r="D267" s="428" t="s">
        <v>209</v>
      </c>
      <c r="E267" s="6" t="s">
        <v>210</v>
      </c>
      <c r="F267" s="6" t="s">
        <v>211</v>
      </c>
      <c r="G267" s="6" t="s">
        <v>212</v>
      </c>
      <c r="H267" s="423" t="s">
        <v>185</v>
      </c>
    </row>
    <row r="268" spans="2:8">
      <c r="B268" s="429"/>
      <c r="C268" s="429"/>
      <c r="D268" s="429"/>
      <c r="E268" s="7" t="s">
        <v>213</v>
      </c>
      <c r="F268" s="6" t="s">
        <v>213</v>
      </c>
      <c r="G268" s="7" t="s">
        <v>213</v>
      </c>
      <c r="H268" s="424"/>
    </row>
    <row r="269" spans="2:8">
      <c r="B269" s="430"/>
      <c r="C269" s="430"/>
      <c r="D269" s="430"/>
      <c r="E269" s="7" t="s">
        <v>214</v>
      </c>
      <c r="F269" s="6" t="s">
        <v>215</v>
      </c>
      <c r="G269" s="7" t="s">
        <v>215</v>
      </c>
      <c r="H269" s="7" t="s">
        <v>215</v>
      </c>
    </row>
    <row r="270" spans="2:8">
      <c r="B270" s="14">
        <v>1</v>
      </c>
      <c r="C270" s="15" t="s">
        <v>415</v>
      </c>
      <c r="D270" s="14"/>
      <c r="E270" s="16">
        <v>115505.5</v>
      </c>
      <c r="F270" s="16">
        <v>0</v>
      </c>
      <c r="G270" s="16">
        <v>0</v>
      </c>
      <c r="H270" s="16">
        <f>G270+F270+E270</f>
        <v>115505.5</v>
      </c>
    </row>
    <row r="271" spans="2:8">
      <c r="B271" s="14">
        <v>2</v>
      </c>
      <c r="C271" s="15" t="s">
        <v>416</v>
      </c>
      <c r="D271" s="14"/>
      <c r="E271" s="16">
        <v>0</v>
      </c>
      <c r="F271" s="16">
        <v>0</v>
      </c>
      <c r="G271" s="16">
        <v>0</v>
      </c>
      <c r="H271" s="16">
        <f>G271+F271+E271</f>
        <v>0</v>
      </c>
    </row>
    <row r="272" spans="2:8">
      <c r="B272" s="14"/>
      <c r="C272" s="15"/>
      <c r="D272" s="14"/>
      <c r="E272" s="16"/>
      <c r="F272" s="16"/>
      <c r="G272" s="16"/>
      <c r="H272" s="16"/>
    </row>
    <row r="273" spans="2:8">
      <c r="B273" s="14">
        <v>1</v>
      </c>
      <c r="C273" s="15" t="s">
        <v>417</v>
      </c>
      <c r="D273" s="14"/>
      <c r="E273" s="16">
        <v>79700</v>
      </c>
      <c r="F273" s="16">
        <v>0</v>
      </c>
      <c r="G273" s="16">
        <v>0</v>
      </c>
      <c r="H273" s="16">
        <f>G273+F273+E273</f>
        <v>79700</v>
      </c>
    </row>
    <row r="274" spans="2:8">
      <c r="B274" s="14">
        <v>2</v>
      </c>
      <c r="C274" s="15" t="s">
        <v>416</v>
      </c>
      <c r="D274" s="14"/>
      <c r="E274" s="16">
        <v>0</v>
      </c>
      <c r="F274" s="16">
        <v>0</v>
      </c>
      <c r="G274" s="16">
        <v>0</v>
      </c>
      <c r="H274" s="16">
        <f>G274+F274+E274</f>
        <v>0</v>
      </c>
    </row>
    <row r="275" spans="2:8">
      <c r="B275" s="11"/>
      <c r="C275" s="12"/>
      <c r="D275" s="11"/>
      <c r="E275" s="13"/>
      <c r="F275" s="13"/>
      <c r="G275" s="13"/>
      <c r="H275" s="13"/>
    </row>
    <row r="276" spans="2:8">
      <c r="B276" s="11"/>
      <c r="C276" s="12"/>
      <c r="D276" s="11"/>
      <c r="E276" s="13"/>
      <c r="F276" s="13"/>
      <c r="G276" s="13"/>
      <c r="H276" s="13"/>
    </row>
    <row r="277" spans="2:8">
      <c r="B277" s="22"/>
      <c r="C277" s="23"/>
      <c r="D277" s="23"/>
    </row>
    <row r="278" spans="2:8">
      <c r="B278" s="22"/>
      <c r="C278" s="23"/>
      <c r="D278" s="23"/>
    </row>
    <row r="279" spans="2:8">
      <c r="B279" s="22"/>
      <c r="C279" s="23"/>
      <c r="D279" s="23"/>
    </row>
    <row r="280" spans="2:8" ht="13.8">
      <c r="B280" s="4">
        <v>10</v>
      </c>
      <c r="C280" s="4" t="s">
        <v>418</v>
      </c>
    </row>
    <row r="281" spans="2:8">
      <c r="B281" s="428" t="s">
        <v>208</v>
      </c>
      <c r="C281" s="428" t="s">
        <v>14</v>
      </c>
      <c r="D281" s="428" t="s">
        <v>209</v>
      </c>
      <c r="E281" s="6" t="s">
        <v>210</v>
      </c>
      <c r="F281" s="6" t="s">
        <v>210</v>
      </c>
      <c r="G281" s="6" t="s">
        <v>212</v>
      </c>
      <c r="H281" s="423" t="s">
        <v>185</v>
      </c>
    </row>
    <row r="282" spans="2:8">
      <c r="B282" s="429"/>
      <c r="C282" s="429"/>
      <c r="D282" s="429"/>
      <c r="E282" s="7" t="s">
        <v>213</v>
      </c>
      <c r="F282" s="7" t="s">
        <v>213</v>
      </c>
      <c r="G282" s="7" t="s">
        <v>213</v>
      </c>
      <c r="H282" s="424"/>
    </row>
    <row r="283" spans="2:8">
      <c r="B283" s="430"/>
      <c r="C283" s="430"/>
      <c r="D283" s="430"/>
      <c r="E283" s="7" t="s">
        <v>419</v>
      </c>
      <c r="F283" s="7" t="s">
        <v>420</v>
      </c>
      <c r="G283" s="7" t="s">
        <v>215</v>
      </c>
      <c r="H283" s="7"/>
    </row>
    <row r="284" spans="2:8">
      <c r="B284" s="24">
        <v>1</v>
      </c>
      <c r="C284" s="25" t="s">
        <v>421</v>
      </c>
      <c r="D284" s="24"/>
      <c r="E284" s="18">
        <v>5.95</v>
      </c>
      <c r="F284" s="18">
        <v>0</v>
      </c>
      <c r="G284" s="18">
        <v>0</v>
      </c>
      <c r="H284" s="18">
        <f t="shared" ref="H284:H294" si="7">G284+F284+E284</f>
        <v>5.95</v>
      </c>
    </row>
    <row r="285" spans="2:8">
      <c r="B285" s="24">
        <v>2</v>
      </c>
      <c r="C285" s="25" t="s">
        <v>422</v>
      </c>
      <c r="D285" s="24"/>
      <c r="E285" s="18">
        <v>0</v>
      </c>
      <c r="F285" s="18">
        <v>350000</v>
      </c>
      <c r="G285" s="18">
        <v>0</v>
      </c>
      <c r="H285" s="18">
        <f t="shared" si="7"/>
        <v>350000</v>
      </c>
    </row>
    <row r="286" spans="2:8">
      <c r="B286" s="24">
        <v>3</v>
      </c>
      <c r="C286" s="25" t="s">
        <v>423</v>
      </c>
      <c r="D286" s="24"/>
      <c r="E286" s="18">
        <v>0</v>
      </c>
      <c r="F286" s="18">
        <v>185000</v>
      </c>
      <c r="G286" s="18">
        <v>0</v>
      </c>
      <c r="H286" s="18">
        <f t="shared" si="7"/>
        <v>185000</v>
      </c>
    </row>
    <row r="287" spans="2:8">
      <c r="B287" s="24">
        <v>4</v>
      </c>
      <c r="C287" s="25" t="s">
        <v>424</v>
      </c>
      <c r="D287" s="24"/>
      <c r="E287" s="18">
        <v>29.45</v>
      </c>
      <c r="F287" s="18">
        <v>0</v>
      </c>
      <c r="G287" s="18">
        <v>0</v>
      </c>
      <c r="H287" s="18">
        <f t="shared" si="7"/>
        <v>29.45</v>
      </c>
    </row>
    <row r="288" spans="2:8">
      <c r="B288" s="24">
        <v>5</v>
      </c>
      <c r="C288" s="25" t="s">
        <v>425</v>
      </c>
      <c r="D288" s="24"/>
      <c r="E288" s="18">
        <v>114</v>
      </c>
      <c r="F288" s="18">
        <v>0</v>
      </c>
      <c r="G288" s="18">
        <v>0</v>
      </c>
      <c r="H288" s="18">
        <f t="shared" si="7"/>
        <v>114</v>
      </c>
    </row>
    <row r="289" spans="2:9">
      <c r="B289" s="24">
        <v>6</v>
      </c>
      <c r="C289" s="25" t="s">
        <v>426</v>
      </c>
      <c r="D289" s="24"/>
      <c r="E289" s="18">
        <v>53.66</v>
      </c>
      <c r="F289" s="18">
        <v>0</v>
      </c>
      <c r="G289" s="18">
        <v>0</v>
      </c>
      <c r="H289" s="18">
        <f t="shared" si="7"/>
        <v>53.66</v>
      </c>
    </row>
    <row r="290" spans="2:9">
      <c r="B290" s="24">
        <v>7</v>
      </c>
      <c r="C290" s="25" t="s">
        <v>427</v>
      </c>
      <c r="D290" s="24"/>
      <c r="E290" s="18">
        <v>268</v>
      </c>
      <c r="F290" s="18">
        <v>0</v>
      </c>
      <c r="G290" s="18">
        <v>0</v>
      </c>
      <c r="H290" s="18">
        <f t="shared" si="7"/>
        <v>268</v>
      </c>
    </row>
    <row r="291" spans="2:9">
      <c r="B291" s="24">
        <v>8</v>
      </c>
      <c r="C291" s="25" t="s">
        <v>428</v>
      </c>
      <c r="D291" s="24"/>
      <c r="E291" s="18">
        <v>0</v>
      </c>
      <c r="F291" s="18">
        <f>3500*20</f>
        <v>70000</v>
      </c>
      <c r="G291" s="18">
        <v>0</v>
      </c>
      <c r="H291" s="18">
        <f t="shared" si="7"/>
        <v>70000</v>
      </c>
    </row>
    <row r="292" spans="2:9">
      <c r="B292" s="24">
        <v>9</v>
      </c>
      <c r="C292" s="25" t="s">
        <v>69</v>
      </c>
      <c r="D292" s="24"/>
      <c r="E292" s="18">
        <v>8.0500000000000007</v>
      </c>
      <c r="F292" s="18">
        <v>0</v>
      </c>
      <c r="G292" s="18">
        <v>0</v>
      </c>
      <c r="H292" s="18">
        <f t="shared" si="7"/>
        <v>8.0500000000000007</v>
      </c>
    </row>
    <row r="293" spans="2:9">
      <c r="B293" s="24">
        <v>10</v>
      </c>
      <c r="C293" s="25" t="s">
        <v>70</v>
      </c>
      <c r="D293" s="24"/>
      <c r="E293" s="18">
        <v>9.5399999999999991</v>
      </c>
      <c r="F293" s="18">
        <v>0</v>
      </c>
      <c r="G293" s="18">
        <v>0</v>
      </c>
      <c r="H293" s="18">
        <f t="shared" si="7"/>
        <v>9.5399999999999991</v>
      </c>
    </row>
    <row r="294" spans="2:9">
      <c r="B294" s="24">
        <v>11</v>
      </c>
      <c r="C294" s="25" t="s">
        <v>71</v>
      </c>
      <c r="D294" s="24"/>
      <c r="E294" s="18">
        <v>12.36</v>
      </c>
      <c r="F294" s="18">
        <v>0</v>
      </c>
      <c r="G294" s="18">
        <v>0</v>
      </c>
      <c r="H294" s="18">
        <f t="shared" si="7"/>
        <v>12.36</v>
      </c>
    </row>
    <row r="295" spans="2:9">
      <c r="B295" s="11"/>
      <c r="C295" s="12"/>
      <c r="D295" s="11"/>
      <c r="E295" s="13"/>
      <c r="F295" s="13"/>
      <c r="G295" s="13"/>
      <c r="H295" s="13"/>
    </row>
    <row r="296" spans="2:9">
      <c r="B296" s="11"/>
      <c r="C296" s="12"/>
      <c r="D296" s="11"/>
      <c r="E296" s="13"/>
      <c r="F296" s="13"/>
      <c r="G296" s="13"/>
      <c r="H296" s="13"/>
    </row>
    <row r="297" spans="2:9">
      <c r="B297" s="27"/>
      <c r="C297" s="28"/>
      <c r="D297" s="27"/>
      <c r="E297" s="29"/>
      <c r="F297" s="29"/>
      <c r="G297" s="29"/>
      <c r="H297" s="29"/>
    </row>
    <row r="298" spans="2:9">
      <c r="B298" s="31">
        <v>11</v>
      </c>
      <c r="C298" s="31" t="s">
        <v>429</v>
      </c>
      <c r="D298" s="32"/>
      <c r="E298" s="32"/>
      <c r="F298" s="32"/>
      <c r="G298" s="32"/>
      <c r="H298" s="32"/>
      <c r="I298" s="32"/>
    </row>
    <row r="299" spans="2:9">
      <c r="B299" s="32"/>
      <c r="C299" s="32" t="s">
        <v>430</v>
      </c>
      <c r="D299" s="32"/>
      <c r="E299" s="32"/>
      <c r="F299" s="32"/>
      <c r="G299" s="32"/>
      <c r="H299" s="32"/>
      <c r="I299" s="32"/>
    </row>
    <row r="300" spans="2:9">
      <c r="B300" s="32"/>
      <c r="C300" s="32" t="s">
        <v>431</v>
      </c>
      <c r="D300" s="32"/>
      <c r="E300" s="32"/>
      <c r="F300" s="32"/>
      <c r="G300" s="32"/>
      <c r="H300" s="32"/>
      <c r="I300" s="32"/>
    </row>
    <row r="301" spans="2:9">
      <c r="B301" s="32"/>
      <c r="C301" s="32" t="s">
        <v>432</v>
      </c>
      <c r="D301" s="32"/>
      <c r="E301" s="32"/>
      <c r="F301" s="32"/>
      <c r="G301" s="32"/>
      <c r="H301" s="32"/>
      <c r="I301" s="32"/>
    </row>
    <row r="302" spans="2:9">
      <c r="B302" s="32"/>
      <c r="C302" s="32" t="s">
        <v>433</v>
      </c>
      <c r="D302" s="32"/>
      <c r="E302" s="32"/>
      <c r="F302" s="32"/>
      <c r="G302" s="32"/>
      <c r="H302" s="32"/>
      <c r="I302" s="32"/>
    </row>
    <row r="303" spans="2:9">
      <c r="B303" s="32"/>
      <c r="C303" s="31" t="s">
        <v>434</v>
      </c>
      <c r="D303" s="32"/>
      <c r="E303" s="32"/>
      <c r="F303" s="32"/>
      <c r="G303" s="32"/>
      <c r="H303" s="32"/>
      <c r="I303" s="32"/>
    </row>
    <row r="304" spans="2:9">
      <c r="B304" s="431" t="s">
        <v>208</v>
      </c>
      <c r="C304" s="425" t="s">
        <v>14</v>
      </c>
      <c r="D304" s="33" t="s">
        <v>209</v>
      </c>
      <c r="E304" s="34" t="s">
        <v>210</v>
      </c>
      <c r="F304" s="34" t="s">
        <v>210</v>
      </c>
      <c r="G304" s="34" t="s">
        <v>212</v>
      </c>
      <c r="H304" s="422" t="s">
        <v>185</v>
      </c>
      <c r="I304" s="32"/>
    </row>
    <row r="305" spans="2:9">
      <c r="B305" s="432"/>
      <c r="C305" s="426"/>
      <c r="D305" s="35"/>
      <c r="E305" s="36" t="s">
        <v>213</v>
      </c>
      <c r="F305" s="36" t="s">
        <v>213</v>
      </c>
      <c r="G305" s="36" t="s">
        <v>213</v>
      </c>
      <c r="H305" s="422"/>
      <c r="I305" s="32"/>
    </row>
    <row r="306" spans="2:9">
      <c r="B306" s="432"/>
      <c r="C306" s="426"/>
      <c r="D306" s="35"/>
      <c r="E306" s="36" t="s">
        <v>419</v>
      </c>
      <c r="F306" s="36" t="s">
        <v>420</v>
      </c>
      <c r="G306" s="36" t="s">
        <v>215</v>
      </c>
      <c r="H306" s="36"/>
      <c r="I306" s="32"/>
    </row>
    <row r="307" spans="2:9">
      <c r="B307" s="37"/>
      <c r="C307" s="38"/>
      <c r="D307" s="37"/>
      <c r="E307" s="37"/>
      <c r="F307" s="37"/>
      <c r="G307" s="37"/>
      <c r="H307" s="37"/>
      <c r="I307" s="32"/>
    </row>
    <row r="308" spans="2:9">
      <c r="B308" s="37"/>
      <c r="C308" s="38"/>
      <c r="D308" s="37"/>
      <c r="E308" s="37"/>
      <c r="F308" s="37"/>
      <c r="G308" s="37"/>
      <c r="H308" s="37"/>
      <c r="I308" s="32"/>
    </row>
    <row r="309" spans="2:9">
      <c r="B309" s="39">
        <v>1</v>
      </c>
      <c r="C309" s="40" t="s">
        <v>435</v>
      </c>
      <c r="D309" s="37"/>
      <c r="E309" s="41">
        <v>18964</v>
      </c>
      <c r="F309" s="39"/>
      <c r="G309" s="39"/>
      <c r="H309" s="41">
        <f>E309+F309+G309</f>
        <v>18964</v>
      </c>
      <c r="I309" s="32"/>
    </row>
    <row r="310" spans="2:9">
      <c r="B310" s="39"/>
      <c r="C310" s="39" t="s">
        <v>436</v>
      </c>
      <c r="D310" s="37"/>
      <c r="E310" s="39"/>
      <c r="F310" s="39"/>
      <c r="G310" s="39"/>
      <c r="H310" s="41"/>
      <c r="I310" s="32"/>
    </row>
    <row r="311" spans="2:9">
      <c r="B311" s="39"/>
      <c r="C311" s="39" t="s">
        <v>437</v>
      </c>
      <c r="D311" s="37"/>
      <c r="E311" s="39"/>
      <c r="F311" s="39"/>
      <c r="G311" s="39"/>
      <c r="H311" s="41"/>
      <c r="I311" s="32"/>
    </row>
    <row r="312" spans="2:9">
      <c r="B312" s="39">
        <v>2</v>
      </c>
      <c r="C312" s="40" t="s">
        <v>438</v>
      </c>
      <c r="D312" s="37"/>
      <c r="E312" s="41">
        <v>90586.1</v>
      </c>
      <c r="F312" s="39"/>
      <c r="G312" s="39"/>
      <c r="H312" s="41">
        <f>E312+F312+G312</f>
        <v>90586.1</v>
      </c>
      <c r="I312" s="32"/>
    </row>
    <row r="313" spans="2:9">
      <c r="B313" s="39"/>
      <c r="C313" s="39" t="s">
        <v>439</v>
      </c>
      <c r="D313" s="37"/>
      <c r="E313" s="39"/>
      <c r="F313" s="39"/>
      <c r="G313" s="39"/>
      <c r="H313" s="41"/>
      <c r="I313" s="32"/>
    </row>
    <row r="314" spans="2:9">
      <c r="B314" s="39"/>
      <c r="C314" s="39" t="s">
        <v>440</v>
      </c>
      <c r="D314" s="37"/>
      <c r="E314" s="39"/>
      <c r="F314" s="39"/>
      <c r="G314" s="39"/>
      <c r="H314" s="41"/>
      <c r="I314" s="32"/>
    </row>
    <row r="315" spans="2:9">
      <c r="B315" s="39"/>
      <c r="C315" s="39" t="s">
        <v>441</v>
      </c>
      <c r="D315" s="37"/>
      <c r="E315" s="39"/>
      <c r="F315" s="39"/>
      <c r="G315" s="39"/>
      <c r="H315" s="41"/>
      <c r="I315" s="32"/>
    </row>
    <row r="316" spans="2:9">
      <c r="B316" s="39">
        <v>3</v>
      </c>
      <c r="C316" s="40" t="s">
        <v>442</v>
      </c>
      <c r="D316" s="37"/>
      <c r="E316" s="41">
        <v>162583.29999999999</v>
      </c>
      <c r="F316" s="39"/>
      <c r="G316" s="39"/>
      <c r="H316" s="41">
        <f>E316+F316+G316</f>
        <v>162583.29999999999</v>
      </c>
      <c r="I316" s="32"/>
    </row>
    <row r="317" spans="2:9">
      <c r="B317" s="39"/>
      <c r="C317" s="39" t="s">
        <v>443</v>
      </c>
      <c r="D317" s="37"/>
      <c r="E317" s="37"/>
      <c r="F317" s="37"/>
      <c r="G317" s="37"/>
      <c r="H317" s="41"/>
      <c r="I317" s="32"/>
    </row>
    <row r="318" spans="2:9">
      <c r="B318" s="39"/>
      <c r="C318" s="37" t="s">
        <v>444</v>
      </c>
      <c r="D318" s="37"/>
      <c r="E318" s="37"/>
      <c r="F318" s="37"/>
      <c r="G318" s="37"/>
      <c r="H318" s="41"/>
      <c r="I318" s="32"/>
    </row>
    <row r="319" spans="2:9">
      <c r="B319" s="39"/>
      <c r="C319" s="39" t="s">
        <v>445</v>
      </c>
      <c r="D319" s="37"/>
      <c r="E319" s="37"/>
      <c r="F319" s="37"/>
      <c r="G319" s="37"/>
      <c r="H319" s="41"/>
      <c r="I319" s="32"/>
    </row>
    <row r="320" spans="2:9">
      <c r="B320" s="39"/>
      <c r="C320" s="39" t="s">
        <v>446</v>
      </c>
      <c r="D320" s="37"/>
      <c r="E320" s="37"/>
      <c r="F320" s="37"/>
      <c r="G320" s="37"/>
      <c r="H320" s="41"/>
      <c r="I320" s="32"/>
    </row>
    <row r="321" spans="2:9">
      <c r="B321" s="39"/>
      <c r="C321" s="39"/>
      <c r="D321" s="37"/>
      <c r="E321" s="37"/>
      <c r="F321" s="37"/>
      <c r="G321" s="37"/>
      <c r="H321" s="42">
        <f>SUM(H309:H316)</f>
        <v>272133.40000000002</v>
      </c>
      <c r="I321" s="32"/>
    </row>
    <row r="322" spans="2:9">
      <c r="B322" s="39"/>
      <c r="C322" s="39"/>
      <c r="D322" s="37"/>
      <c r="E322" s="37"/>
      <c r="F322" s="37"/>
      <c r="G322" s="37"/>
      <c r="H322" s="41"/>
      <c r="I322" s="32"/>
    </row>
    <row r="323" spans="2:9">
      <c r="B323" s="39">
        <v>4</v>
      </c>
      <c r="C323" s="40" t="s">
        <v>447</v>
      </c>
      <c r="D323" s="37"/>
      <c r="E323" s="41">
        <v>588614.80000000005</v>
      </c>
      <c r="F323" s="37"/>
      <c r="G323" s="37"/>
      <c r="H323" s="41">
        <f>E323+F323+G323</f>
        <v>588614.80000000005</v>
      </c>
      <c r="I323" s="32"/>
    </row>
    <row r="324" spans="2:9">
      <c r="B324" s="37"/>
      <c r="C324" s="39" t="s">
        <v>448</v>
      </c>
      <c r="D324" s="37"/>
      <c r="E324" s="37"/>
      <c r="F324" s="37"/>
      <c r="G324" s="37"/>
      <c r="H324" s="37"/>
      <c r="I324" s="32"/>
    </row>
    <row r="325" spans="2:9">
      <c r="B325" s="37"/>
      <c r="C325" s="37" t="s">
        <v>449</v>
      </c>
      <c r="D325" s="37"/>
      <c r="E325" s="37"/>
      <c r="F325" s="37"/>
      <c r="G325" s="37"/>
      <c r="H325" s="37"/>
      <c r="I325" s="32"/>
    </row>
    <row r="326" spans="2:9">
      <c r="B326" s="37"/>
      <c r="C326" s="39" t="s">
        <v>450</v>
      </c>
      <c r="D326" s="37"/>
      <c r="E326" s="37"/>
      <c r="F326" s="37"/>
      <c r="G326" s="37"/>
      <c r="H326" s="43"/>
      <c r="I326" s="32"/>
    </row>
    <row r="327" spans="2:9">
      <c r="B327" s="37"/>
      <c r="C327" s="37"/>
      <c r="D327" s="37"/>
      <c r="E327" s="37"/>
      <c r="F327" s="37"/>
      <c r="G327" s="37"/>
      <c r="H327" s="42">
        <f>H323+H321</f>
        <v>860748.20000000007</v>
      </c>
      <c r="I327" s="32"/>
    </row>
    <row r="328" spans="2:9">
      <c r="B328" s="37"/>
      <c r="C328" s="37"/>
      <c r="D328" s="37"/>
      <c r="E328" s="37"/>
      <c r="F328" s="37"/>
      <c r="G328" s="37"/>
      <c r="H328" s="42"/>
      <c r="I328" s="32"/>
    </row>
    <row r="329" spans="2:9">
      <c r="B329" s="37">
        <v>5</v>
      </c>
      <c r="C329" s="39" t="s">
        <v>451</v>
      </c>
      <c r="D329" s="39"/>
      <c r="E329" s="39">
        <v>1200</v>
      </c>
      <c r="F329" s="39"/>
      <c r="G329" s="39"/>
      <c r="H329" s="41">
        <f>E329*9</f>
        <v>10800</v>
      </c>
      <c r="I329" s="32"/>
    </row>
    <row r="330" spans="2:9">
      <c r="B330" s="37">
        <v>6</v>
      </c>
      <c r="C330" s="39" t="s">
        <v>452</v>
      </c>
      <c r="D330" s="39"/>
      <c r="E330" s="39">
        <f>1500/8</f>
        <v>187.5</v>
      </c>
      <c r="F330" s="39"/>
      <c r="G330" s="39"/>
      <c r="H330" s="41">
        <f>E330</f>
        <v>187.5</v>
      </c>
      <c r="I330" s="32"/>
    </row>
    <row r="331" spans="2:9">
      <c r="B331" s="37">
        <v>7</v>
      </c>
      <c r="C331" s="39" t="s">
        <v>453</v>
      </c>
      <c r="D331" s="39"/>
      <c r="E331" s="41">
        <f>155150/8</f>
        <v>19393.75</v>
      </c>
      <c r="F331" s="39"/>
      <c r="G331" s="39"/>
      <c r="H331" s="41">
        <f>E331</f>
        <v>19393.75</v>
      </c>
      <c r="I331" s="32"/>
    </row>
    <row r="332" spans="2:9">
      <c r="B332" s="32"/>
      <c r="C332" s="32"/>
      <c r="D332" s="32"/>
      <c r="E332" s="32"/>
      <c r="F332" s="32"/>
      <c r="G332" s="32"/>
      <c r="H332" s="44"/>
      <c r="I332" s="50">
        <f>SUM(H327:H331)</f>
        <v>891129.45000000007</v>
      </c>
    </row>
    <row r="333" spans="2:9">
      <c r="B333" s="32"/>
      <c r="C333" s="31" t="s">
        <v>454</v>
      </c>
      <c r="D333" s="32"/>
      <c r="E333" s="32"/>
      <c r="F333" s="32"/>
      <c r="G333" s="32"/>
      <c r="H333" s="32"/>
      <c r="I333" s="32"/>
    </row>
    <row r="334" spans="2:9">
      <c r="B334" s="431" t="s">
        <v>208</v>
      </c>
      <c r="C334" s="425" t="s">
        <v>14</v>
      </c>
      <c r="D334" s="33" t="s">
        <v>209</v>
      </c>
      <c r="E334" s="34" t="s">
        <v>210</v>
      </c>
      <c r="F334" s="34" t="s">
        <v>210</v>
      </c>
      <c r="G334" s="34" t="s">
        <v>212</v>
      </c>
      <c r="H334" s="422" t="s">
        <v>185</v>
      </c>
      <c r="I334" s="32"/>
    </row>
    <row r="335" spans="2:9">
      <c r="B335" s="432"/>
      <c r="C335" s="426"/>
      <c r="D335" s="35"/>
      <c r="E335" s="36" t="s">
        <v>213</v>
      </c>
      <c r="F335" s="36" t="s">
        <v>213</v>
      </c>
      <c r="G335" s="36" t="s">
        <v>213</v>
      </c>
      <c r="H335" s="422"/>
      <c r="I335" s="32"/>
    </row>
    <row r="336" spans="2:9">
      <c r="B336" s="432"/>
      <c r="C336" s="426"/>
      <c r="D336" s="35"/>
      <c r="E336" s="36" t="s">
        <v>419</v>
      </c>
      <c r="F336" s="36" t="s">
        <v>420</v>
      </c>
      <c r="G336" s="36" t="s">
        <v>215</v>
      </c>
      <c r="H336" s="36"/>
      <c r="I336" s="32"/>
    </row>
    <row r="337" spans="2:9">
      <c r="B337" s="39">
        <v>1</v>
      </c>
      <c r="C337" s="37" t="s">
        <v>455</v>
      </c>
      <c r="D337" s="37"/>
      <c r="E337" s="41">
        <v>44565.38</v>
      </c>
      <c r="F337" s="39"/>
      <c r="G337" s="39"/>
      <c r="H337" s="41">
        <f>E337+F337+G337</f>
        <v>44565.38</v>
      </c>
      <c r="I337" s="32"/>
    </row>
    <row r="338" spans="2:9">
      <c r="B338" s="39">
        <v>2</v>
      </c>
      <c r="C338" s="37" t="s">
        <v>456</v>
      </c>
      <c r="D338" s="37"/>
      <c r="E338" s="41">
        <v>43730</v>
      </c>
      <c r="F338" s="39"/>
      <c r="G338" s="39"/>
      <c r="H338" s="41">
        <f t="shared" ref="H338:H346" si="8">E338+F338+G338</f>
        <v>43730</v>
      </c>
      <c r="I338" s="32"/>
    </row>
    <row r="339" spans="2:9">
      <c r="B339" s="39">
        <v>3</v>
      </c>
      <c r="C339" s="37" t="s">
        <v>457</v>
      </c>
      <c r="D339" s="37"/>
      <c r="E339" s="41"/>
      <c r="F339" s="39"/>
      <c r="G339" s="39"/>
      <c r="H339" s="41"/>
      <c r="I339" s="32"/>
    </row>
    <row r="340" spans="2:9">
      <c r="B340" s="39">
        <v>4</v>
      </c>
      <c r="C340" s="37" t="s">
        <v>458</v>
      </c>
      <c r="D340" s="37"/>
      <c r="E340" s="41">
        <v>44332</v>
      </c>
      <c r="F340" s="39"/>
      <c r="G340" s="39"/>
      <c r="H340" s="41">
        <f t="shared" si="8"/>
        <v>44332</v>
      </c>
      <c r="I340" s="32"/>
    </row>
    <row r="341" spans="2:9">
      <c r="B341" s="39">
        <v>5</v>
      </c>
      <c r="C341" s="37" t="s">
        <v>459</v>
      </c>
      <c r="D341" s="37"/>
      <c r="E341" s="41"/>
      <c r="F341" s="39"/>
      <c r="G341" s="39"/>
      <c r="H341" s="41"/>
      <c r="I341" s="32"/>
    </row>
    <row r="342" spans="2:9">
      <c r="B342" s="39">
        <v>6</v>
      </c>
      <c r="C342" s="37" t="s">
        <v>460</v>
      </c>
      <c r="D342" s="37"/>
      <c r="E342" s="41">
        <v>7750</v>
      </c>
      <c r="F342" s="39"/>
      <c r="G342" s="39"/>
      <c r="H342" s="41">
        <f t="shared" si="8"/>
        <v>7750</v>
      </c>
      <c r="I342" s="32"/>
    </row>
    <row r="343" spans="2:9">
      <c r="B343" s="39">
        <v>7</v>
      </c>
      <c r="C343" s="37" t="s">
        <v>461</v>
      </c>
      <c r="D343" s="37"/>
      <c r="E343" s="41">
        <v>57460</v>
      </c>
      <c r="F343" s="39"/>
      <c r="G343" s="39"/>
      <c r="H343" s="41">
        <f t="shared" si="8"/>
        <v>57460</v>
      </c>
      <c r="I343" s="32"/>
    </row>
    <row r="344" spans="2:9">
      <c r="B344" s="39">
        <v>8</v>
      </c>
      <c r="C344" s="37" t="s">
        <v>462</v>
      </c>
      <c r="D344" s="37"/>
      <c r="E344" s="41">
        <v>3318</v>
      </c>
      <c r="F344" s="39"/>
      <c r="G344" s="39"/>
      <c r="H344" s="41">
        <f t="shared" si="8"/>
        <v>3318</v>
      </c>
      <c r="I344" s="32"/>
    </row>
    <row r="345" spans="2:9">
      <c r="B345" s="39">
        <v>9</v>
      </c>
      <c r="C345" s="37" t="s">
        <v>463</v>
      </c>
      <c r="D345" s="37"/>
      <c r="E345" s="41">
        <v>300</v>
      </c>
      <c r="F345" s="39"/>
      <c r="G345" s="39"/>
      <c r="H345" s="41">
        <f t="shared" si="8"/>
        <v>300</v>
      </c>
      <c r="I345" s="32"/>
    </row>
    <row r="346" spans="2:9">
      <c r="B346" s="39">
        <v>10</v>
      </c>
      <c r="C346" s="37" t="s">
        <v>464</v>
      </c>
      <c r="D346" s="37"/>
      <c r="E346" s="41">
        <v>11665</v>
      </c>
      <c r="F346" s="39"/>
      <c r="G346" s="39"/>
      <c r="H346" s="41">
        <f t="shared" si="8"/>
        <v>11665</v>
      </c>
      <c r="I346" s="50">
        <f>SUM(H342:H346)</f>
        <v>80493</v>
      </c>
    </row>
    <row r="347" spans="2:9">
      <c r="B347" s="32"/>
      <c r="C347" s="32"/>
      <c r="D347" s="32"/>
      <c r="E347" s="32"/>
      <c r="F347" s="32"/>
      <c r="G347" s="32"/>
      <c r="H347" s="44">
        <f>SUM(H337:H346)</f>
        <v>213120.38</v>
      </c>
      <c r="I347" s="32"/>
    </row>
    <row r="348" spans="2:9">
      <c r="B348" s="32"/>
      <c r="C348" s="45" t="s">
        <v>465</v>
      </c>
      <c r="D348" s="32"/>
      <c r="E348" s="32"/>
      <c r="F348" s="32"/>
      <c r="G348" s="32"/>
      <c r="H348" s="32"/>
      <c r="I348" s="32"/>
    </row>
    <row r="349" spans="2:9">
      <c r="B349" s="431" t="s">
        <v>208</v>
      </c>
      <c r="C349" s="425" t="s">
        <v>14</v>
      </c>
      <c r="D349" s="33" t="s">
        <v>209</v>
      </c>
      <c r="E349" s="34" t="s">
        <v>210</v>
      </c>
      <c r="F349" s="34" t="s">
        <v>210</v>
      </c>
      <c r="G349" s="34" t="s">
        <v>212</v>
      </c>
      <c r="H349" s="422" t="s">
        <v>185</v>
      </c>
      <c r="I349" s="32"/>
    </row>
    <row r="350" spans="2:9">
      <c r="B350" s="432"/>
      <c r="C350" s="426"/>
      <c r="D350" s="35"/>
      <c r="E350" s="36" t="s">
        <v>213</v>
      </c>
      <c r="F350" s="36" t="s">
        <v>213</v>
      </c>
      <c r="G350" s="36" t="s">
        <v>213</v>
      </c>
      <c r="H350" s="422"/>
      <c r="I350" s="32"/>
    </row>
    <row r="351" spans="2:9">
      <c r="B351" s="432"/>
      <c r="C351" s="426"/>
      <c r="D351" s="35"/>
      <c r="E351" s="36" t="s">
        <v>419</v>
      </c>
      <c r="F351" s="36" t="s">
        <v>420</v>
      </c>
      <c r="G351" s="36" t="s">
        <v>215</v>
      </c>
      <c r="H351" s="36"/>
      <c r="I351" s="32"/>
    </row>
    <row r="352" spans="2:9">
      <c r="B352" s="39">
        <v>1</v>
      </c>
      <c r="C352" s="37" t="s">
        <v>466</v>
      </c>
      <c r="D352" s="37"/>
      <c r="E352" s="41">
        <v>65687.5</v>
      </c>
      <c r="F352" s="39"/>
      <c r="G352" s="39"/>
      <c r="H352" s="41">
        <f>E352+F352+G352</f>
        <v>65687.5</v>
      </c>
      <c r="I352" s="32"/>
    </row>
    <row r="353" spans="2:9">
      <c r="B353" s="39">
        <v>2</v>
      </c>
      <c r="C353" s="37" t="s">
        <v>467</v>
      </c>
      <c r="D353" s="37"/>
      <c r="E353" s="41">
        <v>7500</v>
      </c>
      <c r="F353" s="39"/>
      <c r="G353" s="39"/>
      <c r="H353" s="41">
        <f>E353+F353+G353</f>
        <v>7500</v>
      </c>
      <c r="I353" s="32"/>
    </row>
    <row r="354" spans="2:9">
      <c r="B354" s="37"/>
      <c r="C354" s="37" t="s">
        <v>468</v>
      </c>
      <c r="D354" s="37"/>
      <c r="E354" s="39"/>
      <c r="F354" s="39"/>
      <c r="G354" s="39"/>
      <c r="H354" s="39"/>
      <c r="I354" s="32"/>
    </row>
    <row r="355" spans="2:9">
      <c r="B355" s="32"/>
      <c r="C355" s="32"/>
      <c r="D355" s="32"/>
      <c r="E355" s="46"/>
      <c r="F355" s="46"/>
      <c r="G355" s="46"/>
      <c r="H355" s="44">
        <f>SUM(H352:H354)</f>
        <v>73187.5</v>
      </c>
      <c r="I355" s="32"/>
    </row>
    <row r="356" spans="2:9">
      <c r="B356" s="32"/>
      <c r="C356" s="31" t="s">
        <v>469</v>
      </c>
      <c r="D356" s="32"/>
      <c r="E356" s="32"/>
      <c r="F356" s="32"/>
      <c r="G356" s="32"/>
      <c r="H356" s="32"/>
      <c r="I356" s="32"/>
    </row>
    <row r="357" spans="2:9">
      <c r="B357" s="431" t="s">
        <v>208</v>
      </c>
      <c r="C357" s="425" t="s">
        <v>14</v>
      </c>
      <c r="D357" s="33" t="s">
        <v>209</v>
      </c>
      <c r="E357" s="34" t="s">
        <v>210</v>
      </c>
      <c r="F357" s="34" t="s">
        <v>210</v>
      </c>
      <c r="G357" s="34" t="s">
        <v>212</v>
      </c>
      <c r="H357" s="422" t="s">
        <v>185</v>
      </c>
      <c r="I357" s="32"/>
    </row>
    <row r="358" spans="2:9">
      <c r="B358" s="432"/>
      <c r="C358" s="426"/>
      <c r="D358" s="35"/>
      <c r="E358" s="36" t="s">
        <v>213</v>
      </c>
      <c r="F358" s="36" t="s">
        <v>213</v>
      </c>
      <c r="G358" s="36" t="s">
        <v>213</v>
      </c>
      <c r="H358" s="422"/>
      <c r="I358" s="32"/>
    </row>
    <row r="359" spans="2:9">
      <c r="B359" s="432"/>
      <c r="C359" s="426"/>
      <c r="D359" s="35"/>
      <c r="E359" s="36" t="s">
        <v>419</v>
      </c>
      <c r="F359" s="36" t="s">
        <v>420</v>
      </c>
      <c r="G359" s="36" t="s">
        <v>215</v>
      </c>
      <c r="H359" s="36"/>
      <c r="I359" s="32"/>
    </row>
    <row r="360" spans="2:9">
      <c r="B360" s="37">
        <v>1</v>
      </c>
      <c r="C360" s="37" t="s">
        <v>470</v>
      </c>
      <c r="D360" s="37"/>
      <c r="E360" s="41">
        <v>55667.33</v>
      </c>
      <c r="F360" s="39"/>
      <c r="G360" s="39"/>
      <c r="H360" s="41">
        <f>E360</f>
        <v>55667.33</v>
      </c>
      <c r="I360" s="32"/>
    </row>
    <row r="361" spans="2:9">
      <c r="B361" s="37">
        <v>2</v>
      </c>
      <c r="C361" s="37" t="s">
        <v>471</v>
      </c>
      <c r="D361" s="37"/>
      <c r="E361" s="47">
        <v>1750</v>
      </c>
      <c r="F361" s="39"/>
      <c r="G361" s="39"/>
      <c r="H361" s="47">
        <f>E361</f>
        <v>1750</v>
      </c>
      <c r="I361" s="32"/>
    </row>
    <row r="362" spans="2:9">
      <c r="B362" s="37">
        <v>3</v>
      </c>
      <c r="C362" s="37" t="s">
        <v>472</v>
      </c>
      <c r="D362" s="37"/>
      <c r="E362" s="47">
        <v>200</v>
      </c>
      <c r="F362" s="39">
        <v>4</v>
      </c>
      <c r="G362" s="39"/>
      <c r="H362" s="39">
        <f>E362*F362</f>
        <v>800</v>
      </c>
      <c r="I362" s="32"/>
    </row>
    <row r="363" spans="2:9">
      <c r="B363" s="37">
        <v>4</v>
      </c>
      <c r="C363" s="37" t="s">
        <v>473</v>
      </c>
      <c r="D363" s="37"/>
      <c r="E363" s="47">
        <v>2245</v>
      </c>
      <c r="F363" s="39"/>
      <c r="G363" s="39"/>
      <c r="H363" s="47">
        <f>E363</f>
        <v>2245</v>
      </c>
      <c r="I363" s="32"/>
    </row>
    <row r="364" spans="2:9">
      <c r="B364" s="37">
        <v>5</v>
      </c>
      <c r="C364" s="37" t="s">
        <v>474</v>
      </c>
      <c r="D364" s="37"/>
      <c r="E364" s="47">
        <v>1000</v>
      </c>
      <c r="F364" s="39">
        <v>4</v>
      </c>
      <c r="G364" s="39"/>
      <c r="H364" s="39">
        <f>F364*E364</f>
        <v>4000</v>
      </c>
      <c r="I364" s="51">
        <f>SUM(H361:H364)</f>
        <v>8795</v>
      </c>
    </row>
    <row r="365" spans="2:9">
      <c r="B365" s="32"/>
      <c r="C365" s="32"/>
      <c r="D365" s="32"/>
      <c r="E365" s="32"/>
      <c r="F365" s="32"/>
      <c r="G365" s="32"/>
      <c r="H365" s="48">
        <f>SUM(H360:H364)</f>
        <v>64462.33</v>
      </c>
      <c r="I365" s="32"/>
    </row>
    <row r="366" spans="2:9">
      <c r="B366" s="32"/>
      <c r="C366" s="32"/>
      <c r="D366" s="32"/>
      <c r="E366" s="32"/>
      <c r="F366" s="32"/>
      <c r="G366" s="32"/>
      <c r="H366" s="32"/>
      <c r="I366" s="32"/>
    </row>
    <row r="367" spans="2:9">
      <c r="B367" s="32"/>
      <c r="C367" s="31" t="s">
        <v>475</v>
      </c>
      <c r="D367" s="32"/>
      <c r="E367" s="32"/>
      <c r="F367" s="32"/>
      <c r="G367" s="32"/>
      <c r="H367" s="32"/>
      <c r="I367" s="32"/>
    </row>
    <row r="368" spans="2:9">
      <c r="B368" s="431" t="s">
        <v>208</v>
      </c>
      <c r="C368" s="425" t="s">
        <v>14</v>
      </c>
      <c r="D368" s="33" t="s">
        <v>209</v>
      </c>
      <c r="E368" s="34" t="s">
        <v>210</v>
      </c>
      <c r="F368" s="34" t="s">
        <v>210</v>
      </c>
      <c r="G368" s="34" t="s">
        <v>212</v>
      </c>
      <c r="H368" s="422" t="s">
        <v>185</v>
      </c>
      <c r="I368" s="32"/>
    </row>
    <row r="369" spans="2:9">
      <c r="B369" s="432"/>
      <c r="C369" s="426"/>
      <c r="D369" s="35"/>
      <c r="E369" s="36" t="s">
        <v>213</v>
      </c>
      <c r="F369" s="36" t="s">
        <v>213</v>
      </c>
      <c r="G369" s="36" t="s">
        <v>213</v>
      </c>
      <c r="H369" s="422"/>
      <c r="I369" s="32"/>
    </row>
    <row r="370" spans="2:9">
      <c r="B370" s="432"/>
      <c r="C370" s="426"/>
      <c r="D370" s="35"/>
      <c r="E370" s="36" t="s">
        <v>419</v>
      </c>
      <c r="F370" s="36" t="s">
        <v>420</v>
      </c>
      <c r="G370" s="36" t="s">
        <v>215</v>
      </c>
      <c r="H370" s="36"/>
      <c r="I370" s="32"/>
    </row>
    <row r="371" spans="2:9">
      <c r="B371" s="37">
        <v>1</v>
      </c>
      <c r="C371" s="37" t="s">
        <v>476</v>
      </c>
      <c r="D371" s="37">
        <v>1</v>
      </c>
      <c r="E371" s="43">
        <v>29090</v>
      </c>
      <c r="F371" s="37"/>
      <c r="G371" s="37"/>
      <c r="H371" s="43">
        <f>E371</f>
        <v>29090</v>
      </c>
      <c r="I371" s="32"/>
    </row>
    <row r="372" spans="2:9">
      <c r="B372" s="37">
        <v>2</v>
      </c>
      <c r="C372" s="37" t="s">
        <v>477</v>
      </c>
      <c r="D372" s="37">
        <v>1</v>
      </c>
      <c r="E372" s="43">
        <v>16905</v>
      </c>
      <c r="F372" s="37"/>
      <c r="G372" s="37"/>
      <c r="H372" s="43">
        <f>E372</f>
        <v>16905</v>
      </c>
      <c r="I372" s="32"/>
    </row>
    <row r="373" spans="2:9">
      <c r="B373" s="37">
        <v>3</v>
      </c>
      <c r="C373" s="37" t="s">
        <v>478</v>
      </c>
      <c r="D373" s="37">
        <v>1</v>
      </c>
      <c r="E373" s="43">
        <v>12005</v>
      </c>
      <c r="F373" s="37"/>
      <c r="G373" s="37"/>
      <c r="H373" s="43">
        <f>E373</f>
        <v>12005</v>
      </c>
      <c r="I373" s="32"/>
    </row>
    <row r="374" spans="2:9">
      <c r="B374" s="37">
        <v>4</v>
      </c>
      <c r="C374" s="37" t="s">
        <v>474</v>
      </c>
      <c r="D374" s="37">
        <v>4</v>
      </c>
      <c r="E374" s="43">
        <v>950</v>
      </c>
      <c r="F374" s="37"/>
      <c r="G374" s="37"/>
      <c r="H374" s="43">
        <f>D374*E374</f>
        <v>3800</v>
      </c>
      <c r="I374" s="32"/>
    </row>
    <row r="375" spans="2:9">
      <c r="B375" s="32"/>
      <c r="C375" s="32"/>
      <c r="D375" s="32"/>
      <c r="E375" s="32"/>
      <c r="F375" s="32"/>
      <c r="G375" s="32"/>
      <c r="H375" s="32"/>
      <c r="I375" s="32"/>
    </row>
    <row r="376" spans="2:9">
      <c r="B376" s="32"/>
      <c r="C376" s="49" t="s">
        <v>479</v>
      </c>
      <c r="D376" s="32"/>
      <c r="E376" s="32"/>
      <c r="F376" s="32"/>
      <c r="G376" s="32"/>
      <c r="H376" s="32"/>
      <c r="I376" s="32"/>
    </row>
    <row r="377" spans="2:9">
      <c r="B377" s="32"/>
      <c r="C377" s="49" t="s">
        <v>480</v>
      </c>
      <c r="D377" s="32"/>
      <c r="E377" s="32"/>
      <c r="F377" s="32"/>
      <c r="G377" s="32"/>
      <c r="H377" s="32"/>
      <c r="I377" s="32"/>
    </row>
    <row r="378" spans="2:9">
      <c r="B378" s="32"/>
      <c r="C378" s="49" t="s">
        <v>481</v>
      </c>
      <c r="D378" s="32"/>
      <c r="E378" s="32"/>
      <c r="F378" s="32"/>
      <c r="G378" s="32"/>
      <c r="H378" s="32"/>
      <c r="I378" s="32"/>
    </row>
    <row r="379" spans="2:9">
      <c r="B379" s="32"/>
      <c r="C379" s="32"/>
      <c r="D379" s="32"/>
      <c r="E379" s="32"/>
      <c r="F379" s="32"/>
      <c r="G379" s="32"/>
      <c r="H379" s="32"/>
      <c r="I379" s="32"/>
    </row>
    <row r="380" spans="2:9">
      <c r="B380" s="32"/>
      <c r="C380" s="32"/>
      <c r="D380" s="32"/>
      <c r="E380" s="32"/>
      <c r="F380" s="32"/>
      <c r="G380" s="32"/>
      <c r="H380" s="32"/>
      <c r="I380" s="32"/>
    </row>
    <row r="381" spans="2:9">
      <c r="B381" s="31">
        <v>12</v>
      </c>
      <c r="C381" s="31" t="s">
        <v>482</v>
      </c>
      <c r="D381" s="32"/>
      <c r="E381" s="32"/>
      <c r="F381" s="32"/>
      <c r="G381" s="32"/>
      <c r="H381" s="32"/>
      <c r="I381" s="32"/>
    </row>
    <row r="382" spans="2:9">
      <c r="B382" s="32"/>
      <c r="C382" s="32" t="s">
        <v>483</v>
      </c>
      <c r="D382" s="32"/>
      <c r="E382" s="32"/>
      <c r="F382" s="32"/>
      <c r="G382" s="32"/>
      <c r="H382" s="32"/>
      <c r="I382" s="32"/>
    </row>
    <row r="383" spans="2:9">
      <c r="B383" s="32"/>
      <c r="C383" s="32" t="s">
        <v>484</v>
      </c>
      <c r="D383" s="32"/>
      <c r="E383" s="32"/>
      <c r="F383" s="32"/>
      <c r="G383" s="32"/>
      <c r="H383" s="32"/>
      <c r="I383" s="32"/>
    </row>
    <row r="384" spans="2:9">
      <c r="B384" s="431" t="s">
        <v>208</v>
      </c>
      <c r="C384" s="425" t="s">
        <v>14</v>
      </c>
      <c r="D384" s="33" t="s">
        <v>485</v>
      </c>
      <c r="E384" s="34" t="s">
        <v>210</v>
      </c>
      <c r="F384" s="34" t="s">
        <v>210</v>
      </c>
      <c r="G384" s="34" t="s">
        <v>212</v>
      </c>
      <c r="H384" s="422" t="s">
        <v>185</v>
      </c>
      <c r="I384" s="32"/>
    </row>
    <row r="385" spans="2:9">
      <c r="B385" s="432"/>
      <c r="C385" s="426"/>
      <c r="D385" s="35"/>
      <c r="E385" s="36" t="s">
        <v>213</v>
      </c>
      <c r="F385" s="36" t="s">
        <v>213</v>
      </c>
      <c r="G385" s="36" t="s">
        <v>213</v>
      </c>
      <c r="H385" s="422"/>
      <c r="I385" s="32"/>
    </row>
    <row r="386" spans="2:9">
      <c r="B386" s="432"/>
      <c r="C386" s="426"/>
      <c r="D386" s="35"/>
      <c r="E386" s="36" t="s">
        <v>419</v>
      </c>
      <c r="F386" s="36" t="s">
        <v>420</v>
      </c>
      <c r="G386" s="36" t="s">
        <v>215</v>
      </c>
      <c r="H386" s="36"/>
      <c r="I386" s="32"/>
    </row>
    <row r="387" spans="2:9">
      <c r="B387" s="39"/>
      <c r="C387" s="39"/>
      <c r="D387" s="39"/>
      <c r="E387" s="39"/>
      <c r="F387" s="39"/>
      <c r="G387" s="39"/>
      <c r="H387" s="39"/>
      <c r="I387" s="32"/>
    </row>
    <row r="388" spans="2:9">
      <c r="B388" s="39">
        <v>1</v>
      </c>
      <c r="C388" s="37" t="s">
        <v>486</v>
      </c>
      <c r="D388" s="39">
        <v>3300</v>
      </c>
      <c r="E388" s="39">
        <v>305.5</v>
      </c>
      <c r="F388" s="39"/>
      <c r="G388" s="39"/>
      <c r="H388" s="41">
        <f>D388*E388</f>
        <v>1008150</v>
      </c>
      <c r="I388" s="32"/>
    </row>
    <row r="389" spans="2:9">
      <c r="B389" s="39">
        <v>2</v>
      </c>
      <c r="C389" s="37" t="s">
        <v>487</v>
      </c>
      <c r="D389" s="39">
        <v>2</v>
      </c>
      <c r="E389" s="39">
        <v>3000</v>
      </c>
      <c r="F389" s="39"/>
      <c r="G389" s="39"/>
      <c r="H389" s="41">
        <f>D389*E389</f>
        <v>6000</v>
      </c>
      <c r="I389" s="32"/>
    </row>
    <row r="390" spans="2:9">
      <c r="B390" s="39">
        <v>3</v>
      </c>
      <c r="C390" s="37" t="s">
        <v>488</v>
      </c>
      <c r="D390" s="39">
        <v>2</v>
      </c>
      <c r="E390" s="39">
        <v>3200</v>
      </c>
      <c r="F390" s="39"/>
      <c r="G390" s="39"/>
      <c r="H390" s="41">
        <f>D390*E390</f>
        <v>6400</v>
      </c>
      <c r="I390" s="32"/>
    </row>
    <row r="391" spans="2:9">
      <c r="B391" s="39">
        <v>4</v>
      </c>
      <c r="C391" s="37" t="s">
        <v>489</v>
      </c>
      <c r="D391" s="39">
        <v>2</v>
      </c>
      <c r="E391" s="39">
        <v>3400</v>
      </c>
      <c r="F391" s="39"/>
      <c r="G391" s="39"/>
      <c r="H391" s="41">
        <f>D391*E391</f>
        <v>6800</v>
      </c>
      <c r="I391" s="32"/>
    </row>
    <row r="392" spans="2:9">
      <c r="B392" s="39">
        <v>5</v>
      </c>
      <c r="C392" s="37" t="s">
        <v>490</v>
      </c>
      <c r="D392" s="39">
        <v>2</v>
      </c>
      <c r="E392" s="39">
        <v>3600</v>
      </c>
      <c r="F392" s="39"/>
      <c r="G392" s="39"/>
      <c r="H392" s="41">
        <f>D392*E392</f>
        <v>7200</v>
      </c>
      <c r="I392" s="32"/>
    </row>
    <row r="393" spans="2:9">
      <c r="B393" s="32"/>
      <c r="C393" s="32"/>
      <c r="D393" s="32"/>
      <c r="E393" s="32"/>
      <c r="F393" s="32"/>
      <c r="G393" s="32"/>
      <c r="H393" s="44">
        <f>SUM(H388:H392)</f>
        <v>1034550</v>
      </c>
      <c r="I393" s="32"/>
    </row>
    <row r="394" spans="2:9">
      <c r="B394" s="46">
        <v>13</v>
      </c>
      <c r="C394" s="31" t="s">
        <v>491</v>
      </c>
      <c r="D394" s="32"/>
      <c r="E394" s="32"/>
      <c r="F394" s="32"/>
      <c r="G394" s="32"/>
      <c r="H394" s="32"/>
      <c r="I394" s="32"/>
    </row>
    <row r="395" spans="2:9">
      <c r="B395" s="431" t="s">
        <v>208</v>
      </c>
      <c r="C395" s="425" t="s">
        <v>14</v>
      </c>
      <c r="D395" s="33" t="s">
        <v>485</v>
      </c>
      <c r="E395" s="34" t="s">
        <v>210</v>
      </c>
      <c r="F395" s="34" t="s">
        <v>210</v>
      </c>
      <c r="G395" s="34" t="s">
        <v>212</v>
      </c>
      <c r="H395" s="422" t="s">
        <v>185</v>
      </c>
      <c r="I395" s="32"/>
    </row>
    <row r="396" spans="2:9">
      <c r="B396" s="432"/>
      <c r="C396" s="426"/>
      <c r="D396" s="35"/>
      <c r="E396" s="36" t="s">
        <v>213</v>
      </c>
      <c r="F396" s="36" t="s">
        <v>213</v>
      </c>
      <c r="G396" s="36" t="s">
        <v>213</v>
      </c>
      <c r="H396" s="422"/>
      <c r="I396" s="32"/>
    </row>
    <row r="397" spans="2:9">
      <c r="B397" s="432"/>
      <c r="C397" s="426"/>
      <c r="D397" s="35"/>
      <c r="E397" s="36" t="s">
        <v>419</v>
      </c>
      <c r="F397" s="36" t="s">
        <v>420</v>
      </c>
      <c r="G397" s="36" t="s">
        <v>215</v>
      </c>
      <c r="H397" s="36"/>
      <c r="I397" s="32"/>
    </row>
    <row r="398" spans="2:9">
      <c r="B398" s="37"/>
      <c r="C398" s="37" t="s">
        <v>492</v>
      </c>
      <c r="D398" s="37">
        <v>8</v>
      </c>
      <c r="E398" s="43">
        <v>5738.2</v>
      </c>
      <c r="F398" s="37"/>
      <c r="G398" s="37"/>
      <c r="H398" s="43">
        <f>D398*E398</f>
        <v>45905.599999999999</v>
      </c>
      <c r="I398" s="32"/>
    </row>
    <row r="399" spans="2:9">
      <c r="B399" s="37"/>
      <c r="C399" s="37" t="s">
        <v>493</v>
      </c>
      <c r="D399" s="37">
        <v>58</v>
      </c>
      <c r="E399" s="43">
        <v>2823.25</v>
      </c>
      <c r="F399" s="37"/>
      <c r="G399" s="37"/>
      <c r="H399" s="43">
        <f t="shared" ref="H399:H406" si="9">D399*E399</f>
        <v>163748.5</v>
      </c>
      <c r="I399" s="32"/>
    </row>
    <row r="400" spans="2:9">
      <c r="B400" s="37"/>
      <c r="C400" s="37" t="s">
        <v>494</v>
      </c>
      <c r="D400" s="37">
        <v>115</v>
      </c>
      <c r="E400" s="43">
        <v>1419.3</v>
      </c>
      <c r="F400" s="37"/>
      <c r="G400" s="37"/>
      <c r="H400" s="43">
        <f t="shared" si="9"/>
        <v>163219.5</v>
      </c>
      <c r="I400" s="32"/>
    </row>
    <row r="401" spans="2:9">
      <c r="B401" s="37"/>
      <c r="C401" s="37" t="s">
        <v>495</v>
      </c>
      <c r="D401" s="37">
        <v>21</v>
      </c>
      <c r="E401" s="37">
        <v>769.2</v>
      </c>
      <c r="F401" s="37"/>
      <c r="G401" s="37"/>
      <c r="H401" s="43">
        <f t="shared" si="9"/>
        <v>16153.2</v>
      </c>
      <c r="I401" s="32"/>
    </row>
    <row r="402" spans="2:9">
      <c r="B402" s="37"/>
      <c r="C402" s="37" t="s">
        <v>496</v>
      </c>
      <c r="D402" s="37">
        <v>4</v>
      </c>
      <c r="E402" s="43">
        <v>1208.8</v>
      </c>
      <c r="F402" s="37"/>
      <c r="G402" s="37"/>
      <c r="H402" s="43">
        <f t="shared" si="9"/>
        <v>4835.2</v>
      </c>
      <c r="I402" s="32"/>
    </row>
    <row r="403" spans="2:9">
      <c r="B403" s="37"/>
      <c r="C403" s="52" t="s">
        <v>497</v>
      </c>
      <c r="D403" s="37">
        <v>56</v>
      </c>
      <c r="E403" s="53">
        <v>1512</v>
      </c>
      <c r="F403" s="37"/>
      <c r="G403" s="37"/>
      <c r="H403" s="43">
        <f t="shared" si="9"/>
        <v>84672</v>
      </c>
      <c r="I403" s="32"/>
    </row>
    <row r="404" spans="2:9">
      <c r="B404" s="37"/>
      <c r="C404" s="52" t="s">
        <v>498</v>
      </c>
      <c r="D404" s="37"/>
      <c r="E404" s="53"/>
      <c r="F404" s="37"/>
      <c r="G404" s="37"/>
      <c r="H404" s="43"/>
      <c r="I404" s="32"/>
    </row>
    <row r="405" spans="2:9">
      <c r="B405" s="37"/>
      <c r="C405" s="37" t="s">
        <v>499</v>
      </c>
      <c r="D405" s="37"/>
      <c r="E405" s="37"/>
      <c r="F405" s="37"/>
      <c r="G405" s="37"/>
      <c r="H405" s="43"/>
      <c r="I405" s="32"/>
    </row>
    <row r="406" spans="2:9">
      <c r="B406" s="37"/>
      <c r="C406" s="37" t="s">
        <v>500</v>
      </c>
      <c r="D406" s="37">
        <v>3</v>
      </c>
      <c r="E406" s="53">
        <v>591.17999999999995</v>
      </c>
      <c r="F406" s="37"/>
      <c r="G406" s="37"/>
      <c r="H406" s="43">
        <f t="shared" si="9"/>
        <v>1773.54</v>
      </c>
      <c r="I406" s="32"/>
    </row>
    <row r="407" spans="2:9">
      <c r="B407" s="32"/>
      <c r="C407" s="32"/>
      <c r="D407" s="32"/>
      <c r="E407" s="32"/>
      <c r="F407" s="32"/>
      <c r="G407" s="32"/>
      <c r="H407" s="48">
        <f>SUM(H398:H406)</f>
        <v>480307.54</v>
      </c>
      <c r="I407" s="32"/>
    </row>
    <row r="408" spans="2:9">
      <c r="B408" s="32"/>
      <c r="C408" s="32"/>
      <c r="D408" s="32"/>
      <c r="E408" s="32"/>
      <c r="F408" s="32"/>
      <c r="G408" s="32"/>
      <c r="H408" s="32"/>
      <c r="I408" s="32"/>
    </row>
    <row r="409" spans="2:9">
      <c r="B409" s="32"/>
      <c r="C409" s="32"/>
      <c r="D409" s="32"/>
      <c r="E409" s="32"/>
      <c r="F409" s="32"/>
      <c r="G409" s="32"/>
      <c r="H409" s="32"/>
      <c r="I409" s="32"/>
    </row>
    <row r="410" spans="2:9">
      <c r="B410" s="32"/>
      <c r="C410" s="32"/>
      <c r="D410" s="32"/>
      <c r="E410" s="32"/>
      <c r="F410" s="32"/>
      <c r="G410" s="32"/>
      <c r="H410" s="32"/>
      <c r="I410" s="32"/>
    </row>
    <row r="411" spans="2:9">
      <c r="B411" s="32"/>
      <c r="C411" s="32"/>
      <c r="D411" s="32"/>
      <c r="E411" s="32"/>
      <c r="F411" s="32"/>
      <c r="G411" s="32"/>
      <c r="H411" s="32"/>
      <c r="I411" s="32"/>
    </row>
    <row r="412" spans="2:9">
      <c r="B412" s="32"/>
      <c r="C412" s="31" t="s">
        <v>501</v>
      </c>
      <c r="D412" s="32"/>
      <c r="E412" s="32"/>
      <c r="F412" s="32"/>
      <c r="G412" s="32"/>
      <c r="H412" s="32"/>
      <c r="I412" s="32"/>
    </row>
    <row r="413" spans="2:9">
      <c r="B413" s="32"/>
      <c r="C413" s="31" t="s">
        <v>502</v>
      </c>
      <c r="D413" s="32"/>
      <c r="E413" s="32"/>
      <c r="F413" s="32"/>
      <c r="G413" s="32"/>
      <c r="H413" s="32"/>
      <c r="I413" s="32"/>
    </row>
    <row r="414" spans="2:9">
      <c r="B414" s="32"/>
      <c r="C414" s="31" t="s">
        <v>503</v>
      </c>
      <c r="D414" s="32"/>
      <c r="E414" s="32"/>
      <c r="F414" s="32"/>
      <c r="G414" s="32"/>
      <c r="H414" s="32"/>
      <c r="I414" s="32"/>
    </row>
    <row r="415" spans="2:9">
      <c r="B415" s="32"/>
      <c r="C415" s="31"/>
      <c r="D415" s="32"/>
      <c r="E415" s="32"/>
      <c r="F415" s="32"/>
      <c r="G415" s="32"/>
      <c r="H415" s="32"/>
      <c r="I415" s="32"/>
    </row>
    <row r="416" spans="2:9">
      <c r="B416" s="431" t="s">
        <v>208</v>
      </c>
      <c r="C416" s="425" t="s">
        <v>14</v>
      </c>
      <c r="D416" s="33" t="s">
        <v>485</v>
      </c>
      <c r="E416" s="34" t="s">
        <v>210</v>
      </c>
      <c r="F416" s="34" t="s">
        <v>210</v>
      </c>
      <c r="G416" s="34" t="s">
        <v>212</v>
      </c>
      <c r="H416" s="422" t="s">
        <v>185</v>
      </c>
      <c r="I416" s="32"/>
    </row>
    <row r="417" spans="2:9">
      <c r="B417" s="432"/>
      <c r="C417" s="426"/>
      <c r="D417" s="35"/>
      <c r="E417" s="36" t="s">
        <v>213</v>
      </c>
      <c r="F417" s="36" t="s">
        <v>213</v>
      </c>
      <c r="G417" s="36" t="s">
        <v>213</v>
      </c>
      <c r="H417" s="422"/>
      <c r="I417" s="32"/>
    </row>
    <row r="418" spans="2:9">
      <c r="B418" s="432"/>
      <c r="C418" s="426"/>
      <c r="D418" s="35"/>
      <c r="E418" s="36" t="s">
        <v>419</v>
      </c>
      <c r="F418" s="36" t="s">
        <v>420</v>
      </c>
      <c r="G418" s="36" t="s">
        <v>215</v>
      </c>
      <c r="H418" s="36"/>
      <c r="I418" s="32"/>
    </row>
    <row r="419" spans="2:9">
      <c r="B419" s="37">
        <v>1</v>
      </c>
      <c r="C419" s="49" t="s">
        <v>504</v>
      </c>
      <c r="D419" s="37">
        <v>1</v>
      </c>
      <c r="E419" s="43">
        <v>3200</v>
      </c>
      <c r="F419" s="43"/>
      <c r="G419" s="43"/>
      <c r="H419" s="43">
        <f>D419*E419</f>
        <v>3200</v>
      </c>
      <c r="I419" s="32"/>
    </row>
    <row r="420" spans="2:9">
      <c r="B420" s="37">
        <f>B419+1</f>
        <v>2</v>
      </c>
      <c r="C420" s="49" t="s">
        <v>505</v>
      </c>
      <c r="D420" s="37">
        <v>1</v>
      </c>
      <c r="E420" s="43">
        <v>1725</v>
      </c>
      <c r="F420" s="43"/>
      <c r="G420" s="43"/>
      <c r="H420" s="43">
        <f t="shared" ref="H420:H436" si="10">D420*E420</f>
        <v>1725</v>
      </c>
      <c r="I420" s="32"/>
    </row>
    <row r="421" spans="2:9">
      <c r="B421" s="37">
        <f t="shared" ref="B421:B436" si="11">B420+1</f>
        <v>3</v>
      </c>
      <c r="C421" s="49" t="s">
        <v>506</v>
      </c>
      <c r="D421" s="37">
        <v>1</v>
      </c>
      <c r="E421" s="43">
        <v>1080</v>
      </c>
      <c r="F421" s="43"/>
      <c r="G421" s="43"/>
      <c r="H421" s="43">
        <f t="shared" si="10"/>
        <v>1080</v>
      </c>
      <c r="I421" s="32"/>
    </row>
    <row r="422" spans="2:9">
      <c r="B422" s="37">
        <f t="shared" si="11"/>
        <v>4</v>
      </c>
      <c r="C422" s="49" t="s">
        <v>507</v>
      </c>
      <c r="D422" s="37">
        <v>1</v>
      </c>
      <c r="E422" s="43">
        <v>2145</v>
      </c>
      <c r="F422" s="43"/>
      <c r="G422" s="43"/>
      <c r="H422" s="43">
        <f t="shared" si="10"/>
        <v>2145</v>
      </c>
      <c r="I422" s="32"/>
    </row>
    <row r="423" spans="2:9">
      <c r="B423" s="37">
        <f t="shared" si="11"/>
        <v>5</v>
      </c>
      <c r="C423" s="49" t="s">
        <v>508</v>
      </c>
      <c r="D423" s="37">
        <v>1</v>
      </c>
      <c r="E423" s="43">
        <v>1460</v>
      </c>
      <c r="F423" s="43"/>
      <c r="G423" s="43"/>
      <c r="H423" s="43">
        <f t="shared" si="10"/>
        <v>1460</v>
      </c>
      <c r="I423" s="32"/>
    </row>
    <row r="424" spans="2:9">
      <c r="B424" s="37">
        <f t="shared" si="11"/>
        <v>6</v>
      </c>
      <c r="C424" s="49" t="s">
        <v>509</v>
      </c>
      <c r="D424" s="37">
        <v>1</v>
      </c>
      <c r="E424" s="43">
        <v>9978</v>
      </c>
      <c r="F424" s="43"/>
      <c r="G424" s="43"/>
      <c r="H424" s="43">
        <f t="shared" si="10"/>
        <v>9978</v>
      </c>
      <c r="I424" s="32"/>
    </row>
    <row r="425" spans="2:9">
      <c r="B425" s="37">
        <f t="shared" si="11"/>
        <v>7</v>
      </c>
      <c r="C425" s="49" t="s">
        <v>510</v>
      </c>
      <c r="D425" s="37">
        <v>1</v>
      </c>
      <c r="E425" s="43">
        <v>1062</v>
      </c>
      <c r="F425" s="43"/>
      <c r="G425" s="43"/>
      <c r="H425" s="43">
        <f t="shared" si="10"/>
        <v>1062</v>
      </c>
      <c r="I425" s="32"/>
    </row>
    <row r="426" spans="2:9">
      <c r="B426" s="37">
        <f t="shared" si="11"/>
        <v>8</v>
      </c>
      <c r="C426" s="49" t="s">
        <v>511</v>
      </c>
      <c r="D426" s="37">
        <v>1</v>
      </c>
      <c r="E426" s="43">
        <v>567</v>
      </c>
      <c r="F426" s="43"/>
      <c r="G426" s="43"/>
      <c r="H426" s="43">
        <f t="shared" si="10"/>
        <v>567</v>
      </c>
      <c r="I426" s="32"/>
    </row>
    <row r="427" spans="2:9">
      <c r="B427" s="37">
        <f t="shared" si="11"/>
        <v>9</v>
      </c>
      <c r="C427" s="49" t="s">
        <v>512</v>
      </c>
      <c r="D427" s="37">
        <v>1</v>
      </c>
      <c r="E427" s="43">
        <v>813</v>
      </c>
      <c r="F427" s="43"/>
      <c r="G427" s="43"/>
      <c r="H427" s="43">
        <f t="shared" si="10"/>
        <v>813</v>
      </c>
      <c r="I427" s="32"/>
    </row>
    <row r="428" spans="2:9">
      <c r="B428" s="37">
        <f t="shared" si="11"/>
        <v>10</v>
      </c>
      <c r="C428" s="49" t="s">
        <v>513</v>
      </c>
      <c r="D428" s="37">
        <v>1</v>
      </c>
      <c r="E428" s="43">
        <v>367</v>
      </c>
      <c r="F428" s="43"/>
      <c r="G428" s="43"/>
      <c r="H428" s="43">
        <f t="shared" si="10"/>
        <v>367</v>
      </c>
      <c r="I428" s="32"/>
    </row>
    <row r="429" spans="2:9">
      <c r="B429" s="37">
        <f t="shared" si="11"/>
        <v>11</v>
      </c>
      <c r="C429" s="49" t="s">
        <v>514</v>
      </c>
      <c r="D429" s="37">
        <v>1</v>
      </c>
      <c r="E429" s="43">
        <v>10310</v>
      </c>
      <c r="F429" s="43"/>
      <c r="G429" s="43"/>
      <c r="H429" s="43">
        <f t="shared" si="10"/>
        <v>10310</v>
      </c>
      <c r="I429" s="32"/>
    </row>
    <row r="430" spans="2:9">
      <c r="B430" s="37">
        <f t="shared" si="11"/>
        <v>12</v>
      </c>
      <c r="C430" s="49" t="s">
        <v>515</v>
      </c>
      <c r="D430" s="37">
        <f>42/3</f>
        <v>14</v>
      </c>
      <c r="E430" s="43">
        <v>210</v>
      </c>
      <c r="F430" s="43"/>
      <c r="G430" s="43"/>
      <c r="H430" s="43">
        <f t="shared" si="10"/>
        <v>2940</v>
      </c>
      <c r="I430" s="32"/>
    </row>
    <row r="431" spans="2:9">
      <c r="B431" s="37">
        <f t="shared" si="11"/>
        <v>13</v>
      </c>
      <c r="C431" s="49" t="s">
        <v>516</v>
      </c>
      <c r="D431" s="37">
        <f>120/3</f>
        <v>40</v>
      </c>
      <c r="E431" s="43">
        <v>93</v>
      </c>
      <c r="F431" s="43"/>
      <c r="G431" s="43"/>
      <c r="H431" s="43">
        <f t="shared" si="10"/>
        <v>3720</v>
      </c>
      <c r="I431" s="32"/>
    </row>
    <row r="432" spans="2:9">
      <c r="B432" s="37">
        <f t="shared" si="11"/>
        <v>14</v>
      </c>
      <c r="C432" s="49" t="s">
        <v>517</v>
      </c>
      <c r="D432" s="37">
        <f>165/3</f>
        <v>55</v>
      </c>
      <c r="E432" s="43">
        <v>66</v>
      </c>
      <c r="F432" s="43"/>
      <c r="G432" s="43"/>
      <c r="H432" s="43">
        <f t="shared" si="10"/>
        <v>3630</v>
      </c>
      <c r="I432" s="32"/>
    </row>
    <row r="433" spans="2:9">
      <c r="B433" s="37">
        <f t="shared" si="11"/>
        <v>15</v>
      </c>
      <c r="C433" s="49" t="s">
        <v>518</v>
      </c>
      <c r="D433" s="37">
        <f>6/3</f>
        <v>2</v>
      </c>
      <c r="E433" s="43">
        <v>26</v>
      </c>
      <c r="F433" s="43"/>
      <c r="G433" s="43"/>
      <c r="H433" s="43">
        <f t="shared" si="10"/>
        <v>52</v>
      </c>
      <c r="I433" s="32"/>
    </row>
    <row r="434" spans="2:9">
      <c r="B434" s="37">
        <f t="shared" si="11"/>
        <v>16</v>
      </c>
      <c r="C434" s="49" t="s">
        <v>519</v>
      </c>
      <c r="D434" s="37">
        <f>6/3</f>
        <v>2</v>
      </c>
      <c r="E434" s="43">
        <v>22</v>
      </c>
      <c r="F434" s="43"/>
      <c r="G434" s="43"/>
      <c r="H434" s="43">
        <f t="shared" si="10"/>
        <v>44</v>
      </c>
      <c r="I434" s="32"/>
    </row>
    <row r="435" spans="2:9">
      <c r="B435" s="37">
        <f t="shared" si="11"/>
        <v>17</v>
      </c>
      <c r="C435" s="49" t="s">
        <v>520</v>
      </c>
      <c r="D435" s="37">
        <f>6/3</f>
        <v>2</v>
      </c>
      <c r="E435" s="43">
        <v>19</v>
      </c>
      <c r="F435" s="43"/>
      <c r="G435" s="43"/>
      <c r="H435" s="43">
        <f t="shared" si="10"/>
        <v>38</v>
      </c>
      <c r="I435" s="32"/>
    </row>
    <row r="436" spans="2:9">
      <c r="B436" s="37">
        <f t="shared" si="11"/>
        <v>18</v>
      </c>
      <c r="C436" s="49" t="s">
        <v>521</v>
      </c>
      <c r="D436" s="37">
        <f>15/3</f>
        <v>5</v>
      </c>
      <c r="E436" s="43">
        <v>65</v>
      </c>
      <c r="F436" s="43"/>
      <c r="G436" s="43"/>
      <c r="H436" s="43">
        <f t="shared" si="10"/>
        <v>325</v>
      </c>
      <c r="I436" s="32"/>
    </row>
    <row r="437" spans="2:9">
      <c r="B437" s="32"/>
      <c r="C437" s="32"/>
      <c r="D437" s="32"/>
      <c r="E437" s="50"/>
      <c r="F437" s="50"/>
      <c r="G437" s="50"/>
      <c r="H437" s="54">
        <f>SUM(H419:H436)</f>
        <v>43456</v>
      </c>
      <c r="I437" s="32">
        <f>H437*3</f>
        <v>130368</v>
      </c>
    </row>
    <row r="438" spans="2:9">
      <c r="B438" s="32"/>
      <c r="C438" s="55" t="s">
        <v>522</v>
      </c>
      <c r="D438" s="32"/>
      <c r="E438" s="32"/>
      <c r="F438" s="32"/>
      <c r="G438" s="32"/>
      <c r="H438" s="32"/>
      <c r="I438" s="32"/>
    </row>
    <row r="439" spans="2:9">
      <c r="B439" s="32"/>
      <c r="C439" s="31" t="s">
        <v>502</v>
      </c>
      <c r="D439" s="32"/>
      <c r="E439" s="32"/>
      <c r="F439" s="32"/>
      <c r="G439" s="32"/>
      <c r="H439" s="32"/>
      <c r="I439" s="32"/>
    </row>
    <row r="440" spans="2:9">
      <c r="B440" s="32"/>
      <c r="C440" s="31" t="s">
        <v>503</v>
      </c>
      <c r="D440" s="32"/>
      <c r="E440" s="32"/>
      <c r="F440" s="32"/>
      <c r="G440" s="32"/>
      <c r="H440" s="32"/>
      <c r="I440" s="32"/>
    </row>
    <row r="441" spans="2:9">
      <c r="B441" s="32"/>
      <c r="C441" s="32"/>
      <c r="D441" s="32"/>
      <c r="E441" s="32"/>
      <c r="F441" s="32"/>
      <c r="G441" s="32"/>
      <c r="H441" s="32"/>
      <c r="I441" s="32"/>
    </row>
    <row r="442" spans="2:9">
      <c r="B442" s="431" t="s">
        <v>208</v>
      </c>
      <c r="C442" s="425" t="s">
        <v>14</v>
      </c>
      <c r="D442" s="33" t="s">
        <v>485</v>
      </c>
      <c r="E442" s="34" t="s">
        <v>210</v>
      </c>
      <c r="F442" s="34" t="s">
        <v>210</v>
      </c>
      <c r="G442" s="34" t="s">
        <v>212</v>
      </c>
      <c r="H442" s="422" t="s">
        <v>185</v>
      </c>
      <c r="I442" s="32"/>
    </row>
    <row r="443" spans="2:9">
      <c r="B443" s="432"/>
      <c r="C443" s="426"/>
      <c r="D443" s="35"/>
      <c r="E443" s="36" t="s">
        <v>213</v>
      </c>
      <c r="F443" s="36" t="s">
        <v>213</v>
      </c>
      <c r="G443" s="36" t="s">
        <v>213</v>
      </c>
      <c r="H443" s="422"/>
      <c r="I443" s="32"/>
    </row>
    <row r="444" spans="2:9">
      <c r="B444" s="433"/>
      <c r="C444" s="427"/>
      <c r="D444" s="56"/>
      <c r="E444" s="57" t="s">
        <v>419</v>
      </c>
      <c r="F444" s="57" t="s">
        <v>420</v>
      </c>
      <c r="G444" s="57" t="s">
        <v>215</v>
      </c>
      <c r="H444" s="57"/>
      <c r="I444" s="32"/>
    </row>
    <row r="445" spans="2:9" ht="15.6">
      <c r="B445" s="58">
        <v>1</v>
      </c>
      <c r="C445" s="59" t="s">
        <v>523</v>
      </c>
      <c r="D445" s="60">
        <v>1</v>
      </c>
      <c r="E445" s="61">
        <v>35169</v>
      </c>
      <c r="F445" s="37"/>
      <c r="G445" s="37"/>
      <c r="H445" s="43">
        <f>D445*E445</f>
        <v>35169</v>
      </c>
      <c r="I445" s="32"/>
    </row>
    <row r="446" spans="2:9" ht="15.6">
      <c r="B446" s="58">
        <v>2</v>
      </c>
      <c r="C446" s="59" t="s">
        <v>524</v>
      </c>
      <c r="D446" s="59">
        <v>1</v>
      </c>
      <c r="E446" s="62">
        <v>71412</v>
      </c>
      <c r="F446" s="37"/>
      <c r="G446" s="37"/>
      <c r="H446" s="43">
        <f t="shared" ref="H446:H454" si="12">D446*E446</f>
        <v>71412</v>
      </c>
      <c r="I446" s="32"/>
    </row>
    <row r="447" spans="2:9" ht="15.6">
      <c r="B447" s="58">
        <v>3</v>
      </c>
      <c r="C447" s="59" t="s">
        <v>525</v>
      </c>
      <c r="D447" s="59">
        <v>1</v>
      </c>
      <c r="E447" s="61">
        <v>22943</v>
      </c>
      <c r="F447" s="37"/>
      <c r="G447" s="37"/>
      <c r="H447" s="43">
        <f t="shared" si="12"/>
        <v>22943</v>
      </c>
      <c r="I447" s="32"/>
    </row>
    <row r="448" spans="2:9" ht="15.6">
      <c r="B448" s="58">
        <v>4</v>
      </c>
      <c r="C448" s="59" t="s">
        <v>526</v>
      </c>
      <c r="D448" s="59">
        <v>1</v>
      </c>
      <c r="E448" s="61">
        <v>5917</v>
      </c>
      <c r="F448" s="37"/>
      <c r="G448" s="37"/>
      <c r="H448" s="43">
        <f t="shared" si="12"/>
        <v>5917</v>
      </c>
      <c r="I448" s="32"/>
    </row>
    <row r="449" spans="2:13" ht="15.6">
      <c r="B449" s="58">
        <v>5</v>
      </c>
      <c r="C449" s="59" t="s">
        <v>527</v>
      </c>
      <c r="D449" s="59">
        <v>1</v>
      </c>
      <c r="E449" s="62">
        <v>46023</v>
      </c>
      <c r="F449" s="37"/>
      <c r="G449" s="37"/>
      <c r="H449" s="43">
        <f t="shared" si="12"/>
        <v>46023</v>
      </c>
      <c r="I449" s="32"/>
    </row>
    <row r="450" spans="2:13" ht="15.6">
      <c r="B450" s="58">
        <v>6</v>
      </c>
      <c r="C450" s="59" t="s">
        <v>528</v>
      </c>
      <c r="D450" s="59">
        <v>1</v>
      </c>
      <c r="E450" s="62">
        <v>7396</v>
      </c>
      <c r="F450" s="37"/>
      <c r="G450" s="37"/>
      <c r="H450" s="43">
        <f t="shared" si="12"/>
        <v>7396</v>
      </c>
      <c r="I450" s="32"/>
    </row>
    <row r="451" spans="2:13" ht="15.6">
      <c r="B451" s="58">
        <v>7</v>
      </c>
      <c r="C451" s="59" t="s">
        <v>529</v>
      </c>
      <c r="D451" s="59">
        <v>1</v>
      </c>
      <c r="E451" s="62">
        <v>36981</v>
      </c>
      <c r="F451" s="37"/>
      <c r="G451" s="37"/>
      <c r="H451" s="43">
        <f t="shared" si="12"/>
        <v>36981</v>
      </c>
      <c r="I451" s="32"/>
    </row>
    <row r="452" spans="2:13" ht="15.6">
      <c r="B452" s="58">
        <v>8</v>
      </c>
      <c r="C452" s="60" t="s">
        <v>530</v>
      </c>
      <c r="D452" s="59">
        <v>1</v>
      </c>
      <c r="E452" s="61">
        <v>6427</v>
      </c>
      <c r="F452" s="37"/>
      <c r="G452" s="37"/>
      <c r="H452" s="43">
        <f t="shared" si="12"/>
        <v>6427</v>
      </c>
      <c r="I452" s="32"/>
    </row>
    <row r="453" spans="2:13" ht="15.6">
      <c r="B453" s="58">
        <v>9</v>
      </c>
      <c r="C453" s="59" t="s">
        <v>531</v>
      </c>
      <c r="D453" s="59">
        <v>1</v>
      </c>
      <c r="E453" s="61">
        <v>4692</v>
      </c>
      <c r="F453" s="37"/>
      <c r="G453" s="37"/>
      <c r="H453" s="43">
        <f t="shared" si="12"/>
        <v>4692</v>
      </c>
      <c r="I453" s="32"/>
    </row>
    <row r="454" spans="2:13" ht="15.6">
      <c r="B454" s="58">
        <v>10</v>
      </c>
      <c r="C454" s="59" t="s">
        <v>532</v>
      </c>
      <c r="D454" s="59">
        <v>1</v>
      </c>
      <c r="E454" s="62">
        <v>17000</v>
      </c>
      <c r="F454" s="37"/>
      <c r="G454" s="37"/>
      <c r="H454" s="43">
        <f t="shared" si="12"/>
        <v>17000</v>
      </c>
      <c r="I454" s="32"/>
    </row>
    <row r="455" spans="2:13">
      <c r="B455" s="32"/>
      <c r="C455" s="32"/>
      <c r="D455" s="32"/>
      <c r="E455" s="32"/>
      <c r="F455" s="32"/>
      <c r="G455" s="32"/>
      <c r="H455" s="48">
        <f>SUM(H445:H454)</f>
        <v>253960</v>
      </c>
      <c r="I455" s="32"/>
    </row>
    <row r="456" spans="2:13">
      <c r="B456" s="32"/>
      <c r="C456" s="32"/>
      <c r="D456" s="32"/>
      <c r="E456" s="32"/>
      <c r="F456" s="32"/>
      <c r="G456" s="32"/>
      <c r="H456" s="32"/>
      <c r="I456" s="32"/>
    </row>
    <row r="457" spans="2:13">
      <c r="B457" s="32"/>
      <c r="C457" s="32" t="s">
        <v>533</v>
      </c>
      <c r="D457" s="32"/>
      <c r="E457" s="32"/>
      <c r="F457" s="32"/>
      <c r="G457" s="32"/>
      <c r="H457" s="32"/>
      <c r="I457" s="32"/>
    </row>
    <row r="459" spans="2:13">
      <c r="B459" s="32"/>
      <c r="C459" s="32" t="s">
        <v>534</v>
      </c>
      <c r="D459" s="32"/>
      <c r="E459" s="32"/>
      <c r="F459" s="32"/>
      <c r="G459" s="32"/>
      <c r="H459" s="32"/>
      <c r="I459" s="32"/>
      <c r="J459" s="32"/>
      <c r="K459" s="32"/>
      <c r="L459" s="32"/>
      <c r="M459" s="32"/>
    </row>
    <row r="460" spans="2:13">
      <c r="B460" s="32"/>
      <c r="C460" s="63" t="s">
        <v>535</v>
      </c>
      <c r="D460" s="63" t="s">
        <v>536</v>
      </c>
      <c r="E460" s="438" t="s">
        <v>418</v>
      </c>
      <c r="F460" s="439"/>
      <c r="G460" s="440"/>
      <c r="H460" s="63" t="s">
        <v>537</v>
      </c>
      <c r="I460" s="438" t="s">
        <v>16</v>
      </c>
      <c r="J460" s="440"/>
      <c r="K460" s="63" t="s">
        <v>113</v>
      </c>
      <c r="L460" s="65" t="s">
        <v>538</v>
      </c>
      <c r="M460" s="32"/>
    </row>
    <row r="461" spans="2:13">
      <c r="B461" s="32"/>
      <c r="C461" s="66"/>
      <c r="D461" s="66"/>
      <c r="E461" s="67"/>
      <c r="F461" s="67"/>
      <c r="G461" s="68"/>
      <c r="H461" s="66"/>
      <c r="I461" s="79" t="s">
        <v>539</v>
      </c>
      <c r="J461" s="79" t="s">
        <v>540</v>
      </c>
      <c r="K461" s="66"/>
      <c r="L461" s="68"/>
      <c r="M461" s="32"/>
    </row>
    <row r="462" spans="2:13">
      <c r="B462" s="32"/>
      <c r="C462" s="63"/>
      <c r="D462" s="63"/>
      <c r="E462" s="64"/>
      <c r="F462" s="64"/>
      <c r="G462" s="65"/>
      <c r="H462" s="63"/>
      <c r="I462" s="63"/>
      <c r="J462" s="63"/>
      <c r="K462" s="63"/>
      <c r="L462" s="65"/>
      <c r="M462" s="32"/>
    </row>
    <row r="463" spans="2:13">
      <c r="B463" s="32"/>
      <c r="C463" s="69">
        <v>1</v>
      </c>
      <c r="D463" s="69">
        <v>4500026621</v>
      </c>
      <c r="E463" s="32"/>
      <c r="F463" s="55" t="s">
        <v>541</v>
      </c>
      <c r="G463" s="70"/>
      <c r="H463" s="71"/>
      <c r="I463" s="80">
        <v>2297240</v>
      </c>
      <c r="J463" s="81"/>
      <c r="K463" s="71" t="s">
        <v>542</v>
      </c>
      <c r="L463" s="70" t="s">
        <v>543</v>
      </c>
      <c r="M463" s="32"/>
    </row>
    <row r="464" spans="2:13">
      <c r="B464" s="32"/>
      <c r="C464" s="72"/>
      <c r="D464" s="72"/>
      <c r="E464" s="73"/>
      <c r="F464" s="73"/>
      <c r="G464" s="74"/>
      <c r="H464" s="72"/>
      <c r="I464" s="82"/>
      <c r="J464" s="72"/>
      <c r="K464" s="72"/>
      <c r="L464" s="74"/>
      <c r="M464" s="32"/>
    </row>
    <row r="465" spans="2:13">
      <c r="B465" s="32"/>
      <c r="C465" s="69">
        <v>2</v>
      </c>
      <c r="D465" s="69">
        <v>4500005574</v>
      </c>
      <c r="E465" s="32"/>
      <c r="F465" s="55" t="s">
        <v>541</v>
      </c>
      <c r="G465" s="70"/>
      <c r="H465" s="71"/>
      <c r="I465" s="80">
        <v>2369000</v>
      </c>
      <c r="J465" s="81"/>
      <c r="K465" s="71" t="s">
        <v>544</v>
      </c>
      <c r="L465" s="70" t="s">
        <v>545</v>
      </c>
      <c r="M465" s="32"/>
    </row>
    <row r="466" spans="2:13">
      <c r="B466" s="32"/>
      <c r="C466" s="69"/>
      <c r="D466" s="69"/>
      <c r="E466" s="32"/>
      <c r="F466" s="55"/>
      <c r="G466" s="70"/>
      <c r="H466" s="71"/>
      <c r="I466" s="83"/>
      <c r="J466" s="81"/>
      <c r="K466" s="71"/>
      <c r="L466" s="70"/>
      <c r="M466" s="32"/>
    </row>
    <row r="467" spans="2:13">
      <c r="B467" s="32"/>
      <c r="C467" s="69">
        <v>3</v>
      </c>
      <c r="D467" s="69">
        <v>4500004565</v>
      </c>
      <c r="E467" s="32"/>
      <c r="F467" s="55" t="s">
        <v>546</v>
      </c>
      <c r="G467" s="70"/>
      <c r="H467" s="71"/>
      <c r="I467" s="80">
        <v>595000</v>
      </c>
      <c r="J467" s="81"/>
      <c r="K467" s="71" t="s">
        <v>547</v>
      </c>
      <c r="L467" s="70" t="s">
        <v>548</v>
      </c>
      <c r="M467" s="32"/>
    </row>
    <row r="468" spans="2:13">
      <c r="B468" s="32"/>
      <c r="C468" s="69"/>
      <c r="D468" s="69"/>
      <c r="E468" s="32"/>
      <c r="F468" s="55"/>
      <c r="G468" s="70"/>
      <c r="H468" s="71"/>
      <c r="I468" s="83"/>
      <c r="J468" s="81"/>
      <c r="K468" s="71"/>
      <c r="L468" s="70"/>
      <c r="M468" s="32"/>
    </row>
    <row r="469" spans="2:13">
      <c r="B469" s="32"/>
      <c r="C469" s="69">
        <v>4</v>
      </c>
      <c r="D469" s="69">
        <v>4300004188</v>
      </c>
      <c r="E469" s="32"/>
      <c r="F469" s="55" t="s">
        <v>546</v>
      </c>
      <c r="G469" s="70"/>
      <c r="H469" s="71"/>
      <c r="I469" s="80">
        <v>579000</v>
      </c>
      <c r="J469" s="81"/>
      <c r="K469" s="71" t="s">
        <v>549</v>
      </c>
      <c r="L469" s="70" t="s">
        <v>545</v>
      </c>
      <c r="M469" s="32"/>
    </row>
    <row r="470" spans="2:13">
      <c r="B470" s="32"/>
      <c r="C470" s="69"/>
      <c r="D470" s="69"/>
      <c r="E470" s="32"/>
      <c r="F470" s="55"/>
      <c r="G470" s="70"/>
      <c r="H470" s="71"/>
      <c r="I470" s="69"/>
      <c r="J470" s="81"/>
      <c r="K470" s="71"/>
      <c r="L470" s="70"/>
      <c r="M470" s="32"/>
    </row>
    <row r="471" spans="2:13">
      <c r="B471" s="32"/>
      <c r="C471" s="69"/>
      <c r="D471" s="69"/>
      <c r="E471" s="32"/>
      <c r="F471" s="55"/>
      <c r="G471" s="70"/>
      <c r="H471" s="71"/>
      <c r="I471" s="69"/>
      <c r="J471" s="81"/>
      <c r="K471" s="71"/>
      <c r="L471" s="70"/>
      <c r="M471" s="32"/>
    </row>
    <row r="472" spans="2:13">
      <c r="B472" s="32"/>
      <c r="C472" s="69"/>
      <c r="D472" s="69"/>
      <c r="E472" s="32"/>
      <c r="F472" s="55"/>
      <c r="G472" s="70"/>
      <c r="H472" s="71"/>
      <c r="I472" s="69"/>
      <c r="J472" s="81"/>
      <c r="K472" s="71"/>
      <c r="L472" s="70"/>
      <c r="M472" s="32"/>
    </row>
    <row r="473" spans="2:13">
      <c r="B473" s="32"/>
      <c r="C473" s="69"/>
      <c r="D473" s="69"/>
      <c r="E473" s="32"/>
      <c r="F473" s="55"/>
      <c r="G473" s="70"/>
      <c r="H473" s="71"/>
      <c r="I473" s="69"/>
      <c r="J473" s="81"/>
      <c r="K473" s="71"/>
      <c r="L473" s="70"/>
      <c r="M473" s="32"/>
    </row>
    <row r="474" spans="2:13">
      <c r="B474" s="32"/>
      <c r="C474" s="69"/>
      <c r="D474" s="69"/>
      <c r="E474" s="32"/>
      <c r="F474" s="32"/>
      <c r="G474" s="70"/>
      <c r="H474" s="71"/>
      <c r="I474" s="69"/>
      <c r="J474" s="81"/>
      <c r="K474" s="71"/>
      <c r="L474" s="70"/>
      <c r="M474" s="32"/>
    </row>
    <row r="475" spans="2:13">
      <c r="B475" s="32"/>
      <c r="C475" s="75"/>
      <c r="D475" s="75"/>
      <c r="E475" s="76"/>
      <c r="F475" s="76"/>
      <c r="G475" s="77"/>
      <c r="H475" s="78"/>
      <c r="I475" s="75"/>
      <c r="J475" s="78"/>
      <c r="K475" s="78"/>
      <c r="L475" s="77"/>
      <c r="M475" s="32"/>
    </row>
    <row r="476" spans="2:13">
      <c r="B476" s="32"/>
      <c r="C476" s="32"/>
      <c r="D476" s="32"/>
      <c r="E476" s="32"/>
      <c r="F476" s="32"/>
      <c r="G476" s="32"/>
      <c r="H476" s="32"/>
      <c r="I476" s="32"/>
      <c r="J476" s="32"/>
      <c r="K476" s="32"/>
      <c r="L476" s="32"/>
      <c r="M476" s="32"/>
    </row>
    <row r="477" spans="2:13">
      <c r="B477" s="32"/>
      <c r="C477" s="32"/>
      <c r="D477" s="32"/>
      <c r="E477" s="32"/>
      <c r="F477" s="32"/>
      <c r="G477" s="32"/>
      <c r="H477" s="32"/>
      <c r="I477" s="32"/>
      <c r="J477" s="32"/>
      <c r="K477" s="32"/>
      <c r="L477" s="32"/>
      <c r="M477" s="32"/>
    </row>
  </sheetData>
  <mergeCells count="74">
    <mergeCell ref="B2:H2"/>
    <mergeCell ref="E11:H11"/>
    <mergeCell ref="J11:M11"/>
    <mergeCell ref="J135:K135"/>
    <mergeCell ref="E460:G460"/>
    <mergeCell ref="I460:J460"/>
    <mergeCell ref="B13:B15"/>
    <mergeCell ref="B45:B47"/>
    <mergeCell ref="B103:B105"/>
    <mergeCell ref="B135:B137"/>
    <mergeCell ref="B182:B184"/>
    <mergeCell ref="B199:B201"/>
    <mergeCell ref="B214:B216"/>
    <mergeCell ref="B251:B253"/>
    <mergeCell ref="B267:B269"/>
    <mergeCell ref="B281:B283"/>
    <mergeCell ref="B304:B306"/>
    <mergeCell ref="B334:B336"/>
    <mergeCell ref="B349:B351"/>
    <mergeCell ref="B357:B359"/>
    <mergeCell ref="B368:B370"/>
    <mergeCell ref="B384:B386"/>
    <mergeCell ref="B395:B397"/>
    <mergeCell ref="B416:B418"/>
    <mergeCell ref="B442:B444"/>
    <mergeCell ref="C13:C15"/>
    <mergeCell ref="C45:C47"/>
    <mergeCell ref="C103:C105"/>
    <mergeCell ref="C135:C137"/>
    <mergeCell ref="C182:C184"/>
    <mergeCell ref="C199:C201"/>
    <mergeCell ref="C214:C216"/>
    <mergeCell ref="C251:C253"/>
    <mergeCell ref="C267:C269"/>
    <mergeCell ref="C281:C283"/>
    <mergeCell ref="C304:C306"/>
    <mergeCell ref="C334:C336"/>
    <mergeCell ref="C442:C444"/>
    <mergeCell ref="D13:D15"/>
    <mergeCell ref="D45:D47"/>
    <mergeCell ref="D103:D105"/>
    <mergeCell ref="D135:D137"/>
    <mergeCell ref="D182:D184"/>
    <mergeCell ref="D199:D201"/>
    <mergeCell ref="D214:D216"/>
    <mergeCell ref="D251:D253"/>
    <mergeCell ref="D267:D269"/>
    <mergeCell ref="D281:D283"/>
    <mergeCell ref="C349:C351"/>
    <mergeCell ref="C357:C359"/>
    <mergeCell ref="C368:C370"/>
    <mergeCell ref="C384:C386"/>
    <mergeCell ref="C395:C397"/>
    <mergeCell ref="H182:H183"/>
    <mergeCell ref="C416:C418"/>
    <mergeCell ref="H384:H385"/>
    <mergeCell ref="H395:H396"/>
    <mergeCell ref="H416:H417"/>
    <mergeCell ref="H442:H443"/>
    <mergeCell ref="M13:M14"/>
    <mergeCell ref="H304:H305"/>
    <mergeCell ref="H334:H335"/>
    <mergeCell ref="H349:H350"/>
    <mergeCell ref="H357:H358"/>
    <mergeCell ref="H368:H369"/>
    <mergeCell ref="H199:H200"/>
    <mergeCell ref="H214:H215"/>
    <mergeCell ref="H251:H252"/>
    <mergeCell ref="H267:H268"/>
    <mergeCell ref="H281:H282"/>
    <mergeCell ref="H13:H14"/>
    <mergeCell ref="H45:H46"/>
    <mergeCell ref="H103:H104"/>
    <mergeCell ref="H135:H136"/>
  </mergeCells>
  <pageMargins left="0.7" right="0.7"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
  <sheetViews>
    <sheetView topLeftCell="A79" workbookViewId="0">
      <selection activeCell="W114" sqref="W114"/>
    </sheetView>
  </sheetViews>
  <sheetFormatPr defaultColWidth="9" defaultRowHeight="13.2"/>
  <sheetData/>
  <pageMargins left="0.75" right="0.75" top="1" bottom="1" header="0.5" footer="0.5"/>
  <pageSetup orientation="portrait"/>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Detail Cost</vt:lpstr>
      <vt:lpstr>Input Budget DSR</vt:lpstr>
      <vt:lpstr>DCR- only 4 Print Out</vt:lpstr>
      <vt:lpstr>DCR- OPEN WELL</vt:lpstr>
      <vt:lpstr>SCM Material Price</vt:lpstr>
      <vt:lpstr>How to Insert Form Rows</vt:lpstr>
      <vt:lpstr>'DCR- only 4 Print Out'!Print_Area</vt:lpstr>
      <vt:lpstr>'DCR- OPEN WELL'!Print_Area</vt:lpstr>
      <vt:lpstr>'Detail Cost'!Print_Area</vt:lpstr>
      <vt:lpstr>'Detail Cost'!Print_Titles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majusda</dc:creator>
  <cp:lastModifiedBy>maulana yusuf hanafi</cp:lastModifiedBy>
  <cp:lastPrinted>2023-02-09T13:07:16Z</cp:lastPrinted>
  <dcterms:created xsi:type="dcterms:W3CDTF">2008-09-17T05:07:00Z</dcterms:created>
  <dcterms:modified xsi:type="dcterms:W3CDTF">2024-06-03T03:59:04Z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475DC284121F4524876405F62ED5E6E4</vt:lpwstr>
  </property>
  <property fmtid="{D5CDD505-2E9C-101B-9397-08002B2CF9AE}" pid="3" name="KSOProductBuildVer">
    <vt:lpwstr>1033-11.2.0.11214</vt:lpwstr>
  </property>
</Properties>
</file>